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L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290" i="65" s="1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67" i="68" l="1"/>
  <c r="W153" i="64"/>
  <c r="W81" i="54"/>
  <c r="W17" i="12"/>
  <c r="W214" i="68"/>
  <c r="W164" i="49"/>
  <c r="W161" i="49" s="1"/>
  <c r="W23" i="26"/>
  <c r="W442" i="72"/>
  <c r="W406" i="71"/>
  <c r="W442" i="71"/>
  <c r="W162" i="63"/>
  <c r="W144" i="62"/>
  <c r="W162" i="62"/>
  <c r="W162" i="61"/>
  <c r="W23" i="15"/>
  <c r="W260" i="72"/>
  <c r="W224" i="72"/>
  <c r="W242" i="71"/>
  <c r="W260" i="71"/>
  <c r="W224" i="71"/>
  <c r="W162" i="53"/>
  <c r="W144" i="52"/>
  <c r="W144" i="53"/>
  <c r="W162" i="52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424" i="71"/>
  <c r="W144" i="61"/>
  <c r="W144" i="63"/>
  <c r="W12" i="15"/>
  <c r="W162" i="51"/>
  <c r="W242" i="72"/>
  <c r="W144" i="5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3" i="56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84" i="4"/>
  <c r="B69" i="4"/>
  <c r="B27" i="4"/>
  <c r="B65" i="4"/>
  <c r="B17" i="4"/>
  <c r="B39" i="4"/>
  <c r="B48" i="4"/>
  <c r="B20" i="4"/>
  <c r="B64" i="4"/>
  <c r="B38" i="4"/>
  <c r="B26" i="4"/>
  <c r="B72" i="4"/>
  <c r="B16" i="4"/>
  <c r="B49" i="4"/>
  <c r="B13" i="4"/>
  <c r="B12" i="4"/>
  <c r="B25" i="4"/>
  <c r="B83" i="4"/>
  <c r="B77" i="4"/>
  <c r="B54" i="4"/>
  <c r="B80" i="4"/>
  <c r="B82" i="4"/>
  <c r="B14" i="4"/>
  <c r="B73" i="4"/>
  <c r="B36" i="4"/>
  <c r="B37" i="4"/>
  <c r="B58" i="4"/>
  <c r="B24" i="4"/>
  <c r="B46" i="4"/>
  <c r="B57" i="4"/>
  <c r="B67" i="4"/>
  <c r="B55" i="4"/>
  <c r="B11" i="4"/>
  <c r="B40" i="4"/>
  <c r="B23" i="4"/>
  <c r="B71" i="4"/>
  <c r="B10" i="4"/>
  <c r="B47" i="4"/>
  <c r="B60" i="4"/>
  <c r="B68" i="4"/>
  <c r="B7" i="4"/>
  <c r="B15" i="4"/>
  <c r="B4" i="4"/>
  <c r="B76" i="4"/>
  <c r="B45" i="4"/>
  <c r="B44" i="4"/>
  <c r="B59" i="4"/>
  <c r="B79" i="4"/>
  <c r="B30" i="4"/>
  <c r="B21" i="4"/>
  <c r="B78" i="4"/>
  <c r="B61" i="4"/>
  <c r="B53" i="4"/>
  <c r="B9" i="4"/>
  <c r="B33" i="4"/>
  <c r="B70" i="4"/>
  <c r="B66" i="4"/>
  <c r="B29" i="4"/>
  <c r="B56" i="4"/>
  <c r="B22" i="4"/>
  <c r="B52" i="4"/>
  <c r="B81" i="4"/>
  <c r="B35" i="4"/>
  <c r="B28" i="4"/>
  <c r="B34" i="4"/>
  <c r="B8" i="4"/>
  <c r="B41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H3" i="29" l="1"/>
  <c r="I4" i="29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<sst xmlns="http://schemas.openxmlformats.org/spreadsheetml/2006/main" count="18216" uniqueCount="4947">
  <si>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</si>
  <si>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</si>
  <si>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</si>
  <si>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</si>
  <si>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</si>
  <si>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</si>
  <si>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</si>
  <si>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</si>
  <si>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</si>
  <si>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</si>
  <si>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</si>
  <si>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</si>
  <si>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</si>
  <si>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</si>
  <si>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</si>
  <si>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</si>
  <si>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</si>
  <si>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</si>
  <si>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</si>
  <si>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</si>
  <si>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</si>
  <si>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</si>
  <si>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</si>
  <si>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</si>
  <si>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</si>
  <si>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</si>
  <si>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</si>
  <si>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</si>
  <si>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</si>
  <si>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</si>
  <si>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</si>
  <si>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</si>
  <si>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</si>
  <si>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</si>
  <si>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</si>
  <si>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</si>
  <si>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</si>
  <si>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</si>
  <si>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</si>
  <si>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</si>
  <si>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</si>
  <si>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</si>
  <si>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</si>
  <si>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</si>
  <si>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</si>
  <si>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</si>
  <si>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</si>
  <si>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</si>
  <si>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</si>
  <si>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</si>
  <si>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</si>
  <si>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</si>
  <si>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</si>
  <si>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</si>
  <si>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</si>
  <si>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</si>
  <si>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</si>
  <si>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</si>
  <si>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</si>
  <si>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</si>
  <si>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</si>
  <si>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</si>
  <si>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</si>
  <si>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</si>
  <si>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</si>
  <si>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</si>
  <si>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</si>
  <si>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</si>
  <si>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</si>
  <si>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</si>
  <si>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</si>
  <si>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</si>
  <si>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</si>
  <si>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</si>
  <si>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</si>
  <si>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</si>
  <si>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</si>
  <si>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</si>
  <si>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</si>
  <si>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</si>
  <si>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</si>
  <si>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</si>
  <si>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</si>
  <si>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</si>
  <si>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</si>
  <si>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</si>
  <si>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</si>
  <si>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</si>
  <si>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</si>
  <si>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</si>
  <si>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</si>
  <si>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</si>
  <si>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</si>
  <si>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</si>
  <si>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</si>
  <si>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</si>
  <si>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</si>
  <si>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</si>
  <si>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</si>
  <si>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</si>
  <si>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</si>
  <si>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</si>
  <si>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</si>
  <si>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</si>
  <si>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</si>
  <si>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</si>
  <si>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</si>
  <si>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</si>
  <si>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</si>
  <si>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</si>
  <si>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</si>
  <si>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</si>
  <si>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</si>
  <si>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</si>
  <si>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</si>
  <si>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</si>
  <si>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</si>
  <si>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</si>
  <si>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</si>
  <si>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</si>
  <si>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</si>
  <si>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</si>
  <si>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</si>
  <si>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</si>
  <si>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</si>
  <si>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</si>
  <si>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</si>
  <si>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</si>
  <si>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</si>
  <si>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</si>
  <si>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</si>
  <si>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</si>
  <si>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</si>
  <si>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</si>
  <si>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</si>
  <si>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</si>
  <si>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</si>
  <si>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</si>
  <si>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</si>
  <si>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</si>
  <si>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</si>
  <si>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</si>
  <si>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</si>
  <si>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</si>
  <si>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</si>
  <si>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</si>
  <si>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</si>
  <si>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</si>
  <si>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</si>
  <si>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</si>
  <si>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</si>
  <si>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</si>
  <si>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</si>
  <si>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</si>
  <si>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</si>
  <si>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</si>
  <si>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</si>
  <si>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</si>
  <si>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</si>
  <si>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</si>
  <si>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</si>
  <si>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</si>
  <si>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</si>
  <si>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</si>
  <si>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</si>
  <si>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</si>
  <si>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</si>
  <si>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</si>
  <si>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</si>
  <si>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</si>
  <si>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</si>
  <si>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</si>
  <si>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</si>
  <si>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</si>
  <si>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</si>
  <si>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</si>
  <si>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</si>
  <si>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</si>
  <si>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</si>
  <si>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</si>
  <si>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</si>
  <si>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</si>
  <si>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</si>
  <si>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</si>
  <si>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</si>
  <si>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</si>
  <si>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</si>
  <si>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</si>
  <si>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</si>
  <si>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</si>
  <si>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</si>
  <si>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</si>
  <si>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</si>
  <si>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</si>
  <si>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</si>
  <si>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</si>
  <si>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</si>
  <si>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</si>
  <si>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</si>
  <si>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</si>
  <si>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</si>
  <si>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</si>
  <si>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</si>
  <si>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</si>
  <si>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</si>
  <si>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</si>
  <si>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</si>
  <si>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</si>
  <si>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</si>
  <si>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</si>
  <si>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</si>
  <si>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</si>
  <si>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</si>
  <si>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</si>
  <si>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</si>
  <si>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</si>
  <si>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</si>
  <si>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</si>
  <si>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EL</t>
  </si>
  <si>
    <t>Greece</t>
  </si>
  <si>
    <t>EL - Residential sector summary</t>
  </si>
  <si>
    <t>Macro.Meuro2015.EL.ConsumptionExpenditure</t>
  </si>
  <si>
    <t>Macro.number.EL.Population</t>
  </si>
  <si>
    <t>NUM.number.EL.Res.HH</t>
  </si>
  <si>
    <t>SurfaceArea.ksqm.EL.Res.HH</t>
  </si>
  <si>
    <t>NUM.number.EL.Res.HHnew</t>
  </si>
  <si>
    <t>SurfaceArea.ksqm.EL.Res.HHnew</t>
  </si>
  <si>
    <t>HDD.Celsius.EL.Actual</t>
  </si>
  <si>
    <t>HDD.Celsius.EL.Mean</t>
  </si>
  <si>
    <t>HDD.ratio.EL.Relative</t>
  </si>
  <si>
    <t>FEC.ktoe.EL.ES.Res</t>
  </si>
  <si>
    <t>FEC.ktoe.EL.ES.Res.Solids</t>
  </si>
  <si>
    <t>FEC.ktoe.EL.ES.Res.LPG</t>
  </si>
  <si>
    <t>FEC.ktoe.EL.ES.Res.Oil</t>
  </si>
  <si>
    <t>FEC.ktoe.EL.ES.Res.NG</t>
  </si>
  <si>
    <t>FEC.ktoe.EL.ES.Res.Biomass_Waste</t>
  </si>
  <si>
    <t>FEC.ktoe.EL.ES.Res.Biogas</t>
  </si>
  <si>
    <t>FEC.ktoe.EL.ES.Res.LiqBio</t>
  </si>
  <si>
    <t>FEC.ktoe.EL.ES.Res.Solar</t>
  </si>
  <si>
    <t>FEC.ktoe.EL.ES.Res.Geo</t>
  </si>
  <si>
    <t>FEC.ktoe.EL.ES.Res.Ambient</t>
  </si>
  <si>
    <t>FEC.ktoe.EL.ES.Res.Steam_Distr</t>
  </si>
  <si>
    <t>FEC.ktoe.EL.ES.Res.Elec</t>
  </si>
  <si>
    <t>FEC.ktoe.EL.Res.HH</t>
  </si>
  <si>
    <t>FEC.ktoe.EL.Res.HH.Thermal</t>
  </si>
  <si>
    <t>FEC.ktoe.EL.Res.HH.Thermal.SH</t>
  </si>
  <si>
    <t>FEC.ktoe.EL.Res.HH.Thermal.SC</t>
  </si>
  <si>
    <t>FEC.ktoe.EL.Res.HH.Thermal.WH</t>
  </si>
  <si>
    <t>FEC.ktoe.EL.Res.HH.Thermal.CO</t>
  </si>
  <si>
    <t>FEC.ktoe.EL.Res.HH.Appl</t>
  </si>
  <si>
    <t>EMI.ktCO2.EL.ES.Res</t>
  </si>
  <si>
    <t>EMI.ktCO2.EL.ES.Res.Solids</t>
  </si>
  <si>
    <t>EMI.ktCO2.EL.ES.Res.LPG</t>
  </si>
  <si>
    <t>EMI.ktCO2.EL.ES.Res.Oil</t>
  </si>
  <si>
    <t>EMI.ktCO2.EL.ES.Res.NG</t>
  </si>
  <si>
    <t>EMI.ktCO2.EL.ES.Res.Biomass_Waste</t>
  </si>
  <si>
    <t>EMI.ktCO2.EL.ES.Res.Biogas</t>
  </si>
  <si>
    <t>EMI.ktCO2.EL.ES.Res.LiqBio</t>
  </si>
  <si>
    <t>EMI.ktCO2.EL.ES.Res.Solar</t>
  </si>
  <si>
    <t>EMI.ktCO2.EL.ES.Res.Geo</t>
  </si>
  <si>
    <t>EMI.ktCO2.EL.ES.Res.Ambient</t>
  </si>
  <si>
    <t>EMI.ktCO2.EL.ES.Res.Steam_Distr</t>
  </si>
  <si>
    <t>EMI.ktCO2.EL.ES.Res.Elec</t>
  </si>
  <si>
    <t>EMI.ktCO2.EL.Res.HH</t>
  </si>
  <si>
    <t>EMI.ktCO2.EL.Res.HH.Thermal</t>
  </si>
  <si>
    <t>EMI.ktCO2.EL.Res.HH.Thermal.SH</t>
  </si>
  <si>
    <t>EMI.ktCO2.EL.Res.HH.Thermal.SC</t>
  </si>
  <si>
    <t>EMI.ktCO2.EL.Res.HH.Thermal.WH</t>
  </si>
  <si>
    <t>EMI.ktCO2.EL.Res.HH.Thermal.CO</t>
  </si>
  <si>
    <t>EMI.ktCO2.EL.Res.HH.Appl</t>
  </si>
  <si>
    <t>FEC_per_household.kWh.EL.Res.HH</t>
  </si>
  <si>
    <t>FEC_per_household.kWh.EL.Res.HH.Thermal</t>
  </si>
  <si>
    <t>FEC_per_household.kWh.EL.Res.HH.Thermal.SH</t>
  </si>
  <si>
    <t>FEC_per_household.kWh.EL.Res.HH.Thermal.SC</t>
  </si>
  <si>
    <t>FEC_per_household.kWh.EL.Res.HH.Thermal.WH</t>
  </si>
  <si>
    <t>FEC_per_household.kWh.EL.Res.HH.Thermal.CO</t>
  </si>
  <si>
    <t>FEC_per_household.kWh.EL.Res.HH.Appl</t>
  </si>
  <si>
    <t>TES_per_household.kWh.EL.Res.HH.Thermal</t>
  </si>
  <si>
    <t>TES_per_household.kWh.EL.Res.HH.Thermal.SH</t>
  </si>
  <si>
    <t>TES_per_household.kWh.EL.Res.HH.Thermal.SC</t>
  </si>
  <si>
    <t>TES_per_household.kWh.EL.Res.HH.Thermal.WH</t>
  </si>
  <si>
    <t>TES_per_household.kWh.EL.Res.HH.Thermal.CO</t>
  </si>
  <si>
    <t>EMI_per_household.kgCO2.EL.Res.HH</t>
  </si>
  <si>
    <t>EMI_per_household.kgCO2.EL.Res.HH.Thermal</t>
  </si>
  <si>
    <t>EMI_per_household.kgCO2.EL.Res.HH.Thermal.SH</t>
  </si>
  <si>
    <t>EMI_per_household.kgCO2.EL.Res.HH.Thermal.SC</t>
  </si>
  <si>
    <t>EMI_per_household.kgCO2.EL.Res.HH.Thermal.WH</t>
  </si>
  <si>
    <t>EMI_per_household.kgCO2.EL.Res.HH.Thermal.CO</t>
  </si>
  <si>
    <t>EMI_per_household.kgCO2.EL.Res.HH.Appl</t>
  </si>
  <si>
    <t>Eff.ratio.EL.Res.HH.Thermal</t>
  </si>
  <si>
    <t>Eff.ratio.EL.Res.HH.Thermal.SH</t>
  </si>
  <si>
    <t>Eff.ratio.EL.Res.HH.Thermal.SC</t>
  </si>
  <si>
    <t>Eff.ratio.EL.Res.HH.Thermal.WH</t>
  </si>
  <si>
    <t>Eff.ratio.EL.Res.HH.Thermal.CO</t>
  </si>
  <si>
    <t>FEC_per_sqm.kWh.EL.Res.HH</t>
  </si>
  <si>
    <t>FEC_per_sqm.kWh.EL.Res.HH.Thermal</t>
  </si>
  <si>
    <t>FEC_per_sqm.kWh.EL.Res.HH.Thermal.SH</t>
  </si>
  <si>
    <t>FEC_per_sqm.kWh.EL.Res.HH.Thermal.SC</t>
  </si>
  <si>
    <t>FEC_per_sqm.kWh.EL.Res.HH.Thermal.WH</t>
  </si>
  <si>
    <t>FEC_per_sqm.kWh.EL.Res.HH.Thermal.CO</t>
  </si>
  <si>
    <t>FEC_per_sqm.kWh.EL.Res.HH.Appl</t>
  </si>
  <si>
    <t>TES_per_sqm.kWh.EL.Res.HH.Thermal</t>
  </si>
  <si>
    <t>TES_per_sqm.kWh.EL.Res.HH.Thermal.SH</t>
  </si>
  <si>
    <t>TES_per_sqm.kWh.EL.Res.HH.Thermal.SC</t>
  </si>
  <si>
    <t>TES_per_sqm.kWh.EL.Res.HH.Thermal.WH</t>
  </si>
  <si>
    <t>TES_per_sqm.kWh.EL.Res.HH.Thermal.CO</t>
  </si>
  <si>
    <t>EMI_per_sqm.kgCO2.EL.Res.HH</t>
  </si>
  <si>
    <t>EMI_per_sqm.kgCO2.EL.Res.HH.Thermal</t>
  </si>
  <si>
    <t>EMI_per_sqm.kgCO2.EL.Res.HH.Thermal.SH</t>
  </si>
  <si>
    <t>EMI_per_sqm.kgCO2.EL.Res.HH.Thermal.SC</t>
  </si>
  <si>
    <t>EMI_per_sqm.kgCO2.EL.Res.HH.Thermal.WH</t>
  </si>
  <si>
    <t>EMI_per_sqm.kgCO2.EL.Res.HH.Thermal.CO</t>
  </si>
  <si>
    <t>EMI_per_sqm.kgCO2.EL.Res.HH.Appl</t>
  </si>
  <si>
    <t>FEC_per_capita.kWh.EL.Res.HH</t>
  </si>
  <si>
    <t>FEC_per_capita.kWh.EL.Res.HH.Thermal</t>
  </si>
  <si>
    <t>FEC_per_capita.kWh.EL.Res.HH.Thermal.SH</t>
  </si>
  <si>
    <t>FEC_per_capita.kWh.EL.Res.HH.Thermal.SC</t>
  </si>
  <si>
    <t>FEC_per_capita.kWh.EL.Res.HH.Thermal.WH</t>
  </si>
  <si>
    <t>FEC_per_capita.kWh.EL.Res.HH.Thermal.CO</t>
  </si>
  <si>
    <t>FEC_per_capita.kWh.EL.Res.HH.Appl</t>
  </si>
  <si>
    <t>TES_per_capita.kWh.EL.Res.HH.Thermal</t>
  </si>
  <si>
    <t>TES_per_capita.kWh.EL.Res.HH.Thermal.SH</t>
  </si>
  <si>
    <t>TES_per_capita.kWh.EL.Res.HH.Thermal.SC</t>
  </si>
  <si>
    <t>TES_per_capita.kWh.EL.Res.HH.Thermal.WH</t>
  </si>
  <si>
    <t>TES_per_capita.kWh.EL.Res.HH.Thermal.CO</t>
  </si>
  <si>
    <t>EMI_per_capita.kgCO2.EL.Res.HH</t>
  </si>
  <si>
    <t>EMI_per_capita.kgCO2.EL.Res.HH.Thermal</t>
  </si>
  <si>
    <t>EMI_per_capita.kgCO2.EL.Res.HH.Thermal.SH</t>
  </si>
  <si>
    <t>EMI_per_capita.kgCO2.EL.Res.HH.Thermal.SC</t>
  </si>
  <si>
    <t>EMI_per_capita.kgCO2.EL.Res.HH.Thermal.WH</t>
  </si>
  <si>
    <t>EMI_per_capita.kgCO2.EL.Res.HH.Thermal.CO</t>
  </si>
  <si>
    <t>EMI_per_capita.kgCO2.EL.Res.HH.Appl</t>
  </si>
  <si>
    <t>EL - Number of households</t>
  </si>
  <si>
    <t>NUM.number.EL.Res.HH.Thermal</t>
  </si>
  <si>
    <t>NUM.number.EL.Res.HH.Thermal.SH</t>
  </si>
  <si>
    <t>NUM.number.EL.Res.HH.Thermal.SH.Solids</t>
  </si>
  <si>
    <t>NUM.number.EL.Res.HH.Thermal.SH.LPG</t>
  </si>
  <si>
    <t>NUM.number.EL.Res.HH.Thermal.SH.Oil</t>
  </si>
  <si>
    <t>NUM.number.EL.Res.HH.Thermal.SH.Gas</t>
  </si>
  <si>
    <t>NUM.number.EL.Res.HH.Thermal.SH.Biomass</t>
  </si>
  <si>
    <t>NUM.number.EL.Res.HH.Thermal.SH.Geo</t>
  </si>
  <si>
    <t>NUM.number.EL.Res.HH.Thermal.SH.DistrHeat</t>
  </si>
  <si>
    <t>NUM.number.EL.Res.HH.Thermal.SH.AdvElc</t>
  </si>
  <si>
    <t>NUM.number.EL.Res.HH.Thermal.SH.ConvElc</t>
  </si>
  <si>
    <t>NUM.number.EL.Res.HH.Thermal.SC</t>
  </si>
  <si>
    <t>NUM.number.EL.Res.HH.Thermal.SC.AC</t>
  </si>
  <si>
    <t>NUM.number.EL.Res.HH.Thermal.WH</t>
  </si>
  <si>
    <t>NUM.number.EL.Res.HH.Thermal.WH.Solids</t>
  </si>
  <si>
    <t>NUM.number.EL.Res.HH.Thermal.WH.LPG</t>
  </si>
  <si>
    <t>NUM.number.EL.Res.HH.Thermal.WH.Oil</t>
  </si>
  <si>
    <t>NUM.number.EL.Res.HH.Thermal.WH.Gas</t>
  </si>
  <si>
    <t>NUM.number.EL.Res.HH.Thermal.WH.Biomass</t>
  </si>
  <si>
    <t>NUM.number.EL.Res.HH.Thermal.WH.Geo</t>
  </si>
  <si>
    <t>NUM.number.EL.Res.HH.Thermal.WH.DistrHeat</t>
  </si>
  <si>
    <t>NUM.number.EL.Res.HH.Thermal.WH.Elc</t>
  </si>
  <si>
    <t>NUM.number.EL.Res.HH.Thermal.WH.Solar</t>
  </si>
  <si>
    <t>NUM.number.EL.Res.HH.Thermal.CO</t>
  </si>
  <si>
    <t>NUM.number.EL.Res.HH.Thermal.CO.Solids</t>
  </si>
  <si>
    <t>NUM.number.EL.Res.HH.Thermal.CO.LPG</t>
  </si>
  <si>
    <t>NUM.number.EL.Res.HH.Thermal.CO.Gas</t>
  </si>
  <si>
    <t>NUM.number.EL.Res.HH.Thermal.CO.Biomass</t>
  </si>
  <si>
    <t>NUM.number.EL.Res.HH.Thermal.CO.Elc</t>
  </si>
  <si>
    <t>EL - Final energy consumption</t>
  </si>
  <si>
    <t>FEC.ktoe.EL.Res.HH.Thermal.SH.Solids.Solids</t>
  </si>
  <si>
    <t>FEC.ktoe.EL.Res.HH.Thermal.SH.LPG.LPG</t>
  </si>
  <si>
    <t>FEC.ktoe.EL.Res.HH.Thermal.SH.Oil.Oil_LiqBio</t>
  </si>
  <si>
    <t>FEC.ktoe.EL.Res.HH.Thermal.SH.Gas.NG_Biogas</t>
  </si>
  <si>
    <t>FEC.ktoe.EL.Res.HH.Thermal.SH.Biomass.Biomass_Waste</t>
  </si>
  <si>
    <t>FEC.ktoe.EL.Res.HH.Thermal.SH.Geo.Geo</t>
  </si>
  <si>
    <t>FEC.ktoe.EL.Res.HH.Thermal.SH.DistrHeat.Steam_Distr</t>
  </si>
  <si>
    <t>FEC.ktoe.EL.Res.HH.Thermal.SH.AdvElc.Elec</t>
  </si>
  <si>
    <t>FEC.ktoe.EL.Res.HH.Thermal.SH.ConvElc.Elec</t>
  </si>
  <si>
    <t>FEC.ktoe.EL.Res.HH.Thermal.SH.TotalCirculation.Elec</t>
  </si>
  <si>
    <t>FEC.ktoe.EL.Res.HH.Thermal.SC.AC.Elec</t>
  </si>
  <si>
    <t>FEC.ktoe.EL.Res.HH.Thermal.WH.Solids.Solids</t>
  </si>
  <si>
    <t>FEC.ktoe.EL.Res.HH.Thermal.WH.LPG.LPG</t>
  </si>
  <si>
    <t>FEC.ktoe.EL.Res.HH.Thermal.WH.Oil.Oil_LiqBio</t>
  </si>
  <si>
    <t>FEC.ktoe.EL.Res.HH.Thermal.WH.Gas.NG_Biogas</t>
  </si>
  <si>
    <t>FEC.ktoe.EL.Res.HH.Thermal.WH.Biomass.Biomass_Waste</t>
  </si>
  <si>
    <t>FEC.ktoe.EL.Res.HH.Thermal.WH.Geo.Geo</t>
  </si>
  <si>
    <t>FEC.ktoe.EL.Res.HH.Thermal.WH.DistrHeat.Steam_Distr</t>
  </si>
  <si>
    <t>FEC.ktoe.EL.Res.HH.Thermal.WH.Elc.Elec</t>
  </si>
  <si>
    <t>FEC.ktoe.EL.Res.HH.Thermal.WH.TotalSolar.Solar</t>
  </si>
  <si>
    <t>FEC.ktoe.EL.Res.HH.Thermal.CO.Solids.Solids</t>
  </si>
  <si>
    <t>FEC.ktoe.EL.Res.HH.Thermal.CO.LPG.LPG</t>
  </si>
  <si>
    <t>FEC.ktoe.EL.Res.HH.Thermal.CO.Gas.NG_Biogas</t>
  </si>
  <si>
    <t>FEC.ktoe.EL.Res.HH.Thermal.CO.Biomass.Biomass_Waste</t>
  </si>
  <si>
    <t>FEC.ktoe.EL.Res.HH.Thermal.CO.Elc.Elec</t>
  </si>
  <si>
    <t>EL - Thermal energy service</t>
  </si>
  <si>
    <t>TES.ktoe.EL.Res.HH.Thermal</t>
  </si>
  <si>
    <t>TES.ktoe.EL.Res.HH.Thermal.SH</t>
  </si>
  <si>
    <t>TES.ktoe.EL.Res.HH.Thermal.SH.Solids.Solids</t>
  </si>
  <si>
    <t>TES.ktoe.EL.Res.HH.Thermal.SH.LPG.LPG</t>
  </si>
  <si>
    <t>TES.ktoe.EL.Res.HH.Thermal.SH.Oil.Oil_LiqBio</t>
  </si>
  <si>
    <t>TES.ktoe.EL.Res.HH.Thermal.SH.Gas.NG_Biogas</t>
  </si>
  <si>
    <t>TES.ktoe.EL.Res.HH.Thermal.SH.Biomass.Biomass_Waste</t>
  </si>
  <si>
    <t>TES.ktoe.EL.Res.HH.Thermal.SH.Geo.Geo</t>
  </si>
  <si>
    <t>TES.ktoe.EL.Res.HH.Thermal.SH.DistrHeat.Steam_Distr</t>
  </si>
  <si>
    <t>TES.ktoe.EL.Res.HH.Thermal.SH.AdvElc.Elec</t>
  </si>
  <si>
    <t>TES.ktoe.EL.Res.HH.Thermal.SH.ConvElc.Elec</t>
  </si>
  <si>
    <t>TES.ktoe.EL.Res.HH.Thermal.SH.TotalCirculation.Elec</t>
  </si>
  <si>
    <t>TES.ktoe.EL.Res.HH.Thermal.SC</t>
  </si>
  <si>
    <t>TES.ktoe.EL.Res.HH.Thermal.SC.AC.Elec</t>
  </si>
  <si>
    <t>TES.ktoe.EL.Res.HH.Thermal.WH</t>
  </si>
  <si>
    <t>TES.ktoe.EL.Res.HH.Thermal.WH.Solids.Solids</t>
  </si>
  <si>
    <t>TES.ktoe.EL.Res.HH.Thermal.WH.LPG.LPG</t>
  </si>
  <si>
    <t>TES.ktoe.EL.Res.HH.Thermal.WH.Oil.Oil_LiqBio</t>
  </si>
  <si>
    <t>TES.ktoe.EL.Res.HH.Thermal.WH.Gas.NG_Biogas</t>
  </si>
  <si>
    <t>TES.ktoe.EL.Res.HH.Thermal.WH.Biomass.Biomass_Waste</t>
  </si>
  <si>
    <t>TES.ktoe.EL.Res.HH.Thermal.WH.Geo.Geo</t>
  </si>
  <si>
    <t>TES.ktoe.EL.Res.HH.Thermal.WH.DistrHeat.Steam_Distr</t>
  </si>
  <si>
    <t>TES.ktoe.EL.Res.HH.Thermal.WH.Elc.Elec</t>
  </si>
  <si>
    <t>TES.ktoe.EL.Res.HH.Thermal.WH.TotalSolar.Solar</t>
  </si>
  <si>
    <t>TES.ktoe.EL.Res.HH.Thermal.CO</t>
  </si>
  <si>
    <t>TES.ktoe.EL.Res.HH.Thermal.CO.Solids.Solids</t>
  </si>
  <si>
    <t>TES.ktoe.EL.Res.HH.Thermal.CO.LPG.LPG</t>
  </si>
  <si>
    <t>TES.ktoe.EL.Res.HH.Thermal.CO.Gas.NG_Biogas</t>
  </si>
  <si>
    <t>TES.ktoe.EL.Res.HH.Thermal.CO.Biomass.Biomass_Waste</t>
  </si>
  <si>
    <t>TES.ktoe.EL.Res.HH.Thermal.CO.Elc.Elec</t>
  </si>
  <si>
    <t>EL - System efficiency indicator of total stock</t>
  </si>
  <si>
    <t>Eff.ratio.EL.Res.HH.Thermal.SH.Solids.Solids</t>
  </si>
  <si>
    <t>Eff.ratio.EL.Res.HH.Thermal.SH.LPG.LPG</t>
  </si>
  <si>
    <t>Eff.ratio.EL.Res.HH.Thermal.SH.Oil.Oil_LiqBio</t>
  </si>
  <si>
    <t>Eff.ratio.EL.Res.HH.Thermal.SH.Gas.NG_Biogas</t>
  </si>
  <si>
    <t>Eff.ratio.EL.Res.HH.Thermal.SH.Biomass.Biomass_Waste</t>
  </si>
  <si>
    <t>Eff.ratio.EL.Res.HH.Thermal.SH.Geo.Geo</t>
  </si>
  <si>
    <t>Eff.ratio.EL.Res.HH.Thermal.SH.DistrHeat.Steam_Distr</t>
  </si>
  <si>
    <t>Eff.ratio.EL.Res.HH.Thermal.SH.AdvElc.Elec</t>
  </si>
  <si>
    <t>Eff.ratio.EL.Res.HH.Thermal.SH.ConvElc.Elec</t>
  </si>
  <si>
    <t>Eff.ratio.EL.Res.HH.Thermal.SH.TotalCirculation.Elec</t>
  </si>
  <si>
    <t>Eff.ratio.EL.Res.HH.Thermal.SC.AC.Elec</t>
  </si>
  <si>
    <t>Eff.ratio.EL.Res.HH.Thermal.WH.Solids.Solids</t>
  </si>
  <si>
    <t>Eff.ratio.EL.Res.HH.Thermal.WH.LPG.LPG</t>
  </si>
  <si>
    <t>Eff.ratio.EL.Res.HH.Thermal.WH.Oil.Oil_LiqBio</t>
  </si>
  <si>
    <t>Eff.ratio.EL.Res.HH.Thermal.WH.Gas.NG_Biogas</t>
  </si>
  <si>
    <t>Eff.ratio.EL.Res.HH.Thermal.WH.Biomass.Biomass_Waste</t>
  </si>
  <si>
    <t>Eff.ratio.EL.Res.HH.Thermal.WH.Geo.Geo</t>
  </si>
  <si>
    <t>Eff.ratio.EL.Res.HH.Thermal.WH.DistrHeat.Steam_Distr</t>
  </si>
  <si>
    <t>Eff.ratio.EL.Res.HH.Thermal.WH.Elc.Elec</t>
  </si>
  <si>
    <t>Eff.ratio.EL.Res.HH.Thermal.WH.TotalSolar.Solar</t>
  </si>
  <si>
    <t>Eff.ratio.EL.Res.HH.Thermal.CO.Solids.Solids</t>
  </si>
  <si>
    <t>Eff.ratio.EL.Res.HH.Thermal.CO.LPG.LPG</t>
  </si>
  <si>
    <t>Eff.ratio.EL.Res.HH.Thermal.CO.Gas.NG_Biogas</t>
  </si>
  <si>
    <t>Eff.ratio.EL.Res.HH.Thermal.CO.Biomass.Biomass_Waste</t>
  </si>
  <si>
    <t>Eff.ratio.EL.Res.HH.Thermal.CO.Elc.Elec</t>
  </si>
  <si>
    <t>EL - CO2 emissions</t>
  </si>
  <si>
    <t>EMI.ktCO2.EL.Res.HH.Thermal.SH.Solids.Solids</t>
  </si>
  <si>
    <t>EMI.ktCO2.EL.Res.HH.Thermal.SH.LPG.LPG</t>
  </si>
  <si>
    <t>EMI.ktCO2.EL.Res.HH.Thermal.SH.Oil.Oil_LiqBio</t>
  </si>
  <si>
    <t>EMI.ktCO2.EL.Res.HH.Thermal.SH.Gas.NG_Biogas</t>
  </si>
  <si>
    <t>EMI.ktCO2.EL.Res.HH.Thermal.SH.Biomass.Biomass_Waste</t>
  </si>
  <si>
    <t>EMI.ktCO2.EL.Res.HH.Thermal.SH.Geo.Geo</t>
  </si>
  <si>
    <t>EMI.ktCO2.EL.Res.HH.Thermal.SH.DistrHeat.Steam_Distr</t>
  </si>
  <si>
    <t>EMI.ktCO2.EL.Res.HH.Thermal.SH.AdvElc.Elec</t>
  </si>
  <si>
    <t>EMI.ktCO2.EL.Res.HH.Thermal.SH.ConvElc.Elec</t>
  </si>
  <si>
    <t>EMI.ktCO2.EL.Res.HH.Thermal.SH.TotalCirculation.Elec</t>
  </si>
  <si>
    <t>EMI.ktCO2.EL.Res.HH.Thermal.SC.AC.Elec</t>
  </si>
  <si>
    <t>EMI.ktCO2.EL.Res.HH.Thermal.WH.Solids.Solids</t>
  </si>
  <si>
    <t>EMI.ktCO2.EL.Res.HH.Thermal.WH.LPG.LPG</t>
  </si>
  <si>
    <t>EMI.ktCO2.EL.Res.HH.Thermal.WH.Oil.Oil_LiqBio</t>
  </si>
  <si>
    <t>EMI.ktCO2.EL.Res.HH.Thermal.WH.Gas.NG_Biogas</t>
  </si>
  <si>
    <t>EMI.ktCO2.EL.Res.HH.Thermal.WH.Biomass.Biomass_Waste</t>
  </si>
  <si>
    <t>EMI.ktCO2.EL.Res.HH.Thermal.WH.Geo.Geo</t>
  </si>
  <si>
    <t>EMI.ktCO2.EL.Res.HH.Thermal.WH.DistrHeat.Steam_Distr</t>
  </si>
  <si>
    <t>EMI.ktCO2.EL.Res.HH.Thermal.WH.Elc.Elec</t>
  </si>
  <si>
    <t>EMI.ktCO2.EL.Res.HH.Thermal.WH.TotalSolar.Solar</t>
  </si>
  <si>
    <t>EMI.ktCO2.EL.Res.HH.Thermal.CO.Solids.Solids</t>
  </si>
  <si>
    <t>EMI.ktCO2.EL.Res.HH.Thermal.CO.LPG.LPG</t>
  </si>
  <si>
    <t>EMI.ktCO2.EL.Res.HH.Thermal.CO.Gas.NG_Biogas</t>
  </si>
  <si>
    <t>EMI.ktCO2.EL.Res.HH.Thermal.CO.Biomass.Biomass_Waste</t>
  </si>
  <si>
    <t>EMI.ktCO2.EL.Res.HH.Thermal.CO.Elc.Elec</t>
  </si>
  <si>
    <t>EL - Final energy consumption per household</t>
  </si>
  <si>
    <t>FEC_per_household.kWh.EL.Res.HH.Thermal.SH.Solids.Solids</t>
  </si>
  <si>
    <t>FEC_per_household.kWh.EL.Res.HH.Thermal.SH.LPG.LPG</t>
  </si>
  <si>
    <t>FEC_per_household.kWh.EL.Res.HH.Thermal.SH.Oil.Oil_LiqBio</t>
  </si>
  <si>
    <t>FEC_per_household.kWh.EL.Res.HH.Thermal.SH.Gas.NG_Biogas</t>
  </si>
  <si>
    <t>FEC_per_household.kWh.EL.Res.HH.Thermal.SH.Biomass.Biomass_Waste</t>
  </si>
  <si>
    <t>FEC_per_household.kWh.EL.Res.HH.Thermal.SH.Geo.Geo</t>
  </si>
  <si>
    <t>FEC_per_household.kWh.EL.Res.HH.Thermal.SH.DistrHeat.Steam_Distr</t>
  </si>
  <si>
    <t>FEC_per_household.kWh.EL.Res.HH.Thermal.SH.AdvElc.Elec</t>
  </si>
  <si>
    <t>FEC_per_household.kWh.EL.Res.HH.Thermal.SH.ConvElc.Elec</t>
  </si>
  <si>
    <t>FEC_per_household.kWh.EL.Res.HH.Thermal.SH.TotalCirculation.Elec</t>
  </si>
  <si>
    <t>FEC_per_household.kWh.EL.Res.HH.Thermal.SC.AC.Elec</t>
  </si>
  <si>
    <t>FEC_per_household.kWh.EL.Res.HH.Thermal.WH.Solids.Solids</t>
  </si>
  <si>
    <t>FEC_per_household.kWh.EL.Res.HH.Thermal.WH.LPG.LPG</t>
  </si>
  <si>
    <t>FEC_per_household.kWh.EL.Res.HH.Thermal.WH.Oil.Oil_LiqBio</t>
  </si>
  <si>
    <t>FEC_per_household.kWh.EL.Res.HH.Thermal.WH.Gas.NG_Biogas</t>
  </si>
  <si>
    <t>FEC_per_household.kWh.EL.Res.HH.Thermal.WH.Biomass.Biomass_Waste</t>
  </si>
  <si>
    <t>FEC_per_household.kWh.EL.Res.HH.Thermal.WH.Geo.Geo</t>
  </si>
  <si>
    <t>FEC_per_household.kWh.EL.Res.HH.Thermal.WH.DistrHeat.Steam_Distr</t>
  </si>
  <si>
    <t>FEC_per_household.kWh.EL.Res.HH.Thermal.WH.Elc.Elec</t>
  </si>
  <si>
    <t>FEC_per_household.kWh.EL.Res.HH.Thermal.WH.TotalSolar.Solar</t>
  </si>
  <si>
    <t>FEC_per_household.kWh.EL.Res.HH.Thermal.CO.Solids.Solids</t>
  </si>
  <si>
    <t>FEC_per_household.kWh.EL.Res.HH.Thermal.CO.LPG.LPG</t>
  </si>
  <si>
    <t>FEC_per_household.kWh.EL.Res.HH.Thermal.CO.Gas.NG_Biogas</t>
  </si>
  <si>
    <t>FEC_per_household.kWh.EL.Res.HH.Thermal.CO.Biomass.Biomass_Waste</t>
  </si>
  <si>
    <t>FEC_per_household.kWh.EL.Res.HH.Thermal.CO.Elc.Elec</t>
  </si>
  <si>
    <t>EL - Thermal energy service per household</t>
  </si>
  <si>
    <t>TES_per_household.kWh.EL.Res.HH.Thermal.SH.Solids.Solids</t>
  </si>
  <si>
    <t>TES_per_household.kWh.EL.Res.HH.Thermal.SH.LPG.LPG</t>
  </si>
  <si>
    <t>TES_per_household.kWh.EL.Res.HH.Thermal.SH.Oil.Oil_LiqBio</t>
  </si>
  <si>
    <t>TES_per_household.kWh.EL.Res.HH.Thermal.SH.Gas.NG_Biogas</t>
  </si>
  <si>
    <t>TES_per_household.kWh.EL.Res.HH.Thermal.SH.Biomass.Biomass_Waste</t>
  </si>
  <si>
    <t>TES_per_household.kWh.EL.Res.HH.Thermal.SH.Geo.Geo</t>
  </si>
  <si>
    <t>TES_per_household.kWh.EL.Res.HH.Thermal.SH.DistrHeat.Steam_Distr</t>
  </si>
  <si>
    <t>TES_per_household.kWh.EL.Res.HH.Thermal.SH.AdvElc.Elec</t>
  </si>
  <si>
    <t>TES_per_household.kWh.EL.Res.HH.Thermal.SH.ConvElc.Elec</t>
  </si>
  <si>
    <t>TES_per_household.kWh.EL.Res.HH.Thermal.SH.TotalCirculation.Elec</t>
  </si>
  <si>
    <t>TES_per_household.kWh.EL.Res.HH.Thermal.SC.AC.Elec</t>
  </si>
  <si>
    <t>TES_per_household.kWh.EL.Res.HH.Thermal.WH.Solids.Solids</t>
  </si>
  <si>
    <t>TES_per_household.kWh.EL.Res.HH.Thermal.WH.LPG.LPG</t>
  </si>
  <si>
    <t>TES_per_household.kWh.EL.Res.HH.Thermal.WH.Oil.Oil_LiqBio</t>
  </si>
  <si>
    <t>TES_per_household.kWh.EL.Res.HH.Thermal.WH.Gas.NG_Biogas</t>
  </si>
  <si>
    <t>TES_per_household.kWh.EL.Res.HH.Thermal.WH.Biomass.Biomass_Waste</t>
  </si>
  <si>
    <t>TES_per_household.kWh.EL.Res.HH.Thermal.WH.Geo.Geo</t>
  </si>
  <si>
    <t>TES_per_household.kWh.EL.Res.HH.Thermal.WH.DistrHeat.Steam_Distr</t>
  </si>
  <si>
    <t>TES_per_household.kWh.EL.Res.HH.Thermal.WH.Elc.Elec</t>
  </si>
  <si>
    <t>TES_per_household.kWh.EL.Res.HH.Thermal.WH.TotalSolar.Solar</t>
  </si>
  <si>
    <t>TES_per_household.kWh.EL.Res.HH.Thermal.CO.Solids.Solids</t>
  </si>
  <si>
    <t>TES_per_household.kWh.EL.Res.HH.Thermal.CO.LPG.LPG</t>
  </si>
  <si>
    <t>TES_per_household.kWh.EL.Res.HH.Thermal.CO.Gas.NG_Biogas</t>
  </si>
  <si>
    <t>TES_per_household.kWh.EL.Res.HH.Thermal.CO.Biomass.Biomass_Waste</t>
  </si>
  <si>
    <t>TES_per_household.kWh.EL.Res.HH.Thermal.CO.Elc.Elec</t>
  </si>
  <si>
    <t>EL - CO2 emissions per household</t>
  </si>
  <si>
    <t>EMI_per_household.kgCO2.EL.Res.HH.Thermal.SH.Solids.Solids</t>
  </si>
  <si>
    <t>EMI_per_household.kgCO2.EL.Res.HH.Thermal.SH.LPG.LPG</t>
  </si>
  <si>
    <t>EMI_per_household.kgCO2.EL.Res.HH.Thermal.SH.Oil.Oil_LiqBio</t>
  </si>
  <si>
    <t>EMI_per_household.kgCO2.EL.Res.HH.Thermal.SH.Gas.NG_Biogas</t>
  </si>
  <si>
    <t>EMI_per_household.kgCO2.EL.Res.HH.Thermal.SH.Biomass.Biomass_Waste</t>
  </si>
  <si>
    <t>EMI_per_household.kgCO2.EL.Res.HH.Thermal.SH.Geo.Geo</t>
  </si>
  <si>
    <t>EMI_per_household.kgCO2.EL.Res.HH.Thermal.SH.DistrHeat.Steam_Distr</t>
  </si>
  <si>
    <t>EMI_per_household.kgCO2.EL.Res.HH.Thermal.SH.AdvElc.Elec</t>
  </si>
  <si>
    <t>EMI_per_household.kgCO2.EL.Res.HH.Thermal.SH.ConvElc.Elec</t>
  </si>
  <si>
    <t>EMI_per_household.kgCO2.EL.Res.HH.Thermal.SH.TotalCirculation.Elec</t>
  </si>
  <si>
    <t>EMI_per_household.kgCO2.EL.Res.HH.Thermal.SC.AC.Elec</t>
  </si>
  <si>
    <t>EMI_per_household.kgCO2.EL.Res.HH.Thermal.WH.Solids.Solids</t>
  </si>
  <si>
    <t>EMI_per_household.kgCO2.EL.Res.HH.Thermal.WH.LPG.LPG</t>
  </si>
  <si>
    <t>EMI_per_household.kgCO2.EL.Res.HH.Thermal.WH.Oil.Oil_LiqBio</t>
  </si>
  <si>
    <t>EMI_per_household.kgCO2.EL.Res.HH.Thermal.WH.Gas.NG_Biogas</t>
  </si>
  <si>
    <t>EMI_per_household.kgCO2.EL.Res.HH.Thermal.WH.Biomass.Biomass_Waste</t>
  </si>
  <si>
    <t>EMI_per_household.kgCO2.EL.Res.HH.Thermal.WH.Geo.Geo</t>
  </si>
  <si>
    <t>EMI_per_household.kgCO2.EL.Res.HH.Thermal.WH.DistrHeat.Steam_Distr</t>
  </si>
  <si>
    <t>EMI_per_household.kgCO2.EL.Res.HH.Thermal.WH.Elc.Elec</t>
  </si>
  <si>
    <t>EMI_per_household.kgCO2.EL.Res.HH.Thermal.WH.TotalSolar.Solar</t>
  </si>
  <si>
    <t>EMI_per_household.kgCO2.EL.Res.HH.Thermal.CO.Solids.Solids</t>
  </si>
  <si>
    <t>EMI_per_household.kgCO2.EL.Res.HH.Thermal.CO.LPG.LPG</t>
  </si>
  <si>
    <t>EMI_per_household.kgCO2.EL.Res.HH.Thermal.CO.Gas.NG_Biogas</t>
  </si>
  <si>
    <t>EMI_per_household.kgCO2.EL.Res.HH.Thermal.CO.Biomass.Biomass_Waste</t>
  </si>
  <si>
    <t>EMI_per_household.kgCO2.EL.Res.HH.Thermal.CO.Elc.Elec</t>
  </si>
  <si>
    <t>EL - Final energy consumption per surface area</t>
  </si>
  <si>
    <t>FEC_per_sqm.kWh.EL.Res.HH.Thermal.SH.Solids.Solids</t>
  </si>
  <si>
    <t>FEC_per_sqm.kWh.EL.Res.HH.Thermal.SH.LPG.LPG</t>
  </si>
  <si>
    <t>FEC_per_sqm.kWh.EL.Res.HH.Thermal.SH.Oil.Oil_LiqBio</t>
  </si>
  <si>
    <t>FEC_per_sqm.kWh.EL.Res.HH.Thermal.SH.Gas.NG_Biogas</t>
  </si>
  <si>
    <t>FEC_per_sqm.kWh.EL.Res.HH.Thermal.SH.Biomass.Biomass_Waste</t>
  </si>
  <si>
    <t>FEC_per_sqm.kWh.EL.Res.HH.Thermal.SH.Geo.Geo</t>
  </si>
  <si>
    <t>FEC_per_sqm.kWh.EL.Res.HH.Thermal.SH.DistrHeat.Steam_Distr</t>
  </si>
  <si>
    <t>FEC_per_sqm.kWh.EL.Res.HH.Thermal.SH.AdvElc.Elec</t>
  </si>
  <si>
    <t>FEC_per_sqm.kWh.EL.Res.HH.Thermal.SH.ConvElc.Elec</t>
  </si>
  <si>
    <t>FEC_per_sqm.kWh.EL.Res.HH.Thermal.SH.TotalCirculation.Elec</t>
  </si>
  <si>
    <t>FEC_per_sqm.kWh.EL.Res.HH.Thermal.SC.AC.Elec</t>
  </si>
  <si>
    <t>FEC_per_sqm.kWh.EL.Res.HH.Thermal.WH.Solids.Solids</t>
  </si>
  <si>
    <t>FEC_per_sqm.kWh.EL.Res.HH.Thermal.WH.LPG.LPG</t>
  </si>
  <si>
    <t>FEC_per_sqm.kWh.EL.Res.HH.Thermal.WH.Oil.Oil_LiqBio</t>
  </si>
  <si>
    <t>FEC_per_sqm.kWh.EL.Res.HH.Thermal.WH.Gas.NG_Biogas</t>
  </si>
  <si>
    <t>FEC_per_sqm.kWh.EL.Res.HH.Thermal.WH.Biomass.Biomass_Waste</t>
  </si>
  <si>
    <t>FEC_per_sqm.kWh.EL.Res.HH.Thermal.WH.Geo.Geo</t>
  </si>
  <si>
    <t>FEC_per_sqm.kWh.EL.Res.HH.Thermal.WH.DistrHeat.Steam_Distr</t>
  </si>
  <si>
    <t>FEC_per_sqm.kWh.EL.Res.HH.Thermal.WH.Elc.Elec</t>
  </si>
  <si>
    <t>FEC_per_sqm.kWh.EL.Res.HH.Thermal.WH.TotalSolar.Solar</t>
  </si>
  <si>
    <t>FEC_per_sqm.kWh.EL.Res.HH.Thermal.CO.Solids.Solids</t>
  </si>
  <si>
    <t>FEC_per_sqm.kWh.EL.Res.HH.Thermal.CO.LPG.LPG</t>
  </si>
  <si>
    <t>FEC_per_sqm.kWh.EL.Res.HH.Thermal.CO.Gas.NG_Biogas</t>
  </si>
  <si>
    <t>FEC_per_sqm.kWh.EL.Res.HH.Thermal.CO.Biomass.Biomass_Waste</t>
  </si>
  <si>
    <t>FEC_per_sqm.kWh.EL.Res.HH.Thermal.CO.Elc.Elec</t>
  </si>
  <si>
    <t>EL - Thermal energy service per surface area</t>
  </si>
  <si>
    <t>TES_per_sqm.kWh.EL.Res.HH.Thermal.SH.Solids.Solids</t>
  </si>
  <si>
    <t>TES_per_sqm.kWh.EL.Res.HH.Thermal.SH.LPG.LPG</t>
  </si>
  <si>
    <t>TES_per_sqm.kWh.EL.Res.HH.Thermal.SH.Oil.Oil_LiqBio</t>
  </si>
  <si>
    <t>TES_per_sqm.kWh.EL.Res.HH.Thermal.SH.Gas.NG_Biogas</t>
  </si>
  <si>
    <t>TES_per_sqm.kWh.EL.Res.HH.Thermal.SH.Biomass.Biomass_Waste</t>
  </si>
  <si>
    <t>TES_per_sqm.kWh.EL.Res.HH.Thermal.SH.Geo.Geo</t>
  </si>
  <si>
    <t>TES_per_sqm.kWh.EL.Res.HH.Thermal.SH.DistrHeat.Steam_Distr</t>
  </si>
  <si>
    <t>TES_per_sqm.kWh.EL.Res.HH.Thermal.SH.AdvElc.Elec</t>
  </si>
  <si>
    <t>TES_per_sqm.kWh.EL.Res.HH.Thermal.SH.ConvElc.Elec</t>
  </si>
  <si>
    <t>TES_per_sqm.kWh.EL.Res.HH.Thermal.SH.TotalCirculation.Elec</t>
  </si>
  <si>
    <t>TES_per_sqm.kWh.EL.Res.HH.Thermal.SC.AC.Elec</t>
  </si>
  <si>
    <t>TES_per_sqm.kWh.EL.Res.HH.Thermal.WH.Solids.Solids</t>
  </si>
  <si>
    <t>TES_per_sqm.kWh.EL.Res.HH.Thermal.WH.LPG.LPG</t>
  </si>
  <si>
    <t>TES_per_sqm.kWh.EL.Res.HH.Thermal.WH.Oil.Oil_LiqBio</t>
  </si>
  <si>
    <t>TES_per_sqm.kWh.EL.Res.HH.Thermal.WH.Gas.NG_Biogas</t>
  </si>
  <si>
    <t>TES_per_sqm.kWh.EL.Res.HH.Thermal.WH.Biomass.Biomass_Waste</t>
  </si>
  <si>
    <t>TES_per_sqm.kWh.EL.Res.HH.Thermal.WH.Geo.Geo</t>
  </si>
  <si>
    <t>TES_per_sqm.kWh.EL.Res.HH.Thermal.WH.DistrHeat.Steam_Distr</t>
  </si>
  <si>
    <t>TES_per_sqm.kWh.EL.Res.HH.Thermal.WH.Elc.Elec</t>
  </si>
  <si>
    <t>TES_per_sqm.kWh.EL.Res.HH.Thermal.WH.TotalSolar.Solar</t>
  </si>
  <si>
    <t>TES_per_sqm.kWh.EL.Res.HH.Thermal.CO.Solids.Solids</t>
  </si>
  <si>
    <t>TES_per_sqm.kWh.EL.Res.HH.Thermal.CO.LPG.LPG</t>
  </si>
  <si>
    <t>TES_per_sqm.kWh.EL.Res.HH.Thermal.CO.Gas.NG_Biogas</t>
  </si>
  <si>
    <t>TES_per_sqm.kWh.EL.Res.HH.Thermal.CO.Biomass.Biomass_Waste</t>
  </si>
  <si>
    <t>TES_per_sqm.kWh.EL.Res.HH.Thermal.CO.Elc.Elec</t>
  </si>
  <si>
    <t>EL - CO2 emissions per surface area</t>
  </si>
  <si>
    <t>EMI_per_sqm.kgCO2.EL.Res.HH.Thermal.SH.Solids.Solids</t>
  </si>
  <si>
    <t>EMI_per_sqm.kgCO2.EL.Res.HH.Thermal.SH.LPG.LPG</t>
  </si>
  <si>
    <t>EMI_per_sqm.kgCO2.EL.Res.HH.Thermal.SH.Oil.Oil_LiqBio</t>
  </si>
  <si>
    <t>EMI_per_sqm.kgCO2.EL.Res.HH.Thermal.SH.Gas.NG_Biogas</t>
  </si>
  <si>
    <t>EMI_per_sqm.kgCO2.EL.Res.HH.Thermal.SH.Biomass.Biomass_Waste</t>
  </si>
  <si>
    <t>EMI_per_sqm.kgCO2.EL.Res.HH.Thermal.SH.Geo.Geo</t>
  </si>
  <si>
    <t>EMI_per_sqm.kgCO2.EL.Res.HH.Thermal.SH.DistrHeat.Steam_Distr</t>
  </si>
  <si>
    <t>EMI_per_sqm.kgCO2.EL.Res.HH.Thermal.SH.AdvElc.Elec</t>
  </si>
  <si>
    <t>EMI_per_sqm.kgCO2.EL.Res.HH.Thermal.SH.ConvElc.Elec</t>
  </si>
  <si>
    <t>EMI_per_sqm.kgCO2.EL.Res.HH.Thermal.SH.TotalCirculation.Elec</t>
  </si>
  <si>
    <t>EMI_per_sqm.kgCO2.EL.Res.HH.Thermal.SC.AC.Elec</t>
  </si>
  <si>
    <t>EMI_per_sqm.kgCO2.EL.Res.HH.Thermal.WH.Solids.Solids</t>
  </si>
  <si>
    <t>EMI_per_sqm.kgCO2.EL.Res.HH.Thermal.WH.LPG.LPG</t>
  </si>
  <si>
    <t>EMI_per_sqm.kgCO2.EL.Res.HH.Thermal.WH.Oil.Oil_LiqBio</t>
  </si>
  <si>
    <t>EMI_per_sqm.kgCO2.EL.Res.HH.Thermal.WH.Gas.NG_Biogas</t>
  </si>
  <si>
    <t>EMI_per_sqm.kgCO2.EL.Res.HH.Thermal.WH.Biomass.Biomass_Waste</t>
  </si>
  <si>
    <t>EMI_per_sqm.kgCO2.EL.Res.HH.Thermal.WH.Geo.Geo</t>
  </si>
  <si>
    <t>EMI_per_sqm.kgCO2.EL.Res.HH.Thermal.WH.DistrHeat.Steam_Distr</t>
  </si>
  <si>
    <t>EMI_per_sqm.kgCO2.EL.Res.HH.Thermal.WH.Elc.Elec</t>
  </si>
  <si>
    <t>EMI_per_sqm.kgCO2.EL.Res.HH.Thermal.WH.TotalSolar.Solar</t>
  </si>
  <si>
    <t>EMI_per_sqm.kgCO2.EL.Res.HH.Thermal.CO.Solids.Solids</t>
  </si>
  <si>
    <t>EMI_per_sqm.kgCO2.EL.Res.HH.Thermal.CO.LPG.LPG</t>
  </si>
  <si>
    <t>EMI_per_sqm.kgCO2.EL.Res.HH.Thermal.CO.Gas.NG_Biogas</t>
  </si>
  <si>
    <t>EMI_per_sqm.kgCO2.EL.Res.HH.Thermal.CO.Biomass.Biomass_Waste</t>
  </si>
  <si>
    <t>EMI_per_sqm.kgCO2.EL.Res.HH.Thermal.CO.Elc.Elec</t>
  </si>
  <si>
    <t>EL - Number of new and renovated households</t>
  </si>
  <si>
    <t>NUM.number.EL.Res.HHnew.Thermal</t>
  </si>
  <si>
    <t>NUM.number.EL.Res.HHnew.Thermal.SH</t>
  </si>
  <si>
    <t>NUM.number.EL.Res.HHnew.Thermal.SH.Solids</t>
  </si>
  <si>
    <t>NUM.number.EL.Res.HHnew.Thermal.SH.LPG</t>
  </si>
  <si>
    <t>NUM.number.EL.Res.HHnew.Thermal.SH.Oil</t>
  </si>
  <si>
    <t>NUM.number.EL.Res.HHnew.Thermal.SH.Gas</t>
  </si>
  <si>
    <t>NUM.number.EL.Res.HHnew.Thermal.SH.Biomass</t>
  </si>
  <si>
    <t>NUM.number.EL.Res.HHnew.Thermal.SH.Geo</t>
  </si>
  <si>
    <t>NUM.number.EL.Res.HHnew.Thermal.SH.DistrHeat</t>
  </si>
  <si>
    <t>NUM.number.EL.Res.HHnew.Thermal.SH.AdvElc</t>
  </si>
  <si>
    <t>NUM.number.EL.Res.HHnew.Thermal.SH.ConvElc</t>
  </si>
  <si>
    <t>NUM.number.EL.Res.HHnew.Thermal.SC</t>
  </si>
  <si>
    <t>NUM.number.EL.Res.HHnew.Thermal.SC.AC</t>
  </si>
  <si>
    <t>NUM.number.EL.Res.HHnew.Thermal.WH</t>
  </si>
  <si>
    <t>NUM.number.EL.Res.HHnew.Thermal.WH.Solids</t>
  </si>
  <si>
    <t>NUM.number.EL.Res.HHnew.Thermal.WH.LPG</t>
  </si>
  <si>
    <t>NUM.number.EL.Res.HHnew.Thermal.WH.Oil</t>
  </si>
  <si>
    <t>NUM.number.EL.Res.HHnew.Thermal.WH.Gas</t>
  </si>
  <si>
    <t>NUM.number.EL.Res.HHnew.Thermal.WH.Biomass</t>
  </si>
  <si>
    <t>NUM.number.EL.Res.HHnew.Thermal.WH.Geo</t>
  </si>
  <si>
    <t>NUM.number.EL.Res.HHnew.Thermal.WH.DistrHeat</t>
  </si>
  <si>
    <t>NUM.number.EL.Res.HHnew.Thermal.WH.Elc</t>
  </si>
  <si>
    <t>NUM.number.EL.Res.HHnew.Thermal.WH.Solar</t>
  </si>
  <si>
    <t>NUM.number.EL.Res.HHnew.Thermal.CO</t>
  </si>
  <si>
    <t>NUM.number.EL.Res.HHnew.Thermal.CO.Solids</t>
  </si>
  <si>
    <t>NUM.number.EL.Res.HHnew.Thermal.CO.LPG</t>
  </si>
  <si>
    <t>NUM.number.EL.Res.HHnew.Thermal.CO.Gas</t>
  </si>
  <si>
    <t>NUM.number.EL.Res.HHnew.Thermal.CO.Biomass</t>
  </si>
  <si>
    <t>NUM.number.EL.Res.HHnew.Thermal.CO.Elc</t>
  </si>
  <si>
    <t>EL - Final energy consumption in new and renovated households</t>
  </si>
  <si>
    <t>FEC.ktoe.EL.Res.HHnew.Thermal</t>
  </si>
  <si>
    <t>FEC.ktoe.EL.Res.HHnew.Thermal.SH</t>
  </si>
  <si>
    <t>FEC.ktoe.EL.Res.HHnew.Thermal.SH.Solids.Solids</t>
  </si>
  <si>
    <t>FEC.ktoe.EL.Res.HHnew.Thermal.SH.LPG.LPG</t>
  </si>
  <si>
    <t>FEC.ktoe.EL.Res.HHnew.Thermal.SH.Oil.Oil_LiqBio</t>
  </si>
  <si>
    <t>FEC.ktoe.EL.Res.HHnew.Thermal.SH.Gas.NG_Biogas</t>
  </si>
  <si>
    <t>FEC.ktoe.EL.Res.HHnew.Thermal.SH.Biomass.Biomass_Waste</t>
  </si>
  <si>
    <t>FEC.ktoe.EL.Res.HHnew.Thermal.SH.Geo.Geo</t>
  </si>
  <si>
    <t>FEC.ktoe.EL.Res.HHnew.Thermal.SH.DistrHeat.Steam_Distr</t>
  </si>
  <si>
    <t>FEC.ktoe.EL.Res.HHnew.Thermal.SH.AdvElc.Elec</t>
  </si>
  <si>
    <t>FEC.ktoe.EL.Res.HHnew.Thermal.SH.ConvElc.Elec</t>
  </si>
  <si>
    <t>FEC.ktoe.EL.Res.HHnew.Thermal.SH.TotalCirculation.Elec</t>
  </si>
  <si>
    <t>FEC.ktoe.EL.Res.HHnew.Thermal.SC</t>
  </si>
  <si>
    <t>FEC.ktoe.EL.Res.HHnew.Thermal.SC.AC.Elec</t>
  </si>
  <si>
    <t>FEC.ktoe.EL.Res.HHnew.Thermal.WH</t>
  </si>
  <si>
    <t>FEC.ktoe.EL.Res.HHnew.Thermal.WH.Solids.Solids</t>
  </si>
  <si>
    <t>FEC.ktoe.EL.Res.HHnew.Thermal.WH.LPG.LPG</t>
  </si>
  <si>
    <t>FEC.ktoe.EL.Res.HHnew.Thermal.WH.Oil.Oil_LiqBio</t>
  </si>
  <si>
    <t>FEC.ktoe.EL.Res.HHnew.Thermal.WH.Gas.NG_Biogas</t>
  </si>
  <si>
    <t>FEC.ktoe.EL.Res.HHnew.Thermal.WH.Biomass.Biomass_Waste</t>
  </si>
  <si>
    <t>FEC.ktoe.EL.Res.HHnew.Thermal.WH.Geo.Geo</t>
  </si>
  <si>
    <t>FEC.ktoe.EL.Res.HHnew.Thermal.WH.DistrHeat.Steam_Distr</t>
  </si>
  <si>
    <t>FEC.ktoe.EL.Res.HHnew.Thermal.WH.Elc.Elec</t>
  </si>
  <si>
    <t>FEC.ktoe.EL.Res.HHnew.Thermal.WH.TotalSolar.Solar</t>
  </si>
  <si>
    <t>FEC.ktoe.EL.Res.HHnew.Thermal.CO</t>
  </si>
  <si>
    <t>FEC.ktoe.EL.Res.HHnew.Thermal.CO.Solids.Solids</t>
  </si>
  <si>
    <t>FEC.ktoe.EL.Res.HHnew.Thermal.CO.LPG.LPG</t>
  </si>
  <si>
    <t>FEC.ktoe.EL.Res.HHnew.Thermal.CO.Gas.NG_Biogas</t>
  </si>
  <si>
    <t>FEC.ktoe.EL.Res.HHnew.Thermal.CO.Biomass.Biomass_Waste</t>
  </si>
  <si>
    <t>FEC.ktoe.EL.Res.HHnew.Thermal.CO.Elc.Elec</t>
  </si>
  <si>
    <t>EL - Thermal energy service in new and renovated households</t>
  </si>
  <si>
    <t>TES.ktoe.EL.Res.HHnew.Thermal</t>
  </si>
  <si>
    <t>TES.ktoe.EL.Res.HHnew.Thermal.SH</t>
  </si>
  <si>
    <t>TES.ktoe.EL.Res.HHnew.Thermal.SH.Solids.Solids</t>
  </si>
  <si>
    <t>TES.ktoe.EL.Res.HHnew.Thermal.SH.LPG.LPG</t>
  </si>
  <si>
    <t>TES.ktoe.EL.Res.HHnew.Thermal.SH.Oil.Oil_LiqBio</t>
  </si>
  <si>
    <t>TES.ktoe.EL.Res.HHnew.Thermal.SH.Gas.NG_Biogas</t>
  </si>
  <si>
    <t>TES.ktoe.EL.Res.HHnew.Thermal.SH.Biomass.Biomass_Waste</t>
  </si>
  <si>
    <t>TES.ktoe.EL.Res.HHnew.Thermal.SH.Geo.Geo</t>
  </si>
  <si>
    <t>TES.ktoe.EL.Res.HHnew.Thermal.SH.DistrHeat.Steam_Distr</t>
  </si>
  <si>
    <t>TES.ktoe.EL.Res.HHnew.Thermal.SH.AdvElc.Elec</t>
  </si>
  <si>
    <t>TES.ktoe.EL.Res.HHnew.Thermal.SH.ConvElc.Elec</t>
  </si>
  <si>
    <t>TES.ktoe.EL.Res.HHnew.Thermal.SH.TotalCirculation.Elec</t>
  </si>
  <si>
    <t>TES.ktoe.EL.Res.HHnew.Thermal.SC</t>
  </si>
  <si>
    <t>TES.ktoe.EL.Res.HHnew.Thermal.SC.AC.Elec</t>
  </si>
  <si>
    <t>TES.ktoe.EL.Res.HHnew.Thermal.WH</t>
  </si>
  <si>
    <t>TES.ktoe.EL.Res.HHnew.Thermal.WH.Solids.Solids</t>
  </si>
  <si>
    <t>TES.ktoe.EL.Res.HHnew.Thermal.WH.LPG.LPG</t>
  </si>
  <si>
    <t>TES.ktoe.EL.Res.HHnew.Thermal.WH.Oil.Oil_LiqBio</t>
  </si>
  <si>
    <t>TES.ktoe.EL.Res.HHnew.Thermal.WH.Gas.NG_Biogas</t>
  </si>
  <si>
    <t>TES.ktoe.EL.Res.HHnew.Thermal.WH.Biomass.Biomass_Waste</t>
  </si>
  <si>
    <t>TES.ktoe.EL.Res.HHnew.Thermal.WH.Geo.Geo</t>
  </si>
  <si>
    <t>TES.ktoe.EL.Res.HHnew.Thermal.WH.DistrHeat.Steam_Distr</t>
  </si>
  <si>
    <t>TES.ktoe.EL.Res.HHnew.Thermal.WH.Elc.Elec</t>
  </si>
  <si>
    <t>TES.ktoe.EL.Res.HHnew.Thermal.WH.TotalSolar.Solar</t>
  </si>
  <si>
    <t>TES.ktoe.EL.Res.HHnew.Thermal.CO</t>
  </si>
  <si>
    <t>TES.ktoe.EL.Res.HHnew.Thermal.CO.Solids.Solids</t>
  </si>
  <si>
    <t>TES.ktoe.EL.Res.HHnew.Thermal.CO.LPG.LPG</t>
  </si>
  <si>
    <t>TES.ktoe.EL.Res.HHnew.Thermal.CO.Gas.NG_Biogas</t>
  </si>
  <si>
    <t>TES.ktoe.EL.Res.HHnew.Thermal.CO.Biomass.Biomass_Waste</t>
  </si>
  <si>
    <t>TES.ktoe.EL.Res.HHnew.Thermal.CO.Elc.Elec</t>
  </si>
  <si>
    <t>EL - System efficiency indicator of new and renovated households</t>
  </si>
  <si>
    <t>Eff.ratio.EL.Res.HHnew.Thermal</t>
  </si>
  <si>
    <t>Eff.ratio.EL.Res.HHnew.Thermal.SH</t>
  </si>
  <si>
    <t>Eff.ratio.EL.Res.HHnew.Thermal.SH.Solids.Solids</t>
  </si>
  <si>
    <t>Eff.ratio.EL.Res.HHnew.Thermal.SH.LPG.LPG</t>
  </si>
  <si>
    <t>Eff.ratio.EL.Res.HHnew.Thermal.SH.Oil.Oil_LiqBio</t>
  </si>
  <si>
    <t>Eff.ratio.EL.Res.HHnew.Thermal.SH.Gas.NG_Biogas</t>
  </si>
  <si>
    <t>Eff.ratio.EL.Res.HHnew.Thermal.SH.Biomass.Biomass_Waste</t>
  </si>
  <si>
    <t>Eff.ratio.EL.Res.HHnew.Thermal.SH.Geo.Geo</t>
  </si>
  <si>
    <t>Eff.ratio.EL.Res.HHnew.Thermal.SH.DistrHeat.Steam_Distr</t>
  </si>
  <si>
    <t>Eff.ratio.EL.Res.HHnew.Thermal.SH.AdvElc.Elec</t>
  </si>
  <si>
    <t>Eff.ratio.EL.Res.HHnew.Thermal.SH.ConvElc.Elec</t>
  </si>
  <si>
    <t>Eff.ratio.EL.Res.HHnew.Thermal.SH.TotalCirculation.Elec</t>
  </si>
  <si>
    <t>Eff.ratio.EL.Res.HHnew.Thermal.SC</t>
  </si>
  <si>
    <t>Eff.ratio.EL.Res.HHnew.Thermal.SC.AC.Elec</t>
  </si>
  <si>
    <t>Eff.ratio.EL.Res.HHnew.Thermal.WH</t>
  </si>
  <si>
    <t>Eff.ratio.EL.Res.HHnew.Thermal.WH.Solids.Solids</t>
  </si>
  <si>
    <t>Eff.ratio.EL.Res.HHnew.Thermal.WH.LPG.LPG</t>
  </si>
  <si>
    <t>Eff.ratio.EL.Res.HHnew.Thermal.WH.Oil.Oil_LiqBio</t>
  </si>
  <si>
    <t>Eff.ratio.EL.Res.HHnew.Thermal.WH.Gas.NG_Biogas</t>
  </si>
  <si>
    <t>Eff.ratio.EL.Res.HHnew.Thermal.WH.Biomass.Biomass_Waste</t>
  </si>
  <si>
    <t>Eff.ratio.EL.Res.HHnew.Thermal.WH.Geo.Geo</t>
  </si>
  <si>
    <t>Eff.ratio.EL.Res.HHnew.Thermal.WH.DistrHeat.Steam_Distr</t>
  </si>
  <si>
    <t>Eff.ratio.EL.Res.HHnew.Thermal.WH.Elc.Elec</t>
  </si>
  <si>
    <t>Eff.ratio.EL.Res.HHnew.Thermal.WH.TotalSolar.Solar</t>
  </si>
  <si>
    <t>Eff.ratio.EL.Res.HHnew.Thermal.CO</t>
  </si>
  <si>
    <t>Eff.ratio.EL.Res.HHnew.Thermal.CO.Solids.Solids</t>
  </si>
  <si>
    <t>Eff.ratio.EL.Res.HHnew.Thermal.CO.LPG.LPG</t>
  </si>
  <si>
    <t>Eff.ratio.EL.Res.HHnew.Thermal.CO.Gas.NG_Biogas</t>
  </si>
  <si>
    <t>Eff.ratio.EL.Res.HHnew.Thermal.CO.Biomass.Biomass_Waste</t>
  </si>
  <si>
    <t>Eff.ratio.EL.Res.HHnew.Thermal.CO.Elc.Elec</t>
  </si>
  <si>
    <t>EL - CO2 emissions in new and renovated households</t>
  </si>
  <si>
    <t>EMI.ktCO2.EL.Res.HHnew.Thermal</t>
  </si>
  <si>
    <t>EMI.ktCO2.EL.Res.HHnew.Thermal.SH</t>
  </si>
  <si>
    <t>EMI.ktCO2.EL.Res.HHnew.Thermal.SH.Solids.Solids</t>
  </si>
  <si>
    <t>EMI.ktCO2.EL.Res.HHnew.Thermal.SH.LPG.LPG</t>
  </si>
  <si>
    <t>EMI.ktCO2.EL.Res.HHnew.Thermal.SH.Oil.Oil_LiqBio</t>
  </si>
  <si>
    <t>EMI.ktCO2.EL.Res.HHnew.Thermal.SH.Gas.NG_Biogas</t>
  </si>
  <si>
    <t>EMI.ktCO2.EL.Res.HHnew.Thermal.SH.Biomass.Biomass_Waste</t>
  </si>
  <si>
    <t>EMI.ktCO2.EL.Res.HHnew.Thermal.SH.Geo.Geo</t>
  </si>
  <si>
    <t>EMI.ktCO2.EL.Res.HHnew.Thermal.SH.DistrHeat.Steam_Distr</t>
  </si>
  <si>
    <t>EMI.ktCO2.EL.Res.HHnew.Thermal.SH.AdvElc.Elec</t>
  </si>
  <si>
    <t>EMI.ktCO2.EL.Res.HHnew.Thermal.SH.ConvElc.Elec</t>
  </si>
  <si>
    <t>EMI.ktCO2.EL.Res.HHnew.Thermal.SH.TotalCirculation.Elec</t>
  </si>
  <si>
    <t>EMI.ktCO2.EL.Res.HHnew.Thermal.SC</t>
  </si>
  <si>
    <t>EMI.ktCO2.EL.Res.HHnew.Thermal.SC.AC.Elec</t>
  </si>
  <si>
    <t>EMI.ktCO2.EL.Res.HHnew.Thermal.WH</t>
  </si>
  <si>
    <t>EMI.ktCO2.EL.Res.HHnew.Thermal.WH.Solids.Solids</t>
  </si>
  <si>
    <t>EMI.ktCO2.EL.Res.HHnew.Thermal.WH.LPG.LPG</t>
  </si>
  <si>
    <t>EMI.ktCO2.EL.Res.HHnew.Thermal.WH.Oil.Oil_LiqBio</t>
  </si>
  <si>
    <t>EMI.ktCO2.EL.Res.HHnew.Thermal.WH.Gas.NG_Biogas</t>
  </si>
  <si>
    <t>EMI.ktCO2.EL.Res.HHnew.Thermal.WH.Biomass.Biomass_Waste</t>
  </si>
  <si>
    <t>EMI.ktCO2.EL.Res.HHnew.Thermal.WH.Geo.Geo</t>
  </si>
  <si>
    <t>EMI.ktCO2.EL.Res.HHnew.Thermal.WH.DistrHeat.Steam_Distr</t>
  </si>
  <si>
    <t>EMI.ktCO2.EL.Res.HHnew.Thermal.WH.Elc.Elec</t>
  </si>
  <si>
    <t>EMI.ktCO2.EL.Res.HHnew.Thermal.WH.TotalSolar.Solar</t>
  </si>
  <si>
    <t>EMI.ktCO2.EL.Res.HHnew.Thermal.CO</t>
  </si>
  <si>
    <t>EMI.ktCO2.EL.Res.HHnew.Thermal.CO.Solids.Solids</t>
  </si>
  <si>
    <t>EMI.ktCO2.EL.Res.HHnew.Thermal.CO.LPG.LPG</t>
  </si>
  <si>
    <t>EMI.ktCO2.EL.Res.HHnew.Thermal.CO.Gas.NG_Biogas</t>
  </si>
  <si>
    <t>EMI.ktCO2.EL.Res.HHnew.Thermal.CO.Biomass.Biomass_Waste</t>
  </si>
  <si>
    <t>EMI.ktCO2.EL.Res.HHnew.Thermal.CO.Elc.Elec</t>
  </si>
  <si>
    <t>EL - Final energy consumption of new and renovated households (per household)</t>
  </si>
  <si>
    <t>FEC_per_household.kWh.EL.Res.HHnew.Thermal</t>
  </si>
  <si>
    <t>FEC_per_household.kWh.EL.Res.HHnew.Thermal.SH</t>
  </si>
  <si>
    <t>FEC_per_household.kWh.EL.Res.HHnew.Thermal.SH.Solids.Solids</t>
  </si>
  <si>
    <t>FEC_per_household.kWh.EL.Res.HHnew.Thermal.SH.LPG.LPG</t>
  </si>
  <si>
    <t>FEC_per_household.kWh.EL.Res.HHnew.Thermal.SH.Oil.Oil_LiqBio</t>
  </si>
  <si>
    <t>FEC_per_household.kWh.EL.Res.HHnew.Thermal.SH.Gas.NG_Biogas</t>
  </si>
  <si>
    <t>FEC_per_household.kWh.EL.Res.HHnew.Thermal.SH.Biomass.Biomass_Waste</t>
  </si>
  <si>
    <t>FEC_per_household.kWh.EL.Res.HHnew.Thermal.SH.Geo.Geo</t>
  </si>
  <si>
    <t>FEC_per_household.kWh.EL.Res.HHnew.Thermal.SH.DistrHeat.Steam_Distr</t>
  </si>
  <si>
    <t>FEC_per_household.kWh.EL.Res.HHnew.Thermal.SH.AdvElc.Elec</t>
  </si>
  <si>
    <t>FEC_per_household.kWh.EL.Res.HHnew.Thermal.SH.ConvElc.Elec</t>
  </si>
  <si>
    <t>FEC_per_household.kWh.EL.Res.HHnew.Thermal.SH.TotalCirculation.Elec</t>
  </si>
  <si>
    <t>FEC_per_household.kWh.EL.Res.HHnew.Thermal.SC</t>
  </si>
  <si>
    <t>FEC_per_household.kWh.EL.Res.HHnew.Thermal.SC.AC.Elec</t>
  </si>
  <si>
    <t>FEC_per_household.kWh.EL.Res.HHnew.Thermal.WH</t>
  </si>
  <si>
    <t>FEC_per_household.kWh.EL.Res.HHnew.Thermal.WH.Solids.Solids</t>
  </si>
  <si>
    <t>FEC_per_household.kWh.EL.Res.HHnew.Thermal.WH.LPG.LPG</t>
  </si>
  <si>
    <t>FEC_per_household.kWh.EL.Res.HHnew.Thermal.WH.Oil.Oil_LiqBio</t>
  </si>
  <si>
    <t>FEC_per_household.kWh.EL.Res.HHnew.Thermal.WH.Gas.NG_Biogas</t>
  </si>
  <si>
    <t>FEC_per_household.kWh.EL.Res.HHnew.Thermal.WH.Biomass.Biomass_Waste</t>
  </si>
  <si>
    <t>FEC_per_household.kWh.EL.Res.HHnew.Thermal.WH.Geo.Geo</t>
  </si>
  <si>
    <t>FEC_per_household.kWh.EL.Res.HHnew.Thermal.WH.DistrHeat.Steam_Distr</t>
  </si>
  <si>
    <t>FEC_per_household.kWh.EL.Res.HHnew.Thermal.WH.Elc.Elec</t>
  </si>
  <si>
    <t>FEC_per_household.kWh.EL.Res.HHnew.Thermal.WH.TotalSolar.Solar</t>
  </si>
  <si>
    <t>FEC_per_household.kWh.EL.Res.HHnew.Thermal.CO</t>
  </si>
  <si>
    <t>FEC_per_household.kWh.EL.Res.HHnew.Thermal.CO.Solids.Solids</t>
  </si>
  <si>
    <t>FEC_per_household.kWh.EL.Res.HHnew.Thermal.CO.LPG.LPG</t>
  </si>
  <si>
    <t>FEC_per_household.kWh.EL.Res.HHnew.Thermal.CO.Gas.NG_Biogas</t>
  </si>
  <si>
    <t>FEC_per_household.kWh.EL.Res.HHnew.Thermal.CO.Biomass.Biomass_Waste</t>
  </si>
  <si>
    <t>FEC_per_household.kWh.EL.Res.HHnew.Thermal.CO.Elc.Elec</t>
  </si>
  <si>
    <t>EL - Thermal energy service of new and renovated households (per household)</t>
  </si>
  <si>
    <t>TES_per_household.kWh.EL.Res.HHnew.Thermal</t>
  </si>
  <si>
    <t>TES_per_household.kWh.EL.Res.HHnew.Thermal.SH</t>
  </si>
  <si>
    <t>TES_per_household.kWh.EL.Res.HHnew.Thermal.SH.Solids.Solids</t>
  </si>
  <si>
    <t>TES_per_household.kWh.EL.Res.HHnew.Thermal.SH.LPG.LPG</t>
  </si>
  <si>
    <t>TES_per_household.kWh.EL.Res.HHnew.Thermal.SH.Oil.Oil_LiqBio</t>
  </si>
  <si>
    <t>TES_per_household.kWh.EL.Res.HHnew.Thermal.SH.Gas.NG_Biogas</t>
  </si>
  <si>
    <t>TES_per_household.kWh.EL.Res.HHnew.Thermal.SH.Biomass.Biomass_Waste</t>
  </si>
  <si>
    <t>TES_per_household.kWh.EL.Res.HHnew.Thermal.SH.Geo.Geo</t>
  </si>
  <si>
    <t>TES_per_household.kWh.EL.Res.HHnew.Thermal.SH.DistrHeat.Steam_Distr</t>
  </si>
  <si>
    <t>TES_per_household.kWh.EL.Res.HHnew.Thermal.SH.AdvElc.Elec</t>
  </si>
  <si>
    <t>TES_per_household.kWh.EL.Res.HHnew.Thermal.SH.ConvElc.Elec</t>
  </si>
  <si>
    <t>TES_per_household.kWh.EL.Res.HHnew.Thermal.SH.TotalCirculation.Elec</t>
  </si>
  <si>
    <t>TES_per_household.kWh.EL.Res.HHnew.Thermal.SC</t>
  </si>
  <si>
    <t>TES_per_household.kWh.EL.Res.HHnew.Thermal.SC.AC.Elec</t>
  </si>
  <si>
    <t>TES_per_household.kWh.EL.Res.HHnew.Thermal.WH</t>
  </si>
  <si>
    <t>TES_per_household.kWh.EL.Res.HHnew.Thermal.WH.Solids.Solids</t>
  </si>
  <si>
    <t>TES_per_household.kWh.EL.Res.HHnew.Thermal.WH.LPG.LPG</t>
  </si>
  <si>
    <t>TES_per_household.kWh.EL.Res.HHnew.Thermal.WH.Oil.Oil_LiqBio</t>
  </si>
  <si>
    <t>TES_per_household.kWh.EL.Res.HHnew.Thermal.WH.Gas.NG_Biogas</t>
  </si>
  <si>
    <t>TES_per_household.kWh.EL.Res.HHnew.Thermal.WH.Biomass.Biomass_Waste</t>
  </si>
  <si>
    <t>TES_per_household.kWh.EL.Res.HHnew.Thermal.WH.Geo.Geo</t>
  </si>
  <si>
    <t>TES_per_household.kWh.EL.Res.HHnew.Thermal.WH.DistrHeat.Steam_Distr</t>
  </si>
  <si>
    <t>TES_per_household.kWh.EL.Res.HHnew.Thermal.WH.Elc.Elec</t>
  </si>
  <si>
    <t>TES_per_household.kWh.EL.Res.HHnew.Thermal.WH.TotalSolar.Solar</t>
  </si>
  <si>
    <t>TES_per_household.kWh.EL.Res.HHnew.Thermal.CO</t>
  </si>
  <si>
    <t>TES_per_household.kWh.EL.Res.HHnew.Thermal.CO.Solids.Solids</t>
  </si>
  <si>
    <t>TES_per_household.kWh.EL.Res.HHnew.Thermal.CO.LPG.LPG</t>
  </si>
  <si>
    <t>TES_per_household.kWh.EL.Res.HHnew.Thermal.CO.Gas.NG_Biogas</t>
  </si>
  <si>
    <t>TES_per_household.kWh.EL.Res.HHnew.Thermal.CO.Biomass.Biomass_Waste</t>
  </si>
  <si>
    <t>TES_per_household.kWh.EL.Res.HHnew.Thermal.CO.Elc.Elec</t>
  </si>
  <si>
    <t>EL - CO2 emissions in new and renovated households (per household)</t>
  </si>
  <si>
    <t>EMI_per_household.kgCO2.EL.Res.HHnew.Thermal</t>
  </si>
  <si>
    <t>EMI_per_household.kgCO2.EL.Res.HHnew.Thermal.SH</t>
  </si>
  <si>
    <t>EMI_per_household.kgCO2.EL.Res.HHnew.Thermal.SH.Solids.Solids</t>
  </si>
  <si>
    <t>EMI_per_household.kgCO2.EL.Res.HHnew.Thermal.SH.LPG.LPG</t>
  </si>
  <si>
    <t>EMI_per_household.kgCO2.EL.Res.HHnew.Thermal.SH.Oil.Oil_LiqBio</t>
  </si>
  <si>
    <t>EMI_per_household.kgCO2.EL.Res.HHnew.Thermal.SH.Gas.NG_Biogas</t>
  </si>
  <si>
    <t>EMI_per_household.kgCO2.EL.Res.HHnew.Thermal.SH.Biomass.Biomass_Waste</t>
  </si>
  <si>
    <t>EMI_per_household.kgCO2.EL.Res.HHnew.Thermal.SH.Geo.Geo</t>
  </si>
  <si>
    <t>EMI_per_household.kgCO2.EL.Res.HHnew.Thermal.SH.DistrHeat.Steam_Distr</t>
  </si>
  <si>
    <t>EMI_per_household.kgCO2.EL.Res.HHnew.Thermal.SH.AdvElc.Elec</t>
  </si>
  <si>
    <t>EMI_per_household.kgCO2.EL.Res.HHnew.Thermal.SH.ConvElc.Elec</t>
  </si>
  <si>
    <t>EMI_per_household.kgCO2.EL.Res.HHnew.Thermal.SH.TotalCirculation.Elec</t>
  </si>
  <si>
    <t>EMI_per_household.kgCO2.EL.Res.HHnew.Thermal.SC</t>
  </si>
  <si>
    <t>EMI_per_household.kgCO2.EL.Res.HHnew.Thermal.SC.AC.Elec</t>
  </si>
  <si>
    <t>EMI_per_household.kgCO2.EL.Res.HHnew.Thermal.WH</t>
  </si>
  <si>
    <t>EMI_per_household.kgCO2.EL.Res.HHnew.Thermal.WH.Solids.Solids</t>
  </si>
  <si>
    <t>EMI_per_household.kgCO2.EL.Res.HHnew.Thermal.WH.LPG.LPG</t>
  </si>
  <si>
    <t>EMI_per_household.kgCO2.EL.Res.HHnew.Thermal.WH.Oil.Oil_LiqBio</t>
  </si>
  <si>
    <t>EMI_per_household.kgCO2.EL.Res.HHnew.Thermal.WH.Gas.NG_Biogas</t>
  </si>
  <si>
    <t>EMI_per_household.kgCO2.EL.Res.HHnew.Thermal.WH.Biomass.Biomass_Waste</t>
  </si>
  <si>
    <t>EMI_per_household.kgCO2.EL.Res.HHnew.Thermal.WH.Geo.Geo</t>
  </si>
  <si>
    <t>EMI_per_household.kgCO2.EL.Res.HHnew.Thermal.WH.DistrHeat.Steam_Distr</t>
  </si>
  <si>
    <t>EMI_per_household.kgCO2.EL.Res.HHnew.Thermal.WH.Elc.Elec</t>
  </si>
  <si>
    <t>EMI_per_household.kgCO2.EL.Res.HHnew.Thermal.WH.TotalSolar.Solar</t>
  </si>
  <si>
    <t>EMI_per_household.kgCO2.EL.Res.HHnew.Thermal.CO</t>
  </si>
  <si>
    <t>EMI_per_household.kgCO2.EL.Res.HHnew.Thermal.CO.Solids.Solids</t>
  </si>
  <si>
    <t>EMI_per_household.kgCO2.EL.Res.HHnew.Thermal.CO.LPG.LPG</t>
  </si>
  <si>
    <t>EMI_per_household.kgCO2.EL.Res.HHnew.Thermal.CO.Gas.NG_Biogas</t>
  </si>
  <si>
    <t>EMI_per_household.kgCO2.EL.Res.HHnew.Thermal.CO.Biomass.Biomass_Waste</t>
  </si>
  <si>
    <t>EMI_per_household.kgCO2.EL.Res.HHnew.Thermal.CO.Elc.Elec</t>
  </si>
  <si>
    <t>EL - Final energy consumption in new and renovated households per surface area</t>
  </si>
  <si>
    <t>FEC_per_sqm.kWh.EL.Res.HHnew.Thermal</t>
  </si>
  <si>
    <t>FEC_per_sqm.kWh.EL.Res.HHnew.Thermal.SH</t>
  </si>
  <si>
    <t>FEC_per_sqm.kWh.EL.Res.HHnew.Thermal.SH.Solids.Solids</t>
  </si>
  <si>
    <t>FEC_per_sqm.kWh.EL.Res.HHnew.Thermal.SH.LPG.LPG</t>
  </si>
  <si>
    <t>FEC_per_sqm.kWh.EL.Res.HHnew.Thermal.SH.Oil.Oil_LiqBio</t>
  </si>
  <si>
    <t>FEC_per_sqm.kWh.EL.Res.HHnew.Thermal.SH.Gas.NG_Biogas</t>
  </si>
  <si>
    <t>FEC_per_sqm.kWh.EL.Res.HHnew.Thermal.SH.Biomass.Biomass_Waste</t>
  </si>
  <si>
    <t>FEC_per_sqm.kWh.EL.Res.HHnew.Thermal.SH.Geo.Geo</t>
  </si>
  <si>
    <t>FEC_per_sqm.kWh.EL.Res.HHnew.Thermal.SH.DistrHeat.Steam_Distr</t>
  </si>
  <si>
    <t>FEC_per_sqm.kWh.EL.Res.HHnew.Thermal.SH.AdvElc.Elec</t>
  </si>
  <si>
    <t>FEC_per_sqm.kWh.EL.Res.HHnew.Thermal.SH.ConvElc.Elec</t>
  </si>
  <si>
    <t>FEC_per_sqm.kWh.EL.Res.HHnew.Thermal.SH.TotalCirculation.Elec</t>
  </si>
  <si>
    <t>FEC_per_sqm.kWh.EL.Res.HHnew.Thermal.SC</t>
  </si>
  <si>
    <t>FEC_per_sqm.kWh.EL.Res.HHnew.Thermal.SC.AC.Elec</t>
  </si>
  <si>
    <t>FEC_per_sqm.kWh.EL.Res.HHnew.Thermal.WH</t>
  </si>
  <si>
    <t>FEC_per_sqm.kWh.EL.Res.HHnew.Thermal.WH.Solids.Solids</t>
  </si>
  <si>
    <t>FEC_per_sqm.kWh.EL.Res.HHnew.Thermal.WH.LPG.LPG</t>
  </si>
  <si>
    <t>FEC_per_sqm.kWh.EL.Res.HHnew.Thermal.WH.Oil.Oil_LiqBio</t>
  </si>
  <si>
    <t>FEC_per_sqm.kWh.EL.Res.HHnew.Thermal.WH.Gas.NG_Biogas</t>
  </si>
  <si>
    <t>FEC_per_sqm.kWh.EL.Res.HHnew.Thermal.WH.Biomass.Biomass_Waste</t>
  </si>
  <si>
    <t>FEC_per_sqm.kWh.EL.Res.HHnew.Thermal.WH.Geo.Geo</t>
  </si>
  <si>
    <t>FEC_per_sqm.kWh.EL.Res.HHnew.Thermal.WH.DistrHeat.Steam_Distr</t>
  </si>
  <si>
    <t>FEC_per_sqm.kWh.EL.Res.HHnew.Thermal.WH.Elc.Elec</t>
  </si>
  <si>
    <t>FEC_per_sqm.kWh.EL.Res.HHnew.Thermal.WH.TotalSolar.Solar</t>
  </si>
  <si>
    <t>FEC_per_sqm.kWh.EL.Res.HHnew.Thermal.CO</t>
  </si>
  <si>
    <t>FEC_per_sqm.kWh.EL.Res.HHnew.Thermal.CO.Solids.Solids</t>
  </si>
  <si>
    <t>FEC_per_sqm.kWh.EL.Res.HHnew.Thermal.CO.LPG.LPG</t>
  </si>
  <si>
    <t>FEC_per_sqm.kWh.EL.Res.HHnew.Thermal.CO.Gas.NG_Biogas</t>
  </si>
  <si>
    <t>FEC_per_sqm.kWh.EL.Res.HHnew.Thermal.CO.Biomass.Biomass_Waste</t>
  </si>
  <si>
    <t>FEC_per_sqm.kWh.EL.Res.HHnew.Thermal.CO.Elc.Elec</t>
  </si>
  <si>
    <t>EL - Thermal energy service in new and renovated households per surface area</t>
  </si>
  <si>
    <t>TES_per_sqm.kWh.EL.Res.HHnew.Thermal</t>
  </si>
  <si>
    <t>TES_per_sqm.kWh.EL.Res.HHnew.Thermal.SH</t>
  </si>
  <si>
    <t>TES_per_sqm.kWh.EL.Res.HHnew.Thermal.SH.Solids.Solids</t>
  </si>
  <si>
    <t>TES_per_sqm.kWh.EL.Res.HHnew.Thermal.SH.LPG.LPG</t>
  </si>
  <si>
    <t>TES_per_sqm.kWh.EL.Res.HHnew.Thermal.SH.Oil.Oil_LiqBio</t>
  </si>
  <si>
    <t>TES_per_sqm.kWh.EL.Res.HHnew.Thermal.SH.Gas.NG_Biogas</t>
  </si>
  <si>
    <t>TES_per_sqm.kWh.EL.Res.HHnew.Thermal.SH.Biomass.Biomass_Waste</t>
  </si>
  <si>
    <t>TES_per_sqm.kWh.EL.Res.HHnew.Thermal.SH.Geo.Geo</t>
  </si>
  <si>
    <t>TES_per_sqm.kWh.EL.Res.HHnew.Thermal.SH.DistrHeat.Steam_Distr</t>
  </si>
  <si>
    <t>TES_per_sqm.kWh.EL.Res.HHnew.Thermal.SH.AdvElc.Elec</t>
  </si>
  <si>
    <t>TES_per_sqm.kWh.EL.Res.HHnew.Thermal.SH.ConvElc.Elec</t>
  </si>
  <si>
    <t>TES_per_sqm.kWh.EL.Res.HHnew.Thermal.SH.TotalCirculation.Elec</t>
  </si>
  <si>
    <t>TES_per_sqm.kWh.EL.Res.HHnew.Thermal.SC</t>
  </si>
  <si>
    <t>TES_per_sqm.kWh.EL.Res.HHnew.Thermal.SC.AC.Elec</t>
  </si>
  <si>
    <t>TES_per_sqm.kWh.EL.Res.HHnew.Thermal.WH</t>
  </si>
  <si>
    <t>TES_per_sqm.kWh.EL.Res.HHnew.Thermal.WH.Solids.Solids</t>
  </si>
  <si>
    <t>TES_per_sqm.kWh.EL.Res.HHnew.Thermal.WH.LPG.LPG</t>
  </si>
  <si>
    <t>TES_per_sqm.kWh.EL.Res.HHnew.Thermal.WH.Oil.Oil_LiqBio</t>
  </si>
  <si>
    <t>TES_per_sqm.kWh.EL.Res.HHnew.Thermal.WH.Gas.NG_Biogas</t>
  </si>
  <si>
    <t>TES_per_sqm.kWh.EL.Res.HHnew.Thermal.WH.Biomass.Biomass_Waste</t>
  </si>
  <si>
    <t>TES_per_sqm.kWh.EL.Res.HHnew.Thermal.WH.Geo.Geo</t>
  </si>
  <si>
    <t>TES_per_sqm.kWh.EL.Res.HHnew.Thermal.WH.DistrHeat.Steam_Distr</t>
  </si>
  <si>
    <t>TES_per_sqm.kWh.EL.Res.HHnew.Thermal.WH.Elc.Elec</t>
  </si>
  <si>
    <t>TES_per_sqm.kWh.EL.Res.HHnew.Thermal.WH.TotalSolar.Solar</t>
  </si>
  <si>
    <t>TES_per_sqm.kWh.EL.Res.HHnew.Thermal.CO</t>
  </si>
  <si>
    <t>TES_per_sqm.kWh.EL.Res.HHnew.Thermal.CO.Solids.Solids</t>
  </si>
  <si>
    <t>TES_per_sqm.kWh.EL.Res.HHnew.Thermal.CO.LPG.LPG</t>
  </si>
  <si>
    <t>TES_per_sqm.kWh.EL.Res.HHnew.Thermal.CO.Gas.NG_Biogas</t>
  </si>
  <si>
    <t>TES_per_sqm.kWh.EL.Res.HHnew.Thermal.CO.Biomass.Biomass_Waste</t>
  </si>
  <si>
    <t>TES_per_sqm.kWh.EL.Res.HHnew.Thermal.CO.Elc.Elec</t>
  </si>
  <si>
    <t>EL - CO2 emissions in new and renovated households per surface area</t>
  </si>
  <si>
    <t>EMI_per_sqm.kgCO2.EL.Res.HHnew.Thermal</t>
  </si>
  <si>
    <t>EMI_per_sqm.kgCO2.EL.Res.HHnew.Thermal.SH</t>
  </si>
  <si>
    <t>EMI_per_sqm.kgCO2.EL.Res.HHnew.Thermal.SH.Solids.Solids</t>
  </si>
  <si>
    <t>EMI_per_sqm.kgCO2.EL.Res.HHnew.Thermal.SH.LPG.LPG</t>
  </si>
  <si>
    <t>EMI_per_sqm.kgCO2.EL.Res.HHnew.Thermal.SH.Oil.Oil_LiqBio</t>
  </si>
  <si>
    <t>EMI_per_sqm.kgCO2.EL.Res.HHnew.Thermal.SH.Gas.NG_Biogas</t>
  </si>
  <si>
    <t>EMI_per_sqm.kgCO2.EL.Res.HHnew.Thermal.SH.Biomass.Biomass_Waste</t>
  </si>
  <si>
    <t>EMI_per_sqm.kgCO2.EL.Res.HHnew.Thermal.SH.Geo.Geo</t>
  </si>
  <si>
    <t>EMI_per_sqm.kgCO2.EL.Res.HHnew.Thermal.SH.DistrHeat.Steam_Distr</t>
  </si>
  <si>
    <t>EMI_per_sqm.kgCO2.EL.Res.HHnew.Thermal.SH.AdvElc.Elec</t>
  </si>
  <si>
    <t>EMI_per_sqm.kgCO2.EL.Res.HHnew.Thermal.SH.ConvElc.Elec</t>
  </si>
  <si>
    <t>EMI_per_sqm.kgCO2.EL.Res.HHnew.Thermal.SH.TotalCirculation.Elec</t>
  </si>
  <si>
    <t>EMI_per_sqm.kgCO2.EL.Res.HHnew.Thermal.SC</t>
  </si>
  <si>
    <t>EMI_per_sqm.kgCO2.EL.Res.HHnew.Thermal.SC.AC.Elec</t>
  </si>
  <si>
    <t>EMI_per_sqm.kgCO2.EL.Res.HHnew.Thermal.WH</t>
  </si>
  <si>
    <t>EMI_per_sqm.kgCO2.EL.Res.HHnew.Thermal.WH.Solids.Solids</t>
  </si>
  <si>
    <t>EMI_per_sqm.kgCO2.EL.Res.HHnew.Thermal.WH.LPG.LPG</t>
  </si>
  <si>
    <t>EMI_per_sqm.kgCO2.EL.Res.HHnew.Thermal.WH.Oil.Oil_LiqBio</t>
  </si>
  <si>
    <t>EMI_per_sqm.kgCO2.EL.Res.HHnew.Thermal.WH.Gas.NG_Biogas</t>
  </si>
  <si>
    <t>EMI_per_sqm.kgCO2.EL.Res.HHnew.Thermal.WH.Biomass.Biomass_Waste</t>
  </si>
  <si>
    <t>EMI_per_sqm.kgCO2.EL.Res.HHnew.Thermal.WH.Geo.Geo</t>
  </si>
  <si>
    <t>EMI_per_sqm.kgCO2.EL.Res.HHnew.Thermal.WH.DistrHeat.Steam_Distr</t>
  </si>
  <si>
    <t>EMI_per_sqm.kgCO2.EL.Res.HHnew.Thermal.WH.Elc.Elec</t>
  </si>
  <si>
    <t>EMI_per_sqm.kgCO2.EL.Res.HHnew.Thermal.WH.TotalSolar.Solar</t>
  </si>
  <si>
    <t>EMI_per_sqm.kgCO2.EL.Res.HHnew.Thermal.CO</t>
  </si>
  <si>
    <t>EMI_per_sqm.kgCO2.EL.Res.HHnew.Thermal.CO.Solids.Solids</t>
  </si>
  <si>
    <t>EMI_per_sqm.kgCO2.EL.Res.HHnew.Thermal.CO.LPG.LPG</t>
  </si>
  <si>
    <t>EMI_per_sqm.kgCO2.EL.Res.HHnew.Thermal.CO.Gas.NG_Biogas</t>
  </si>
  <si>
    <t>EMI_per_sqm.kgCO2.EL.Res.HHnew.Thermal.CO.Biomass.Biomass_Waste</t>
  </si>
  <si>
    <t>EMI_per_sqm.kgCO2.EL.Res.HHnew.Thermal.CO.Elc.Elec</t>
  </si>
  <si>
    <t>FEC.ktoe.EL.Res.HH.Appl.RF</t>
  </si>
  <si>
    <t>FEC.ktoe.EL.Res.HH.Appl.WM</t>
  </si>
  <si>
    <t>FEC.ktoe.EL.Res.HH.Appl.DR</t>
  </si>
  <si>
    <t>FEC.ktoe.EL.Res.HH.Appl.DW</t>
  </si>
  <si>
    <t>FEC.ktoe.EL.Res.HH.Appl.TV</t>
  </si>
  <si>
    <t>FEC.ktoe.EL.Res.HH.Appl.IT</t>
  </si>
  <si>
    <t>FEC.ktoe.EL.Res.HH.Appl.LI</t>
  </si>
  <si>
    <t>FEC.ktoe.EL.Res.HH.Appl.OA</t>
  </si>
  <si>
    <t>Size.MW.EL.Res.HH.Appl</t>
  </si>
  <si>
    <t>Size.MW.EL.Res.HH.Appl.RF</t>
  </si>
  <si>
    <t>Size.MW.EL.Res.HH.Appl.WM</t>
  </si>
  <si>
    <t>Size.MW.EL.Res.HH.Appl.DR</t>
  </si>
  <si>
    <t>Size.MW.EL.Res.HH.Appl.DW</t>
  </si>
  <si>
    <t>Size.MW.EL.Res.HH.Appl.TV</t>
  </si>
  <si>
    <t>Size.MW.EL.Res.HH.Appl.IT</t>
  </si>
  <si>
    <t>Size.MW.EL.Res.HH.Appl.LI</t>
  </si>
  <si>
    <t>Size.MW.EL.Res.HH.Appl.OA</t>
  </si>
  <si>
    <t>NUM.number.EL.Res.HH.Appl.RF</t>
  </si>
  <si>
    <t>NUM.number.EL.Res.HH.Appl.WM</t>
  </si>
  <si>
    <t>NUM.number.EL.Res.HH.Appl.DR</t>
  </si>
  <si>
    <t>NUM.number.EL.Res.HH.Appl.DW</t>
  </si>
  <si>
    <t>NUM.number.EL.Res.HH.Appl.TV</t>
  </si>
  <si>
    <t>NUM.number.EL.Res.HH.Appl.IT</t>
  </si>
  <si>
    <t>NUM.number.EL.Res.HH.Appl.LI</t>
  </si>
  <si>
    <t>NUM.number.EL.Res.HH.Appl.OA</t>
  </si>
  <si>
    <t>NUM.number.EL.Res.HH.Applnew.RF</t>
  </si>
  <si>
    <t>NUM.number.EL.Res.HH.Applnew.WM</t>
  </si>
  <si>
    <t>NUM.number.EL.Res.HH.Applnew.DR</t>
  </si>
  <si>
    <t>NUM.number.EL.Res.HH.Applnew.DW</t>
  </si>
  <si>
    <t>NUM.number.EL.Res.HH.Applnew.TV</t>
  </si>
  <si>
    <t>NUM.number.EL.Res.HH.Applnew.IT</t>
  </si>
  <si>
    <t>NUM.number.EL.Res.HH.Applnew.LI</t>
  </si>
  <si>
    <t>NUM.number.EL.Res.HH.Applnew.OA</t>
  </si>
  <si>
    <t>NUM.number.EL.Res.HH.Applrepl.RF</t>
  </si>
  <si>
    <t>NUM.number.EL.Res.HH.Applrepl.WM</t>
  </si>
  <si>
    <t>NUM.number.EL.Res.HH.Applrepl.DR</t>
  </si>
  <si>
    <t>NUM.number.EL.Res.HH.Applrepl.DW</t>
  </si>
  <si>
    <t>NUM.number.EL.Res.HH.Applrepl.TV</t>
  </si>
  <si>
    <t>NUM.number.EL.Res.HH.Applrepl.IT</t>
  </si>
  <si>
    <t>NUM.number.EL.Res.HH.Applrepl.LI</t>
  </si>
  <si>
    <t>NUM.number.EL.Res.HH.Applrepl.OA</t>
  </si>
  <si>
    <t>Op.hours.EL.Res.HH.Appl.RF</t>
  </si>
  <si>
    <t>Op.hours.EL.Res.HH.Appl.WM</t>
  </si>
  <si>
    <t>Op.hours.EL.Res.HH.Appl.DR</t>
  </si>
  <si>
    <t>Op.hours.EL.Res.HH.Appl.DW</t>
  </si>
  <si>
    <t>Op.hours.EL.Res.HH.Appl.TV</t>
  </si>
  <si>
    <t>Op.hours.EL.Res.HH.Appl.IT</t>
  </si>
  <si>
    <t>Op.hours.EL.Res.HH.Appl.LI</t>
  </si>
  <si>
    <t>Op.hours.EL.Res.HH.Appl.OA</t>
  </si>
  <si>
    <t>Size_per_appl.W.EL.Res.HH.Appl.RF</t>
  </si>
  <si>
    <t>Size_per_appl.W.EL.Res.HH.Appl.WM</t>
  </si>
  <si>
    <t>Size_per_appl.W.EL.Res.HH.Appl.DR</t>
  </si>
  <si>
    <t>Size_per_appl.W.EL.Res.HH.Appl.DW</t>
  </si>
  <si>
    <t>Size_per_appl.W.EL.Res.HH.Appl.TV</t>
  </si>
  <si>
    <t>Size_per_appl.W.EL.Res.HH.Appl.IT</t>
  </si>
  <si>
    <t>Size_per_appl.W.EL.Res.HH.Appl.LI</t>
  </si>
  <si>
    <t>Size_per_appl.W.EL.Res.HH.Appl.OA</t>
  </si>
  <si>
    <t>Size_per_appl.W.EL.Res.HH.Applnew.RF</t>
  </si>
  <si>
    <t>Size_per_appl.W.EL.Res.HH.Applnew.WM</t>
  </si>
  <si>
    <t>Size_per_appl.W.EL.Res.HH.Applnew.DR</t>
  </si>
  <si>
    <t>Size_per_appl.W.EL.Res.HH.Applnew.DW</t>
  </si>
  <si>
    <t>Size_per_appl.W.EL.Res.HH.Applnew.TV</t>
  </si>
  <si>
    <t>Size_per_appl.W.EL.Res.HH.Applnew.IT</t>
  </si>
  <si>
    <t>Size_per_appl.W.EL.Res.HH.Applnew.LI</t>
  </si>
  <si>
    <t>Size_per_appl.W.EL.Res.HH.Applnew.OA</t>
  </si>
  <si>
    <t>NUM.number_per_household.EL.Res.HH.Appl.RF</t>
  </si>
  <si>
    <t>NUM.number_per_household.EL.Res.HH.Appl.WM</t>
  </si>
  <si>
    <t>NUM.number_per_household.EL.Res.HH.Appl.DR</t>
  </si>
  <si>
    <t>NUM.number_per_household.EL.Res.HH.Appl.DW</t>
  </si>
  <si>
    <t>NUM.number_per_household.EL.Res.HH.Appl.TV</t>
  </si>
  <si>
    <t>NUM.number_per_household.EL.Res.HH.Appl.IT</t>
  </si>
  <si>
    <t>NUM.number_per_household.EL.Res.HH.Appl.LI</t>
  </si>
  <si>
    <t>NUM.number_per_household.EL.Res.HH.Appl.OA</t>
  </si>
  <si>
    <t>Size_per_household.W.EL.Res.HH.Appl.RF</t>
  </si>
  <si>
    <t>Size_per_household.W.EL.Res.HH.Appl.WM</t>
  </si>
  <si>
    <t>Size_per_household.W.EL.Res.HH.Appl.DR</t>
  </si>
  <si>
    <t>Size_per_household.W.EL.Res.HH.Appl.DW</t>
  </si>
  <si>
    <t>Size_per_household.W.EL.Res.HH.Appl.TV</t>
  </si>
  <si>
    <t>Size_per_household.W.EL.Res.HH.Appl.IT</t>
  </si>
  <si>
    <t>Size_per_household.W.EL.Res.HH.Appl.LI</t>
  </si>
  <si>
    <t>Size_per_household.W.EL.Res.HH.Appl.OA</t>
  </si>
  <si>
    <t>FEC_per_household.kWh.EL.Res.HH.Appl.RF</t>
  </si>
  <si>
    <t>FEC_per_household.kWh.EL.Res.HH.Appl.WM</t>
  </si>
  <si>
    <t>FEC_per_household.kWh.EL.Res.HH.Appl.DR</t>
  </si>
  <si>
    <t>FEC_per_household.kWh.EL.Res.HH.Appl.DW</t>
  </si>
  <si>
    <t>FEC_per_household.kWh.EL.Res.HH.Appl.TV</t>
  </si>
  <si>
    <t>FEC_per_household.kWh.EL.Res.HH.Appl.IT</t>
  </si>
  <si>
    <t>FEC_per_household.kWh.EL.Res.HH.Appl.LI</t>
  </si>
  <si>
    <t>FEC_per_household.kWh.EL.Res.HH.Appl.OA</t>
  </si>
  <si>
    <t>Lumens_per_household.lumen.EL.Res.HH.Appl.LI</t>
  </si>
  <si>
    <t>EL - Number of households (detailed structure)</t>
  </si>
  <si>
    <t>NUM.number.EL.Res.HH.Thermal.SH.Solids.SH</t>
  </si>
  <si>
    <t>NUM.number.EL.Res.HH.Thermal.SH.Solids.SC.AC</t>
  </si>
  <si>
    <t>NUM.number.EL.Res.HH.Thermal.SH.Solids.WH.Solids.NoSolar</t>
  </si>
  <si>
    <t>NUM.number.EL.Res.HH.Thermal.SH.Solids.WH.LPG.NoSolar</t>
  </si>
  <si>
    <t>NUM.number.EL.Res.HH.Thermal.SH.Solids.WH.LPG.Solar</t>
  </si>
  <si>
    <t>NUM.number.EL.Res.HH.Thermal.SH.Solids.WH.Elc.NoSolar</t>
  </si>
  <si>
    <t>NUM.number.EL.Res.HH.Thermal.SH.Solids.WH.Elc.Solar</t>
  </si>
  <si>
    <t>NUM.number.EL.Res.HH.Thermal.SH.Solids.CO.Solids</t>
  </si>
  <si>
    <t>NUM.number.EL.Res.HH.Thermal.SH.Solids.CO.LPG</t>
  </si>
  <si>
    <t>NUM.number.EL.Res.HH.Thermal.SH.Solids.CO.Elc</t>
  </si>
  <si>
    <t>NUM.number.EL.Res.HH.Thermal.SH.LPG.SH</t>
  </si>
  <si>
    <t>NUM.number.EL.Res.HH.Thermal.SH.LPG.SC.AC</t>
  </si>
  <si>
    <t>NUM.number.EL.Res.HH.Thermal.SH.LPG.WH.LPG.NoSolar</t>
  </si>
  <si>
    <t>NUM.number.EL.Res.HH.Thermal.SH.LPG.WH.LPG.Solar</t>
  </si>
  <si>
    <t>NUM.number.EL.Res.HH.Thermal.SH.LPG.WH.Elc.NoSolar</t>
  </si>
  <si>
    <t>NUM.number.EL.Res.HH.Thermal.SH.LPG.WH.Elc.Solar</t>
  </si>
  <si>
    <t>NUM.number.EL.Res.HH.Thermal.SH.LPG.CO.LPG</t>
  </si>
  <si>
    <t>NUM.number.EL.Res.HH.Thermal.SH.LPG.CO.Elc</t>
  </si>
  <si>
    <t>NUM.number.EL.Res.HH.Thermal.SH.Oil.SH</t>
  </si>
  <si>
    <t>NUM.number.EL.Res.HH.Thermal.SH.Oil.SC.AC</t>
  </si>
  <si>
    <t>NUM.number.EL.Res.HH.Thermal.SH.Oil.WH.Oil.NoSolar</t>
  </si>
  <si>
    <t>NUM.number.EL.Res.HH.Thermal.SH.Oil.WH.Oil.Solar</t>
  </si>
  <si>
    <t>NUM.number.EL.Res.HH.Thermal.SH.Oil.WH.Elc.NoSolar</t>
  </si>
  <si>
    <t>NUM.number.EL.Res.HH.Thermal.SH.Oil.WH.Elc.Solar</t>
  </si>
  <si>
    <t>NUM.number.EL.Res.HH.Thermal.SH.Oil.CO.LPG</t>
  </si>
  <si>
    <t>NUM.number.EL.Res.HH.Thermal.SH.Oil.CO.Elc</t>
  </si>
  <si>
    <t>NUM.number.EL.Res.HH.Thermal.SH.Gas.SH</t>
  </si>
  <si>
    <t>NUM.number.EL.Res.HH.Thermal.SH.Gas.SC.AC</t>
  </si>
  <si>
    <t>NUM.number.EL.Res.HH.Thermal.SH.Gas.WH.Gas.NoSolar</t>
  </si>
  <si>
    <t>NUM.number.EL.Res.HH.Thermal.SH.Gas.WH.Gas.Solar</t>
  </si>
  <si>
    <t>NUM.number.EL.Res.HH.Thermal.SH.Gas.WH.Elc.NoSolar</t>
  </si>
  <si>
    <t>NUM.number.EL.Res.HH.Thermal.SH.Gas.WH.Elc.Solar</t>
  </si>
  <si>
    <t>NUM.number.EL.Res.HH.Thermal.SH.Gas.CO.Gas</t>
  </si>
  <si>
    <t>NUM.number.EL.Res.HH.Thermal.SH.Gas.CO.Elc</t>
  </si>
  <si>
    <t>NUM.number.EL.Res.HH.Thermal.SH.Biomass.SH</t>
  </si>
  <si>
    <t>NUM.number.EL.Res.HH.Thermal.SH.Biomass.SC.AC</t>
  </si>
  <si>
    <t>NUM.number.EL.Res.HH.Thermal.SH.Biomass.WH.Biomass.NoSolar</t>
  </si>
  <si>
    <t>NUM.number.EL.Res.HH.Thermal.SH.Biomass.WH.Biomass.Solar</t>
  </si>
  <si>
    <t>NUM.number.EL.Res.HH.Thermal.SH.Biomass.WH.LPG.NoSolar</t>
  </si>
  <si>
    <t>NUM.number.EL.Res.HH.Thermal.SH.Biomass.WH.LPG.Solar</t>
  </si>
  <si>
    <t>NUM.number.EL.Res.HH.Thermal.SH.Biomass.WH.Elc.NoSolar</t>
  </si>
  <si>
    <t>NUM.number.EL.Res.HH.Thermal.SH.Biomass.WH.Elc.Solar</t>
  </si>
  <si>
    <t>NUM.number.EL.Res.HH.Thermal.SH.Biomass.CO.Biomass</t>
  </si>
  <si>
    <t>NUM.number.EL.Res.HH.Thermal.SH.Biomass.CO.LPG</t>
  </si>
  <si>
    <t>NUM.number.EL.Res.HH.Thermal.SH.Biomass.CO.Elc</t>
  </si>
  <si>
    <t>NUM.number.EL.Res.HH.Thermal.SH.Geo.SH</t>
  </si>
  <si>
    <t>NUM.number.EL.Res.HH.Thermal.SH.Geo.SC.AC</t>
  </si>
  <si>
    <t>NUM.number.EL.Res.HH.Thermal.SH.Geo.WH.Geo.NoSolar</t>
  </si>
  <si>
    <t>NUM.number.EL.Res.HH.Thermal.SH.Geo.WH.Geo.Solar</t>
  </si>
  <si>
    <t>NUM.number.EL.Res.HH.Thermal.SH.Geo.WH.Elc.NoSolar</t>
  </si>
  <si>
    <t>NUM.number.EL.Res.HH.Thermal.SH.Geo.WH.Elc.Solar</t>
  </si>
  <si>
    <t>NUM.number.EL.Res.HH.Thermal.SH.Geo.CO.LPG</t>
  </si>
  <si>
    <t>NUM.number.EL.Res.HH.Thermal.SH.Geo.CO.Elc</t>
  </si>
  <si>
    <t>NUM.number.EL.Res.HH.Thermal.SH.DistrHeat.SH</t>
  </si>
  <si>
    <t>NUM.number.EL.Res.HH.Thermal.SH.DistrHeat.SC.AC</t>
  </si>
  <si>
    <t>NUM.number.EL.Res.HH.Thermal.SH.DistrHeat.WH.DistrHeat.NoSolar</t>
  </si>
  <si>
    <t>NUM.number.EL.Res.HH.Thermal.SH.DistrHeat.WH.DistrHeat.Solar</t>
  </si>
  <si>
    <t>NUM.number.EL.Res.HH.Thermal.SH.DistrHeat.WH.Elc.NoSolar</t>
  </si>
  <si>
    <t>NUM.number.EL.Res.HH.Thermal.SH.DistrHeat.WH.Elc.Solar</t>
  </si>
  <si>
    <t>NUM.number.EL.Res.HH.Thermal.SH.DistrHeat.CO.LPG</t>
  </si>
  <si>
    <t>NUM.number.EL.Res.HH.Thermal.SH.DistrHeat.CO.Elc</t>
  </si>
  <si>
    <t>NUM.number.EL.Res.HH.Thermal.SH.AdvElc.SH</t>
  </si>
  <si>
    <t>NUM.number.EL.Res.HH.Thermal.SH.AdvElc.SC.AC</t>
  </si>
  <si>
    <t>NUM.number.EL.Res.HH.Thermal.SH.AdvElc.WH.LPG.NoSolar</t>
  </si>
  <si>
    <t>NUM.number.EL.Res.HH.Thermal.SH.AdvElc.WH.LPG.Solar</t>
  </si>
  <si>
    <t>NUM.number.EL.Res.HH.Thermal.SH.AdvElc.WH.Elc.NoSolar</t>
  </si>
  <si>
    <t>NUM.number.EL.Res.HH.Thermal.SH.AdvElc.WH.Elc.Solar</t>
  </si>
  <si>
    <t>NUM.number.EL.Res.HH.Thermal.SH.AdvElc.CO.LPG</t>
  </si>
  <si>
    <t>NUM.number.EL.Res.HH.Thermal.SH.AdvElc.CO.Elc</t>
  </si>
  <si>
    <t>NUM.number.EL.Res.HH.Thermal.SH.ConvElc.SH</t>
  </si>
  <si>
    <t>NUM.number.EL.Res.HH.Thermal.SH.ConvElc.SC.AC</t>
  </si>
  <si>
    <t>NUM.number.EL.Res.HH.Thermal.SH.ConvElc.WH.LPG.NoSolar</t>
  </si>
  <si>
    <t>NUM.number.EL.Res.HH.Thermal.SH.ConvElc.WH.LPG.Solar</t>
  </si>
  <si>
    <t>NUM.number.EL.Res.HH.Thermal.SH.ConvElc.WH.Elc.NoSolar</t>
  </si>
  <si>
    <t>NUM.number.EL.Res.HH.Thermal.SH.ConvElc.WH.Elc.Solar</t>
  </si>
  <si>
    <t>NUM.number.EL.Res.HH.Thermal.SH.ConvElc.CO.LPG</t>
  </si>
  <si>
    <t>NUM.number.EL.Res.HH.Thermal.SH.ConvElc.CO.Elc</t>
  </si>
  <si>
    <t>EL - Retired equipment (detailed structure)</t>
  </si>
  <si>
    <t>NUM.number.EL.Res.HH.ThermalOut.SH.Solids</t>
  </si>
  <si>
    <t>NUM.number.EL.Res.HH.ThermalOut.SH.Solids.SH</t>
  </si>
  <si>
    <t>NUM.number.EL.Res.HH.ThermalOut.SH.Solids.SC.AC</t>
  </si>
  <si>
    <t>NUM.number.EL.Res.HH.ThermalOut.SH.Solids.WH.Solids.NoSolar</t>
  </si>
  <si>
    <t>NUM.number.EL.Res.HH.ThermalOut.SH.Solids.WH.LPG.NoSolar</t>
  </si>
  <si>
    <t>NUM.number.EL.Res.HH.ThermalOut.SH.Solids.WH.LPG.Solar</t>
  </si>
  <si>
    <t>NUM.number.EL.Res.HH.ThermalOut.SH.Solids.WH.Elc.NoSolar</t>
  </si>
  <si>
    <t>NUM.number.EL.Res.HH.ThermalOut.SH.Solids.WH.Elc.Solar</t>
  </si>
  <si>
    <t>NUM.number.EL.Res.HH.ThermalOut.SH.Solids.CO.Solids</t>
  </si>
  <si>
    <t>NUM.number.EL.Res.HH.ThermalOut.SH.Solids.CO.LPG</t>
  </si>
  <si>
    <t>NUM.number.EL.Res.HH.ThermalOut.SH.Solids.CO.Elc</t>
  </si>
  <si>
    <t>NUM.number.EL.Res.HH.ThermalOut.SH.LPG</t>
  </si>
  <si>
    <t>NUM.number.EL.Res.HH.ThermalOut.SH.LPG.SH</t>
  </si>
  <si>
    <t>NUM.number.EL.Res.HH.ThermalOut.SH.LPG.SC.AC</t>
  </si>
  <si>
    <t>NUM.number.EL.Res.HH.ThermalOut.SH.LPG.WH.LPG.NoSolar</t>
  </si>
  <si>
    <t>NUM.number.EL.Res.HH.ThermalOut.SH.LPG.WH.LPG.Solar</t>
  </si>
  <si>
    <t>NUM.number.EL.Res.HH.ThermalOut.SH.LPG.WH.Elc.NoSolar</t>
  </si>
  <si>
    <t>NUM.number.EL.Res.HH.ThermalOut.SH.LPG.WH.Elc.Solar</t>
  </si>
  <si>
    <t>NUM.number.EL.Res.HH.ThermalOut.SH.LPG.CO.LPG</t>
  </si>
  <si>
    <t>NUM.number.EL.Res.HH.ThermalOut.SH.LPG.CO.Elc</t>
  </si>
  <si>
    <t>NUM.number.EL.Res.HH.ThermalOut.SH.Oil</t>
  </si>
  <si>
    <t>NUM.number.EL.Res.HH.ThermalOut.SH.Oil.SH</t>
  </si>
  <si>
    <t>NUM.number.EL.Res.HH.ThermalOut.SH.Oil.SC.AC</t>
  </si>
  <si>
    <t>NUM.number.EL.Res.HH.ThermalOut.SH.Oil.WH.Oil.NoSolar</t>
  </si>
  <si>
    <t>NUM.number.EL.Res.HH.ThermalOut.SH.Oil.WH.Oil.Solar</t>
  </si>
  <si>
    <t>NUM.number.EL.Res.HH.ThermalOut.SH.Oil.WH.Elc.NoSolar</t>
  </si>
  <si>
    <t>NUM.number.EL.Res.HH.ThermalOut.SH.Oil.WH.Elc.Solar</t>
  </si>
  <si>
    <t>NUM.number.EL.Res.HH.ThermalOut.SH.Oil.CO.LPG</t>
  </si>
  <si>
    <t>NUM.number.EL.Res.HH.ThermalOut.SH.Oil.CO.Elc</t>
  </si>
  <si>
    <t>NUM.number.EL.Res.HH.ThermalOut.SH.Gas</t>
  </si>
  <si>
    <t>NUM.number.EL.Res.HH.ThermalOut.SH.Gas.SH</t>
  </si>
  <si>
    <t>NUM.number.EL.Res.HH.ThermalOut.SH.Gas.SC.AC</t>
  </si>
  <si>
    <t>NUM.number.EL.Res.HH.ThermalOut.SH.Gas.WH.Gas.NoSolar</t>
  </si>
  <si>
    <t>NUM.number.EL.Res.HH.ThermalOut.SH.Gas.WH.Gas.Solar</t>
  </si>
  <si>
    <t>NUM.number.EL.Res.HH.ThermalOut.SH.Gas.WH.Elc.NoSolar</t>
  </si>
  <si>
    <t>NUM.number.EL.Res.HH.ThermalOut.SH.Gas.WH.Elc.Solar</t>
  </si>
  <si>
    <t>NUM.number.EL.Res.HH.ThermalOut.SH.Gas.CO.Gas</t>
  </si>
  <si>
    <t>NUM.number.EL.Res.HH.ThermalOut.SH.Gas.CO.Elc</t>
  </si>
  <si>
    <t>NUM.number.EL.Res.HH.ThermalOut.SH.Biomass</t>
  </si>
  <si>
    <t>NUM.number.EL.Res.HH.ThermalOut.SH.Biomass.SH</t>
  </si>
  <si>
    <t>NUM.number.EL.Res.HH.ThermalOut.SH.Biomass.SC.AC</t>
  </si>
  <si>
    <t>NUM.number.EL.Res.HH.ThermalOut.SH.Biomass.WH.Biomass.NoSolar</t>
  </si>
  <si>
    <t>NUM.number.EL.Res.HH.ThermalOut.SH.Biomass.WH.Biomass.Solar</t>
  </si>
  <si>
    <t>NUM.number.EL.Res.HH.ThermalOut.SH.Biomass.WH.LPG.NoSolar</t>
  </si>
  <si>
    <t>NUM.number.EL.Res.HH.ThermalOut.SH.Biomass.WH.LPG.Solar</t>
  </si>
  <si>
    <t>NUM.number.EL.Res.HH.ThermalOut.SH.Biomass.WH.Elc.NoSolar</t>
  </si>
  <si>
    <t>NUM.number.EL.Res.HH.ThermalOut.SH.Biomass.WH.Elc.Solar</t>
  </si>
  <si>
    <t>NUM.number.EL.Res.HH.ThermalOut.SH.Biomass.CO.Biomass</t>
  </si>
  <si>
    <t>NUM.number.EL.Res.HH.ThermalOut.SH.Biomass.CO.LPG</t>
  </si>
  <si>
    <t>NUM.number.EL.Res.HH.ThermalOut.SH.Biomass.CO.Elc</t>
  </si>
  <si>
    <t>NUM.number.EL.Res.HH.ThermalOut.SH.Geo</t>
  </si>
  <si>
    <t>NUM.number.EL.Res.HH.ThermalOut.SH.Geo.SH</t>
  </si>
  <si>
    <t>NUM.number.EL.Res.HH.ThermalOut.SH.Geo.SC.AC</t>
  </si>
  <si>
    <t>NUM.number.EL.Res.HH.ThermalOut.SH.Geo.WH.Geo.NoSolar</t>
  </si>
  <si>
    <t>NUM.number.EL.Res.HH.ThermalOut.SH.Geo.WH.Geo.Solar</t>
  </si>
  <si>
    <t>NUM.number.EL.Res.HH.ThermalOut.SH.Geo.WH.Elc.NoSolar</t>
  </si>
  <si>
    <t>NUM.number.EL.Res.HH.ThermalOut.SH.Geo.WH.Elc.Solar</t>
  </si>
  <si>
    <t>NUM.number.EL.Res.HH.ThermalOut.SH.Geo.CO.LPG</t>
  </si>
  <si>
    <t>NUM.number.EL.Res.HH.ThermalOut.SH.Geo.CO.Elc</t>
  </si>
  <si>
    <t>NUM.number.EL.Res.HH.ThermalOut.SH.DistrHeat</t>
  </si>
  <si>
    <t>NUM.number.EL.Res.HH.ThermalOut.SH.DistrHeat.SH</t>
  </si>
  <si>
    <t>NUM.number.EL.Res.HH.ThermalOut.SH.DistrHeat.SC.AC</t>
  </si>
  <si>
    <t>NUM.number.EL.Res.HH.ThermalOut.SH.DistrHeat.WH.DistrHeat.NoSolar</t>
  </si>
  <si>
    <t>NUM.number.EL.Res.HH.ThermalOut.SH.DistrHeat.WH.DistrHeat.Solar</t>
  </si>
  <si>
    <t>NUM.number.EL.Res.HH.ThermalOut.SH.DistrHeat.WH.Elc.NoSolar</t>
  </si>
  <si>
    <t>NUM.number.EL.Res.HH.ThermalOut.SH.DistrHeat.WH.Elc.Solar</t>
  </si>
  <si>
    <t>NUM.number.EL.Res.HH.ThermalOut.SH.DistrHeat.CO.LPG</t>
  </si>
  <si>
    <t>NUM.number.EL.Res.HH.ThermalOut.SH.DistrHeat.CO.Elc</t>
  </si>
  <si>
    <t>NUM.number.EL.Res.HH.ThermalOut.SH.AdvElc</t>
  </si>
  <si>
    <t>NUM.number.EL.Res.HH.ThermalOut.SH.AdvElc.SH</t>
  </si>
  <si>
    <t>NUM.number.EL.Res.HH.ThermalOut.SH.AdvElc.SC.AC</t>
  </si>
  <si>
    <t>NUM.number.EL.Res.HH.ThermalOut.SH.AdvElc.WH.LPG.NoSolar</t>
  </si>
  <si>
    <t>NUM.number.EL.Res.HH.ThermalOut.SH.AdvElc.WH.LPG.Solar</t>
  </si>
  <si>
    <t>NUM.number.EL.Res.HH.ThermalOut.SH.AdvElc.WH.Elc.NoSolar</t>
  </si>
  <si>
    <t>NUM.number.EL.Res.HH.ThermalOut.SH.AdvElc.WH.Elc.Solar</t>
  </si>
  <si>
    <t>NUM.number.EL.Res.HH.ThermalOut.SH.AdvElc.CO.LPG</t>
  </si>
  <si>
    <t>NUM.number.EL.Res.HH.ThermalOut.SH.AdvElc.CO.Elc</t>
  </si>
  <si>
    <t>NUM.number.EL.Res.HH.ThermalOut.SH.ConvElc</t>
  </si>
  <si>
    <t>NUM.number.EL.Res.HH.ThermalOut.SH.ConvElc.SH</t>
  </si>
  <si>
    <t>NUM.number.EL.Res.HH.ThermalOut.SH.ConvElc.SC.AC</t>
  </si>
  <si>
    <t>NUM.number.EL.Res.HH.ThermalOut.SH.ConvElc.WH.LPG.NoSolar</t>
  </si>
  <si>
    <t>NUM.number.EL.Res.HH.ThermalOut.SH.ConvElc.WH.LPG.Solar</t>
  </si>
  <si>
    <t>NUM.number.EL.Res.HH.ThermalOut.SH.ConvElc.WH.Elc.NoSolar</t>
  </si>
  <si>
    <t>NUM.number.EL.Res.HH.ThermalOut.SH.ConvElc.WH.Elc.Solar</t>
  </si>
  <si>
    <t>NUM.number.EL.Res.HH.ThermalOut.SH.ConvElc.CO.LPG</t>
  </si>
  <si>
    <t>NUM.number.EL.Res.HH.ThermalOut.SH.ConvElc.CO.Elc</t>
  </si>
  <si>
    <t>EL - New equipment installations (detailed structure)</t>
  </si>
  <si>
    <t>NUM.number.EL.Res.HH.ThermalNew.SH.Solids</t>
  </si>
  <si>
    <t>NUM.number.EL.Res.HH.ThermalNew.SH.Solids.SH</t>
  </si>
  <si>
    <t>NUM.number.EL.Res.HH.ThermalNew.SH.Solids.SC.AC</t>
  </si>
  <si>
    <t>NUM.number.EL.Res.HH.ThermalNew.SH.Solids.WH.Solids.NoSolar</t>
  </si>
  <si>
    <t>NUM.number.EL.Res.HH.ThermalNew.SH.Solids.WH.LPG.NoSolar</t>
  </si>
  <si>
    <t>NUM.number.EL.Res.HH.ThermalNew.SH.Solids.WH.LPG.Solar</t>
  </si>
  <si>
    <t>NUM.number.EL.Res.HH.ThermalNew.SH.Solids.WH.Elc.NoSolar</t>
  </si>
  <si>
    <t>NUM.number.EL.Res.HH.ThermalNew.SH.Solids.WH.Elc.Solar</t>
  </si>
  <si>
    <t>NUM.number.EL.Res.HH.ThermalNew.SH.Solids.CO.Solids</t>
  </si>
  <si>
    <t>NUM.number.EL.Res.HH.ThermalNew.SH.Solids.CO.LPG</t>
  </si>
  <si>
    <t>NUM.number.EL.Res.HH.ThermalNew.SH.Solids.CO.Elc</t>
  </si>
  <si>
    <t>NUM.number.EL.Res.HH.ThermalNew.SH.LPG</t>
  </si>
  <si>
    <t>NUM.number.EL.Res.HH.ThermalNew.SH.LPG.SH</t>
  </si>
  <si>
    <t>NUM.number.EL.Res.HH.ThermalNew.SH.LPG.SC.AC</t>
  </si>
  <si>
    <t>NUM.number.EL.Res.HH.ThermalNew.SH.LPG.WH.LPG.NoSolar</t>
  </si>
  <si>
    <t>NUM.number.EL.Res.HH.ThermalNew.SH.LPG.WH.LPG.Solar</t>
  </si>
  <si>
    <t>NUM.number.EL.Res.HH.ThermalNew.SH.LPG.WH.Elc.NoSolar</t>
  </si>
  <si>
    <t>NUM.number.EL.Res.HH.ThermalNew.SH.LPG.WH.Elc.Solar</t>
  </si>
  <si>
    <t>NUM.number.EL.Res.HH.ThermalNew.SH.LPG.CO.LPG</t>
  </si>
  <si>
    <t>NUM.number.EL.Res.HH.ThermalNew.SH.LPG.CO.Elc</t>
  </si>
  <si>
    <t>NUM.number.EL.Res.HH.ThermalNew.SH.Oil</t>
  </si>
  <si>
    <t>NUM.number.EL.Res.HH.ThermalNew.SH.Oil.SH</t>
  </si>
  <si>
    <t>NUM.number.EL.Res.HH.ThermalNew.SH.Oil.SC.AC</t>
  </si>
  <si>
    <t>NUM.number.EL.Res.HH.ThermalNew.SH.Oil.WH.Oil.NoSolar</t>
  </si>
  <si>
    <t>NUM.number.EL.Res.HH.ThermalNew.SH.Oil.WH.Oil.Solar</t>
  </si>
  <si>
    <t>NUM.number.EL.Res.HH.ThermalNew.SH.Oil.WH.Elc.NoSolar</t>
  </si>
  <si>
    <t>NUM.number.EL.Res.HH.ThermalNew.SH.Oil.WH.Elc.Solar</t>
  </si>
  <si>
    <t>NUM.number.EL.Res.HH.ThermalNew.SH.Oil.CO.LPG</t>
  </si>
  <si>
    <t>NUM.number.EL.Res.HH.ThermalNew.SH.Oil.CO.Elc</t>
  </si>
  <si>
    <t>NUM.number.EL.Res.HH.ThermalNew.SH.Gas</t>
  </si>
  <si>
    <t>NUM.number.EL.Res.HH.ThermalNew.SH.Gas.SH</t>
  </si>
  <si>
    <t>NUM.number.EL.Res.HH.ThermalNew.SH.Gas.SC.AC</t>
  </si>
  <si>
    <t>NUM.number.EL.Res.HH.ThermalNew.SH.Gas.WH.Gas.NoSolar</t>
  </si>
  <si>
    <t>NUM.number.EL.Res.HH.ThermalNew.SH.Gas.WH.Gas.Solar</t>
  </si>
  <si>
    <t>NUM.number.EL.Res.HH.ThermalNew.SH.Gas.WH.Elc.NoSolar</t>
  </si>
  <si>
    <t>NUM.number.EL.Res.HH.ThermalNew.SH.Gas.WH.Elc.Solar</t>
  </si>
  <si>
    <t>NUM.number.EL.Res.HH.ThermalNew.SH.Gas.CO.Gas</t>
  </si>
  <si>
    <t>NUM.number.EL.Res.HH.ThermalNew.SH.Gas.CO.Elc</t>
  </si>
  <si>
    <t>NUM.number.EL.Res.HH.ThermalNew.SH.Biomass</t>
  </si>
  <si>
    <t>NUM.number.EL.Res.HH.ThermalNew.SH.Biomass.SH</t>
  </si>
  <si>
    <t>NUM.number.EL.Res.HH.ThermalNew.SH.Biomass.SC.AC</t>
  </si>
  <si>
    <t>NUM.number.EL.Res.HH.ThermalNew.SH.Biomass.WH.Biomass.NoSolar</t>
  </si>
  <si>
    <t>NUM.number.EL.Res.HH.ThermalNew.SH.Biomass.WH.Biomass.Solar</t>
  </si>
  <si>
    <t>NUM.number.EL.Res.HH.ThermalNew.SH.Biomass.WH.LPG.NoSolar</t>
  </si>
  <si>
    <t>NUM.number.EL.Res.HH.ThermalNew.SH.Biomass.WH.LPG.Solar</t>
  </si>
  <si>
    <t>NUM.number.EL.Res.HH.ThermalNew.SH.Biomass.WH.Elc.NoSolar</t>
  </si>
  <si>
    <t>NUM.number.EL.Res.HH.ThermalNew.SH.Biomass.WH.Elc.Solar</t>
  </si>
  <si>
    <t>NUM.number.EL.Res.HH.ThermalNew.SH.Biomass.CO.Biomass</t>
  </si>
  <si>
    <t>NUM.number.EL.Res.HH.ThermalNew.SH.Biomass.CO.LPG</t>
  </si>
  <si>
    <t>NUM.number.EL.Res.HH.ThermalNew.SH.Biomass.CO.Elc</t>
  </si>
  <si>
    <t>NUM.number.EL.Res.HH.ThermalNew.SH.Geo</t>
  </si>
  <si>
    <t>NUM.number.EL.Res.HH.ThermalNew.SH.Geo.SH</t>
  </si>
  <si>
    <t>NUM.number.EL.Res.HH.ThermalNew.SH.Geo.SC.AC</t>
  </si>
  <si>
    <t>NUM.number.EL.Res.HH.ThermalNew.SH.Geo.WH.Geo.NoSolar</t>
  </si>
  <si>
    <t>NUM.number.EL.Res.HH.ThermalNew.SH.Geo.WH.Geo.Solar</t>
  </si>
  <si>
    <t>NUM.number.EL.Res.HH.ThermalNew.SH.Geo.WH.Elc.NoSolar</t>
  </si>
  <si>
    <t>NUM.number.EL.Res.HH.ThermalNew.SH.Geo.WH.Elc.Solar</t>
  </si>
  <si>
    <t>NUM.number.EL.Res.HH.ThermalNew.SH.Geo.CO.LPG</t>
  </si>
  <si>
    <t>NUM.number.EL.Res.HH.ThermalNew.SH.Geo.CO.Elc</t>
  </si>
  <si>
    <t>NUM.number.EL.Res.HH.ThermalNew.SH.DistrHeat</t>
  </si>
  <si>
    <t>NUM.number.EL.Res.HH.ThermalNew.SH.DistrHeat.SH</t>
  </si>
  <si>
    <t>NUM.number.EL.Res.HH.ThermalNew.SH.DistrHeat.SC.AC</t>
  </si>
  <si>
    <t>NUM.number.EL.Res.HH.ThermalNew.SH.DistrHeat.WH.DistrHeat.NoSolar</t>
  </si>
  <si>
    <t>NUM.number.EL.Res.HH.ThermalNew.SH.DistrHeat.WH.DistrHeat.Solar</t>
  </si>
  <si>
    <t>NUM.number.EL.Res.HH.ThermalNew.SH.DistrHeat.WH.Elc.NoSolar</t>
  </si>
  <si>
    <t>NUM.number.EL.Res.HH.ThermalNew.SH.DistrHeat.WH.Elc.Solar</t>
  </si>
  <si>
    <t>NUM.number.EL.Res.HH.ThermalNew.SH.DistrHeat.CO.LPG</t>
  </si>
  <si>
    <t>NUM.number.EL.Res.HH.ThermalNew.SH.DistrHeat.CO.Elc</t>
  </si>
  <si>
    <t>NUM.number.EL.Res.HH.ThermalNew.SH.AdvElc</t>
  </si>
  <si>
    <t>NUM.number.EL.Res.HH.ThermalNew.SH.AdvElc.SH</t>
  </si>
  <si>
    <t>NUM.number.EL.Res.HH.ThermalNew.SH.AdvElc.SC.AC</t>
  </si>
  <si>
    <t>NUM.number.EL.Res.HH.ThermalNew.SH.AdvElc.WH.LPG.NoSolar</t>
  </si>
  <si>
    <t>NUM.number.EL.Res.HH.ThermalNew.SH.AdvElc.WH.LPG.Solar</t>
  </si>
  <si>
    <t>NUM.number.EL.Res.HH.ThermalNew.SH.AdvElc.WH.Elc.NoSolar</t>
  </si>
  <si>
    <t>NUM.number.EL.Res.HH.ThermalNew.SH.AdvElc.WH.Elc.Solar</t>
  </si>
  <si>
    <t>NUM.number.EL.Res.HH.ThermalNew.SH.AdvElc.CO.LPG</t>
  </si>
  <si>
    <t>NUM.number.EL.Res.HH.ThermalNew.SH.AdvElc.CO.Elc</t>
  </si>
  <si>
    <t>NUM.number.EL.Res.HH.ThermalNew.SH.ConvElc</t>
  </si>
  <si>
    <t>NUM.number.EL.Res.HH.ThermalNew.SH.ConvElc.SH</t>
  </si>
  <si>
    <t>NUM.number.EL.Res.HH.ThermalNew.SH.ConvElc.SC.AC</t>
  </si>
  <si>
    <t>NUM.number.EL.Res.HH.ThermalNew.SH.ConvElc.WH.LPG.NoSolar</t>
  </si>
  <si>
    <t>NUM.number.EL.Res.HH.ThermalNew.SH.ConvElc.WH.LPG.Solar</t>
  </si>
  <si>
    <t>NUM.number.EL.Res.HH.ThermalNew.SH.ConvElc.WH.Elc.NoSolar</t>
  </si>
  <si>
    <t>NUM.number.EL.Res.HH.ThermalNew.SH.ConvElc.WH.Elc.Solar</t>
  </si>
  <si>
    <t>NUM.number.EL.Res.HH.ThermalNew.SH.ConvElc.CO.LPG</t>
  </si>
  <si>
    <t>NUM.number.EL.Res.HH.ThermalNew.SH.ConvElc.CO.Elc</t>
  </si>
  <si>
    <t>EL - New equipment installations in new and renovated households (detailed structure)</t>
  </si>
  <si>
    <t>NUM.number.EL.Res.HHnew.ThermalNew.SH.Solids</t>
  </si>
  <si>
    <t>NUM.number.EL.Res.HHnew.ThermalNew.SH.Solids.SH</t>
  </si>
  <si>
    <t>NUM.number.EL.Res.HHnew.ThermalNew.SH.Solids.SC.AC</t>
  </si>
  <si>
    <t>NUM.number.EL.Res.HHnew.ThermalNew.SH.Solids.WH.Solids.NoSolar</t>
  </si>
  <si>
    <t>NUM.number.EL.Res.HHnew.ThermalNew.SH.Solids.WH.LPG.NoSolar</t>
  </si>
  <si>
    <t>NUM.number.EL.Res.HHnew.ThermalNew.SH.Solids.WH.LPG.Solar</t>
  </si>
  <si>
    <t>NUM.number.EL.Res.HHnew.ThermalNew.SH.Solids.WH.Elc.NoSolar</t>
  </si>
  <si>
    <t>NUM.number.EL.Res.HHnew.ThermalNew.SH.Solids.WH.Elc.Solar</t>
  </si>
  <si>
    <t>NUM.number.EL.Res.HHnew.ThermalNew.SH.Solids.CO.Solids</t>
  </si>
  <si>
    <t>NUM.number.EL.Res.HHnew.ThermalNew.SH.Solids.CO.LPG</t>
  </si>
  <si>
    <t>NUM.number.EL.Res.HHnew.ThermalNew.SH.Solids.CO.Elc</t>
  </si>
  <si>
    <t>NUM.number.EL.Res.HHnew.ThermalNew.SH.LPG</t>
  </si>
  <si>
    <t>NUM.number.EL.Res.HHnew.ThermalNew.SH.LPG.SH</t>
  </si>
  <si>
    <t>NUM.number.EL.Res.HHnew.ThermalNew.SH.LPG.SC.AC</t>
  </si>
  <si>
    <t>NUM.number.EL.Res.HHnew.ThermalNew.SH.LPG.WH.LPG.NoSolar</t>
  </si>
  <si>
    <t>NUM.number.EL.Res.HHnew.ThermalNew.SH.LPG.WH.LPG.Solar</t>
  </si>
  <si>
    <t>NUM.number.EL.Res.HHnew.ThermalNew.SH.LPG.WH.Elc.NoSolar</t>
  </si>
  <si>
    <t>NUM.number.EL.Res.HHnew.ThermalNew.SH.LPG.WH.Elc.Solar</t>
  </si>
  <si>
    <t>NUM.number.EL.Res.HHnew.ThermalNew.SH.LPG.CO.LPG</t>
  </si>
  <si>
    <t>NUM.number.EL.Res.HHnew.ThermalNew.SH.LPG.CO.Elc</t>
  </si>
  <si>
    <t>NUM.number.EL.Res.HHnew.ThermalNew.SH.Oil</t>
  </si>
  <si>
    <t>NUM.number.EL.Res.HHnew.ThermalNew.SH.Oil.SH</t>
  </si>
  <si>
    <t>NUM.number.EL.Res.HHnew.ThermalNew.SH.Oil.SC.AC</t>
  </si>
  <si>
    <t>NUM.number.EL.Res.HHnew.ThermalNew.SH.Oil.WH.Oil.NoSolar</t>
  </si>
  <si>
    <t>NUM.number.EL.Res.HHnew.ThermalNew.SH.Oil.WH.Oil.Solar</t>
  </si>
  <si>
    <t>NUM.number.EL.Res.HHnew.ThermalNew.SH.Oil.WH.Elc.NoSolar</t>
  </si>
  <si>
    <t>NUM.number.EL.Res.HHnew.ThermalNew.SH.Oil.WH.Elc.Solar</t>
  </si>
  <si>
    <t>NUM.number.EL.Res.HHnew.ThermalNew.SH.Oil.CO.LPG</t>
  </si>
  <si>
    <t>NUM.number.EL.Res.HHnew.ThermalNew.SH.Oil.CO.Elc</t>
  </si>
  <si>
    <t>NUM.number.EL.Res.HHnew.ThermalNew.SH.Gas</t>
  </si>
  <si>
    <t>NUM.number.EL.Res.HHnew.ThermalNew.SH.Gas.SH</t>
  </si>
  <si>
    <t>NUM.number.EL.Res.HHnew.ThermalNew.SH.Gas.SC.AC</t>
  </si>
  <si>
    <t>NUM.number.EL.Res.HHnew.ThermalNew.SH.Gas.WH.Gas.NoSolar</t>
  </si>
  <si>
    <t>NUM.number.EL.Res.HHnew.ThermalNew.SH.Gas.WH.Gas.Solar</t>
  </si>
  <si>
    <t>NUM.number.EL.Res.HHnew.ThermalNew.SH.Gas.WH.Elc.NoSolar</t>
  </si>
  <si>
    <t>NUM.number.EL.Res.HHnew.ThermalNew.SH.Gas.WH.Elc.Solar</t>
  </si>
  <si>
    <t>NUM.number.EL.Res.HHnew.ThermalNew.SH.Gas.CO.Gas</t>
  </si>
  <si>
    <t>NUM.number.EL.Res.HHnew.ThermalNew.SH.Gas.CO.Elc</t>
  </si>
  <si>
    <t>NUM.number.EL.Res.HHnew.ThermalNew.SH.Biomass</t>
  </si>
  <si>
    <t>NUM.number.EL.Res.HHnew.ThermalNew.SH.Biomass.SH</t>
  </si>
  <si>
    <t>NUM.number.EL.Res.HHnew.ThermalNew.SH.Biomass.SC.AC</t>
  </si>
  <si>
    <t>NUM.number.EL.Res.HHnew.ThermalNew.SH.Biomass.WH.Biomass.NoSolar</t>
  </si>
  <si>
    <t>NUM.number.EL.Res.HHnew.ThermalNew.SH.Biomass.WH.Biomass.Solar</t>
  </si>
  <si>
    <t>NUM.number.EL.Res.HHnew.ThermalNew.SH.Biomass.WH.LPG.NoSolar</t>
  </si>
  <si>
    <t>NUM.number.EL.Res.HHnew.ThermalNew.SH.Biomass.WH.LPG.Solar</t>
  </si>
  <si>
    <t>NUM.number.EL.Res.HHnew.ThermalNew.SH.Biomass.WH.Elc.NoSolar</t>
  </si>
  <si>
    <t>NUM.number.EL.Res.HHnew.ThermalNew.SH.Biomass.WH.Elc.Solar</t>
  </si>
  <si>
    <t>NUM.number.EL.Res.HHnew.ThermalNew.SH.Biomass.CO.Biomass</t>
  </si>
  <si>
    <t>NUM.number.EL.Res.HHnew.ThermalNew.SH.Biomass.CO.LPG</t>
  </si>
  <si>
    <t>NUM.number.EL.Res.HHnew.ThermalNew.SH.Biomass.CO.Elc</t>
  </si>
  <si>
    <t>NUM.number.EL.Res.HHnew.ThermalNew.SH.Geo</t>
  </si>
  <si>
    <t>NUM.number.EL.Res.HHnew.ThermalNew.SH.Geo.SH</t>
  </si>
  <si>
    <t>NUM.number.EL.Res.HHnew.ThermalNew.SH.Geo.SC.AC</t>
  </si>
  <si>
    <t>NUM.number.EL.Res.HHnew.ThermalNew.SH.Geo.WH.Geo.NoSolar</t>
  </si>
  <si>
    <t>NUM.number.EL.Res.HHnew.ThermalNew.SH.Geo.WH.Geo.Solar</t>
  </si>
  <si>
    <t>NUM.number.EL.Res.HHnew.ThermalNew.SH.Geo.WH.Elc.NoSolar</t>
  </si>
  <si>
    <t>NUM.number.EL.Res.HHnew.ThermalNew.SH.Geo.WH.Elc.Solar</t>
  </si>
  <si>
    <t>NUM.number.EL.Res.HHnew.ThermalNew.SH.Geo.CO.LPG</t>
  </si>
  <si>
    <t>NUM.number.EL.Res.HHnew.ThermalNew.SH.Geo.CO.Elc</t>
  </si>
  <si>
    <t>NUM.number.EL.Res.HHnew.ThermalNew.SH.DistrHeat</t>
  </si>
  <si>
    <t>NUM.number.EL.Res.HHnew.ThermalNew.SH.DistrHeat.SH</t>
  </si>
  <si>
    <t>NUM.number.EL.Res.HHnew.ThermalNew.SH.DistrHeat.SC.AC</t>
  </si>
  <si>
    <t>NUM.number.EL.Res.HHnew.ThermalNew.SH.DistrHeat.WH.DistrHeat.NoSolar</t>
  </si>
  <si>
    <t>NUM.number.EL.Res.HHnew.ThermalNew.SH.DistrHeat.WH.DistrHeat.Solar</t>
  </si>
  <si>
    <t>NUM.number.EL.Res.HHnew.ThermalNew.SH.DistrHeat.WH.Elc.NoSolar</t>
  </si>
  <si>
    <t>NUM.number.EL.Res.HHnew.ThermalNew.SH.DistrHeat.WH.Elc.Solar</t>
  </si>
  <si>
    <t>NUM.number.EL.Res.HHnew.ThermalNew.SH.DistrHeat.CO.LPG</t>
  </si>
  <si>
    <t>NUM.number.EL.Res.HHnew.ThermalNew.SH.DistrHeat.CO.Elc</t>
  </si>
  <si>
    <t>NUM.number.EL.Res.HHnew.ThermalNew.SH.AdvElc</t>
  </si>
  <si>
    <t>NUM.number.EL.Res.HHnew.ThermalNew.SH.AdvElc.SH</t>
  </si>
  <si>
    <t>NUM.number.EL.Res.HHnew.ThermalNew.SH.AdvElc.SC.AC</t>
  </si>
  <si>
    <t>NUM.number.EL.Res.HHnew.ThermalNew.SH.AdvElc.WH.LPG.NoSolar</t>
  </si>
  <si>
    <t>NUM.number.EL.Res.HHnew.ThermalNew.SH.AdvElc.WH.LPG.Solar</t>
  </si>
  <si>
    <t>NUM.number.EL.Res.HHnew.ThermalNew.SH.AdvElc.WH.Elc.NoSolar</t>
  </si>
  <si>
    <t>NUM.number.EL.Res.HHnew.ThermalNew.SH.AdvElc.WH.Elc.Solar</t>
  </si>
  <si>
    <t>NUM.number.EL.Res.HHnew.ThermalNew.SH.AdvElc.CO.LPG</t>
  </si>
  <si>
    <t>NUM.number.EL.Res.HHnew.ThermalNew.SH.AdvElc.CO.Elc</t>
  </si>
  <si>
    <t>NUM.number.EL.Res.HHnew.ThermalNew.SH.ConvElc</t>
  </si>
  <si>
    <t>NUM.number.EL.Res.HHnew.ThermalNew.SH.ConvElc.SH</t>
  </si>
  <si>
    <t>NUM.number.EL.Res.HHnew.ThermalNew.SH.ConvElc.SC.AC</t>
  </si>
  <si>
    <t>NUM.number.EL.Res.HHnew.ThermalNew.SH.ConvElc.WH.LPG.NoSolar</t>
  </si>
  <si>
    <t>NUM.number.EL.Res.HHnew.ThermalNew.SH.ConvElc.WH.LPG.Solar</t>
  </si>
  <si>
    <t>NUM.number.EL.Res.HHnew.ThermalNew.SH.ConvElc.WH.Elc.NoSolar</t>
  </si>
  <si>
    <t>NUM.number.EL.Res.HHnew.ThermalNew.SH.ConvElc.WH.Elc.Solar</t>
  </si>
  <si>
    <t>NUM.number.EL.Res.HHnew.ThermalNew.SH.ConvElc.CO.LPG</t>
  </si>
  <si>
    <t>NUM.number.EL.Res.HHnew.ThermalNew.SH.ConvElc.CO.Elc</t>
  </si>
  <si>
    <t>EL - New equipment installations via replacement (detailed structure)</t>
  </si>
  <si>
    <t>NUM.number.EL.Res.HH.ThermalRepl.SH.Solids</t>
  </si>
  <si>
    <t>NUM.number.EL.Res.HH.ThermalRepl.SH.Solids.SH</t>
  </si>
  <si>
    <t>NUM.number.EL.Res.HH.ThermalRepl.SH.Solids.SC.AC</t>
  </si>
  <si>
    <t>NUM.number.EL.Res.HH.ThermalRepl.SH.Solids.WH.Solids.NoSolar</t>
  </si>
  <si>
    <t>NUM.number.EL.Res.HH.ThermalRepl.SH.Solids.WH.LPG.NoSolar</t>
  </si>
  <si>
    <t>NUM.number.EL.Res.HH.ThermalRepl.SH.Solids.WH.LPG.Solar</t>
  </si>
  <si>
    <t>NUM.number.EL.Res.HH.ThermalRepl.SH.Solids.WH.Elc.NoSolar</t>
  </si>
  <si>
    <t>NUM.number.EL.Res.HH.ThermalRepl.SH.Solids.WH.Elc.Solar</t>
  </si>
  <si>
    <t>NUM.number.EL.Res.HH.ThermalRepl.SH.Solids.CO.Solids</t>
  </si>
  <si>
    <t>NUM.number.EL.Res.HH.ThermalRepl.SH.Solids.CO.LPG</t>
  </si>
  <si>
    <t>NUM.number.EL.Res.HH.ThermalRepl.SH.Solids.CO.Elc</t>
  </si>
  <si>
    <t>NUM.number.EL.Res.HH.ThermalRepl.SH.LPG</t>
  </si>
  <si>
    <t>NUM.number.EL.Res.HH.ThermalRepl.SH.LPG.SH</t>
  </si>
  <si>
    <t>NUM.number.EL.Res.HH.ThermalRepl.SH.LPG.SC.AC</t>
  </si>
  <si>
    <t>NUM.number.EL.Res.HH.ThermalRepl.SH.LPG.WH.LPG.NoSolar</t>
  </si>
  <si>
    <t>NUM.number.EL.Res.HH.ThermalRepl.SH.LPG.WH.LPG.Solar</t>
  </si>
  <si>
    <t>NUM.number.EL.Res.HH.ThermalRepl.SH.LPG.WH.Elc.NoSolar</t>
  </si>
  <si>
    <t>NUM.number.EL.Res.HH.ThermalRepl.SH.LPG.WH.Elc.Solar</t>
  </si>
  <si>
    <t>NUM.number.EL.Res.HH.ThermalRepl.SH.LPG.CO.LPG</t>
  </si>
  <si>
    <t>NUM.number.EL.Res.HH.ThermalRepl.SH.LPG.CO.Elc</t>
  </si>
  <si>
    <t>NUM.number.EL.Res.HH.ThermalRepl.SH.Oil</t>
  </si>
  <si>
    <t>NUM.number.EL.Res.HH.ThermalRepl.SH.Oil.SH</t>
  </si>
  <si>
    <t>NUM.number.EL.Res.HH.ThermalRepl.SH.Oil.SC.AC</t>
  </si>
  <si>
    <t>NUM.number.EL.Res.HH.ThermalRepl.SH.Oil.WH.Oil.NoSolar</t>
  </si>
  <si>
    <t>NUM.number.EL.Res.HH.ThermalRepl.SH.Oil.WH.Oil.Solar</t>
  </si>
  <si>
    <t>NUM.number.EL.Res.HH.ThermalRepl.SH.Oil.WH.Elc.NoSolar</t>
  </si>
  <si>
    <t>NUM.number.EL.Res.HH.ThermalRepl.SH.Oil.WH.Elc.Solar</t>
  </si>
  <si>
    <t>NUM.number.EL.Res.HH.ThermalRepl.SH.Oil.CO.LPG</t>
  </si>
  <si>
    <t>NUM.number.EL.Res.HH.ThermalRepl.SH.Oil.CO.Elc</t>
  </si>
  <si>
    <t>NUM.number.EL.Res.HH.ThermalRepl.SH.Gas</t>
  </si>
  <si>
    <t>NUM.number.EL.Res.HH.ThermalRepl.SH.Gas.SH</t>
  </si>
  <si>
    <t>NUM.number.EL.Res.HH.ThermalRepl.SH.Gas.SC.AC</t>
  </si>
  <si>
    <t>NUM.number.EL.Res.HH.ThermalRepl.SH.Gas.WH.Gas.NoSolar</t>
  </si>
  <si>
    <t>NUM.number.EL.Res.HH.ThermalRepl.SH.Gas.WH.Gas.Solar</t>
  </si>
  <si>
    <t>NUM.number.EL.Res.HH.ThermalRepl.SH.Gas.WH.Elc.NoSolar</t>
  </si>
  <si>
    <t>NUM.number.EL.Res.HH.ThermalRepl.SH.Gas.WH.Elc.Solar</t>
  </si>
  <si>
    <t>NUM.number.EL.Res.HH.ThermalRepl.SH.Gas.CO.Gas</t>
  </si>
  <si>
    <t>NUM.number.EL.Res.HH.ThermalRepl.SH.Gas.CO.Elc</t>
  </si>
  <si>
    <t>NUM.number.EL.Res.HH.ThermalRepl.SH.Biomass</t>
  </si>
  <si>
    <t>NUM.number.EL.Res.HH.ThermalRepl.SH.Biomass.SH</t>
  </si>
  <si>
    <t>NUM.number.EL.Res.HH.ThermalRepl.SH.Biomass.SC.AC</t>
  </si>
  <si>
    <t>NUM.number.EL.Res.HH.ThermalRepl.SH.Biomass.WH.Biomass.NoSolar</t>
  </si>
  <si>
    <t>NUM.number.EL.Res.HH.ThermalRepl.SH.Biomass.WH.Biomass.Solar</t>
  </si>
  <si>
    <t>NUM.number.EL.Res.HH.ThermalRepl.SH.Biomass.WH.LPG.NoSolar</t>
  </si>
  <si>
    <t>NUM.number.EL.Res.HH.ThermalRepl.SH.Biomass.WH.LPG.Solar</t>
  </si>
  <si>
    <t>NUM.number.EL.Res.HH.ThermalRepl.SH.Biomass.WH.Elc.NoSolar</t>
  </si>
  <si>
    <t>NUM.number.EL.Res.HH.ThermalRepl.SH.Biomass.WH.Elc.Solar</t>
  </si>
  <si>
    <t>NUM.number.EL.Res.HH.ThermalRepl.SH.Biomass.CO.Biomass</t>
  </si>
  <si>
    <t>NUM.number.EL.Res.HH.ThermalRepl.SH.Biomass.CO.LPG</t>
  </si>
  <si>
    <t>NUM.number.EL.Res.HH.ThermalRepl.SH.Biomass.CO.Elc</t>
  </si>
  <si>
    <t>NUM.number.EL.Res.HH.ThermalRepl.SH.Geo</t>
  </si>
  <si>
    <t>NUM.number.EL.Res.HH.ThermalRepl.SH.Geo.SH</t>
  </si>
  <si>
    <t>NUM.number.EL.Res.HH.ThermalRepl.SH.Geo.SC.AC</t>
  </si>
  <si>
    <t>NUM.number.EL.Res.HH.ThermalRepl.SH.Geo.WH.Geo.NoSolar</t>
  </si>
  <si>
    <t>NUM.number.EL.Res.HH.ThermalRepl.SH.Geo.WH.Geo.Solar</t>
  </si>
  <si>
    <t>NUM.number.EL.Res.HH.ThermalRepl.SH.Geo.WH.Elc.NoSolar</t>
  </si>
  <si>
    <t>NUM.number.EL.Res.HH.ThermalRepl.SH.Geo.WH.Elc.Solar</t>
  </si>
  <si>
    <t>NUM.number.EL.Res.HH.ThermalRepl.SH.Geo.CO.LPG</t>
  </si>
  <si>
    <t>NUM.number.EL.Res.HH.ThermalRepl.SH.Geo.CO.Elc</t>
  </si>
  <si>
    <t>NUM.number.EL.Res.HH.ThermalRepl.SH.DistrHeat</t>
  </si>
  <si>
    <t>NUM.number.EL.Res.HH.ThermalRepl.SH.DistrHeat.SH</t>
  </si>
  <si>
    <t>NUM.number.EL.Res.HH.ThermalRepl.SH.DistrHeat.SC.AC</t>
  </si>
  <si>
    <t>NUM.number.EL.Res.HH.ThermalRepl.SH.DistrHeat.WH.DistrHeat.NoSolar</t>
  </si>
  <si>
    <t>NUM.number.EL.Res.HH.ThermalRepl.SH.DistrHeat.WH.DistrHeat.Solar</t>
  </si>
  <si>
    <t>NUM.number.EL.Res.HH.ThermalRepl.SH.DistrHeat.WH.Elc.NoSolar</t>
  </si>
  <si>
    <t>NUM.number.EL.Res.HH.ThermalRepl.SH.DistrHeat.WH.Elc.Solar</t>
  </si>
  <si>
    <t>NUM.number.EL.Res.HH.ThermalRepl.SH.DistrHeat.CO.LPG</t>
  </si>
  <si>
    <t>NUM.number.EL.Res.HH.ThermalRepl.SH.DistrHeat.CO.Elc</t>
  </si>
  <si>
    <t>NUM.number.EL.Res.HH.ThermalRepl.SH.AdvElc</t>
  </si>
  <si>
    <t>NUM.number.EL.Res.HH.ThermalRepl.SH.AdvElc.SH</t>
  </si>
  <si>
    <t>NUM.number.EL.Res.HH.ThermalRepl.SH.AdvElc.SC.AC</t>
  </si>
  <si>
    <t>NUM.number.EL.Res.HH.ThermalRepl.SH.AdvElc.WH.LPG.NoSolar</t>
  </si>
  <si>
    <t>NUM.number.EL.Res.HH.ThermalRepl.SH.AdvElc.WH.LPG.Solar</t>
  </si>
  <si>
    <t>NUM.number.EL.Res.HH.ThermalRepl.SH.AdvElc.WH.Elc.NoSolar</t>
  </si>
  <si>
    <t>NUM.number.EL.Res.HH.ThermalRepl.SH.AdvElc.WH.Elc.Solar</t>
  </si>
  <si>
    <t>NUM.number.EL.Res.HH.ThermalRepl.SH.AdvElc.CO.LPG</t>
  </si>
  <si>
    <t>NUM.number.EL.Res.HH.ThermalRepl.SH.AdvElc.CO.Elc</t>
  </si>
  <si>
    <t>NUM.number.EL.Res.HH.ThermalRepl.SH.ConvElc</t>
  </si>
  <si>
    <t>NUM.number.EL.Res.HH.ThermalRepl.SH.ConvElc.SH</t>
  </si>
  <si>
    <t>NUM.number.EL.Res.HH.ThermalRepl.SH.ConvElc.SC.AC</t>
  </si>
  <si>
    <t>NUM.number.EL.Res.HH.ThermalRepl.SH.ConvElc.WH.LPG.NoSolar</t>
  </si>
  <si>
    <t>NUM.number.EL.Res.HH.ThermalRepl.SH.ConvElc.WH.LPG.Solar</t>
  </si>
  <si>
    <t>NUM.number.EL.Res.HH.ThermalRepl.SH.ConvElc.WH.Elc.NoSolar</t>
  </si>
  <si>
    <t>NUM.number.EL.Res.HH.ThermalRepl.SH.ConvElc.WH.Elc.Solar</t>
  </si>
  <si>
    <t>NUM.number.EL.Res.HH.ThermalRepl.SH.ConvElc.CO.LPG</t>
  </si>
  <si>
    <t>NUM.number.EL.Res.HH.ThermalRepl.SH.ConvElc.CO.Elc</t>
  </si>
  <si>
    <t>EL - Equipment installations in 2021 - vintage structure</t>
  </si>
  <si>
    <t>VIN.number.EL.Res.HH.Thermal.SH.Solids</t>
  </si>
  <si>
    <t>VIN.number.EL.Res.HH.Thermal.SH.Solids.SH</t>
  </si>
  <si>
    <t>VIN.number.EL.Res.HH.Thermal.SH.Solids.SC.AC</t>
  </si>
  <si>
    <t>VIN.number.EL.Res.HH.Thermal.SH.Solids.WH.Solids.NoSolar</t>
  </si>
  <si>
    <t>VIN.number.EL.Res.HH.Thermal.SH.Solids.WH.LPG.NoSolar</t>
  </si>
  <si>
    <t>VIN.number.EL.Res.HH.Thermal.SH.Solids.WH.LPG.Solar</t>
  </si>
  <si>
    <t>VIN.number.EL.Res.HH.Thermal.SH.Solids.WH.Elc.NoSolar</t>
  </si>
  <si>
    <t>VIN.number.EL.Res.HH.Thermal.SH.Solids.WH.Elc.Solar</t>
  </si>
  <si>
    <t>VIN.number.EL.Res.HH.Thermal.SH.Solids.CO.Solids</t>
  </si>
  <si>
    <t>VIN.number.EL.Res.HH.Thermal.SH.Solids.CO.LPG</t>
  </si>
  <si>
    <t>VIN.number.EL.Res.HH.Thermal.SH.Solids.CO.Elc</t>
  </si>
  <si>
    <t>VIN.number.EL.Res.HH.Thermal.SH.LPG</t>
  </si>
  <si>
    <t>VIN.number.EL.Res.HH.Thermal.SH.LPG.SH</t>
  </si>
  <si>
    <t>VIN.number.EL.Res.HH.Thermal.SH.LPG.SC.AC</t>
  </si>
  <si>
    <t>VIN.number.EL.Res.HH.Thermal.SH.LPG.WH.LPG.NoSolar</t>
  </si>
  <si>
    <t>VIN.number.EL.Res.HH.Thermal.SH.LPG.WH.LPG.Solar</t>
  </si>
  <si>
    <t>VIN.number.EL.Res.HH.Thermal.SH.LPG.WH.Elc.NoSolar</t>
  </si>
  <si>
    <t>VIN.number.EL.Res.HH.Thermal.SH.LPG.WH.Elc.Solar</t>
  </si>
  <si>
    <t>VIN.number.EL.Res.HH.Thermal.SH.LPG.CO.LPG</t>
  </si>
  <si>
    <t>VIN.number.EL.Res.HH.Thermal.SH.LPG.CO.Elc</t>
  </si>
  <si>
    <t>VIN.number.EL.Res.HH.Thermal.SH.Oil</t>
  </si>
  <si>
    <t>VIN.number.EL.Res.HH.Thermal.SH.Oil.SH</t>
  </si>
  <si>
    <t>VIN.number.EL.Res.HH.Thermal.SH.Oil.SC.AC</t>
  </si>
  <si>
    <t>VIN.number.EL.Res.HH.Thermal.SH.Oil.WH.Oil.NoSolar</t>
  </si>
  <si>
    <t>VIN.number.EL.Res.HH.Thermal.SH.Oil.WH.Oil.Solar</t>
  </si>
  <si>
    <t>VIN.number.EL.Res.HH.Thermal.SH.Oil.WH.Elc.NoSolar</t>
  </si>
  <si>
    <t>VIN.number.EL.Res.HH.Thermal.SH.Oil.WH.Elc.Solar</t>
  </si>
  <si>
    <t>VIN.number.EL.Res.HH.Thermal.SH.Oil.CO.LPG</t>
  </si>
  <si>
    <t>VIN.number.EL.Res.HH.Thermal.SH.Oil.CO.Elc</t>
  </si>
  <si>
    <t>VIN.number.EL.Res.HH.Thermal.SH.Gas</t>
  </si>
  <si>
    <t>VIN.number.EL.Res.HH.Thermal.SH.Gas.SH</t>
  </si>
  <si>
    <t>VIN.number.EL.Res.HH.Thermal.SH.Gas.SC.AC</t>
  </si>
  <si>
    <t>VIN.number.EL.Res.HH.Thermal.SH.Gas.WH.Gas.NoSolar</t>
  </si>
  <si>
    <t>VIN.number.EL.Res.HH.Thermal.SH.Gas.WH.Gas.Solar</t>
  </si>
  <si>
    <t>VIN.number.EL.Res.HH.Thermal.SH.Gas.WH.Elc.NoSolar</t>
  </si>
  <si>
    <t>VIN.number.EL.Res.HH.Thermal.SH.Gas.WH.Elc.Solar</t>
  </si>
  <si>
    <t>VIN.number.EL.Res.HH.Thermal.SH.Gas.CO.Gas</t>
  </si>
  <si>
    <t>VIN.number.EL.Res.HH.Thermal.SH.Gas.CO.Elc</t>
  </si>
  <si>
    <t>VIN.number.EL.Res.HH.Thermal.SH.Biomass</t>
  </si>
  <si>
    <t>VIN.number.EL.Res.HH.Thermal.SH.Biomass.SH</t>
  </si>
  <si>
    <t>VIN.number.EL.Res.HH.Thermal.SH.Biomass.SC.AC</t>
  </si>
  <si>
    <t>VIN.number.EL.Res.HH.Thermal.SH.Biomass.WH.Biomass.NoSolar</t>
  </si>
  <si>
    <t>VIN.number.EL.Res.HH.Thermal.SH.Biomass.WH.Biomass.Solar</t>
  </si>
  <si>
    <t>VIN.number.EL.Res.HH.Thermal.SH.Biomass.WH.LPG.NoSolar</t>
  </si>
  <si>
    <t>VIN.number.EL.Res.HH.Thermal.SH.Biomass.WH.LPG.Solar</t>
  </si>
  <si>
    <t>VIN.number.EL.Res.HH.Thermal.SH.Biomass.WH.Elc.NoSolar</t>
  </si>
  <si>
    <t>VIN.number.EL.Res.HH.Thermal.SH.Biomass.WH.Elc.Solar</t>
  </si>
  <si>
    <t>VIN.number.EL.Res.HH.Thermal.SH.Biomass.CO.Biomass</t>
  </si>
  <si>
    <t>VIN.number.EL.Res.HH.Thermal.SH.Biomass.CO.LPG</t>
  </si>
  <si>
    <t>VIN.number.EL.Res.HH.Thermal.SH.Biomass.CO.Elc</t>
  </si>
  <si>
    <t>VIN.number.EL.Res.HH.Thermal.SH.Geo</t>
  </si>
  <si>
    <t>VIN.number.EL.Res.HH.Thermal.SH.Geo.SH</t>
  </si>
  <si>
    <t>VIN.number.EL.Res.HH.Thermal.SH.Geo.SC.AC</t>
  </si>
  <si>
    <t>VIN.number.EL.Res.HH.Thermal.SH.Geo.WH.Geo.NoSolar</t>
  </si>
  <si>
    <t>VIN.number.EL.Res.HH.Thermal.SH.Geo.WH.Geo.Solar</t>
  </si>
  <si>
    <t>VIN.number.EL.Res.HH.Thermal.SH.Geo.WH.Elc.NoSolar</t>
  </si>
  <si>
    <t>VIN.number.EL.Res.HH.Thermal.SH.Geo.WH.Elc.Solar</t>
  </si>
  <si>
    <t>VIN.number.EL.Res.HH.Thermal.SH.Geo.CO.LPG</t>
  </si>
  <si>
    <t>VIN.number.EL.Res.HH.Thermal.SH.Geo.CO.Elc</t>
  </si>
  <si>
    <t>VIN.number.EL.Res.HH.Thermal.SH.DistrHeat</t>
  </si>
  <si>
    <t>VIN.number.EL.Res.HH.Thermal.SH.DistrHeat.SH</t>
  </si>
  <si>
    <t>VIN.number.EL.Res.HH.Thermal.SH.DistrHeat.SC.AC</t>
  </si>
  <si>
    <t>VIN.number.EL.Res.HH.Thermal.SH.DistrHeat.WH.DistrHeat.NoSolar</t>
  </si>
  <si>
    <t>VIN.number.EL.Res.HH.Thermal.SH.DistrHeat.WH.DistrHeat.Solar</t>
  </si>
  <si>
    <t>VIN.number.EL.Res.HH.Thermal.SH.DistrHeat.WH.Elc.NoSolar</t>
  </si>
  <si>
    <t>VIN.number.EL.Res.HH.Thermal.SH.DistrHeat.WH.Elc.Solar</t>
  </si>
  <si>
    <t>VIN.number.EL.Res.HH.Thermal.SH.DistrHeat.CO.LPG</t>
  </si>
  <si>
    <t>VIN.number.EL.Res.HH.Thermal.SH.DistrHeat.CO.Elc</t>
  </si>
  <si>
    <t>VIN.number.EL.Res.HH.Thermal.SH.AdvElc</t>
  </si>
  <si>
    <t>VIN.number.EL.Res.HH.Thermal.SH.AdvElc.SH</t>
  </si>
  <si>
    <t>VIN.number.EL.Res.HH.Thermal.SH.AdvElc.SC.AC</t>
  </si>
  <si>
    <t>VIN.number.EL.Res.HH.Thermal.SH.AdvElc.WH.LPG.NoSolar</t>
  </si>
  <si>
    <t>VIN.number.EL.Res.HH.Thermal.SH.AdvElc.WH.LPG.Solar</t>
  </si>
  <si>
    <t>VIN.number.EL.Res.HH.Thermal.SH.AdvElc.WH.Elc.NoSolar</t>
  </si>
  <si>
    <t>VIN.number.EL.Res.HH.Thermal.SH.AdvElc.WH.Elc.Solar</t>
  </si>
  <si>
    <t>VIN.number.EL.Res.HH.Thermal.SH.AdvElc.CO.LPG</t>
  </si>
  <si>
    <t>VIN.number.EL.Res.HH.Thermal.SH.AdvElc.CO.Elc</t>
  </si>
  <si>
    <t>VIN.number.EL.Res.HH.Thermal.SH.ConvElc</t>
  </si>
  <si>
    <t>VIN.number.EL.Res.HH.Thermal.SH.ConvElc.SH</t>
  </si>
  <si>
    <t>VIN.number.EL.Res.HH.Thermal.SH.ConvElc.SC.AC</t>
  </si>
  <si>
    <t>VIN.number.EL.Res.HH.Thermal.SH.ConvElc.WH.LPG.NoSolar</t>
  </si>
  <si>
    <t>VIN.number.EL.Res.HH.Thermal.SH.ConvElc.WH.LPG.Solar</t>
  </si>
  <si>
    <t>VIN.number.EL.Res.HH.Thermal.SH.ConvElc.WH.Elc.NoSolar</t>
  </si>
  <si>
    <t>VIN.number.EL.Res.HH.Thermal.SH.ConvElc.WH.Elc.Solar</t>
  </si>
  <si>
    <t>VIN.number.EL.Res.HH.Thermal.SH.ConvElc.CO.LPG</t>
  </si>
  <si>
    <t>VIN.number.EL.Res.HH.Thermal.SH.ConvElc.CO.Elc</t>
  </si>
  <si>
    <t>EL - Final energy consumption (detailed structure)</t>
  </si>
  <si>
    <t>FEC.ktoe.EL.Res.HH.Thermal.SH.Solids</t>
  </si>
  <si>
    <t>FEC.ktoe.EL.Res.HH.Thermal.SH.Solids.SH</t>
  </si>
  <si>
    <t>FEC.ktoe.EL.Res.HH.Thermal.SH.Solids.SH.Solids</t>
  </si>
  <si>
    <t>FEC.ktoe.EL.Res.HH.Thermal.SH.Solids.SH.Elec</t>
  </si>
  <si>
    <t>FEC.ktoe.EL.Res.HH.Thermal.SH.Solids.SC</t>
  </si>
  <si>
    <t>FEC.ktoe.EL.Res.HH.Thermal.SH.Solids.SC.AC.Elec</t>
  </si>
  <si>
    <t>FEC.ktoe.EL.Res.HH.Thermal.SH.Solids.WH</t>
  </si>
  <si>
    <t>FEC.ktoe.EL.Res.HH.Thermal.SH.Solids.WH.Solids.NoSolar.Solids</t>
  </si>
  <si>
    <t>FEC.ktoe.EL.Res.HH.Thermal.SH.Solids.WH.LPG.NoSolar.LPG</t>
  </si>
  <si>
    <t>FEC.ktoe.EL.Res.HH.Thermal.SH.Solids.WH.LPG.Solar</t>
  </si>
  <si>
    <t>FEC.ktoe.EL.Res.HH.Thermal.SH.Solids.WH.LPG.Solar.LPG</t>
  </si>
  <si>
    <t>FEC.ktoe.EL.Res.HH.Thermal.SH.Solids.WH.LPG.Solar.Solar</t>
  </si>
  <si>
    <t>FEC.ktoe.EL.Res.HH.Thermal.SH.Solids.WH.Elc.NoSolar.Elec</t>
  </si>
  <si>
    <t>FEC.ktoe.EL.Res.HH.Thermal.SH.Solids.WH.Elc.Solar</t>
  </si>
  <si>
    <t>FEC.ktoe.EL.Res.HH.Thermal.SH.Solids.WH.Elc.Solar.Elec</t>
  </si>
  <si>
    <t>FEC.ktoe.EL.Res.HH.Thermal.SH.Solids.WH.Elc.Solar.Solar</t>
  </si>
  <si>
    <t>FEC.ktoe.EL.Res.HH.Thermal.SH.Solids.CO</t>
  </si>
  <si>
    <t>FEC.ktoe.EL.Res.HH.Thermal.SH.Solids.CO.Solids.Solids</t>
  </si>
  <si>
    <t>FEC.ktoe.EL.Res.HH.Thermal.SH.Solids.CO.LPG.LPG</t>
  </si>
  <si>
    <t>FEC.ktoe.EL.Res.HH.Thermal.SH.Solids.CO.Elc.Elec</t>
  </si>
  <si>
    <t>FEC.ktoe.EL.Res.HH.Thermal.SH.LPG</t>
  </si>
  <si>
    <t>FEC.ktoe.EL.Res.HH.Thermal.SH.LPG.SH</t>
  </si>
  <si>
    <t>FEC.ktoe.EL.Res.HH.Thermal.SH.LPG.SH.LPG</t>
  </si>
  <si>
    <t>FEC.ktoe.EL.Res.HH.Thermal.SH.LPG.SH.Elec</t>
  </si>
  <si>
    <t>FEC.ktoe.EL.Res.HH.Thermal.SH.LPG.SC</t>
  </si>
  <si>
    <t>FEC.ktoe.EL.Res.HH.Thermal.SH.LPG.SC.AC.Elec</t>
  </si>
  <si>
    <t>FEC.ktoe.EL.Res.HH.Thermal.SH.LPG.WH</t>
  </si>
  <si>
    <t>FEC.ktoe.EL.Res.HH.Thermal.SH.LPG.WH.LPG.NoSolar.LPG</t>
  </si>
  <si>
    <t>FEC.ktoe.EL.Res.HH.Thermal.SH.LPG.WH.LPG.Solar</t>
  </si>
  <si>
    <t>FEC.ktoe.EL.Res.HH.Thermal.SH.LPG.WH.LPG.Solar.LPG</t>
  </si>
  <si>
    <t>FEC.ktoe.EL.Res.HH.Thermal.SH.LPG.WH.LPG.Solar.Solar</t>
  </si>
  <si>
    <t>FEC.ktoe.EL.Res.HH.Thermal.SH.LPG.WH.Elc.NoSolar.Elec</t>
  </si>
  <si>
    <t>FEC.ktoe.EL.Res.HH.Thermal.SH.LPG.WH.Elc.Solar</t>
  </si>
  <si>
    <t>FEC.ktoe.EL.Res.HH.Thermal.SH.LPG.WH.Elc.Solar.Elec</t>
  </si>
  <si>
    <t>FEC.ktoe.EL.Res.HH.Thermal.SH.LPG.WH.Elc.Solar.Solar</t>
  </si>
  <si>
    <t>FEC.ktoe.EL.Res.HH.Thermal.SH.LPG.CO</t>
  </si>
  <si>
    <t>FEC.ktoe.EL.Res.HH.Thermal.SH.LPG.CO.LPG.LPG</t>
  </si>
  <si>
    <t>FEC.ktoe.EL.Res.HH.Thermal.SH.LPG.CO.Elc.Elec</t>
  </si>
  <si>
    <t>FEC.ktoe.EL.Res.HH.Thermal.SH.Oil</t>
  </si>
  <si>
    <t>FEC.ktoe.EL.Res.HH.Thermal.SH.Oil.SH</t>
  </si>
  <si>
    <t>FEC.ktoe.EL.Res.HH.Thermal.SH.Oil.SH.Oil</t>
  </si>
  <si>
    <t>FEC.ktoe.EL.Res.HH.Thermal.SH.Oil.SH.Elec</t>
  </si>
  <si>
    <t>FEC.ktoe.EL.Res.HH.Thermal.SH.Oil.SC</t>
  </si>
  <si>
    <t>FEC.ktoe.EL.Res.HH.Thermal.SH.Oil.SC.AC.Elec</t>
  </si>
  <si>
    <t>FEC.ktoe.EL.Res.HH.Thermal.SH.Oil.WH</t>
  </si>
  <si>
    <t>FEC.ktoe.EL.Res.HH.Thermal.SH.Oil.WH.Oil.NoSolar.Oil</t>
  </si>
  <si>
    <t>FEC.ktoe.EL.Res.HH.Thermal.SH.Oil.WH.Oil.Solar</t>
  </si>
  <si>
    <t>FEC.ktoe.EL.Res.HH.Thermal.SH.Oil.WH.Oil.Solar.Oil</t>
  </si>
  <si>
    <t>FEC.ktoe.EL.Res.HH.Thermal.SH.Oil.WH.Oil.Solar.Solar</t>
  </si>
  <si>
    <t>FEC.ktoe.EL.Res.HH.Thermal.SH.Oil.WH.Elc.NoSolar.Elec</t>
  </si>
  <si>
    <t>FEC.ktoe.EL.Res.HH.Thermal.SH.Oil.WH.Elc.Solar</t>
  </si>
  <si>
    <t>FEC.ktoe.EL.Res.HH.Thermal.SH.Oil.WH.Elc.Solar.Elec</t>
  </si>
  <si>
    <t>FEC.ktoe.EL.Res.HH.Thermal.SH.Oil.WH.Elc.Solar.Solar</t>
  </si>
  <si>
    <t>FEC.ktoe.EL.Res.HH.Thermal.SH.Oil.CO</t>
  </si>
  <si>
    <t>FEC.ktoe.EL.Res.HH.Thermal.SH.Oil.CO.LPG.LPG</t>
  </si>
  <si>
    <t>FEC.ktoe.EL.Res.HH.Thermal.SH.Oil.CO.Elc.Elec</t>
  </si>
  <si>
    <t>FEC.ktoe.EL.Res.HH.Thermal.SH.Gas</t>
  </si>
  <si>
    <t>FEC.ktoe.EL.Res.HH.Thermal.SH.Gas.SH</t>
  </si>
  <si>
    <t>FEC.ktoe.EL.Res.HH.Thermal.SH.Gas.SH.Gas</t>
  </si>
  <si>
    <t>FEC.ktoe.EL.Res.HH.Thermal.SH.Gas.SH.Elec</t>
  </si>
  <si>
    <t>FEC.ktoe.EL.Res.HH.Thermal.SH.Gas.SC</t>
  </si>
  <si>
    <t>FEC.ktoe.EL.Res.HH.Thermal.SH.Gas.SC.AC.Elec</t>
  </si>
  <si>
    <t>FEC.ktoe.EL.Res.HH.Thermal.SH.Gas.WH</t>
  </si>
  <si>
    <t>FEC.ktoe.EL.Res.HH.Thermal.SH.Gas.WH.Gas.NoSolar.Gas</t>
  </si>
  <si>
    <t>FEC.ktoe.EL.Res.HH.Thermal.SH.Gas.WH.Gas.Solar</t>
  </si>
  <si>
    <t>FEC.ktoe.EL.Res.HH.Thermal.SH.Gas.WH.Gas.Solar.Gas</t>
  </si>
  <si>
    <t>FEC.ktoe.EL.Res.HH.Thermal.SH.Gas.WH.Gas.Solar.Solar</t>
  </si>
  <si>
    <t>FEC.ktoe.EL.Res.HH.Thermal.SH.Gas.WH.Elc.NoSolar.Elec</t>
  </si>
  <si>
    <t>FEC.ktoe.EL.Res.HH.Thermal.SH.Gas.WH.Elc.Solar</t>
  </si>
  <si>
    <t>FEC.ktoe.EL.Res.HH.Thermal.SH.Gas.WH.Elc.Solar.Elec</t>
  </si>
  <si>
    <t>FEC.ktoe.EL.Res.HH.Thermal.SH.Gas.WH.Elc.Solar.Solar</t>
  </si>
  <si>
    <t>FEC.ktoe.EL.Res.HH.Thermal.SH.Gas.CO</t>
  </si>
  <si>
    <t>FEC.ktoe.EL.Res.HH.Thermal.SH.Gas.CO.Gas.Gas</t>
  </si>
  <si>
    <t>FEC.ktoe.EL.Res.HH.Thermal.SH.Gas.CO.Elc.Elec</t>
  </si>
  <si>
    <t>FEC.ktoe.EL.Res.HH.Thermal.SH.Biomass</t>
  </si>
  <si>
    <t>FEC.ktoe.EL.Res.HH.Thermal.SH.Biomass.SH</t>
  </si>
  <si>
    <t>FEC.ktoe.EL.Res.HH.Thermal.SH.Biomass.SH.Biomass</t>
  </si>
  <si>
    <t>FEC.ktoe.EL.Res.HH.Thermal.SH.Biomass.SH.Elec</t>
  </si>
  <si>
    <t>FEC.ktoe.EL.Res.HH.Thermal.SH.Biomass.SC</t>
  </si>
  <si>
    <t>FEC.ktoe.EL.Res.HH.Thermal.SH.Biomass.SC.AC.Elec</t>
  </si>
  <si>
    <t>FEC.ktoe.EL.Res.HH.Thermal.SH.Biomass.WH</t>
  </si>
  <si>
    <t>FEC.ktoe.EL.Res.HH.Thermal.SH.Biomass.WH.Biomass.NoSolar.Biomass</t>
  </si>
  <si>
    <t>FEC.ktoe.EL.Res.HH.Thermal.SH.Biomass.WH.Biomass.Solar</t>
  </si>
  <si>
    <t>FEC.ktoe.EL.Res.HH.Thermal.SH.Biomass.WH.Biomass.Solar.Biomass</t>
  </si>
  <si>
    <t>FEC.ktoe.EL.Res.HH.Thermal.SH.Biomass.WH.Biomass.Solar.Solar</t>
  </si>
  <si>
    <t>FEC.ktoe.EL.Res.HH.Thermal.SH.Biomass.WH.LPG.NoSolar.LPG</t>
  </si>
  <si>
    <t>FEC.ktoe.EL.Res.HH.Thermal.SH.Biomass.WH.LPG.Solar</t>
  </si>
  <si>
    <t>FEC.ktoe.EL.Res.HH.Thermal.SH.Biomass.WH.LPG.Solar.LPG</t>
  </si>
  <si>
    <t>FEC.ktoe.EL.Res.HH.Thermal.SH.Biomass.WH.LPG.Solar.Solar</t>
  </si>
  <si>
    <t>FEC.ktoe.EL.Res.HH.Thermal.SH.Biomass.WH.Elc.NoSolar.Elec</t>
  </si>
  <si>
    <t>FEC.ktoe.EL.Res.HH.Thermal.SH.Biomass.WH.Elc.Solar</t>
  </si>
  <si>
    <t>FEC.ktoe.EL.Res.HH.Thermal.SH.Biomass.WH.Elc.Solar.Elec</t>
  </si>
  <si>
    <t>FEC.ktoe.EL.Res.HH.Thermal.SH.Biomass.WH.Elc.Solar.Solar</t>
  </si>
  <si>
    <t>FEC.ktoe.EL.Res.HH.Thermal.SH.Biomass.CO</t>
  </si>
  <si>
    <t>FEC.ktoe.EL.Res.HH.Thermal.SH.Biomass.CO.Biomass.Biomass</t>
  </si>
  <si>
    <t>FEC.ktoe.EL.Res.HH.Thermal.SH.Biomass.CO.LPG.LPG</t>
  </si>
  <si>
    <t>FEC.ktoe.EL.Res.HH.Thermal.SH.Biomass.CO.Elc.Elec</t>
  </si>
  <si>
    <t>FEC.ktoe.EL.Res.HH.Thermal.SH.Geo</t>
  </si>
  <si>
    <t>FEC.ktoe.EL.Res.HH.Thermal.SH.Geo.SH</t>
  </si>
  <si>
    <t>FEC.ktoe.EL.Res.HH.Thermal.SH.Geo.SH.Geo</t>
  </si>
  <si>
    <t>FEC.ktoe.EL.Res.HH.Thermal.SH.Geo.SH.Elec</t>
  </si>
  <si>
    <t>FEC.ktoe.EL.Res.HH.Thermal.SH.Geo.SC</t>
  </si>
  <si>
    <t>FEC.ktoe.EL.Res.HH.Thermal.SH.Geo.SC.AC.Elec</t>
  </si>
  <si>
    <t>FEC.ktoe.EL.Res.HH.Thermal.SH.Geo.WH</t>
  </si>
  <si>
    <t>FEC.ktoe.EL.Res.HH.Thermal.SH.Geo.WH.Geo.NoSolar.Geo</t>
  </si>
  <si>
    <t>FEC.ktoe.EL.Res.HH.Thermal.SH.Geo.WH.Geo.Solar</t>
  </si>
  <si>
    <t>FEC.ktoe.EL.Res.HH.Thermal.SH.Geo.WH.Geo.Solar.Geo</t>
  </si>
  <si>
    <t>FEC.ktoe.EL.Res.HH.Thermal.SH.Geo.WH.Geo.Solar.Solar</t>
  </si>
  <si>
    <t>FEC.ktoe.EL.Res.HH.Thermal.SH.Geo.WH.Elc.NoSolar.Elec</t>
  </si>
  <si>
    <t>FEC.ktoe.EL.Res.HH.Thermal.SH.Geo.WH.Elc.Solar</t>
  </si>
  <si>
    <t>FEC.ktoe.EL.Res.HH.Thermal.SH.Geo.WH.Elc.Solar.Elec</t>
  </si>
  <si>
    <t>FEC.ktoe.EL.Res.HH.Thermal.SH.Geo.WH.Elc.Solar.Solar</t>
  </si>
  <si>
    <t>FEC.ktoe.EL.Res.HH.Thermal.SH.Geo.CO</t>
  </si>
  <si>
    <t>FEC.ktoe.EL.Res.HH.Thermal.SH.Geo.CO.LPG.LPG</t>
  </si>
  <si>
    <t>FEC.ktoe.EL.Res.HH.Thermal.SH.Geo.CO.Elc.Elec</t>
  </si>
  <si>
    <t>FEC.ktoe.EL.Res.HH.Thermal.SH.DistrHeat</t>
  </si>
  <si>
    <t>FEC.ktoe.EL.Res.HH.Thermal.SH.DistrHeat.SH</t>
  </si>
  <si>
    <t>FEC.ktoe.EL.Res.HH.Thermal.SH.DistrHeat.SH.Steam_Distr</t>
  </si>
  <si>
    <t>FEC.ktoe.EL.Res.HH.Thermal.SH.DistrHeat.SH.Elec</t>
  </si>
  <si>
    <t>FEC.ktoe.EL.Res.HH.Thermal.SH.DistrHeat.SC</t>
  </si>
  <si>
    <t>FEC.ktoe.EL.Res.HH.Thermal.SH.DistrHeat.SC.AC.Elec</t>
  </si>
  <si>
    <t>FEC.ktoe.EL.Res.HH.Thermal.SH.DistrHeat.WH</t>
  </si>
  <si>
    <t>FEC.ktoe.EL.Res.HH.Thermal.SH.DistrHeat.WH.DistrHeat.NoSolar.Steam_Distr</t>
  </si>
  <si>
    <t>FEC.ktoe.EL.Res.HH.Thermal.SH.DistrHeat.WH.DistrHeat.Solar</t>
  </si>
  <si>
    <t>FEC.ktoe.EL.Res.HH.Thermal.SH.DistrHeat.WH.DistrHeat.Solar.Steam_Distr</t>
  </si>
  <si>
    <t>FEC.ktoe.EL.Res.HH.Thermal.SH.DistrHeat.WH.DistrHeat.Solar.Solar</t>
  </si>
  <si>
    <t>FEC.ktoe.EL.Res.HH.Thermal.SH.DistrHeat.WH.Elc.NoSolar.Elec</t>
  </si>
  <si>
    <t>FEC.ktoe.EL.Res.HH.Thermal.SH.DistrHeat.WH.Elc.Solar</t>
  </si>
  <si>
    <t>FEC.ktoe.EL.Res.HH.Thermal.SH.DistrHeat.WH.Elc.Solar.Elec</t>
  </si>
  <si>
    <t>FEC.ktoe.EL.Res.HH.Thermal.SH.DistrHeat.WH.Elc.Solar.Solar</t>
  </si>
  <si>
    <t>FEC.ktoe.EL.Res.HH.Thermal.SH.DistrHeat.CO</t>
  </si>
  <si>
    <t>FEC.ktoe.EL.Res.HH.Thermal.SH.DistrHeat.CO.LPG.LPG</t>
  </si>
  <si>
    <t>FEC.ktoe.EL.Res.HH.Thermal.SH.DistrHeat.CO.Elc.Elec</t>
  </si>
  <si>
    <t>FEC.ktoe.EL.Res.HH.Thermal.SH.AdvElc</t>
  </si>
  <si>
    <t>FEC.ktoe.EL.Res.HH.Thermal.SH.AdvElc.SH</t>
  </si>
  <si>
    <t>FEC.ktoe.EL.Res.HH.Thermal.SH.AdvElc.SH.Elec</t>
  </si>
  <si>
    <t>FEC.ktoe.EL.Res.HH.Thermal.SH.AdvElc.SC</t>
  </si>
  <si>
    <t>FEC.ktoe.EL.Res.HH.Thermal.SH.AdvElc.SC.AC.Elec</t>
  </si>
  <si>
    <t>FEC.ktoe.EL.Res.HH.Thermal.SH.AdvElc.WH</t>
  </si>
  <si>
    <t>FEC.ktoe.EL.Res.HH.Thermal.SH.AdvElc.WH.LPG.NoSolar.LPG</t>
  </si>
  <si>
    <t>FEC.ktoe.EL.Res.HH.Thermal.SH.AdvElc.WH.LPG.Solar</t>
  </si>
  <si>
    <t>FEC.ktoe.EL.Res.HH.Thermal.SH.AdvElc.WH.LPG.Solar.LPG</t>
  </si>
  <si>
    <t>FEC.ktoe.EL.Res.HH.Thermal.SH.AdvElc.WH.LPG.Solar.Solar</t>
  </si>
  <si>
    <t>FEC.ktoe.EL.Res.HH.Thermal.SH.AdvElc.WH.Elc.NoSolar.Elec</t>
  </si>
  <si>
    <t>FEC.ktoe.EL.Res.HH.Thermal.SH.AdvElc.WH.Elc.Solar</t>
  </si>
  <si>
    <t>FEC.ktoe.EL.Res.HH.Thermal.SH.AdvElc.WH.Elc.Solar.Elec</t>
  </si>
  <si>
    <t>FEC.ktoe.EL.Res.HH.Thermal.SH.AdvElc.WH.Elc.Solar.Solar</t>
  </si>
  <si>
    <t>FEC.ktoe.EL.Res.HH.Thermal.SH.AdvElc.CO</t>
  </si>
  <si>
    <t>FEC.ktoe.EL.Res.HH.Thermal.SH.AdvElc.CO.LPG.LPG</t>
  </si>
  <si>
    <t>FEC.ktoe.EL.Res.HH.Thermal.SH.AdvElc.CO.Elc.Elec</t>
  </si>
  <si>
    <t>FEC.ktoe.EL.Res.HH.Thermal.SH.ConvElc</t>
  </si>
  <si>
    <t>FEC.ktoe.EL.Res.HH.Thermal.SH.ConvElc.SH</t>
  </si>
  <si>
    <t>FEC.ktoe.EL.Res.HH.Thermal.SH.ConvElc.SH.Elec</t>
  </si>
  <si>
    <t>FEC.ktoe.EL.Res.HH.Thermal.SH.ConvElc.SC</t>
  </si>
  <si>
    <t>FEC.ktoe.EL.Res.HH.Thermal.SH.ConvElc.SC.AC.Elec</t>
  </si>
  <si>
    <t>FEC.ktoe.EL.Res.HH.Thermal.SH.ConvElc.WH</t>
  </si>
  <si>
    <t>FEC.ktoe.EL.Res.HH.Thermal.SH.ConvElc.WH.LPG.NoSolar.LPG</t>
  </si>
  <si>
    <t>FEC.ktoe.EL.Res.HH.Thermal.SH.ConvElc.WH.LPG.Solar</t>
  </si>
  <si>
    <t>FEC.ktoe.EL.Res.HH.Thermal.SH.ConvElc.WH.LPG.Solar.LPG</t>
  </si>
  <si>
    <t>FEC.ktoe.EL.Res.HH.Thermal.SH.ConvElc.WH.LPG.Solar.Solar</t>
  </si>
  <si>
    <t>FEC.ktoe.EL.Res.HH.Thermal.SH.ConvElc.WH.Elc.NoSolar.Elec</t>
  </si>
  <si>
    <t>FEC.ktoe.EL.Res.HH.Thermal.SH.ConvElc.WH.Elc.Solar</t>
  </si>
  <si>
    <t>FEC.ktoe.EL.Res.HH.Thermal.SH.ConvElc.WH.Elc.Solar.Elec</t>
  </si>
  <si>
    <t>FEC.ktoe.EL.Res.HH.Thermal.SH.ConvElc.WH.Elc.Solar.Solar</t>
  </si>
  <si>
    <t>FEC.ktoe.EL.Res.HH.Thermal.SH.ConvElc.CO</t>
  </si>
  <si>
    <t>FEC.ktoe.EL.Res.HH.Thermal.SH.ConvElc.CO.LPG.LPG</t>
  </si>
  <si>
    <t>FEC.ktoe.EL.Res.HH.Thermal.SH.ConvElc.CO.Elc.Elec</t>
  </si>
  <si>
    <t>EL - Thermal energy service (detailed structure)</t>
  </si>
  <si>
    <t>TES.ktoe.EL.Res.HH.Thermal.SH.Solids</t>
  </si>
  <si>
    <t>TES.ktoe.EL.Res.HH.Thermal.SH.Solids.SH</t>
  </si>
  <si>
    <t>TES.ktoe.EL.Res.HH.Thermal.SH.Solids.SH.Solids</t>
  </si>
  <si>
    <t>TES.ktoe.EL.Res.HH.Thermal.SH.Solids.SH.Elec</t>
  </si>
  <si>
    <t>TES.ktoe.EL.Res.HH.Thermal.SH.Solids.SC</t>
  </si>
  <si>
    <t>TES.ktoe.EL.Res.HH.Thermal.SH.Solids.SC.AC.Elec</t>
  </si>
  <si>
    <t>TES.ktoe.EL.Res.HH.Thermal.SH.Solids.WH</t>
  </si>
  <si>
    <t>TES.ktoe.EL.Res.HH.Thermal.SH.Solids.WH.Solids.NoSolar.Solids</t>
  </si>
  <si>
    <t>TES.ktoe.EL.Res.HH.Thermal.SH.Solids.WH.LPG.NoSolar.LPG</t>
  </si>
  <si>
    <t>TES.ktoe.EL.Res.HH.Thermal.SH.Solids.WH.LPG.Solar</t>
  </si>
  <si>
    <t>TES.ktoe.EL.Res.HH.Thermal.SH.Solids.WH.LPG.Solar.LPG</t>
  </si>
  <si>
    <t>TES.ktoe.EL.Res.HH.Thermal.SH.Solids.WH.LPG.Solar.Solar</t>
  </si>
  <si>
    <t>TES.ktoe.EL.Res.HH.Thermal.SH.Solids.WH.Elc.NoSolar.Elec</t>
  </si>
  <si>
    <t>TES.ktoe.EL.Res.HH.Thermal.SH.Solids.WH.Elc.Solar</t>
  </si>
  <si>
    <t>TES.ktoe.EL.Res.HH.Thermal.SH.Solids.WH.Elc.Solar.Elec</t>
  </si>
  <si>
    <t>TES.ktoe.EL.Res.HH.Thermal.SH.Solids.WH.Elc.Solar.Solar</t>
  </si>
  <si>
    <t>TES.ktoe.EL.Res.HH.Thermal.SH.Solids.CO</t>
  </si>
  <si>
    <t>TES.ktoe.EL.Res.HH.Thermal.SH.Solids.CO.Solids.Solids</t>
  </si>
  <si>
    <t>TES.ktoe.EL.Res.HH.Thermal.SH.Solids.CO.LPG.LPG</t>
  </si>
  <si>
    <t>TES.ktoe.EL.Res.HH.Thermal.SH.Solids.CO.Elc.Elec</t>
  </si>
  <si>
    <t>TES.ktoe.EL.Res.HH.Thermal.SH.LPG</t>
  </si>
  <si>
    <t>TES.ktoe.EL.Res.HH.Thermal.SH.LPG.SH</t>
  </si>
  <si>
    <t>TES.ktoe.EL.Res.HH.Thermal.SH.LPG.SH.LPG</t>
  </si>
  <si>
    <t>TES.ktoe.EL.Res.HH.Thermal.SH.LPG.SH.Elec</t>
  </si>
  <si>
    <t>TES.ktoe.EL.Res.HH.Thermal.SH.LPG.SC</t>
  </si>
  <si>
    <t>TES.ktoe.EL.Res.HH.Thermal.SH.LPG.SC.AC.Elec</t>
  </si>
  <si>
    <t>TES.ktoe.EL.Res.HH.Thermal.SH.LPG.WH</t>
  </si>
  <si>
    <t>TES.ktoe.EL.Res.HH.Thermal.SH.LPG.WH.LPG.NoSolar.LPG</t>
  </si>
  <si>
    <t>TES.ktoe.EL.Res.HH.Thermal.SH.LPG.WH.LPG.Solar</t>
  </si>
  <si>
    <t>TES.ktoe.EL.Res.HH.Thermal.SH.LPG.WH.LPG.Solar.LPG</t>
  </si>
  <si>
    <t>TES.ktoe.EL.Res.HH.Thermal.SH.LPG.WH.LPG.Solar.Solar</t>
  </si>
  <si>
    <t>TES.ktoe.EL.Res.HH.Thermal.SH.LPG.WH.Elc.NoSolar.Elec</t>
  </si>
  <si>
    <t>TES.ktoe.EL.Res.HH.Thermal.SH.LPG.WH.Elc.Solar</t>
  </si>
  <si>
    <t>TES.ktoe.EL.Res.HH.Thermal.SH.LPG.WH.Elc.Solar.Elec</t>
  </si>
  <si>
    <t>TES.ktoe.EL.Res.HH.Thermal.SH.LPG.WH.Elc.Solar.Solar</t>
  </si>
  <si>
    <t>TES.ktoe.EL.Res.HH.Thermal.SH.LPG.CO</t>
  </si>
  <si>
    <t>TES.ktoe.EL.Res.HH.Thermal.SH.LPG.CO.LPG.LPG</t>
  </si>
  <si>
    <t>TES.ktoe.EL.Res.HH.Thermal.SH.LPG.CO.Elc.Elec</t>
  </si>
  <si>
    <t>TES.ktoe.EL.Res.HH.Thermal.SH.Oil</t>
  </si>
  <si>
    <t>TES.ktoe.EL.Res.HH.Thermal.SH.Oil.SH</t>
  </si>
  <si>
    <t>TES.ktoe.EL.Res.HH.Thermal.SH.Oil.SH.Oil</t>
  </si>
  <si>
    <t>TES.ktoe.EL.Res.HH.Thermal.SH.Oil.SH.Elec</t>
  </si>
  <si>
    <t>TES.ktoe.EL.Res.HH.Thermal.SH.Oil.SC</t>
  </si>
  <si>
    <t>TES.ktoe.EL.Res.HH.Thermal.SH.Oil.SC.AC.Elec</t>
  </si>
  <si>
    <t>TES.ktoe.EL.Res.HH.Thermal.SH.Oil.WH</t>
  </si>
  <si>
    <t>TES.ktoe.EL.Res.HH.Thermal.SH.Oil.WH.Oil.NoSolar.Oil</t>
  </si>
  <si>
    <t>TES.ktoe.EL.Res.HH.Thermal.SH.Oil.WH.Oil.Solar</t>
  </si>
  <si>
    <t>TES.ktoe.EL.Res.HH.Thermal.SH.Oil.WH.Oil.Solar.Oil</t>
  </si>
  <si>
    <t>TES.ktoe.EL.Res.HH.Thermal.SH.Oil.WH.Oil.Solar.Solar</t>
  </si>
  <si>
    <t>TES.ktoe.EL.Res.HH.Thermal.SH.Oil.WH.Elc.NoSolar.Elec</t>
  </si>
  <si>
    <t>TES.ktoe.EL.Res.HH.Thermal.SH.Oil.WH.Elc.Solar</t>
  </si>
  <si>
    <t>TES.ktoe.EL.Res.HH.Thermal.SH.Oil.WH.Elc.Solar.Elec</t>
  </si>
  <si>
    <t>TES.ktoe.EL.Res.HH.Thermal.SH.Oil.WH.Elc.Solar.Solar</t>
  </si>
  <si>
    <t>TES.ktoe.EL.Res.HH.Thermal.SH.Oil.CO</t>
  </si>
  <si>
    <t>TES.ktoe.EL.Res.HH.Thermal.SH.Oil.CO.LPG.LPG</t>
  </si>
  <si>
    <t>TES.ktoe.EL.Res.HH.Thermal.SH.Oil.CO.Elc.Elec</t>
  </si>
  <si>
    <t>TES.ktoe.EL.Res.HH.Thermal.SH.Gas</t>
  </si>
  <si>
    <t>TES.ktoe.EL.Res.HH.Thermal.SH.Gas.SH</t>
  </si>
  <si>
    <t>TES.ktoe.EL.Res.HH.Thermal.SH.Gas.SH.Gas</t>
  </si>
  <si>
    <t>TES.ktoe.EL.Res.HH.Thermal.SH.Gas.SH.Elec</t>
  </si>
  <si>
    <t>TES.ktoe.EL.Res.HH.Thermal.SH.Gas.SC</t>
  </si>
  <si>
    <t>TES.ktoe.EL.Res.HH.Thermal.SH.Gas.SC.AC.Elec</t>
  </si>
  <si>
    <t>TES.ktoe.EL.Res.HH.Thermal.SH.Gas.WH</t>
  </si>
  <si>
    <t>TES.ktoe.EL.Res.HH.Thermal.SH.Gas.WH.Gas.NoSolar.Gas</t>
  </si>
  <si>
    <t>TES.ktoe.EL.Res.HH.Thermal.SH.Gas.WH.Gas.Solar</t>
  </si>
  <si>
    <t>TES.ktoe.EL.Res.HH.Thermal.SH.Gas.WH.Gas.Solar.Gas</t>
  </si>
  <si>
    <t>TES.ktoe.EL.Res.HH.Thermal.SH.Gas.WH.Gas.Solar.Solar</t>
  </si>
  <si>
    <t>TES.ktoe.EL.Res.HH.Thermal.SH.Gas.WH.Elc.NoSolar.Elec</t>
  </si>
  <si>
    <t>TES.ktoe.EL.Res.HH.Thermal.SH.Gas.WH.Elc.Solar</t>
  </si>
  <si>
    <t>TES.ktoe.EL.Res.HH.Thermal.SH.Gas.WH.Elc.Solar.Elec</t>
  </si>
  <si>
    <t>TES.ktoe.EL.Res.HH.Thermal.SH.Gas.WH.Elc.Solar.Solar</t>
  </si>
  <si>
    <t>TES.ktoe.EL.Res.HH.Thermal.SH.Gas.CO</t>
  </si>
  <si>
    <t>TES.ktoe.EL.Res.HH.Thermal.SH.Gas.CO.Gas.Gas</t>
  </si>
  <si>
    <t>TES.ktoe.EL.Res.HH.Thermal.SH.Gas.CO.Elc.Elec</t>
  </si>
  <si>
    <t>TES.ktoe.EL.Res.HH.Thermal.SH.Biomass</t>
  </si>
  <si>
    <t>TES.ktoe.EL.Res.HH.Thermal.SH.Biomass.SH</t>
  </si>
  <si>
    <t>TES.ktoe.EL.Res.HH.Thermal.SH.Biomass.SH.Biomass</t>
  </si>
  <si>
    <t>TES.ktoe.EL.Res.HH.Thermal.SH.Biomass.SH.Elec</t>
  </si>
  <si>
    <t>TES.ktoe.EL.Res.HH.Thermal.SH.Biomass.SC</t>
  </si>
  <si>
    <t>TES.ktoe.EL.Res.HH.Thermal.SH.Biomass.SC.AC.Elec</t>
  </si>
  <si>
    <t>TES.ktoe.EL.Res.HH.Thermal.SH.Biomass.WH</t>
  </si>
  <si>
    <t>TES.ktoe.EL.Res.HH.Thermal.SH.Biomass.WH.Biomass.NoSolar.Biomass</t>
  </si>
  <si>
    <t>TES.ktoe.EL.Res.HH.Thermal.SH.Biomass.WH.Biomass.Solar</t>
  </si>
  <si>
    <t>TES.ktoe.EL.Res.HH.Thermal.SH.Biomass.WH.Biomass.Solar.Biomass</t>
  </si>
  <si>
    <t>TES.ktoe.EL.Res.HH.Thermal.SH.Biomass.WH.Biomass.Solar.Solar</t>
  </si>
  <si>
    <t>TES.ktoe.EL.Res.HH.Thermal.SH.Biomass.WH.LPG.NoSolar.LPG</t>
  </si>
  <si>
    <t>TES.ktoe.EL.Res.HH.Thermal.SH.Biomass.WH.LPG.Solar</t>
  </si>
  <si>
    <t>TES.ktoe.EL.Res.HH.Thermal.SH.Biomass.WH.LPG.Solar.LPG</t>
  </si>
  <si>
    <t>TES.ktoe.EL.Res.HH.Thermal.SH.Biomass.WH.LPG.Solar.Solar</t>
  </si>
  <si>
    <t>TES.ktoe.EL.Res.HH.Thermal.SH.Biomass.WH.Elc.NoSolar.Elec</t>
  </si>
  <si>
    <t>TES.ktoe.EL.Res.HH.Thermal.SH.Biomass.WH.Elc.Solar</t>
  </si>
  <si>
    <t>TES.ktoe.EL.Res.HH.Thermal.SH.Biomass.WH.Elc.Solar.Elec</t>
  </si>
  <si>
    <t>TES.ktoe.EL.Res.HH.Thermal.SH.Biomass.WH.Elc.Solar.Solar</t>
  </si>
  <si>
    <t>TES.ktoe.EL.Res.HH.Thermal.SH.Biomass.CO</t>
  </si>
  <si>
    <t>TES.ktoe.EL.Res.HH.Thermal.SH.Biomass.CO.Biomass.Biomass</t>
  </si>
  <si>
    <t>TES.ktoe.EL.Res.HH.Thermal.SH.Biomass.CO.LPG.LPG</t>
  </si>
  <si>
    <t>TES.ktoe.EL.Res.HH.Thermal.SH.Biomass.CO.Elc.Elec</t>
  </si>
  <si>
    <t>TES.ktoe.EL.Res.HH.Thermal.SH.Geo</t>
  </si>
  <si>
    <t>TES.ktoe.EL.Res.HH.Thermal.SH.Geo.SH</t>
  </si>
  <si>
    <t>TES.ktoe.EL.Res.HH.Thermal.SH.Geo.SH.Geo</t>
  </si>
  <si>
    <t>TES.ktoe.EL.Res.HH.Thermal.SH.Geo.SH.Elec</t>
  </si>
  <si>
    <t>TES.ktoe.EL.Res.HH.Thermal.SH.Geo.SC</t>
  </si>
  <si>
    <t>TES.ktoe.EL.Res.HH.Thermal.SH.Geo.SC.AC.Elec</t>
  </si>
  <si>
    <t>TES.ktoe.EL.Res.HH.Thermal.SH.Geo.WH</t>
  </si>
  <si>
    <t>TES.ktoe.EL.Res.HH.Thermal.SH.Geo.WH.Geo.NoSolar.Geo</t>
  </si>
  <si>
    <t>TES.ktoe.EL.Res.HH.Thermal.SH.Geo.WH.Geo.Solar</t>
  </si>
  <si>
    <t>TES.ktoe.EL.Res.HH.Thermal.SH.Geo.WH.Geo.Solar.Geo</t>
  </si>
  <si>
    <t>TES.ktoe.EL.Res.HH.Thermal.SH.Geo.WH.Geo.Solar.Solar</t>
  </si>
  <si>
    <t>TES.ktoe.EL.Res.HH.Thermal.SH.Geo.WH.Elc.NoSolar.Elec</t>
  </si>
  <si>
    <t>TES.ktoe.EL.Res.HH.Thermal.SH.Geo.WH.Elc.Solar</t>
  </si>
  <si>
    <t>TES.ktoe.EL.Res.HH.Thermal.SH.Geo.WH.Elc.Solar.Elec</t>
  </si>
  <si>
    <t>TES.ktoe.EL.Res.HH.Thermal.SH.Geo.WH.Elc.Solar.Solar</t>
  </si>
  <si>
    <t>TES.ktoe.EL.Res.HH.Thermal.SH.Geo.CO</t>
  </si>
  <si>
    <t>TES.ktoe.EL.Res.HH.Thermal.SH.Geo.CO.LPG.LPG</t>
  </si>
  <si>
    <t>TES.ktoe.EL.Res.HH.Thermal.SH.Geo.CO.Elc.Elec</t>
  </si>
  <si>
    <t>TES.ktoe.EL.Res.HH.Thermal.SH.DistrHeat</t>
  </si>
  <si>
    <t>TES.ktoe.EL.Res.HH.Thermal.SH.DistrHeat.SH</t>
  </si>
  <si>
    <t>TES.ktoe.EL.Res.HH.Thermal.SH.DistrHeat.SH.Steam_Distr</t>
  </si>
  <si>
    <t>TES.ktoe.EL.Res.HH.Thermal.SH.DistrHeat.SH.Elec</t>
  </si>
  <si>
    <t>TES.ktoe.EL.Res.HH.Thermal.SH.DistrHeat.SC</t>
  </si>
  <si>
    <t>TES.ktoe.EL.Res.HH.Thermal.SH.DistrHeat.SC.AC.Elec</t>
  </si>
  <si>
    <t>TES.ktoe.EL.Res.HH.Thermal.SH.DistrHeat.WH</t>
  </si>
  <si>
    <t>TES.ktoe.EL.Res.HH.Thermal.SH.DistrHeat.WH.DistrHeat.NoSolar.Steam_Distr</t>
  </si>
  <si>
    <t>TES.ktoe.EL.Res.HH.Thermal.SH.DistrHeat.WH.DistrHeat.Solar</t>
  </si>
  <si>
    <t>TES.ktoe.EL.Res.HH.Thermal.SH.DistrHeat.WH.DistrHeat.Solar.Steam_Distr</t>
  </si>
  <si>
    <t>TES.ktoe.EL.Res.HH.Thermal.SH.DistrHeat.WH.DistrHeat.Solar.Solar</t>
  </si>
  <si>
    <t>TES.ktoe.EL.Res.HH.Thermal.SH.DistrHeat.WH.Elc.NoSolar.Elec</t>
  </si>
  <si>
    <t>TES.ktoe.EL.Res.HH.Thermal.SH.DistrHeat.WH.Elc.Solar</t>
  </si>
  <si>
    <t>TES.ktoe.EL.Res.HH.Thermal.SH.DistrHeat.WH.Elc.Solar.Elec</t>
  </si>
  <si>
    <t>TES.ktoe.EL.Res.HH.Thermal.SH.DistrHeat.WH.Elc.Solar.Solar</t>
  </si>
  <si>
    <t>TES.ktoe.EL.Res.HH.Thermal.SH.DistrHeat.CO</t>
  </si>
  <si>
    <t>TES.ktoe.EL.Res.HH.Thermal.SH.DistrHeat.CO.LPG.LPG</t>
  </si>
  <si>
    <t>TES.ktoe.EL.Res.HH.Thermal.SH.DistrHeat.CO.Elc.Elec</t>
  </si>
  <si>
    <t>TES.ktoe.EL.Res.HH.Thermal.SH.AdvElc</t>
  </si>
  <si>
    <t>TES.ktoe.EL.Res.HH.Thermal.SH.AdvElc.SH</t>
  </si>
  <si>
    <t>TES.ktoe.EL.Res.HH.Thermal.SH.AdvElc.SH.Elec</t>
  </si>
  <si>
    <t>TES.ktoe.EL.Res.HH.Thermal.SH.AdvElc.SC</t>
  </si>
  <si>
    <t>TES.ktoe.EL.Res.HH.Thermal.SH.AdvElc.SC.AC.Elec</t>
  </si>
  <si>
    <t>TES.ktoe.EL.Res.HH.Thermal.SH.AdvElc.WH</t>
  </si>
  <si>
    <t>TES.ktoe.EL.Res.HH.Thermal.SH.AdvElc.WH.LPG.NoSolar.LPG</t>
  </si>
  <si>
    <t>TES.ktoe.EL.Res.HH.Thermal.SH.AdvElc.WH.LPG.Solar</t>
  </si>
  <si>
    <t>TES.ktoe.EL.Res.HH.Thermal.SH.AdvElc.WH.LPG.Solar.LPG</t>
  </si>
  <si>
    <t>TES.ktoe.EL.Res.HH.Thermal.SH.AdvElc.WH.LPG.Solar.Solar</t>
  </si>
  <si>
    <t>TES.ktoe.EL.Res.HH.Thermal.SH.AdvElc.WH.Elc.NoSolar.Elec</t>
  </si>
  <si>
    <t>TES.ktoe.EL.Res.HH.Thermal.SH.AdvElc.WH.Elc.Solar</t>
  </si>
  <si>
    <t>TES.ktoe.EL.Res.HH.Thermal.SH.AdvElc.WH.Elc.Solar.Elec</t>
  </si>
  <si>
    <t>TES.ktoe.EL.Res.HH.Thermal.SH.AdvElc.WH.Elc.Solar.Solar</t>
  </si>
  <si>
    <t>TES.ktoe.EL.Res.HH.Thermal.SH.AdvElc.CO</t>
  </si>
  <si>
    <t>TES.ktoe.EL.Res.HH.Thermal.SH.AdvElc.CO.LPG.LPG</t>
  </si>
  <si>
    <t>TES.ktoe.EL.Res.HH.Thermal.SH.AdvElc.CO.Elc.Elec</t>
  </si>
  <si>
    <t>TES.ktoe.EL.Res.HH.Thermal.SH.ConvElc</t>
  </si>
  <si>
    <t>TES.ktoe.EL.Res.HH.Thermal.SH.ConvElc.SH</t>
  </si>
  <si>
    <t>TES.ktoe.EL.Res.HH.Thermal.SH.ConvElc.SH.Elec</t>
  </si>
  <si>
    <t>TES.ktoe.EL.Res.HH.Thermal.SH.ConvElc.SC</t>
  </si>
  <si>
    <t>TES.ktoe.EL.Res.HH.Thermal.SH.ConvElc.SC.AC.Elec</t>
  </si>
  <si>
    <t>TES.ktoe.EL.Res.HH.Thermal.SH.ConvElc.WH</t>
  </si>
  <si>
    <t>TES.ktoe.EL.Res.HH.Thermal.SH.ConvElc.WH.LPG.NoSolar.LPG</t>
  </si>
  <si>
    <t>TES.ktoe.EL.Res.HH.Thermal.SH.ConvElc.WH.LPG.Solar</t>
  </si>
  <si>
    <t>TES.ktoe.EL.Res.HH.Thermal.SH.ConvElc.WH.LPG.Solar.LPG</t>
  </si>
  <si>
    <t>TES.ktoe.EL.Res.HH.Thermal.SH.ConvElc.WH.LPG.Solar.Solar</t>
  </si>
  <si>
    <t>TES.ktoe.EL.Res.HH.Thermal.SH.ConvElc.WH.Elc.NoSolar.Elec</t>
  </si>
  <si>
    <t>TES.ktoe.EL.Res.HH.Thermal.SH.ConvElc.WH.Elc.Solar</t>
  </si>
  <si>
    <t>TES.ktoe.EL.Res.HH.Thermal.SH.ConvElc.WH.Elc.Solar.Elec</t>
  </si>
  <si>
    <t>TES.ktoe.EL.Res.HH.Thermal.SH.ConvElc.WH.Elc.Solar.Solar</t>
  </si>
  <si>
    <t>TES.ktoe.EL.Res.HH.Thermal.SH.ConvElc.CO</t>
  </si>
  <si>
    <t>TES.ktoe.EL.Res.HH.Thermal.SH.ConvElc.CO.LPG.LPG</t>
  </si>
  <si>
    <t>TES.ktoe.EL.Res.HH.Thermal.SH.ConvElc.CO.Elc.Elec</t>
  </si>
  <si>
    <t>EL - System efficiency indicator (detailed structure)</t>
  </si>
  <si>
    <t>Eff.ratio.EL.Res.HH.Thermal.SH.Solids</t>
  </si>
  <si>
    <t>Eff.ratio.EL.Res.HH.Thermal.SH.Solids.SH</t>
  </si>
  <si>
    <t>Eff.ratio.EL.Res.HH.Thermal.SH.Solids.SH.Solids</t>
  </si>
  <si>
    <t>Eff.ratio.EL.Res.HH.Thermal.SH.Solids.SH.Elec</t>
  </si>
  <si>
    <t>Eff.ratio.EL.Res.HH.Thermal.SH.Solids.SC</t>
  </si>
  <si>
    <t>Eff.ratio.EL.Res.HH.Thermal.SH.Solids.SC.AC.Elec</t>
  </si>
  <si>
    <t>Eff.ratio.EL.Res.HH.Thermal.SH.Solids.WH</t>
  </si>
  <si>
    <t>Eff.ratio.EL.Res.HH.Thermal.SH.Solids.WH.Solids.NoSolar.Solids</t>
  </si>
  <si>
    <t>Eff.ratio.EL.Res.HH.Thermal.SH.Solids.WH.LPG.NoSolar.LPG</t>
  </si>
  <si>
    <t>Eff.ratio.EL.Res.HH.Thermal.SH.Solids.WH.LPG.Solar</t>
  </si>
  <si>
    <t>Eff.ratio.EL.Res.HH.Thermal.SH.Solids.WH.LPG.Solar.LPG</t>
  </si>
  <si>
    <t>Eff.ratio.EL.Res.HH.Thermal.SH.Solids.WH.LPG.Solar.Solar</t>
  </si>
  <si>
    <t>Eff.ratio.EL.Res.HH.Thermal.SH.Solids.WH.Elc.NoSolar.Elec</t>
  </si>
  <si>
    <t>Eff.ratio.EL.Res.HH.Thermal.SH.Solids.WH.Elc.Solar</t>
  </si>
  <si>
    <t>Eff.ratio.EL.Res.HH.Thermal.SH.Solids.WH.Elc.Solar.Elec</t>
  </si>
  <si>
    <t>Eff.ratio.EL.Res.HH.Thermal.SH.Solids.WH.Elc.Solar.Solar</t>
  </si>
  <si>
    <t>Eff.ratio.EL.Res.HH.Thermal.SH.Solids.CO</t>
  </si>
  <si>
    <t>Eff.ratio.EL.Res.HH.Thermal.SH.Solids.CO.Solids.Solids</t>
  </si>
  <si>
    <t>Eff.ratio.EL.Res.HH.Thermal.SH.Solids.CO.LPG.LPG</t>
  </si>
  <si>
    <t>Eff.ratio.EL.Res.HH.Thermal.SH.Solids.CO.Elc.Elec</t>
  </si>
  <si>
    <t>Eff.ratio.EL.Res.HH.Thermal.SH.LPG</t>
  </si>
  <si>
    <t>Eff.ratio.EL.Res.HH.Thermal.SH.LPG.SH</t>
  </si>
  <si>
    <t>Eff.ratio.EL.Res.HH.Thermal.SH.LPG.SH.LPG</t>
  </si>
  <si>
    <t>Eff.ratio.EL.Res.HH.Thermal.SH.LPG.SH.Elec</t>
  </si>
  <si>
    <t>Eff.ratio.EL.Res.HH.Thermal.SH.LPG.SC</t>
  </si>
  <si>
    <t>Eff.ratio.EL.Res.HH.Thermal.SH.LPG.SC.AC.Elec</t>
  </si>
  <si>
    <t>Eff.ratio.EL.Res.HH.Thermal.SH.LPG.WH</t>
  </si>
  <si>
    <t>Eff.ratio.EL.Res.HH.Thermal.SH.LPG.WH.LPG.NoSolar.LPG</t>
  </si>
  <si>
    <t>Eff.ratio.EL.Res.HH.Thermal.SH.LPG.WH.LPG.Solar</t>
  </si>
  <si>
    <t>Eff.ratio.EL.Res.HH.Thermal.SH.LPG.WH.LPG.Solar.LPG</t>
  </si>
  <si>
    <t>Eff.ratio.EL.Res.HH.Thermal.SH.LPG.WH.LPG.Solar.Solar</t>
  </si>
  <si>
    <t>Eff.ratio.EL.Res.HH.Thermal.SH.LPG.WH.Elc.NoSolar.Elec</t>
  </si>
  <si>
    <t>Eff.ratio.EL.Res.HH.Thermal.SH.LPG.WH.Elc.Solar</t>
  </si>
  <si>
    <t>Eff.ratio.EL.Res.HH.Thermal.SH.LPG.WH.Elc.Solar.Elec</t>
  </si>
  <si>
    <t>Eff.ratio.EL.Res.HH.Thermal.SH.LPG.WH.Elc.Solar.Solar</t>
  </si>
  <si>
    <t>Eff.ratio.EL.Res.HH.Thermal.SH.LPG.CO</t>
  </si>
  <si>
    <t>Eff.ratio.EL.Res.HH.Thermal.SH.LPG.CO.LPG.LPG</t>
  </si>
  <si>
    <t>Eff.ratio.EL.Res.HH.Thermal.SH.LPG.CO.Elc.Elec</t>
  </si>
  <si>
    <t>Eff.ratio.EL.Res.HH.Thermal.SH.Oil</t>
  </si>
  <si>
    <t>Eff.ratio.EL.Res.HH.Thermal.SH.Oil.SH</t>
  </si>
  <si>
    <t>Eff.ratio.EL.Res.HH.Thermal.SH.Oil.SH.Oil</t>
  </si>
  <si>
    <t>Eff.ratio.EL.Res.HH.Thermal.SH.Oil.SH.Elec</t>
  </si>
  <si>
    <t>Eff.ratio.EL.Res.HH.Thermal.SH.Oil.SC</t>
  </si>
  <si>
    <t>Eff.ratio.EL.Res.HH.Thermal.SH.Oil.SC.AC.Elec</t>
  </si>
  <si>
    <t>Eff.ratio.EL.Res.HH.Thermal.SH.Oil.WH</t>
  </si>
  <si>
    <t>Eff.ratio.EL.Res.HH.Thermal.SH.Oil.WH.Oil.NoSolar.Oil</t>
  </si>
  <si>
    <t>Eff.ratio.EL.Res.HH.Thermal.SH.Oil.WH.Oil.Solar</t>
  </si>
  <si>
    <t>Eff.ratio.EL.Res.HH.Thermal.SH.Oil.WH.Oil.Solar.Oil</t>
  </si>
  <si>
    <t>Eff.ratio.EL.Res.HH.Thermal.SH.Oil.WH.Oil.Solar.Solar</t>
  </si>
  <si>
    <t>Eff.ratio.EL.Res.HH.Thermal.SH.Oil.WH.Elc.NoSolar.Elec</t>
  </si>
  <si>
    <t>Eff.ratio.EL.Res.HH.Thermal.SH.Oil.WH.Elc.Solar</t>
  </si>
  <si>
    <t>Eff.ratio.EL.Res.HH.Thermal.SH.Oil.WH.Elc.Solar.Elec</t>
  </si>
  <si>
    <t>Eff.ratio.EL.Res.HH.Thermal.SH.Oil.WH.Elc.Solar.Solar</t>
  </si>
  <si>
    <t>Eff.ratio.EL.Res.HH.Thermal.SH.Oil.CO</t>
  </si>
  <si>
    <t>Eff.ratio.EL.Res.HH.Thermal.SH.Oil.CO.LPG.LPG</t>
  </si>
  <si>
    <t>Eff.ratio.EL.Res.HH.Thermal.SH.Oil.CO.Elc.Elec</t>
  </si>
  <si>
    <t>Eff.ratio.EL.Res.HH.Thermal.SH.Gas</t>
  </si>
  <si>
    <t>Eff.ratio.EL.Res.HH.Thermal.SH.Gas.SH</t>
  </si>
  <si>
    <t>Eff.ratio.EL.Res.HH.Thermal.SH.Gas.SH.Gas</t>
  </si>
  <si>
    <t>Eff.ratio.EL.Res.HH.Thermal.SH.Gas.SH.Elec</t>
  </si>
  <si>
    <t>Eff.ratio.EL.Res.HH.Thermal.SH.Gas.SC</t>
  </si>
  <si>
    <t>Eff.ratio.EL.Res.HH.Thermal.SH.Gas.SC.AC.Elec</t>
  </si>
  <si>
    <t>Eff.ratio.EL.Res.HH.Thermal.SH.Gas.WH</t>
  </si>
  <si>
    <t>Eff.ratio.EL.Res.HH.Thermal.SH.Gas.WH.Gas.NoSolar.Gas</t>
  </si>
  <si>
    <t>Eff.ratio.EL.Res.HH.Thermal.SH.Gas.WH.Gas.Solar</t>
  </si>
  <si>
    <t>Eff.ratio.EL.Res.HH.Thermal.SH.Gas.WH.Gas.Solar.Gas</t>
  </si>
  <si>
    <t>Eff.ratio.EL.Res.HH.Thermal.SH.Gas.WH.Gas.Solar.Solar</t>
  </si>
  <si>
    <t>Eff.ratio.EL.Res.HH.Thermal.SH.Gas.WH.Elc.NoSolar.Elec</t>
  </si>
  <si>
    <t>Eff.ratio.EL.Res.HH.Thermal.SH.Gas.WH.Elc.Solar</t>
  </si>
  <si>
    <t>Eff.ratio.EL.Res.HH.Thermal.SH.Gas.WH.Elc.Solar.Elec</t>
  </si>
  <si>
    <t>Eff.ratio.EL.Res.HH.Thermal.SH.Gas.WH.Elc.Solar.Solar</t>
  </si>
  <si>
    <t>Eff.ratio.EL.Res.HH.Thermal.SH.Gas.CO</t>
  </si>
  <si>
    <t>Eff.ratio.EL.Res.HH.Thermal.SH.Gas.CO.Gas.Gas</t>
  </si>
  <si>
    <t>Eff.ratio.EL.Res.HH.Thermal.SH.Gas.CO.Elc.Elec</t>
  </si>
  <si>
    <t>Eff.ratio.EL.Res.HH.Thermal.SH.Biomass</t>
  </si>
  <si>
    <t>Eff.ratio.EL.Res.HH.Thermal.SH.Biomass.SH</t>
  </si>
  <si>
    <t>Eff.ratio.EL.Res.HH.Thermal.SH.Biomass.SH.Biomass</t>
  </si>
  <si>
    <t>Eff.ratio.EL.Res.HH.Thermal.SH.Biomass.SH.Elec</t>
  </si>
  <si>
    <t>Eff.ratio.EL.Res.HH.Thermal.SH.Biomass.SC</t>
  </si>
  <si>
    <t>Eff.ratio.EL.Res.HH.Thermal.SH.Biomass.SC.AC.Elec</t>
  </si>
  <si>
    <t>Eff.ratio.EL.Res.HH.Thermal.SH.Biomass.WH</t>
  </si>
  <si>
    <t>Eff.ratio.EL.Res.HH.Thermal.SH.Biomass.WH.Biomass.NoSolar.Biomass</t>
  </si>
  <si>
    <t>Eff.ratio.EL.Res.HH.Thermal.SH.Biomass.WH.Biomass.Solar</t>
  </si>
  <si>
    <t>Eff.ratio.EL.Res.HH.Thermal.SH.Biomass.WH.Biomass.Solar.Biomass</t>
  </si>
  <si>
    <t>Eff.ratio.EL.Res.HH.Thermal.SH.Biomass.WH.Biomass.Solar.Solar</t>
  </si>
  <si>
    <t>Eff.ratio.EL.Res.HH.Thermal.SH.Biomass.WH.LPG.NoSolar.LPG</t>
  </si>
  <si>
    <t>Eff.ratio.EL.Res.HH.Thermal.SH.Biomass.WH.LPG.Solar</t>
  </si>
  <si>
    <t>Eff.ratio.EL.Res.HH.Thermal.SH.Biomass.WH.LPG.Solar.LPG</t>
  </si>
  <si>
    <t>Eff.ratio.EL.Res.HH.Thermal.SH.Biomass.WH.LPG.Solar.Solar</t>
  </si>
  <si>
    <t>Eff.ratio.EL.Res.HH.Thermal.SH.Biomass.WH.Elc.NoSolar.Elec</t>
  </si>
  <si>
    <t>Eff.ratio.EL.Res.HH.Thermal.SH.Biomass.WH.Elc.Solar</t>
  </si>
  <si>
    <t>Eff.ratio.EL.Res.HH.Thermal.SH.Biomass.WH.Elc.Solar.Elec</t>
  </si>
  <si>
    <t>Eff.ratio.EL.Res.HH.Thermal.SH.Biomass.WH.Elc.Solar.Solar</t>
  </si>
  <si>
    <t>Eff.ratio.EL.Res.HH.Thermal.SH.Biomass.CO</t>
  </si>
  <si>
    <t>Eff.ratio.EL.Res.HH.Thermal.SH.Biomass.CO.Biomass.Biomass</t>
  </si>
  <si>
    <t>Eff.ratio.EL.Res.HH.Thermal.SH.Biomass.CO.LPG.LPG</t>
  </si>
  <si>
    <t>Eff.ratio.EL.Res.HH.Thermal.SH.Biomass.CO.Elc.Elec</t>
  </si>
  <si>
    <t>Eff.ratio.EL.Res.HH.Thermal.SH.Geo</t>
  </si>
  <si>
    <t>Eff.ratio.EL.Res.HH.Thermal.SH.Geo.SH</t>
  </si>
  <si>
    <t>Eff.ratio.EL.Res.HH.Thermal.SH.Geo.SH.Geo</t>
  </si>
  <si>
    <t>Eff.ratio.EL.Res.HH.Thermal.SH.Geo.SH.Elec</t>
  </si>
  <si>
    <t>Eff.ratio.EL.Res.HH.Thermal.SH.Geo.SC</t>
  </si>
  <si>
    <t>Eff.ratio.EL.Res.HH.Thermal.SH.Geo.SC.AC.Elec</t>
  </si>
  <si>
    <t>Eff.ratio.EL.Res.HH.Thermal.SH.Geo.WH</t>
  </si>
  <si>
    <t>Eff.ratio.EL.Res.HH.Thermal.SH.Geo.WH.Geo.NoSolar.Geo</t>
  </si>
  <si>
    <t>Eff.ratio.EL.Res.HH.Thermal.SH.Geo.WH.Geo.Solar</t>
  </si>
  <si>
    <t>Eff.ratio.EL.Res.HH.Thermal.SH.Geo.WH.Geo.Solar.Geo</t>
  </si>
  <si>
    <t>Eff.ratio.EL.Res.HH.Thermal.SH.Geo.WH.Geo.Solar.Solar</t>
  </si>
  <si>
    <t>Eff.ratio.EL.Res.HH.Thermal.SH.Geo.WH.Elc.NoSolar.Elec</t>
  </si>
  <si>
    <t>Eff.ratio.EL.Res.HH.Thermal.SH.Geo.WH.Elc.Solar</t>
  </si>
  <si>
    <t>Eff.ratio.EL.Res.HH.Thermal.SH.Geo.WH.Elc.Solar.Elec</t>
  </si>
  <si>
    <t>Eff.ratio.EL.Res.HH.Thermal.SH.Geo.WH.Elc.Solar.Solar</t>
  </si>
  <si>
    <t>Eff.ratio.EL.Res.HH.Thermal.SH.Geo.CO</t>
  </si>
  <si>
    <t>Eff.ratio.EL.Res.HH.Thermal.SH.Geo.CO.LPG.LPG</t>
  </si>
  <si>
    <t>Eff.ratio.EL.Res.HH.Thermal.SH.Geo.CO.Elc.Elec</t>
  </si>
  <si>
    <t>Eff.ratio.EL.Res.HH.Thermal.SH.DistrHeat</t>
  </si>
  <si>
    <t>Eff.ratio.EL.Res.HH.Thermal.SH.DistrHeat.SH</t>
  </si>
  <si>
    <t>Eff.ratio.EL.Res.HH.Thermal.SH.DistrHeat.SH.Steam_Distr</t>
  </si>
  <si>
    <t>Eff.ratio.EL.Res.HH.Thermal.SH.DistrHeat.SH.Elec</t>
  </si>
  <si>
    <t>Eff.ratio.EL.Res.HH.Thermal.SH.DistrHeat.SC</t>
  </si>
  <si>
    <t>Eff.ratio.EL.Res.HH.Thermal.SH.DistrHeat.SC.AC.Elec</t>
  </si>
  <si>
    <t>Eff.ratio.EL.Res.HH.Thermal.SH.DistrHeat.WH</t>
  </si>
  <si>
    <t>Eff.ratio.EL.Res.HH.Thermal.SH.DistrHeat.WH.DistrHeat.NoSolar.Steam_Distr</t>
  </si>
  <si>
    <t>Eff.ratio.EL.Res.HH.Thermal.SH.DistrHeat.WH.DistrHeat.Solar</t>
  </si>
  <si>
    <t>Eff.ratio.EL.Res.HH.Thermal.SH.DistrHeat.WH.DistrHeat.Solar.Steam_Distr</t>
  </si>
  <si>
    <t>Eff.ratio.EL.Res.HH.Thermal.SH.DistrHeat.WH.DistrHeat.Solar.Solar</t>
  </si>
  <si>
    <t>Eff.ratio.EL.Res.HH.Thermal.SH.DistrHeat.WH.Elc.NoSolar.Elec</t>
  </si>
  <si>
    <t>Eff.ratio.EL.Res.HH.Thermal.SH.DistrHeat.WH.Elc.Solar</t>
  </si>
  <si>
    <t>Eff.ratio.EL.Res.HH.Thermal.SH.DistrHeat.WH.Elc.Solar.Elec</t>
  </si>
  <si>
    <t>Eff.ratio.EL.Res.HH.Thermal.SH.DistrHeat.WH.Elc.Solar.Solar</t>
  </si>
  <si>
    <t>Eff.ratio.EL.Res.HH.Thermal.SH.DistrHeat.CO</t>
  </si>
  <si>
    <t>Eff.ratio.EL.Res.HH.Thermal.SH.DistrHeat.CO.LPG.LPG</t>
  </si>
  <si>
    <t>Eff.ratio.EL.Res.HH.Thermal.SH.DistrHeat.CO.Elc.Elec</t>
  </si>
  <si>
    <t>Eff.ratio.EL.Res.HH.Thermal.SH.AdvElc</t>
  </si>
  <si>
    <t>Eff.ratio.EL.Res.HH.Thermal.SH.AdvElc.SH</t>
  </si>
  <si>
    <t>Eff.ratio.EL.Res.HH.Thermal.SH.AdvElc.SH.Elec</t>
  </si>
  <si>
    <t>Eff.ratio.EL.Res.HH.Thermal.SH.AdvElc.SC</t>
  </si>
  <si>
    <t>Eff.ratio.EL.Res.HH.Thermal.SH.AdvElc.SC.AC.Elec</t>
  </si>
  <si>
    <t>Eff.ratio.EL.Res.HH.Thermal.SH.AdvElc.WH</t>
  </si>
  <si>
    <t>Eff.ratio.EL.Res.HH.Thermal.SH.AdvElc.WH.LPG.NoSolar.LPG</t>
  </si>
  <si>
    <t>Eff.ratio.EL.Res.HH.Thermal.SH.AdvElc.WH.LPG.Solar</t>
  </si>
  <si>
    <t>Eff.ratio.EL.Res.HH.Thermal.SH.AdvElc.WH.LPG.Solar.LPG</t>
  </si>
  <si>
    <t>Eff.ratio.EL.Res.HH.Thermal.SH.AdvElc.WH.LPG.Solar.Solar</t>
  </si>
  <si>
    <t>Eff.ratio.EL.Res.HH.Thermal.SH.AdvElc.WH.Elc.NoSolar.Elec</t>
  </si>
  <si>
    <t>Eff.ratio.EL.Res.HH.Thermal.SH.AdvElc.WH.Elc.Solar</t>
  </si>
  <si>
    <t>Eff.ratio.EL.Res.HH.Thermal.SH.AdvElc.WH.Elc.Solar.Elec</t>
  </si>
  <si>
    <t>Eff.ratio.EL.Res.HH.Thermal.SH.AdvElc.WH.Elc.Solar.Solar</t>
  </si>
  <si>
    <t>Eff.ratio.EL.Res.HH.Thermal.SH.AdvElc.CO</t>
  </si>
  <si>
    <t>Eff.ratio.EL.Res.HH.Thermal.SH.AdvElc.CO.LPG.LPG</t>
  </si>
  <si>
    <t>Eff.ratio.EL.Res.HH.Thermal.SH.AdvElc.CO.Elc.Elec</t>
  </si>
  <si>
    <t>Eff.ratio.EL.Res.HH.Thermal.SH.ConvElc</t>
  </si>
  <si>
    <t>Eff.ratio.EL.Res.HH.Thermal.SH.ConvElc.SH</t>
  </si>
  <si>
    <t>Eff.ratio.EL.Res.HH.Thermal.SH.ConvElc.SH.Elec</t>
  </si>
  <si>
    <t>Eff.ratio.EL.Res.HH.Thermal.SH.ConvElc.SC</t>
  </si>
  <si>
    <t>Eff.ratio.EL.Res.HH.Thermal.SH.ConvElc.SC.AC.Elec</t>
  </si>
  <si>
    <t>Eff.ratio.EL.Res.HH.Thermal.SH.ConvElc.WH</t>
  </si>
  <si>
    <t>Eff.ratio.EL.Res.HH.Thermal.SH.ConvElc.WH.LPG.NoSolar.LPG</t>
  </si>
  <si>
    <t>Eff.ratio.EL.Res.HH.Thermal.SH.ConvElc.WH.LPG.Solar</t>
  </si>
  <si>
    <t>Eff.ratio.EL.Res.HH.Thermal.SH.ConvElc.WH.LPG.Solar.LPG</t>
  </si>
  <si>
    <t>Eff.ratio.EL.Res.HH.Thermal.SH.ConvElc.WH.LPG.Solar.Solar</t>
  </si>
  <si>
    <t>Eff.ratio.EL.Res.HH.Thermal.SH.ConvElc.WH.Elc.NoSolar.Elec</t>
  </si>
  <si>
    <t>Eff.ratio.EL.Res.HH.Thermal.SH.ConvElc.WH.Elc.Solar</t>
  </si>
  <si>
    <t>Eff.ratio.EL.Res.HH.Thermal.SH.ConvElc.WH.Elc.Solar.Elec</t>
  </si>
  <si>
    <t>Eff.ratio.EL.Res.HH.Thermal.SH.ConvElc.WH.Elc.Solar.Solar</t>
  </si>
  <si>
    <t>Eff.ratio.EL.Res.HH.Thermal.SH.ConvElc.CO</t>
  </si>
  <si>
    <t>Eff.ratio.EL.Res.HH.Thermal.SH.ConvElc.CO.LPG.LPG</t>
  </si>
  <si>
    <t>Eff.ratio.EL.Res.HH.Thermal.SH.ConvElc.CO.Elc.Elec</t>
  </si>
  <si>
    <t>EL - CO2 emissions (detailed structure)</t>
  </si>
  <si>
    <t>EMI.ktCO2.EL.Res.HH.Thermal.SH.Solids</t>
  </si>
  <si>
    <t>EMI.ktCO2.EL.Res.HH.Thermal.SH.Solids.SH</t>
  </si>
  <si>
    <t>EMI.ktCO2.EL.Res.HH.Thermal.SH.Solids.SH.Solids</t>
  </si>
  <si>
    <t>EMI.ktCO2.EL.Res.HH.Thermal.SH.Solids.SH.Elec</t>
  </si>
  <si>
    <t>EMI.ktCO2.EL.Res.HH.Thermal.SH.Solids.SC</t>
  </si>
  <si>
    <t>EMI.ktCO2.EL.Res.HH.Thermal.SH.Solids.SC.AC.Elec</t>
  </si>
  <si>
    <t>EMI.ktCO2.EL.Res.HH.Thermal.SH.Solids.WH</t>
  </si>
  <si>
    <t>EMI.ktCO2.EL.Res.HH.Thermal.SH.Solids.WH.Solids.NoSolar.Solids</t>
  </si>
  <si>
    <t>EMI.ktCO2.EL.Res.HH.Thermal.SH.Solids.WH.LPG.NoSolar.LPG</t>
  </si>
  <si>
    <t>EMI.ktCO2.EL.Res.HH.Thermal.SH.Solids.WH.LPG.Solar</t>
  </si>
  <si>
    <t>EMI.ktCO2.EL.Res.HH.Thermal.SH.Solids.WH.LPG.Solar.LPG</t>
  </si>
  <si>
    <t>EMI.ktCO2.EL.Res.HH.Thermal.SH.Solids.WH.LPG.Solar.Solar</t>
  </si>
  <si>
    <t>EMI.ktCO2.EL.Res.HH.Thermal.SH.Solids.WH.Elc.NoSolar.Elec</t>
  </si>
  <si>
    <t>EMI.ktCO2.EL.Res.HH.Thermal.SH.Solids.WH.Elc.Solar</t>
  </si>
  <si>
    <t>EMI.ktCO2.EL.Res.HH.Thermal.SH.Solids.WH.Elc.Solar.Elec</t>
  </si>
  <si>
    <t>EMI.ktCO2.EL.Res.HH.Thermal.SH.Solids.WH.Elc.Solar.Solar</t>
  </si>
  <si>
    <t>EMI.ktCO2.EL.Res.HH.Thermal.SH.Solids.CO</t>
  </si>
  <si>
    <t>EMI.ktCO2.EL.Res.HH.Thermal.SH.Solids.CO.Solids.Solids</t>
  </si>
  <si>
    <t>EMI.ktCO2.EL.Res.HH.Thermal.SH.Solids.CO.LPG.LPG</t>
  </si>
  <si>
    <t>EMI.ktCO2.EL.Res.HH.Thermal.SH.Solids.CO.Elc.Elec</t>
  </si>
  <si>
    <t>EMI.ktCO2.EL.Res.HH.Thermal.SH.LPG</t>
  </si>
  <si>
    <t>EMI.ktCO2.EL.Res.HH.Thermal.SH.LPG.SH</t>
  </si>
  <si>
    <t>EMI.ktCO2.EL.Res.HH.Thermal.SH.LPG.SH.LPG</t>
  </si>
  <si>
    <t>EMI.ktCO2.EL.Res.HH.Thermal.SH.LPG.SH.Elec</t>
  </si>
  <si>
    <t>EMI.ktCO2.EL.Res.HH.Thermal.SH.LPG.SC</t>
  </si>
  <si>
    <t>EMI.ktCO2.EL.Res.HH.Thermal.SH.LPG.SC.AC.Elec</t>
  </si>
  <si>
    <t>EMI.ktCO2.EL.Res.HH.Thermal.SH.LPG.WH</t>
  </si>
  <si>
    <t>EMI.ktCO2.EL.Res.HH.Thermal.SH.LPG.WH.LPG.NoSolar.LPG</t>
  </si>
  <si>
    <t>EMI.ktCO2.EL.Res.HH.Thermal.SH.LPG.WH.LPG.Solar</t>
  </si>
  <si>
    <t>EMI.ktCO2.EL.Res.HH.Thermal.SH.LPG.WH.LPG.Solar.LPG</t>
  </si>
  <si>
    <t>EMI.ktCO2.EL.Res.HH.Thermal.SH.LPG.WH.LPG.Solar.Solar</t>
  </si>
  <si>
    <t>EMI.ktCO2.EL.Res.HH.Thermal.SH.LPG.WH.Elc.NoSolar.Elec</t>
  </si>
  <si>
    <t>EMI.ktCO2.EL.Res.HH.Thermal.SH.LPG.WH.Elc.Solar</t>
  </si>
  <si>
    <t>EMI.ktCO2.EL.Res.HH.Thermal.SH.LPG.WH.Elc.Solar.Elec</t>
  </si>
  <si>
    <t>EMI.ktCO2.EL.Res.HH.Thermal.SH.LPG.WH.Elc.Solar.Solar</t>
  </si>
  <si>
    <t>EMI.ktCO2.EL.Res.HH.Thermal.SH.LPG.CO</t>
  </si>
  <si>
    <t>EMI.ktCO2.EL.Res.HH.Thermal.SH.LPG.CO.LPG.LPG</t>
  </si>
  <si>
    <t>EMI.ktCO2.EL.Res.HH.Thermal.SH.LPG.CO.Elc.Elec</t>
  </si>
  <si>
    <t>EMI.ktCO2.EL.Res.HH.Thermal.SH.Oil</t>
  </si>
  <si>
    <t>EMI.ktCO2.EL.Res.HH.Thermal.SH.Oil.SH</t>
  </si>
  <si>
    <t>EMI.ktCO2.EL.Res.HH.Thermal.SH.Oil.SH.Oil</t>
  </si>
  <si>
    <t>EMI.ktCO2.EL.Res.HH.Thermal.SH.Oil.SH.Elec</t>
  </si>
  <si>
    <t>EMI.ktCO2.EL.Res.HH.Thermal.SH.Oil.SC</t>
  </si>
  <si>
    <t>EMI.ktCO2.EL.Res.HH.Thermal.SH.Oil.SC.AC.Elec</t>
  </si>
  <si>
    <t>EMI.ktCO2.EL.Res.HH.Thermal.SH.Oil.WH</t>
  </si>
  <si>
    <t>EMI.ktCO2.EL.Res.HH.Thermal.SH.Oil.WH.Oil.NoSolar.Oil</t>
  </si>
  <si>
    <t>EMI.ktCO2.EL.Res.HH.Thermal.SH.Oil.WH.Oil.Solar</t>
  </si>
  <si>
    <t>EMI.ktCO2.EL.Res.HH.Thermal.SH.Oil.WH.Oil.Solar.Oil</t>
  </si>
  <si>
    <t>EMI.ktCO2.EL.Res.HH.Thermal.SH.Oil.WH.Oil.Solar.Solar</t>
  </si>
  <si>
    <t>EMI.ktCO2.EL.Res.HH.Thermal.SH.Oil.WH.Elc.NoSolar.Elec</t>
  </si>
  <si>
    <t>EMI.ktCO2.EL.Res.HH.Thermal.SH.Oil.WH.Elc.Solar</t>
  </si>
  <si>
    <t>EMI.ktCO2.EL.Res.HH.Thermal.SH.Oil.WH.Elc.Solar.Elec</t>
  </si>
  <si>
    <t>EMI.ktCO2.EL.Res.HH.Thermal.SH.Oil.WH.Elc.Solar.Solar</t>
  </si>
  <si>
    <t>EMI.ktCO2.EL.Res.HH.Thermal.SH.Oil.CO</t>
  </si>
  <si>
    <t>EMI.ktCO2.EL.Res.HH.Thermal.SH.Oil.CO.LPG.LPG</t>
  </si>
  <si>
    <t>EMI.ktCO2.EL.Res.HH.Thermal.SH.Oil.CO.Elc.Elec</t>
  </si>
  <si>
    <t>EMI.ktCO2.EL.Res.HH.Thermal.SH.Gas</t>
  </si>
  <si>
    <t>EMI.ktCO2.EL.Res.HH.Thermal.SH.Gas.SH</t>
  </si>
  <si>
    <t>EMI.ktCO2.EL.Res.HH.Thermal.SH.Gas.SH.Gas</t>
  </si>
  <si>
    <t>EMI.ktCO2.EL.Res.HH.Thermal.SH.Gas.SH.Elec</t>
  </si>
  <si>
    <t>EMI.ktCO2.EL.Res.HH.Thermal.SH.Gas.SC</t>
  </si>
  <si>
    <t>EMI.ktCO2.EL.Res.HH.Thermal.SH.Gas.SC.AC.Elec</t>
  </si>
  <si>
    <t>EMI.ktCO2.EL.Res.HH.Thermal.SH.Gas.WH</t>
  </si>
  <si>
    <t>EMI.ktCO2.EL.Res.HH.Thermal.SH.Gas.WH.Gas.NoSolar.Gas</t>
  </si>
  <si>
    <t>EMI.ktCO2.EL.Res.HH.Thermal.SH.Gas.WH.Gas.Solar</t>
  </si>
  <si>
    <t>EMI.ktCO2.EL.Res.HH.Thermal.SH.Gas.WH.Gas.Solar.Gas</t>
  </si>
  <si>
    <t>EMI.ktCO2.EL.Res.HH.Thermal.SH.Gas.WH.Gas.Solar.Solar</t>
  </si>
  <si>
    <t>EMI.ktCO2.EL.Res.HH.Thermal.SH.Gas.WH.Elc.NoSolar.Elec</t>
  </si>
  <si>
    <t>EMI.ktCO2.EL.Res.HH.Thermal.SH.Gas.WH.Elc.Solar</t>
  </si>
  <si>
    <t>EMI.ktCO2.EL.Res.HH.Thermal.SH.Gas.WH.Elc.Solar.Elec</t>
  </si>
  <si>
    <t>EMI.ktCO2.EL.Res.HH.Thermal.SH.Gas.WH.Elc.Solar.Solar</t>
  </si>
  <si>
    <t>EMI.ktCO2.EL.Res.HH.Thermal.SH.Gas.CO</t>
  </si>
  <si>
    <t>EMI.ktCO2.EL.Res.HH.Thermal.SH.Gas.CO.Gas.Gas</t>
  </si>
  <si>
    <t>EMI.ktCO2.EL.Res.HH.Thermal.SH.Gas.CO.Elc.Elec</t>
  </si>
  <si>
    <t>EMI.ktCO2.EL.Res.HH.Thermal.SH.Biomass</t>
  </si>
  <si>
    <t>EMI.ktCO2.EL.Res.HH.Thermal.SH.Biomass.SH</t>
  </si>
  <si>
    <t>EMI.ktCO2.EL.Res.HH.Thermal.SH.Biomass.SH.Biomass</t>
  </si>
  <si>
    <t>EMI.ktCO2.EL.Res.HH.Thermal.SH.Biomass.SH.Elec</t>
  </si>
  <si>
    <t>EMI.ktCO2.EL.Res.HH.Thermal.SH.Biomass.SC</t>
  </si>
  <si>
    <t>EMI.ktCO2.EL.Res.HH.Thermal.SH.Biomass.SC.AC.Elec</t>
  </si>
  <si>
    <t>EMI.ktCO2.EL.Res.HH.Thermal.SH.Biomass.WH</t>
  </si>
  <si>
    <t>EMI.ktCO2.EL.Res.HH.Thermal.SH.Biomass.WH.Biomass.NoSolar.Biomass</t>
  </si>
  <si>
    <t>EMI.ktCO2.EL.Res.HH.Thermal.SH.Biomass.WH.Biomass.Solar</t>
  </si>
  <si>
    <t>EMI.ktCO2.EL.Res.HH.Thermal.SH.Biomass.WH.Biomass.Solar.Biomass</t>
  </si>
  <si>
    <t>EMI.ktCO2.EL.Res.HH.Thermal.SH.Biomass.WH.Biomass.Solar.Solar</t>
  </si>
  <si>
    <t>EMI.ktCO2.EL.Res.HH.Thermal.SH.Biomass.WH.LPG.NoSolar.LPG</t>
  </si>
  <si>
    <t>EMI.ktCO2.EL.Res.HH.Thermal.SH.Biomass.WH.LPG.Solar</t>
  </si>
  <si>
    <t>EMI.ktCO2.EL.Res.HH.Thermal.SH.Biomass.WH.LPG.Solar.LPG</t>
  </si>
  <si>
    <t>EMI.ktCO2.EL.Res.HH.Thermal.SH.Biomass.WH.LPG.Solar.Solar</t>
  </si>
  <si>
    <t>EMI.ktCO2.EL.Res.HH.Thermal.SH.Biomass.WH.Elc.NoSolar.Elec</t>
  </si>
  <si>
    <t>EMI.ktCO2.EL.Res.HH.Thermal.SH.Biomass.WH.Elc.Solar</t>
  </si>
  <si>
    <t>EMI.ktCO2.EL.Res.HH.Thermal.SH.Biomass.WH.Elc.Solar.Elec</t>
  </si>
  <si>
    <t>EMI.ktCO2.EL.Res.HH.Thermal.SH.Biomass.WH.Elc.Solar.Solar</t>
  </si>
  <si>
    <t>EMI.ktCO2.EL.Res.HH.Thermal.SH.Biomass.CO</t>
  </si>
  <si>
    <t>EMI.ktCO2.EL.Res.HH.Thermal.SH.Biomass.CO.Biomass.Biomass</t>
  </si>
  <si>
    <t>EMI.ktCO2.EL.Res.HH.Thermal.SH.Biomass.CO.LPG.LPG</t>
  </si>
  <si>
    <t>EMI.ktCO2.EL.Res.HH.Thermal.SH.Biomass.CO.Elc.Elec</t>
  </si>
  <si>
    <t>EMI.ktCO2.EL.Res.HH.Thermal.SH.Geo</t>
  </si>
  <si>
    <t>EMI.ktCO2.EL.Res.HH.Thermal.SH.Geo.SH</t>
  </si>
  <si>
    <t>EMI.ktCO2.EL.Res.HH.Thermal.SH.Geo.SH.Geo</t>
  </si>
  <si>
    <t>EMI.ktCO2.EL.Res.HH.Thermal.SH.Geo.SH.Elec</t>
  </si>
  <si>
    <t>EMI.ktCO2.EL.Res.HH.Thermal.SH.Geo.SC</t>
  </si>
  <si>
    <t>EMI.ktCO2.EL.Res.HH.Thermal.SH.Geo.SC.AC.Elec</t>
  </si>
  <si>
    <t>EMI.ktCO2.EL.Res.HH.Thermal.SH.Geo.WH</t>
  </si>
  <si>
    <t>EMI.ktCO2.EL.Res.HH.Thermal.SH.Geo.WH.Geo.NoSolar.Geo</t>
  </si>
  <si>
    <t>EMI.ktCO2.EL.Res.HH.Thermal.SH.Geo.WH.Geo.Solar</t>
  </si>
  <si>
    <t>EMI.ktCO2.EL.Res.HH.Thermal.SH.Geo.WH.Geo.Solar.Geo</t>
  </si>
  <si>
    <t>EMI.ktCO2.EL.Res.HH.Thermal.SH.Geo.WH.Geo.Solar.Solar</t>
  </si>
  <si>
    <t>EMI.ktCO2.EL.Res.HH.Thermal.SH.Geo.WH.Elc.NoSolar.Elec</t>
  </si>
  <si>
    <t>EMI.ktCO2.EL.Res.HH.Thermal.SH.Geo.WH.Elc.Solar</t>
  </si>
  <si>
    <t>EMI.ktCO2.EL.Res.HH.Thermal.SH.Geo.WH.Elc.Solar.Elec</t>
  </si>
  <si>
    <t>EMI.ktCO2.EL.Res.HH.Thermal.SH.Geo.WH.Elc.Solar.Solar</t>
  </si>
  <si>
    <t>EMI.ktCO2.EL.Res.HH.Thermal.SH.Geo.CO</t>
  </si>
  <si>
    <t>EMI.ktCO2.EL.Res.HH.Thermal.SH.Geo.CO.LPG.LPG</t>
  </si>
  <si>
    <t>EMI.ktCO2.EL.Res.HH.Thermal.SH.Geo.CO.Elc.Elec</t>
  </si>
  <si>
    <t>EMI.ktCO2.EL.Res.HH.Thermal.SH.DistrHeat</t>
  </si>
  <si>
    <t>EMI.ktCO2.EL.Res.HH.Thermal.SH.DistrHeat.SH</t>
  </si>
  <si>
    <t>EMI.ktCO2.EL.Res.HH.Thermal.SH.DistrHeat.SH.Steam_Distr</t>
  </si>
  <si>
    <t>EMI.ktCO2.EL.Res.HH.Thermal.SH.DistrHeat.SH.Elec</t>
  </si>
  <si>
    <t>EMI.ktCO2.EL.Res.HH.Thermal.SH.DistrHeat.SC</t>
  </si>
  <si>
    <t>EMI.ktCO2.EL.Res.HH.Thermal.SH.DistrHeat.SC.AC.Elec</t>
  </si>
  <si>
    <t>EMI.ktCO2.EL.Res.HH.Thermal.SH.DistrHeat.WH</t>
  </si>
  <si>
    <t>EMI.ktCO2.EL.Res.HH.Thermal.SH.DistrHeat.WH.DistrHeat.NoSolar.Steam_Distr</t>
  </si>
  <si>
    <t>EMI.ktCO2.EL.Res.HH.Thermal.SH.DistrHeat.WH.DistrHeat.Solar</t>
  </si>
  <si>
    <t>EMI.ktCO2.EL.Res.HH.Thermal.SH.DistrHeat.WH.DistrHeat.Solar.Steam_Distr</t>
  </si>
  <si>
    <t>EMI.ktCO2.EL.Res.HH.Thermal.SH.DistrHeat.WH.DistrHeat.Solar.Solar</t>
  </si>
  <si>
    <t>EMI.ktCO2.EL.Res.HH.Thermal.SH.DistrHeat.WH.Elc.NoSolar.Elec</t>
  </si>
  <si>
    <t>EMI.ktCO2.EL.Res.HH.Thermal.SH.DistrHeat.WH.Elc.Solar</t>
  </si>
  <si>
    <t>EMI.ktCO2.EL.Res.HH.Thermal.SH.DistrHeat.WH.Elc.Solar.Elec</t>
  </si>
  <si>
    <t>EMI.ktCO2.EL.Res.HH.Thermal.SH.DistrHeat.WH.Elc.Solar.Solar</t>
  </si>
  <si>
    <t>EMI.ktCO2.EL.Res.HH.Thermal.SH.DistrHeat.CO</t>
  </si>
  <si>
    <t>EMI.ktCO2.EL.Res.HH.Thermal.SH.DistrHeat.CO.LPG.LPG</t>
  </si>
  <si>
    <t>EMI.ktCO2.EL.Res.HH.Thermal.SH.DistrHeat.CO.Elc.Elec</t>
  </si>
  <si>
    <t>EMI.ktCO2.EL.Res.HH.Thermal.SH.AdvElc</t>
  </si>
  <si>
    <t>EMI.ktCO2.EL.Res.HH.Thermal.SH.AdvElc.SH</t>
  </si>
  <si>
    <t>EMI.ktCO2.EL.Res.HH.Thermal.SH.AdvElc.SH.Elec</t>
  </si>
  <si>
    <t>EMI.ktCO2.EL.Res.HH.Thermal.SH.AdvElc.SC</t>
  </si>
  <si>
    <t>EMI.ktCO2.EL.Res.HH.Thermal.SH.AdvElc.SC.AC.Elec</t>
  </si>
  <si>
    <t>EMI.ktCO2.EL.Res.HH.Thermal.SH.AdvElc.WH</t>
  </si>
  <si>
    <t>EMI.ktCO2.EL.Res.HH.Thermal.SH.AdvElc.WH.LPG.NoSolar.LPG</t>
  </si>
  <si>
    <t>EMI.ktCO2.EL.Res.HH.Thermal.SH.AdvElc.WH.LPG.Solar</t>
  </si>
  <si>
    <t>EMI.ktCO2.EL.Res.HH.Thermal.SH.AdvElc.WH.LPG.Solar.LPG</t>
  </si>
  <si>
    <t>EMI.ktCO2.EL.Res.HH.Thermal.SH.AdvElc.WH.LPG.Solar.Solar</t>
  </si>
  <si>
    <t>EMI.ktCO2.EL.Res.HH.Thermal.SH.AdvElc.WH.Elc.NoSolar.Elec</t>
  </si>
  <si>
    <t>EMI.ktCO2.EL.Res.HH.Thermal.SH.AdvElc.WH.Elc.Solar</t>
  </si>
  <si>
    <t>EMI.ktCO2.EL.Res.HH.Thermal.SH.AdvElc.WH.Elc.Solar.Elec</t>
  </si>
  <si>
    <t>EMI.ktCO2.EL.Res.HH.Thermal.SH.AdvElc.WH.Elc.Solar.Solar</t>
  </si>
  <si>
    <t>EMI.ktCO2.EL.Res.HH.Thermal.SH.AdvElc.CO</t>
  </si>
  <si>
    <t>EMI.ktCO2.EL.Res.HH.Thermal.SH.AdvElc.CO.LPG.LPG</t>
  </si>
  <si>
    <t>EMI.ktCO2.EL.Res.HH.Thermal.SH.AdvElc.CO.Elc.Elec</t>
  </si>
  <si>
    <t>EMI.ktCO2.EL.Res.HH.Thermal.SH.ConvElc</t>
  </si>
  <si>
    <t>EMI.ktCO2.EL.Res.HH.Thermal.SH.ConvElc.SH</t>
  </si>
  <si>
    <t>EMI.ktCO2.EL.Res.HH.Thermal.SH.ConvElc.SH.Elec</t>
  </si>
  <si>
    <t>EMI.ktCO2.EL.Res.HH.Thermal.SH.ConvElc.SC</t>
  </si>
  <si>
    <t>EMI.ktCO2.EL.Res.HH.Thermal.SH.ConvElc.SC.AC.Elec</t>
  </si>
  <si>
    <t>EMI.ktCO2.EL.Res.HH.Thermal.SH.ConvElc.WH</t>
  </si>
  <si>
    <t>EMI.ktCO2.EL.Res.HH.Thermal.SH.ConvElc.WH.LPG.NoSolar.LPG</t>
  </si>
  <si>
    <t>EMI.ktCO2.EL.Res.HH.Thermal.SH.ConvElc.WH.LPG.Solar</t>
  </si>
  <si>
    <t>EMI.ktCO2.EL.Res.HH.Thermal.SH.ConvElc.WH.LPG.Solar.LPG</t>
  </si>
  <si>
    <t>EMI.ktCO2.EL.Res.HH.Thermal.SH.ConvElc.WH.LPG.Solar.Solar</t>
  </si>
  <si>
    <t>EMI.ktCO2.EL.Res.HH.Thermal.SH.ConvElc.WH.Elc.NoSolar.Elec</t>
  </si>
  <si>
    <t>EMI.ktCO2.EL.Res.HH.Thermal.SH.ConvElc.WH.Elc.Solar</t>
  </si>
  <si>
    <t>EMI.ktCO2.EL.Res.HH.Thermal.SH.ConvElc.WH.Elc.Solar.Elec</t>
  </si>
  <si>
    <t>EMI.ktCO2.EL.Res.HH.Thermal.SH.ConvElc.WH.Elc.Solar.Solar</t>
  </si>
  <si>
    <t>EMI.ktCO2.EL.Res.HH.Thermal.SH.ConvElc.CO</t>
  </si>
  <si>
    <t>EMI.ktCO2.EL.Res.HH.Thermal.SH.ConvElc.CO.LPG.LPG</t>
  </si>
  <si>
    <t>EMI.ktCO2.EL.Res.HH.Thermal.SH.ConvElc.CO.Elc.Elec</t>
  </si>
  <si>
    <t>EL - Final energy consumption per household (detailed structure)</t>
  </si>
  <si>
    <t>FEC_per_household.kWh.EL.Res.HH.Thermal.SH.Solids</t>
  </si>
  <si>
    <t>FEC_per_household.kWh.EL.Res.HH.Thermal.SH.Solids.SH</t>
  </si>
  <si>
    <t>FEC_per_household.kWh.EL.Res.HH.Thermal.SH.Solids.SH.Solids</t>
  </si>
  <si>
    <t>FEC_per_household.kWh.EL.Res.HH.Thermal.SH.Solids.SH.Elec</t>
  </si>
  <si>
    <t>FEC_per_household.kWh.EL.Res.HH.Thermal.SH.Solids.SC</t>
  </si>
  <si>
    <t>FEC_per_household.kWh.EL.Res.HH.Thermal.SH.Solids.SC.AC.Elec</t>
  </si>
  <si>
    <t>FEC_per_household.kWh.EL.Res.HH.Thermal.SH.Solids.WH</t>
  </si>
  <si>
    <t>FEC_per_household.kWh.EL.Res.HH.Thermal.SH.Solids.WH.Solids.NoSolar.Solids</t>
  </si>
  <si>
    <t>FEC_per_household.kWh.EL.Res.HH.Thermal.SH.Solids.WH.LPG.NoSolar.LPG</t>
  </si>
  <si>
    <t>FEC_per_household.kWh.EL.Res.HH.Thermal.SH.Solids.WH.LPG.Solar</t>
  </si>
  <si>
    <t>FEC_per_household.kWh.EL.Res.HH.Thermal.SH.Solids.WH.LPG.Solar.LPG</t>
  </si>
  <si>
    <t>FEC_per_household.kWh.EL.Res.HH.Thermal.SH.Solids.WH.LPG.Solar.Solar</t>
  </si>
  <si>
    <t>FEC_per_household.kWh.EL.Res.HH.Thermal.SH.Solids.WH.Elc.NoSolar.Elec</t>
  </si>
  <si>
    <t>FEC_per_household.kWh.EL.Res.HH.Thermal.SH.Solids.WH.Elc.Solar</t>
  </si>
  <si>
    <t>FEC_per_household.kWh.EL.Res.HH.Thermal.SH.Solids.WH.Elc.Solar.Elec</t>
  </si>
  <si>
    <t>FEC_per_household.kWh.EL.Res.HH.Thermal.SH.Solids.WH.Elc.Solar.Solar</t>
  </si>
  <si>
    <t>FEC_per_household.kWh.EL.Res.HH.Thermal.SH.Solids.CO</t>
  </si>
  <si>
    <t>FEC_per_household.kWh.EL.Res.HH.Thermal.SH.Solids.CO.Solids.Solids</t>
  </si>
  <si>
    <t>FEC_per_household.kWh.EL.Res.HH.Thermal.SH.Solids.CO.LPG.LPG</t>
  </si>
  <si>
    <t>FEC_per_household.kWh.EL.Res.HH.Thermal.SH.Solids.CO.Elc.Elec</t>
  </si>
  <si>
    <t>FEC_per_household.kWh.EL.Res.HH.Thermal.SH.LPG</t>
  </si>
  <si>
    <t>FEC_per_household.kWh.EL.Res.HH.Thermal.SH.LPG.SH</t>
  </si>
  <si>
    <t>FEC_per_household.kWh.EL.Res.HH.Thermal.SH.LPG.SH.LPG</t>
  </si>
  <si>
    <t>FEC_per_household.kWh.EL.Res.HH.Thermal.SH.LPG.SH.Elec</t>
  </si>
  <si>
    <t>FEC_per_household.kWh.EL.Res.HH.Thermal.SH.LPG.SC</t>
  </si>
  <si>
    <t>FEC_per_household.kWh.EL.Res.HH.Thermal.SH.LPG.SC.AC.Elec</t>
  </si>
  <si>
    <t>FEC_per_household.kWh.EL.Res.HH.Thermal.SH.LPG.WH</t>
  </si>
  <si>
    <t>FEC_per_household.kWh.EL.Res.HH.Thermal.SH.LPG.WH.LPG.NoSolar.LPG</t>
  </si>
  <si>
    <t>FEC_per_household.kWh.EL.Res.HH.Thermal.SH.LPG.WH.LPG.Solar</t>
  </si>
  <si>
    <t>FEC_per_household.kWh.EL.Res.HH.Thermal.SH.LPG.WH.LPG.Solar.LPG</t>
  </si>
  <si>
    <t>FEC_per_household.kWh.EL.Res.HH.Thermal.SH.LPG.WH.LPG.Solar.Solar</t>
  </si>
  <si>
    <t>FEC_per_household.kWh.EL.Res.HH.Thermal.SH.LPG.WH.Elc.NoSolar.Elec</t>
  </si>
  <si>
    <t>FEC_per_household.kWh.EL.Res.HH.Thermal.SH.LPG.WH.Elc.Solar</t>
  </si>
  <si>
    <t>FEC_per_household.kWh.EL.Res.HH.Thermal.SH.LPG.WH.Elc.Solar.Elec</t>
  </si>
  <si>
    <t>FEC_per_household.kWh.EL.Res.HH.Thermal.SH.LPG.WH.Elc.Solar.Solar</t>
  </si>
  <si>
    <t>FEC_per_household.kWh.EL.Res.HH.Thermal.SH.LPG.CO</t>
  </si>
  <si>
    <t>FEC_per_household.kWh.EL.Res.HH.Thermal.SH.LPG.CO.LPG.LPG</t>
  </si>
  <si>
    <t>FEC_per_household.kWh.EL.Res.HH.Thermal.SH.LPG.CO.Elc.Elec</t>
  </si>
  <si>
    <t>FEC_per_household.kWh.EL.Res.HH.Thermal.SH.Oil</t>
  </si>
  <si>
    <t>FEC_per_household.kWh.EL.Res.HH.Thermal.SH.Oil.SH</t>
  </si>
  <si>
    <t>FEC_per_household.kWh.EL.Res.HH.Thermal.SH.Oil.SH.Oil</t>
  </si>
  <si>
    <t>FEC_per_household.kWh.EL.Res.HH.Thermal.SH.Oil.SH.Elec</t>
  </si>
  <si>
    <t>FEC_per_household.kWh.EL.Res.HH.Thermal.SH.Oil.SC</t>
  </si>
  <si>
    <t>FEC_per_household.kWh.EL.Res.HH.Thermal.SH.Oil.SC.AC.Elec</t>
  </si>
  <si>
    <t>FEC_per_household.kWh.EL.Res.HH.Thermal.SH.Oil.WH</t>
  </si>
  <si>
    <t>FEC_per_household.kWh.EL.Res.HH.Thermal.SH.Oil.WH.Oil.NoSolar.Oil</t>
  </si>
  <si>
    <t>FEC_per_household.kWh.EL.Res.HH.Thermal.SH.Oil.WH.Oil.Solar</t>
  </si>
  <si>
    <t>FEC_per_household.kWh.EL.Res.HH.Thermal.SH.Oil.WH.Oil.Solar.Oil</t>
  </si>
  <si>
    <t>FEC_per_household.kWh.EL.Res.HH.Thermal.SH.Oil.WH.Oil.Solar.Solar</t>
  </si>
  <si>
    <t>FEC_per_household.kWh.EL.Res.HH.Thermal.SH.Oil.WH.Elc.NoSolar.Elec</t>
  </si>
  <si>
    <t>FEC_per_household.kWh.EL.Res.HH.Thermal.SH.Oil.WH.Elc.Solar</t>
  </si>
  <si>
    <t>FEC_per_household.kWh.EL.Res.HH.Thermal.SH.Oil.WH.Elc.Solar.Elec</t>
  </si>
  <si>
    <t>FEC_per_household.kWh.EL.Res.HH.Thermal.SH.Oil.WH.Elc.Solar.Solar</t>
  </si>
  <si>
    <t>FEC_per_household.kWh.EL.Res.HH.Thermal.SH.Oil.CO</t>
  </si>
  <si>
    <t>FEC_per_household.kWh.EL.Res.HH.Thermal.SH.Oil.CO.LPG.LPG</t>
  </si>
  <si>
    <t>FEC_per_household.kWh.EL.Res.HH.Thermal.SH.Oil.CO.Elc.Elec</t>
  </si>
  <si>
    <t>FEC_per_household.kWh.EL.Res.HH.Thermal.SH.Gas</t>
  </si>
  <si>
    <t>FEC_per_household.kWh.EL.Res.HH.Thermal.SH.Gas.SH</t>
  </si>
  <si>
    <t>FEC_per_household.kWh.EL.Res.HH.Thermal.SH.Gas.SH.Gas</t>
  </si>
  <si>
    <t>FEC_per_household.kWh.EL.Res.HH.Thermal.SH.Gas.SH.Elec</t>
  </si>
  <si>
    <t>FEC_per_household.kWh.EL.Res.HH.Thermal.SH.Gas.SC</t>
  </si>
  <si>
    <t>FEC_per_household.kWh.EL.Res.HH.Thermal.SH.Gas.SC.AC.Elec</t>
  </si>
  <si>
    <t>FEC_per_household.kWh.EL.Res.HH.Thermal.SH.Gas.WH</t>
  </si>
  <si>
    <t>FEC_per_household.kWh.EL.Res.HH.Thermal.SH.Gas.WH.Gas.NoSolar.Gas</t>
  </si>
  <si>
    <t>FEC_per_household.kWh.EL.Res.HH.Thermal.SH.Gas.WH.Gas.Solar</t>
  </si>
  <si>
    <t>FEC_per_household.kWh.EL.Res.HH.Thermal.SH.Gas.WH.Gas.Solar.Gas</t>
  </si>
  <si>
    <t>FEC_per_household.kWh.EL.Res.HH.Thermal.SH.Gas.WH.Gas.Solar.Solar</t>
  </si>
  <si>
    <t>FEC_per_household.kWh.EL.Res.HH.Thermal.SH.Gas.WH.Elc.NoSolar.Elec</t>
  </si>
  <si>
    <t>FEC_per_household.kWh.EL.Res.HH.Thermal.SH.Gas.WH.Elc.Solar</t>
  </si>
  <si>
    <t>FEC_per_household.kWh.EL.Res.HH.Thermal.SH.Gas.WH.Elc.Solar.Elec</t>
  </si>
  <si>
    <t>FEC_per_household.kWh.EL.Res.HH.Thermal.SH.Gas.WH.Elc.Solar.Solar</t>
  </si>
  <si>
    <t>FEC_per_household.kWh.EL.Res.HH.Thermal.SH.Gas.CO</t>
  </si>
  <si>
    <t>FEC_per_household.kWh.EL.Res.HH.Thermal.SH.Gas.CO.Gas.Gas</t>
  </si>
  <si>
    <t>FEC_per_household.kWh.EL.Res.HH.Thermal.SH.Gas.CO.Elc.Elec</t>
  </si>
  <si>
    <t>FEC_per_household.kWh.EL.Res.HH.Thermal.SH.Biomass</t>
  </si>
  <si>
    <t>FEC_per_household.kWh.EL.Res.HH.Thermal.SH.Biomass.SH</t>
  </si>
  <si>
    <t>FEC_per_household.kWh.EL.Res.HH.Thermal.SH.Biomass.SH.Biomass</t>
  </si>
  <si>
    <t>FEC_per_household.kWh.EL.Res.HH.Thermal.SH.Biomass.SH.Elec</t>
  </si>
  <si>
    <t>FEC_per_household.kWh.EL.Res.HH.Thermal.SH.Biomass.SC</t>
  </si>
  <si>
    <t>FEC_per_household.kWh.EL.Res.HH.Thermal.SH.Biomass.SC.AC.Elec</t>
  </si>
  <si>
    <t>FEC_per_household.kWh.EL.Res.HH.Thermal.SH.Biomass.WH</t>
  </si>
  <si>
    <t>FEC_per_household.kWh.EL.Res.HH.Thermal.SH.Biomass.WH.Biomass.NoSolar.Biomass</t>
  </si>
  <si>
    <t>FEC_per_household.kWh.EL.Res.HH.Thermal.SH.Biomass.WH.Biomass.Solar</t>
  </si>
  <si>
    <t>FEC_per_household.kWh.EL.Res.HH.Thermal.SH.Biomass.WH.Biomass.Solar.Biomass</t>
  </si>
  <si>
    <t>FEC_per_household.kWh.EL.Res.HH.Thermal.SH.Biomass.WH.Biomass.Solar.Solar</t>
  </si>
  <si>
    <t>FEC_per_household.kWh.EL.Res.HH.Thermal.SH.Biomass.WH.LPG.NoSolar.LPG</t>
  </si>
  <si>
    <t>FEC_per_household.kWh.EL.Res.HH.Thermal.SH.Biomass.WH.LPG.Solar</t>
  </si>
  <si>
    <t>FEC_per_household.kWh.EL.Res.HH.Thermal.SH.Biomass.WH.LPG.Solar.LPG</t>
  </si>
  <si>
    <t>FEC_per_household.kWh.EL.Res.HH.Thermal.SH.Biomass.WH.LPG.Solar.Solar</t>
  </si>
  <si>
    <t>FEC_per_household.kWh.EL.Res.HH.Thermal.SH.Biomass.WH.Elc.NoSolar.Elec</t>
  </si>
  <si>
    <t>FEC_per_household.kWh.EL.Res.HH.Thermal.SH.Biomass.WH.Elc.Solar</t>
  </si>
  <si>
    <t>FEC_per_household.kWh.EL.Res.HH.Thermal.SH.Biomass.WH.Elc.Solar.Elec</t>
  </si>
  <si>
    <t>FEC_per_household.kWh.EL.Res.HH.Thermal.SH.Biomass.WH.Elc.Solar.Solar</t>
  </si>
  <si>
    <t>FEC_per_household.kWh.EL.Res.HH.Thermal.SH.Biomass.CO</t>
  </si>
  <si>
    <t>FEC_per_household.kWh.EL.Res.HH.Thermal.SH.Biomass.CO.Biomass.Biomass</t>
  </si>
  <si>
    <t>FEC_per_household.kWh.EL.Res.HH.Thermal.SH.Biomass.CO.LPG.LPG</t>
  </si>
  <si>
    <t>FEC_per_household.kWh.EL.Res.HH.Thermal.SH.Biomass.CO.Elc.Elec</t>
  </si>
  <si>
    <t>FEC_per_household.kWh.EL.Res.HH.Thermal.SH.Geo</t>
  </si>
  <si>
    <t>FEC_per_household.kWh.EL.Res.HH.Thermal.SH.Geo.SH</t>
  </si>
  <si>
    <t>FEC_per_household.kWh.EL.Res.HH.Thermal.SH.Geo.SH.Geo</t>
  </si>
  <si>
    <t>FEC_per_household.kWh.EL.Res.HH.Thermal.SH.Geo.SH.Elec</t>
  </si>
  <si>
    <t>FEC_per_household.kWh.EL.Res.HH.Thermal.SH.Geo.SC</t>
  </si>
  <si>
    <t>FEC_per_household.kWh.EL.Res.HH.Thermal.SH.Geo.SC.AC.Elec</t>
  </si>
  <si>
    <t>FEC_per_household.kWh.EL.Res.HH.Thermal.SH.Geo.WH</t>
  </si>
  <si>
    <t>FEC_per_household.kWh.EL.Res.HH.Thermal.SH.Geo.WH.Geo.NoSolar.Geo</t>
  </si>
  <si>
    <t>FEC_per_household.kWh.EL.Res.HH.Thermal.SH.Geo.WH.Geo.Solar</t>
  </si>
  <si>
    <t>FEC_per_household.kWh.EL.Res.HH.Thermal.SH.Geo.WH.Geo.Solar.Geo</t>
  </si>
  <si>
    <t>FEC_per_household.kWh.EL.Res.HH.Thermal.SH.Geo.WH.Geo.Solar.Solar</t>
  </si>
  <si>
    <t>FEC_per_household.kWh.EL.Res.HH.Thermal.SH.Geo.WH.Elc.NoSolar.Elec</t>
  </si>
  <si>
    <t>FEC_per_household.kWh.EL.Res.HH.Thermal.SH.Geo.WH.Elc.Solar</t>
  </si>
  <si>
    <t>FEC_per_household.kWh.EL.Res.HH.Thermal.SH.Geo.WH.Elc.Solar.Elec</t>
  </si>
  <si>
    <t>FEC_per_household.kWh.EL.Res.HH.Thermal.SH.Geo.WH.Elc.Solar.Solar</t>
  </si>
  <si>
    <t>FEC_per_household.kWh.EL.Res.HH.Thermal.SH.Geo.CO</t>
  </si>
  <si>
    <t>FEC_per_household.kWh.EL.Res.HH.Thermal.SH.Geo.CO.LPG.LPG</t>
  </si>
  <si>
    <t>FEC_per_household.kWh.EL.Res.HH.Thermal.SH.Geo.CO.Elc.Elec</t>
  </si>
  <si>
    <t>FEC_per_household.kWh.EL.Res.HH.Thermal.SH.DistrHeat</t>
  </si>
  <si>
    <t>FEC_per_household.kWh.EL.Res.HH.Thermal.SH.DistrHeat.SH</t>
  </si>
  <si>
    <t>FEC_per_household.kWh.EL.Res.HH.Thermal.SH.DistrHeat.SH.Steam_Distr</t>
  </si>
  <si>
    <t>FEC_per_household.kWh.EL.Res.HH.Thermal.SH.DistrHeat.SH.Elec</t>
  </si>
  <si>
    <t>FEC_per_household.kWh.EL.Res.HH.Thermal.SH.DistrHeat.SC</t>
  </si>
  <si>
    <t>FEC_per_household.kWh.EL.Res.HH.Thermal.SH.DistrHeat.SC.AC.Elec</t>
  </si>
  <si>
    <t>FEC_per_household.kWh.EL.Res.HH.Thermal.SH.DistrHeat.WH</t>
  </si>
  <si>
    <t>FEC_per_household.kWh.EL.Res.HH.Thermal.SH.DistrHeat.WH.DistrHeat.NoSolar.Steam_Distr</t>
  </si>
  <si>
    <t>FEC_per_household.kWh.EL.Res.HH.Thermal.SH.DistrHeat.WH.DistrHeat.Solar</t>
  </si>
  <si>
    <t>FEC_per_household.kWh.EL.Res.HH.Thermal.SH.DistrHeat.WH.DistrHeat.Solar.Steam_Distr</t>
  </si>
  <si>
    <t>FEC_per_household.kWh.EL.Res.HH.Thermal.SH.DistrHeat.WH.DistrHeat.Solar.Solar</t>
  </si>
  <si>
    <t>FEC_per_household.kWh.EL.Res.HH.Thermal.SH.DistrHeat.WH.Elc.NoSolar.Elec</t>
  </si>
  <si>
    <t>FEC_per_household.kWh.EL.Res.HH.Thermal.SH.DistrHeat.WH.Elc.Solar</t>
  </si>
  <si>
    <t>FEC_per_household.kWh.EL.Res.HH.Thermal.SH.DistrHeat.WH.Elc.Solar.Elec</t>
  </si>
  <si>
    <t>FEC_per_household.kWh.EL.Res.HH.Thermal.SH.DistrHeat.WH.Elc.Solar.Solar</t>
  </si>
  <si>
    <t>FEC_per_household.kWh.EL.Res.HH.Thermal.SH.DistrHeat.CO</t>
  </si>
  <si>
    <t>FEC_per_household.kWh.EL.Res.HH.Thermal.SH.DistrHeat.CO.LPG.LPG</t>
  </si>
  <si>
    <t>FEC_per_household.kWh.EL.Res.HH.Thermal.SH.DistrHeat.CO.Elc.Elec</t>
  </si>
  <si>
    <t>FEC_per_household.kWh.EL.Res.HH.Thermal.SH.AdvElc</t>
  </si>
  <si>
    <t>FEC_per_household.kWh.EL.Res.HH.Thermal.SH.AdvElc.SH</t>
  </si>
  <si>
    <t>FEC_per_household.kWh.EL.Res.HH.Thermal.SH.AdvElc.SH.Elec</t>
  </si>
  <si>
    <t>FEC_per_household.kWh.EL.Res.HH.Thermal.SH.AdvElc.SC</t>
  </si>
  <si>
    <t>FEC_per_household.kWh.EL.Res.HH.Thermal.SH.AdvElc.SC.AC.Elec</t>
  </si>
  <si>
    <t>FEC_per_household.kWh.EL.Res.HH.Thermal.SH.AdvElc.WH</t>
  </si>
  <si>
    <t>FEC_per_household.kWh.EL.Res.HH.Thermal.SH.AdvElc.WH.LPG.NoSolar.LPG</t>
  </si>
  <si>
    <t>FEC_per_household.kWh.EL.Res.HH.Thermal.SH.AdvElc.WH.LPG.Solar</t>
  </si>
  <si>
    <t>FEC_per_household.kWh.EL.Res.HH.Thermal.SH.AdvElc.WH.LPG.Solar.LPG</t>
  </si>
  <si>
    <t>FEC_per_household.kWh.EL.Res.HH.Thermal.SH.AdvElc.WH.LPG.Solar.Solar</t>
  </si>
  <si>
    <t>FEC_per_household.kWh.EL.Res.HH.Thermal.SH.AdvElc.WH.Elc.NoSolar.Elec</t>
  </si>
  <si>
    <t>FEC_per_household.kWh.EL.Res.HH.Thermal.SH.AdvElc.WH.Elc.Solar</t>
  </si>
  <si>
    <t>FEC_per_household.kWh.EL.Res.HH.Thermal.SH.AdvElc.WH.Elc.Solar.Elec</t>
  </si>
  <si>
    <t>FEC_per_household.kWh.EL.Res.HH.Thermal.SH.AdvElc.WH.Elc.Solar.Solar</t>
  </si>
  <si>
    <t>FEC_per_household.kWh.EL.Res.HH.Thermal.SH.AdvElc.CO</t>
  </si>
  <si>
    <t>FEC_per_household.kWh.EL.Res.HH.Thermal.SH.AdvElc.CO.LPG.LPG</t>
  </si>
  <si>
    <t>FEC_per_household.kWh.EL.Res.HH.Thermal.SH.AdvElc.CO.Elc.Elec</t>
  </si>
  <si>
    <t>FEC_per_household.kWh.EL.Res.HH.Thermal.SH.ConvElc</t>
  </si>
  <si>
    <t>FEC_per_household.kWh.EL.Res.HH.Thermal.SH.ConvElc.SH</t>
  </si>
  <si>
    <t>FEC_per_household.kWh.EL.Res.HH.Thermal.SH.ConvElc.SH.Elec</t>
  </si>
  <si>
    <t>FEC_per_household.kWh.EL.Res.HH.Thermal.SH.ConvElc.SC</t>
  </si>
  <si>
    <t>FEC_per_household.kWh.EL.Res.HH.Thermal.SH.ConvElc.SC.AC.Elec</t>
  </si>
  <si>
    <t>FEC_per_household.kWh.EL.Res.HH.Thermal.SH.ConvElc.WH</t>
  </si>
  <si>
    <t>FEC_per_household.kWh.EL.Res.HH.Thermal.SH.ConvElc.WH.LPG.NoSolar.LPG</t>
  </si>
  <si>
    <t>FEC_per_household.kWh.EL.Res.HH.Thermal.SH.ConvElc.WH.LPG.Solar</t>
  </si>
  <si>
    <t>FEC_per_household.kWh.EL.Res.HH.Thermal.SH.ConvElc.WH.LPG.Solar.LPG</t>
  </si>
  <si>
    <t>FEC_per_household.kWh.EL.Res.HH.Thermal.SH.ConvElc.WH.LPG.Solar.Solar</t>
  </si>
  <si>
    <t>FEC_per_household.kWh.EL.Res.HH.Thermal.SH.ConvElc.WH.Elc.NoSolar.Elec</t>
  </si>
  <si>
    <t>FEC_per_household.kWh.EL.Res.HH.Thermal.SH.ConvElc.WH.Elc.Solar</t>
  </si>
  <si>
    <t>FEC_per_household.kWh.EL.Res.HH.Thermal.SH.ConvElc.WH.Elc.Solar.Elec</t>
  </si>
  <si>
    <t>FEC_per_household.kWh.EL.Res.HH.Thermal.SH.ConvElc.WH.Elc.Solar.Solar</t>
  </si>
  <si>
    <t>FEC_per_household.kWh.EL.Res.HH.Thermal.SH.ConvElc.CO</t>
  </si>
  <si>
    <t>FEC_per_household.kWh.EL.Res.HH.Thermal.SH.ConvElc.CO.LPG.LPG</t>
  </si>
  <si>
    <t>FEC_per_household.kWh.EL.Res.HH.Thermal.SH.ConvElc.CO.Elc.Elec</t>
  </si>
  <si>
    <t>EL - Thermal energy service per household (detailed structure)</t>
  </si>
  <si>
    <t>TES_per_household.kWh.EL.Res.HH.Thermal.SH.Solids</t>
  </si>
  <si>
    <t>TES_per_household.kWh.EL.Res.HH.Thermal.SH.Solids.SH</t>
  </si>
  <si>
    <t>TES_per_household.kWh.EL.Res.HH.Thermal.SH.Solids.SH.Solids</t>
  </si>
  <si>
    <t>TES_per_household.kWh.EL.Res.HH.Thermal.SH.Solids.SH.Elec</t>
  </si>
  <si>
    <t>TES_per_household.kWh.EL.Res.HH.Thermal.SH.Solids.SC</t>
  </si>
  <si>
    <t>TES_per_household.kWh.EL.Res.HH.Thermal.SH.Solids.SC.AC.Elec</t>
  </si>
  <si>
    <t>TES_per_household.kWh.EL.Res.HH.Thermal.SH.Solids.WH</t>
  </si>
  <si>
    <t>TES_per_household.kWh.EL.Res.HH.Thermal.SH.Solids.WH.Solids.NoSolar.Solids</t>
  </si>
  <si>
    <t>TES_per_household.kWh.EL.Res.HH.Thermal.SH.Solids.WH.LPG.NoSolar.LPG</t>
  </si>
  <si>
    <t>TES_per_household.kWh.EL.Res.HH.Thermal.SH.Solids.WH.LPG.Solar</t>
  </si>
  <si>
    <t>TES_per_household.kWh.EL.Res.HH.Thermal.SH.Solids.WH.LPG.Solar.LPG</t>
  </si>
  <si>
    <t>TES_per_household.kWh.EL.Res.HH.Thermal.SH.Solids.WH.LPG.Solar.Solar</t>
  </si>
  <si>
    <t>TES_per_household.kWh.EL.Res.HH.Thermal.SH.Solids.WH.Elc.NoSolar.Elec</t>
  </si>
  <si>
    <t>TES_per_household.kWh.EL.Res.HH.Thermal.SH.Solids.WH.Elc.Solar</t>
  </si>
  <si>
    <t>TES_per_household.kWh.EL.Res.HH.Thermal.SH.Solids.WH.Elc.Solar.Elec</t>
  </si>
  <si>
    <t>TES_per_household.kWh.EL.Res.HH.Thermal.SH.Solids.WH.Elc.Solar.Solar</t>
  </si>
  <si>
    <t>TES_per_household.kWh.EL.Res.HH.Thermal.SH.Solids.CO</t>
  </si>
  <si>
    <t>TES_per_household.kWh.EL.Res.HH.Thermal.SH.Solids.CO.Solids.Solids</t>
  </si>
  <si>
    <t>TES_per_household.kWh.EL.Res.HH.Thermal.SH.Solids.CO.LPG.LPG</t>
  </si>
  <si>
    <t>TES_per_household.kWh.EL.Res.HH.Thermal.SH.Solids.CO.Elc.Elec</t>
  </si>
  <si>
    <t>TES_per_household.kWh.EL.Res.HH.Thermal.SH.LPG</t>
  </si>
  <si>
    <t>TES_per_household.kWh.EL.Res.HH.Thermal.SH.LPG.SH</t>
  </si>
  <si>
    <t>TES_per_household.kWh.EL.Res.HH.Thermal.SH.LPG.SH.LPG</t>
  </si>
  <si>
    <t>TES_per_household.kWh.EL.Res.HH.Thermal.SH.LPG.SH.Elec</t>
  </si>
  <si>
    <t>TES_per_household.kWh.EL.Res.HH.Thermal.SH.LPG.SC</t>
  </si>
  <si>
    <t>TES_per_household.kWh.EL.Res.HH.Thermal.SH.LPG.SC.AC.Elec</t>
  </si>
  <si>
    <t>TES_per_household.kWh.EL.Res.HH.Thermal.SH.LPG.WH</t>
  </si>
  <si>
    <t>TES_per_household.kWh.EL.Res.HH.Thermal.SH.LPG.WH.LPG.NoSolar.LPG</t>
  </si>
  <si>
    <t>TES_per_household.kWh.EL.Res.HH.Thermal.SH.LPG.WH.LPG.Solar</t>
  </si>
  <si>
    <t>TES_per_household.kWh.EL.Res.HH.Thermal.SH.LPG.WH.LPG.Solar.LPG</t>
  </si>
  <si>
    <t>TES_per_household.kWh.EL.Res.HH.Thermal.SH.LPG.WH.LPG.Solar.Solar</t>
  </si>
  <si>
    <t>TES_per_household.kWh.EL.Res.HH.Thermal.SH.LPG.WH.Elc.NoSolar.Elec</t>
  </si>
  <si>
    <t>TES_per_household.kWh.EL.Res.HH.Thermal.SH.LPG.WH.Elc.Solar</t>
  </si>
  <si>
    <t>TES_per_household.kWh.EL.Res.HH.Thermal.SH.LPG.WH.Elc.Solar.Elec</t>
  </si>
  <si>
    <t>TES_per_household.kWh.EL.Res.HH.Thermal.SH.LPG.WH.Elc.Solar.Solar</t>
  </si>
  <si>
    <t>TES_per_household.kWh.EL.Res.HH.Thermal.SH.LPG.CO</t>
  </si>
  <si>
    <t>TES_per_household.kWh.EL.Res.HH.Thermal.SH.LPG.CO.LPG.LPG</t>
  </si>
  <si>
    <t>TES_per_household.kWh.EL.Res.HH.Thermal.SH.LPG.CO.Elc.Elec</t>
  </si>
  <si>
    <t>TES_per_household.kWh.EL.Res.HH.Thermal.SH.Oil</t>
  </si>
  <si>
    <t>TES_per_household.kWh.EL.Res.HH.Thermal.SH.Oil.SH</t>
  </si>
  <si>
    <t>TES_per_household.kWh.EL.Res.HH.Thermal.SH.Oil.SH.Oil</t>
  </si>
  <si>
    <t>TES_per_household.kWh.EL.Res.HH.Thermal.SH.Oil.SH.Elec</t>
  </si>
  <si>
    <t>TES_per_household.kWh.EL.Res.HH.Thermal.SH.Oil.SC</t>
  </si>
  <si>
    <t>TES_per_household.kWh.EL.Res.HH.Thermal.SH.Oil.SC.AC.Elec</t>
  </si>
  <si>
    <t>TES_per_household.kWh.EL.Res.HH.Thermal.SH.Oil.WH</t>
  </si>
  <si>
    <t>TES_per_household.kWh.EL.Res.HH.Thermal.SH.Oil.WH.Oil.NoSolar.Oil</t>
  </si>
  <si>
    <t>TES_per_household.kWh.EL.Res.HH.Thermal.SH.Oil.WH.Oil.Solar</t>
  </si>
  <si>
    <t>TES_per_household.kWh.EL.Res.HH.Thermal.SH.Oil.WH.Oil.Solar.Oil</t>
  </si>
  <si>
    <t>TES_per_household.kWh.EL.Res.HH.Thermal.SH.Oil.WH.Oil.Solar.Solar</t>
  </si>
  <si>
    <t>TES_per_household.kWh.EL.Res.HH.Thermal.SH.Oil.WH.Elc.NoSolar.Elec</t>
  </si>
  <si>
    <t>TES_per_household.kWh.EL.Res.HH.Thermal.SH.Oil.WH.Elc.Solar</t>
  </si>
  <si>
    <t>TES_per_household.kWh.EL.Res.HH.Thermal.SH.Oil.WH.Elc.Solar.Elec</t>
  </si>
  <si>
    <t>TES_per_household.kWh.EL.Res.HH.Thermal.SH.Oil.WH.Elc.Solar.Solar</t>
  </si>
  <si>
    <t>TES_per_household.kWh.EL.Res.HH.Thermal.SH.Oil.CO</t>
  </si>
  <si>
    <t>TES_per_household.kWh.EL.Res.HH.Thermal.SH.Oil.CO.LPG.LPG</t>
  </si>
  <si>
    <t>TES_per_household.kWh.EL.Res.HH.Thermal.SH.Oil.CO.Elc.Elec</t>
  </si>
  <si>
    <t>TES_per_household.kWh.EL.Res.HH.Thermal.SH.Gas</t>
  </si>
  <si>
    <t>TES_per_household.kWh.EL.Res.HH.Thermal.SH.Gas.SH</t>
  </si>
  <si>
    <t>TES_per_household.kWh.EL.Res.HH.Thermal.SH.Gas.SH.Gas</t>
  </si>
  <si>
    <t>TES_per_household.kWh.EL.Res.HH.Thermal.SH.Gas.SH.Elec</t>
  </si>
  <si>
    <t>TES_per_household.kWh.EL.Res.HH.Thermal.SH.Gas.SC</t>
  </si>
  <si>
    <t>TES_per_household.kWh.EL.Res.HH.Thermal.SH.Gas.SC.AC.Elec</t>
  </si>
  <si>
    <t>TES_per_household.kWh.EL.Res.HH.Thermal.SH.Gas.WH</t>
  </si>
  <si>
    <t>TES_per_household.kWh.EL.Res.HH.Thermal.SH.Gas.WH.Gas.NoSolar.Gas</t>
  </si>
  <si>
    <t>TES_per_household.kWh.EL.Res.HH.Thermal.SH.Gas.WH.Gas.Solar</t>
  </si>
  <si>
    <t>TES_per_household.kWh.EL.Res.HH.Thermal.SH.Gas.WH.Gas.Solar.Gas</t>
  </si>
  <si>
    <t>TES_per_household.kWh.EL.Res.HH.Thermal.SH.Gas.WH.Gas.Solar.Solar</t>
  </si>
  <si>
    <t>TES_per_household.kWh.EL.Res.HH.Thermal.SH.Gas.WH.Elc.NoSolar.Elec</t>
  </si>
  <si>
    <t>TES_per_household.kWh.EL.Res.HH.Thermal.SH.Gas.WH.Elc.Solar</t>
  </si>
  <si>
    <t>TES_per_household.kWh.EL.Res.HH.Thermal.SH.Gas.WH.Elc.Solar.Elec</t>
  </si>
  <si>
    <t>TES_per_household.kWh.EL.Res.HH.Thermal.SH.Gas.WH.Elc.Solar.Solar</t>
  </si>
  <si>
    <t>TES_per_household.kWh.EL.Res.HH.Thermal.SH.Gas.CO</t>
  </si>
  <si>
    <t>TES_per_household.kWh.EL.Res.HH.Thermal.SH.Gas.CO.Gas.Gas</t>
  </si>
  <si>
    <t>TES_per_household.kWh.EL.Res.HH.Thermal.SH.Gas.CO.Elc.Elec</t>
  </si>
  <si>
    <t>TES_per_household.kWh.EL.Res.HH.Thermal.SH.Biomass</t>
  </si>
  <si>
    <t>TES_per_household.kWh.EL.Res.HH.Thermal.SH.Biomass.SH</t>
  </si>
  <si>
    <t>TES_per_household.kWh.EL.Res.HH.Thermal.SH.Biomass.SH.Biomass</t>
  </si>
  <si>
    <t>TES_per_household.kWh.EL.Res.HH.Thermal.SH.Biomass.SH.Elec</t>
  </si>
  <si>
    <t>TES_per_household.kWh.EL.Res.HH.Thermal.SH.Biomass.SC</t>
  </si>
  <si>
    <t>TES_per_household.kWh.EL.Res.HH.Thermal.SH.Biomass.SC.AC.Elec</t>
  </si>
  <si>
    <t>TES_per_household.kWh.EL.Res.HH.Thermal.SH.Biomass.WH</t>
  </si>
  <si>
    <t>TES_per_household.kWh.EL.Res.HH.Thermal.SH.Biomass.WH.Biomass.NoSolar.Biomass</t>
  </si>
  <si>
    <t>TES_per_household.kWh.EL.Res.HH.Thermal.SH.Biomass.WH.Biomass.Solar</t>
  </si>
  <si>
    <t>TES_per_household.kWh.EL.Res.HH.Thermal.SH.Biomass.WH.Biomass.Solar.Biomass</t>
  </si>
  <si>
    <t>TES_per_household.kWh.EL.Res.HH.Thermal.SH.Biomass.WH.Biomass.Solar.Solar</t>
  </si>
  <si>
    <t>TES_per_household.kWh.EL.Res.HH.Thermal.SH.Biomass.WH.LPG.NoSolar.LPG</t>
  </si>
  <si>
    <t>TES_per_household.kWh.EL.Res.HH.Thermal.SH.Biomass.WH.LPG.Solar</t>
  </si>
  <si>
    <t>TES_per_household.kWh.EL.Res.HH.Thermal.SH.Biomass.WH.LPG.Solar.LPG</t>
  </si>
  <si>
    <t>TES_per_household.kWh.EL.Res.HH.Thermal.SH.Biomass.WH.LPG.Solar.Solar</t>
  </si>
  <si>
    <t>TES_per_household.kWh.EL.Res.HH.Thermal.SH.Biomass.WH.Elc.NoSolar.Elec</t>
  </si>
  <si>
    <t>TES_per_household.kWh.EL.Res.HH.Thermal.SH.Biomass.WH.Elc.Solar</t>
  </si>
  <si>
    <t>TES_per_household.kWh.EL.Res.HH.Thermal.SH.Biomass.WH.Elc.Solar.Elec</t>
  </si>
  <si>
    <t>TES_per_household.kWh.EL.Res.HH.Thermal.SH.Biomass.WH.Elc.Solar.Solar</t>
  </si>
  <si>
    <t>TES_per_household.kWh.EL.Res.HH.Thermal.SH.Biomass.CO</t>
  </si>
  <si>
    <t>TES_per_household.kWh.EL.Res.HH.Thermal.SH.Biomass.CO.Biomass.Biomass</t>
  </si>
  <si>
    <t>TES_per_household.kWh.EL.Res.HH.Thermal.SH.Biomass.CO.LPG.LPG</t>
  </si>
  <si>
    <t>TES_per_household.kWh.EL.Res.HH.Thermal.SH.Biomass.CO.Elc.Elec</t>
  </si>
  <si>
    <t>TES_per_household.kWh.EL.Res.HH.Thermal.SH.Geo</t>
  </si>
  <si>
    <t>TES_per_household.kWh.EL.Res.HH.Thermal.SH.Geo.SH</t>
  </si>
  <si>
    <t>TES_per_household.kWh.EL.Res.HH.Thermal.SH.Geo.SH.Geo</t>
  </si>
  <si>
    <t>TES_per_household.kWh.EL.Res.HH.Thermal.SH.Geo.SH.Elec</t>
  </si>
  <si>
    <t>TES_per_household.kWh.EL.Res.HH.Thermal.SH.Geo.SC</t>
  </si>
  <si>
    <t>TES_per_household.kWh.EL.Res.HH.Thermal.SH.Geo.SC.AC.Elec</t>
  </si>
  <si>
    <t>TES_per_household.kWh.EL.Res.HH.Thermal.SH.Geo.WH</t>
  </si>
  <si>
    <t>TES_per_household.kWh.EL.Res.HH.Thermal.SH.Geo.WH.Geo.NoSolar.Geo</t>
  </si>
  <si>
    <t>TES_per_household.kWh.EL.Res.HH.Thermal.SH.Geo.WH.Geo.Solar</t>
  </si>
  <si>
    <t>TES_per_household.kWh.EL.Res.HH.Thermal.SH.Geo.WH.Geo.Solar.Geo</t>
  </si>
  <si>
    <t>TES_per_household.kWh.EL.Res.HH.Thermal.SH.Geo.WH.Geo.Solar.Solar</t>
  </si>
  <si>
    <t>TES_per_household.kWh.EL.Res.HH.Thermal.SH.Geo.WH.Elc.NoSolar.Elec</t>
  </si>
  <si>
    <t>TES_per_household.kWh.EL.Res.HH.Thermal.SH.Geo.WH.Elc.Solar</t>
  </si>
  <si>
    <t>TES_per_household.kWh.EL.Res.HH.Thermal.SH.Geo.WH.Elc.Solar.Elec</t>
  </si>
  <si>
    <t>TES_per_household.kWh.EL.Res.HH.Thermal.SH.Geo.WH.Elc.Solar.Solar</t>
  </si>
  <si>
    <t>TES_per_household.kWh.EL.Res.HH.Thermal.SH.Geo.CO</t>
  </si>
  <si>
    <t>TES_per_household.kWh.EL.Res.HH.Thermal.SH.Geo.CO.LPG.LPG</t>
  </si>
  <si>
    <t>TES_per_household.kWh.EL.Res.HH.Thermal.SH.Geo.CO.Elc.Elec</t>
  </si>
  <si>
    <t>TES_per_household.kWh.EL.Res.HH.Thermal.SH.DistrHeat</t>
  </si>
  <si>
    <t>TES_per_household.kWh.EL.Res.HH.Thermal.SH.DistrHeat.SH</t>
  </si>
  <si>
    <t>TES_per_household.kWh.EL.Res.HH.Thermal.SH.DistrHeat.SH.Steam_Distr</t>
  </si>
  <si>
    <t>TES_per_household.kWh.EL.Res.HH.Thermal.SH.DistrHeat.SH.Elec</t>
  </si>
  <si>
    <t>TES_per_household.kWh.EL.Res.HH.Thermal.SH.DistrHeat.SC</t>
  </si>
  <si>
    <t>TES_per_household.kWh.EL.Res.HH.Thermal.SH.DistrHeat.SC.AC.Elec</t>
  </si>
  <si>
    <t>TES_per_household.kWh.EL.Res.HH.Thermal.SH.DistrHeat.WH</t>
  </si>
  <si>
    <t>TES_per_household.kWh.EL.Res.HH.Thermal.SH.DistrHeat.WH.DistrHeat.NoSolar.Steam_Distr</t>
  </si>
  <si>
    <t>TES_per_household.kWh.EL.Res.HH.Thermal.SH.DistrHeat.WH.DistrHeat.Solar</t>
  </si>
  <si>
    <t>TES_per_household.kWh.EL.Res.HH.Thermal.SH.DistrHeat.WH.DistrHeat.Solar.Steam_Distr</t>
  </si>
  <si>
    <t>TES_per_household.kWh.EL.Res.HH.Thermal.SH.DistrHeat.WH.DistrHeat.Solar.Solar</t>
  </si>
  <si>
    <t>TES_per_household.kWh.EL.Res.HH.Thermal.SH.DistrHeat.WH.Elc.NoSolar.Elec</t>
  </si>
  <si>
    <t>TES_per_household.kWh.EL.Res.HH.Thermal.SH.DistrHeat.WH.Elc.Solar</t>
  </si>
  <si>
    <t>TES_per_household.kWh.EL.Res.HH.Thermal.SH.DistrHeat.WH.Elc.Solar.Elec</t>
  </si>
  <si>
    <t>TES_per_household.kWh.EL.Res.HH.Thermal.SH.DistrHeat.WH.Elc.Solar.Solar</t>
  </si>
  <si>
    <t>TES_per_household.kWh.EL.Res.HH.Thermal.SH.DistrHeat.CO</t>
  </si>
  <si>
    <t>TES_per_household.kWh.EL.Res.HH.Thermal.SH.DistrHeat.CO.LPG.LPG</t>
  </si>
  <si>
    <t>TES_per_household.kWh.EL.Res.HH.Thermal.SH.DistrHeat.CO.Elc.Elec</t>
  </si>
  <si>
    <t>TES_per_household.kWh.EL.Res.HH.Thermal.SH.AdvElc</t>
  </si>
  <si>
    <t>TES_per_household.kWh.EL.Res.HH.Thermal.SH.AdvElc.SH</t>
  </si>
  <si>
    <t>TES_per_household.kWh.EL.Res.HH.Thermal.SH.AdvElc.SH.Elec</t>
  </si>
  <si>
    <t>TES_per_household.kWh.EL.Res.HH.Thermal.SH.AdvElc.SC</t>
  </si>
  <si>
    <t>TES_per_household.kWh.EL.Res.HH.Thermal.SH.AdvElc.SC.AC.Elec</t>
  </si>
  <si>
    <t>TES_per_household.kWh.EL.Res.HH.Thermal.SH.AdvElc.WH</t>
  </si>
  <si>
    <t>TES_per_household.kWh.EL.Res.HH.Thermal.SH.AdvElc.WH.LPG.NoSolar.LPG</t>
  </si>
  <si>
    <t>TES_per_household.kWh.EL.Res.HH.Thermal.SH.AdvElc.WH.LPG.Solar</t>
  </si>
  <si>
    <t>TES_per_household.kWh.EL.Res.HH.Thermal.SH.AdvElc.WH.LPG.Solar.LPG</t>
  </si>
  <si>
    <t>TES_per_household.kWh.EL.Res.HH.Thermal.SH.AdvElc.WH.LPG.Solar.Solar</t>
  </si>
  <si>
    <t>TES_per_household.kWh.EL.Res.HH.Thermal.SH.AdvElc.WH.Elc.NoSolar.Elec</t>
  </si>
  <si>
    <t>TES_per_household.kWh.EL.Res.HH.Thermal.SH.AdvElc.WH.Elc.Solar</t>
  </si>
  <si>
    <t>TES_per_household.kWh.EL.Res.HH.Thermal.SH.AdvElc.WH.Elc.Solar.Elec</t>
  </si>
  <si>
    <t>TES_per_household.kWh.EL.Res.HH.Thermal.SH.AdvElc.WH.Elc.Solar.Solar</t>
  </si>
  <si>
    <t>TES_per_household.kWh.EL.Res.HH.Thermal.SH.AdvElc.CO</t>
  </si>
  <si>
    <t>TES_per_household.kWh.EL.Res.HH.Thermal.SH.AdvElc.CO.LPG.LPG</t>
  </si>
  <si>
    <t>TES_per_household.kWh.EL.Res.HH.Thermal.SH.AdvElc.CO.Elc.Elec</t>
  </si>
  <si>
    <t>TES_per_household.kWh.EL.Res.HH.Thermal.SH.ConvElc</t>
  </si>
  <si>
    <t>TES_per_household.kWh.EL.Res.HH.Thermal.SH.ConvElc.SH</t>
  </si>
  <si>
    <t>TES_per_household.kWh.EL.Res.HH.Thermal.SH.ConvElc.SH.Elec</t>
  </si>
  <si>
    <t>TES_per_household.kWh.EL.Res.HH.Thermal.SH.ConvElc.SC</t>
  </si>
  <si>
    <t>TES_per_household.kWh.EL.Res.HH.Thermal.SH.ConvElc.SC.AC.Elec</t>
  </si>
  <si>
    <t>TES_per_household.kWh.EL.Res.HH.Thermal.SH.ConvElc.WH</t>
  </si>
  <si>
    <t>TES_per_household.kWh.EL.Res.HH.Thermal.SH.ConvElc.WH.LPG.NoSolar.LPG</t>
  </si>
  <si>
    <t>TES_per_household.kWh.EL.Res.HH.Thermal.SH.ConvElc.WH.LPG.Solar</t>
  </si>
  <si>
    <t>TES_per_household.kWh.EL.Res.HH.Thermal.SH.ConvElc.WH.LPG.Solar.LPG</t>
  </si>
  <si>
    <t>TES_per_household.kWh.EL.Res.HH.Thermal.SH.ConvElc.WH.LPG.Solar.Solar</t>
  </si>
  <si>
    <t>TES_per_household.kWh.EL.Res.HH.Thermal.SH.ConvElc.WH.Elc.NoSolar.Elec</t>
  </si>
  <si>
    <t>TES_per_household.kWh.EL.Res.HH.Thermal.SH.ConvElc.WH.Elc.Solar</t>
  </si>
  <si>
    <t>TES_per_household.kWh.EL.Res.HH.Thermal.SH.ConvElc.WH.Elc.Solar.Elec</t>
  </si>
  <si>
    <t>TES_per_household.kWh.EL.Res.HH.Thermal.SH.ConvElc.WH.Elc.Solar.Solar</t>
  </si>
  <si>
    <t>TES_per_household.kWh.EL.Res.HH.Thermal.SH.ConvElc.CO</t>
  </si>
  <si>
    <t>TES_per_household.kWh.EL.Res.HH.Thermal.SH.ConvElc.CO.LPG.LPG</t>
  </si>
  <si>
    <t>TES_per_household.kWh.EL.Res.HH.Thermal.SH.ConvElc.CO.Elc.Elec</t>
  </si>
  <si>
    <t>EL - CO2 emissions per household (detailed structure)</t>
  </si>
  <si>
    <t>EMI_per_household.kgCO2.EL.Res.HH.Thermal.SH.Solids</t>
  </si>
  <si>
    <t>EMI_per_household.kgCO2.EL.Res.HH.Thermal.SH.Solids.SH</t>
  </si>
  <si>
    <t>EMI_per_household.kgCO2.EL.Res.HH.Thermal.SH.Solids.SH.Solids</t>
  </si>
  <si>
    <t>EMI_per_household.kgCO2.EL.Res.HH.Thermal.SH.Solids.SH.Elec</t>
  </si>
  <si>
    <t>EMI_per_household.kgCO2.EL.Res.HH.Thermal.SH.Solids.SC</t>
  </si>
  <si>
    <t>EMI_per_household.kgCO2.EL.Res.HH.Thermal.SH.Solids.SC.AC.Elec</t>
  </si>
  <si>
    <t>EMI_per_household.kgCO2.EL.Res.HH.Thermal.SH.Solids.WH</t>
  </si>
  <si>
    <t>EMI_per_household.kgCO2.EL.Res.HH.Thermal.SH.Solids.WH.Solids.NoSolar.Solids</t>
  </si>
  <si>
    <t>EMI_per_household.kgCO2.EL.Res.HH.Thermal.SH.Solids.WH.LPG.NoSolar.LPG</t>
  </si>
  <si>
    <t>EMI_per_household.kgCO2.EL.Res.HH.Thermal.SH.Solids.WH.LPG.Solar</t>
  </si>
  <si>
    <t>EMI_per_household.kgCO2.EL.Res.HH.Thermal.SH.Solids.WH.LPG.Solar.LPG</t>
  </si>
  <si>
    <t>EMI_per_household.kgCO2.EL.Res.HH.Thermal.SH.Solids.WH.LPG.Solar.Solar</t>
  </si>
  <si>
    <t>EMI_per_household.kgCO2.EL.Res.HH.Thermal.SH.Solids.WH.Elc.NoSolar.Elec</t>
  </si>
  <si>
    <t>EMI_per_household.kgCO2.EL.Res.HH.Thermal.SH.Solids.WH.Elc.Solar</t>
  </si>
  <si>
    <t>EMI_per_household.kgCO2.EL.Res.HH.Thermal.SH.Solids.WH.Elc.Solar.Elec</t>
  </si>
  <si>
    <t>EMI_per_household.kgCO2.EL.Res.HH.Thermal.SH.Solids.WH.Elc.Solar.Solar</t>
  </si>
  <si>
    <t>EMI_per_household.kgCO2.EL.Res.HH.Thermal.SH.Solids.CO</t>
  </si>
  <si>
    <t>EMI_per_household.kgCO2.EL.Res.HH.Thermal.SH.Solids.CO.Solids.Solids</t>
  </si>
  <si>
    <t>EMI_per_household.kgCO2.EL.Res.HH.Thermal.SH.Solids.CO.LPG.LPG</t>
  </si>
  <si>
    <t>EMI_per_household.kgCO2.EL.Res.HH.Thermal.SH.Solids.CO.Elc.Elec</t>
  </si>
  <si>
    <t>EMI_per_household.kgCO2.EL.Res.HH.Thermal.SH.LPG</t>
  </si>
  <si>
    <t>EMI_per_household.kgCO2.EL.Res.HH.Thermal.SH.LPG.SH</t>
  </si>
  <si>
    <t>EMI_per_household.kgCO2.EL.Res.HH.Thermal.SH.LPG.SH.LPG</t>
  </si>
  <si>
    <t>EMI_per_household.kgCO2.EL.Res.HH.Thermal.SH.LPG.SH.Elec</t>
  </si>
  <si>
    <t>EMI_per_household.kgCO2.EL.Res.HH.Thermal.SH.LPG.SC</t>
  </si>
  <si>
    <t>EMI_per_household.kgCO2.EL.Res.HH.Thermal.SH.LPG.SC.AC.Elec</t>
  </si>
  <si>
    <t>EMI_per_household.kgCO2.EL.Res.HH.Thermal.SH.LPG.WH</t>
  </si>
  <si>
    <t>EMI_per_household.kgCO2.EL.Res.HH.Thermal.SH.LPG.WH.LPG.NoSolar.LPG</t>
  </si>
  <si>
    <t>EMI_per_household.kgCO2.EL.Res.HH.Thermal.SH.LPG.WH.LPG.Solar</t>
  </si>
  <si>
    <t>EMI_per_household.kgCO2.EL.Res.HH.Thermal.SH.LPG.WH.LPG.Solar.LPG</t>
  </si>
  <si>
    <t>EMI_per_household.kgCO2.EL.Res.HH.Thermal.SH.LPG.WH.LPG.Solar.Solar</t>
  </si>
  <si>
    <t>EMI_per_household.kgCO2.EL.Res.HH.Thermal.SH.LPG.WH.Elc.NoSolar.Elec</t>
  </si>
  <si>
    <t>EMI_per_household.kgCO2.EL.Res.HH.Thermal.SH.LPG.WH.Elc.Solar</t>
  </si>
  <si>
    <t>EMI_per_household.kgCO2.EL.Res.HH.Thermal.SH.LPG.WH.Elc.Solar.Elec</t>
  </si>
  <si>
    <t>EMI_per_household.kgCO2.EL.Res.HH.Thermal.SH.LPG.WH.Elc.Solar.Solar</t>
  </si>
  <si>
    <t>EMI_per_household.kgCO2.EL.Res.HH.Thermal.SH.LPG.CO</t>
  </si>
  <si>
    <t>EMI_per_household.kgCO2.EL.Res.HH.Thermal.SH.LPG.CO.LPG.LPG</t>
  </si>
  <si>
    <t>EMI_per_household.kgCO2.EL.Res.HH.Thermal.SH.LPG.CO.Elc.Elec</t>
  </si>
  <si>
    <t>EMI_per_household.kgCO2.EL.Res.HH.Thermal.SH.Oil</t>
  </si>
  <si>
    <t>EMI_per_household.kgCO2.EL.Res.HH.Thermal.SH.Oil.SH</t>
  </si>
  <si>
    <t>EMI_per_household.kgCO2.EL.Res.HH.Thermal.SH.Oil.SH.Oil</t>
  </si>
  <si>
    <t>EMI_per_household.kgCO2.EL.Res.HH.Thermal.SH.Oil.SH.Elec</t>
  </si>
  <si>
    <t>EMI_per_household.kgCO2.EL.Res.HH.Thermal.SH.Oil.SC</t>
  </si>
  <si>
    <t>EMI_per_household.kgCO2.EL.Res.HH.Thermal.SH.Oil.SC.AC.Elec</t>
  </si>
  <si>
    <t>EMI_per_household.kgCO2.EL.Res.HH.Thermal.SH.Oil.WH</t>
  </si>
  <si>
    <t>EMI_per_household.kgCO2.EL.Res.HH.Thermal.SH.Oil.WH.Oil.NoSolar.Oil</t>
  </si>
  <si>
    <t>EMI_per_household.kgCO2.EL.Res.HH.Thermal.SH.Oil.WH.Oil.Solar</t>
  </si>
  <si>
    <t>EMI_per_household.kgCO2.EL.Res.HH.Thermal.SH.Oil.WH.Oil.Solar.Oil</t>
  </si>
  <si>
    <t>EMI_per_household.kgCO2.EL.Res.HH.Thermal.SH.Oil.WH.Oil.Solar.Solar</t>
  </si>
  <si>
    <t>EMI_per_household.kgCO2.EL.Res.HH.Thermal.SH.Oil.WH.Elc.NoSolar.Elec</t>
  </si>
  <si>
    <t>EMI_per_household.kgCO2.EL.Res.HH.Thermal.SH.Oil.WH.Elc.Solar</t>
  </si>
  <si>
    <t>EMI_per_household.kgCO2.EL.Res.HH.Thermal.SH.Oil.WH.Elc.Solar.Elec</t>
  </si>
  <si>
    <t>EMI_per_household.kgCO2.EL.Res.HH.Thermal.SH.Oil.WH.Elc.Solar.Solar</t>
  </si>
  <si>
    <t>EMI_per_household.kgCO2.EL.Res.HH.Thermal.SH.Oil.CO</t>
  </si>
  <si>
    <t>EMI_per_household.kgCO2.EL.Res.HH.Thermal.SH.Oil.CO.LPG.LPG</t>
  </si>
  <si>
    <t>EMI_per_household.kgCO2.EL.Res.HH.Thermal.SH.Oil.CO.Elc.Elec</t>
  </si>
  <si>
    <t>EMI_per_household.kgCO2.EL.Res.HH.Thermal.SH.Gas</t>
  </si>
  <si>
    <t>EMI_per_household.kgCO2.EL.Res.HH.Thermal.SH.Gas.SH</t>
  </si>
  <si>
    <t>EMI_per_household.kgCO2.EL.Res.HH.Thermal.SH.Gas.SH.Gas</t>
  </si>
  <si>
    <t>EMI_per_household.kgCO2.EL.Res.HH.Thermal.SH.Gas.SH.Elec</t>
  </si>
  <si>
    <t>EMI_per_household.kgCO2.EL.Res.HH.Thermal.SH.Gas.SC</t>
  </si>
  <si>
    <t>EMI_per_household.kgCO2.EL.Res.HH.Thermal.SH.Gas.SC.AC.Elec</t>
  </si>
  <si>
    <t>EMI_per_household.kgCO2.EL.Res.HH.Thermal.SH.Gas.WH</t>
  </si>
  <si>
    <t>EMI_per_household.kgCO2.EL.Res.HH.Thermal.SH.Gas.WH.Gas.NoSolar.Gas</t>
  </si>
  <si>
    <t>EMI_per_household.kgCO2.EL.Res.HH.Thermal.SH.Gas.WH.Gas.Solar</t>
  </si>
  <si>
    <t>EMI_per_household.kgCO2.EL.Res.HH.Thermal.SH.Gas.WH.Gas.Solar.Gas</t>
  </si>
  <si>
    <t>EMI_per_household.kgCO2.EL.Res.HH.Thermal.SH.Gas.WH.Gas.Solar.Solar</t>
  </si>
  <si>
    <t>EMI_per_household.kgCO2.EL.Res.HH.Thermal.SH.Gas.WH.Elc.NoSolar.Elec</t>
  </si>
  <si>
    <t>EMI_per_household.kgCO2.EL.Res.HH.Thermal.SH.Gas.WH.Elc.Solar</t>
  </si>
  <si>
    <t>EMI_per_household.kgCO2.EL.Res.HH.Thermal.SH.Gas.WH.Elc.Solar.Elec</t>
  </si>
  <si>
    <t>EMI_per_household.kgCO2.EL.Res.HH.Thermal.SH.Gas.WH.Elc.Solar.Solar</t>
  </si>
  <si>
    <t>EMI_per_household.kgCO2.EL.Res.HH.Thermal.SH.Gas.CO</t>
  </si>
  <si>
    <t>EMI_per_household.kgCO2.EL.Res.HH.Thermal.SH.Gas.CO.Gas.Gas</t>
  </si>
  <si>
    <t>EMI_per_household.kgCO2.EL.Res.HH.Thermal.SH.Gas.CO.Elc.Elec</t>
  </si>
  <si>
    <t>EMI_per_household.kgCO2.EL.Res.HH.Thermal.SH.Biomass</t>
  </si>
  <si>
    <t>EMI_per_household.kgCO2.EL.Res.HH.Thermal.SH.Biomass.SH</t>
  </si>
  <si>
    <t>EMI_per_household.kgCO2.EL.Res.HH.Thermal.SH.Biomass.SH.Biomass</t>
  </si>
  <si>
    <t>EMI_per_household.kgCO2.EL.Res.HH.Thermal.SH.Biomass.SH.Elec</t>
  </si>
  <si>
    <t>EMI_per_household.kgCO2.EL.Res.HH.Thermal.SH.Biomass.SC</t>
  </si>
  <si>
    <t>EMI_per_household.kgCO2.EL.Res.HH.Thermal.SH.Biomass.SC.AC.Elec</t>
  </si>
  <si>
    <t>EMI_per_household.kgCO2.EL.Res.HH.Thermal.SH.Biomass.WH</t>
  </si>
  <si>
    <t>EMI_per_household.kgCO2.EL.Res.HH.Thermal.SH.Biomass.WH.Biomass.NoSolar.Biomass</t>
  </si>
  <si>
    <t>EMI_per_household.kgCO2.EL.Res.HH.Thermal.SH.Biomass.WH.Biomass.Solar</t>
  </si>
  <si>
    <t>EMI_per_household.kgCO2.EL.Res.HH.Thermal.SH.Biomass.WH.Biomass.Solar.Biomass</t>
  </si>
  <si>
    <t>EMI_per_household.kgCO2.EL.Res.HH.Thermal.SH.Biomass.WH.Biomass.Solar.Solar</t>
  </si>
  <si>
    <t>EMI_per_household.kgCO2.EL.Res.HH.Thermal.SH.Biomass.WH.LPG.NoSolar.LPG</t>
  </si>
  <si>
    <t>EMI_per_household.kgCO2.EL.Res.HH.Thermal.SH.Biomass.WH.LPG.Solar</t>
  </si>
  <si>
    <t>EMI_per_household.kgCO2.EL.Res.HH.Thermal.SH.Biomass.WH.LPG.Solar.LPG</t>
  </si>
  <si>
    <t>EMI_per_household.kgCO2.EL.Res.HH.Thermal.SH.Biomass.WH.LPG.Solar.Solar</t>
  </si>
  <si>
    <t>EMI_per_household.kgCO2.EL.Res.HH.Thermal.SH.Biomass.WH.Elc.NoSolar.Elec</t>
  </si>
  <si>
    <t>EMI_per_household.kgCO2.EL.Res.HH.Thermal.SH.Biomass.WH.Elc.Solar</t>
  </si>
  <si>
    <t>EMI_per_household.kgCO2.EL.Res.HH.Thermal.SH.Biomass.WH.Elc.Solar.Elec</t>
  </si>
  <si>
    <t>EMI_per_household.kgCO2.EL.Res.HH.Thermal.SH.Biomass.WH.Elc.Solar.Solar</t>
  </si>
  <si>
    <t>EMI_per_household.kgCO2.EL.Res.HH.Thermal.SH.Biomass.CO</t>
  </si>
  <si>
    <t>EMI_per_household.kgCO2.EL.Res.HH.Thermal.SH.Biomass.CO.Biomass.Biomass</t>
  </si>
  <si>
    <t>EMI_per_household.kgCO2.EL.Res.HH.Thermal.SH.Biomass.CO.LPG.LPG</t>
  </si>
  <si>
    <t>EMI_per_household.kgCO2.EL.Res.HH.Thermal.SH.Biomass.CO.Elc.Elec</t>
  </si>
  <si>
    <t>EMI_per_household.kgCO2.EL.Res.HH.Thermal.SH.Geo</t>
  </si>
  <si>
    <t>EMI_per_household.kgCO2.EL.Res.HH.Thermal.SH.Geo.SH</t>
  </si>
  <si>
    <t>EMI_per_household.kgCO2.EL.Res.HH.Thermal.SH.Geo.SH.Geo</t>
  </si>
  <si>
    <t>EMI_per_household.kgCO2.EL.Res.HH.Thermal.SH.Geo.SH.Elec</t>
  </si>
  <si>
    <t>EMI_per_household.kgCO2.EL.Res.HH.Thermal.SH.Geo.SC</t>
  </si>
  <si>
    <t>EMI_per_household.kgCO2.EL.Res.HH.Thermal.SH.Geo.SC.AC.Elec</t>
  </si>
  <si>
    <t>EMI_per_household.kgCO2.EL.Res.HH.Thermal.SH.Geo.WH</t>
  </si>
  <si>
    <t>EMI_per_household.kgCO2.EL.Res.HH.Thermal.SH.Geo.WH.Geo.NoSolar.Geo</t>
  </si>
  <si>
    <t>EMI_per_household.kgCO2.EL.Res.HH.Thermal.SH.Geo.WH.Geo.Solar</t>
  </si>
  <si>
    <t>EMI_per_household.kgCO2.EL.Res.HH.Thermal.SH.Geo.WH.Geo.Solar.Geo</t>
  </si>
  <si>
    <t>EMI_per_household.kgCO2.EL.Res.HH.Thermal.SH.Geo.WH.Geo.Solar.Solar</t>
  </si>
  <si>
    <t>EMI_per_household.kgCO2.EL.Res.HH.Thermal.SH.Geo.WH.Elc.NoSolar.Elec</t>
  </si>
  <si>
    <t>EMI_per_household.kgCO2.EL.Res.HH.Thermal.SH.Geo.WH.Elc.Solar</t>
  </si>
  <si>
    <t>EMI_per_household.kgCO2.EL.Res.HH.Thermal.SH.Geo.WH.Elc.Solar.Elec</t>
  </si>
  <si>
    <t>EMI_per_household.kgCO2.EL.Res.HH.Thermal.SH.Geo.WH.Elc.Solar.Solar</t>
  </si>
  <si>
    <t>EMI_per_household.kgCO2.EL.Res.HH.Thermal.SH.Geo.CO</t>
  </si>
  <si>
    <t>EMI_per_household.kgCO2.EL.Res.HH.Thermal.SH.Geo.CO.LPG.LPG</t>
  </si>
  <si>
    <t>EMI_per_household.kgCO2.EL.Res.HH.Thermal.SH.Geo.CO.Elc.Elec</t>
  </si>
  <si>
    <t>EMI_per_household.kgCO2.EL.Res.HH.Thermal.SH.DistrHeat</t>
  </si>
  <si>
    <t>EMI_per_household.kgCO2.EL.Res.HH.Thermal.SH.DistrHeat.SH</t>
  </si>
  <si>
    <t>EMI_per_household.kgCO2.EL.Res.HH.Thermal.SH.DistrHeat.SH.Steam_Distr</t>
  </si>
  <si>
    <t>EMI_per_household.kgCO2.EL.Res.HH.Thermal.SH.DistrHeat.SH.Elec</t>
  </si>
  <si>
    <t>EMI_per_household.kgCO2.EL.Res.HH.Thermal.SH.DistrHeat.SC</t>
  </si>
  <si>
    <t>EMI_per_household.kgCO2.EL.Res.HH.Thermal.SH.DistrHeat.SC.AC.Elec</t>
  </si>
  <si>
    <t>EMI_per_household.kgCO2.EL.Res.HH.Thermal.SH.DistrHeat.WH</t>
  </si>
  <si>
    <t>EMI_per_household.kgCO2.EL.Res.HH.Thermal.SH.DistrHeat.WH.DistrHeat.NoSolar.Steam_Distr</t>
  </si>
  <si>
    <t>EMI_per_household.kgCO2.EL.Res.HH.Thermal.SH.DistrHeat.WH.DistrHeat.Solar</t>
  </si>
  <si>
    <t>EMI_per_household.kgCO2.EL.Res.HH.Thermal.SH.DistrHeat.WH.DistrHeat.Solar.Steam_Distr</t>
  </si>
  <si>
    <t>EMI_per_household.kgCO2.EL.Res.HH.Thermal.SH.DistrHeat.WH.DistrHeat.Solar.Solar</t>
  </si>
  <si>
    <t>EMI_per_household.kgCO2.EL.Res.HH.Thermal.SH.DistrHeat.WH.Elc.NoSolar.Elec</t>
  </si>
  <si>
    <t>EMI_per_household.kgCO2.EL.Res.HH.Thermal.SH.DistrHeat.WH.Elc.Solar</t>
  </si>
  <si>
    <t>EMI_per_household.kgCO2.EL.Res.HH.Thermal.SH.DistrHeat.WH.Elc.Solar.Elec</t>
  </si>
  <si>
    <t>EMI_per_household.kgCO2.EL.Res.HH.Thermal.SH.DistrHeat.WH.Elc.Solar.Solar</t>
  </si>
  <si>
    <t>EMI_per_household.kgCO2.EL.Res.HH.Thermal.SH.DistrHeat.CO</t>
  </si>
  <si>
    <t>EMI_per_household.kgCO2.EL.Res.HH.Thermal.SH.DistrHeat.CO.LPG.LPG</t>
  </si>
  <si>
    <t>EMI_per_household.kgCO2.EL.Res.HH.Thermal.SH.DistrHeat.CO.Elc.Elec</t>
  </si>
  <si>
    <t>EMI_per_household.kgCO2.EL.Res.HH.Thermal.SH.AdvElc</t>
  </si>
  <si>
    <t>EMI_per_household.kgCO2.EL.Res.HH.Thermal.SH.AdvElc.SH</t>
  </si>
  <si>
    <t>EMI_per_household.kgCO2.EL.Res.HH.Thermal.SH.AdvElc.SH.Elec</t>
  </si>
  <si>
    <t>EMI_per_household.kgCO2.EL.Res.HH.Thermal.SH.AdvElc.SC</t>
  </si>
  <si>
    <t>EMI_per_household.kgCO2.EL.Res.HH.Thermal.SH.AdvElc.SC.AC.Elec</t>
  </si>
  <si>
    <t>EMI_per_household.kgCO2.EL.Res.HH.Thermal.SH.AdvElc.WH</t>
  </si>
  <si>
    <t>EMI_per_household.kgCO2.EL.Res.HH.Thermal.SH.AdvElc.WH.LPG.NoSolar.LPG</t>
  </si>
  <si>
    <t>EMI_per_household.kgCO2.EL.Res.HH.Thermal.SH.AdvElc.WH.LPG.Solar</t>
  </si>
  <si>
    <t>EMI_per_household.kgCO2.EL.Res.HH.Thermal.SH.AdvElc.WH.LPG.Solar.LPG</t>
  </si>
  <si>
    <t>EMI_per_household.kgCO2.EL.Res.HH.Thermal.SH.AdvElc.WH.LPG.Solar.Solar</t>
  </si>
  <si>
    <t>EMI_per_household.kgCO2.EL.Res.HH.Thermal.SH.AdvElc.WH.Elc.NoSolar.Elec</t>
  </si>
  <si>
    <t>EMI_per_household.kgCO2.EL.Res.HH.Thermal.SH.AdvElc.WH.Elc.Solar</t>
  </si>
  <si>
    <t>EMI_per_household.kgCO2.EL.Res.HH.Thermal.SH.AdvElc.WH.Elc.Solar.Elec</t>
  </si>
  <si>
    <t>EMI_per_household.kgCO2.EL.Res.HH.Thermal.SH.AdvElc.WH.Elc.Solar.Solar</t>
  </si>
  <si>
    <t>EMI_per_household.kgCO2.EL.Res.HH.Thermal.SH.AdvElc.CO</t>
  </si>
  <si>
    <t>EMI_per_household.kgCO2.EL.Res.HH.Thermal.SH.AdvElc.CO.LPG.LPG</t>
  </si>
  <si>
    <t>EMI_per_household.kgCO2.EL.Res.HH.Thermal.SH.AdvElc.CO.Elc.Elec</t>
  </si>
  <si>
    <t>EMI_per_household.kgCO2.EL.Res.HH.Thermal.SH.ConvElc</t>
  </si>
  <si>
    <t>EMI_per_household.kgCO2.EL.Res.HH.Thermal.SH.ConvElc.SH</t>
  </si>
  <si>
    <t>EMI_per_household.kgCO2.EL.Res.HH.Thermal.SH.ConvElc.SH.Elec</t>
  </si>
  <si>
    <t>EMI_per_household.kgCO2.EL.Res.HH.Thermal.SH.ConvElc.SC</t>
  </si>
  <si>
    <t>EMI_per_household.kgCO2.EL.Res.HH.Thermal.SH.ConvElc.SC.AC.Elec</t>
  </si>
  <si>
    <t>EMI_per_household.kgCO2.EL.Res.HH.Thermal.SH.ConvElc.WH</t>
  </si>
  <si>
    <t>EMI_per_household.kgCO2.EL.Res.HH.Thermal.SH.ConvElc.WH.LPG.NoSolar.LPG</t>
  </si>
  <si>
    <t>EMI_per_household.kgCO2.EL.Res.HH.Thermal.SH.ConvElc.WH.LPG.Solar</t>
  </si>
  <si>
    <t>EMI_per_household.kgCO2.EL.Res.HH.Thermal.SH.ConvElc.WH.LPG.Solar.LPG</t>
  </si>
  <si>
    <t>EMI_per_household.kgCO2.EL.Res.HH.Thermal.SH.ConvElc.WH.LPG.Solar.Solar</t>
  </si>
  <si>
    <t>EMI_per_household.kgCO2.EL.Res.HH.Thermal.SH.ConvElc.WH.Elc.NoSolar.Elec</t>
  </si>
  <si>
    <t>EMI_per_household.kgCO2.EL.Res.HH.Thermal.SH.ConvElc.WH.Elc.Solar</t>
  </si>
  <si>
    <t>EMI_per_household.kgCO2.EL.Res.HH.Thermal.SH.ConvElc.WH.Elc.Solar.Elec</t>
  </si>
  <si>
    <t>EMI_per_household.kgCO2.EL.Res.HH.Thermal.SH.ConvElc.WH.Elc.Solar.Solar</t>
  </si>
  <si>
    <t>EMI_per_household.kgCO2.EL.Res.HH.Thermal.SH.ConvElc.CO</t>
  </si>
  <si>
    <t>EMI_per_household.kgCO2.EL.Res.HH.Thermal.SH.ConvElc.CO.LPG.LPG</t>
  </si>
  <si>
    <t>EMI_per_household.kgCO2.EL.Res.HH.Thermal.SH.ConvElc.CO.Elc.Elec</t>
  </si>
  <si>
    <t>EL - Final energy consumption per surface area (detailed structure)</t>
  </si>
  <si>
    <t>FEC_per_sqm.kWh.EL.Res.HH.Thermal.SH.Solids</t>
  </si>
  <si>
    <t>FEC_per_sqm.kWh.EL.Res.HH.Thermal.SH.Solids.SH</t>
  </si>
  <si>
    <t>FEC_per_sqm.kWh.EL.Res.HH.Thermal.SH.Solids.SH.Solids</t>
  </si>
  <si>
    <t>FEC_per_sqm.kWh.EL.Res.HH.Thermal.SH.Solids.SH.Elec</t>
  </si>
  <si>
    <t>FEC_per_sqm.kWh.EL.Res.HH.Thermal.SH.Solids.SC</t>
  </si>
  <si>
    <t>FEC_per_sqm.kWh.EL.Res.HH.Thermal.SH.Solids.SC.AC.Elec</t>
  </si>
  <si>
    <t>FEC_per_sqm.kWh.EL.Res.HH.Thermal.SH.Solids.WH</t>
  </si>
  <si>
    <t>FEC_per_sqm.kWh.EL.Res.HH.Thermal.SH.Solids.WH.Solids.NoSolar.Solids</t>
  </si>
  <si>
    <t>FEC_per_sqm.kWh.EL.Res.HH.Thermal.SH.Solids.WH.LPG.NoSolar.LPG</t>
  </si>
  <si>
    <t>FEC_per_sqm.kWh.EL.Res.HH.Thermal.SH.Solids.WH.LPG.Solar</t>
  </si>
  <si>
    <t>FEC_per_sqm.kWh.EL.Res.HH.Thermal.SH.Solids.WH.LPG.Solar.LPG</t>
  </si>
  <si>
    <t>FEC_per_sqm.kWh.EL.Res.HH.Thermal.SH.Solids.WH.LPG.Solar.Solar</t>
  </si>
  <si>
    <t>FEC_per_sqm.kWh.EL.Res.HH.Thermal.SH.Solids.WH.Elc.NoSolar.Elec</t>
  </si>
  <si>
    <t>FEC_per_sqm.kWh.EL.Res.HH.Thermal.SH.Solids.WH.Elc.Solar</t>
  </si>
  <si>
    <t>FEC_per_sqm.kWh.EL.Res.HH.Thermal.SH.Solids.WH.Elc.Solar.Elec</t>
  </si>
  <si>
    <t>FEC_per_sqm.kWh.EL.Res.HH.Thermal.SH.Solids.WH.Elc.Solar.Solar</t>
  </si>
  <si>
    <t>FEC_per_sqm.kWh.EL.Res.HH.Thermal.SH.Solids.CO</t>
  </si>
  <si>
    <t>FEC_per_sqm.kWh.EL.Res.HH.Thermal.SH.Solids.CO.Solids.Solids</t>
  </si>
  <si>
    <t>FEC_per_sqm.kWh.EL.Res.HH.Thermal.SH.Solids.CO.LPG.LPG</t>
  </si>
  <si>
    <t>FEC_per_sqm.kWh.EL.Res.HH.Thermal.SH.Solids.CO.Elc.Elec</t>
  </si>
  <si>
    <t>FEC_per_sqm.kWh.EL.Res.HH.Thermal.SH.LPG</t>
  </si>
  <si>
    <t>FEC_per_sqm.kWh.EL.Res.HH.Thermal.SH.LPG.SH</t>
  </si>
  <si>
    <t>FEC_per_sqm.kWh.EL.Res.HH.Thermal.SH.LPG.SH.LPG</t>
  </si>
  <si>
    <t>FEC_per_sqm.kWh.EL.Res.HH.Thermal.SH.LPG.SH.Elec</t>
  </si>
  <si>
    <t>FEC_per_sqm.kWh.EL.Res.HH.Thermal.SH.LPG.SC</t>
  </si>
  <si>
    <t>FEC_per_sqm.kWh.EL.Res.HH.Thermal.SH.LPG.SC.AC.Elec</t>
  </si>
  <si>
    <t>FEC_per_sqm.kWh.EL.Res.HH.Thermal.SH.LPG.WH</t>
  </si>
  <si>
    <t>FEC_per_sqm.kWh.EL.Res.HH.Thermal.SH.LPG.WH.LPG.NoSolar.LPG</t>
  </si>
  <si>
    <t>FEC_per_sqm.kWh.EL.Res.HH.Thermal.SH.LPG.WH.LPG.Solar</t>
  </si>
  <si>
    <t>FEC_per_sqm.kWh.EL.Res.HH.Thermal.SH.LPG.WH.LPG.Solar.LPG</t>
  </si>
  <si>
    <t>FEC_per_sqm.kWh.EL.Res.HH.Thermal.SH.LPG.WH.LPG.Solar.Solar</t>
  </si>
  <si>
    <t>FEC_per_sqm.kWh.EL.Res.HH.Thermal.SH.LPG.WH.Elc.NoSolar.Elec</t>
  </si>
  <si>
    <t>FEC_per_sqm.kWh.EL.Res.HH.Thermal.SH.LPG.WH.Elc.Solar</t>
  </si>
  <si>
    <t>FEC_per_sqm.kWh.EL.Res.HH.Thermal.SH.LPG.WH.Elc.Solar.Elec</t>
  </si>
  <si>
    <t>FEC_per_sqm.kWh.EL.Res.HH.Thermal.SH.LPG.WH.Elc.Solar.Solar</t>
  </si>
  <si>
    <t>FEC_per_sqm.kWh.EL.Res.HH.Thermal.SH.LPG.CO</t>
  </si>
  <si>
    <t>FEC_per_sqm.kWh.EL.Res.HH.Thermal.SH.LPG.CO.LPG.LPG</t>
  </si>
  <si>
    <t>FEC_per_sqm.kWh.EL.Res.HH.Thermal.SH.LPG.CO.Elc.Elec</t>
  </si>
  <si>
    <t>FEC_per_sqm.kWh.EL.Res.HH.Thermal.SH.Oil</t>
  </si>
  <si>
    <t>FEC_per_sqm.kWh.EL.Res.HH.Thermal.SH.Oil.SH</t>
  </si>
  <si>
    <t>FEC_per_sqm.kWh.EL.Res.HH.Thermal.SH.Oil.SH.Oil</t>
  </si>
  <si>
    <t>FEC_per_sqm.kWh.EL.Res.HH.Thermal.SH.Oil.SH.Elec</t>
  </si>
  <si>
    <t>FEC_per_sqm.kWh.EL.Res.HH.Thermal.SH.Oil.SC</t>
  </si>
  <si>
    <t>FEC_per_sqm.kWh.EL.Res.HH.Thermal.SH.Oil.SC.AC.Elec</t>
  </si>
  <si>
    <t>FEC_per_sqm.kWh.EL.Res.HH.Thermal.SH.Oil.WH</t>
  </si>
  <si>
    <t>FEC_per_sqm.kWh.EL.Res.HH.Thermal.SH.Oil.WH.Oil.NoSolar.Oil</t>
  </si>
  <si>
    <t>FEC_per_sqm.kWh.EL.Res.HH.Thermal.SH.Oil.WH.Oil.Solar</t>
  </si>
  <si>
    <t>FEC_per_sqm.kWh.EL.Res.HH.Thermal.SH.Oil.WH.Oil.Solar.Oil</t>
  </si>
  <si>
    <t>FEC_per_sqm.kWh.EL.Res.HH.Thermal.SH.Oil.WH.Oil.Solar.Solar</t>
  </si>
  <si>
    <t>FEC_per_sqm.kWh.EL.Res.HH.Thermal.SH.Oil.WH.Elc.NoSolar.Elec</t>
  </si>
  <si>
    <t>FEC_per_sqm.kWh.EL.Res.HH.Thermal.SH.Oil.WH.Elc.Solar</t>
  </si>
  <si>
    <t>FEC_per_sqm.kWh.EL.Res.HH.Thermal.SH.Oil.WH.Elc.Solar.Elec</t>
  </si>
  <si>
    <t>FEC_per_sqm.kWh.EL.Res.HH.Thermal.SH.Oil.WH.Elc.Solar.Solar</t>
  </si>
  <si>
    <t>FEC_per_sqm.kWh.EL.Res.HH.Thermal.SH.Oil.CO</t>
  </si>
  <si>
    <t>FEC_per_sqm.kWh.EL.Res.HH.Thermal.SH.Oil.CO.LPG.LPG</t>
  </si>
  <si>
    <t>FEC_per_sqm.kWh.EL.Res.HH.Thermal.SH.Oil.CO.Elc.Elec</t>
  </si>
  <si>
    <t>FEC_per_sqm.kWh.EL.Res.HH.Thermal.SH.Gas</t>
  </si>
  <si>
    <t>FEC_per_sqm.kWh.EL.Res.HH.Thermal.SH.Gas.SH</t>
  </si>
  <si>
    <t>FEC_per_sqm.kWh.EL.Res.HH.Thermal.SH.Gas.SH.Gas</t>
  </si>
  <si>
    <t>FEC_per_sqm.kWh.EL.Res.HH.Thermal.SH.Gas.SH.Elec</t>
  </si>
  <si>
    <t>FEC_per_sqm.kWh.EL.Res.HH.Thermal.SH.Gas.SC</t>
  </si>
  <si>
    <t>FEC_per_sqm.kWh.EL.Res.HH.Thermal.SH.Gas.SC.AC.Elec</t>
  </si>
  <si>
    <t>FEC_per_sqm.kWh.EL.Res.HH.Thermal.SH.Gas.WH</t>
  </si>
  <si>
    <t>FEC_per_sqm.kWh.EL.Res.HH.Thermal.SH.Gas.WH.Gas.NoSolar.Gas</t>
  </si>
  <si>
    <t>FEC_per_sqm.kWh.EL.Res.HH.Thermal.SH.Gas.WH.Gas.Solar</t>
  </si>
  <si>
    <t>FEC_per_sqm.kWh.EL.Res.HH.Thermal.SH.Gas.WH.Gas.Solar.Gas</t>
  </si>
  <si>
    <t>FEC_per_sqm.kWh.EL.Res.HH.Thermal.SH.Gas.WH.Gas.Solar.Solar</t>
  </si>
  <si>
    <t>FEC_per_sqm.kWh.EL.Res.HH.Thermal.SH.Gas.WH.Elc.NoSolar.Elec</t>
  </si>
  <si>
    <t>FEC_per_sqm.kWh.EL.Res.HH.Thermal.SH.Gas.WH.Elc.Solar</t>
  </si>
  <si>
    <t>FEC_per_sqm.kWh.EL.Res.HH.Thermal.SH.Gas.WH.Elc.Solar.Elec</t>
  </si>
  <si>
    <t>FEC_per_sqm.kWh.EL.Res.HH.Thermal.SH.Gas.WH.Elc.Solar.Solar</t>
  </si>
  <si>
    <t>FEC_per_sqm.kWh.EL.Res.HH.Thermal.SH.Gas.CO</t>
  </si>
  <si>
    <t>FEC_per_sqm.kWh.EL.Res.HH.Thermal.SH.Gas.CO.Gas.Gas</t>
  </si>
  <si>
    <t>FEC_per_sqm.kWh.EL.Res.HH.Thermal.SH.Gas.CO.Elc.Elec</t>
  </si>
  <si>
    <t>FEC_per_sqm.kWh.EL.Res.HH.Thermal.SH.Biomass</t>
  </si>
  <si>
    <t>FEC_per_sqm.kWh.EL.Res.HH.Thermal.SH.Biomass.SH</t>
  </si>
  <si>
    <t>FEC_per_sqm.kWh.EL.Res.HH.Thermal.SH.Biomass.SH.Biomass</t>
  </si>
  <si>
    <t>FEC_per_sqm.kWh.EL.Res.HH.Thermal.SH.Biomass.SH.Elec</t>
  </si>
  <si>
    <t>FEC_per_sqm.kWh.EL.Res.HH.Thermal.SH.Biomass.SC</t>
  </si>
  <si>
    <t>FEC_per_sqm.kWh.EL.Res.HH.Thermal.SH.Biomass.SC.AC.Elec</t>
  </si>
  <si>
    <t>FEC_per_sqm.kWh.EL.Res.HH.Thermal.SH.Biomass.WH</t>
  </si>
  <si>
    <t>FEC_per_sqm.kWh.EL.Res.HH.Thermal.SH.Biomass.WH.Biomass.NoSolar.Biomass</t>
  </si>
  <si>
    <t>FEC_per_sqm.kWh.EL.Res.HH.Thermal.SH.Biomass.WH.Biomass.Solar</t>
  </si>
  <si>
    <t>FEC_per_sqm.kWh.EL.Res.HH.Thermal.SH.Biomass.WH.Biomass.Solar.Biomass</t>
  </si>
  <si>
    <t>FEC_per_sqm.kWh.EL.Res.HH.Thermal.SH.Biomass.WH.Biomass.Solar.Solar</t>
  </si>
  <si>
    <t>FEC_per_sqm.kWh.EL.Res.HH.Thermal.SH.Biomass.WH.LPG.NoSolar.LPG</t>
  </si>
  <si>
    <t>FEC_per_sqm.kWh.EL.Res.HH.Thermal.SH.Biomass.WH.LPG.Solar</t>
  </si>
  <si>
    <t>FEC_per_sqm.kWh.EL.Res.HH.Thermal.SH.Biomass.WH.LPG.Solar.LPG</t>
  </si>
  <si>
    <t>FEC_per_sqm.kWh.EL.Res.HH.Thermal.SH.Biomass.WH.LPG.Solar.Solar</t>
  </si>
  <si>
    <t>FEC_per_sqm.kWh.EL.Res.HH.Thermal.SH.Biomass.WH.Elc.NoSolar.Elec</t>
  </si>
  <si>
    <t>FEC_per_sqm.kWh.EL.Res.HH.Thermal.SH.Biomass.WH.Elc.Solar</t>
  </si>
  <si>
    <t>FEC_per_sqm.kWh.EL.Res.HH.Thermal.SH.Biomass.WH.Elc.Solar.Elec</t>
  </si>
  <si>
    <t>FEC_per_sqm.kWh.EL.Res.HH.Thermal.SH.Biomass.WH.Elc.Solar.Solar</t>
  </si>
  <si>
    <t>FEC_per_sqm.kWh.EL.Res.HH.Thermal.SH.Biomass.CO</t>
  </si>
  <si>
    <t>FEC_per_sqm.kWh.EL.Res.HH.Thermal.SH.Biomass.CO.Biomass.Biomass</t>
  </si>
  <si>
    <t>FEC_per_sqm.kWh.EL.Res.HH.Thermal.SH.Biomass.CO.LPG.LPG</t>
  </si>
  <si>
    <t>FEC_per_sqm.kWh.EL.Res.HH.Thermal.SH.Biomass.CO.Elc.Elec</t>
  </si>
  <si>
    <t>FEC_per_sqm.kWh.EL.Res.HH.Thermal.SH.Geo</t>
  </si>
  <si>
    <t>FEC_per_sqm.kWh.EL.Res.HH.Thermal.SH.Geo.SH</t>
  </si>
  <si>
    <t>FEC_per_sqm.kWh.EL.Res.HH.Thermal.SH.Geo.SH.Geo</t>
  </si>
  <si>
    <t>FEC_per_sqm.kWh.EL.Res.HH.Thermal.SH.Geo.SH.Elec</t>
  </si>
  <si>
    <t>FEC_per_sqm.kWh.EL.Res.HH.Thermal.SH.Geo.SC</t>
  </si>
  <si>
    <t>FEC_per_sqm.kWh.EL.Res.HH.Thermal.SH.Geo.SC.AC.Elec</t>
  </si>
  <si>
    <t>FEC_per_sqm.kWh.EL.Res.HH.Thermal.SH.Geo.WH</t>
  </si>
  <si>
    <t>FEC_per_sqm.kWh.EL.Res.HH.Thermal.SH.Geo.WH.Geo.NoSolar.Geo</t>
  </si>
  <si>
    <t>FEC_per_sqm.kWh.EL.Res.HH.Thermal.SH.Geo.WH.Geo.Solar</t>
  </si>
  <si>
    <t>FEC_per_sqm.kWh.EL.Res.HH.Thermal.SH.Geo.WH.Geo.Solar.Geo</t>
  </si>
  <si>
    <t>FEC_per_sqm.kWh.EL.Res.HH.Thermal.SH.Geo.WH.Geo.Solar.Solar</t>
  </si>
  <si>
    <t>FEC_per_sqm.kWh.EL.Res.HH.Thermal.SH.Geo.WH.Elc.NoSolar.Elec</t>
  </si>
  <si>
    <t>FEC_per_sqm.kWh.EL.Res.HH.Thermal.SH.Geo.WH.Elc.Solar</t>
  </si>
  <si>
    <t>FEC_per_sqm.kWh.EL.Res.HH.Thermal.SH.Geo.WH.Elc.Solar.Elec</t>
  </si>
  <si>
    <t>FEC_per_sqm.kWh.EL.Res.HH.Thermal.SH.Geo.WH.Elc.Solar.Solar</t>
  </si>
  <si>
    <t>FEC_per_sqm.kWh.EL.Res.HH.Thermal.SH.Geo.CO</t>
  </si>
  <si>
    <t>FEC_per_sqm.kWh.EL.Res.HH.Thermal.SH.Geo.CO.LPG.LPG</t>
  </si>
  <si>
    <t>FEC_per_sqm.kWh.EL.Res.HH.Thermal.SH.Geo.CO.Elc.Elec</t>
  </si>
  <si>
    <t>FEC_per_sqm.kWh.EL.Res.HH.Thermal.SH.DistrHeat</t>
  </si>
  <si>
    <t>FEC_per_sqm.kWh.EL.Res.HH.Thermal.SH.DistrHeat.SH</t>
  </si>
  <si>
    <t>FEC_per_sqm.kWh.EL.Res.HH.Thermal.SH.DistrHeat.SH.Steam_Distr</t>
  </si>
  <si>
    <t>FEC_per_sqm.kWh.EL.Res.HH.Thermal.SH.DistrHeat.SH.Elec</t>
  </si>
  <si>
    <t>FEC_per_sqm.kWh.EL.Res.HH.Thermal.SH.DistrHeat.SC</t>
  </si>
  <si>
    <t>FEC_per_sqm.kWh.EL.Res.HH.Thermal.SH.DistrHeat.SC.AC.Elec</t>
  </si>
  <si>
    <t>FEC_per_sqm.kWh.EL.Res.HH.Thermal.SH.DistrHeat.WH</t>
  </si>
  <si>
    <t>FEC_per_sqm.kWh.EL.Res.HH.Thermal.SH.DistrHeat.WH.DistrHeat.NoSolar.Steam_Distr</t>
  </si>
  <si>
    <t>FEC_per_sqm.kWh.EL.Res.HH.Thermal.SH.DistrHeat.WH.DistrHeat.Solar</t>
  </si>
  <si>
    <t>FEC_per_sqm.kWh.EL.Res.HH.Thermal.SH.DistrHeat.WH.DistrHeat.Solar.Steam_Distr</t>
  </si>
  <si>
    <t>FEC_per_sqm.kWh.EL.Res.HH.Thermal.SH.DistrHeat.WH.DistrHeat.Solar.Solar</t>
  </si>
  <si>
    <t>FEC_per_sqm.kWh.EL.Res.HH.Thermal.SH.DistrHeat.WH.Elc.NoSolar.Elec</t>
  </si>
  <si>
    <t>FEC_per_sqm.kWh.EL.Res.HH.Thermal.SH.DistrHeat.WH.Elc.Solar</t>
  </si>
  <si>
    <t>FEC_per_sqm.kWh.EL.Res.HH.Thermal.SH.DistrHeat.WH.Elc.Solar.Elec</t>
  </si>
  <si>
    <t>FEC_per_sqm.kWh.EL.Res.HH.Thermal.SH.DistrHeat.WH.Elc.Solar.Solar</t>
  </si>
  <si>
    <t>FEC_per_sqm.kWh.EL.Res.HH.Thermal.SH.DistrHeat.CO</t>
  </si>
  <si>
    <t>FEC_per_sqm.kWh.EL.Res.HH.Thermal.SH.DistrHeat.CO.LPG.LPG</t>
  </si>
  <si>
    <t>FEC_per_sqm.kWh.EL.Res.HH.Thermal.SH.DistrHeat.CO.Elc.Elec</t>
  </si>
  <si>
    <t>FEC_per_sqm.kWh.EL.Res.HH.Thermal.SH.AdvElc</t>
  </si>
  <si>
    <t>FEC_per_sqm.kWh.EL.Res.HH.Thermal.SH.AdvElc.SH</t>
  </si>
  <si>
    <t>FEC_per_sqm.kWh.EL.Res.HH.Thermal.SH.AdvElc.SH.Elec</t>
  </si>
  <si>
    <t>FEC_per_sqm.kWh.EL.Res.HH.Thermal.SH.AdvElc.SC</t>
  </si>
  <si>
    <t>FEC_per_sqm.kWh.EL.Res.HH.Thermal.SH.AdvElc.SC.AC.Elec</t>
  </si>
  <si>
    <t>FEC_per_sqm.kWh.EL.Res.HH.Thermal.SH.AdvElc.WH</t>
  </si>
  <si>
    <t>FEC_per_sqm.kWh.EL.Res.HH.Thermal.SH.AdvElc.WH.LPG.NoSolar.LPG</t>
  </si>
  <si>
    <t>FEC_per_sqm.kWh.EL.Res.HH.Thermal.SH.AdvElc.WH.LPG.Solar</t>
  </si>
  <si>
    <t>FEC_per_sqm.kWh.EL.Res.HH.Thermal.SH.AdvElc.WH.LPG.Solar.LPG</t>
  </si>
  <si>
    <t>FEC_per_sqm.kWh.EL.Res.HH.Thermal.SH.AdvElc.WH.LPG.Solar.Solar</t>
  </si>
  <si>
    <t>FEC_per_sqm.kWh.EL.Res.HH.Thermal.SH.AdvElc.WH.Elc.NoSolar.Elec</t>
  </si>
  <si>
    <t>FEC_per_sqm.kWh.EL.Res.HH.Thermal.SH.AdvElc.WH.Elc.Solar</t>
  </si>
  <si>
    <t>FEC_per_sqm.kWh.EL.Res.HH.Thermal.SH.AdvElc.WH.Elc.Solar.Elec</t>
  </si>
  <si>
    <t>FEC_per_sqm.kWh.EL.Res.HH.Thermal.SH.AdvElc.WH.Elc.Solar.Solar</t>
  </si>
  <si>
    <t>FEC_per_sqm.kWh.EL.Res.HH.Thermal.SH.AdvElc.CO</t>
  </si>
  <si>
    <t>FEC_per_sqm.kWh.EL.Res.HH.Thermal.SH.AdvElc.CO.LPG.LPG</t>
  </si>
  <si>
    <t>FEC_per_sqm.kWh.EL.Res.HH.Thermal.SH.AdvElc.CO.Elc.Elec</t>
  </si>
  <si>
    <t>FEC_per_sqm.kWh.EL.Res.HH.Thermal.SH.ConvElc</t>
  </si>
  <si>
    <t>FEC_per_sqm.kWh.EL.Res.HH.Thermal.SH.ConvElc.SH</t>
  </si>
  <si>
    <t>FEC_per_sqm.kWh.EL.Res.HH.Thermal.SH.ConvElc.SH.Elec</t>
  </si>
  <si>
    <t>FEC_per_sqm.kWh.EL.Res.HH.Thermal.SH.ConvElc.SC</t>
  </si>
  <si>
    <t>FEC_per_sqm.kWh.EL.Res.HH.Thermal.SH.ConvElc.SC.AC.Elec</t>
  </si>
  <si>
    <t>FEC_per_sqm.kWh.EL.Res.HH.Thermal.SH.ConvElc.WH</t>
  </si>
  <si>
    <t>FEC_per_sqm.kWh.EL.Res.HH.Thermal.SH.ConvElc.WH.LPG.NoSolar.LPG</t>
  </si>
  <si>
    <t>FEC_per_sqm.kWh.EL.Res.HH.Thermal.SH.ConvElc.WH.LPG.Solar</t>
  </si>
  <si>
    <t>FEC_per_sqm.kWh.EL.Res.HH.Thermal.SH.ConvElc.WH.LPG.Solar.LPG</t>
  </si>
  <si>
    <t>FEC_per_sqm.kWh.EL.Res.HH.Thermal.SH.ConvElc.WH.LPG.Solar.Solar</t>
  </si>
  <si>
    <t>FEC_per_sqm.kWh.EL.Res.HH.Thermal.SH.ConvElc.WH.Elc.NoSolar.Elec</t>
  </si>
  <si>
    <t>FEC_per_sqm.kWh.EL.Res.HH.Thermal.SH.ConvElc.WH.Elc.Solar</t>
  </si>
  <si>
    <t>FEC_per_sqm.kWh.EL.Res.HH.Thermal.SH.ConvElc.WH.Elc.Solar.Elec</t>
  </si>
  <si>
    <t>FEC_per_sqm.kWh.EL.Res.HH.Thermal.SH.ConvElc.WH.Elc.Solar.Solar</t>
  </si>
  <si>
    <t>FEC_per_sqm.kWh.EL.Res.HH.Thermal.SH.ConvElc.CO</t>
  </si>
  <si>
    <t>FEC_per_sqm.kWh.EL.Res.HH.Thermal.SH.ConvElc.CO.LPG.LPG</t>
  </si>
  <si>
    <t>FEC_per_sqm.kWh.EL.Res.HH.Thermal.SH.ConvElc.CO.Elc.Elec</t>
  </si>
  <si>
    <t>EL - Thermal energy service per surface area (detailed structure)</t>
  </si>
  <si>
    <t>TES_per_sqm.kWh.EL.Res.HH.Thermal.SH.Solids</t>
  </si>
  <si>
    <t>TES_per_sqm.kWh.EL.Res.HH.Thermal.SH.Solids.SH</t>
  </si>
  <si>
    <t>TES_per_sqm.kWh.EL.Res.HH.Thermal.SH.Solids.SH.Solids</t>
  </si>
  <si>
    <t>TES_per_sqm.kWh.EL.Res.HH.Thermal.SH.Solids.SH.Elec</t>
  </si>
  <si>
    <t>TES_per_sqm.kWh.EL.Res.HH.Thermal.SH.Solids.SC</t>
  </si>
  <si>
    <t>TES_per_sqm.kWh.EL.Res.HH.Thermal.SH.Solids.SC.AC.Elec</t>
  </si>
  <si>
    <t>TES_per_sqm.kWh.EL.Res.HH.Thermal.SH.Solids.WH</t>
  </si>
  <si>
    <t>TES_per_sqm.kWh.EL.Res.HH.Thermal.SH.Solids.WH.Solids.NoSolar.Solids</t>
  </si>
  <si>
    <t>TES_per_sqm.kWh.EL.Res.HH.Thermal.SH.Solids.WH.LPG.NoSolar.LPG</t>
  </si>
  <si>
    <t>TES_per_sqm.kWh.EL.Res.HH.Thermal.SH.Solids.WH.LPG.Solar</t>
  </si>
  <si>
    <t>TES_per_sqm.kWh.EL.Res.HH.Thermal.SH.Solids.WH.LPG.Solar.LPG</t>
  </si>
  <si>
    <t>TES_per_sqm.kWh.EL.Res.HH.Thermal.SH.Solids.WH.LPG.Solar.Solar</t>
  </si>
  <si>
    <t>TES_per_sqm.kWh.EL.Res.HH.Thermal.SH.Solids.WH.Elc.NoSolar.Elec</t>
  </si>
  <si>
    <t>TES_per_sqm.kWh.EL.Res.HH.Thermal.SH.Solids.WH.Elc.Solar</t>
  </si>
  <si>
    <t>TES_per_sqm.kWh.EL.Res.HH.Thermal.SH.Solids.WH.Elc.Solar.Elec</t>
  </si>
  <si>
    <t>TES_per_sqm.kWh.EL.Res.HH.Thermal.SH.Solids.WH.Elc.Solar.Solar</t>
  </si>
  <si>
    <t>TES_per_sqm.kWh.EL.Res.HH.Thermal.SH.Solids.CO</t>
  </si>
  <si>
    <t>TES_per_sqm.kWh.EL.Res.HH.Thermal.SH.Solids.CO.Solids.Solids</t>
  </si>
  <si>
    <t>TES_per_sqm.kWh.EL.Res.HH.Thermal.SH.Solids.CO.LPG.LPG</t>
  </si>
  <si>
    <t>TES_per_sqm.kWh.EL.Res.HH.Thermal.SH.Solids.CO.Elc.Elec</t>
  </si>
  <si>
    <t>TES_per_sqm.kWh.EL.Res.HH.Thermal.SH.LPG</t>
  </si>
  <si>
    <t>TES_per_sqm.kWh.EL.Res.HH.Thermal.SH.LPG.SH</t>
  </si>
  <si>
    <t>TES_per_sqm.kWh.EL.Res.HH.Thermal.SH.LPG.SH.LPG</t>
  </si>
  <si>
    <t>TES_per_sqm.kWh.EL.Res.HH.Thermal.SH.LPG.SH.Elec</t>
  </si>
  <si>
    <t>TES_per_sqm.kWh.EL.Res.HH.Thermal.SH.LPG.SC</t>
  </si>
  <si>
    <t>TES_per_sqm.kWh.EL.Res.HH.Thermal.SH.LPG.SC.AC.Elec</t>
  </si>
  <si>
    <t>TES_per_sqm.kWh.EL.Res.HH.Thermal.SH.LPG.WH</t>
  </si>
  <si>
    <t>TES_per_sqm.kWh.EL.Res.HH.Thermal.SH.LPG.WH.LPG.NoSolar.LPG</t>
  </si>
  <si>
    <t>TES_per_sqm.kWh.EL.Res.HH.Thermal.SH.LPG.WH.LPG.Solar</t>
  </si>
  <si>
    <t>TES_per_sqm.kWh.EL.Res.HH.Thermal.SH.LPG.WH.LPG.Solar.LPG</t>
  </si>
  <si>
    <t>TES_per_sqm.kWh.EL.Res.HH.Thermal.SH.LPG.WH.LPG.Solar.Solar</t>
  </si>
  <si>
    <t>TES_per_sqm.kWh.EL.Res.HH.Thermal.SH.LPG.WH.Elc.NoSolar.Elec</t>
  </si>
  <si>
    <t>TES_per_sqm.kWh.EL.Res.HH.Thermal.SH.LPG.WH.Elc.Solar</t>
  </si>
  <si>
    <t>TES_per_sqm.kWh.EL.Res.HH.Thermal.SH.LPG.WH.Elc.Solar.Elec</t>
  </si>
  <si>
    <t>TES_per_sqm.kWh.EL.Res.HH.Thermal.SH.LPG.WH.Elc.Solar.Solar</t>
  </si>
  <si>
    <t>TES_per_sqm.kWh.EL.Res.HH.Thermal.SH.LPG.CO</t>
  </si>
  <si>
    <t>TES_per_sqm.kWh.EL.Res.HH.Thermal.SH.LPG.CO.LPG.LPG</t>
  </si>
  <si>
    <t>TES_per_sqm.kWh.EL.Res.HH.Thermal.SH.LPG.CO.Elc.Elec</t>
  </si>
  <si>
    <t>TES_per_sqm.kWh.EL.Res.HH.Thermal.SH.Oil</t>
  </si>
  <si>
    <t>TES_per_sqm.kWh.EL.Res.HH.Thermal.SH.Oil.SH</t>
  </si>
  <si>
    <t>TES_per_sqm.kWh.EL.Res.HH.Thermal.SH.Oil.SH.Oil</t>
  </si>
  <si>
    <t>TES_per_sqm.kWh.EL.Res.HH.Thermal.SH.Oil.SH.Elec</t>
  </si>
  <si>
    <t>TES_per_sqm.kWh.EL.Res.HH.Thermal.SH.Oil.SC</t>
  </si>
  <si>
    <t>TES_per_sqm.kWh.EL.Res.HH.Thermal.SH.Oil.SC.AC.Elec</t>
  </si>
  <si>
    <t>TES_per_sqm.kWh.EL.Res.HH.Thermal.SH.Oil.WH</t>
  </si>
  <si>
    <t>TES_per_sqm.kWh.EL.Res.HH.Thermal.SH.Oil.WH.Oil.NoSolar.Oil</t>
  </si>
  <si>
    <t>TES_per_sqm.kWh.EL.Res.HH.Thermal.SH.Oil.WH.Oil.Solar</t>
  </si>
  <si>
    <t>TES_per_sqm.kWh.EL.Res.HH.Thermal.SH.Oil.WH.Oil.Solar.Oil</t>
  </si>
  <si>
    <t>TES_per_sqm.kWh.EL.Res.HH.Thermal.SH.Oil.WH.Oil.Solar.Solar</t>
  </si>
  <si>
    <t>TES_per_sqm.kWh.EL.Res.HH.Thermal.SH.Oil.WH.Elc.NoSolar.Elec</t>
  </si>
  <si>
    <t>TES_per_sqm.kWh.EL.Res.HH.Thermal.SH.Oil.WH.Elc.Solar</t>
  </si>
  <si>
    <t>TES_per_sqm.kWh.EL.Res.HH.Thermal.SH.Oil.WH.Elc.Solar.Elec</t>
  </si>
  <si>
    <t>TES_per_sqm.kWh.EL.Res.HH.Thermal.SH.Oil.WH.Elc.Solar.Solar</t>
  </si>
  <si>
    <t>TES_per_sqm.kWh.EL.Res.HH.Thermal.SH.Oil.CO</t>
  </si>
  <si>
    <t>TES_per_sqm.kWh.EL.Res.HH.Thermal.SH.Oil.CO.LPG.LPG</t>
  </si>
  <si>
    <t>TES_per_sqm.kWh.EL.Res.HH.Thermal.SH.Oil.CO.Elc.Elec</t>
  </si>
  <si>
    <t>TES_per_sqm.kWh.EL.Res.HH.Thermal.SH.Gas</t>
  </si>
  <si>
    <t>TES_per_sqm.kWh.EL.Res.HH.Thermal.SH.Gas.SH</t>
  </si>
  <si>
    <t>TES_per_sqm.kWh.EL.Res.HH.Thermal.SH.Gas.SH.Gas</t>
  </si>
  <si>
    <t>TES_per_sqm.kWh.EL.Res.HH.Thermal.SH.Gas.SH.Elec</t>
  </si>
  <si>
    <t>TES_per_sqm.kWh.EL.Res.HH.Thermal.SH.Gas.SC</t>
  </si>
  <si>
    <t>TES_per_sqm.kWh.EL.Res.HH.Thermal.SH.Gas.SC.AC.Elec</t>
  </si>
  <si>
    <t>TES_per_sqm.kWh.EL.Res.HH.Thermal.SH.Gas.WH</t>
  </si>
  <si>
    <t>TES_per_sqm.kWh.EL.Res.HH.Thermal.SH.Gas.WH.Gas.NoSolar.Gas</t>
  </si>
  <si>
    <t>TES_per_sqm.kWh.EL.Res.HH.Thermal.SH.Gas.WH.Gas.Solar</t>
  </si>
  <si>
    <t>TES_per_sqm.kWh.EL.Res.HH.Thermal.SH.Gas.WH.Gas.Solar.Gas</t>
  </si>
  <si>
    <t>TES_per_sqm.kWh.EL.Res.HH.Thermal.SH.Gas.WH.Gas.Solar.Solar</t>
  </si>
  <si>
    <t>TES_per_sqm.kWh.EL.Res.HH.Thermal.SH.Gas.WH.Elc.NoSolar.Elec</t>
  </si>
  <si>
    <t>TES_per_sqm.kWh.EL.Res.HH.Thermal.SH.Gas.WH.Elc.Solar</t>
  </si>
  <si>
    <t>TES_per_sqm.kWh.EL.Res.HH.Thermal.SH.Gas.WH.Elc.Solar.Elec</t>
  </si>
  <si>
    <t>TES_per_sqm.kWh.EL.Res.HH.Thermal.SH.Gas.WH.Elc.Solar.Solar</t>
  </si>
  <si>
    <t>TES_per_sqm.kWh.EL.Res.HH.Thermal.SH.Gas.CO</t>
  </si>
  <si>
    <t>TES_per_sqm.kWh.EL.Res.HH.Thermal.SH.Gas.CO.Gas.Gas</t>
  </si>
  <si>
    <t>TES_per_sqm.kWh.EL.Res.HH.Thermal.SH.Gas.CO.Elc.Elec</t>
  </si>
  <si>
    <t>TES_per_sqm.kWh.EL.Res.HH.Thermal.SH.Biomass</t>
  </si>
  <si>
    <t>TES_per_sqm.kWh.EL.Res.HH.Thermal.SH.Biomass.SH</t>
  </si>
  <si>
    <t>TES_per_sqm.kWh.EL.Res.HH.Thermal.SH.Biomass.SH.Biomass</t>
  </si>
  <si>
    <t>TES_per_sqm.kWh.EL.Res.HH.Thermal.SH.Biomass.SH.Elec</t>
  </si>
  <si>
    <t>TES_per_sqm.kWh.EL.Res.HH.Thermal.SH.Biomass.SC</t>
  </si>
  <si>
    <t>TES_per_sqm.kWh.EL.Res.HH.Thermal.SH.Biomass.SC.AC.Elec</t>
  </si>
  <si>
    <t>TES_per_sqm.kWh.EL.Res.HH.Thermal.SH.Biomass.WH</t>
  </si>
  <si>
    <t>TES_per_sqm.kWh.EL.Res.HH.Thermal.SH.Biomass.WH.Biomass.NoSolar.Biomass</t>
  </si>
  <si>
    <t>TES_per_sqm.kWh.EL.Res.HH.Thermal.SH.Biomass.WH.Biomass.Solar</t>
  </si>
  <si>
    <t>TES_per_sqm.kWh.EL.Res.HH.Thermal.SH.Biomass.WH.Biomass.Solar.Biomass</t>
  </si>
  <si>
    <t>TES_per_sqm.kWh.EL.Res.HH.Thermal.SH.Biomass.WH.Biomass.Solar.Solar</t>
  </si>
  <si>
    <t>TES_per_sqm.kWh.EL.Res.HH.Thermal.SH.Biomass.WH.LPG.NoSolar.LPG</t>
  </si>
  <si>
    <t>TES_per_sqm.kWh.EL.Res.HH.Thermal.SH.Biomass.WH.LPG.Solar</t>
  </si>
  <si>
    <t>TES_per_sqm.kWh.EL.Res.HH.Thermal.SH.Biomass.WH.LPG.Solar.LPG</t>
  </si>
  <si>
    <t>TES_per_sqm.kWh.EL.Res.HH.Thermal.SH.Biomass.WH.LPG.Solar.Solar</t>
  </si>
  <si>
    <t>TES_per_sqm.kWh.EL.Res.HH.Thermal.SH.Biomass.WH.Elc.NoSolar.Elec</t>
  </si>
  <si>
    <t>TES_per_sqm.kWh.EL.Res.HH.Thermal.SH.Biomass.WH.Elc.Solar</t>
  </si>
  <si>
    <t>TES_per_sqm.kWh.EL.Res.HH.Thermal.SH.Biomass.WH.Elc.Solar.Elec</t>
  </si>
  <si>
    <t>TES_per_sqm.kWh.EL.Res.HH.Thermal.SH.Biomass.WH.Elc.Solar.Solar</t>
  </si>
  <si>
    <t>TES_per_sqm.kWh.EL.Res.HH.Thermal.SH.Biomass.CO</t>
  </si>
  <si>
    <t>TES_per_sqm.kWh.EL.Res.HH.Thermal.SH.Biomass.CO.Biomass.Biomass</t>
  </si>
  <si>
    <t>TES_per_sqm.kWh.EL.Res.HH.Thermal.SH.Biomass.CO.LPG.LPG</t>
  </si>
  <si>
    <t>TES_per_sqm.kWh.EL.Res.HH.Thermal.SH.Biomass.CO.Elc.Elec</t>
  </si>
  <si>
    <t>TES_per_sqm.kWh.EL.Res.HH.Thermal.SH.Geo</t>
  </si>
  <si>
    <t>TES_per_sqm.kWh.EL.Res.HH.Thermal.SH.Geo.SH</t>
  </si>
  <si>
    <t>TES_per_sqm.kWh.EL.Res.HH.Thermal.SH.Geo.SH.Geo</t>
  </si>
  <si>
    <t>TES_per_sqm.kWh.EL.Res.HH.Thermal.SH.Geo.SH.Elec</t>
  </si>
  <si>
    <t>TES_per_sqm.kWh.EL.Res.HH.Thermal.SH.Geo.SC</t>
  </si>
  <si>
    <t>TES_per_sqm.kWh.EL.Res.HH.Thermal.SH.Geo.SC.AC.Elec</t>
  </si>
  <si>
    <t>TES_per_sqm.kWh.EL.Res.HH.Thermal.SH.Geo.WH</t>
  </si>
  <si>
    <t>TES_per_sqm.kWh.EL.Res.HH.Thermal.SH.Geo.WH.Geo.NoSolar.Geo</t>
  </si>
  <si>
    <t>TES_per_sqm.kWh.EL.Res.HH.Thermal.SH.Geo.WH.Geo.Solar</t>
  </si>
  <si>
    <t>TES_per_sqm.kWh.EL.Res.HH.Thermal.SH.Geo.WH.Geo.Solar.Geo</t>
  </si>
  <si>
    <t>TES_per_sqm.kWh.EL.Res.HH.Thermal.SH.Geo.WH.Geo.Solar.Solar</t>
  </si>
  <si>
    <t>TES_per_sqm.kWh.EL.Res.HH.Thermal.SH.Geo.WH.Elc.NoSolar.Elec</t>
  </si>
  <si>
    <t>TES_per_sqm.kWh.EL.Res.HH.Thermal.SH.Geo.WH.Elc.Solar</t>
  </si>
  <si>
    <t>TES_per_sqm.kWh.EL.Res.HH.Thermal.SH.Geo.WH.Elc.Solar.Elec</t>
  </si>
  <si>
    <t>TES_per_sqm.kWh.EL.Res.HH.Thermal.SH.Geo.WH.Elc.Solar.Solar</t>
  </si>
  <si>
    <t>TES_per_sqm.kWh.EL.Res.HH.Thermal.SH.Geo.CO</t>
  </si>
  <si>
    <t>TES_per_sqm.kWh.EL.Res.HH.Thermal.SH.Geo.CO.LPG.LPG</t>
  </si>
  <si>
    <t>TES_per_sqm.kWh.EL.Res.HH.Thermal.SH.Geo.CO.Elc.Elec</t>
  </si>
  <si>
    <t>TES_per_sqm.kWh.EL.Res.HH.Thermal.SH.DistrHeat</t>
  </si>
  <si>
    <t>TES_per_sqm.kWh.EL.Res.HH.Thermal.SH.DistrHeat.SH</t>
  </si>
  <si>
    <t>TES_per_sqm.kWh.EL.Res.HH.Thermal.SH.DistrHeat.SH.Steam_Distr</t>
  </si>
  <si>
    <t>TES_per_sqm.kWh.EL.Res.HH.Thermal.SH.DistrHeat.SH.Elec</t>
  </si>
  <si>
    <t>TES_per_sqm.kWh.EL.Res.HH.Thermal.SH.DistrHeat.SC</t>
  </si>
  <si>
    <t>TES_per_sqm.kWh.EL.Res.HH.Thermal.SH.DistrHeat.SC.AC.Elec</t>
  </si>
  <si>
    <t>TES_per_sqm.kWh.EL.Res.HH.Thermal.SH.DistrHeat.WH</t>
  </si>
  <si>
    <t>TES_per_sqm.kWh.EL.Res.HH.Thermal.SH.DistrHeat.WH.DistrHeat.NoSolar.Steam_Distr</t>
  </si>
  <si>
    <t>TES_per_sqm.kWh.EL.Res.HH.Thermal.SH.DistrHeat.WH.DistrHeat.Solar</t>
  </si>
  <si>
    <t>TES_per_sqm.kWh.EL.Res.HH.Thermal.SH.DistrHeat.WH.DistrHeat.Solar.Steam_Distr</t>
  </si>
  <si>
    <t>TES_per_sqm.kWh.EL.Res.HH.Thermal.SH.DistrHeat.WH.DistrHeat.Solar.Solar</t>
  </si>
  <si>
    <t>TES_per_sqm.kWh.EL.Res.HH.Thermal.SH.DistrHeat.WH.Elc.NoSolar.Elec</t>
  </si>
  <si>
    <t>TES_per_sqm.kWh.EL.Res.HH.Thermal.SH.DistrHeat.WH.Elc.Solar</t>
  </si>
  <si>
    <t>TES_per_sqm.kWh.EL.Res.HH.Thermal.SH.DistrHeat.WH.Elc.Solar.Elec</t>
  </si>
  <si>
    <t>TES_per_sqm.kWh.EL.Res.HH.Thermal.SH.DistrHeat.WH.Elc.Solar.Solar</t>
  </si>
  <si>
    <t>TES_per_sqm.kWh.EL.Res.HH.Thermal.SH.DistrHeat.CO</t>
  </si>
  <si>
    <t>TES_per_sqm.kWh.EL.Res.HH.Thermal.SH.DistrHeat.CO.LPG.LPG</t>
  </si>
  <si>
    <t>TES_per_sqm.kWh.EL.Res.HH.Thermal.SH.DistrHeat.CO.Elc.Elec</t>
  </si>
  <si>
    <t>TES_per_sqm.kWh.EL.Res.HH.Thermal.SH.AdvElc</t>
  </si>
  <si>
    <t>TES_per_sqm.kWh.EL.Res.HH.Thermal.SH.AdvElc.SH</t>
  </si>
  <si>
    <t>TES_per_sqm.kWh.EL.Res.HH.Thermal.SH.AdvElc.SH.Elec</t>
  </si>
  <si>
    <t>TES_per_sqm.kWh.EL.Res.HH.Thermal.SH.AdvElc.SC</t>
  </si>
  <si>
    <t>TES_per_sqm.kWh.EL.Res.HH.Thermal.SH.AdvElc.SC.AC.Elec</t>
  </si>
  <si>
    <t>TES_per_sqm.kWh.EL.Res.HH.Thermal.SH.AdvElc.WH</t>
  </si>
  <si>
    <t>TES_per_sqm.kWh.EL.Res.HH.Thermal.SH.AdvElc.WH.LPG.NoSolar.LPG</t>
  </si>
  <si>
    <t>TES_per_sqm.kWh.EL.Res.HH.Thermal.SH.AdvElc.WH.LPG.Solar</t>
  </si>
  <si>
    <t>TES_per_sqm.kWh.EL.Res.HH.Thermal.SH.AdvElc.WH.LPG.Solar.LPG</t>
  </si>
  <si>
    <t>TES_per_sqm.kWh.EL.Res.HH.Thermal.SH.AdvElc.WH.LPG.Solar.Solar</t>
  </si>
  <si>
    <t>TES_per_sqm.kWh.EL.Res.HH.Thermal.SH.AdvElc.WH.Elc.NoSolar.Elec</t>
  </si>
  <si>
    <t>TES_per_sqm.kWh.EL.Res.HH.Thermal.SH.AdvElc.WH.Elc.Solar</t>
  </si>
  <si>
    <t>TES_per_sqm.kWh.EL.Res.HH.Thermal.SH.AdvElc.WH.Elc.Solar.Elec</t>
  </si>
  <si>
    <t>TES_per_sqm.kWh.EL.Res.HH.Thermal.SH.AdvElc.WH.Elc.Solar.Solar</t>
  </si>
  <si>
    <t>TES_per_sqm.kWh.EL.Res.HH.Thermal.SH.AdvElc.CO</t>
  </si>
  <si>
    <t>TES_per_sqm.kWh.EL.Res.HH.Thermal.SH.AdvElc.CO.LPG.LPG</t>
  </si>
  <si>
    <t>TES_per_sqm.kWh.EL.Res.HH.Thermal.SH.AdvElc.CO.Elc.Elec</t>
  </si>
  <si>
    <t>TES_per_sqm.kWh.EL.Res.HH.Thermal.SH.ConvElc</t>
  </si>
  <si>
    <t>TES_per_sqm.kWh.EL.Res.HH.Thermal.SH.ConvElc.SH</t>
  </si>
  <si>
    <t>TES_per_sqm.kWh.EL.Res.HH.Thermal.SH.ConvElc.SH.Elec</t>
  </si>
  <si>
    <t>TES_per_sqm.kWh.EL.Res.HH.Thermal.SH.ConvElc.SC</t>
  </si>
  <si>
    <t>TES_per_sqm.kWh.EL.Res.HH.Thermal.SH.ConvElc.SC.AC.Elec</t>
  </si>
  <si>
    <t>TES_per_sqm.kWh.EL.Res.HH.Thermal.SH.ConvElc.WH</t>
  </si>
  <si>
    <t>TES_per_sqm.kWh.EL.Res.HH.Thermal.SH.ConvElc.WH.LPG.NoSolar.LPG</t>
  </si>
  <si>
    <t>TES_per_sqm.kWh.EL.Res.HH.Thermal.SH.ConvElc.WH.LPG.Solar</t>
  </si>
  <si>
    <t>TES_per_sqm.kWh.EL.Res.HH.Thermal.SH.ConvElc.WH.LPG.Solar.LPG</t>
  </si>
  <si>
    <t>TES_per_sqm.kWh.EL.Res.HH.Thermal.SH.ConvElc.WH.LPG.Solar.Solar</t>
  </si>
  <si>
    <t>TES_per_sqm.kWh.EL.Res.HH.Thermal.SH.ConvElc.WH.Elc.NoSolar.Elec</t>
  </si>
  <si>
    <t>TES_per_sqm.kWh.EL.Res.HH.Thermal.SH.ConvElc.WH.Elc.Solar</t>
  </si>
  <si>
    <t>TES_per_sqm.kWh.EL.Res.HH.Thermal.SH.ConvElc.WH.Elc.Solar.Elec</t>
  </si>
  <si>
    <t>TES_per_sqm.kWh.EL.Res.HH.Thermal.SH.ConvElc.WH.Elc.Solar.Solar</t>
  </si>
  <si>
    <t>TES_per_sqm.kWh.EL.Res.HH.Thermal.SH.ConvElc.CO</t>
  </si>
  <si>
    <t>TES_per_sqm.kWh.EL.Res.HH.Thermal.SH.ConvElc.CO.LPG.LPG</t>
  </si>
  <si>
    <t>TES_per_sqm.kWh.EL.Res.HH.Thermal.SH.ConvElc.CO.Elc.Elec</t>
  </si>
  <si>
    <t>EL - CO2 emissions per surface area (detailed structure)</t>
  </si>
  <si>
    <t>EMI_per_sqm.kgCO2.EL.Res.HH.Thermal.SH.Solids</t>
  </si>
  <si>
    <t>EMI_per_sqm.kgCO2.EL.Res.HH.Thermal.SH.Solids.SH</t>
  </si>
  <si>
    <t>EMI_per_sqm.kgCO2.EL.Res.HH.Thermal.SH.Solids.SH.Solids</t>
  </si>
  <si>
    <t>EMI_per_sqm.kgCO2.EL.Res.HH.Thermal.SH.Solids.SH.Elec</t>
  </si>
  <si>
    <t>EMI_per_sqm.kgCO2.EL.Res.HH.Thermal.SH.Solids.SC</t>
  </si>
  <si>
    <t>EMI_per_sqm.kgCO2.EL.Res.HH.Thermal.SH.Solids.SC.AC.Elec</t>
  </si>
  <si>
    <t>EMI_per_sqm.kgCO2.EL.Res.HH.Thermal.SH.Solids.WH</t>
  </si>
  <si>
    <t>EMI_per_sqm.kgCO2.EL.Res.HH.Thermal.SH.Solids.WH.Solids.NoSolar.Solids</t>
  </si>
  <si>
    <t>EMI_per_sqm.kgCO2.EL.Res.HH.Thermal.SH.Solids.WH.LPG.NoSolar.LPG</t>
  </si>
  <si>
    <t>EMI_per_sqm.kgCO2.EL.Res.HH.Thermal.SH.Solids.WH.LPG.Solar</t>
  </si>
  <si>
    <t>EMI_per_sqm.kgCO2.EL.Res.HH.Thermal.SH.Solids.WH.LPG.Solar.LPG</t>
  </si>
  <si>
    <t>EMI_per_sqm.kgCO2.EL.Res.HH.Thermal.SH.Solids.WH.LPG.Solar.Solar</t>
  </si>
  <si>
    <t>EMI_per_sqm.kgCO2.EL.Res.HH.Thermal.SH.Solids.WH.Elc.NoSolar.Elec</t>
  </si>
  <si>
    <t>EMI_per_sqm.kgCO2.EL.Res.HH.Thermal.SH.Solids.WH.Elc.Solar</t>
  </si>
  <si>
    <t>EMI_per_sqm.kgCO2.EL.Res.HH.Thermal.SH.Solids.WH.Elc.Solar.Elec</t>
  </si>
  <si>
    <t>EMI_per_sqm.kgCO2.EL.Res.HH.Thermal.SH.Solids.WH.Elc.Solar.Solar</t>
  </si>
  <si>
    <t>EMI_per_sqm.kgCO2.EL.Res.HH.Thermal.SH.Solids.CO</t>
  </si>
  <si>
    <t>EMI_per_sqm.kgCO2.EL.Res.HH.Thermal.SH.Solids.CO.Solids.Solids</t>
  </si>
  <si>
    <t>EMI_per_sqm.kgCO2.EL.Res.HH.Thermal.SH.Solids.CO.LPG.LPG</t>
  </si>
  <si>
    <t>EMI_per_sqm.kgCO2.EL.Res.HH.Thermal.SH.Solids.CO.Elc.Elec</t>
  </si>
  <si>
    <t>EMI_per_sqm.kgCO2.EL.Res.HH.Thermal.SH.LPG</t>
  </si>
  <si>
    <t>EMI_per_sqm.kgCO2.EL.Res.HH.Thermal.SH.LPG.SH</t>
  </si>
  <si>
    <t>EMI_per_sqm.kgCO2.EL.Res.HH.Thermal.SH.LPG.SH.LPG</t>
  </si>
  <si>
    <t>EMI_per_sqm.kgCO2.EL.Res.HH.Thermal.SH.LPG.SH.Elec</t>
  </si>
  <si>
    <t>EMI_per_sqm.kgCO2.EL.Res.HH.Thermal.SH.LPG.SC</t>
  </si>
  <si>
    <t>EMI_per_sqm.kgCO2.EL.Res.HH.Thermal.SH.LPG.SC.AC.Elec</t>
  </si>
  <si>
    <t>EMI_per_sqm.kgCO2.EL.Res.HH.Thermal.SH.LPG.WH</t>
  </si>
  <si>
    <t>EMI_per_sqm.kgCO2.EL.Res.HH.Thermal.SH.LPG.WH.LPG.NoSolar.LPG</t>
  </si>
  <si>
    <t>EMI_per_sqm.kgCO2.EL.Res.HH.Thermal.SH.LPG.WH.LPG.Solar</t>
  </si>
  <si>
    <t>EMI_per_sqm.kgCO2.EL.Res.HH.Thermal.SH.LPG.WH.LPG.Solar.LPG</t>
  </si>
  <si>
    <t>EMI_per_sqm.kgCO2.EL.Res.HH.Thermal.SH.LPG.WH.LPG.Solar.Solar</t>
  </si>
  <si>
    <t>EMI_per_sqm.kgCO2.EL.Res.HH.Thermal.SH.LPG.WH.Elc.NoSolar.Elec</t>
  </si>
  <si>
    <t>EMI_per_sqm.kgCO2.EL.Res.HH.Thermal.SH.LPG.WH.Elc.Solar</t>
  </si>
  <si>
    <t>EMI_per_sqm.kgCO2.EL.Res.HH.Thermal.SH.LPG.WH.Elc.Solar.Elec</t>
  </si>
  <si>
    <t>EMI_per_sqm.kgCO2.EL.Res.HH.Thermal.SH.LPG.WH.Elc.Solar.Solar</t>
  </si>
  <si>
    <t>EMI_per_sqm.kgCO2.EL.Res.HH.Thermal.SH.LPG.CO</t>
  </si>
  <si>
    <t>EMI_per_sqm.kgCO2.EL.Res.HH.Thermal.SH.LPG.CO.LPG.LPG</t>
  </si>
  <si>
    <t>EMI_per_sqm.kgCO2.EL.Res.HH.Thermal.SH.LPG.CO.Elc.Elec</t>
  </si>
  <si>
    <t>EMI_per_sqm.kgCO2.EL.Res.HH.Thermal.SH.Oil</t>
  </si>
  <si>
    <t>EMI_per_sqm.kgCO2.EL.Res.HH.Thermal.SH.Oil.SH</t>
  </si>
  <si>
    <t>EMI_per_sqm.kgCO2.EL.Res.HH.Thermal.SH.Oil.SH.Oil</t>
  </si>
  <si>
    <t>EMI_per_sqm.kgCO2.EL.Res.HH.Thermal.SH.Oil.SH.Elec</t>
  </si>
  <si>
    <t>EMI_per_sqm.kgCO2.EL.Res.HH.Thermal.SH.Oil.SC</t>
  </si>
  <si>
    <t>EMI_per_sqm.kgCO2.EL.Res.HH.Thermal.SH.Oil.SC.AC.Elec</t>
  </si>
  <si>
    <t>EMI_per_sqm.kgCO2.EL.Res.HH.Thermal.SH.Oil.WH</t>
  </si>
  <si>
    <t>EMI_per_sqm.kgCO2.EL.Res.HH.Thermal.SH.Oil.WH.Oil.NoSolar.Oil</t>
  </si>
  <si>
    <t>EMI_per_sqm.kgCO2.EL.Res.HH.Thermal.SH.Oil.WH.Oil.Solar</t>
  </si>
  <si>
    <t>EMI_per_sqm.kgCO2.EL.Res.HH.Thermal.SH.Oil.WH.Oil.Solar.Oil</t>
  </si>
  <si>
    <t>EMI_per_sqm.kgCO2.EL.Res.HH.Thermal.SH.Oil.WH.Oil.Solar.Solar</t>
  </si>
  <si>
    <t>EMI_per_sqm.kgCO2.EL.Res.HH.Thermal.SH.Oil.WH.Elc.NoSolar.Elec</t>
  </si>
  <si>
    <t>EMI_per_sqm.kgCO2.EL.Res.HH.Thermal.SH.Oil.WH.Elc.Solar</t>
  </si>
  <si>
    <t>EMI_per_sqm.kgCO2.EL.Res.HH.Thermal.SH.Oil.WH.Elc.Solar.Elec</t>
  </si>
  <si>
    <t>EMI_per_sqm.kgCO2.EL.Res.HH.Thermal.SH.Oil.WH.Elc.Solar.Solar</t>
  </si>
  <si>
    <t>EMI_per_sqm.kgCO2.EL.Res.HH.Thermal.SH.Oil.CO</t>
  </si>
  <si>
    <t>EMI_per_sqm.kgCO2.EL.Res.HH.Thermal.SH.Oil.CO.LPG.LPG</t>
  </si>
  <si>
    <t>EMI_per_sqm.kgCO2.EL.Res.HH.Thermal.SH.Oil.CO.Elc.Elec</t>
  </si>
  <si>
    <t>EMI_per_sqm.kgCO2.EL.Res.HH.Thermal.SH.Gas</t>
  </si>
  <si>
    <t>EMI_per_sqm.kgCO2.EL.Res.HH.Thermal.SH.Gas.SH</t>
  </si>
  <si>
    <t>EMI_per_sqm.kgCO2.EL.Res.HH.Thermal.SH.Gas.SH.Gas</t>
  </si>
  <si>
    <t>EMI_per_sqm.kgCO2.EL.Res.HH.Thermal.SH.Gas.SH.Elec</t>
  </si>
  <si>
    <t>EMI_per_sqm.kgCO2.EL.Res.HH.Thermal.SH.Gas.SC</t>
  </si>
  <si>
    <t>EMI_per_sqm.kgCO2.EL.Res.HH.Thermal.SH.Gas.SC.AC.Elec</t>
  </si>
  <si>
    <t>EMI_per_sqm.kgCO2.EL.Res.HH.Thermal.SH.Gas.WH</t>
  </si>
  <si>
    <t>EMI_per_sqm.kgCO2.EL.Res.HH.Thermal.SH.Gas.WH.Gas.NoSolar.Gas</t>
  </si>
  <si>
    <t>EMI_per_sqm.kgCO2.EL.Res.HH.Thermal.SH.Gas.WH.Gas.Solar</t>
  </si>
  <si>
    <t>EMI_per_sqm.kgCO2.EL.Res.HH.Thermal.SH.Gas.WH.Gas.Solar.Gas</t>
  </si>
  <si>
    <t>EMI_per_sqm.kgCO2.EL.Res.HH.Thermal.SH.Gas.WH.Gas.Solar.Solar</t>
  </si>
  <si>
    <t>EMI_per_sqm.kgCO2.EL.Res.HH.Thermal.SH.Gas.WH.Elc.NoSolar.Elec</t>
  </si>
  <si>
    <t>EMI_per_sqm.kgCO2.EL.Res.HH.Thermal.SH.Gas.WH.Elc.Solar</t>
  </si>
  <si>
    <t>EMI_per_sqm.kgCO2.EL.Res.HH.Thermal.SH.Gas.WH.Elc.Solar.Elec</t>
  </si>
  <si>
    <t>EMI_per_sqm.kgCO2.EL.Res.HH.Thermal.SH.Gas.WH.Elc.Solar.Solar</t>
  </si>
  <si>
    <t>EMI_per_sqm.kgCO2.EL.Res.HH.Thermal.SH.Gas.CO</t>
  </si>
  <si>
    <t>EMI_per_sqm.kgCO2.EL.Res.HH.Thermal.SH.Gas.CO.Gas.Gas</t>
  </si>
  <si>
    <t>EMI_per_sqm.kgCO2.EL.Res.HH.Thermal.SH.Gas.CO.Elc.Elec</t>
  </si>
  <si>
    <t>EMI_per_sqm.kgCO2.EL.Res.HH.Thermal.SH.Biomass</t>
  </si>
  <si>
    <t>EMI_per_sqm.kgCO2.EL.Res.HH.Thermal.SH.Biomass.SH</t>
  </si>
  <si>
    <t>EMI_per_sqm.kgCO2.EL.Res.HH.Thermal.SH.Biomass.SH.Biomass</t>
  </si>
  <si>
    <t>EMI_per_sqm.kgCO2.EL.Res.HH.Thermal.SH.Biomass.SH.Elec</t>
  </si>
  <si>
    <t>EMI_per_sqm.kgCO2.EL.Res.HH.Thermal.SH.Biomass.SC</t>
  </si>
  <si>
    <t>EMI_per_sqm.kgCO2.EL.Res.HH.Thermal.SH.Biomass.SC.AC.Elec</t>
  </si>
  <si>
    <t>EMI_per_sqm.kgCO2.EL.Res.HH.Thermal.SH.Biomass.WH</t>
  </si>
  <si>
    <t>EMI_per_sqm.kgCO2.EL.Res.HH.Thermal.SH.Biomass.WH.Biomass.NoSolar.Biomass</t>
  </si>
  <si>
    <t>EMI_per_sqm.kgCO2.EL.Res.HH.Thermal.SH.Biomass.WH.Biomass.Solar</t>
  </si>
  <si>
    <t>EMI_per_sqm.kgCO2.EL.Res.HH.Thermal.SH.Biomass.WH.Biomass.Solar.Biomass</t>
  </si>
  <si>
    <t>EMI_per_sqm.kgCO2.EL.Res.HH.Thermal.SH.Biomass.WH.Biomass.Solar.Solar</t>
  </si>
  <si>
    <t>EMI_per_sqm.kgCO2.EL.Res.HH.Thermal.SH.Biomass.WH.LPG.NoSolar.LPG</t>
  </si>
  <si>
    <t>EMI_per_sqm.kgCO2.EL.Res.HH.Thermal.SH.Biomass.WH.LPG.Solar</t>
  </si>
  <si>
    <t>EMI_per_sqm.kgCO2.EL.Res.HH.Thermal.SH.Biomass.WH.LPG.Solar.LPG</t>
  </si>
  <si>
    <t>EMI_per_sqm.kgCO2.EL.Res.HH.Thermal.SH.Biomass.WH.LPG.Solar.Solar</t>
  </si>
  <si>
    <t>EMI_per_sqm.kgCO2.EL.Res.HH.Thermal.SH.Biomass.WH.Elc.NoSolar.Elec</t>
  </si>
  <si>
    <t>EMI_per_sqm.kgCO2.EL.Res.HH.Thermal.SH.Biomass.WH.Elc.Solar</t>
  </si>
  <si>
    <t>EMI_per_sqm.kgCO2.EL.Res.HH.Thermal.SH.Biomass.WH.Elc.Solar.Elec</t>
  </si>
  <si>
    <t>EMI_per_sqm.kgCO2.EL.Res.HH.Thermal.SH.Biomass.WH.Elc.Solar.Solar</t>
  </si>
  <si>
    <t>EMI_per_sqm.kgCO2.EL.Res.HH.Thermal.SH.Biomass.CO</t>
  </si>
  <si>
    <t>EMI_per_sqm.kgCO2.EL.Res.HH.Thermal.SH.Biomass.CO.Biomass.Biomass</t>
  </si>
  <si>
    <t>EMI_per_sqm.kgCO2.EL.Res.HH.Thermal.SH.Biomass.CO.LPG.LPG</t>
  </si>
  <si>
    <t>EMI_per_sqm.kgCO2.EL.Res.HH.Thermal.SH.Biomass.CO.Elc.Elec</t>
  </si>
  <si>
    <t>EMI_per_sqm.kgCO2.EL.Res.HH.Thermal.SH.Geo</t>
  </si>
  <si>
    <t>EMI_per_sqm.kgCO2.EL.Res.HH.Thermal.SH.Geo.SH</t>
  </si>
  <si>
    <t>EMI_per_sqm.kgCO2.EL.Res.HH.Thermal.SH.Geo.SH.Geo</t>
  </si>
  <si>
    <t>EMI_per_sqm.kgCO2.EL.Res.HH.Thermal.SH.Geo.SH.Elec</t>
  </si>
  <si>
    <t>EMI_per_sqm.kgCO2.EL.Res.HH.Thermal.SH.Geo.SC</t>
  </si>
  <si>
    <t>EMI_per_sqm.kgCO2.EL.Res.HH.Thermal.SH.Geo.SC.AC.Elec</t>
  </si>
  <si>
    <t>EMI_per_sqm.kgCO2.EL.Res.HH.Thermal.SH.Geo.WH</t>
  </si>
  <si>
    <t>EMI_per_sqm.kgCO2.EL.Res.HH.Thermal.SH.Geo.WH.Geo.NoSolar.Geo</t>
  </si>
  <si>
    <t>EMI_per_sqm.kgCO2.EL.Res.HH.Thermal.SH.Geo.WH.Geo.Solar</t>
  </si>
  <si>
    <t>EMI_per_sqm.kgCO2.EL.Res.HH.Thermal.SH.Geo.WH.Geo.Solar.Geo</t>
  </si>
  <si>
    <t>EMI_per_sqm.kgCO2.EL.Res.HH.Thermal.SH.Geo.WH.Geo.Solar.Solar</t>
  </si>
  <si>
    <t>EMI_per_sqm.kgCO2.EL.Res.HH.Thermal.SH.Geo.WH.Elc.NoSolar.Elec</t>
  </si>
  <si>
    <t>EMI_per_sqm.kgCO2.EL.Res.HH.Thermal.SH.Geo.WH.Elc.Solar</t>
  </si>
  <si>
    <t>EMI_per_sqm.kgCO2.EL.Res.HH.Thermal.SH.Geo.WH.Elc.Solar.Elec</t>
  </si>
  <si>
    <t>EMI_per_sqm.kgCO2.EL.Res.HH.Thermal.SH.Geo.WH.Elc.Solar.Solar</t>
  </si>
  <si>
    <t>EMI_per_sqm.kgCO2.EL.Res.HH.Thermal.SH.Geo.CO</t>
  </si>
  <si>
    <t>EMI_per_sqm.kgCO2.EL.Res.HH.Thermal.SH.Geo.CO.LPG.LPG</t>
  </si>
  <si>
    <t>EMI_per_sqm.kgCO2.EL.Res.HH.Thermal.SH.Geo.CO.Elc.Elec</t>
  </si>
  <si>
    <t>EMI_per_sqm.kgCO2.EL.Res.HH.Thermal.SH.DistrHeat</t>
  </si>
  <si>
    <t>EMI_per_sqm.kgCO2.EL.Res.HH.Thermal.SH.DistrHeat.SH</t>
  </si>
  <si>
    <t>EMI_per_sqm.kgCO2.EL.Res.HH.Thermal.SH.DistrHeat.SH.Steam_Distr</t>
  </si>
  <si>
    <t>EMI_per_sqm.kgCO2.EL.Res.HH.Thermal.SH.DistrHeat.SH.Elec</t>
  </si>
  <si>
    <t>EMI_per_sqm.kgCO2.EL.Res.HH.Thermal.SH.DistrHeat.SC</t>
  </si>
  <si>
    <t>EMI_per_sqm.kgCO2.EL.Res.HH.Thermal.SH.DistrHeat.SC.AC.Elec</t>
  </si>
  <si>
    <t>EMI_per_sqm.kgCO2.EL.Res.HH.Thermal.SH.DistrHeat.WH</t>
  </si>
  <si>
    <t>EMI_per_sqm.kgCO2.EL.Res.HH.Thermal.SH.DistrHeat.WH.DistrHeat.NoSolar.Steam_Distr</t>
  </si>
  <si>
    <t>EMI_per_sqm.kgCO2.EL.Res.HH.Thermal.SH.DistrHeat.WH.DistrHeat.Solar</t>
  </si>
  <si>
    <t>EMI_per_sqm.kgCO2.EL.Res.HH.Thermal.SH.DistrHeat.WH.DistrHeat.Solar.Steam_Distr</t>
  </si>
  <si>
    <t>EMI_per_sqm.kgCO2.EL.Res.HH.Thermal.SH.DistrHeat.WH.DistrHeat.Solar.Solar</t>
  </si>
  <si>
    <t>EMI_per_sqm.kgCO2.EL.Res.HH.Thermal.SH.DistrHeat.WH.Elc.NoSolar.Elec</t>
  </si>
  <si>
    <t>EMI_per_sqm.kgCO2.EL.Res.HH.Thermal.SH.DistrHeat.WH.Elc.Solar</t>
  </si>
  <si>
    <t>EMI_per_sqm.kgCO2.EL.Res.HH.Thermal.SH.DistrHeat.WH.Elc.Solar.Elec</t>
  </si>
  <si>
    <t>EMI_per_sqm.kgCO2.EL.Res.HH.Thermal.SH.DistrHeat.WH.Elc.Solar.Solar</t>
  </si>
  <si>
    <t>EMI_per_sqm.kgCO2.EL.Res.HH.Thermal.SH.DistrHeat.CO</t>
  </si>
  <si>
    <t>EMI_per_sqm.kgCO2.EL.Res.HH.Thermal.SH.DistrHeat.CO.LPG.LPG</t>
  </si>
  <si>
    <t>EMI_per_sqm.kgCO2.EL.Res.HH.Thermal.SH.DistrHeat.CO.Elc.Elec</t>
  </si>
  <si>
    <t>EMI_per_sqm.kgCO2.EL.Res.HH.Thermal.SH.AdvElc</t>
  </si>
  <si>
    <t>EMI_per_sqm.kgCO2.EL.Res.HH.Thermal.SH.AdvElc.SH</t>
  </si>
  <si>
    <t>EMI_per_sqm.kgCO2.EL.Res.HH.Thermal.SH.AdvElc.SH.Elec</t>
  </si>
  <si>
    <t>EMI_per_sqm.kgCO2.EL.Res.HH.Thermal.SH.AdvElc.SC</t>
  </si>
  <si>
    <t>EMI_per_sqm.kgCO2.EL.Res.HH.Thermal.SH.AdvElc.SC.AC.Elec</t>
  </si>
  <si>
    <t>EMI_per_sqm.kgCO2.EL.Res.HH.Thermal.SH.AdvElc.WH</t>
  </si>
  <si>
    <t>EMI_per_sqm.kgCO2.EL.Res.HH.Thermal.SH.AdvElc.WH.LPG.NoSolar.LPG</t>
  </si>
  <si>
    <t>EMI_per_sqm.kgCO2.EL.Res.HH.Thermal.SH.AdvElc.WH.LPG.Solar</t>
  </si>
  <si>
    <t>EMI_per_sqm.kgCO2.EL.Res.HH.Thermal.SH.AdvElc.WH.LPG.Solar.LPG</t>
  </si>
  <si>
    <t>EMI_per_sqm.kgCO2.EL.Res.HH.Thermal.SH.AdvElc.WH.LPG.Solar.Solar</t>
  </si>
  <si>
    <t>EMI_per_sqm.kgCO2.EL.Res.HH.Thermal.SH.AdvElc.WH.Elc.NoSolar.Elec</t>
  </si>
  <si>
    <t>EMI_per_sqm.kgCO2.EL.Res.HH.Thermal.SH.AdvElc.WH.Elc.Solar</t>
  </si>
  <si>
    <t>EMI_per_sqm.kgCO2.EL.Res.HH.Thermal.SH.AdvElc.WH.Elc.Solar.Elec</t>
  </si>
  <si>
    <t>EMI_per_sqm.kgCO2.EL.Res.HH.Thermal.SH.AdvElc.WH.Elc.Solar.Solar</t>
  </si>
  <si>
    <t>EMI_per_sqm.kgCO2.EL.Res.HH.Thermal.SH.AdvElc.CO</t>
  </si>
  <si>
    <t>EMI_per_sqm.kgCO2.EL.Res.HH.Thermal.SH.AdvElc.CO.LPG.LPG</t>
  </si>
  <si>
    <t>EMI_per_sqm.kgCO2.EL.Res.HH.Thermal.SH.AdvElc.CO.Elc.Elec</t>
  </si>
  <si>
    <t>EMI_per_sqm.kgCO2.EL.Res.HH.Thermal.SH.ConvElc</t>
  </si>
  <si>
    <t>EMI_per_sqm.kgCO2.EL.Res.HH.Thermal.SH.ConvElc.SH</t>
  </si>
  <si>
    <t>EMI_per_sqm.kgCO2.EL.Res.HH.Thermal.SH.ConvElc.SH.Elec</t>
  </si>
  <si>
    <t>EMI_per_sqm.kgCO2.EL.Res.HH.Thermal.SH.ConvElc.SC</t>
  </si>
  <si>
    <t>EMI_per_sqm.kgCO2.EL.Res.HH.Thermal.SH.ConvElc.SC.AC.Elec</t>
  </si>
  <si>
    <t>EMI_per_sqm.kgCO2.EL.Res.HH.Thermal.SH.ConvElc.WH</t>
  </si>
  <si>
    <t>EMI_per_sqm.kgCO2.EL.Res.HH.Thermal.SH.ConvElc.WH.LPG.NoSolar.LPG</t>
  </si>
  <si>
    <t>EMI_per_sqm.kgCO2.EL.Res.HH.Thermal.SH.ConvElc.WH.LPG.Solar</t>
  </si>
  <si>
    <t>EMI_per_sqm.kgCO2.EL.Res.HH.Thermal.SH.ConvElc.WH.LPG.Solar.LPG</t>
  </si>
  <si>
    <t>EMI_per_sqm.kgCO2.EL.Res.HH.Thermal.SH.ConvElc.WH.LPG.Solar.Solar</t>
  </si>
  <si>
    <t>EMI_per_sqm.kgCO2.EL.Res.HH.Thermal.SH.ConvElc.WH.Elc.NoSolar.Elec</t>
  </si>
  <si>
    <t>EMI_per_sqm.kgCO2.EL.Res.HH.Thermal.SH.ConvElc.WH.Elc.Solar</t>
  </si>
  <si>
    <t>EMI_per_sqm.kgCO2.EL.Res.HH.Thermal.SH.ConvElc.WH.Elc.Solar.Elec</t>
  </si>
  <si>
    <t>EMI_per_sqm.kgCO2.EL.Res.HH.Thermal.SH.ConvElc.WH.Elc.Solar.Solar</t>
  </si>
  <si>
    <t>EMI_per_sqm.kgCO2.EL.Res.HH.Thermal.SH.ConvElc.CO</t>
  </si>
  <si>
    <t>EMI_per_sqm.kgCO2.EL.Res.HH.Thermal.SH.ConvElc.CO.LPG.LPG</t>
  </si>
  <si>
    <t>EMI_per_sqm.kgCO2.EL.Res.HH.Thermal.SH.ConvElc.CO.Elc.Elec</t>
  </si>
  <si>
    <t>EL - Final energy consumption in new and renovated households (detailed structure)</t>
  </si>
  <si>
    <t>FEC.ktoe.EL.Res.HHnew.Thermal.SH.Solids</t>
  </si>
  <si>
    <t>FEC.ktoe.EL.Res.HHnew.Thermal.SH.Solids.SH</t>
  </si>
  <si>
    <t>FEC.ktoe.EL.Res.HHnew.Thermal.SH.Solids.SH.Solids</t>
  </si>
  <si>
    <t>FEC.ktoe.EL.Res.HHnew.Thermal.SH.Solids.SH.Elec</t>
  </si>
  <si>
    <t>FEC.ktoe.EL.Res.HHnew.Thermal.SH.Solids.SC</t>
  </si>
  <si>
    <t>FEC.ktoe.EL.Res.HHnew.Thermal.SH.Solids.SC.AC.Elec</t>
  </si>
  <si>
    <t>FEC.ktoe.EL.Res.HHnew.Thermal.SH.Solids.WH</t>
  </si>
  <si>
    <t>FEC.ktoe.EL.Res.HHnew.Thermal.SH.Solids.WH.Solids.NoSolar.Solids</t>
  </si>
  <si>
    <t>FEC.ktoe.EL.Res.HHnew.Thermal.SH.Solids.WH.LPG.NoSolar.LPG</t>
  </si>
  <si>
    <t>FEC.ktoe.EL.Res.HHnew.Thermal.SH.Solids.WH.LPG.Solar</t>
  </si>
  <si>
    <t>FEC.ktoe.EL.Res.HHnew.Thermal.SH.Solids.WH.LPG.Solar.LPG</t>
  </si>
  <si>
    <t>FEC.ktoe.EL.Res.HHnew.Thermal.SH.Solids.WH.LPG.Solar.Solar</t>
  </si>
  <si>
    <t>FEC.ktoe.EL.Res.HHnew.Thermal.SH.Solids.WH.Elc.NoSolar.Elec</t>
  </si>
  <si>
    <t>FEC.ktoe.EL.Res.HHnew.Thermal.SH.Solids.WH.Elc.Solar</t>
  </si>
  <si>
    <t>FEC.ktoe.EL.Res.HHnew.Thermal.SH.Solids.WH.Elc.Solar.Elec</t>
  </si>
  <si>
    <t>FEC.ktoe.EL.Res.HHnew.Thermal.SH.Solids.WH.Elc.Solar.Solar</t>
  </si>
  <si>
    <t>FEC.ktoe.EL.Res.HHnew.Thermal.SH.Solids.CO</t>
  </si>
  <si>
    <t>FEC.ktoe.EL.Res.HHnew.Thermal.SH.Solids.CO.Solids.Solids</t>
  </si>
  <si>
    <t>FEC.ktoe.EL.Res.HHnew.Thermal.SH.Solids.CO.LPG.LPG</t>
  </si>
  <si>
    <t>FEC.ktoe.EL.Res.HHnew.Thermal.SH.Solids.CO.Elc.Elec</t>
  </si>
  <si>
    <t>FEC.ktoe.EL.Res.HHnew.Thermal.SH.LPG</t>
  </si>
  <si>
    <t>FEC.ktoe.EL.Res.HHnew.Thermal.SH.LPG.SH</t>
  </si>
  <si>
    <t>FEC.ktoe.EL.Res.HHnew.Thermal.SH.LPG.SH.LPG</t>
  </si>
  <si>
    <t>FEC.ktoe.EL.Res.HHnew.Thermal.SH.LPG.SH.Elec</t>
  </si>
  <si>
    <t>FEC.ktoe.EL.Res.HHnew.Thermal.SH.LPG.SC</t>
  </si>
  <si>
    <t>FEC.ktoe.EL.Res.HHnew.Thermal.SH.LPG.SC.AC.Elec</t>
  </si>
  <si>
    <t>FEC.ktoe.EL.Res.HHnew.Thermal.SH.LPG.WH</t>
  </si>
  <si>
    <t>FEC.ktoe.EL.Res.HHnew.Thermal.SH.LPG.WH.LPG.NoSolar.LPG</t>
  </si>
  <si>
    <t>FEC.ktoe.EL.Res.HHnew.Thermal.SH.LPG.WH.LPG.Solar</t>
  </si>
  <si>
    <t>FEC.ktoe.EL.Res.HHnew.Thermal.SH.LPG.WH.LPG.Solar.LPG</t>
  </si>
  <si>
    <t>FEC.ktoe.EL.Res.HHnew.Thermal.SH.LPG.WH.LPG.Solar.Solar</t>
  </si>
  <si>
    <t>FEC.ktoe.EL.Res.HHnew.Thermal.SH.LPG.WH.Elc.NoSolar.Elec</t>
  </si>
  <si>
    <t>FEC.ktoe.EL.Res.HHnew.Thermal.SH.LPG.WH.Elc.Solar</t>
  </si>
  <si>
    <t>FEC.ktoe.EL.Res.HHnew.Thermal.SH.LPG.WH.Elc.Solar.Elec</t>
  </si>
  <si>
    <t>FEC.ktoe.EL.Res.HHnew.Thermal.SH.LPG.WH.Elc.Solar.Solar</t>
  </si>
  <si>
    <t>FEC.ktoe.EL.Res.HHnew.Thermal.SH.LPG.CO</t>
  </si>
  <si>
    <t>FEC.ktoe.EL.Res.HHnew.Thermal.SH.LPG.CO.LPG.LPG</t>
  </si>
  <si>
    <t>FEC.ktoe.EL.Res.HHnew.Thermal.SH.LPG.CO.Elc.Elec</t>
  </si>
  <si>
    <t>FEC.ktoe.EL.Res.HHnew.Thermal.SH.Oil</t>
  </si>
  <si>
    <t>FEC.ktoe.EL.Res.HHnew.Thermal.SH.Oil.SH</t>
  </si>
  <si>
    <t>FEC.ktoe.EL.Res.HHnew.Thermal.SH.Oil.SH.Oil</t>
  </si>
  <si>
    <t>FEC.ktoe.EL.Res.HHnew.Thermal.SH.Oil.SH.Elec</t>
  </si>
  <si>
    <t>FEC.ktoe.EL.Res.HHnew.Thermal.SH.Oil.SC</t>
  </si>
  <si>
    <t>FEC.ktoe.EL.Res.HHnew.Thermal.SH.Oil.SC.AC.Elec</t>
  </si>
  <si>
    <t>FEC.ktoe.EL.Res.HHnew.Thermal.SH.Oil.WH</t>
  </si>
  <si>
    <t>FEC.ktoe.EL.Res.HHnew.Thermal.SH.Oil.WH.Oil.NoSolar.Oil</t>
  </si>
  <si>
    <t>FEC.ktoe.EL.Res.HHnew.Thermal.SH.Oil.WH.Oil.Solar</t>
  </si>
  <si>
    <t>FEC.ktoe.EL.Res.HHnew.Thermal.SH.Oil.WH.Oil.Solar.Oil</t>
  </si>
  <si>
    <t>FEC.ktoe.EL.Res.HHnew.Thermal.SH.Oil.WH.Oil.Solar.Solar</t>
  </si>
  <si>
    <t>FEC.ktoe.EL.Res.HHnew.Thermal.SH.Oil.WH.Elc.NoSolar.Elec</t>
  </si>
  <si>
    <t>FEC.ktoe.EL.Res.HHnew.Thermal.SH.Oil.WH.Elc.Solar</t>
  </si>
  <si>
    <t>FEC.ktoe.EL.Res.HHnew.Thermal.SH.Oil.WH.Elc.Solar.Elec</t>
  </si>
  <si>
    <t>FEC.ktoe.EL.Res.HHnew.Thermal.SH.Oil.WH.Elc.Solar.Solar</t>
  </si>
  <si>
    <t>FEC.ktoe.EL.Res.HHnew.Thermal.SH.Oil.CO</t>
  </si>
  <si>
    <t>FEC.ktoe.EL.Res.HHnew.Thermal.SH.Oil.CO.LPG.LPG</t>
  </si>
  <si>
    <t>FEC.ktoe.EL.Res.HHnew.Thermal.SH.Oil.CO.Elc.Elec</t>
  </si>
  <si>
    <t>FEC.ktoe.EL.Res.HHnew.Thermal.SH.Gas</t>
  </si>
  <si>
    <t>FEC.ktoe.EL.Res.HHnew.Thermal.SH.Gas.SH</t>
  </si>
  <si>
    <t>FEC.ktoe.EL.Res.HHnew.Thermal.SH.Gas.SH.Gas</t>
  </si>
  <si>
    <t>FEC.ktoe.EL.Res.HHnew.Thermal.SH.Gas.SH.Elec</t>
  </si>
  <si>
    <t>FEC.ktoe.EL.Res.HHnew.Thermal.SH.Gas.SC</t>
  </si>
  <si>
    <t>FEC.ktoe.EL.Res.HHnew.Thermal.SH.Gas.SC.AC.Elec</t>
  </si>
  <si>
    <t>FEC.ktoe.EL.Res.HHnew.Thermal.SH.Gas.WH</t>
  </si>
  <si>
    <t>FEC.ktoe.EL.Res.HHnew.Thermal.SH.Gas.WH.Gas.NoSolar.Gas</t>
  </si>
  <si>
    <t>FEC.ktoe.EL.Res.HHnew.Thermal.SH.Gas.WH.Gas.Solar</t>
  </si>
  <si>
    <t>FEC.ktoe.EL.Res.HHnew.Thermal.SH.Gas.WH.Gas.Solar.Gas</t>
  </si>
  <si>
    <t>FEC.ktoe.EL.Res.HHnew.Thermal.SH.Gas.WH.Gas.Solar.Solar</t>
  </si>
  <si>
    <t>FEC.ktoe.EL.Res.HHnew.Thermal.SH.Gas.WH.Elc.NoSolar.Elec</t>
  </si>
  <si>
    <t>FEC.ktoe.EL.Res.HHnew.Thermal.SH.Gas.WH.Elc.Solar</t>
  </si>
  <si>
    <t>FEC.ktoe.EL.Res.HHnew.Thermal.SH.Gas.WH.Elc.Solar.Elec</t>
  </si>
  <si>
    <t>FEC.ktoe.EL.Res.HHnew.Thermal.SH.Gas.WH.Elc.Solar.Solar</t>
  </si>
  <si>
    <t>FEC.ktoe.EL.Res.HHnew.Thermal.SH.Gas.CO</t>
  </si>
  <si>
    <t>FEC.ktoe.EL.Res.HHnew.Thermal.SH.Gas.CO.Gas.Gas</t>
  </si>
  <si>
    <t>FEC.ktoe.EL.Res.HHnew.Thermal.SH.Gas.CO.Elc.Elec</t>
  </si>
  <si>
    <t>FEC.ktoe.EL.Res.HHnew.Thermal.SH.Biomass</t>
  </si>
  <si>
    <t>FEC.ktoe.EL.Res.HHnew.Thermal.SH.Biomass.SH</t>
  </si>
  <si>
    <t>FEC.ktoe.EL.Res.HHnew.Thermal.SH.Biomass.SH.Biomass</t>
  </si>
  <si>
    <t>FEC.ktoe.EL.Res.HHnew.Thermal.SH.Biomass.SH.Elec</t>
  </si>
  <si>
    <t>FEC.ktoe.EL.Res.HHnew.Thermal.SH.Biomass.SC</t>
  </si>
  <si>
    <t>FEC.ktoe.EL.Res.HHnew.Thermal.SH.Biomass.SC.AC.Elec</t>
  </si>
  <si>
    <t>FEC.ktoe.EL.Res.HHnew.Thermal.SH.Biomass.WH</t>
  </si>
  <si>
    <t>FEC.ktoe.EL.Res.HHnew.Thermal.SH.Biomass.WH.Biomass.NoSolar.Biomass</t>
  </si>
  <si>
    <t>FEC.ktoe.EL.Res.HHnew.Thermal.SH.Biomass.WH.Biomass.Solar</t>
  </si>
  <si>
    <t>FEC.ktoe.EL.Res.HHnew.Thermal.SH.Biomass.WH.Biomass.Solar.Biomass</t>
  </si>
  <si>
    <t>FEC.ktoe.EL.Res.HHnew.Thermal.SH.Biomass.WH.Biomass.Solar.Solar</t>
  </si>
  <si>
    <t>FEC.ktoe.EL.Res.HHnew.Thermal.SH.Biomass.WH.LPG.NoSolar.LPG</t>
  </si>
  <si>
    <t>FEC.ktoe.EL.Res.HHnew.Thermal.SH.Biomass.WH.LPG.Solar</t>
  </si>
  <si>
    <t>FEC.ktoe.EL.Res.HHnew.Thermal.SH.Biomass.WH.LPG.Solar.LPG</t>
  </si>
  <si>
    <t>FEC.ktoe.EL.Res.HHnew.Thermal.SH.Biomass.WH.LPG.Solar.Solar</t>
  </si>
  <si>
    <t>FEC.ktoe.EL.Res.HHnew.Thermal.SH.Biomass.WH.Elc.NoSolar.Elec</t>
  </si>
  <si>
    <t>FEC.ktoe.EL.Res.HHnew.Thermal.SH.Biomass.WH.Elc.Solar</t>
  </si>
  <si>
    <t>FEC.ktoe.EL.Res.HHnew.Thermal.SH.Biomass.WH.Elc.Solar.Elec</t>
  </si>
  <si>
    <t>FEC.ktoe.EL.Res.HHnew.Thermal.SH.Biomass.WH.Elc.Solar.Solar</t>
  </si>
  <si>
    <t>FEC.ktoe.EL.Res.HHnew.Thermal.SH.Biomass.CO</t>
  </si>
  <si>
    <t>FEC.ktoe.EL.Res.HHnew.Thermal.SH.Biomass.CO.Biomass.Biomass</t>
  </si>
  <si>
    <t>FEC.ktoe.EL.Res.HHnew.Thermal.SH.Biomass.CO.LPG.LPG</t>
  </si>
  <si>
    <t>FEC.ktoe.EL.Res.HHnew.Thermal.SH.Biomass.CO.Elc.Elec</t>
  </si>
  <si>
    <t>FEC.ktoe.EL.Res.HHnew.Thermal.SH.Geo</t>
  </si>
  <si>
    <t>FEC.ktoe.EL.Res.HHnew.Thermal.SH.Geo.SH</t>
  </si>
  <si>
    <t>FEC.ktoe.EL.Res.HHnew.Thermal.SH.Geo.SH.Geo</t>
  </si>
  <si>
    <t>FEC.ktoe.EL.Res.HHnew.Thermal.SH.Geo.SH.Elec</t>
  </si>
  <si>
    <t>FEC.ktoe.EL.Res.HHnew.Thermal.SH.Geo.SC</t>
  </si>
  <si>
    <t>FEC.ktoe.EL.Res.HHnew.Thermal.SH.Geo.SC.AC.Elec</t>
  </si>
  <si>
    <t>FEC.ktoe.EL.Res.HHnew.Thermal.SH.Geo.WH</t>
  </si>
  <si>
    <t>FEC.ktoe.EL.Res.HHnew.Thermal.SH.Geo.WH.Geo.NoSolar.Geo</t>
  </si>
  <si>
    <t>FEC.ktoe.EL.Res.HHnew.Thermal.SH.Geo.WH.Geo.Solar</t>
  </si>
  <si>
    <t>FEC.ktoe.EL.Res.HHnew.Thermal.SH.Geo.WH.Geo.Solar.Geo</t>
  </si>
  <si>
    <t>FEC.ktoe.EL.Res.HHnew.Thermal.SH.Geo.WH.Geo.Solar.Solar</t>
  </si>
  <si>
    <t>FEC.ktoe.EL.Res.HHnew.Thermal.SH.Geo.WH.Elc.NoSolar.Elec</t>
  </si>
  <si>
    <t>FEC.ktoe.EL.Res.HHnew.Thermal.SH.Geo.WH.Elc.Solar</t>
  </si>
  <si>
    <t>FEC.ktoe.EL.Res.HHnew.Thermal.SH.Geo.WH.Elc.Solar.Elec</t>
  </si>
  <si>
    <t>FEC.ktoe.EL.Res.HHnew.Thermal.SH.Geo.WH.Elc.Solar.Solar</t>
  </si>
  <si>
    <t>FEC.ktoe.EL.Res.HHnew.Thermal.SH.Geo.CO</t>
  </si>
  <si>
    <t>FEC.ktoe.EL.Res.HHnew.Thermal.SH.Geo.CO.LPG.LPG</t>
  </si>
  <si>
    <t>FEC.ktoe.EL.Res.HHnew.Thermal.SH.Geo.CO.Elc.Elec</t>
  </si>
  <si>
    <t>FEC.ktoe.EL.Res.HHnew.Thermal.SH.DistrHeat</t>
  </si>
  <si>
    <t>FEC.ktoe.EL.Res.HHnew.Thermal.SH.DistrHeat.SH</t>
  </si>
  <si>
    <t>FEC.ktoe.EL.Res.HHnew.Thermal.SH.DistrHeat.SH.Steam_Distr</t>
  </si>
  <si>
    <t>FEC.ktoe.EL.Res.HHnew.Thermal.SH.DistrHeat.SH.Elec</t>
  </si>
  <si>
    <t>FEC.ktoe.EL.Res.HHnew.Thermal.SH.DistrHeat.SC</t>
  </si>
  <si>
    <t>FEC.ktoe.EL.Res.HHnew.Thermal.SH.DistrHeat.SC.AC.Elec</t>
  </si>
  <si>
    <t>FEC.ktoe.EL.Res.HHnew.Thermal.SH.DistrHeat.WH</t>
  </si>
  <si>
    <t>FEC.ktoe.EL.Res.HHnew.Thermal.SH.DistrHeat.WH.DistrHeat.NoSolar.Steam_Distr</t>
  </si>
  <si>
    <t>FEC.ktoe.EL.Res.HHnew.Thermal.SH.DistrHeat.WH.DistrHeat.Solar</t>
  </si>
  <si>
    <t>FEC.ktoe.EL.Res.HHnew.Thermal.SH.DistrHeat.WH.DistrHeat.Solar.Steam_Distr</t>
  </si>
  <si>
    <t>FEC.ktoe.EL.Res.HHnew.Thermal.SH.DistrHeat.WH.DistrHeat.Solar.Solar</t>
  </si>
  <si>
    <t>FEC.ktoe.EL.Res.HHnew.Thermal.SH.DistrHeat.WH.Elc.NoSolar.Elec</t>
  </si>
  <si>
    <t>FEC.ktoe.EL.Res.HHnew.Thermal.SH.DistrHeat.WH.Elc.Solar</t>
  </si>
  <si>
    <t>FEC.ktoe.EL.Res.HHnew.Thermal.SH.DistrHeat.WH.Elc.Solar.Elec</t>
  </si>
  <si>
    <t>FEC.ktoe.EL.Res.HHnew.Thermal.SH.DistrHeat.WH.Elc.Solar.Solar</t>
  </si>
  <si>
    <t>FEC.ktoe.EL.Res.HHnew.Thermal.SH.DistrHeat.CO</t>
  </si>
  <si>
    <t>FEC.ktoe.EL.Res.HHnew.Thermal.SH.DistrHeat.CO.LPG.LPG</t>
  </si>
  <si>
    <t>FEC.ktoe.EL.Res.HHnew.Thermal.SH.DistrHeat.CO.Elc.Elec</t>
  </si>
  <si>
    <t>FEC.ktoe.EL.Res.HHnew.Thermal.SH.AdvElc</t>
  </si>
  <si>
    <t>FEC.ktoe.EL.Res.HHnew.Thermal.SH.AdvElc.SH</t>
  </si>
  <si>
    <t>FEC.ktoe.EL.Res.HHnew.Thermal.SH.AdvElc.SH.Elec</t>
  </si>
  <si>
    <t>FEC.ktoe.EL.Res.HHnew.Thermal.SH.AdvElc.SC</t>
  </si>
  <si>
    <t>FEC.ktoe.EL.Res.HHnew.Thermal.SH.AdvElc.SC.AC.Elec</t>
  </si>
  <si>
    <t>FEC.ktoe.EL.Res.HHnew.Thermal.SH.AdvElc.WH</t>
  </si>
  <si>
    <t>FEC.ktoe.EL.Res.HHnew.Thermal.SH.AdvElc.WH.LPG.NoSolar.LPG</t>
  </si>
  <si>
    <t>FEC.ktoe.EL.Res.HHnew.Thermal.SH.AdvElc.WH.LPG.Solar</t>
  </si>
  <si>
    <t>FEC.ktoe.EL.Res.HHnew.Thermal.SH.AdvElc.WH.LPG.Solar.LPG</t>
  </si>
  <si>
    <t>FEC.ktoe.EL.Res.HHnew.Thermal.SH.AdvElc.WH.LPG.Solar.Solar</t>
  </si>
  <si>
    <t>FEC.ktoe.EL.Res.HHnew.Thermal.SH.AdvElc.WH.Elc.NoSolar.Elec</t>
  </si>
  <si>
    <t>FEC.ktoe.EL.Res.HHnew.Thermal.SH.AdvElc.WH.Elc.Solar</t>
  </si>
  <si>
    <t>FEC.ktoe.EL.Res.HHnew.Thermal.SH.AdvElc.WH.Elc.Solar.Elec</t>
  </si>
  <si>
    <t>FEC.ktoe.EL.Res.HHnew.Thermal.SH.AdvElc.WH.Elc.Solar.Solar</t>
  </si>
  <si>
    <t>FEC.ktoe.EL.Res.HHnew.Thermal.SH.AdvElc.CO</t>
  </si>
  <si>
    <t>FEC.ktoe.EL.Res.HHnew.Thermal.SH.AdvElc.CO.LPG.LPG</t>
  </si>
  <si>
    <t>FEC.ktoe.EL.Res.HHnew.Thermal.SH.AdvElc.CO.Elc.Elec</t>
  </si>
  <si>
    <t>FEC.ktoe.EL.Res.HHnew.Thermal.SH.ConvElc</t>
  </si>
  <si>
    <t>FEC.ktoe.EL.Res.HHnew.Thermal.SH.ConvElc.SH</t>
  </si>
  <si>
    <t>FEC.ktoe.EL.Res.HHnew.Thermal.SH.ConvElc.SH.Elec</t>
  </si>
  <si>
    <t>FEC.ktoe.EL.Res.HHnew.Thermal.SH.ConvElc.SC</t>
  </si>
  <si>
    <t>FEC.ktoe.EL.Res.HHnew.Thermal.SH.ConvElc.SC.AC.Elec</t>
  </si>
  <si>
    <t>FEC.ktoe.EL.Res.HHnew.Thermal.SH.ConvElc.WH</t>
  </si>
  <si>
    <t>FEC.ktoe.EL.Res.HHnew.Thermal.SH.ConvElc.WH.LPG.NoSolar.LPG</t>
  </si>
  <si>
    <t>FEC.ktoe.EL.Res.HHnew.Thermal.SH.ConvElc.WH.LPG.Solar</t>
  </si>
  <si>
    <t>FEC.ktoe.EL.Res.HHnew.Thermal.SH.ConvElc.WH.LPG.Solar.LPG</t>
  </si>
  <si>
    <t>FEC.ktoe.EL.Res.HHnew.Thermal.SH.ConvElc.WH.LPG.Solar.Solar</t>
  </si>
  <si>
    <t>FEC.ktoe.EL.Res.HHnew.Thermal.SH.ConvElc.WH.Elc.NoSolar.Elec</t>
  </si>
  <si>
    <t>FEC.ktoe.EL.Res.HHnew.Thermal.SH.ConvElc.WH.Elc.Solar</t>
  </si>
  <si>
    <t>FEC.ktoe.EL.Res.HHnew.Thermal.SH.ConvElc.WH.Elc.Solar.Elec</t>
  </si>
  <si>
    <t>FEC.ktoe.EL.Res.HHnew.Thermal.SH.ConvElc.WH.Elc.Solar.Solar</t>
  </si>
  <si>
    <t>FEC.ktoe.EL.Res.HHnew.Thermal.SH.ConvElc.CO</t>
  </si>
  <si>
    <t>FEC.ktoe.EL.Res.HHnew.Thermal.SH.ConvElc.CO.LPG.LPG</t>
  </si>
  <si>
    <t>FEC.ktoe.EL.Res.HHnew.Thermal.SH.ConvElc.CO.Elc.Elec</t>
  </si>
  <si>
    <t>EL - Thermal energy service in new and renovated households (detailed structure)</t>
  </si>
  <si>
    <t>TES.ktoe.EL.Res.HHnew.Thermal.SH.Solids</t>
  </si>
  <si>
    <t>TES.ktoe.EL.Res.HHnew.Thermal.SH.Solids.SH</t>
  </si>
  <si>
    <t>TES.ktoe.EL.Res.HHnew.Thermal.SH.Solids.SH.Solids</t>
  </si>
  <si>
    <t>TES.ktoe.EL.Res.HHnew.Thermal.SH.Solids.SH.Elec</t>
  </si>
  <si>
    <t>TES.ktoe.EL.Res.HHnew.Thermal.SH.Solids.SC</t>
  </si>
  <si>
    <t>TES.ktoe.EL.Res.HHnew.Thermal.SH.Solids.SC.AC.Elec</t>
  </si>
  <si>
    <t>TES.ktoe.EL.Res.HHnew.Thermal.SH.Solids.WH</t>
  </si>
  <si>
    <t>TES.ktoe.EL.Res.HHnew.Thermal.SH.Solids.WH.Solids.NoSolar.Solids</t>
  </si>
  <si>
    <t>TES.ktoe.EL.Res.HHnew.Thermal.SH.Solids.WH.LPG.NoSolar.LPG</t>
  </si>
  <si>
    <t>TES.ktoe.EL.Res.HHnew.Thermal.SH.Solids.WH.LPG.Solar</t>
  </si>
  <si>
    <t>TES.ktoe.EL.Res.HHnew.Thermal.SH.Solids.WH.LPG.Solar.LPG</t>
  </si>
  <si>
    <t>TES.ktoe.EL.Res.HHnew.Thermal.SH.Solids.WH.LPG.Solar.Solar</t>
  </si>
  <si>
    <t>TES.ktoe.EL.Res.HHnew.Thermal.SH.Solids.WH.Elc.NoSolar.Elec</t>
  </si>
  <si>
    <t>TES.ktoe.EL.Res.HHnew.Thermal.SH.Solids.WH.Elc.Solar</t>
  </si>
  <si>
    <t>TES.ktoe.EL.Res.HHnew.Thermal.SH.Solids.WH.Elc.Solar.Elec</t>
  </si>
  <si>
    <t>TES.ktoe.EL.Res.HHnew.Thermal.SH.Solids.WH.Elc.Solar.Solar</t>
  </si>
  <si>
    <t>TES.ktoe.EL.Res.HHnew.Thermal.SH.Solids.CO</t>
  </si>
  <si>
    <t>TES.ktoe.EL.Res.HHnew.Thermal.SH.Solids.CO.Solids.Solids</t>
  </si>
  <si>
    <t>TES.ktoe.EL.Res.HHnew.Thermal.SH.Solids.CO.LPG.LPG</t>
  </si>
  <si>
    <t>TES.ktoe.EL.Res.HHnew.Thermal.SH.Solids.CO.Elc.Elec</t>
  </si>
  <si>
    <t>TES.ktoe.EL.Res.HHnew.Thermal.SH.LPG</t>
  </si>
  <si>
    <t>TES.ktoe.EL.Res.HHnew.Thermal.SH.LPG.SH</t>
  </si>
  <si>
    <t>TES.ktoe.EL.Res.HHnew.Thermal.SH.LPG.SH.LPG</t>
  </si>
  <si>
    <t>TES.ktoe.EL.Res.HHnew.Thermal.SH.LPG.SH.Elec</t>
  </si>
  <si>
    <t>TES.ktoe.EL.Res.HHnew.Thermal.SH.LPG.SC</t>
  </si>
  <si>
    <t>TES.ktoe.EL.Res.HHnew.Thermal.SH.LPG.SC.AC.Elec</t>
  </si>
  <si>
    <t>TES.ktoe.EL.Res.HHnew.Thermal.SH.LPG.WH</t>
  </si>
  <si>
    <t>TES.ktoe.EL.Res.HHnew.Thermal.SH.LPG.WH.LPG.NoSolar.LPG</t>
  </si>
  <si>
    <t>TES.ktoe.EL.Res.HHnew.Thermal.SH.LPG.WH.LPG.Solar</t>
  </si>
  <si>
    <t>TES.ktoe.EL.Res.HHnew.Thermal.SH.LPG.WH.LPG.Solar.LPG</t>
  </si>
  <si>
    <t>TES.ktoe.EL.Res.HHnew.Thermal.SH.LPG.WH.LPG.Solar.Solar</t>
  </si>
  <si>
    <t>TES.ktoe.EL.Res.HHnew.Thermal.SH.LPG.WH.Elc.NoSolar.Elec</t>
  </si>
  <si>
    <t>TES.ktoe.EL.Res.HHnew.Thermal.SH.LPG.WH.Elc.Solar</t>
  </si>
  <si>
    <t>TES.ktoe.EL.Res.HHnew.Thermal.SH.LPG.WH.Elc.Solar.Elec</t>
  </si>
  <si>
    <t>TES.ktoe.EL.Res.HHnew.Thermal.SH.LPG.WH.Elc.Solar.Solar</t>
  </si>
  <si>
    <t>TES.ktoe.EL.Res.HHnew.Thermal.SH.LPG.CO</t>
  </si>
  <si>
    <t>TES.ktoe.EL.Res.HHnew.Thermal.SH.LPG.CO.LPG.LPG</t>
  </si>
  <si>
    <t>TES.ktoe.EL.Res.HHnew.Thermal.SH.LPG.CO.Elc.Elec</t>
  </si>
  <si>
    <t>TES.ktoe.EL.Res.HHnew.Thermal.SH.Oil</t>
  </si>
  <si>
    <t>TES.ktoe.EL.Res.HHnew.Thermal.SH.Oil.SH</t>
  </si>
  <si>
    <t>TES.ktoe.EL.Res.HHnew.Thermal.SH.Oil.SH.Oil</t>
  </si>
  <si>
    <t>TES.ktoe.EL.Res.HHnew.Thermal.SH.Oil.SH.Elec</t>
  </si>
  <si>
    <t>TES.ktoe.EL.Res.HHnew.Thermal.SH.Oil.SC</t>
  </si>
  <si>
    <t>TES.ktoe.EL.Res.HHnew.Thermal.SH.Oil.SC.AC.Elec</t>
  </si>
  <si>
    <t>TES.ktoe.EL.Res.HHnew.Thermal.SH.Oil.WH</t>
  </si>
  <si>
    <t>TES.ktoe.EL.Res.HHnew.Thermal.SH.Oil.WH.Oil.NoSolar.Oil</t>
  </si>
  <si>
    <t>TES.ktoe.EL.Res.HHnew.Thermal.SH.Oil.WH.Oil.Solar</t>
  </si>
  <si>
    <t>TES.ktoe.EL.Res.HHnew.Thermal.SH.Oil.WH.Oil.Solar.Oil</t>
  </si>
  <si>
    <t>TES.ktoe.EL.Res.HHnew.Thermal.SH.Oil.WH.Oil.Solar.Solar</t>
  </si>
  <si>
    <t>TES.ktoe.EL.Res.HHnew.Thermal.SH.Oil.WH.Elc.NoSolar.Elec</t>
  </si>
  <si>
    <t>TES.ktoe.EL.Res.HHnew.Thermal.SH.Oil.WH.Elc.Solar</t>
  </si>
  <si>
    <t>TES.ktoe.EL.Res.HHnew.Thermal.SH.Oil.WH.Elc.Solar.Elec</t>
  </si>
  <si>
    <t>TES.ktoe.EL.Res.HHnew.Thermal.SH.Oil.WH.Elc.Solar.Solar</t>
  </si>
  <si>
    <t>TES.ktoe.EL.Res.HHnew.Thermal.SH.Oil.CO</t>
  </si>
  <si>
    <t>TES.ktoe.EL.Res.HHnew.Thermal.SH.Oil.CO.LPG.LPG</t>
  </si>
  <si>
    <t>TES.ktoe.EL.Res.HHnew.Thermal.SH.Oil.CO.Elc.Elec</t>
  </si>
  <si>
    <t>TES.ktoe.EL.Res.HHnew.Thermal.SH.Gas</t>
  </si>
  <si>
    <t>TES.ktoe.EL.Res.HHnew.Thermal.SH.Gas.SH</t>
  </si>
  <si>
    <t>TES.ktoe.EL.Res.HHnew.Thermal.SH.Gas.SH.Gas</t>
  </si>
  <si>
    <t>TES.ktoe.EL.Res.HHnew.Thermal.SH.Gas.SH.Elec</t>
  </si>
  <si>
    <t>TES.ktoe.EL.Res.HHnew.Thermal.SH.Gas.SC</t>
  </si>
  <si>
    <t>TES.ktoe.EL.Res.HHnew.Thermal.SH.Gas.SC.AC.Elec</t>
  </si>
  <si>
    <t>TES.ktoe.EL.Res.HHnew.Thermal.SH.Gas.WH</t>
  </si>
  <si>
    <t>TES.ktoe.EL.Res.HHnew.Thermal.SH.Gas.WH.Gas.NoSolar.Gas</t>
  </si>
  <si>
    <t>TES.ktoe.EL.Res.HHnew.Thermal.SH.Gas.WH.Gas.Solar</t>
  </si>
  <si>
    <t>TES.ktoe.EL.Res.HHnew.Thermal.SH.Gas.WH.Gas.Solar.Gas</t>
  </si>
  <si>
    <t>TES.ktoe.EL.Res.HHnew.Thermal.SH.Gas.WH.Gas.Solar.Solar</t>
  </si>
  <si>
    <t>TES.ktoe.EL.Res.HHnew.Thermal.SH.Gas.WH.Elc.NoSolar.Elec</t>
  </si>
  <si>
    <t>TES.ktoe.EL.Res.HHnew.Thermal.SH.Gas.WH.Elc.Solar</t>
  </si>
  <si>
    <t>TES.ktoe.EL.Res.HHnew.Thermal.SH.Gas.WH.Elc.Solar.Elec</t>
  </si>
  <si>
    <t>TES.ktoe.EL.Res.HHnew.Thermal.SH.Gas.WH.Elc.Solar.Solar</t>
  </si>
  <si>
    <t>TES.ktoe.EL.Res.HHnew.Thermal.SH.Gas.CO</t>
  </si>
  <si>
    <t>TES.ktoe.EL.Res.HHnew.Thermal.SH.Gas.CO.Gas.Gas</t>
  </si>
  <si>
    <t>TES.ktoe.EL.Res.HHnew.Thermal.SH.Gas.CO.Elc.Elec</t>
  </si>
  <si>
    <t>TES.ktoe.EL.Res.HHnew.Thermal.SH.Biomass</t>
  </si>
  <si>
    <t>TES.ktoe.EL.Res.HHnew.Thermal.SH.Biomass.SH</t>
  </si>
  <si>
    <t>TES.ktoe.EL.Res.HHnew.Thermal.SH.Biomass.SH.Biomass</t>
  </si>
  <si>
    <t>TES.ktoe.EL.Res.HHnew.Thermal.SH.Biomass.SH.Elec</t>
  </si>
  <si>
    <t>TES.ktoe.EL.Res.HHnew.Thermal.SH.Biomass.SC</t>
  </si>
  <si>
    <t>TES.ktoe.EL.Res.HHnew.Thermal.SH.Biomass.SC.AC.Elec</t>
  </si>
  <si>
    <t>TES.ktoe.EL.Res.HHnew.Thermal.SH.Biomass.WH</t>
  </si>
  <si>
    <t>TES.ktoe.EL.Res.HHnew.Thermal.SH.Biomass.WH.Biomass.NoSolar.Biomass</t>
  </si>
  <si>
    <t>TES.ktoe.EL.Res.HHnew.Thermal.SH.Biomass.WH.Biomass.Solar</t>
  </si>
  <si>
    <t>TES.ktoe.EL.Res.HHnew.Thermal.SH.Biomass.WH.Biomass.Solar.Biomass</t>
  </si>
  <si>
    <t>TES.ktoe.EL.Res.HHnew.Thermal.SH.Biomass.WH.Biomass.Solar.Solar</t>
  </si>
  <si>
    <t>TES.ktoe.EL.Res.HHnew.Thermal.SH.Biomass.WH.LPG.NoSolar.LPG</t>
  </si>
  <si>
    <t>TES.ktoe.EL.Res.HHnew.Thermal.SH.Biomass.WH.LPG.Solar</t>
  </si>
  <si>
    <t>TES.ktoe.EL.Res.HHnew.Thermal.SH.Biomass.WH.LPG.Solar.LPG</t>
  </si>
  <si>
    <t>TES.ktoe.EL.Res.HHnew.Thermal.SH.Biomass.WH.LPG.Solar.Solar</t>
  </si>
  <si>
    <t>TES.ktoe.EL.Res.HHnew.Thermal.SH.Biomass.WH.Elc.NoSolar.Elec</t>
  </si>
  <si>
    <t>TES.ktoe.EL.Res.HHnew.Thermal.SH.Biomass.WH.Elc.Solar</t>
  </si>
  <si>
    <t>TES.ktoe.EL.Res.HHnew.Thermal.SH.Biomass.WH.Elc.Solar.Elec</t>
  </si>
  <si>
    <t>TES.ktoe.EL.Res.HHnew.Thermal.SH.Biomass.WH.Elc.Solar.Solar</t>
  </si>
  <si>
    <t>TES.ktoe.EL.Res.HHnew.Thermal.SH.Biomass.CO</t>
  </si>
  <si>
    <t>TES.ktoe.EL.Res.HHnew.Thermal.SH.Biomass.CO.Biomass.Biomass</t>
  </si>
  <si>
    <t>TES.ktoe.EL.Res.HHnew.Thermal.SH.Biomass.CO.LPG.LPG</t>
  </si>
  <si>
    <t>TES.ktoe.EL.Res.HHnew.Thermal.SH.Biomass.CO.Elc.Elec</t>
  </si>
  <si>
    <t>TES.ktoe.EL.Res.HHnew.Thermal.SH.Geo</t>
  </si>
  <si>
    <t>TES.ktoe.EL.Res.HHnew.Thermal.SH.Geo.SH</t>
  </si>
  <si>
    <t>TES.ktoe.EL.Res.HHnew.Thermal.SH.Geo.SH.Geo</t>
  </si>
  <si>
    <t>TES.ktoe.EL.Res.HHnew.Thermal.SH.Geo.SH.Elec</t>
  </si>
  <si>
    <t>TES.ktoe.EL.Res.HHnew.Thermal.SH.Geo.SC</t>
  </si>
  <si>
    <t>TES.ktoe.EL.Res.HHnew.Thermal.SH.Geo.SC.AC.Elec</t>
  </si>
  <si>
    <t>TES.ktoe.EL.Res.HHnew.Thermal.SH.Geo.WH</t>
  </si>
  <si>
    <t>TES.ktoe.EL.Res.HHnew.Thermal.SH.Geo.WH.Geo.NoSolar.Geo</t>
  </si>
  <si>
    <t>TES.ktoe.EL.Res.HHnew.Thermal.SH.Geo.WH.Geo.Solar</t>
  </si>
  <si>
    <t>TES.ktoe.EL.Res.HHnew.Thermal.SH.Geo.WH.Geo.Solar.Geo</t>
  </si>
  <si>
    <t>TES.ktoe.EL.Res.HHnew.Thermal.SH.Geo.WH.Geo.Solar.Solar</t>
  </si>
  <si>
    <t>TES.ktoe.EL.Res.HHnew.Thermal.SH.Geo.WH.Elc.NoSolar.Elec</t>
  </si>
  <si>
    <t>TES.ktoe.EL.Res.HHnew.Thermal.SH.Geo.WH.Elc.Solar</t>
  </si>
  <si>
    <t>TES.ktoe.EL.Res.HHnew.Thermal.SH.Geo.WH.Elc.Solar.Elec</t>
  </si>
  <si>
    <t>TES.ktoe.EL.Res.HHnew.Thermal.SH.Geo.WH.Elc.Solar.Solar</t>
  </si>
  <si>
    <t>TES.ktoe.EL.Res.HHnew.Thermal.SH.Geo.CO</t>
  </si>
  <si>
    <t>TES.ktoe.EL.Res.HHnew.Thermal.SH.Geo.CO.LPG.LPG</t>
  </si>
  <si>
    <t>TES.ktoe.EL.Res.HHnew.Thermal.SH.Geo.CO.Elc.Elec</t>
  </si>
  <si>
    <t>TES.ktoe.EL.Res.HHnew.Thermal.SH.DistrHeat</t>
  </si>
  <si>
    <t>TES.ktoe.EL.Res.HHnew.Thermal.SH.DistrHeat.SH</t>
  </si>
  <si>
    <t>TES.ktoe.EL.Res.HHnew.Thermal.SH.DistrHeat.SH.Steam_Distr</t>
  </si>
  <si>
    <t>TES.ktoe.EL.Res.HHnew.Thermal.SH.DistrHeat.SH.Elec</t>
  </si>
  <si>
    <t>TES.ktoe.EL.Res.HHnew.Thermal.SH.DistrHeat.SC</t>
  </si>
  <si>
    <t>TES.ktoe.EL.Res.HHnew.Thermal.SH.DistrHeat.SC.AC.Elec</t>
  </si>
  <si>
    <t>TES.ktoe.EL.Res.HHnew.Thermal.SH.DistrHeat.WH</t>
  </si>
  <si>
    <t>TES.ktoe.EL.Res.HHnew.Thermal.SH.DistrHeat.WH.DistrHeat.NoSolar.Steam_Distr</t>
  </si>
  <si>
    <t>TES.ktoe.EL.Res.HHnew.Thermal.SH.DistrHeat.WH.DistrHeat.Solar</t>
  </si>
  <si>
    <t>TES.ktoe.EL.Res.HHnew.Thermal.SH.DistrHeat.WH.DistrHeat.Solar.Steam_Distr</t>
  </si>
  <si>
    <t>TES.ktoe.EL.Res.HHnew.Thermal.SH.DistrHeat.WH.DistrHeat.Solar.Solar</t>
  </si>
  <si>
    <t>TES.ktoe.EL.Res.HHnew.Thermal.SH.DistrHeat.WH.Elc.NoSolar.Elec</t>
  </si>
  <si>
    <t>TES.ktoe.EL.Res.HHnew.Thermal.SH.DistrHeat.WH.Elc.Solar</t>
  </si>
  <si>
    <t>TES.ktoe.EL.Res.HHnew.Thermal.SH.DistrHeat.WH.Elc.Solar.Elec</t>
  </si>
  <si>
    <t>TES.ktoe.EL.Res.HHnew.Thermal.SH.DistrHeat.WH.Elc.Solar.Solar</t>
  </si>
  <si>
    <t>TES.ktoe.EL.Res.HHnew.Thermal.SH.DistrHeat.CO</t>
  </si>
  <si>
    <t>TES.ktoe.EL.Res.HHnew.Thermal.SH.DistrHeat.CO.LPG.LPG</t>
  </si>
  <si>
    <t>TES.ktoe.EL.Res.HHnew.Thermal.SH.DistrHeat.CO.Elc.Elec</t>
  </si>
  <si>
    <t>TES.ktoe.EL.Res.HHnew.Thermal.SH.AdvElc</t>
  </si>
  <si>
    <t>TES.ktoe.EL.Res.HHnew.Thermal.SH.AdvElc.SH</t>
  </si>
  <si>
    <t>TES.ktoe.EL.Res.HHnew.Thermal.SH.AdvElc.SH.Elec</t>
  </si>
  <si>
    <t>TES.ktoe.EL.Res.HHnew.Thermal.SH.AdvElc.SC</t>
  </si>
  <si>
    <t>TES.ktoe.EL.Res.HHnew.Thermal.SH.AdvElc.SC.AC.Elec</t>
  </si>
  <si>
    <t>TES.ktoe.EL.Res.HHnew.Thermal.SH.AdvElc.WH</t>
  </si>
  <si>
    <t>TES.ktoe.EL.Res.HHnew.Thermal.SH.AdvElc.WH.LPG.NoSolar.LPG</t>
  </si>
  <si>
    <t>TES.ktoe.EL.Res.HHnew.Thermal.SH.AdvElc.WH.LPG.Solar</t>
  </si>
  <si>
    <t>TES.ktoe.EL.Res.HHnew.Thermal.SH.AdvElc.WH.LPG.Solar.LPG</t>
  </si>
  <si>
    <t>TES.ktoe.EL.Res.HHnew.Thermal.SH.AdvElc.WH.LPG.Solar.Solar</t>
  </si>
  <si>
    <t>TES.ktoe.EL.Res.HHnew.Thermal.SH.AdvElc.WH.Elc.NoSolar.Elec</t>
  </si>
  <si>
    <t>TES.ktoe.EL.Res.HHnew.Thermal.SH.AdvElc.WH.Elc.Solar</t>
  </si>
  <si>
    <t>TES.ktoe.EL.Res.HHnew.Thermal.SH.AdvElc.WH.Elc.Solar.Elec</t>
  </si>
  <si>
    <t>TES.ktoe.EL.Res.HHnew.Thermal.SH.AdvElc.WH.Elc.Solar.Solar</t>
  </si>
  <si>
    <t>TES.ktoe.EL.Res.HHnew.Thermal.SH.AdvElc.CO</t>
  </si>
  <si>
    <t>TES.ktoe.EL.Res.HHnew.Thermal.SH.AdvElc.CO.LPG.LPG</t>
  </si>
  <si>
    <t>TES.ktoe.EL.Res.HHnew.Thermal.SH.AdvElc.CO.Elc.Elec</t>
  </si>
  <si>
    <t>TES.ktoe.EL.Res.HHnew.Thermal.SH.ConvElc</t>
  </si>
  <si>
    <t>TES.ktoe.EL.Res.HHnew.Thermal.SH.ConvElc.SH</t>
  </si>
  <si>
    <t>TES.ktoe.EL.Res.HHnew.Thermal.SH.ConvElc.SH.Elec</t>
  </si>
  <si>
    <t>TES.ktoe.EL.Res.HHnew.Thermal.SH.ConvElc.SC</t>
  </si>
  <si>
    <t>TES.ktoe.EL.Res.HHnew.Thermal.SH.ConvElc.SC.AC.Elec</t>
  </si>
  <si>
    <t>TES.ktoe.EL.Res.HHnew.Thermal.SH.ConvElc.WH</t>
  </si>
  <si>
    <t>TES.ktoe.EL.Res.HHnew.Thermal.SH.ConvElc.WH.LPG.NoSolar.LPG</t>
  </si>
  <si>
    <t>TES.ktoe.EL.Res.HHnew.Thermal.SH.ConvElc.WH.LPG.Solar</t>
  </si>
  <si>
    <t>TES.ktoe.EL.Res.HHnew.Thermal.SH.ConvElc.WH.LPG.Solar.LPG</t>
  </si>
  <si>
    <t>TES.ktoe.EL.Res.HHnew.Thermal.SH.ConvElc.WH.LPG.Solar.Solar</t>
  </si>
  <si>
    <t>TES.ktoe.EL.Res.HHnew.Thermal.SH.ConvElc.WH.Elc.NoSolar.Elec</t>
  </si>
  <si>
    <t>TES.ktoe.EL.Res.HHnew.Thermal.SH.ConvElc.WH.Elc.Solar</t>
  </si>
  <si>
    <t>TES.ktoe.EL.Res.HHnew.Thermal.SH.ConvElc.WH.Elc.Solar.Elec</t>
  </si>
  <si>
    <t>TES.ktoe.EL.Res.HHnew.Thermal.SH.ConvElc.WH.Elc.Solar.Solar</t>
  </si>
  <si>
    <t>TES.ktoe.EL.Res.HHnew.Thermal.SH.ConvElc.CO</t>
  </si>
  <si>
    <t>TES.ktoe.EL.Res.HHnew.Thermal.SH.ConvElc.CO.LPG.LPG</t>
  </si>
  <si>
    <t>TES.ktoe.EL.Res.HHnew.Thermal.SH.ConvElc.CO.Elc.Elec</t>
  </si>
  <si>
    <t>EL - System efficiency indicator of new and renovated households (detailed structure)</t>
  </si>
  <si>
    <t>Eff.ratio.EL.Res.HHnew.Thermal.SH.Solids</t>
  </si>
  <si>
    <t>Eff.ratio.EL.Res.HHnew.Thermal.SH.Solids.SH</t>
  </si>
  <si>
    <t>Eff.ratio.EL.Res.HHnew.Thermal.SH.Solids.SH.Solids</t>
  </si>
  <si>
    <t>Eff.ratio.EL.Res.HHnew.Thermal.SH.Solids.SH.Elec</t>
  </si>
  <si>
    <t>Eff.ratio.EL.Res.HHnew.Thermal.SH.Solids.SC</t>
  </si>
  <si>
    <t>Eff.ratio.EL.Res.HHnew.Thermal.SH.Solids.SC.AC.Elec</t>
  </si>
  <si>
    <t>Eff.ratio.EL.Res.HHnew.Thermal.SH.Solids.WH</t>
  </si>
  <si>
    <t>Eff.ratio.EL.Res.HHnew.Thermal.SH.Solids.WH.Solids.NoSolar.Solids</t>
  </si>
  <si>
    <t>Eff.ratio.EL.Res.HHnew.Thermal.SH.Solids.WH.LPG.NoSolar.LPG</t>
  </si>
  <si>
    <t>Eff.ratio.EL.Res.HHnew.Thermal.SH.Solids.WH.LPG.Solar</t>
  </si>
  <si>
    <t>Eff.ratio.EL.Res.HHnew.Thermal.SH.Solids.WH.LPG.Solar.LPG</t>
  </si>
  <si>
    <t>Eff.ratio.EL.Res.HHnew.Thermal.SH.Solids.WH.LPG.Solar.Solar</t>
  </si>
  <si>
    <t>Eff.ratio.EL.Res.HHnew.Thermal.SH.Solids.WH.Elc.NoSolar.Elec</t>
  </si>
  <si>
    <t>Eff.ratio.EL.Res.HHnew.Thermal.SH.Solids.WH.Elc.Solar</t>
  </si>
  <si>
    <t>Eff.ratio.EL.Res.HHnew.Thermal.SH.Solids.WH.Elc.Solar.Elec</t>
  </si>
  <si>
    <t>Eff.ratio.EL.Res.HHnew.Thermal.SH.Solids.WH.Elc.Solar.Solar</t>
  </si>
  <si>
    <t>Eff.ratio.EL.Res.HHnew.Thermal.SH.Solids.CO</t>
  </si>
  <si>
    <t>Eff.ratio.EL.Res.HHnew.Thermal.SH.Solids.CO.Solids.Solids</t>
  </si>
  <si>
    <t>Eff.ratio.EL.Res.HHnew.Thermal.SH.Solids.CO.LPG.LPG</t>
  </si>
  <si>
    <t>Eff.ratio.EL.Res.HHnew.Thermal.SH.Solids.CO.Elc.Elec</t>
  </si>
  <si>
    <t>Eff.ratio.EL.Res.HHnew.Thermal.SH.LPG</t>
  </si>
  <si>
    <t>Eff.ratio.EL.Res.HHnew.Thermal.SH.LPG.SH</t>
  </si>
  <si>
    <t>Eff.ratio.EL.Res.HHnew.Thermal.SH.LPG.SH.LPG</t>
  </si>
  <si>
    <t>Eff.ratio.EL.Res.HHnew.Thermal.SH.LPG.SH.Elec</t>
  </si>
  <si>
    <t>Eff.ratio.EL.Res.HHnew.Thermal.SH.LPG.SC</t>
  </si>
  <si>
    <t>Eff.ratio.EL.Res.HHnew.Thermal.SH.LPG.SC.AC.Elec</t>
  </si>
  <si>
    <t>Eff.ratio.EL.Res.HHnew.Thermal.SH.LPG.WH</t>
  </si>
  <si>
    <t>Eff.ratio.EL.Res.HHnew.Thermal.SH.LPG.WH.LPG.NoSolar.LPG</t>
  </si>
  <si>
    <t>Eff.ratio.EL.Res.HHnew.Thermal.SH.LPG.WH.LPG.Solar</t>
  </si>
  <si>
    <t>Eff.ratio.EL.Res.HHnew.Thermal.SH.LPG.WH.LPG.Solar.LPG</t>
  </si>
  <si>
    <t>Eff.ratio.EL.Res.HHnew.Thermal.SH.LPG.WH.LPG.Solar.Solar</t>
  </si>
  <si>
    <t>Eff.ratio.EL.Res.HHnew.Thermal.SH.LPG.WH.Elc.NoSolar.Elec</t>
  </si>
  <si>
    <t>Eff.ratio.EL.Res.HHnew.Thermal.SH.LPG.WH.Elc.Solar</t>
  </si>
  <si>
    <t>Eff.ratio.EL.Res.HHnew.Thermal.SH.LPG.WH.Elc.Solar.Elec</t>
  </si>
  <si>
    <t>Eff.ratio.EL.Res.HHnew.Thermal.SH.LPG.WH.Elc.Solar.Solar</t>
  </si>
  <si>
    <t>Eff.ratio.EL.Res.HHnew.Thermal.SH.LPG.CO</t>
  </si>
  <si>
    <t>Eff.ratio.EL.Res.HHnew.Thermal.SH.LPG.CO.LPG.LPG</t>
  </si>
  <si>
    <t>Eff.ratio.EL.Res.HHnew.Thermal.SH.LPG.CO.Elc.Elec</t>
  </si>
  <si>
    <t>Eff.ratio.EL.Res.HHnew.Thermal.SH.Oil</t>
  </si>
  <si>
    <t>Eff.ratio.EL.Res.HHnew.Thermal.SH.Oil.SH</t>
  </si>
  <si>
    <t>Eff.ratio.EL.Res.HHnew.Thermal.SH.Oil.SH.Oil</t>
  </si>
  <si>
    <t>Eff.ratio.EL.Res.HHnew.Thermal.SH.Oil.SH.Elec</t>
  </si>
  <si>
    <t>Eff.ratio.EL.Res.HHnew.Thermal.SH.Oil.SC</t>
  </si>
  <si>
    <t>Eff.ratio.EL.Res.HHnew.Thermal.SH.Oil.SC.AC.Elec</t>
  </si>
  <si>
    <t>Eff.ratio.EL.Res.HHnew.Thermal.SH.Oil.WH</t>
  </si>
  <si>
    <t>Eff.ratio.EL.Res.HHnew.Thermal.SH.Oil.WH.Oil.NoSolar.Oil</t>
  </si>
  <si>
    <t>Eff.ratio.EL.Res.HHnew.Thermal.SH.Oil.WH.Oil.Solar</t>
  </si>
  <si>
    <t>Eff.ratio.EL.Res.HHnew.Thermal.SH.Oil.WH.Oil.Solar.Oil</t>
  </si>
  <si>
    <t>Eff.ratio.EL.Res.HHnew.Thermal.SH.Oil.WH.Oil.Solar.Solar</t>
  </si>
  <si>
    <t>Eff.ratio.EL.Res.HHnew.Thermal.SH.Oil.WH.Elc.NoSolar.Elec</t>
  </si>
  <si>
    <t>Eff.ratio.EL.Res.HHnew.Thermal.SH.Oil.WH.Elc.Solar</t>
  </si>
  <si>
    <t>Eff.ratio.EL.Res.HHnew.Thermal.SH.Oil.WH.Elc.Solar.Elec</t>
  </si>
  <si>
    <t>Eff.ratio.EL.Res.HHnew.Thermal.SH.Oil.WH.Elc.Solar.Solar</t>
  </si>
  <si>
    <t>Eff.ratio.EL.Res.HHnew.Thermal.SH.Oil.CO</t>
  </si>
  <si>
    <t>Eff.ratio.EL.Res.HHnew.Thermal.SH.Oil.CO.LPG.LPG</t>
  </si>
  <si>
    <t>Eff.ratio.EL.Res.HHnew.Thermal.SH.Oil.CO.Elc.Elec</t>
  </si>
  <si>
    <t>Eff.ratio.EL.Res.HHnew.Thermal.SH.Gas</t>
  </si>
  <si>
    <t>Eff.ratio.EL.Res.HHnew.Thermal.SH.Gas.SH</t>
  </si>
  <si>
    <t>Eff.ratio.EL.Res.HHnew.Thermal.SH.Gas.SH.Gas</t>
  </si>
  <si>
    <t>Eff.ratio.EL.Res.HHnew.Thermal.SH.Gas.SH.Elec</t>
  </si>
  <si>
    <t>Eff.ratio.EL.Res.HHnew.Thermal.SH.Gas.SC</t>
  </si>
  <si>
    <t>Eff.ratio.EL.Res.HHnew.Thermal.SH.Gas.SC.AC.Elec</t>
  </si>
  <si>
    <t>Eff.ratio.EL.Res.HHnew.Thermal.SH.Gas.WH</t>
  </si>
  <si>
    <t>Eff.ratio.EL.Res.HHnew.Thermal.SH.Gas.WH.Gas.NoSolar.Gas</t>
  </si>
  <si>
    <t>Eff.ratio.EL.Res.HHnew.Thermal.SH.Gas.WH.Gas.Solar</t>
  </si>
  <si>
    <t>Eff.ratio.EL.Res.HHnew.Thermal.SH.Gas.WH.Gas.Solar.Gas</t>
  </si>
  <si>
    <t>Eff.ratio.EL.Res.HHnew.Thermal.SH.Gas.WH.Gas.Solar.Solar</t>
  </si>
  <si>
    <t>Eff.ratio.EL.Res.HHnew.Thermal.SH.Gas.WH.Elc.NoSolar.Elec</t>
  </si>
  <si>
    <t>Eff.ratio.EL.Res.HHnew.Thermal.SH.Gas.WH.Elc.Solar</t>
  </si>
  <si>
    <t>Eff.ratio.EL.Res.HHnew.Thermal.SH.Gas.WH.Elc.Solar.Elec</t>
  </si>
  <si>
    <t>Eff.ratio.EL.Res.HHnew.Thermal.SH.Gas.WH.Elc.Solar.Solar</t>
  </si>
  <si>
    <t>Eff.ratio.EL.Res.HHnew.Thermal.SH.Gas.CO</t>
  </si>
  <si>
    <t>Eff.ratio.EL.Res.HHnew.Thermal.SH.Gas.CO.Gas.Gas</t>
  </si>
  <si>
    <t>Eff.ratio.EL.Res.HHnew.Thermal.SH.Gas.CO.Elc.Elec</t>
  </si>
  <si>
    <t>Eff.ratio.EL.Res.HHnew.Thermal.SH.Biomass</t>
  </si>
  <si>
    <t>Eff.ratio.EL.Res.HHnew.Thermal.SH.Biomass.SH</t>
  </si>
  <si>
    <t>Eff.ratio.EL.Res.HHnew.Thermal.SH.Biomass.SH.Biomass</t>
  </si>
  <si>
    <t>Eff.ratio.EL.Res.HHnew.Thermal.SH.Biomass.SH.Elec</t>
  </si>
  <si>
    <t>Eff.ratio.EL.Res.HHnew.Thermal.SH.Biomass.SC</t>
  </si>
  <si>
    <t>Eff.ratio.EL.Res.HHnew.Thermal.SH.Biomass.SC.AC.Elec</t>
  </si>
  <si>
    <t>Eff.ratio.EL.Res.HHnew.Thermal.SH.Biomass.WH</t>
  </si>
  <si>
    <t>Eff.ratio.EL.Res.HHnew.Thermal.SH.Biomass.WH.Biomass.NoSolar.Biomass</t>
  </si>
  <si>
    <t>Eff.ratio.EL.Res.HHnew.Thermal.SH.Biomass.WH.Biomass.Solar</t>
  </si>
  <si>
    <t>Eff.ratio.EL.Res.HHnew.Thermal.SH.Biomass.WH.Biomass.Solar.Biomass</t>
  </si>
  <si>
    <t>Eff.ratio.EL.Res.HHnew.Thermal.SH.Biomass.WH.Biomass.Solar.Solar</t>
  </si>
  <si>
    <t>Eff.ratio.EL.Res.HHnew.Thermal.SH.Biomass.WH.LPG.NoSolar.LPG</t>
  </si>
  <si>
    <t>Eff.ratio.EL.Res.HHnew.Thermal.SH.Biomass.WH.LPG.Solar</t>
  </si>
  <si>
    <t>Eff.ratio.EL.Res.HHnew.Thermal.SH.Biomass.WH.LPG.Solar.LPG</t>
  </si>
  <si>
    <t>Eff.ratio.EL.Res.HHnew.Thermal.SH.Biomass.WH.LPG.Solar.Solar</t>
  </si>
  <si>
    <t>Eff.ratio.EL.Res.HHnew.Thermal.SH.Biomass.WH.Elc.NoSolar.Elec</t>
  </si>
  <si>
    <t>Eff.ratio.EL.Res.HHnew.Thermal.SH.Biomass.WH.Elc.Solar</t>
  </si>
  <si>
    <t>Eff.ratio.EL.Res.HHnew.Thermal.SH.Biomass.WH.Elc.Solar.Elec</t>
  </si>
  <si>
    <t>Eff.ratio.EL.Res.HHnew.Thermal.SH.Biomass.WH.Elc.Solar.Solar</t>
  </si>
  <si>
    <t>Eff.ratio.EL.Res.HHnew.Thermal.SH.Biomass.CO</t>
  </si>
  <si>
    <t>Eff.ratio.EL.Res.HHnew.Thermal.SH.Biomass.CO.Biomass.Biomass</t>
  </si>
  <si>
    <t>Eff.ratio.EL.Res.HHnew.Thermal.SH.Biomass.CO.LPG.LPG</t>
  </si>
  <si>
    <t>Eff.ratio.EL.Res.HHnew.Thermal.SH.Biomass.CO.Elc.Elec</t>
  </si>
  <si>
    <t>Eff.ratio.EL.Res.HHnew.Thermal.SH.Geo</t>
  </si>
  <si>
    <t>Eff.ratio.EL.Res.HHnew.Thermal.SH.Geo.SH</t>
  </si>
  <si>
    <t>Eff.ratio.EL.Res.HHnew.Thermal.SH.Geo.SH.Geo</t>
  </si>
  <si>
    <t>Eff.ratio.EL.Res.HHnew.Thermal.SH.Geo.SH.Elec</t>
  </si>
  <si>
    <t>Eff.ratio.EL.Res.HHnew.Thermal.SH.Geo.SC</t>
  </si>
  <si>
    <t>Eff.ratio.EL.Res.HHnew.Thermal.SH.Geo.SC.AC.Elec</t>
  </si>
  <si>
    <t>Eff.ratio.EL.Res.HHnew.Thermal.SH.Geo.WH</t>
  </si>
  <si>
    <t>Eff.ratio.EL.Res.HHnew.Thermal.SH.Geo.WH.Geo.NoSolar.Geo</t>
  </si>
  <si>
    <t>Eff.ratio.EL.Res.HHnew.Thermal.SH.Geo.WH.Geo.Solar</t>
  </si>
  <si>
    <t>Eff.ratio.EL.Res.HHnew.Thermal.SH.Geo.WH.Geo.Solar.Geo</t>
  </si>
  <si>
    <t>Eff.ratio.EL.Res.HHnew.Thermal.SH.Geo.WH.Geo.Solar.Solar</t>
  </si>
  <si>
    <t>Eff.ratio.EL.Res.HHnew.Thermal.SH.Geo.WH.Elc.NoSolar.Elec</t>
  </si>
  <si>
    <t>Eff.ratio.EL.Res.HHnew.Thermal.SH.Geo.WH.Elc.Solar</t>
  </si>
  <si>
    <t>Eff.ratio.EL.Res.HHnew.Thermal.SH.Geo.WH.Elc.Solar.Elec</t>
  </si>
  <si>
    <t>Eff.ratio.EL.Res.HHnew.Thermal.SH.Geo.WH.Elc.Solar.Solar</t>
  </si>
  <si>
    <t>Eff.ratio.EL.Res.HHnew.Thermal.SH.Geo.CO</t>
  </si>
  <si>
    <t>Eff.ratio.EL.Res.HHnew.Thermal.SH.Geo.CO.LPG.LPG</t>
  </si>
  <si>
    <t>Eff.ratio.EL.Res.HHnew.Thermal.SH.Geo.CO.Elc.Elec</t>
  </si>
  <si>
    <t>Eff.ratio.EL.Res.HHnew.Thermal.SH.DistrHeat</t>
  </si>
  <si>
    <t>Eff.ratio.EL.Res.HHnew.Thermal.SH.DistrHeat.SH</t>
  </si>
  <si>
    <t>Eff.ratio.EL.Res.HHnew.Thermal.SH.DistrHeat.SH.Steam_Distr</t>
  </si>
  <si>
    <t>Eff.ratio.EL.Res.HHnew.Thermal.SH.DistrHeat.SH.Elec</t>
  </si>
  <si>
    <t>Eff.ratio.EL.Res.HHnew.Thermal.SH.DistrHeat.SC</t>
  </si>
  <si>
    <t>Eff.ratio.EL.Res.HHnew.Thermal.SH.DistrHeat.SC.AC.Elec</t>
  </si>
  <si>
    <t>Eff.ratio.EL.Res.HHnew.Thermal.SH.DistrHeat.WH</t>
  </si>
  <si>
    <t>Eff.ratio.EL.Res.HHnew.Thermal.SH.DistrHeat.WH.DistrHeat.NoSolar.Steam_Distr</t>
  </si>
  <si>
    <t>Eff.ratio.EL.Res.HHnew.Thermal.SH.DistrHeat.WH.DistrHeat.Solar</t>
  </si>
  <si>
    <t>Eff.ratio.EL.Res.HHnew.Thermal.SH.DistrHeat.WH.DistrHeat.Solar.Steam_Distr</t>
  </si>
  <si>
    <t>Eff.ratio.EL.Res.HHnew.Thermal.SH.DistrHeat.WH.DistrHeat.Solar.Solar</t>
  </si>
  <si>
    <t>Eff.ratio.EL.Res.HHnew.Thermal.SH.DistrHeat.WH.Elc.NoSolar.Elec</t>
  </si>
  <si>
    <t>Eff.ratio.EL.Res.HHnew.Thermal.SH.DistrHeat.WH.Elc.Solar</t>
  </si>
  <si>
    <t>Eff.ratio.EL.Res.HHnew.Thermal.SH.DistrHeat.WH.Elc.Solar.Elec</t>
  </si>
  <si>
    <t>Eff.ratio.EL.Res.HHnew.Thermal.SH.DistrHeat.WH.Elc.Solar.Solar</t>
  </si>
  <si>
    <t>Eff.ratio.EL.Res.HHnew.Thermal.SH.DistrHeat.CO</t>
  </si>
  <si>
    <t>Eff.ratio.EL.Res.HHnew.Thermal.SH.DistrHeat.CO.LPG.LPG</t>
  </si>
  <si>
    <t>Eff.ratio.EL.Res.HHnew.Thermal.SH.DistrHeat.CO.Elc.Elec</t>
  </si>
  <si>
    <t>Eff.ratio.EL.Res.HHnew.Thermal.SH.AdvElc</t>
  </si>
  <si>
    <t>Eff.ratio.EL.Res.HHnew.Thermal.SH.AdvElc.SH</t>
  </si>
  <si>
    <t>Eff.ratio.EL.Res.HHnew.Thermal.SH.AdvElc.SH.Elec</t>
  </si>
  <si>
    <t>Eff.ratio.EL.Res.HHnew.Thermal.SH.AdvElc.SC</t>
  </si>
  <si>
    <t>Eff.ratio.EL.Res.HHnew.Thermal.SH.AdvElc.SC.AC.Elec</t>
  </si>
  <si>
    <t>Eff.ratio.EL.Res.HHnew.Thermal.SH.AdvElc.WH</t>
  </si>
  <si>
    <t>Eff.ratio.EL.Res.HHnew.Thermal.SH.AdvElc.WH.LPG.NoSolar.LPG</t>
  </si>
  <si>
    <t>Eff.ratio.EL.Res.HHnew.Thermal.SH.AdvElc.WH.LPG.Solar</t>
  </si>
  <si>
    <t>Eff.ratio.EL.Res.HHnew.Thermal.SH.AdvElc.WH.LPG.Solar.LPG</t>
  </si>
  <si>
    <t>Eff.ratio.EL.Res.HHnew.Thermal.SH.AdvElc.WH.LPG.Solar.Solar</t>
  </si>
  <si>
    <t>Eff.ratio.EL.Res.HHnew.Thermal.SH.AdvElc.WH.Elc.NoSolar.Elec</t>
  </si>
  <si>
    <t>Eff.ratio.EL.Res.HHnew.Thermal.SH.AdvElc.WH.Elc.Solar</t>
  </si>
  <si>
    <t>Eff.ratio.EL.Res.HHnew.Thermal.SH.AdvElc.WH.Elc.Solar.Elec</t>
  </si>
  <si>
    <t>Eff.ratio.EL.Res.HHnew.Thermal.SH.AdvElc.WH.Elc.Solar.Solar</t>
  </si>
  <si>
    <t>Eff.ratio.EL.Res.HHnew.Thermal.SH.AdvElc.CO</t>
  </si>
  <si>
    <t>Eff.ratio.EL.Res.HHnew.Thermal.SH.AdvElc.CO.LPG.LPG</t>
  </si>
  <si>
    <t>Eff.ratio.EL.Res.HHnew.Thermal.SH.AdvElc.CO.Elc.Elec</t>
  </si>
  <si>
    <t>Eff.ratio.EL.Res.HHnew.Thermal.SH.ConvElc</t>
  </si>
  <si>
    <t>Eff.ratio.EL.Res.HHnew.Thermal.SH.ConvElc.SH</t>
  </si>
  <si>
    <t>Eff.ratio.EL.Res.HHnew.Thermal.SH.ConvElc.SH.Elec</t>
  </si>
  <si>
    <t>Eff.ratio.EL.Res.HHnew.Thermal.SH.ConvElc.SC</t>
  </si>
  <si>
    <t>Eff.ratio.EL.Res.HHnew.Thermal.SH.ConvElc.SC.AC.Elec</t>
  </si>
  <si>
    <t>Eff.ratio.EL.Res.HHnew.Thermal.SH.ConvElc.WH</t>
  </si>
  <si>
    <t>Eff.ratio.EL.Res.HHnew.Thermal.SH.ConvElc.WH.LPG.NoSolar.LPG</t>
  </si>
  <si>
    <t>Eff.ratio.EL.Res.HHnew.Thermal.SH.ConvElc.WH.LPG.Solar</t>
  </si>
  <si>
    <t>Eff.ratio.EL.Res.HHnew.Thermal.SH.ConvElc.WH.LPG.Solar.LPG</t>
  </si>
  <si>
    <t>Eff.ratio.EL.Res.HHnew.Thermal.SH.ConvElc.WH.LPG.Solar.Solar</t>
  </si>
  <si>
    <t>Eff.ratio.EL.Res.HHnew.Thermal.SH.ConvElc.WH.Elc.NoSolar.Elec</t>
  </si>
  <si>
    <t>Eff.ratio.EL.Res.HHnew.Thermal.SH.ConvElc.WH.Elc.Solar</t>
  </si>
  <si>
    <t>Eff.ratio.EL.Res.HHnew.Thermal.SH.ConvElc.WH.Elc.Solar.Elec</t>
  </si>
  <si>
    <t>Eff.ratio.EL.Res.HHnew.Thermal.SH.ConvElc.WH.Elc.Solar.Solar</t>
  </si>
  <si>
    <t>Eff.ratio.EL.Res.HHnew.Thermal.SH.ConvElc.CO</t>
  </si>
  <si>
    <t>Eff.ratio.EL.Res.HHnew.Thermal.SH.ConvElc.CO.LPG.LPG</t>
  </si>
  <si>
    <t>Eff.ratio.EL.Res.HHnew.Thermal.SH.ConvElc.CO.Elc.Elec</t>
  </si>
  <si>
    <t>EL - CO2 emissions in new and renovated households (detailed structure)</t>
  </si>
  <si>
    <t>EMI.ktCO2.EL.Res.HHnew.Thermal.SH.Solids</t>
  </si>
  <si>
    <t>EMI.ktCO2.EL.Res.HHnew.Thermal.SH.Solids.SH</t>
  </si>
  <si>
    <t>EMI.ktCO2.EL.Res.HHnew.Thermal.SH.Solids.SH.Solids</t>
  </si>
  <si>
    <t>EMI.ktCO2.EL.Res.HHnew.Thermal.SH.Solids.SH.Elec</t>
  </si>
  <si>
    <t>EMI.ktCO2.EL.Res.HHnew.Thermal.SH.Solids.SC</t>
  </si>
  <si>
    <t>EMI.ktCO2.EL.Res.HHnew.Thermal.SH.Solids.SC.AC.Elec</t>
  </si>
  <si>
    <t>EMI.ktCO2.EL.Res.HHnew.Thermal.SH.Solids.WH</t>
  </si>
  <si>
    <t>EMI.ktCO2.EL.Res.HHnew.Thermal.SH.Solids.WH.Solids.NoSolar.Solids</t>
  </si>
  <si>
    <t>EMI.ktCO2.EL.Res.HHnew.Thermal.SH.Solids.WH.LPG.NoSolar.LPG</t>
  </si>
  <si>
    <t>EMI.ktCO2.EL.Res.HHnew.Thermal.SH.Solids.WH.LPG.Solar</t>
  </si>
  <si>
    <t>EMI.ktCO2.EL.Res.HHnew.Thermal.SH.Solids.WH.LPG.Solar.LPG</t>
  </si>
  <si>
    <t>EMI.ktCO2.EL.Res.HHnew.Thermal.SH.Solids.WH.LPG.Solar.Solar</t>
  </si>
  <si>
    <t>EMI.ktCO2.EL.Res.HHnew.Thermal.SH.Solids.WH.Elc.NoSolar.Elec</t>
  </si>
  <si>
    <t>EMI.ktCO2.EL.Res.HHnew.Thermal.SH.Solids.WH.Elc.Solar</t>
  </si>
  <si>
    <t>EMI.ktCO2.EL.Res.HHnew.Thermal.SH.Solids.WH.Elc.Solar.Elec</t>
  </si>
  <si>
    <t>EMI.ktCO2.EL.Res.HHnew.Thermal.SH.Solids.WH.Elc.Solar.Solar</t>
  </si>
  <si>
    <t>EMI.ktCO2.EL.Res.HHnew.Thermal.SH.Solids.CO</t>
  </si>
  <si>
    <t>EMI.ktCO2.EL.Res.HHnew.Thermal.SH.Solids.CO.Solids.Solids</t>
  </si>
  <si>
    <t>EMI.ktCO2.EL.Res.HHnew.Thermal.SH.Solids.CO.LPG.LPG</t>
  </si>
  <si>
    <t>EMI.ktCO2.EL.Res.HHnew.Thermal.SH.Solids.CO.Elc.Elec</t>
  </si>
  <si>
    <t>EMI.ktCO2.EL.Res.HHnew.Thermal.SH.LPG</t>
  </si>
  <si>
    <t>EMI.ktCO2.EL.Res.HHnew.Thermal.SH.LPG.SH</t>
  </si>
  <si>
    <t>EMI.ktCO2.EL.Res.HHnew.Thermal.SH.LPG.SH.LPG</t>
  </si>
  <si>
    <t>EMI.ktCO2.EL.Res.HHnew.Thermal.SH.LPG.SH.Elec</t>
  </si>
  <si>
    <t>EMI.ktCO2.EL.Res.HHnew.Thermal.SH.LPG.SC</t>
  </si>
  <si>
    <t>EMI.ktCO2.EL.Res.HHnew.Thermal.SH.LPG.SC.AC.Elec</t>
  </si>
  <si>
    <t>EMI.ktCO2.EL.Res.HHnew.Thermal.SH.LPG.WH</t>
  </si>
  <si>
    <t>EMI.ktCO2.EL.Res.HHnew.Thermal.SH.LPG.WH.LPG.NoSolar.LPG</t>
  </si>
  <si>
    <t>EMI.ktCO2.EL.Res.HHnew.Thermal.SH.LPG.WH.LPG.Solar</t>
  </si>
  <si>
    <t>EMI.ktCO2.EL.Res.HHnew.Thermal.SH.LPG.WH.LPG.Solar.LPG</t>
  </si>
  <si>
    <t>EMI.ktCO2.EL.Res.HHnew.Thermal.SH.LPG.WH.LPG.Solar.Solar</t>
  </si>
  <si>
    <t>EMI.ktCO2.EL.Res.HHnew.Thermal.SH.LPG.WH.Elc.NoSolar.Elec</t>
  </si>
  <si>
    <t>EMI.ktCO2.EL.Res.HHnew.Thermal.SH.LPG.WH.Elc.Solar</t>
  </si>
  <si>
    <t>EMI.ktCO2.EL.Res.HHnew.Thermal.SH.LPG.WH.Elc.Solar.Elec</t>
  </si>
  <si>
    <t>EMI.ktCO2.EL.Res.HHnew.Thermal.SH.LPG.WH.Elc.Solar.Solar</t>
  </si>
  <si>
    <t>EMI.ktCO2.EL.Res.HHnew.Thermal.SH.LPG.CO</t>
  </si>
  <si>
    <t>EMI.ktCO2.EL.Res.HHnew.Thermal.SH.LPG.CO.LPG.LPG</t>
  </si>
  <si>
    <t>EMI.ktCO2.EL.Res.HHnew.Thermal.SH.LPG.CO.Elc.Elec</t>
  </si>
  <si>
    <t>EMI.ktCO2.EL.Res.HHnew.Thermal.SH.Oil</t>
  </si>
  <si>
    <t>EMI.ktCO2.EL.Res.HHnew.Thermal.SH.Oil.SH</t>
  </si>
  <si>
    <t>EMI.ktCO2.EL.Res.HHnew.Thermal.SH.Oil.SH.Oil</t>
  </si>
  <si>
    <t>EMI.ktCO2.EL.Res.HHnew.Thermal.SH.Oil.SH.Elec</t>
  </si>
  <si>
    <t>EMI.ktCO2.EL.Res.HHnew.Thermal.SH.Oil.SC</t>
  </si>
  <si>
    <t>EMI.ktCO2.EL.Res.HHnew.Thermal.SH.Oil.SC.AC.Elec</t>
  </si>
  <si>
    <t>EMI.ktCO2.EL.Res.HHnew.Thermal.SH.Oil.WH</t>
  </si>
  <si>
    <t>EMI.ktCO2.EL.Res.HHnew.Thermal.SH.Oil.WH.Oil.NoSolar.Oil</t>
  </si>
  <si>
    <t>EMI.ktCO2.EL.Res.HHnew.Thermal.SH.Oil.WH.Oil.Solar</t>
  </si>
  <si>
    <t>EMI.ktCO2.EL.Res.HHnew.Thermal.SH.Oil.WH.Oil.Solar.Oil</t>
  </si>
  <si>
    <t>EMI.ktCO2.EL.Res.HHnew.Thermal.SH.Oil.WH.Oil.Solar.Solar</t>
  </si>
  <si>
    <t>EMI.ktCO2.EL.Res.HHnew.Thermal.SH.Oil.WH.Elc.NoSolar.Elec</t>
  </si>
  <si>
    <t>EMI.ktCO2.EL.Res.HHnew.Thermal.SH.Oil.WH.Elc.Solar</t>
  </si>
  <si>
    <t>EMI.ktCO2.EL.Res.HHnew.Thermal.SH.Oil.WH.Elc.Solar.Elec</t>
  </si>
  <si>
    <t>EMI.ktCO2.EL.Res.HHnew.Thermal.SH.Oil.WH.Elc.Solar.Solar</t>
  </si>
  <si>
    <t>EMI.ktCO2.EL.Res.HHnew.Thermal.SH.Oil.CO</t>
  </si>
  <si>
    <t>EMI.ktCO2.EL.Res.HHnew.Thermal.SH.Oil.CO.LPG.LPG</t>
  </si>
  <si>
    <t>EMI.ktCO2.EL.Res.HHnew.Thermal.SH.Oil.CO.Elc.Elec</t>
  </si>
  <si>
    <t>EMI.ktCO2.EL.Res.HHnew.Thermal.SH.Gas</t>
  </si>
  <si>
    <t>EMI.ktCO2.EL.Res.HHnew.Thermal.SH.Gas.SH</t>
  </si>
  <si>
    <t>EMI.ktCO2.EL.Res.HHnew.Thermal.SH.Gas.SH.Gas</t>
  </si>
  <si>
    <t>EMI.ktCO2.EL.Res.HHnew.Thermal.SH.Gas.SH.Elec</t>
  </si>
  <si>
    <t>EMI.ktCO2.EL.Res.HHnew.Thermal.SH.Gas.SC</t>
  </si>
  <si>
    <t>EMI.ktCO2.EL.Res.HHnew.Thermal.SH.Gas.SC.AC.Elec</t>
  </si>
  <si>
    <t>EMI.ktCO2.EL.Res.HHnew.Thermal.SH.Gas.WH</t>
  </si>
  <si>
    <t>EMI.ktCO2.EL.Res.HHnew.Thermal.SH.Gas.WH.Gas.NoSolar.Gas</t>
  </si>
  <si>
    <t>EMI.ktCO2.EL.Res.HHnew.Thermal.SH.Gas.WH.Gas.Solar</t>
  </si>
  <si>
    <t>EMI.ktCO2.EL.Res.HHnew.Thermal.SH.Gas.WH.Gas.Solar.Gas</t>
  </si>
  <si>
    <t>EMI.ktCO2.EL.Res.HHnew.Thermal.SH.Gas.WH.Gas.Solar.Solar</t>
  </si>
  <si>
    <t>EMI.ktCO2.EL.Res.HHnew.Thermal.SH.Gas.WH.Elc.NoSolar.Elec</t>
  </si>
  <si>
    <t>EMI.ktCO2.EL.Res.HHnew.Thermal.SH.Gas.WH.Elc.Solar</t>
  </si>
  <si>
    <t>EMI.ktCO2.EL.Res.HHnew.Thermal.SH.Gas.WH.Elc.Solar.Elec</t>
  </si>
  <si>
    <t>EMI.ktCO2.EL.Res.HHnew.Thermal.SH.Gas.WH.Elc.Solar.Solar</t>
  </si>
  <si>
    <t>EMI.ktCO2.EL.Res.HHnew.Thermal.SH.Gas.CO</t>
  </si>
  <si>
    <t>EMI.ktCO2.EL.Res.HHnew.Thermal.SH.Gas.CO.Gas.Gas</t>
  </si>
  <si>
    <t>EMI.ktCO2.EL.Res.HHnew.Thermal.SH.Gas.CO.Elc.Elec</t>
  </si>
  <si>
    <t>EMI.ktCO2.EL.Res.HHnew.Thermal.SH.Biomass</t>
  </si>
  <si>
    <t>EMI.ktCO2.EL.Res.HHnew.Thermal.SH.Biomass.SH</t>
  </si>
  <si>
    <t>EMI.ktCO2.EL.Res.HHnew.Thermal.SH.Biomass.SH.Biomass</t>
  </si>
  <si>
    <t>EMI.ktCO2.EL.Res.HHnew.Thermal.SH.Biomass.SH.Elec</t>
  </si>
  <si>
    <t>EMI.ktCO2.EL.Res.HHnew.Thermal.SH.Biomass.SC</t>
  </si>
  <si>
    <t>EMI.ktCO2.EL.Res.HHnew.Thermal.SH.Biomass.SC.AC.Elec</t>
  </si>
  <si>
    <t>EMI.ktCO2.EL.Res.HHnew.Thermal.SH.Biomass.WH</t>
  </si>
  <si>
    <t>EMI.ktCO2.EL.Res.HHnew.Thermal.SH.Biomass.WH.Biomass.NoSolar.Biomass</t>
  </si>
  <si>
    <t>EMI.ktCO2.EL.Res.HHnew.Thermal.SH.Biomass.WH.Biomass.Solar</t>
  </si>
  <si>
    <t>EMI.ktCO2.EL.Res.HHnew.Thermal.SH.Biomass.WH.Biomass.Solar.Biomass</t>
  </si>
  <si>
    <t>EMI.ktCO2.EL.Res.HHnew.Thermal.SH.Biomass.WH.Biomass.Solar.Solar</t>
  </si>
  <si>
    <t>EMI.ktCO2.EL.Res.HHnew.Thermal.SH.Biomass.WH.LPG.NoSolar.LPG</t>
  </si>
  <si>
    <t>EMI.ktCO2.EL.Res.HHnew.Thermal.SH.Biomass.WH.LPG.Solar</t>
  </si>
  <si>
    <t>EMI.ktCO2.EL.Res.HHnew.Thermal.SH.Biomass.WH.LPG.Solar.LPG</t>
  </si>
  <si>
    <t>EMI.ktCO2.EL.Res.HHnew.Thermal.SH.Biomass.WH.LPG.Solar.Solar</t>
  </si>
  <si>
    <t>EMI.ktCO2.EL.Res.HHnew.Thermal.SH.Biomass.WH.Elc.NoSolar.Elec</t>
  </si>
  <si>
    <t>EMI.ktCO2.EL.Res.HHnew.Thermal.SH.Biomass.WH.Elc.Solar</t>
  </si>
  <si>
    <t>EMI.ktCO2.EL.Res.HHnew.Thermal.SH.Biomass.WH.Elc.Solar.Elec</t>
  </si>
  <si>
    <t>EMI.ktCO2.EL.Res.HHnew.Thermal.SH.Biomass.WH.Elc.Solar.Solar</t>
  </si>
  <si>
    <t>EMI.ktCO2.EL.Res.HHnew.Thermal.SH.Biomass.CO</t>
  </si>
  <si>
    <t>EMI.ktCO2.EL.Res.HHnew.Thermal.SH.Biomass.CO.Biomass.Biomass</t>
  </si>
  <si>
    <t>EMI.ktCO2.EL.Res.HHnew.Thermal.SH.Biomass.CO.LPG.LPG</t>
  </si>
  <si>
    <t>EMI.ktCO2.EL.Res.HHnew.Thermal.SH.Biomass.CO.Elc.Elec</t>
  </si>
  <si>
    <t>EMI.ktCO2.EL.Res.HHnew.Thermal.SH.Geo</t>
  </si>
  <si>
    <t>EMI.ktCO2.EL.Res.HHnew.Thermal.SH.Geo.SH</t>
  </si>
  <si>
    <t>EMI.ktCO2.EL.Res.HHnew.Thermal.SH.Geo.SH.Geo</t>
  </si>
  <si>
    <t>EMI.ktCO2.EL.Res.HHnew.Thermal.SH.Geo.SH.Elec</t>
  </si>
  <si>
    <t>EMI.ktCO2.EL.Res.HHnew.Thermal.SH.Geo.SC</t>
  </si>
  <si>
    <t>EMI.ktCO2.EL.Res.HHnew.Thermal.SH.Geo.SC.AC.Elec</t>
  </si>
  <si>
    <t>EMI.ktCO2.EL.Res.HHnew.Thermal.SH.Geo.WH</t>
  </si>
  <si>
    <t>EMI.ktCO2.EL.Res.HHnew.Thermal.SH.Geo.WH.Geo.NoSolar.Geo</t>
  </si>
  <si>
    <t>EMI.ktCO2.EL.Res.HHnew.Thermal.SH.Geo.WH.Geo.Solar</t>
  </si>
  <si>
    <t>EMI.ktCO2.EL.Res.HHnew.Thermal.SH.Geo.WH.Geo.Solar.Geo</t>
  </si>
  <si>
    <t>EMI.ktCO2.EL.Res.HHnew.Thermal.SH.Geo.WH.Geo.Solar.Solar</t>
  </si>
  <si>
    <t>EMI.ktCO2.EL.Res.HHnew.Thermal.SH.Geo.WH.Elc.NoSolar.Elec</t>
  </si>
  <si>
    <t>EMI.ktCO2.EL.Res.HHnew.Thermal.SH.Geo.WH.Elc.Solar</t>
  </si>
  <si>
    <t>EMI.ktCO2.EL.Res.HHnew.Thermal.SH.Geo.WH.Elc.Solar.Elec</t>
  </si>
  <si>
    <t>EMI.ktCO2.EL.Res.HHnew.Thermal.SH.Geo.WH.Elc.Solar.Solar</t>
  </si>
  <si>
    <t>EMI.ktCO2.EL.Res.HHnew.Thermal.SH.Geo.CO</t>
  </si>
  <si>
    <t>EMI.ktCO2.EL.Res.HHnew.Thermal.SH.Geo.CO.LPG.LPG</t>
  </si>
  <si>
    <t>EMI.ktCO2.EL.Res.HHnew.Thermal.SH.Geo.CO.Elc.Elec</t>
  </si>
  <si>
    <t>EMI.ktCO2.EL.Res.HHnew.Thermal.SH.DistrHeat</t>
  </si>
  <si>
    <t>EMI.ktCO2.EL.Res.HHnew.Thermal.SH.DistrHeat.SH</t>
  </si>
  <si>
    <t>EMI.ktCO2.EL.Res.HHnew.Thermal.SH.DistrHeat.SH.Steam_Distr</t>
  </si>
  <si>
    <t>EMI.ktCO2.EL.Res.HHnew.Thermal.SH.DistrHeat.SH.Elec</t>
  </si>
  <si>
    <t>EMI.ktCO2.EL.Res.HHnew.Thermal.SH.DistrHeat.SC</t>
  </si>
  <si>
    <t>EMI.ktCO2.EL.Res.HHnew.Thermal.SH.DistrHeat.SC.AC.Elec</t>
  </si>
  <si>
    <t>EMI.ktCO2.EL.Res.HHnew.Thermal.SH.DistrHeat.WH</t>
  </si>
  <si>
    <t>EMI.ktCO2.EL.Res.HHnew.Thermal.SH.DistrHeat.WH.DistrHeat.NoSolar.Steam_Distr</t>
  </si>
  <si>
    <t>EMI.ktCO2.EL.Res.HHnew.Thermal.SH.DistrHeat.WH.DistrHeat.Solar</t>
  </si>
  <si>
    <t>EMI.ktCO2.EL.Res.HHnew.Thermal.SH.DistrHeat.WH.DistrHeat.Solar.Steam_Distr</t>
  </si>
  <si>
    <t>EMI.ktCO2.EL.Res.HHnew.Thermal.SH.DistrHeat.WH.DistrHeat.Solar.Solar</t>
  </si>
  <si>
    <t>EMI.ktCO2.EL.Res.HHnew.Thermal.SH.DistrHeat.WH.Elc.NoSolar.Elec</t>
  </si>
  <si>
    <t>EMI.ktCO2.EL.Res.HHnew.Thermal.SH.DistrHeat.WH.Elc.Solar</t>
  </si>
  <si>
    <t>EMI.ktCO2.EL.Res.HHnew.Thermal.SH.DistrHeat.WH.Elc.Solar.Elec</t>
  </si>
  <si>
    <t>EMI.ktCO2.EL.Res.HHnew.Thermal.SH.DistrHeat.WH.Elc.Solar.Solar</t>
  </si>
  <si>
    <t>EMI.ktCO2.EL.Res.HHnew.Thermal.SH.DistrHeat.CO</t>
  </si>
  <si>
    <t>EMI.ktCO2.EL.Res.HHnew.Thermal.SH.DistrHeat.CO.LPG.LPG</t>
  </si>
  <si>
    <t>EMI.ktCO2.EL.Res.HHnew.Thermal.SH.DistrHeat.CO.Elc.Elec</t>
  </si>
  <si>
    <t>EMI.ktCO2.EL.Res.HHnew.Thermal.SH.AdvElc</t>
  </si>
  <si>
    <t>EMI.ktCO2.EL.Res.HHnew.Thermal.SH.AdvElc.SH</t>
  </si>
  <si>
    <t>EMI.ktCO2.EL.Res.HHnew.Thermal.SH.AdvElc.SH.Elec</t>
  </si>
  <si>
    <t>EMI.ktCO2.EL.Res.HHnew.Thermal.SH.AdvElc.SC</t>
  </si>
  <si>
    <t>EMI.ktCO2.EL.Res.HHnew.Thermal.SH.AdvElc.SC.AC.Elec</t>
  </si>
  <si>
    <t>EMI.ktCO2.EL.Res.HHnew.Thermal.SH.AdvElc.WH</t>
  </si>
  <si>
    <t>EMI.ktCO2.EL.Res.HHnew.Thermal.SH.AdvElc.WH.LPG.NoSolar.LPG</t>
  </si>
  <si>
    <t>EMI.ktCO2.EL.Res.HHnew.Thermal.SH.AdvElc.WH.LPG.Solar</t>
  </si>
  <si>
    <t>EMI.ktCO2.EL.Res.HHnew.Thermal.SH.AdvElc.WH.LPG.Solar.LPG</t>
  </si>
  <si>
    <t>EMI.ktCO2.EL.Res.HHnew.Thermal.SH.AdvElc.WH.LPG.Solar.Solar</t>
  </si>
  <si>
    <t>EMI.ktCO2.EL.Res.HHnew.Thermal.SH.AdvElc.WH.Elc.NoSolar.Elec</t>
  </si>
  <si>
    <t>EMI.ktCO2.EL.Res.HHnew.Thermal.SH.AdvElc.WH.Elc.Solar</t>
  </si>
  <si>
    <t>EMI.ktCO2.EL.Res.HHnew.Thermal.SH.AdvElc.WH.Elc.Solar.Elec</t>
  </si>
  <si>
    <t>EMI.ktCO2.EL.Res.HHnew.Thermal.SH.AdvElc.WH.Elc.Solar.Solar</t>
  </si>
  <si>
    <t>EMI.ktCO2.EL.Res.HHnew.Thermal.SH.AdvElc.CO</t>
  </si>
  <si>
    <t>EMI.ktCO2.EL.Res.HHnew.Thermal.SH.AdvElc.CO.LPG.LPG</t>
  </si>
  <si>
    <t>EMI.ktCO2.EL.Res.HHnew.Thermal.SH.AdvElc.CO.Elc.Elec</t>
  </si>
  <si>
    <t>EMI.ktCO2.EL.Res.HHnew.Thermal.SH.ConvElc</t>
  </si>
  <si>
    <t>EMI.ktCO2.EL.Res.HHnew.Thermal.SH.ConvElc.SH</t>
  </si>
  <si>
    <t>EMI.ktCO2.EL.Res.HHnew.Thermal.SH.ConvElc.SH.Elec</t>
  </si>
  <si>
    <t>EMI.ktCO2.EL.Res.HHnew.Thermal.SH.ConvElc.SC</t>
  </si>
  <si>
    <t>EMI.ktCO2.EL.Res.HHnew.Thermal.SH.ConvElc.SC.AC.Elec</t>
  </si>
  <si>
    <t>EMI.ktCO2.EL.Res.HHnew.Thermal.SH.ConvElc.WH</t>
  </si>
  <si>
    <t>EMI.ktCO2.EL.Res.HHnew.Thermal.SH.ConvElc.WH.LPG.NoSolar.LPG</t>
  </si>
  <si>
    <t>EMI.ktCO2.EL.Res.HHnew.Thermal.SH.ConvElc.WH.LPG.Solar</t>
  </si>
  <si>
    <t>EMI.ktCO2.EL.Res.HHnew.Thermal.SH.ConvElc.WH.LPG.Solar.LPG</t>
  </si>
  <si>
    <t>EMI.ktCO2.EL.Res.HHnew.Thermal.SH.ConvElc.WH.LPG.Solar.Solar</t>
  </si>
  <si>
    <t>EMI.ktCO2.EL.Res.HHnew.Thermal.SH.ConvElc.WH.Elc.NoSolar.Elec</t>
  </si>
  <si>
    <t>EMI.ktCO2.EL.Res.HHnew.Thermal.SH.ConvElc.WH.Elc.Solar</t>
  </si>
  <si>
    <t>EMI.ktCO2.EL.Res.HHnew.Thermal.SH.ConvElc.WH.Elc.Solar.Elec</t>
  </si>
  <si>
    <t>EMI.ktCO2.EL.Res.HHnew.Thermal.SH.ConvElc.WH.Elc.Solar.Solar</t>
  </si>
  <si>
    <t>EMI.ktCO2.EL.Res.HHnew.Thermal.SH.ConvElc.CO</t>
  </si>
  <si>
    <t>EMI.ktCO2.EL.Res.HHnew.Thermal.SH.ConvElc.CO.LPG.LPG</t>
  </si>
  <si>
    <t>EMI.ktCO2.EL.Res.HHnew.Thermal.SH.ConvElc.CO.Elc.Elec</t>
  </si>
  <si>
    <t>EL - Final energy consumption of new and renovated households (detailed structure)</t>
  </si>
  <si>
    <t>FEC_per_household.kWh.EL.Res.HHnew.Thermal.SH.Solids</t>
  </si>
  <si>
    <t>FEC_per_household.kWh.EL.Res.HHnew.Thermal.SH.Solids.SH</t>
  </si>
  <si>
    <t>FEC_per_household.kWh.EL.Res.HHnew.Thermal.SH.Solids.SH.Solids</t>
  </si>
  <si>
    <t>FEC_per_household.kWh.EL.Res.HHnew.Thermal.SH.Solids.SH.Elec</t>
  </si>
  <si>
    <t>FEC_per_household.kWh.EL.Res.HHnew.Thermal.SH.Solids.SC</t>
  </si>
  <si>
    <t>FEC_per_household.kWh.EL.Res.HHnew.Thermal.SH.Solids.SC.AC.Elec</t>
  </si>
  <si>
    <t>FEC_per_household.kWh.EL.Res.HHnew.Thermal.SH.Solids.WH</t>
  </si>
  <si>
    <t>FEC_per_household.kWh.EL.Res.HHnew.Thermal.SH.Solids.WH.Solids.NoSolar.Solids</t>
  </si>
  <si>
    <t>FEC_per_household.kWh.EL.Res.HHnew.Thermal.SH.Solids.WH.LPG.NoSolar.LPG</t>
  </si>
  <si>
    <t>FEC_per_household.kWh.EL.Res.HHnew.Thermal.SH.Solids.WH.LPG.Solar</t>
  </si>
  <si>
    <t>FEC_per_household.kWh.EL.Res.HHnew.Thermal.SH.Solids.WH.LPG.Solar.LPG</t>
  </si>
  <si>
    <t>FEC_per_household.kWh.EL.Res.HHnew.Thermal.SH.Solids.WH.LPG.Solar.Solar</t>
  </si>
  <si>
    <t>FEC_per_household.kWh.EL.Res.HHnew.Thermal.SH.Solids.WH.Elc.NoSolar.Elec</t>
  </si>
  <si>
    <t>FEC_per_household.kWh.EL.Res.HHnew.Thermal.SH.Solids.WH.Elc.Solar</t>
  </si>
  <si>
    <t>FEC_per_household.kWh.EL.Res.HHnew.Thermal.SH.Solids.WH.Elc.Solar.Elec</t>
  </si>
  <si>
    <t>FEC_per_household.kWh.EL.Res.HHnew.Thermal.SH.Solids.WH.Elc.Solar.Solar</t>
  </si>
  <si>
    <t>FEC_per_household.kWh.EL.Res.HHnew.Thermal.SH.Solids.CO</t>
  </si>
  <si>
    <t>FEC_per_household.kWh.EL.Res.HHnew.Thermal.SH.Solids.CO.Solids.Solids</t>
  </si>
  <si>
    <t>FEC_per_household.kWh.EL.Res.HHnew.Thermal.SH.Solids.CO.LPG.LPG</t>
  </si>
  <si>
    <t>FEC_per_household.kWh.EL.Res.HHnew.Thermal.SH.Solids.CO.Elc.Elec</t>
  </si>
  <si>
    <t>FEC_per_household.kWh.EL.Res.HHnew.Thermal.SH.LPG</t>
  </si>
  <si>
    <t>FEC_per_household.kWh.EL.Res.HHnew.Thermal.SH.LPG.SH</t>
  </si>
  <si>
    <t>FEC_per_household.kWh.EL.Res.HHnew.Thermal.SH.LPG.SH.LPG</t>
  </si>
  <si>
    <t>FEC_per_household.kWh.EL.Res.HHnew.Thermal.SH.LPG.SH.Elec</t>
  </si>
  <si>
    <t>FEC_per_household.kWh.EL.Res.HHnew.Thermal.SH.LPG.SC</t>
  </si>
  <si>
    <t>FEC_per_household.kWh.EL.Res.HHnew.Thermal.SH.LPG.SC.AC.Elec</t>
  </si>
  <si>
    <t>FEC_per_household.kWh.EL.Res.HHnew.Thermal.SH.LPG.WH</t>
  </si>
  <si>
    <t>FEC_per_household.kWh.EL.Res.HHnew.Thermal.SH.LPG.WH.LPG.NoSolar.LPG</t>
  </si>
  <si>
    <t>FEC_per_household.kWh.EL.Res.HHnew.Thermal.SH.LPG.WH.LPG.Solar</t>
  </si>
  <si>
    <t>FEC_per_household.kWh.EL.Res.HHnew.Thermal.SH.LPG.WH.LPG.Solar.LPG</t>
  </si>
  <si>
    <t>FEC_per_household.kWh.EL.Res.HHnew.Thermal.SH.LPG.WH.LPG.Solar.Solar</t>
  </si>
  <si>
    <t>FEC_per_household.kWh.EL.Res.HHnew.Thermal.SH.LPG.WH.Elc.NoSolar.Elec</t>
  </si>
  <si>
    <t>FEC_per_household.kWh.EL.Res.HHnew.Thermal.SH.LPG.WH.Elc.Solar</t>
  </si>
  <si>
    <t>FEC_per_household.kWh.EL.Res.HHnew.Thermal.SH.LPG.WH.Elc.Solar.Elec</t>
  </si>
  <si>
    <t>FEC_per_household.kWh.EL.Res.HHnew.Thermal.SH.LPG.WH.Elc.Solar.Solar</t>
  </si>
  <si>
    <t>FEC_per_household.kWh.EL.Res.HHnew.Thermal.SH.LPG.CO</t>
  </si>
  <si>
    <t>FEC_per_household.kWh.EL.Res.HHnew.Thermal.SH.LPG.CO.LPG.LPG</t>
  </si>
  <si>
    <t>FEC_per_household.kWh.EL.Res.HHnew.Thermal.SH.LPG.CO.Elc.Elec</t>
  </si>
  <si>
    <t>FEC_per_household.kWh.EL.Res.HHnew.Thermal.SH.Oil</t>
  </si>
  <si>
    <t>FEC_per_household.kWh.EL.Res.HHnew.Thermal.SH.Oil.SH</t>
  </si>
  <si>
    <t>FEC_per_household.kWh.EL.Res.HHnew.Thermal.SH.Oil.SH.Oil</t>
  </si>
  <si>
    <t>FEC_per_household.kWh.EL.Res.HHnew.Thermal.SH.Oil.SH.Elec</t>
  </si>
  <si>
    <t>FEC_per_household.kWh.EL.Res.HHnew.Thermal.SH.Oil.SC</t>
  </si>
  <si>
    <t>FEC_per_household.kWh.EL.Res.HHnew.Thermal.SH.Oil.SC.AC.Elec</t>
  </si>
  <si>
    <t>FEC_per_household.kWh.EL.Res.HHnew.Thermal.SH.Oil.WH</t>
  </si>
  <si>
    <t>FEC_per_household.kWh.EL.Res.HHnew.Thermal.SH.Oil.WH.Oil.NoSolar.Oil</t>
  </si>
  <si>
    <t>FEC_per_household.kWh.EL.Res.HHnew.Thermal.SH.Oil.WH.Oil.Solar</t>
  </si>
  <si>
    <t>FEC_per_household.kWh.EL.Res.HHnew.Thermal.SH.Oil.WH.Oil.Solar.Oil</t>
  </si>
  <si>
    <t>FEC_per_household.kWh.EL.Res.HHnew.Thermal.SH.Oil.WH.Oil.Solar.Solar</t>
  </si>
  <si>
    <t>FEC_per_household.kWh.EL.Res.HHnew.Thermal.SH.Oil.WH.Elc.NoSolar.Elec</t>
  </si>
  <si>
    <t>FEC_per_household.kWh.EL.Res.HHnew.Thermal.SH.Oil.WH.Elc.Solar</t>
  </si>
  <si>
    <t>FEC_per_household.kWh.EL.Res.HHnew.Thermal.SH.Oil.WH.Elc.Solar.Elec</t>
  </si>
  <si>
    <t>FEC_per_household.kWh.EL.Res.HHnew.Thermal.SH.Oil.WH.Elc.Solar.Solar</t>
  </si>
  <si>
    <t>FEC_per_household.kWh.EL.Res.HHnew.Thermal.SH.Oil.CO</t>
  </si>
  <si>
    <t>FEC_per_household.kWh.EL.Res.HHnew.Thermal.SH.Oil.CO.LPG.LPG</t>
  </si>
  <si>
    <t>FEC_per_household.kWh.EL.Res.HHnew.Thermal.SH.Oil.CO.Elc.Elec</t>
  </si>
  <si>
    <t>FEC_per_household.kWh.EL.Res.HHnew.Thermal.SH.Gas</t>
  </si>
  <si>
    <t>FEC_per_household.kWh.EL.Res.HHnew.Thermal.SH.Gas.SH</t>
  </si>
  <si>
    <t>FEC_per_household.kWh.EL.Res.HHnew.Thermal.SH.Gas.SH.Gas</t>
  </si>
  <si>
    <t>FEC_per_household.kWh.EL.Res.HHnew.Thermal.SH.Gas.SH.Elec</t>
  </si>
  <si>
    <t>FEC_per_household.kWh.EL.Res.HHnew.Thermal.SH.Gas.SC</t>
  </si>
  <si>
    <t>FEC_per_household.kWh.EL.Res.HHnew.Thermal.SH.Gas.SC.AC.Elec</t>
  </si>
  <si>
    <t>FEC_per_household.kWh.EL.Res.HHnew.Thermal.SH.Gas.WH</t>
  </si>
  <si>
    <t>FEC_per_household.kWh.EL.Res.HHnew.Thermal.SH.Gas.WH.Gas.NoSolar.Gas</t>
  </si>
  <si>
    <t>FEC_per_household.kWh.EL.Res.HHnew.Thermal.SH.Gas.WH.Gas.Solar</t>
  </si>
  <si>
    <t>FEC_per_household.kWh.EL.Res.HHnew.Thermal.SH.Gas.WH.Gas.Solar.Gas</t>
  </si>
  <si>
    <t>FEC_per_household.kWh.EL.Res.HHnew.Thermal.SH.Gas.WH.Gas.Solar.Solar</t>
  </si>
  <si>
    <t>FEC_per_household.kWh.EL.Res.HHnew.Thermal.SH.Gas.WH.Elc.NoSolar.Elec</t>
  </si>
  <si>
    <t>FEC_per_household.kWh.EL.Res.HHnew.Thermal.SH.Gas.WH.Elc.Solar</t>
  </si>
  <si>
    <t>FEC_per_household.kWh.EL.Res.HHnew.Thermal.SH.Gas.WH.Elc.Solar.Elec</t>
  </si>
  <si>
    <t>FEC_per_household.kWh.EL.Res.HHnew.Thermal.SH.Gas.WH.Elc.Solar.Solar</t>
  </si>
  <si>
    <t>FEC_per_household.kWh.EL.Res.HHnew.Thermal.SH.Gas.CO</t>
  </si>
  <si>
    <t>FEC_per_household.kWh.EL.Res.HHnew.Thermal.SH.Gas.CO.Gas.Gas</t>
  </si>
  <si>
    <t>FEC_per_household.kWh.EL.Res.HHnew.Thermal.SH.Gas.CO.Elc.Elec</t>
  </si>
  <si>
    <t>FEC_per_household.kWh.EL.Res.HHnew.Thermal.SH.Biomass</t>
  </si>
  <si>
    <t>FEC_per_household.kWh.EL.Res.HHnew.Thermal.SH.Biomass.SH</t>
  </si>
  <si>
    <t>FEC_per_household.kWh.EL.Res.HHnew.Thermal.SH.Biomass.SH.Biomass</t>
  </si>
  <si>
    <t>FEC_per_household.kWh.EL.Res.HHnew.Thermal.SH.Biomass.SH.Elec</t>
  </si>
  <si>
    <t>FEC_per_household.kWh.EL.Res.HHnew.Thermal.SH.Biomass.SC</t>
  </si>
  <si>
    <t>FEC_per_household.kWh.EL.Res.HHnew.Thermal.SH.Biomass.SC.AC.Elec</t>
  </si>
  <si>
    <t>FEC_per_household.kWh.EL.Res.HHnew.Thermal.SH.Biomass.WH</t>
  </si>
  <si>
    <t>FEC_per_household.kWh.EL.Res.HHnew.Thermal.SH.Biomass.WH.Biomass.NoSolar.Biomass</t>
  </si>
  <si>
    <t>FEC_per_household.kWh.EL.Res.HHnew.Thermal.SH.Biomass.WH.Biomass.Solar</t>
  </si>
  <si>
    <t>FEC_per_household.kWh.EL.Res.HHnew.Thermal.SH.Biomass.WH.Biomass.Solar.Biomass</t>
  </si>
  <si>
    <t>FEC_per_household.kWh.EL.Res.HHnew.Thermal.SH.Biomass.WH.Biomass.Solar.Solar</t>
  </si>
  <si>
    <t>FEC_per_household.kWh.EL.Res.HHnew.Thermal.SH.Biomass.WH.LPG.NoSolar.LPG</t>
  </si>
  <si>
    <t>FEC_per_household.kWh.EL.Res.HHnew.Thermal.SH.Biomass.WH.LPG.Solar</t>
  </si>
  <si>
    <t>FEC_per_household.kWh.EL.Res.HHnew.Thermal.SH.Biomass.WH.LPG.Solar.LPG</t>
  </si>
  <si>
    <t>FEC_per_household.kWh.EL.Res.HHnew.Thermal.SH.Biomass.WH.LPG.Solar.Solar</t>
  </si>
  <si>
    <t>FEC_per_household.kWh.EL.Res.HHnew.Thermal.SH.Biomass.WH.Elc.NoSolar.Elec</t>
  </si>
  <si>
    <t>FEC_per_household.kWh.EL.Res.HHnew.Thermal.SH.Biomass.WH.Elc.Solar</t>
  </si>
  <si>
    <t>FEC_per_household.kWh.EL.Res.HHnew.Thermal.SH.Biomass.WH.Elc.Solar.Elec</t>
  </si>
  <si>
    <t>FEC_per_household.kWh.EL.Res.HHnew.Thermal.SH.Biomass.WH.Elc.Solar.Solar</t>
  </si>
  <si>
    <t>FEC_per_household.kWh.EL.Res.HHnew.Thermal.SH.Biomass.CO</t>
  </si>
  <si>
    <t>FEC_per_household.kWh.EL.Res.HHnew.Thermal.SH.Biomass.CO.Biomass.Biomass</t>
  </si>
  <si>
    <t>FEC_per_household.kWh.EL.Res.HHnew.Thermal.SH.Biomass.CO.LPG.LPG</t>
  </si>
  <si>
    <t>FEC_per_household.kWh.EL.Res.HHnew.Thermal.SH.Biomass.CO.Elc.Elec</t>
  </si>
  <si>
    <t>FEC_per_household.kWh.EL.Res.HHnew.Thermal.SH.Geo</t>
  </si>
  <si>
    <t>FEC_per_household.kWh.EL.Res.HHnew.Thermal.SH.Geo.SH</t>
  </si>
  <si>
    <t>FEC_per_household.kWh.EL.Res.HHnew.Thermal.SH.Geo.SH.Geo</t>
  </si>
  <si>
    <t>FEC_per_household.kWh.EL.Res.HHnew.Thermal.SH.Geo.SH.Elec</t>
  </si>
  <si>
    <t>FEC_per_household.kWh.EL.Res.HHnew.Thermal.SH.Geo.SC</t>
  </si>
  <si>
    <t>FEC_per_household.kWh.EL.Res.HHnew.Thermal.SH.Geo.SC.AC.Elec</t>
  </si>
  <si>
    <t>FEC_per_household.kWh.EL.Res.HHnew.Thermal.SH.Geo.WH</t>
  </si>
  <si>
    <t>FEC_per_household.kWh.EL.Res.HHnew.Thermal.SH.Geo.WH.Geo.NoSolar.Geo</t>
  </si>
  <si>
    <t>FEC_per_household.kWh.EL.Res.HHnew.Thermal.SH.Geo.WH.Geo.Solar</t>
  </si>
  <si>
    <t>FEC_per_household.kWh.EL.Res.HHnew.Thermal.SH.Geo.WH.Geo.Solar.Geo</t>
  </si>
  <si>
    <t>FEC_per_household.kWh.EL.Res.HHnew.Thermal.SH.Geo.WH.Geo.Solar.Solar</t>
  </si>
  <si>
    <t>FEC_per_household.kWh.EL.Res.HHnew.Thermal.SH.Geo.WH.Elc.NoSolar.Elec</t>
  </si>
  <si>
    <t>FEC_per_household.kWh.EL.Res.HHnew.Thermal.SH.Geo.WH.Elc.Solar</t>
  </si>
  <si>
    <t>FEC_per_household.kWh.EL.Res.HHnew.Thermal.SH.Geo.WH.Elc.Solar.Elec</t>
  </si>
  <si>
    <t>FEC_per_household.kWh.EL.Res.HHnew.Thermal.SH.Geo.WH.Elc.Solar.Solar</t>
  </si>
  <si>
    <t>FEC_per_household.kWh.EL.Res.HHnew.Thermal.SH.Geo.CO</t>
  </si>
  <si>
    <t>FEC_per_household.kWh.EL.Res.HHnew.Thermal.SH.Geo.CO.LPG.LPG</t>
  </si>
  <si>
    <t>FEC_per_household.kWh.EL.Res.HHnew.Thermal.SH.Geo.CO.Elc.Elec</t>
  </si>
  <si>
    <t>FEC_per_household.kWh.EL.Res.HHnew.Thermal.SH.DistrHeat</t>
  </si>
  <si>
    <t>FEC_per_household.kWh.EL.Res.HHnew.Thermal.SH.DistrHeat.SH</t>
  </si>
  <si>
    <t>FEC_per_household.kWh.EL.Res.HHnew.Thermal.SH.DistrHeat.SH.Steam_Distr</t>
  </si>
  <si>
    <t>FEC_per_household.kWh.EL.Res.HHnew.Thermal.SH.DistrHeat.SH.Elec</t>
  </si>
  <si>
    <t>FEC_per_household.kWh.EL.Res.HHnew.Thermal.SH.DistrHeat.SC</t>
  </si>
  <si>
    <t>FEC_per_household.kWh.EL.Res.HHnew.Thermal.SH.DistrHeat.SC.AC.Elec</t>
  </si>
  <si>
    <t>FEC_per_household.kWh.EL.Res.HHnew.Thermal.SH.DistrHeat.WH</t>
  </si>
  <si>
    <t>FEC_per_household.kWh.EL.Res.HHnew.Thermal.SH.DistrHeat.WH.DistrHeat.NoSolar.Steam_Distr</t>
  </si>
  <si>
    <t>FEC_per_household.kWh.EL.Res.HHnew.Thermal.SH.DistrHeat.WH.DistrHeat.Solar</t>
  </si>
  <si>
    <t>FEC_per_household.kWh.EL.Res.HHnew.Thermal.SH.DistrHeat.WH.DistrHeat.Solar.Steam_Distr</t>
  </si>
  <si>
    <t>FEC_per_household.kWh.EL.Res.HHnew.Thermal.SH.DistrHeat.WH.DistrHeat.Solar.Solar</t>
  </si>
  <si>
    <t>FEC_per_household.kWh.EL.Res.HHnew.Thermal.SH.DistrHeat.WH.Elc.NoSolar.Elec</t>
  </si>
  <si>
    <t>FEC_per_household.kWh.EL.Res.HHnew.Thermal.SH.DistrHeat.WH.Elc.Solar</t>
  </si>
  <si>
    <t>FEC_per_household.kWh.EL.Res.HHnew.Thermal.SH.DistrHeat.WH.Elc.Solar.Elec</t>
  </si>
  <si>
    <t>FEC_per_household.kWh.EL.Res.HHnew.Thermal.SH.DistrHeat.WH.Elc.Solar.Solar</t>
  </si>
  <si>
    <t>FEC_per_household.kWh.EL.Res.HHnew.Thermal.SH.DistrHeat.CO</t>
  </si>
  <si>
    <t>FEC_per_household.kWh.EL.Res.HHnew.Thermal.SH.DistrHeat.CO.LPG.LPG</t>
  </si>
  <si>
    <t>FEC_per_household.kWh.EL.Res.HHnew.Thermal.SH.DistrHeat.CO.Elc.Elec</t>
  </si>
  <si>
    <t>FEC_per_household.kWh.EL.Res.HHnew.Thermal.SH.AdvElc</t>
  </si>
  <si>
    <t>FEC_per_household.kWh.EL.Res.HHnew.Thermal.SH.AdvElc.SH</t>
  </si>
  <si>
    <t>FEC_per_household.kWh.EL.Res.HHnew.Thermal.SH.AdvElc.SH.Elec</t>
  </si>
  <si>
    <t>FEC_per_household.kWh.EL.Res.HHnew.Thermal.SH.AdvElc.SC</t>
  </si>
  <si>
    <t>FEC_per_household.kWh.EL.Res.HHnew.Thermal.SH.AdvElc.SC.AC.Elec</t>
  </si>
  <si>
    <t>FEC_per_household.kWh.EL.Res.HHnew.Thermal.SH.AdvElc.WH</t>
  </si>
  <si>
    <t>FEC_per_household.kWh.EL.Res.HHnew.Thermal.SH.AdvElc.WH.LPG.NoSolar.LPG</t>
  </si>
  <si>
    <t>FEC_per_household.kWh.EL.Res.HHnew.Thermal.SH.AdvElc.WH.LPG.Solar</t>
  </si>
  <si>
    <t>FEC_per_household.kWh.EL.Res.HHnew.Thermal.SH.AdvElc.WH.LPG.Solar.LPG</t>
  </si>
  <si>
    <t>FEC_per_household.kWh.EL.Res.HHnew.Thermal.SH.AdvElc.WH.LPG.Solar.Solar</t>
  </si>
  <si>
    <t>FEC_per_household.kWh.EL.Res.HHnew.Thermal.SH.AdvElc.WH.Elc.NoSolar.Elec</t>
  </si>
  <si>
    <t>FEC_per_household.kWh.EL.Res.HHnew.Thermal.SH.AdvElc.WH.Elc.Solar</t>
  </si>
  <si>
    <t>FEC_per_household.kWh.EL.Res.HHnew.Thermal.SH.AdvElc.WH.Elc.Solar.Elec</t>
  </si>
  <si>
    <t>FEC_per_household.kWh.EL.Res.HHnew.Thermal.SH.AdvElc.WH.Elc.Solar.Solar</t>
  </si>
  <si>
    <t>FEC_per_household.kWh.EL.Res.HHnew.Thermal.SH.AdvElc.CO</t>
  </si>
  <si>
    <t>FEC_per_household.kWh.EL.Res.HHnew.Thermal.SH.AdvElc.CO.LPG.LPG</t>
  </si>
  <si>
    <t>FEC_per_household.kWh.EL.Res.HHnew.Thermal.SH.AdvElc.CO.Elc.Elec</t>
  </si>
  <si>
    <t>FEC_per_household.kWh.EL.Res.HHnew.Thermal.SH.ConvElc</t>
  </si>
  <si>
    <t>FEC_per_household.kWh.EL.Res.HHnew.Thermal.SH.ConvElc.SH</t>
  </si>
  <si>
    <t>FEC_per_household.kWh.EL.Res.HHnew.Thermal.SH.ConvElc.SH.Elec</t>
  </si>
  <si>
    <t>FEC_per_household.kWh.EL.Res.HHnew.Thermal.SH.ConvElc.SC</t>
  </si>
  <si>
    <t>FEC_per_household.kWh.EL.Res.HHnew.Thermal.SH.ConvElc.SC.AC.Elec</t>
  </si>
  <si>
    <t>FEC_per_household.kWh.EL.Res.HHnew.Thermal.SH.ConvElc.WH</t>
  </si>
  <si>
    <t>FEC_per_household.kWh.EL.Res.HHnew.Thermal.SH.ConvElc.WH.LPG.NoSolar.LPG</t>
  </si>
  <si>
    <t>FEC_per_household.kWh.EL.Res.HHnew.Thermal.SH.ConvElc.WH.LPG.Solar</t>
  </si>
  <si>
    <t>FEC_per_household.kWh.EL.Res.HHnew.Thermal.SH.ConvElc.WH.LPG.Solar.LPG</t>
  </si>
  <si>
    <t>FEC_per_household.kWh.EL.Res.HHnew.Thermal.SH.ConvElc.WH.LPG.Solar.Solar</t>
  </si>
  <si>
    <t>FEC_per_household.kWh.EL.Res.HHnew.Thermal.SH.ConvElc.WH.Elc.NoSolar.Elec</t>
  </si>
  <si>
    <t>FEC_per_household.kWh.EL.Res.HHnew.Thermal.SH.ConvElc.WH.Elc.Solar</t>
  </si>
  <si>
    <t>FEC_per_household.kWh.EL.Res.HHnew.Thermal.SH.ConvElc.WH.Elc.Solar.Elec</t>
  </si>
  <si>
    <t>FEC_per_household.kWh.EL.Res.HHnew.Thermal.SH.ConvElc.WH.Elc.Solar.Solar</t>
  </si>
  <si>
    <t>FEC_per_household.kWh.EL.Res.HHnew.Thermal.SH.ConvElc.CO</t>
  </si>
  <si>
    <t>FEC_per_household.kWh.EL.Res.HHnew.Thermal.SH.ConvElc.CO.LPG.LPG</t>
  </si>
  <si>
    <t>FEC_per_household.kWh.EL.Res.HHnew.Thermal.SH.ConvElc.CO.Elc.Elec</t>
  </si>
  <si>
    <t>EL - Thermal energy service of new and renovated households (detailed structure)</t>
  </si>
  <si>
    <t>TES_per_household.kWh.EL.Res.HHnew.Thermal.SH.Solids</t>
  </si>
  <si>
    <t>TES_per_household.kWh.EL.Res.HHnew.Thermal.SH.Solids.SH</t>
  </si>
  <si>
    <t>TES_per_household.kWh.EL.Res.HHnew.Thermal.SH.Solids.SH.Solids</t>
  </si>
  <si>
    <t>TES_per_household.kWh.EL.Res.HHnew.Thermal.SH.Solids.SH.Elec</t>
  </si>
  <si>
    <t>TES_per_household.kWh.EL.Res.HHnew.Thermal.SH.Solids.SC</t>
  </si>
  <si>
    <t>TES_per_household.kWh.EL.Res.HHnew.Thermal.SH.Solids.SC.AC.Elec</t>
  </si>
  <si>
    <t>TES_per_household.kWh.EL.Res.HHnew.Thermal.SH.Solids.WH</t>
  </si>
  <si>
    <t>TES_per_household.kWh.EL.Res.HHnew.Thermal.SH.Solids.WH.Solids.NoSolar.Solids</t>
  </si>
  <si>
    <t>TES_per_household.kWh.EL.Res.HHnew.Thermal.SH.Solids.WH.LPG.NoSolar.LPG</t>
  </si>
  <si>
    <t>TES_per_household.kWh.EL.Res.HHnew.Thermal.SH.Solids.WH.LPG.Solar</t>
  </si>
  <si>
    <t>TES_per_household.kWh.EL.Res.HHnew.Thermal.SH.Solids.WH.LPG.Solar.LPG</t>
  </si>
  <si>
    <t>TES_per_household.kWh.EL.Res.HHnew.Thermal.SH.Solids.WH.LPG.Solar.Solar</t>
  </si>
  <si>
    <t>TES_per_household.kWh.EL.Res.HHnew.Thermal.SH.Solids.WH.Elc.NoSolar.Elec</t>
  </si>
  <si>
    <t>TES_per_household.kWh.EL.Res.HHnew.Thermal.SH.Solids.WH.Elc.Solar</t>
  </si>
  <si>
    <t>TES_per_household.kWh.EL.Res.HHnew.Thermal.SH.Solids.WH.Elc.Solar.Elec</t>
  </si>
  <si>
    <t>TES_per_household.kWh.EL.Res.HHnew.Thermal.SH.Solids.WH.Elc.Solar.Solar</t>
  </si>
  <si>
    <t>TES_per_household.kWh.EL.Res.HHnew.Thermal.SH.Solids.CO</t>
  </si>
  <si>
    <t>TES_per_household.kWh.EL.Res.HHnew.Thermal.SH.Solids.CO.Solids.Solids</t>
  </si>
  <si>
    <t>TES_per_household.kWh.EL.Res.HHnew.Thermal.SH.Solids.CO.LPG.LPG</t>
  </si>
  <si>
    <t>TES_per_household.kWh.EL.Res.HHnew.Thermal.SH.Solids.CO.Elc.Elec</t>
  </si>
  <si>
    <t>TES_per_household.kWh.EL.Res.HHnew.Thermal.SH.LPG</t>
  </si>
  <si>
    <t>TES_per_household.kWh.EL.Res.HHnew.Thermal.SH.LPG.SH</t>
  </si>
  <si>
    <t>TES_per_household.kWh.EL.Res.HHnew.Thermal.SH.LPG.SH.LPG</t>
  </si>
  <si>
    <t>TES_per_household.kWh.EL.Res.HHnew.Thermal.SH.LPG.SH.Elec</t>
  </si>
  <si>
    <t>TES_per_household.kWh.EL.Res.HHnew.Thermal.SH.LPG.SC</t>
  </si>
  <si>
    <t>TES_per_household.kWh.EL.Res.HHnew.Thermal.SH.LPG.SC.AC.Elec</t>
  </si>
  <si>
    <t>TES_per_household.kWh.EL.Res.HHnew.Thermal.SH.LPG.WH</t>
  </si>
  <si>
    <t>TES_per_household.kWh.EL.Res.HHnew.Thermal.SH.LPG.WH.LPG.NoSolar.LPG</t>
  </si>
  <si>
    <t>TES_per_household.kWh.EL.Res.HHnew.Thermal.SH.LPG.WH.LPG.Solar</t>
  </si>
  <si>
    <t>TES_per_household.kWh.EL.Res.HHnew.Thermal.SH.LPG.WH.LPG.Solar.LPG</t>
  </si>
  <si>
    <t>TES_per_household.kWh.EL.Res.HHnew.Thermal.SH.LPG.WH.LPG.Solar.Solar</t>
  </si>
  <si>
    <t>TES_per_household.kWh.EL.Res.HHnew.Thermal.SH.LPG.WH.Elc.NoSolar.Elec</t>
  </si>
  <si>
    <t>TES_per_household.kWh.EL.Res.HHnew.Thermal.SH.LPG.WH.Elc.Solar</t>
  </si>
  <si>
    <t>TES_per_household.kWh.EL.Res.HHnew.Thermal.SH.LPG.WH.Elc.Solar.Elec</t>
  </si>
  <si>
    <t>TES_per_household.kWh.EL.Res.HHnew.Thermal.SH.LPG.WH.Elc.Solar.Solar</t>
  </si>
  <si>
    <t>TES_per_household.kWh.EL.Res.HHnew.Thermal.SH.LPG.CO</t>
  </si>
  <si>
    <t>TES_per_household.kWh.EL.Res.HHnew.Thermal.SH.LPG.CO.LPG.LPG</t>
  </si>
  <si>
    <t>TES_per_household.kWh.EL.Res.HHnew.Thermal.SH.LPG.CO.Elc.Elec</t>
  </si>
  <si>
    <t>TES_per_household.kWh.EL.Res.HHnew.Thermal.SH.Oil</t>
  </si>
  <si>
    <t>TES_per_household.kWh.EL.Res.HHnew.Thermal.SH.Oil.SH</t>
  </si>
  <si>
    <t>TES_per_household.kWh.EL.Res.HHnew.Thermal.SH.Oil.SH.Oil</t>
  </si>
  <si>
    <t>TES_per_household.kWh.EL.Res.HHnew.Thermal.SH.Oil.SH.Elec</t>
  </si>
  <si>
    <t>TES_per_household.kWh.EL.Res.HHnew.Thermal.SH.Oil.SC</t>
  </si>
  <si>
    <t>TES_per_household.kWh.EL.Res.HHnew.Thermal.SH.Oil.SC.AC.Elec</t>
  </si>
  <si>
    <t>TES_per_household.kWh.EL.Res.HHnew.Thermal.SH.Oil.WH</t>
  </si>
  <si>
    <t>TES_per_household.kWh.EL.Res.HHnew.Thermal.SH.Oil.WH.Oil.NoSolar.Oil</t>
  </si>
  <si>
    <t>TES_per_household.kWh.EL.Res.HHnew.Thermal.SH.Oil.WH.Oil.Solar</t>
  </si>
  <si>
    <t>TES_per_household.kWh.EL.Res.HHnew.Thermal.SH.Oil.WH.Oil.Solar.Oil</t>
  </si>
  <si>
    <t>TES_per_household.kWh.EL.Res.HHnew.Thermal.SH.Oil.WH.Oil.Solar.Solar</t>
  </si>
  <si>
    <t>TES_per_household.kWh.EL.Res.HHnew.Thermal.SH.Oil.WH.Elc.NoSolar.Elec</t>
  </si>
  <si>
    <t>TES_per_household.kWh.EL.Res.HHnew.Thermal.SH.Oil.WH.Elc.Solar</t>
  </si>
  <si>
    <t>TES_per_household.kWh.EL.Res.HHnew.Thermal.SH.Oil.WH.Elc.Solar.Elec</t>
  </si>
  <si>
    <t>TES_per_household.kWh.EL.Res.HHnew.Thermal.SH.Oil.WH.Elc.Solar.Solar</t>
  </si>
  <si>
    <t>TES_per_household.kWh.EL.Res.HHnew.Thermal.SH.Oil.CO</t>
  </si>
  <si>
    <t>TES_per_household.kWh.EL.Res.HHnew.Thermal.SH.Oil.CO.LPG.LPG</t>
  </si>
  <si>
    <t>TES_per_household.kWh.EL.Res.HHnew.Thermal.SH.Oil.CO.Elc.Elec</t>
  </si>
  <si>
    <t>TES_per_household.kWh.EL.Res.HHnew.Thermal.SH.Gas</t>
  </si>
  <si>
    <t>TES_per_household.kWh.EL.Res.HHnew.Thermal.SH.Gas.SH</t>
  </si>
  <si>
    <t>TES_per_household.kWh.EL.Res.HHnew.Thermal.SH.Gas.SH.Gas</t>
  </si>
  <si>
    <t>TES_per_household.kWh.EL.Res.HHnew.Thermal.SH.Gas.SH.Elec</t>
  </si>
  <si>
    <t>TES_per_household.kWh.EL.Res.HHnew.Thermal.SH.Gas.SC</t>
  </si>
  <si>
    <t>TES_per_household.kWh.EL.Res.HHnew.Thermal.SH.Gas.SC.AC.Elec</t>
  </si>
  <si>
    <t>TES_per_household.kWh.EL.Res.HHnew.Thermal.SH.Gas.WH</t>
  </si>
  <si>
    <t>TES_per_household.kWh.EL.Res.HHnew.Thermal.SH.Gas.WH.Gas.NoSolar.Gas</t>
  </si>
  <si>
    <t>TES_per_household.kWh.EL.Res.HHnew.Thermal.SH.Gas.WH.Gas.Solar</t>
  </si>
  <si>
    <t>TES_per_household.kWh.EL.Res.HHnew.Thermal.SH.Gas.WH.Gas.Solar.Gas</t>
  </si>
  <si>
    <t>TES_per_household.kWh.EL.Res.HHnew.Thermal.SH.Gas.WH.Gas.Solar.Solar</t>
  </si>
  <si>
    <t>TES_per_household.kWh.EL.Res.HHnew.Thermal.SH.Gas.WH.Elc.NoSolar.Elec</t>
  </si>
  <si>
    <t>TES_per_household.kWh.EL.Res.HHnew.Thermal.SH.Gas.WH.Elc.Solar</t>
  </si>
  <si>
    <t>TES_per_household.kWh.EL.Res.HHnew.Thermal.SH.Gas.WH.Elc.Solar.Elec</t>
  </si>
  <si>
    <t>TES_per_household.kWh.EL.Res.HHnew.Thermal.SH.Gas.WH.Elc.Solar.Solar</t>
  </si>
  <si>
    <t>TES_per_household.kWh.EL.Res.HHnew.Thermal.SH.Gas.CO</t>
  </si>
  <si>
    <t>TES_per_household.kWh.EL.Res.HHnew.Thermal.SH.Gas.CO.Gas.Gas</t>
  </si>
  <si>
    <t>TES_per_household.kWh.EL.Res.HHnew.Thermal.SH.Gas.CO.Elc.Elec</t>
  </si>
  <si>
    <t>TES_per_household.kWh.EL.Res.HHnew.Thermal.SH.Biomass</t>
  </si>
  <si>
    <t>TES_per_household.kWh.EL.Res.HHnew.Thermal.SH.Biomass.SH</t>
  </si>
  <si>
    <t>TES_per_household.kWh.EL.Res.HHnew.Thermal.SH.Biomass.SH.Biomass</t>
  </si>
  <si>
    <t>TES_per_household.kWh.EL.Res.HHnew.Thermal.SH.Biomass.SH.Elec</t>
  </si>
  <si>
    <t>TES_per_household.kWh.EL.Res.HHnew.Thermal.SH.Biomass.SC</t>
  </si>
  <si>
    <t>TES_per_household.kWh.EL.Res.HHnew.Thermal.SH.Biomass.SC.AC.Elec</t>
  </si>
  <si>
    <t>TES_per_household.kWh.EL.Res.HHnew.Thermal.SH.Biomass.WH</t>
  </si>
  <si>
    <t>TES_per_household.kWh.EL.Res.HHnew.Thermal.SH.Biomass.WH.Biomass.NoSolar.Biomass</t>
  </si>
  <si>
    <t>TES_per_household.kWh.EL.Res.HHnew.Thermal.SH.Biomass.WH.Biomass.Solar</t>
  </si>
  <si>
    <t>TES_per_household.kWh.EL.Res.HHnew.Thermal.SH.Biomass.WH.Biomass.Solar.Biomass</t>
  </si>
  <si>
    <t>TES_per_household.kWh.EL.Res.HHnew.Thermal.SH.Biomass.WH.Biomass.Solar.Solar</t>
  </si>
  <si>
    <t>TES_per_household.kWh.EL.Res.HHnew.Thermal.SH.Biomass.WH.LPG.NoSolar.LPG</t>
  </si>
  <si>
    <t>TES_per_household.kWh.EL.Res.HHnew.Thermal.SH.Biomass.WH.LPG.Solar</t>
  </si>
  <si>
    <t>TES_per_household.kWh.EL.Res.HHnew.Thermal.SH.Biomass.WH.LPG.Solar.LPG</t>
  </si>
  <si>
    <t>TES_per_household.kWh.EL.Res.HHnew.Thermal.SH.Biomass.WH.LPG.Solar.Solar</t>
  </si>
  <si>
    <t>TES_per_household.kWh.EL.Res.HHnew.Thermal.SH.Biomass.WH.Elc.NoSolar.Elec</t>
  </si>
  <si>
    <t>TES_per_household.kWh.EL.Res.HHnew.Thermal.SH.Biomass.WH.Elc.Solar</t>
  </si>
  <si>
    <t>TES_per_household.kWh.EL.Res.HHnew.Thermal.SH.Biomass.WH.Elc.Solar.Elec</t>
  </si>
  <si>
    <t>TES_per_household.kWh.EL.Res.HHnew.Thermal.SH.Biomass.WH.Elc.Solar.Solar</t>
  </si>
  <si>
    <t>TES_per_household.kWh.EL.Res.HHnew.Thermal.SH.Biomass.CO</t>
  </si>
  <si>
    <t>TES_per_household.kWh.EL.Res.HHnew.Thermal.SH.Biomass.CO.Biomass.Biomass</t>
  </si>
  <si>
    <t>TES_per_household.kWh.EL.Res.HHnew.Thermal.SH.Biomass.CO.LPG.LPG</t>
  </si>
  <si>
    <t>TES_per_household.kWh.EL.Res.HHnew.Thermal.SH.Biomass.CO.Elc.Elec</t>
  </si>
  <si>
    <t>TES_per_household.kWh.EL.Res.HHnew.Thermal.SH.Geo</t>
  </si>
  <si>
    <t>TES_per_household.kWh.EL.Res.HHnew.Thermal.SH.Geo.SH</t>
  </si>
  <si>
    <t>TES_per_household.kWh.EL.Res.HHnew.Thermal.SH.Geo.SH.Geo</t>
  </si>
  <si>
    <t>TES_per_household.kWh.EL.Res.HHnew.Thermal.SH.Geo.SH.Elec</t>
  </si>
  <si>
    <t>TES_per_household.kWh.EL.Res.HHnew.Thermal.SH.Geo.SC</t>
  </si>
  <si>
    <t>TES_per_household.kWh.EL.Res.HHnew.Thermal.SH.Geo.SC.AC.Elec</t>
  </si>
  <si>
    <t>TES_per_household.kWh.EL.Res.HHnew.Thermal.SH.Geo.WH</t>
  </si>
  <si>
    <t>TES_per_household.kWh.EL.Res.HHnew.Thermal.SH.Geo.WH.Geo.NoSolar.Geo</t>
  </si>
  <si>
    <t>TES_per_household.kWh.EL.Res.HHnew.Thermal.SH.Geo.WH.Geo.Solar</t>
  </si>
  <si>
    <t>TES_per_household.kWh.EL.Res.HHnew.Thermal.SH.Geo.WH.Geo.Solar.Geo</t>
  </si>
  <si>
    <t>TES_per_household.kWh.EL.Res.HHnew.Thermal.SH.Geo.WH.Geo.Solar.Solar</t>
  </si>
  <si>
    <t>TES_per_household.kWh.EL.Res.HHnew.Thermal.SH.Geo.WH.Elc.NoSolar.Elec</t>
  </si>
  <si>
    <t>TES_per_household.kWh.EL.Res.HHnew.Thermal.SH.Geo.WH.Elc.Solar</t>
  </si>
  <si>
    <t>TES_per_household.kWh.EL.Res.HHnew.Thermal.SH.Geo.WH.Elc.Solar.Elec</t>
  </si>
  <si>
    <t>TES_per_household.kWh.EL.Res.HHnew.Thermal.SH.Geo.WH.Elc.Solar.Solar</t>
  </si>
  <si>
    <t>TES_per_household.kWh.EL.Res.HHnew.Thermal.SH.Geo.CO</t>
  </si>
  <si>
    <t>TES_per_household.kWh.EL.Res.HHnew.Thermal.SH.Geo.CO.LPG.LPG</t>
  </si>
  <si>
    <t>TES_per_household.kWh.EL.Res.HHnew.Thermal.SH.Geo.CO.Elc.Elec</t>
  </si>
  <si>
    <t>TES_per_household.kWh.EL.Res.HHnew.Thermal.SH.DistrHeat</t>
  </si>
  <si>
    <t>TES_per_household.kWh.EL.Res.HHnew.Thermal.SH.DistrHeat.SH</t>
  </si>
  <si>
    <t>TES_per_household.kWh.EL.Res.HHnew.Thermal.SH.DistrHeat.SH.Steam_Distr</t>
  </si>
  <si>
    <t>TES_per_household.kWh.EL.Res.HHnew.Thermal.SH.DistrHeat.SH.Elec</t>
  </si>
  <si>
    <t>TES_per_household.kWh.EL.Res.HHnew.Thermal.SH.DistrHeat.SC</t>
  </si>
  <si>
    <t>TES_per_household.kWh.EL.Res.HHnew.Thermal.SH.DistrHeat.SC.AC.Elec</t>
  </si>
  <si>
    <t>TES_per_household.kWh.EL.Res.HHnew.Thermal.SH.DistrHeat.WH</t>
  </si>
  <si>
    <t>TES_per_household.kWh.EL.Res.HHnew.Thermal.SH.DistrHeat.WH.DistrHeat.NoSolar.Steam_Distr</t>
  </si>
  <si>
    <t>TES_per_household.kWh.EL.Res.HHnew.Thermal.SH.DistrHeat.WH.DistrHeat.Solar</t>
  </si>
  <si>
    <t>TES_per_household.kWh.EL.Res.HHnew.Thermal.SH.DistrHeat.WH.DistrHeat.Solar.Steam_Distr</t>
  </si>
  <si>
    <t>TES_per_household.kWh.EL.Res.HHnew.Thermal.SH.DistrHeat.WH.DistrHeat.Solar.Solar</t>
  </si>
  <si>
    <t>TES_per_household.kWh.EL.Res.HHnew.Thermal.SH.DistrHeat.WH.Elc.NoSolar.Elec</t>
  </si>
  <si>
    <t>TES_per_household.kWh.EL.Res.HHnew.Thermal.SH.DistrHeat.WH.Elc.Solar</t>
  </si>
  <si>
    <t>TES_per_household.kWh.EL.Res.HHnew.Thermal.SH.DistrHeat.WH.Elc.Solar.Elec</t>
  </si>
  <si>
    <t>TES_per_household.kWh.EL.Res.HHnew.Thermal.SH.DistrHeat.WH.Elc.Solar.Solar</t>
  </si>
  <si>
    <t>TES_per_household.kWh.EL.Res.HHnew.Thermal.SH.DistrHeat.CO</t>
  </si>
  <si>
    <t>TES_per_household.kWh.EL.Res.HHnew.Thermal.SH.DistrHeat.CO.LPG.LPG</t>
  </si>
  <si>
    <t>TES_per_household.kWh.EL.Res.HHnew.Thermal.SH.DistrHeat.CO.Elc.Elec</t>
  </si>
  <si>
    <t>TES_per_household.kWh.EL.Res.HHnew.Thermal.SH.AdvElc</t>
  </si>
  <si>
    <t>TES_per_household.kWh.EL.Res.HHnew.Thermal.SH.AdvElc.SH</t>
  </si>
  <si>
    <t>TES_per_household.kWh.EL.Res.HHnew.Thermal.SH.AdvElc.SH.Elec</t>
  </si>
  <si>
    <t>TES_per_household.kWh.EL.Res.HHnew.Thermal.SH.AdvElc.SC</t>
  </si>
  <si>
    <t>TES_per_household.kWh.EL.Res.HHnew.Thermal.SH.AdvElc.SC.AC.Elec</t>
  </si>
  <si>
    <t>TES_per_household.kWh.EL.Res.HHnew.Thermal.SH.AdvElc.WH</t>
  </si>
  <si>
    <t>TES_per_household.kWh.EL.Res.HHnew.Thermal.SH.AdvElc.WH.LPG.NoSolar.LPG</t>
  </si>
  <si>
    <t>TES_per_household.kWh.EL.Res.HHnew.Thermal.SH.AdvElc.WH.LPG.Solar</t>
  </si>
  <si>
    <t>TES_per_household.kWh.EL.Res.HHnew.Thermal.SH.AdvElc.WH.LPG.Solar.LPG</t>
  </si>
  <si>
    <t>TES_per_household.kWh.EL.Res.HHnew.Thermal.SH.AdvElc.WH.LPG.Solar.Solar</t>
  </si>
  <si>
    <t>TES_per_household.kWh.EL.Res.HHnew.Thermal.SH.AdvElc.WH.Elc.NoSolar.Elec</t>
  </si>
  <si>
    <t>TES_per_household.kWh.EL.Res.HHnew.Thermal.SH.AdvElc.WH.Elc.Solar</t>
  </si>
  <si>
    <t>TES_per_household.kWh.EL.Res.HHnew.Thermal.SH.AdvElc.WH.Elc.Solar.Elec</t>
  </si>
  <si>
    <t>TES_per_household.kWh.EL.Res.HHnew.Thermal.SH.AdvElc.WH.Elc.Solar.Solar</t>
  </si>
  <si>
    <t>TES_per_household.kWh.EL.Res.HHnew.Thermal.SH.AdvElc.CO</t>
  </si>
  <si>
    <t>TES_per_household.kWh.EL.Res.HHnew.Thermal.SH.AdvElc.CO.LPG.LPG</t>
  </si>
  <si>
    <t>TES_per_household.kWh.EL.Res.HHnew.Thermal.SH.AdvElc.CO.Elc.Elec</t>
  </si>
  <si>
    <t>TES_per_household.kWh.EL.Res.HHnew.Thermal.SH.ConvElc</t>
  </si>
  <si>
    <t>TES_per_household.kWh.EL.Res.HHnew.Thermal.SH.ConvElc.SH</t>
  </si>
  <si>
    <t>TES_per_household.kWh.EL.Res.HHnew.Thermal.SH.ConvElc.SH.Elec</t>
  </si>
  <si>
    <t>TES_per_household.kWh.EL.Res.HHnew.Thermal.SH.ConvElc.SC</t>
  </si>
  <si>
    <t>TES_per_household.kWh.EL.Res.HHnew.Thermal.SH.ConvElc.SC.AC.Elec</t>
  </si>
  <si>
    <t>TES_per_household.kWh.EL.Res.HHnew.Thermal.SH.ConvElc.WH</t>
  </si>
  <si>
    <t>TES_per_household.kWh.EL.Res.HHnew.Thermal.SH.ConvElc.WH.LPG.NoSolar.LPG</t>
  </si>
  <si>
    <t>TES_per_household.kWh.EL.Res.HHnew.Thermal.SH.ConvElc.WH.LPG.Solar</t>
  </si>
  <si>
    <t>TES_per_household.kWh.EL.Res.HHnew.Thermal.SH.ConvElc.WH.LPG.Solar.LPG</t>
  </si>
  <si>
    <t>TES_per_household.kWh.EL.Res.HHnew.Thermal.SH.ConvElc.WH.LPG.Solar.Solar</t>
  </si>
  <si>
    <t>TES_per_household.kWh.EL.Res.HHnew.Thermal.SH.ConvElc.WH.Elc.NoSolar.Elec</t>
  </si>
  <si>
    <t>TES_per_household.kWh.EL.Res.HHnew.Thermal.SH.ConvElc.WH.Elc.Solar</t>
  </si>
  <si>
    <t>TES_per_household.kWh.EL.Res.HHnew.Thermal.SH.ConvElc.WH.Elc.Solar.Elec</t>
  </si>
  <si>
    <t>TES_per_household.kWh.EL.Res.HHnew.Thermal.SH.ConvElc.WH.Elc.Solar.Solar</t>
  </si>
  <si>
    <t>TES_per_household.kWh.EL.Res.HHnew.Thermal.SH.ConvElc.CO</t>
  </si>
  <si>
    <t>TES_per_household.kWh.EL.Res.HHnew.Thermal.SH.ConvElc.CO.LPG.LPG</t>
  </si>
  <si>
    <t>TES_per_household.kWh.EL.Res.HHnew.Thermal.SH.ConvElc.CO.Elc.Elec</t>
  </si>
  <si>
    <t>EMI_per_household.kgCO2.EL.Res.HHnew.Thermal.SH.Solids</t>
  </si>
  <si>
    <t>EMI_per_household.kgCO2.EL.Res.HHnew.Thermal.SH.Solids.SH</t>
  </si>
  <si>
    <t>EMI_per_household.kgCO2.EL.Res.HHnew.Thermal.SH.Solids.SH.Solids</t>
  </si>
  <si>
    <t>EMI_per_household.kgCO2.EL.Res.HHnew.Thermal.SH.Solids.SH.Elec</t>
  </si>
  <si>
    <t>EMI_per_household.kgCO2.EL.Res.HHnew.Thermal.SH.Solids.SC</t>
  </si>
  <si>
    <t>EMI_per_household.kgCO2.EL.Res.HHnew.Thermal.SH.Solids.SC.AC.Elec</t>
  </si>
  <si>
    <t>EMI_per_household.kgCO2.EL.Res.HHnew.Thermal.SH.Solids.WH</t>
  </si>
  <si>
    <t>EMI_per_household.kgCO2.EL.Res.HHnew.Thermal.SH.Solids.WH.Solids.NoSolar.Solids</t>
  </si>
  <si>
    <t>EMI_per_household.kgCO2.EL.Res.HHnew.Thermal.SH.Solids.WH.LPG.NoSolar.LPG</t>
  </si>
  <si>
    <t>EMI_per_household.kgCO2.EL.Res.HHnew.Thermal.SH.Solids.WH.LPG.Solar</t>
  </si>
  <si>
    <t>EMI_per_household.kgCO2.EL.Res.HHnew.Thermal.SH.Solids.WH.LPG.Solar.LPG</t>
  </si>
  <si>
    <t>EMI_per_household.kgCO2.EL.Res.HHnew.Thermal.SH.Solids.WH.LPG.Solar.Solar</t>
  </si>
  <si>
    <t>EMI_per_household.kgCO2.EL.Res.HHnew.Thermal.SH.Solids.WH.Elc.NoSolar.Elec</t>
  </si>
  <si>
    <t>EMI_per_household.kgCO2.EL.Res.HHnew.Thermal.SH.Solids.WH.Elc.Solar</t>
  </si>
  <si>
    <t>EMI_per_household.kgCO2.EL.Res.HHnew.Thermal.SH.Solids.WH.Elc.Solar.Elec</t>
  </si>
  <si>
    <t>EMI_per_household.kgCO2.EL.Res.HHnew.Thermal.SH.Solids.WH.Elc.Solar.Solar</t>
  </si>
  <si>
    <t>EMI_per_household.kgCO2.EL.Res.HHnew.Thermal.SH.Solids.CO</t>
  </si>
  <si>
    <t>EMI_per_household.kgCO2.EL.Res.HHnew.Thermal.SH.Solids.CO.Solids.Solids</t>
  </si>
  <si>
    <t>EMI_per_household.kgCO2.EL.Res.HHnew.Thermal.SH.Solids.CO.LPG.LPG</t>
  </si>
  <si>
    <t>EMI_per_household.kgCO2.EL.Res.HHnew.Thermal.SH.Solids.CO.Elc.Elec</t>
  </si>
  <si>
    <t>EMI_per_household.kgCO2.EL.Res.HHnew.Thermal.SH.LPG</t>
  </si>
  <si>
    <t>EMI_per_household.kgCO2.EL.Res.HHnew.Thermal.SH.LPG.SH</t>
  </si>
  <si>
    <t>EMI_per_household.kgCO2.EL.Res.HHnew.Thermal.SH.LPG.SH.LPG</t>
  </si>
  <si>
    <t>EMI_per_household.kgCO2.EL.Res.HHnew.Thermal.SH.LPG.SH.Elec</t>
  </si>
  <si>
    <t>EMI_per_household.kgCO2.EL.Res.HHnew.Thermal.SH.LPG.SC</t>
  </si>
  <si>
    <t>EMI_per_household.kgCO2.EL.Res.HHnew.Thermal.SH.LPG.SC.AC.Elec</t>
  </si>
  <si>
    <t>EMI_per_household.kgCO2.EL.Res.HHnew.Thermal.SH.LPG.WH</t>
  </si>
  <si>
    <t>EMI_per_household.kgCO2.EL.Res.HHnew.Thermal.SH.LPG.WH.LPG.NoSolar.LPG</t>
  </si>
  <si>
    <t>EMI_per_household.kgCO2.EL.Res.HHnew.Thermal.SH.LPG.WH.LPG.Solar</t>
  </si>
  <si>
    <t>EMI_per_household.kgCO2.EL.Res.HHnew.Thermal.SH.LPG.WH.LPG.Solar.LPG</t>
  </si>
  <si>
    <t>EMI_per_household.kgCO2.EL.Res.HHnew.Thermal.SH.LPG.WH.LPG.Solar.Solar</t>
  </si>
  <si>
    <t>EMI_per_household.kgCO2.EL.Res.HHnew.Thermal.SH.LPG.WH.Elc.NoSolar.Elec</t>
  </si>
  <si>
    <t>EMI_per_household.kgCO2.EL.Res.HHnew.Thermal.SH.LPG.WH.Elc.Solar</t>
  </si>
  <si>
    <t>EMI_per_household.kgCO2.EL.Res.HHnew.Thermal.SH.LPG.WH.Elc.Solar.Elec</t>
  </si>
  <si>
    <t>EMI_per_household.kgCO2.EL.Res.HHnew.Thermal.SH.LPG.WH.Elc.Solar.Solar</t>
  </si>
  <si>
    <t>EMI_per_household.kgCO2.EL.Res.HHnew.Thermal.SH.LPG.CO</t>
  </si>
  <si>
    <t>EMI_per_household.kgCO2.EL.Res.HHnew.Thermal.SH.LPG.CO.LPG.LPG</t>
  </si>
  <si>
    <t>EMI_per_household.kgCO2.EL.Res.HHnew.Thermal.SH.LPG.CO.Elc.Elec</t>
  </si>
  <si>
    <t>EMI_per_household.kgCO2.EL.Res.HHnew.Thermal.SH.Oil</t>
  </si>
  <si>
    <t>EMI_per_household.kgCO2.EL.Res.HHnew.Thermal.SH.Oil.SH</t>
  </si>
  <si>
    <t>EMI_per_household.kgCO2.EL.Res.HHnew.Thermal.SH.Oil.SH.Oil</t>
  </si>
  <si>
    <t>EMI_per_household.kgCO2.EL.Res.HHnew.Thermal.SH.Oil.SH.Elec</t>
  </si>
  <si>
    <t>EMI_per_household.kgCO2.EL.Res.HHnew.Thermal.SH.Oil.SC</t>
  </si>
  <si>
    <t>EMI_per_household.kgCO2.EL.Res.HHnew.Thermal.SH.Oil.SC.AC.Elec</t>
  </si>
  <si>
    <t>EMI_per_household.kgCO2.EL.Res.HHnew.Thermal.SH.Oil.WH</t>
  </si>
  <si>
    <t>EMI_per_household.kgCO2.EL.Res.HHnew.Thermal.SH.Oil.WH.Oil.NoSolar.Oil</t>
  </si>
  <si>
    <t>EMI_per_household.kgCO2.EL.Res.HHnew.Thermal.SH.Oil.WH.Oil.Solar</t>
  </si>
  <si>
    <t>EMI_per_household.kgCO2.EL.Res.HHnew.Thermal.SH.Oil.WH.Oil.Solar.Oil</t>
  </si>
  <si>
    <t>EMI_per_household.kgCO2.EL.Res.HHnew.Thermal.SH.Oil.WH.Oil.Solar.Solar</t>
  </si>
  <si>
    <t>EMI_per_household.kgCO2.EL.Res.HHnew.Thermal.SH.Oil.WH.Elc.NoSolar.Elec</t>
  </si>
  <si>
    <t>EMI_per_household.kgCO2.EL.Res.HHnew.Thermal.SH.Oil.WH.Elc.Solar</t>
  </si>
  <si>
    <t>EMI_per_household.kgCO2.EL.Res.HHnew.Thermal.SH.Oil.WH.Elc.Solar.Elec</t>
  </si>
  <si>
    <t>EMI_per_household.kgCO2.EL.Res.HHnew.Thermal.SH.Oil.WH.Elc.Solar.Solar</t>
  </si>
  <si>
    <t>EMI_per_household.kgCO2.EL.Res.HHnew.Thermal.SH.Oil.CO</t>
  </si>
  <si>
    <t>EMI_per_household.kgCO2.EL.Res.HHnew.Thermal.SH.Oil.CO.LPG.LPG</t>
  </si>
  <si>
    <t>EMI_per_household.kgCO2.EL.Res.HHnew.Thermal.SH.Oil.CO.Elc.Elec</t>
  </si>
  <si>
    <t>EMI_per_household.kgCO2.EL.Res.HHnew.Thermal.SH.Gas</t>
  </si>
  <si>
    <t>EMI_per_household.kgCO2.EL.Res.HHnew.Thermal.SH.Gas.SH</t>
  </si>
  <si>
    <t>EMI_per_household.kgCO2.EL.Res.HHnew.Thermal.SH.Gas.SH.Gas</t>
  </si>
  <si>
    <t>EMI_per_household.kgCO2.EL.Res.HHnew.Thermal.SH.Gas.SH.Elec</t>
  </si>
  <si>
    <t>EMI_per_household.kgCO2.EL.Res.HHnew.Thermal.SH.Gas.SC</t>
  </si>
  <si>
    <t>EMI_per_household.kgCO2.EL.Res.HHnew.Thermal.SH.Gas.SC.AC.Elec</t>
  </si>
  <si>
    <t>EMI_per_household.kgCO2.EL.Res.HHnew.Thermal.SH.Gas.WH</t>
  </si>
  <si>
    <t>EMI_per_household.kgCO2.EL.Res.HHnew.Thermal.SH.Gas.WH.Gas.NoSolar.Gas</t>
  </si>
  <si>
    <t>EMI_per_household.kgCO2.EL.Res.HHnew.Thermal.SH.Gas.WH.Gas.Solar</t>
  </si>
  <si>
    <t>EMI_per_household.kgCO2.EL.Res.HHnew.Thermal.SH.Gas.WH.Gas.Solar.Gas</t>
  </si>
  <si>
    <t>EMI_per_household.kgCO2.EL.Res.HHnew.Thermal.SH.Gas.WH.Gas.Solar.Solar</t>
  </si>
  <si>
    <t>EMI_per_household.kgCO2.EL.Res.HHnew.Thermal.SH.Gas.WH.Elc.NoSolar.Elec</t>
  </si>
  <si>
    <t>EMI_per_household.kgCO2.EL.Res.HHnew.Thermal.SH.Gas.WH.Elc.Solar</t>
  </si>
  <si>
    <t>EMI_per_household.kgCO2.EL.Res.HHnew.Thermal.SH.Gas.WH.Elc.Solar.Elec</t>
  </si>
  <si>
    <t>EMI_per_household.kgCO2.EL.Res.HHnew.Thermal.SH.Gas.WH.Elc.Solar.Solar</t>
  </si>
  <si>
    <t>EMI_per_household.kgCO2.EL.Res.HHnew.Thermal.SH.Gas.CO</t>
  </si>
  <si>
    <t>EMI_per_household.kgCO2.EL.Res.HHnew.Thermal.SH.Gas.CO.Gas.Gas</t>
  </si>
  <si>
    <t>EMI_per_household.kgCO2.EL.Res.HHnew.Thermal.SH.Gas.CO.Elc.Elec</t>
  </si>
  <si>
    <t>EMI_per_household.kgCO2.EL.Res.HHnew.Thermal.SH.Biomass</t>
  </si>
  <si>
    <t>EMI_per_household.kgCO2.EL.Res.HHnew.Thermal.SH.Biomass.SH</t>
  </si>
  <si>
    <t>EMI_per_household.kgCO2.EL.Res.HHnew.Thermal.SH.Biomass.SH.Biomass</t>
  </si>
  <si>
    <t>EMI_per_household.kgCO2.EL.Res.HHnew.Thermal.SH.Biomass.SH.Elec</t>
  </si>
  <si>
    <t>EMI_per_household.kgCO2.EL.Res.HHnew.Thermal.SH.Biomass.SC</t>
  </si>
  <si>
    <t>EMI_per_household.kgCO2.EL.Res.HHnew.Thermal.SH.Biomass.SC.AC.Elec</t>
  </si>
  <si>
    <t>EMI_per_household.kgCO2.EL.Res.HHnew.Thermal.SH.Biomass.WH</t>
  </si>
  <si>
    <t>EMI_per_household.kgCO2.EL.Res.HHnew.Thermal.SH.Biomass.WH.Biomass.NoSolar.Biomass</t>
  </si>
  <si>
    <t>EMI_per_household.kgCO2.EL.Res.HHnew.Thermal.SH.Biomass.WH.Biomass.Solar</t>
  </si>
  <si>
    <t>EMI_per_household.kgCO2.EL.Res.HHnew.Thermal.SH.Biomass.WH.Biomass.Solar.Biomass</t>
  </si>
  <si>
    <t>EMI_per_household.kgCO2.EL.Res.HHnew.Thermal.SH.Biomass.WH.Biomass.Solar.Solar</t>
  </si>
  <si>
    <t>EMI_per_household.kgCO2.EL.Res.HHnew.Thermal.SH.Biomass.WH.LPG.NoSolar.LPG</t>
  </si>
  <si>
    <t>EMI_per_household.kgCO2.EL.Res.HHnew.Thermal.SH.Biomass.WH.LPG.Solar</t>
  </si>
  <si>
    <t>EMI_per_household.kgCO2.EL.Res.HHnew.Thermal.SH.Biomass.WH.LPG.Solar.LPG</t>
  </si>
  <si>
    <t>EMI_per_household.kgCO2.EL.Res.HHnew.Thermal.SH.Biomass.WH.LPG.Solar.Solar</t>
  </si>
  <si>
    <t>EMI_per_household.kgCO2.EL.Res.HHnew.Thermal.SH.Biomass.WH.Elc.NoSolar.Elec</t>
  </si>
  <si>
    <t>EMI_per_household.kgCO2.EL.Res.HHnew.Thermal.SH.Biomass.WH.Elc.Solar</t>
  </si>
  <si>
    <t>EMI_per_household.kgCO2.EL.Res.HHnew.Thermal.SH.Biomass.WH.Elc.Solar.Elec</t>
  </si>
  <si>
    <t>EMI_per_household.kgCO2.EL.Res.HHnew.Thermal.SH.Biomass.WH.Elc.Solar.Solar</t>
  </si>
  <si>
    <t>EMI_per_household.kgCO2.EL.Res.HHnew.Thermal.SH.Biomass.CO</t>
  </si>
  <si>
    <t>EMI_per_household.kgCO2.EL.Res.HHnew.Thermal.SH.Biomass.CO.Biomass.Biomass</t>
  </si>
  <si>
    <t>EMI_per_household.kgCO2.EL.Res.HHnew.Thermal.SH.Biomass.CO.LPG.LPG</t>
  </si>
  <si>
    <t>EMI_per_household.kgCO2.EL.Res.HHnew.Thermal.SH.Biomass.CO.Elc.Elec</t>
  </si>
  <si>
    <t>EMI_per_household.kgCO2.EL.Res.HHnew.Thermal.SH.Geo</t>
  </si>
  <si>
    <t>EMI_per_household.kgCO2.EL.Res.HHnew.Thermal.SH.Geo.SH</t>
  </si>
  <si>
    <t>EMI_per_household.kgCO2.EL.Res.HHnew.Thermal.SH.Geo.SH.Geo</t>
  </si>
  <si>
    <t>EMI_per_household.kgCO2.EL.Res.HHnew.Thermal.SH.Geo.SH.Elec</t>
  </si>
  <si>
    <t>EMI_per_household.kgCO2.EL.Res.HHnew.Thermal.SH.Geo.SC</t>
  </si>
  <si>
    <t>EMI_per_household.kgCO2.EL.Res.HHnew.Thermal.SH.Geo.SC.AC.Elec</t>
  </si>
  <si>
    <t>EMI_per_household.kgCO2.EL.Res.HHnew.Thermal.SH.Geo.WH</t>
  </si>
  <si>
    <t>EMI_per_household.kgCO2.EL.Res.HHnew.Thermal.SH.Geo.WH.Geo.NoSolar.Geo</t>
  </si>
  <si>
    <t>EMI_per_household.kgCO2.EL.Res.HHnew.Thermal.SH.Geo.WH.Geo.Solar</t>
  </si>
  <si>
    <t>EMI_per_household.kgCO2.EL.Res.HHnew.Thermal.SH.Geo.WH.Geo.Solar.Geo</t>
  </si>
  <si>
    <t>EMI_per_household.kgCO2.EL.Res.HHnew.Thermal.SH.Geo.WH.Geo.Solar.Solar</t>
  </si>
  <si>
    <t>EMI_per_household.kgCO2.EL.Res.HHnew.Thermal.SH.Geo.WH.Elc.NoSolar.Elec</t>
  </si>
  <si>
    <t>EMI_per_household.kgCO2.EL.Res.HHnew.Thermal.SH.Geo.WH.Elc.Solar</t>
  </si>
  <si>
    <t>EMI_per_household.kgCO2.EL.Res.HHnew.Thermal.SH.Geo.WH.Elc.Solar.Elec</t>
  </si>
  <si>
    <t>EMI_per_household.kgCO2.EL.Res.HHnew.Thermal.SH.Geo.WH.Elc.Solar.Solar</t>
  </si>
  <si>
    <t>EMI_per_household.kgCO2.EL.Res.HHnew.Thermal.SH.Geo.CO</t>
  </si>
  <si>
    <t>EMI_per_household.kgCO2.EL.Res.HHnew.Thermal.SH.Geo.CO.LPG.LPG</t>
  </si>
  <si>
    <t>EMI_per_household.kgCO2.EL.Res.HHnew.Thermal.SH.Geo.CO.Elc.Elec</t>
  </si>
  <si>
    <t>EMI_per_household.kgCO2.EL.Res.HHnew.Thermal.SH.DistrHeat</t>
  </si>
  <si>
    <t>EMI_per_household.kgCO2.EL.Res.HHnew.Thermal.SH.DistrHeat.SH</t>
  </si>
  <si>
    <t>EMI_per_household.kgCO2.EL.Res.HHnew.Thermal.SH.DistrHeat.SH.Steam_Distr</t>
  </si>
  <si>
    <t>EMI_per_household.kgCO2.EL.Res.HHnew.Thermal.SH.DistrHeat.SH.Elec</t>
  </si>
  <si>
    <t>EMI_per_household.kgCO2.EL.Res.HHnew.Thermal.SH.DistrHeat.SC</t>
  </si>
  <si>
    <t>EMI_per_household.kgCO2.EL.Res.HHnew.Thermal.SH.DistrHeat.SC.AC.Elec</t>
  </si>
  <si>
    <t>EMI_per_household.kgCO2.EL.Res.HHnew.Thermal.SH.DistrHeat.WH</t>
  </si>
  <si>
    <t>EMI_per_household.kgCO2.EL.Res.HHnew.Thermal.SH.DistrHeat.WH.DistrHeat.NoSolar.Steam_Distr</t>
  </si>
  <si>
    <t>EMI_per_household.kgCO2.EL.Res.HHnew.Thermal.SH.DistrHeat.WH.DistrHeat.Solar</t>
  </si>
  <si>
    <t>EMI_per_household.kgCO2.EL.Res.HHnew.Thermal.SH.DistrHeat.WH.DistrHeat.Solar.Steam_Distr</t>
  </si>
  <si>
    <t>EMI_per_household.kgCO2.EL.Res.HHnew.Thermal.SH.DistrHeat.WH.DistrHeat.Solar.Solar</t>
  </si>
  <si>
    <t>EMI_per_household.kgCO2.EL.Res.HHnew.Thermal.SH.DistrHeat.WH.Elc.NoSolar.Elec</t>
  </si>
  <si>
    <t>EMI_per_household.kgCO2.EL.Res.HHnew.Thermal.SH.DistrHeat.WH.Elc.Solar</t>
  </si>
  <si>
    <t>EMI_per_household.kgCO2.EL.Res.HHnew.Thermal.SH.DistrHeat.WH.Elc.Solar.Elec</t>
  </si>
  <si>
    <t>EMI_per_household.kgCO2.EL.Res.HHnew.Thermal.SH.DistrHeat.WH.Elc.Solar.Solar</t>
  </si>
  <si>
    <t>EMI_per_household.kgCO2.EL.Res.HHnew.Thermal.SH.DistrHeat.CO</t>
  </si>
  <si>
    <t>EMI_per_household.kgCO2.EL.Res.HHnew.Thermal.SH.DistrHeat.CO.LPG.LPG</t>
  </si>
  <si>
    <t>EMI_per_household.kgCO2.EL.Res.HHnew.Thermal.SH.DistrHeat.CO.Elc.Elec</t>
  </si>
  <si>
    <t>EMI_per_household.kgCO2.EL.Res.HHnew.Thermal.SH.AdvElc</t>
  </si>
  <si>
    <t>EMI_per_household.kgCO2.EL.Res.HHnew.Thermal.SH.AdvElc.SH</t>
  </si>
  <si>
    <t>EMI_per_household.kgCO2.EL.Res.HHnew.Thermal.SH.AdvElc.SH.Elec</t>
  </si>
  <si>
    <t>EMI_per_household.kgCO2.EL.Res.HHnew.Thermal.SH.AdvElc.SC</t>
  </si>
  <si>
    <t>EMI_per_household.kgCO2.EL.Res.HHnew.Thermal.SH.AdvElc.SC.AC.Elec</t>
  </si>
  <si>
    <t>EMI_per_household.kgCO2.EL.Res.HHnew.Thermal.SH.AdvElc.WH</t>
  </si>
  <si>
    <t>EMI_per_household.kgCO2.EL.Res.HHnew.Thermal.SH.AdvElc.WH.LPG.NoSolar.LPG</t>
  </si>
  <si>
    <t>EMI_per_household.kgCO2.EL.Res.HHnew.Thermal.SH.AdvElc.WH.LPG.Solar</t>
  </si>
  <si>
    <t>EMI_per_household.kgCO2.EL.Res.HHnew.Thermal.SH.AdvElc.WH.LPG.Solar.LPG</t>
  </si>
  <si>
    <t>EMI_per_household.kgCO2.EL.Res.HHnew.Thermal.SH.AdvElc.WH.LPG.Solar.Solar</t>
  </si>
  <si>
    <t>EMI_per_household.kgCO2.EL.Res.HHnew.Thermal.SH.AdvElc.WH.Elc.NoSolar.Elec</t>
  </si>
  <si>
    <t>EMI_per_household.kgCO2.EL.Res.HHnew.Thermal.SH.AdvElc.WH.Elc.Solar</t>
  </si>
  <si>
    <t>EMI_per_household.kgCO2.EL.Res.HHnew.Thermal.SH.AdvElc.WH.Elc.Solar.Elec</t>
  </si>
  <si>
    <t>EMI_per_household.kgCO2.EL.Res.HHnew.Thermal.SH.AdvElc.WH.Elc.Solar.Solar</t>
  </si>
  <si>
    <t>EMI_per_household.kgCO2.EL.Res.HHnew.Thermal.SH.AdvElc.CO</t>
  </si>
  <si>
    <t>EMI_per_household.kgCO2.EL.Res.HHnew.Thermal.SH.AdvElc.CO.LPG.LPG</t>
  </si>
  <si>
    <t>EMI_per_household.kgCO2.EL.Res.HHnew.Thermal.SH.AdvElc.CO.Elc.Elec</t>
  </si>
  <si>
    <t>EMI_per_household.kgCO2.EL.Res.HHnew.Thermal.SH.ConvElc</t>
  </si>
  <si>
    <t>EMI_per_household.kgCO2.EL.Res.HHnew.Thermal.SH.ConvElc.SH</t>
  </si>
  <si>
    <t>EMI_per_household.kgCO2.EL.Res.HHnew.Thermal.SH.ConvElc.SH.Elec</t>
  </si>
  <si>
    <t>EMI_per_household.kgCO2.EL.Res.HHnew.Thermal.SH.ConvElc.SC</t>
  </si>
  <si>
    <t>EMI_per_household.kgCO2.EL.Res.HHnew.Thermal.SH.ConvElc.SC.AC.Elec</t>
  </si>
  <si>
    <t>EMI_per_household.kgCO2.EL.Res.HHnew.Thermal.SH.ConvElc.WH</t>
  </si>
  <si>
    <t>EMI_per_household.kgCO2.EL.Res.HHnew.Thermal.SH.ConvElc.WH.LPG.NoSolar.LPG</t>
  </si>
  <si>
    <t>EMI_per_household.kgCO2.EL.Res.HHnew.Thermal.SH.ConvElc.WH.LPG.Solar</t>
  </si>
  <si>
    <t>EMI_per_household.kgCO2.EL.Res.HHnew.Thermal.SH.ConvElc.WH.LPG.Solar.LPG</t>
  </si>
  <si>
    <t>EMI_per_household.kgCO2.EL.Res.HHnew.Thermal.SH.ConvElc.WH.LPG.Solar.Solar</t>
  </si>
  <si>
    <t>EMI_per_household.kgCO2.EL.Res.HHnew.Thermal.SH.ConvElc.WH.Elc.NoSolar.Elec</t>
  </si>
  <si>
    <t>EMI_per_household.kgCO2.EL.Res.HHnew.Thermal.SH.ConvElc.WH.Elc.Solar</t>
  </si>
  <si>
    <t>EMI_per_household.kgCO2.EL.Res.HHnew.Thermal.SH.ConvElc.WH.Elc.Solar.Elec</t>
  </si>
  <si>
    <t>EMI_per_household.kgCO2.EL.Res.HHnew.Thermal.SH.ConvElc.WH.Elc.Solar.Solar</t>
  </si>
  <si>
    <t>EMI_per_household.kgCO2.EL.Res.HHnew.Thermal.SH.ConvElc.CO</t>
  </si>
  <si>
    <t>EMI_per_household.kgCO2.EL.Res.HHnew.Thermal.SH.ConvElc.CO.LPG.LPG</t>
  </si>
  <si>
    <t>EMI_per_household.kgCO2.EL.Res.HHnew.Thermal.SH.ConvElc.CO.Elc.Elec</t>
  </si>
  <si>
    <t>EL - Final energy consumption of new and renovated households per surface area (detailed structure)</t>
  </si>
  <si>
    <t>FEC_per_sqm.kWh.EL.Res.HHnew.Thermal.SH.Solids</t>
  </si>
  <si>
    <t>FEC_per_sqm.kWh.EL.Res.HHnew.Thermal.SH.Solids.SH</t>
  </si>
  <si>
    <t>FEC_per_sqm.kWh.EL.Res.HHnew.Thermal.SH.Solids.SH.Solids</t>
  </si>
  <si>
    <t>FEC_per_sqm.kWh.EL.Res.HHnew.Thermal.SH.Solids.SH.Elec</t>
  </si>
  <si>
    <t>FEC_per_sqm.kWh.EL.Res.HHnew.Thermal.SH.Solids.SC</t>
  </si>
  <si>
    <t>FEC_per_sqm.kWh.EL.Res.HHnew.Thermal.SH.Solids.SC.AC.Elec</t>
  </si>
  <si>
    <t>FEC_per_sqm.kWh.EL.Res.HHnew.Thermal.SH.Solids.WH</t>
  </si>
  <si>
    <t>FEC_per_sqm.kWh.EL.Res.HHnew.Thermal.SH.Solids.WH.Solids.NoSolar.Solids</t>
  </si>
  <si>
    <t>FEC_per_sqm.kWh.EL.Res.HHnew.Thermal.SH.Solids.WH.LPG.NoSolar.LPG</t>
  </si>
  <si>
    <t>FEC_per_sqm.kWh.EL.Res.HHnew.Thermal.SH.Solids.WH.LPG.Solar</t>
  </si>
  <si>
    <t>FEC_per_sqm.kWh.EL.Res.HHnew.Thermal.SH.Solids.WH.LPG.Solar.LPG</t>
  </si>
  <si>
    <t>FEC_per_sqm.kWh.EL.Res.HHnew.Thermal.SH.Solids.WH.LPG.Solar.Solar</t>
  </si>
  <si>
    <t>FEC_per_sqm.kWh.EL.Res.HHnew.Thermal.SH.Solids.WH.Elc.NoSolar.Elec</t>
  </si>
  <si>
    <t>FEC_per_sqm.kWh.EL.Res.HHnew.Thermal.SH.Solids.WH.Elc.Solar</t>
  </si>
  <si>
    <t>FEC_per_sqm.kWh.EL.Res.HHnew.Thermal.SH.Solids.WH.Elc.Solar.Elec</t>
  </si>
  <si>
    <t>FEC_per_sqm.kWh.EL.Res.HHnew.Thermal.SH.Solids.WH.Elc.Solar.Solar</t>
  </si>
  <si>
    <t>FEC_per_sqm.kWh.EL.Res.HHnew.Thermal.SH.Solids.CO</t>
  </si>
  <si>
    <t>FEC_per_sqm.kWh.EL.Res.HHnew.Thermal.SH.Solids.CO.Solids.Solids</t>
  </si>
  <si>
    <t>FEC_per_sqm.kWh.EL.Res.HHnew.Thermal.SH.Solids.CO.LPG.LPG</t>
  </si>
  <si>
    <t>FEC_per_sqm.kWh.EL.Res.HHnew.Thermal.SH.Solids.CO.Elc.Elec</t>
  </si>
  <si>
    <t>FEC_per_sqm.kWh.EL.Res.HHnew.Thermal.SH.LPG</t>
  </si>
  <si>
    <t>FEC_per_sqm.kWh.EL.Res.HHnew.Thermal.SH.LPG.SH</t>
  </si>
  <si>
    <t>FEC_per_sqm.kWh.EL.Res.HHnew.Thermal.SH.LPG.SH.LPG</t>
  </si>
  <si>
    <t>FEC_per_sqm.kWh.EL.Res.HHnew.Thermal.SH.LPG.SH.Elec</t>
  </si>
  <si>
    <t>FEC_per_sqm.kWh.EL.Res.HHnew.Thermal.SH.LPG.SC</t>
  </si>
  <si>
    <t>FEC_per_sqm.kWh.EL.Res.HHnew.Thermal.SH.LPG.SC.AC.Elec</t>
  </si>
  <si>
    <t>FEC_per_sqm.kWh.EL.Res.HHnew.Thermal.SH.LPG.WH</t>
  </si>
  <si>
    <t>FEC_per_sqm.kWh.EL.Res.HHnew.Thermal.SH.LPG.WH.LPG.NoSolar.LPG</t>
  </si>
  <si>
    <t>FEC_per_sqm.kWh.EL.Res.HHnew.Thermal.SH.LPG.WH.LPG.Solar</t>
  </si>
  <si>
    <t>FEC_per_sqm.kWh.EL.Res.HHnew.Thermal.SH.LPG.WH.LPG.Solar.LPG</t>
  </si>
  <si>
    <t>FEC_per_sqm.kWh.EL.Res.HHnew.Thermal.SH.LPG.WH.LPG.Solar.Solar</t>
  </si>
  <si>
    <t>FEC_per_sqm.kWh.EL.Res.HHnew.Thermal.SH.LPG.WH.Elc.NoSolar.Elec</t>
  </si>
  <si>
    <t>FEC_per_sqm.kWh.EL.Res.HHnew.Thermal.SH.LPG.WH.Elc.Solar</t>
  </si>
  <si>
    <t>FEC_per_sqm.kWh.EL.Res.HHnew.Thermal.SH.LPG.WH.Elc.Solar.Elec</t>
  </si>
  <si>
    <t>FEC_per_sqm.kWh.EL.Res.HHnew.Thermal.SH.LPG.WH.Elc.Solar.Solar</t>
  </si>
  <si>
    <t>FEC_per_sqm.kWh.EL.Res.HHnew.Thermal.SH.LPG.CO</t>
  </si>
  <si>
    <t>FEC_per_sqm.kWh.EL.Res.HHnew.Thermal.SH.LPG.CO.LPG.LPG</t>
  </si>
  <si>
    <t>FEC_per_sqm.kWh.EL.Res.HHnew.Thermal.SH.LPG.CO.Elc.Elec</t>
  </si>
  <si>
    <t>FEC_per_sqm.kWh.EL.Res.HHnew.Thermal.SH.Oil</t>
  </si>
  <si>
    <t>FEC_per_sqm.kWh.EL.Res.HHnew.Thermal.SH.Oil.SH</t>
  </si>
  <si>
    <t>FEC_per_sqm.kWh.EL.Res.HHnew.Thermal.SH.Oil.SH.Oil</t>
  </si>
  <si>
    <t>FEC_per_sqm.kWh.EL.Res.HHnew.Thermal.SH.Oil.SH.Elec</t>
  </si>
  <si>
    <t>FEC_per_sqm.kWh.EL.Res.HHnew.Thermal.SH.Oil.SC</t>
  </si>
  <si>
    <t>FEC_per_sqm.kWh.EL.Res.HHnew.Thermal.SH.Oil.SC.AC.Elec</t>
  </si>
  <si>
    <t>FEC_per_sqm.kWh.EL.Res.HHnew.Thermal.SH.Oil.WH</t>
  </si>
  <si>
    <t>FEC_per_sqm.kWh.EL.Res.HHnew.Thermal.SH.Oil.WH.Oil.NoSolar.Oil</t>
  </si>
  <si>
    <t>FEC_per_sqm.kWh.EL.Res.HHnew.Thermal.SH.Oil.WH.Oil.Solar</t>
  </si>
  <si>
    <t>FEC_per_sqm.kWh.EL.Res.HHnew.Thermal.SH.Oil.WH.Oil.Solar.Oil</t>
  </si>
  <si>
    <t>FEC_per_sqm.kWh.EL.Res.HHnew.Thermal.SH.Oil.WH.Oil.Solar.Solar</t>
  </si>
  <si>
    <t>FEC_per_sqm.kWh.EL.Res.HHnew.Thermal.SH.Oil.WH.Elc.NoSolar.Elec</t>
  </si>
  <si>
    <t>FEC_per_sqm.kWh.EL.Res.HHnew.Thermal.SH.Oil.WH.Elc.Solar</t>
  </si>
  <si>
    <t>FEC_per_sqm.kWh.EL.Res.HHnew.Thermal.SH.Oil.WH.Elc.Solar.Elec</t>
  </si>
  <si>
    <t>FEC_per_sqm.kWh.EL.Res.HHnew.Thermal.SH.Oil.WH.Elc.Solar.Solar</t>
  </si>
  <si>
    <t>FEC_per_sqm.kWh.EL.Res.HHnew.Thermal.SH.Oil.CO</t>
  </si>
  <si>
    <t>FEC_per_sqm.kWh.EL.Res.HHnew.Thermal.SH.Oil.CO.LPG.LPG</t>
  </si>
  <si>
    <t>FEC_per_sqm.kWh.EL.Res.HHnew.Thermal.SH.Oil.CO.Elc.Elec</t>
  </si>
  <si>
    <t>FEC_per_sqm.kWh.EL.Res.HHnew.Thermal.SH.Gas</t>
  </si>
  <si>
    <t>FEC_per_sqm.kWh.EL.Res.HHnew.Thermal.SH.Gas.SH</t>
  </si>
  <si>
    <t>FEC_per_sqm.kWh.EL.Res.HHnew.Thermal.SH.Gas.SH.Gas</t>
  </si>
  <si>
    <t>FEC_per_sqm.kWh.EL.Res.HHnew.Thermal.SH.Gas.SH.Elec</t>
  </si>
  <si>
    <t>FEC_per_sqm.kWh.EL.Res.HHnew.Thermal.SH.Gas.SC</t>
  </si>
  <si>
    <t>FEC_per_sqm.kWh.EL.Res.HHnew.Thermal.SH.Gas.SC.AC.Elec</t>
  </si>
  <si>
    <t>FEC_per_sqm.kWh.EL.Res.HHnew.Thermal.SH.Gas.WH</t>
  </si>
  <si>
    <t>FEC_per_sqm.kWh.EL.Res.HHnew.Thermal.SH.Gas.WH.Gas.NoSolar.Gas</t>
  </si>
  <si>
    <t>FEC_per_sqm.kWh.EL.Res.HHnew.Thermal.SH.Gas.WH.Gas.Solar</t>
  </si>
  <si>
    <t>FEC_per_sqm.kWh.EL.Res.HHnew.Thermal.SH.Gas.WH.Gas.Solar.Gas</t>
  </si>
  <si>
    <t>FEC_per_sqm.kWh.EL.Res.HHnew.Thermal.SH.Gas.WH.Gas.Solar.Solar</t>
  </si>
  <si>
    <t>FEC_per_sqm.kWh.EL.Res.HHnew.Thermal.SH.Gas.WH.Elc.NoSolar.Elec</t>
  </si>
  <si>
    <t>FEC_per_sqm.kWh.EL.Res.HHnew.Thermal.SH.Gas.WH.Elc.Solar</t>
  </si>
  <si>
    <t>FEC_per_sqm.kWh.EL.Res.HHnew.Thermal.SH.Gas.WH.Elc.Solar.Elec</t>
  </si>
  <si>
    <t>FEC_per_sqm.kWh.EL.Res.HHnew.Thermal.SH.Gas.WH.Elc.Solar.Solar</t>
  </si>
  <si>
    <t>FEC_per_sqm.kWh.EL.Res.HHnew.Thermal.SH.Gas.CO</t>
  </si>
  <si>
    <t>FEC_per_sqm.kWh.EL.Res.HHnew.Thermal.SH.Gas.CO.Gas.Gas</t>
  </si>
  <si>
    <t>FEC_per_sqm.kWh.EL.Res.HHnew.Thermal.SH.Gas.CO.Elc.Elec</t>
  </si>
  <si>
    <t>FEC_per_sqm.kWh.EL.Res.HHnew.Thermal.SH.Biomass</t>
  </si>
  <si>
    <t>FEC_per_sqm.kWh.EL.Res.HHnew.Thermal.SH.Biomass.SH</t>
  </si>
  <si>
    <t>FEC_per_sqm.kWh.EL.Res.HHnew.Thermal.SH.Biomass.SH.Biomass</t>
  </si>
  <si>
    <t>FEC_per_sqm.kWh.EL.Res.HHnew.Thermal.SH.Biomass.SH.Elec</t>
  </si>
  <si>
    <t>FEC_per_sqm.kWh.EL.Res.HHnew.Thermal.SH.Biomass.SC</t>
  </si>
  <si>
    <t>FEC_per_sqm.kWh.EL.Res.HHnew.Thermal.SH.Biomass.SC.AC.Elec</t>
  </si>
  <si>
    <t>FEC_per_sqm.kWh.EL.Res.HHnew.Thermal.SH.Biomass.WH</t>
  </si>
  <si>
    <t>FEC_per_sqm.kWh.EL.Res.HHnew.Thermal.SH.Biomass.WH.Biomass.NoSolar.Biomass</t>
  </si>
  <si>
    <t>FEC_per_sqm.kWh.EL.Res.HHnew.Thermal.SH.Biomass.WH.Biomass.Solar</t>
  </si>
  <si>
    <t>FEC_per_sqm.kWh.EL.Res.HHnew.Thermal.SH.Biomass.WH.Biomass.Solar.Biomass</t>
  </si>
  <si>
    <t>FEC_per_sqm.kWh.EL.Res.HHnew.Thermal.SH.Biomass.WH.Biomass.Solar.Solar</t>
  </si>
  <si>
    <t>FEC_per_sqm.kWh.EL.Res.HHnew.Thermal.SH.Biomass.WH.LPG.NoSolar.LPG</t>
  </si>
  <si>
    <t>FEC_per_sqm.kWh.EL.Res.HHnew.Thermal.SH.Biomass.WH.LPG.Solar</t>
  </si>
  <si>
    <t>FEC_per_sqm.kWh.EL.Res.HHnew.Thermal.SH.Biomass.WH.LPG.Solar.LPG</t>
  </si>
  <si>
    <t>FEC_per_sqm.kWh.EL.Res.HHnew.Thermal.SH.Biomass.WH.LPG.Solar.Solar</t>
  </si>
  <si>
    <t>FEC_per_sqm.kWh.EL.Res.HHnew.Thermal.SH.Biomass.WH.Elc.NoSolar.Elec</t>
  </si>
  <si>
    <t>FEC_per_sqm.kWh.EL.Res.HHnew.Thermal.SH.Biomass.WH.Elc.Solar</t>
  </si>
  <si>
    <t>FEC_per_sqm.kWh.EL.Res.HHnew.Thermal.SH.Biomass.WH.Elc.Solar.Elec</t>
  </si>
  <si>
    <t>FEC_per_sqm.kWh.EL.Res.HHnew.Thermal.SH.Biomass.WH.Elc.Solar.Solar</t>
  </si>
  <si>
    <t>FEC_per_sqm.kWh.EL.Res.HHnew.Thermal.SH.Biomass.CO</t>
  </si>
  <si>
    <t>FEC_per_sqm.kWh.EL.Res.HHnew.Thermal.SH.Biomass.CO.Biomass.Biomass</t>
  </si>
  <si>
    <t>FEC_per_sqm.kWh.EL.Res.HHnew.Thermal.SH.Biomass.CO.LPG.LPG</t>
  </si>
  <si>
    <t>FEC_per_sqm.kWh.EL.Res.HHnew.Thermal.SH.Biomass.CO.Elc.Elec</t>
  </si>
  <si>
    <t>FEC_per_sqm.kWh.EL.Res.HHnew.Thermal.SH.Geo</t>
  </si>
  <si>
    <t>FEC_per_sqm.kWh.EL.Res.HHnew.Thermal.SH.Geo.SH</t>
  </si>
  <si>
    <t>FEC_per_sqm.kWh.EL.Res.HHnew.Thermal.SH.Geo.SH.Geo</t>
  </si>
  <si>
    <t>FEC_per_sqm.kWh.EL.Res.HHnew.Thermal.SH.Geo.SH.Elec</t>
  </si>
  <si>
    <t>FEC_per_sqm.kWh.EL.Res.HHnew.Thermal.SH.Geo.SC</t>
  </si>
  <si>
    <t>FEC_per_sqm.kWh.EL.Res.HHnew.Thermal.SH.Geo.SC.AC.Elec</t>
  </si>
  <si>
    <t>FEC_per_sqm.kWh.EL.Res.HHnew.Thermal.SH.Geo.WH</t>
  </si>
  <si>
    <t>FEC_per_sqm.kWh.EL.Res.HHnew.Thermal.SH.Geo.WH.Geo.NoSolar.Geo</t>
  </si>
  <si>
    <t>FEC_per_sqm.kWh.EL.Res.HHnew.Thermal.SH.Geo.WH.Geo.Solar</t>
  </si>
  <si>
    <t>FEC_per_sqm.kWh.EL.Res.HHnew.Thermal.SH.Geo.WH.Geo.Solar.Geo</t>
  </si>
  <si>
    <t>FEC_per_sqm.kWh.EL.Res.HHnew.Thermal.SH.Geo.WH.Geo.Solar.Solar</t>
  </si>
  <si>
    <t>FEC_per_sqm.kWh.EL.Res.HHnew.Thermal.SH.Geo.WH.Elc.NoSolar.Elec</t>
  </si>
  <si>
    <t>FEC_per_sqm.kWh.EL.Res.HHnew.Thermal.SH.Geo.WH.Elc.Solar</t>
  </si>
  <si>
    <t>FEC_per_sqm.kWh.EL.Res.HHnew.Thermal.SH.Geo.WH.Elc.Solar.Elec</t>
  </si>
  <si>
    <t>FEC_per_sqm.kWh.EL.Res.HHnew.Thermal.SH.Geo.WH.Elc.Solar.Solar</t>
  </si>
  <si>
    <t>FEC_per_sqm.kWh.EL.Res.HHnew.Thermal.SH.Geo.CO</t>
  </si>
  <si>
    <t>FEC_per_sqm.kWh.EL.Res.HHnew.Thermal.SH.Geo.CO.LPG.LPG</t>
  </si>
  <si>
    <t>FEC_per_sqm.kWh.EL.Res.HHnew.Thermal.SH.Geo.CO.Elc.Elec</t>
  </si>
  <si>
    <t>FEC_per_sqm.kWh.EL.Res.HHnew.Thermal.SH.DistrHeat</t>
  </si>
  <si>
    <t>FEC_per_sqm.kWh.EL.Res.HHnew.Thermal.SH.DistrHeat.SH</t>
  </si>
  <si>
    <t>FEC_per_sqm.kWh.EL.Res.HHnew.Thermal.SH.DistrHeat.SH.Steam_Distr</t>
  </si>
  <si>
    <t>FEC_per_sqm.kWh.EL.Res.HHnew.Thermal.SH.DistrHeat.SH.Elec</t>
  </si>
  <si>
    <t>FEC_per_sqm.kWh.EL.Res.HHnew.Thermal.SH.DistrHeat.SC</t>
  </si>
  <si>
    <t>FEC_per_sqm.kWh.EL.Res.HHnew.Thermal.SH.DistrHeat.SC.AC.Elec</t>
  </si>
  <si>
    <t>FEC_per_sqm.kWh.EL.Res.HHnew.Thermal.SH.DistrHeat.WH</t>
  </si>
  <si>
    <t>FEC_per_sqm.kWh.EL.Res.HHnew.Thermal.SH.DistrHeat.WH.DistrHeat.NoSolar.Steam_Distr</t>
  </si>
  <si>
    <t>FEC_per_sqm.kWh.EL.Res.HHnew.Thermal.SH.DistrHeat.WH.DistrHeat.Solar</t>
  </si>
  <si>
    <t>FEC_per_sqm.kWh.EL.Res.HHnew.Thermal.SH.DistrHeat.WH.DistrHeat.Solar.Steam_Distr</t>
  </si>
  <si>
    <t>FEC_per_sqm.kWh.EL.Res.HHnew.Thermal.SH.DistrHeat.WH.DistrHeat.Solar.Solar</t>
  </si>
  <si>
    <t>FEC_per_sqm.kWh.EL.Res.HHnew.Thermal.SH.DistrHeat.WH.Elc.NoSolar.Elec</t>
  </si>
  <si>
    <t>FEC_per_sqm.kWh.EL.Res.HHnew.Thermal.SH.DistrHeat.WH.Elc.Solar</t>
  </si>
  <si>
    <t>FEC_per_sqm.kWh.EL.Res.HHnew.Thermal.SH.DistrHeat.WH.Elc.Solar.Elec</t>
  </si>
  <si>
    <t>FEC_per_sqm.kWh.EL.Res.HHnew.Thermal.SH.DistrHeat.WH.Elc.Solar.Solar</t>
  </si>
  <si>
    <t>FEC_per_sqm.kWh.EL.Res.HHnew.Thermal.SH.DistrHeat.CO</t>
  </si>
  <si>
    <t>FEC_per_sqm.kWh.EL.Res.HHnew.Thermal.SH.DistrHeat.CO.LPG.LPG</t>
  </si>
  <si>
    <t>FEC_per_sqm.kWh.EL.Res.HHnew.Thermal.SH.DistrHeat.CO.Elc.Elec</t>
  </si>
  <si>
    <t>FEC_per_sqm.kWh.EL.Res.HHnew.Thermal.SH.AdvElc</t>
  </si>
  <si>
    <t>FEC_per_sqm.kWh.EL.Res.HHnew.Thermal.SH.AdvElc.SH</t>
  </si>
  <si>
    <t>FEC_per_sqm.kWh.EL.Res.HHnew.Thermal.SH.AdvElc.SH.Elec</t>
  </si>
  <si>
    <t>FEC_per_sqm.kWh.EL.Res.HHnew.Thermal.SH.AdvElc.SC</t>
  </si>
  <si>
    <t>FEC_per_sqm.kWh.EL.Res.HHnew.Thermal.SH.AdvElc.SC.AC.Elec</t>
  </si>
  <si>
    <t>FEC_per_sqm.kWh.EL.Res.HHnew.Thermal.SH.AdvElc.WH</t>
  </si>
  <si>
    <t>FEC_per_sqm.kWh.EL.Res.HHnew.Thermal.SH.AdvElc.WH.LPG.NoSolar.LPG</t>
  </si>
  <si>
    <t>FEC_per_sqm.kWh.EL.Res.HHnew.Thermal.SH.AdvElc.WH.LPG.Solar</t>
  </si>
  <si>
    <t>FEC_per_sqm.kWh.EL.Res.HHnew.Thermal.SH.AdvElc.WH.LPG.Solar.LPG</t>
  </si>
  <si>
    <t>FEC_per_sqm.kWh.EL.Res.HHnew.Thermal.SH.AdvElc.WH.LPG.Solar.Solar</t>
  </si>
  <si>
    <t>FEC_per_sqm.kWh.EL.Res.HHnew.Thermal.SH.AdvElc.WH.Elc.NoSolar.Elec</t>
  </si>
  <si>
    <t>FEC_per_sqm.kWh.EL.Res.HHnew.Thermal.SH.AdvElc.WH.Elc.Solar</t>
  </si>
  <si>
    <t>FEC_per_sqm.kWh.EL.Res.HHnew.Thermal.SH.AdvElc.WH.Elc.Solar.Elec</t>
  </si>
  <si>
    <t>FEC_per_sqm.kWh.EL.Res.HHnew.Thermal.SH.AdvElc.WH.Elc.Solar.Solar</t>
  </si>
  <si>
    <t>FEC_per_sqm.kWh.EL.Res.HHnew.Thermal.SH.AdvElc.CO</t>
  </si>
  <si>
    <t>FEC_per_sqm.kWh.EL.Res.HHnew.Thermal.SH.AdvElc.CO.LPG.LPG</t>
  </si>
  <si>
    <t>FEC_per_sqm.kWh.EL.Res.HHnew.Thermal.SH.AdvElc.CO.Elc.Elec</t>
  </si>
  <si>
    <t>FEC_per_sqm.kWh.EL.Res.HHnew.Thermal.SH.ConvElc</t>
  </si>
  <si>
    <t>FEC_per_sqm.kWh.EL.Res.HHnew.Thermal.SH.ConvElc.SH</t>
  </si>
  <si>
    <t>FEC_per_sqm.kWh.EL.Res.HHnew.Thermal.SH.ConvElc.SH.Elec</t>
  </si>
  <si>
    <t>FEC_per_sqm.kWh.EL.Res.HHnew.Thermal.SH.ConvElc.SC</t>
  </si>
  <si>
    <t>FEC_per_sqm.kWh.EL.Res.HHnew.Thermal.SH.ConvElc.SC.AC.Elec</t>
  </si>
  <si>
    <t>FEC_per_sqm.kWh.EL.Res.HHnew.Thermal.SH.ConvElc.WH</t>
  </si>
  <si>
    <t>FEC_per_sqm.kWh.EL.Res.HHnew.Thermal.SH.ConvElc.WH.LPG.NoSolar.LPG</t>
  </si>
  <si>
    <t>FEC_per_sqm.kWh.EL.Res.HHnew.Thermal.SH.ConvElc.WH.LPG.Solar</t>
  </si>
  <si>
    <t>FEC_per_sqm.kWh.EL.Res.HHnew.Thermal.SH.ConvElc.WH.LPG.Solar.LPG</t>
  </si>
  <si>
    <t>FEC_per_sqm.kWh.EL.Res.HHnew.Thermal.SH.ConvElc.WH.LPG.Solar.Solar</t>
  </si>
  <si>
    <t>FEC_per_sqm.kWh.EL.Res.HHnew.Thermal.SH.ConvElc.WH.Elc.NoSolar.Elec</t>
  </si>
  <si>
    <t>FEC_per_sqm.kWh.EL.Res.HHnew.Thermal.SH.ConvElc.WH.Elc.Solar</t>
  </si>
  <si>
    <t>FEC_per_sqm.kWh.EL.Res.HHnew.Thermal.SH.ConvElc.WH.Elc.Solar.Elec</t>
  </si>
  <si>
    <t>FEC_per_sqm.kWh.EL.Res.HHnew.Thermal.SH.ConvElc.WH.Elc.Solar.Solar</t>
  </si>
  <si>
    <t>FEC_per_sqm.kWh.EL.Res.HHnew.Thermal.SH.ConvElc.CO</t>
  </si>
  <si>
    <t>FEC_per_sqm.kWh.EL.Res.HHnew.Thermal.SH.ConvElc.CO.LPG.LPG</t>
  </si>
  <si>
    <t>FEC_per_sqm.kWh.EL.Res.HHnew.Thermal.SH.ConvElc.CO.Elc.Elec</t>
  </si>
  <si>
    <t>EL - Thermal energy service of new and renovated households per surface area (detailed structure)</t>
  </si>
  <si>
    <t>TES_per_sqm.kWh.EL.Res.HHnew.Thermal.SH.Solids</t>
  </si>
  <si>
    <t>TES_per_sqm.kWh.EL.Res.HHnew.Thermal.SH.Solids.SH</t>
  </si>
  <si>
    <t>TES_per_sqm.kWh.EL.Res.HHnew.Thermal.SH.Solids.SH.Solids</t>
  </si>
  <si>
    <t>TES_per_sqm.kWh.EL.Res.HHnew.Thermal.SH.Solids.SH.Elec</t>
  </si>
  <si>
    <t>TES_per_sqm.kWh.EL.Res.HHnew.Thermal.SH.Solids.SC</t>
  </si>
  <si>
    <t>TES_per_sqm.kWh.EL.Res.HHnew.Thermal.SH.Solids.SC.AC.Elec</t>
  </si>
  <si>
    <t>TES_per_sqm.kWh.EL.Res.HHnew.Thermal.SH.Solids.WH</t>
  </si>
  <si>
    <t>TES_per_sqm.kWh.EL.Res.HHnew.Thermal.SH.Solids.WH.Solids.NoSolar.Solids</t>
  </si>
  <si>
    <t>TES_per_sqm.kWh.EL.Res.HHnew.Thermal.SH.Solids.WH.LPG.NoSolar.LPG</t>
  </si>
  <si>
    <t>TES_per_sqm.kWh.EL.Res.HHnew.Thermal.SH.Solids.WH.LPG.Solar</t>
  </si>
  <si>
    <t>TES_per_sqm.kWh.EL.Res.HHnew.Thermal.SH.Solids.WH.LPG.Solar.LPG</t>
  </si>
  <si>
    <t>TES_per_sqm.kWh.EL.Res.HHnew.Thermal.SH.Solids.WH.LPG.Solar.Solar</t>
  </si>
  <si>
    <t>TES_per_sqm.kWh.EL.Res.HHnew.Thermal.SH.Solids.WH.Elc.NoSolar.Elec</t>
  </si>
  <si>
    <t>TES_per_sqm.kWh.EL.Res.HHnew.Thermal.SH.Solids.WH.Elc.Solar</t>
  </si>
  <si>
    <t>TES_per_sqm.kWh.EL.Res.HHnew.Thermal.SH.Solids.WH.Elc.Solar.Elec</t>
  </si>
  <si>
    <t>TES_per_sqm.kWh.EL.Res.HHnew.Thermal.SH.Solids.WH.Elc.Solar.Solar</t>
  </si>
  <si>
    <t>TES_per_sqm.kWh.EL.Res.HHnew.Thermal.SH.Solids.CO</t>
  </si>
  <si>
    <t>TES_per_sqm.kWh.EL.Res.HHnew.Thermal.SH.Solids.CO.Solids.Solids</t>
  </si>
  <si>
    <t>TES_per_sqm.kWh.EL.Res.HHnew.Thermal.SH.Solids.CO.LPG.LPG</t>
  </si>
  <si>
    <t>TES_per_sqm.kWh.EL.Res.HHnew.Thermal.SH.Solids.CO.Elc.Elec</t>
  </si>
  <si>
    <t>TES_per_sqm.kWh.EL.Res.HHnew.Thermal.SH.LPG</t>
  </si>
  <si>
    <t>TES_per_sqm.kWh.EL.Res.HHnew.Thermal.SH.LPG.SH</t>
  </si>
  <si>
    <t>TES_per_sqm.kWh.EL.Res.HHnew.Thermal.SH.LPG.SH.LPG</t>
  </si>
  <si>
    <t>TES_per_sqm.kWh.EL.Res.HHnew.Thermal.SH.LPG.SH.Elec</t>
  </si>
  <si>
    <t>TES_per_sqm.kWh.EL.Res.HHnew.Thermal.SH.LPG.SC</t>
  </si>
  <si>
    <t>TES_per_sqm.kWh.EL.Res.HHnew.Thermal.SH.LPG.SC.AC.Elec</t>
  </si>
  <si>
    <t>TES_per_sqm.kWh.EL.Res.HHnew.Thermal.SH.LPG.WH</t>
  </si>
  <si>
    <t>TES_per_sqm.kWh.EL.Res.HHnew.Thermal.SH.LPG.WH.LPG.NoSolar.LPG</t>
  </si>
  <si>
    <t>TES_per_sqm.kWh.EL.Res.HHnew.Thermal.SH.LPG.WH.LPG.Solar</t>
  </si>
  <si>
    <t>TES_per_sqm.kWh.EL.Res.HHnew.Thermal.SH.LPG.WH.LPG.Solar.LPG</t>
  </si>
  <si>
    <t>TES_per_sqm.kWh.EL.Res.HHnew.Thermal.SH.LPG.WH.LPG.Solar.Solar</t>
  </si>
  <si>
    <t>TES_per_sqm.kWh.EL.Res.HHnew.Thermal.SH.LPG.WH.Elc.NoSolar.Elec</t>
  </si>
  <si>
    <t>TES_per_sqm.kWh.EL.Res.HHnew.Thermal.SH.LPG.WH.Elc.Solar</t>
  </si>
  <si>
    <t>TES_per_sqm.kWh.EL.Res.HHnew.Thermal.SH.LPG.WH.Elc.Solar.Elec</t>
  </si>
  <si>
    <t>TES_per_sqm.kWh.EL.Res.HHnew.Thermal.SH.LPG.WH.Elc.Solar.Solar</t>
  </si>
  <si>
    <t>TES_per_sqm.kWh.EL.Res.HHnew.Thermal.SH.LPG.CO</t>
  </si>
  <si>
    <t>TES_per_sqm.kWh.EL.Res.HHnew.Thermal.SH.LPG.CO.LPG.LPG</t>
  </si>
  <si>
    <t>TES_per_sqm.kWh.EL.Res.HHnew.Thermal.SH.LPG.CO.Elc.Elec</t>
  </si>
  <si>
    <t>TES_per_sqm.kWh.EL.Res.HHnew.Thermal.SH.Oil</t>
  </si>
  <si>
    <t>TES_per_sqm.kWh.EL.Res.HHnew.Thermal.SH.Oil.SH</t>
  </si>
  <si>
    <t>TES_per_sqm.kWh.EL.Res.HHnew.Thermal.SH.Oil.SH.Oil</t>
  </si>
  <si>
    <t>TES_per_sqm.kWh.EL.Res.HHnew.Thermal.SH.Oil.SH.Elec</t>
  </si>
  <si>
    <t>TES_per_sqm.kWh.EL.Res.HHnew.Thermal.SH.Oil.SC</t>
  </si>
  <si>
    <t>TES_per_sqm.kWh.EL.Res.HHnew.Thermal.SH.Oil.SC.AC.Elec</t>
  </si>
  <si>
    <t>TES_per_sqm.kWh.EL.Res.HHnew.Thermal.SH.Oil.WH</t>
  </si>
  <si>
    <t>TES_per_sqm.kWh.EL.Res.HHnew.Thermal.SH.Oil.WH.Oil.NoSolar.Oil</t>
  </si>
  <si>
    <t>TES_per_sqm.kWh.EL.Res.HHnew.Thermal.SH.Oil.WH.Oil.Solar</t>
  </si>
  <si>
    <t>TES_per_sqm.kWh.EL.Res.HHnew.Thermal.SH.Oil.WH.Oil.Solar.Oil</t>
  </si>
  <si>
    <t>TES_per_sqm.kWh.EL.Res.HHnew.Thermal.SH.Oil.WH.Oil.Solar.Solar</t>
  </si>
  <si>
    <t>TES_per_sqm.kWh.EL.Res.HHnew.Thermal.SH.Oil.WH.Elc.NoSolar.Elec</t>
  </si>
  <si>
    <t>TES_per_sqm.kWh.EL.Res.HHnew.Thermal.SH.Oil.WH.Elc.Solar</t>
  </si>
  <si>
    <t>TES_per_sqm.kWh.EL.Res.HHnew.Thermal.SH.Oil.WH.Elc.Solar.Elec</t>
  </si>
  <si>
    <t>TES_per_sqm.kWh.EL.Res.HHnew.Thermal.SH.Oil.WH.Elc.Solar.Solar</t>
  </si>
  <si>
    <t>TES_per_sqm.kWh.EL.Res.HHnew.Thermal.SH.Oil.CO</t>
  </si>
  <si>
    <t>TES_per_sqm.kWh.EL.Res.HHnew.Thermal.SH.Oil.CO.LPG.LPG</t>
  </si>
  <si>
    <t>TES_per_sqm.kWh.EL.Res.HHnew.Thermal.SH.Oil.CO.Elc.Elec</t>
  </si>
  <si>
    <t>TES_per_sqm.kWh.EL.Res.HHnew.Thermal.SH.Gas</t>
  </si>
  <si>
    <t>TES_per_sqm.kWh.EL.Res.HHnew.Thermal.SH.Gas.SH</t>
  </si>
  <si>
    <t>TES_per_sqm.kWh.EL.Res.HHnew.Thermal.SH.Gas.SH.Gas</t>
  </si>
  <si>
    <t>TES_per_sqm.kWh.EL.Res.HHnew.Thermal.SH.Gas.SH.Elec</t>
  </si>
  <si>
    <t>TES_per_sqm.kWh.EL.Res.HHnew.Thermal.SH.Gas.SC</t>
  </si>
  <si>
    <t>TES_per_sqm.kWh.EL.Res.HHnew.Thermal.SH.Gas.SC.AC.Elec</t>
  </si>
  <si>
    <t>TES_per_sqm.kWh.EL.Res.HHnew.Thermal.SH.Gas.WH</t>
  </si>
  <si>
    <t>TES_per_sqm.kWh.EL.Res.HHnew.Thermal.SH.Gas.WH.Gas.NoSolar.Gas</t>
  </si>
  <si>
    <t>TES_per_sqm.kWh.EL.Res.HHnew.Thermal.SH.Gas.WH.Gas.Solar</t>
  </si>
  <si>
    <t>TES_per_sqm.kWh.EL.Res.HHnew.Thermal.SH.Gas.WH.Gas.Solar.Gas</t>
  </si>
  <si>
    <t>TES_per_sqm.kWh.EL.Res.HHnew.Thermal.SH.Gas.WH.Gas.Solar.Solar</t>
  </si>
  <si>
    <t>TES_per_sqm.kWh.EL.Res.HHnew.Thermal.SH.Gas.WH.Elc.NoSolar.Elec</t>
  </si>
  <si>
    <t>TES_per_sqm.kWh.EL.Res.HHnew.Thermal.SH.Gas.WH.Elc.Solar</t>
  </si>
  <si>
    <t>TES_per_sqm.kWh.EL.Res.HHnew.Thermal.SH.Gas.WH.Elc.Solar.Elec</t>
  </si>
  <si>
    <t>TES_per_sqm.kWh.EL.Res.HHnew.Thermal.SH.Gas.WH.Elc.Solar.Solar</t>
  </si>
  <si>
    <t>TES_per_sqm.kWh.EL.Res.HHnew.Thermal.SH.Gas.CO</t>
  </si>
  <si>
    <t>TES_per_sqm.kWh.EL.Res.HHnew.Thermal.SH.Gas.CO.Gas.Gas</t>
  </si>
  <si>
    <t>TES_per_sqm.kWh.EL.Res.HHnew.Thermal.SH.Gas.CO.Elc.Elec</t>
  </si>
  <si>
    <t>TES_per_sqm.kWh.EL.Res.HHnew.Thermal.SH.Biomass</t>
  </si>
  <si>
    <t>TES_per_sqm.kWh.EL.Res.HHnew.Thermal.SH.Biomass.SH</t>
  </si>
  <si>
    <t>TES_per_sqm.kWh.EL.Res.HHnew.Thermal.SH.Biomass.SH.Biomass</t>
  </si>
  <si>
    <t>TES_per_sqm.kWh.EL.Res.HHnew.Thermal.SH.Biomass.SH.Elec</t>
  </si>
  <si>
    <t>TES_per_sqm.kWh.EL.Res.HHnew.Thermal.SH.Biomass.SC</t>
  </si>
  <si>
    <t>TES_per_sqm.kWh.EL.Res.HHnew.Thermal.SH.Biomass.SC.AC.Elec</t>
  </si>
  <si>
    <t>TES_per_sqm.kWh.EL.Res.HHnew.Thermal.SH.Biomass.WH</t>
  </si>
  <si>
    <t>TES_per_sqm.kWh.EL.Res.HHnew.Thermal.SH.Biomass.WH.Biomass.NoSolar.Biomass</t>
  </si>
  <si>
    <t>TES_per_sqm.kWh.EL.Res.HHnew.Thermal.SH.Biomass.WH.Biomass.Solar</t>
  </si>
  <si>
    <t>TES_per_sqm.kWh.EL.Res.HHnew.Thermal.SH.Biomass.WH.Biomass.Solar.Biomass</t>
  </si>
  <si>
    <t>TES_per_sqm.kWh.EL.Res.HHnew.Thermal.SH.Biomass.WH.Biomass.Solar.Solar</t>
  </si>
  <si>
    <t>TES_per_sqm.kWh.EL.Res.HHnew.Thermal.SH.Biomass.WH.LPG.NoSolar.LPG</t>
  </si>
  <si>
    <t>TES_per_sqm.kWh.EL.Res.HHnew.Thermal.SH.Biomass.WH.LPG.Solar</t>
  </si>
  <si>
    <t>TES_per_sqm.kWh.EL.Res.HHnew.Thermal.SH.Biomass.WH.LPG.Solar.LPG</t>
  </si>
  <si>
    <t>TES_per_sqm.kWh.EL.Res.HHnew.Thermal.SH.Biomass.WH.LPG.Solar.Solar</t>
  </si>
  <si>
    <t>TES_per_sqm.kWh.EL.Res.HHnew.Thermal.SH.Biomass.WH.Elc.NoSolar.Elec</t>
  </si>
  <si>
    <t>TES_per_sqm.kWh.EL.Res.HHnew.Thermal.SH.Biomass.WH.Elc.Solar</t>
  </si>
  <si>
    <t>TES_per_sqm.kWh.EL.Res.HHnew.Thermal.SH.Biomass.WH.Elc.Solar.Elec</t>
  </si>
  <si>
    <t>TES_per_sqm.kWh.EL.Res.HHnew.Thermal.SH.Biomass.WH.Elc.Solar.Solar</t>
  </si>
  <si>
    <t>TES_per_sqm.kWh.EL.Res.HHnew.Thermal.SH.Biomass.CO</t>
  </si>
  <si>
    <t>TES_per_sqm.kWh.EL.Res.HHnew.Thermal.SH.Biomass.CO.Biomass.Biomass</t>
  </si>
  <si>
    <t>TES_per_sqm.kWh.EL.Res.HHnew.Thermal.SH.Biomass.CO.LPG.LPG</t>
  </si>
  <si>
    <t>TES_per_sqm.kWh.EL.Res.HHnew.Thermal.SH.Biomass.CO.Elc.Elec</t>
  </si>
  <si>
    <t>TES_per_sqm.kWh.EL.Res.HHnew.Thermal.SH.Geo</t>
  </si>
  <si>
    <t>TES_per_sqm.kWh.EL.Res.HHnew.Thermal.SH.Geo.SH</t>
  </si>
  <si>
    <t>TES_per_sqm.kWh.EL.Res.HHnew.Thermal.SH.Geo.SH.Geo</t>
  </si>
  <si>
    <t>TES_per_sqm.kWh.EL.Res.HHnew.Thermal.SH.Geo.SH.Elec</t>
  </si>
  <si>
    <t>TES_per_sqm.kWh.EL.Res.HHnew.Thermal.SH.Geo.SC</t>
  </si>
  <si>
    <t>TES_per_sqm.kWh.EL.Res.HHnew.Thermal.SH.Geo.SC.AC.Elec</t>
  </si>
  <si>
    <t>TES_per_sqm.kWh.EL.Res.HHnew.Thermal.SH.Geo.WH</t>
  </si>
  <si>
    <t>TES_per_sqm.kWh.EL.Res.HHnew.Thermal.SH.Geo.WH.Geo.NoSolar.Geo</t>
  </si>
  <si>
    <t>TES_per_sqm.kWh.EL.Res.HHnew.Thermal.SH.Geo.WH.Geo.Solar</t>
  </si>
  <si>
    <t>TES_per_sqm.kWh.EL.Res.HHnew.Thermal.SH.Geo.WH.Geo.Solar.Geo</t>
  </si>
  <si>
    <t>TES_per_sqm.kWh.EL.Res.HHnew.Thermal.SH.Geo.WH.Geo.Solar.Solar</t>
  </si>
  <si>
    <t>TES_per_sqm.kWh.EL.Res.HHnew.Thermal.SH.Geo.WH.Elc.NoSolar.Elec</t>
  </si>
  <si>
    <t>TES_per_sqm.kWh.EL.Res.HHnew.Thermal.SH.Geo.WH.Elc.Solar</t>
  </si>
  <si>
    <t>TES_per_sqm.kWh.EL.Res.HHnew.Thermal.SH.Geo.WH.Elc.Solar.Elec</t>
  </si>
  <si>
    <t>TES_per_sqm.kWh.EL.Res.HHnew.Thermal.SH.Geo.WH.Elc.Solar.Solar</t>
  </si>
  <si>
    <t>TES_per_sqm.kWh.EL.Res.HHnew.Thermal.SH.Geo.CO</t>
  </si>
  <si>
    <t>TES_per_sqm.kWh.EL.Res.HHnew.Thermal.SH.Geo.CO.LPG.LPG</t>
  </si>
  <si>
    <t>TES_per_sqm.kWh.EL.Res.HHnew.Thermal.SH.Geo.CO.Elc.Elec</t>
  </si>
  <si>
    <t>TES_per_sqm.kWh.EL.Res.HHnew.Thermal.SH.DistrHeat</t>
  </si>
  <si>
    <t>TES_per_sqm.kWh.EL.Res.HHnew.Thermal.SH.DistrHeat.SH</t>
  </si>
  <si>
    <t>TES_per_sqm.kWh.EL.Res.HHnew.Thermal.SH.DistrHeat.SH.Steam_Distr</t>
  </si>
  <si>
    <t>TES_per_sqm.kWh.EL.Res.HHnew.Thermal.SH.DistrHeat.SH.Elec</t>
  </si>
  <si>
    <t>TES_per_sqm.kWh.EL.Res.HHnew.Thermal.SH.DistrHeat.SC</t>
  </si>
  <si>
    <t>TES_per_sqm.kWh.EL.Res.HHnew.Thermal.SH.DistrHeat.SC.AC.Elec</t>
  </si>
  <si>
    <t>TES_per_sqm.kWh.EL.Res.HHnew.Thermal.SH.DistrHeat.WH</t>
  </si>
  <si>
    <t>TES_per_sqm.kWh.EL.Res.HHnew.Thermal.SH.DistrHeat.WH.DistrHeat.NoSolar.Steam_Distr</t>
  </si>
  <si>
    <t>TES_per_sqm.kWh.EL.Res.HHnew.Thermal.SH.DistrHeat.WH.DistrHeat.Solar</t>
  </si>
  <si>
    <t>TES_per_sqm.kWh.EL.Res.HHnew.Thermal.SH.DistrHeat.WH.DistrHeat.Solar.Steam_Distr</t>
  </si>
  <si>
    <t>TES_per_sqm.kWh.EL.Res.HHnew.Thermal.SH.DistrHeat.WH.DistrHeat.Solar.Solar</t>
  </si>
  <si>
    <t>TES_per_sqm.kWh.EL.Res.HHnew.Thermal.SH.DistrHeat.WH.Elc.NoSolar.Elec</t>
  </si>
  <si>
    <t>TES_per_sqm.kWh.EL.Res.HHnew.Thermal.SH.DistrHeat.WH.Elc.Solar</t>
  </si>
  <si>
    <t>TES_per_sqm.kWh.EL.Res.HHnew.Thermal.SH.DistrHeat.WH.Elc.Solar.Elec</t>
  </si>
  <si>
    <t>TES_per_sqm.kWh.EL.Res.HHnew.Thermal.SH.DistrHeat.WH.Elc.Solar.Solar</t>
  </si>
  <si>
    <t>TES_per_sqm.kWh.EL.Res.HHnew.Thermal.SH.DistrHeat.CO</t>
  </si>
  <si>
    <t>TES_per_sqm.kWh.EL.Res.HHnew.Thermal.SH.DistrHeat.CO.LPG.LPG</t>
  </si>
  <si>
    <t>TES_per_sqm.kWh.EL.Res.HHnew.Thermal.SH.DistrHeat.CO.Elc.Elec</t>
  </si>
  <si>
    <t>TES_per_sqm.kWh.EL.Res.HHnew.Thermal.SH.AdvElc</t>
  </si>
  <si>
    <t>TES_per_sqm.kWh.EL.Res.HHnew.Thermal.SH.AdvElc.SH</t>
  </si>
  <si>
    <t>TES_per_sqm.kWh.EL.Res.HHnew.Thermal.SH.AdvElc.SH.Elec</t>
  </si>
  <si>
    <t>TES_per_sqm.kWh.EL.Res.HHnew.Thermal.SH.AdvElc.SC</t>
  </si>
  <si>
    <t>TES_per_sqm.kWh.EL.Res.HHnew.Thermal.SH.AdvElc.SC.AC.Elec</t>
  </si>
  <si>
    <t>TES_per_sqm.kWh.EL.Res.HHnew.Thermal.SH.AdvElc.WH</t>
  </si>
  <si>
    <t>TES_per_sqm.kWh.EL.Res.HHnew.Thermal.SH.AdvElc.WH.LPG.NoSolar.LPG</t>
  </si>
  <si>
    <t>TES_per_sqm.kWh.EL.Res.HHnew.Thermal.SH.AdvElc.WH.LPG.Solar</t>
  </si>
  <si>
    <t>TES_per_sqm.kWh.EL.Res.HHnew.Thermal.SH.AdvElc.WH.LPG.Solar.LPG</t>
  </si>
  <si>
    <t>TES_per_sqm.kWh.EL.Res.HHnew.Thermal.SH.AdvElc.WH.LPG.Solar.Solar</t>
  </si>
  <si>
    <t>TES_per_sqm.kWh.EL.Res.HHnew.Thermal.SH.AdvElc.WH.Elc.NoSolar.Elec</t>
  </si>
  <si>
    <t>TES_per_sqm.kWh.EL.Res.HHnew.Thermal.SH.AdvElc.WH.Elc.Solar</t>
  </si>
  <si>
    <t>TES_per_sqm.kWh.EL.Res.HHnew.Thermal.SH.AdvElc.WH.Elc.Solar.Elec</t>
  </si>
  <si>
    <t>TES_per_sqm.kWh.EL.Res.HHnew.Thermal.SH.AdvElc.WH.Elc.Solar.Solar</t>
  </si>
  <si>
    <t>TES_per_sqm.kWh.EL.Res.HHnew.Thermal.SH.AdvElc.CO</t>
  </si>
  <si>
    <t>TES_per_sqm.kWh.EL.Res.HHnew.Thermal.SH.AdvElc.CO.LPG.LPG</t>
  </si>
  <si>
    <t>TES_per_sqm.kWh.EL.Res.HHnew.Thermal.SH.AdvElc.CO.Elc.Elec</t>
  </si>
  <si>
    <t>TES_per_sqm.kWh.EL.Res.HHnew.Thermal.SH.ConvElc</t>
  </si>
  <si>
    <t>TES_per_sqm.kWh.EL.Res.HHnew.Thermal.SH.ConvElc.SH</t>
  </si>
  <si>
    <t>TES_per_sqm.kWh.EL.Res.HHnew.Thermal.SH.ConvElc.SH.Elec</t>
  </si>
  <si>
    <t>TES_per_sqm.kWh.EL.Res.HHnew.Thermal.SH.ConvElc.SC</t>
  </si>
  <si>
    <t>TES_per_sqm.kWh.EL.Res.HHnew.Thermal.SH.ConvElc.SC.AC.Elec</t>
  </si>
  <si>
    <t>TES_per_sqm.kWh.EL.Res.HHnew.Thermal.SH.ConvElc.WH</t>
  </si>
  <si>
    <t>TES_per_sqm.kWh.EL.Res.HHnew.Thermal.SH.ConvElc.WH.LPG.NoSolar.LPG</t>
  </si>
  <si>
    <t>TES_per_sqm.kWh.EL.Res.HHnew.Thermal.SH.ConvElc.WH.LPG.Solar</t>
  </si>
  <si>
    <t>TES_per_sqm.kWh.EL.Res.HHnew.Thermal.SH.ConvElc.WH.LPG.Solar.LPG</t>
  </si>
  <si>
    <t>TES_per_sqm.kWh.EL.Res.HHnew.Thermal.SH.ConvElc.WH.LPG.Solar.Solar</t>
  </si>
  <si>
    <t>TES_per_sqm.kWh.EL.Res.HHnew.Thermal.SH.ConvElc.WH.Elc.NoSolar.Elec</t>
  </si>
  <si>
    <t>TES_per_sqm.kWh.EL.Res.HHnew.Thermal.SH.ConvElc.WH.Elc.Solar</t>
  </si>
  <si>
    <t>TES_per_sqm.kWh.EL.Res.HHnew.Thermal.SH.ConvElc.WH.Elc.Solar.Elec</t>
  </si>
  <si>
    <t>TES_per_sqm.kWh.EL.Res.HHnew.Thermal.SH.ConvElc.WH.Elc.Solar.Solar</t>
  </si>
  <si>
    <t>TES_per_sqm.kWh.EL.Res.HHnew.Thermal.SH.ConvElc.CO</t>
  </si>
  <si>
    <t>TES_per_sqm.kWh.EL.Res.HHnew.Thermal.SH.ConvElc.CO.LPG.LPG</t>
  </si>
  <si>
    <t>TES_per_sqm.kWh.EL.Res.HHnew.Thermal.SH.ConvElc.CO.Elc.Elec</t>
  </si>
  <si>
    <t>EL - CO2 emissions in new and renovated households per surface area (detailed structure)</t>
  </si>
  <si>
    <t>EMI_per_sqm.kgCO2.EL.Res.HHnew.Thermal.SH.Solids</t>
  </si>
  <si>
    <t>EMI_per_sqm.kgCO2.EL.Res.HHnew.Thermal.SH.Solids.SH</t>
  </si>
  <si>
    <t>EMI_per_sqm.kgCO2.EL.Res.HHnew.Thermal.SH.Solids.SH.Solids</t>
  </si>
  <si>
    <t>EMI_per_sqm.kgCO2.EL.Res.HHnew.Thermal.SH.Solids.SH.Elec</t>
  </si>
  <si>
    <t>EMI_per_sqm.kgCO2.EL.Res.HHnew.Thermal.SH.Solids.SC</t>
  </si>
  <si>
    <t>EMI_per_sqm.kgCO2.EL.Res.HHnew.Thermal.SH.Solids.SC.AC.Elec</t>
  </si>
  <si>
    <t>EMI_per_sqm.kgCO2.EL.Res.HHnew.Thermal.SH.Solids.WH</t>
  </si>
  <si>
    <t>EMI_per_sqm.kgCO2.EL.Res.HHnew.Thermal.SH.Solids.WH.Solids.NoSolar.Solids</t>
  </si>
  <si>
    <t>EMI_per_sqm.kgCO2.EL.Res.HHnew.Thermal.SH.Solids.WH.LPG.NoSolar.LPG</t>
  </si>
  <si>
    <t>EMI_per_sqm.kgCO2.EL.Res.HHnew.Thermal.SH.Solids.WH.LPG.Solar</t>
  </si>
  <si>
    <t>EMI_per_sqm.kgCO2.EL.Res.HHnew.Thermal.SH.Solids.WH.LPG.Solar.LPG</t>
  </si>
  <si>
    <t>EMI_per_sqm.kgCO2.EL.Res.HHnew.Thermal.SH.Solids.WH.LPG.Solar.Solar</t>
  </si>
  <si>
    <t>EMI_per_sqm.kgCO2.EL.Res.HHnew.Thermal.SH.Solids.WH.Elc.NoSolar.Elec</t>
  </si>
  <si>
    <t>EMI_per_sqm.kgCO2.EL.Res.HHnew.Thermal.SH.Solids.WH.Elc.Solar</t>
  </si>
  <si>
    <t>EMI_per_sqm.kgCO2.EL.Res.HHnew.Thermal.SH.Solids.WH.Elc.Solar.Elec</t>
  </si>
  <si>
    <t>EMI_per_sqm.kgCO2.EL.Res.HHnew.Thermal.SH.Solids.WH.Elc.Solar.Solar</t>
  </si>
  <si>
    <t>EMI_per_sqm.kgCO2.EL.Res.HHnew.Thermal.SH.Solids.CO</t>
  </si>
  <si>
    <t>EMI_per_sqm.kgCO2.EL.Res.HHnew.Thermal.SH.Solids.CO.Solids.Solids</t>
  </si>
  <si>
    <t>EMI_per_sqm.kgCO2.EL.Res.HHnew.Thermal.SH.Solids.CO.LPG.LPG</t>
  </si>
  <si>
    <t>EMI_per_sqm.kgCO2.EL.Res.HHnew.Thermal.SH.Solids.CO.Elc.Elec</t>
  </si>
  <si>
    <t>EMI_per_sqm.kgCO2.EL.Res.HHnew.Thermal.SH.LPG</t>
  </si>
  <si>
    <t>EMI_per_sqm.kgCO2.EL.Res.HHnew.Thermal.SH.LPG.SH</t>
  </si>
  <si>
    <t>EMI_per_sqm.kgCO2.EL.Res.HHnew.Thermal.SH.LPG.SH.LPG</t>
  </si>
  <si>
    <t>EMI_per_sqm.kgCO2.EL.Res.HHnew.Thermal.SH.LPG.SH.Elec</t>
  </si>
  <si>
    <t>EMI_per_sqm.kgCO2.EL.Res.HHnew.Thermal.SH.LPG.SC</t>
  </si>
  <si>
    <t>EMI_per_sqm.kgCO2.EL.Res.HHnew.Thermal.SH.LPG.SC.AC.Elec</t>
  </si>
  <si>
    <t>EMI_per_sqm.kgCO2.EL.Res.HHnew.Thermal.SH.LPG.WH</t>
  </si>
  <si>
    <t>EMI_per_sqm.kgCO2.EL.Res.HHnew.Thermal.SH.LPG.WH.LPG.NoSolar.LPG</t>
  </si>
  <si>
    <t>EMI_per_sqm.kgCO2.EL.Res.HHnew.Thermal.SH.LPG.WH.LPG.Solar</t>
  </si>
  <si>
    <t>EMI_per_sqm.kgCO2.EL.Res.HHnew.Thermal.SH.LPG.WH.LPG.Solar.LPG</t>
  </si>
  <si>
    <t>EMI_per_sqm.kgCO2.EL.Res.HHnew.Thermal.SH.LPG.WH.LPG.Solar.Solar</t>
  </si>
  <si>
    <t>EMI_per_sqm.kgCO2.EL.Res.HHnew.Thermal.SH.LPG.WH.Elc.NoSolar.Elec</t>
  </si>
  <si>
    <t>EMI_per_sqm.kgCO2.EL.Res.HHnew.Thermal.SH.LPG.WH.Elc.Solar</t>
  </si>
  <si>
    <t>EMI_per_sqm.kgCO2.EL.Res.HHnew.Thermal.SH.LPG.WH.Elc.Solar.Elec</t>
  </si>
  <si>
    <t>EMI_per_sqm.kgCO2.EL.Res.HHnew.Thermal.SH.LPG.WH.Elc.Solar.Solar</t>
  </si>
  <si>
    <t>EMI_per_sqm.kgCO2.EL.Res.HHnew.Thermal.SH.LPG.CO</t>
  </si>
  <si>
    <t>EMI_per_sqm.kgCO2.EL.Res.HHnew.Thermal.SH.LPG.CO.LPG.LPG</t>
  </si>
  <si>
    <t>EMI_per_sqm.kgCO2.EL.Res.HHnew.Thermal.SH.LPG.CO.Elc.Elec</t>
  </si>
  <si>
    <t>EMI_per_sqm.kgCO2.EL.Res.HHnew.Thermal.SH.Oil</t>
  </si>
  <si>
    <t>EMI_per_sqm.kgCO2.EL.Res.HHnew.Thermal.SH.Oil.SH</t>
  </si>
  <si>
    <t>EMI_per_sqm.kgCO2.EL.Res.HHnew.Thermal.SH.Oil.SH.Oil</t>
  </si>
  <si>
    <t>EMI_per_sqm.kgCO2.EL.Res.HHnew.Thermal.SH.Oil.SH.Elec</t>
  </si>
  <si>
    <t>EMI_per_sqm.kgCO2.EL.Res.HHnew.Thermal.SH.Oil.SC</t>
  </si>
  <si>
    <t>EMI_per_sqm.kgCO2.EL.Res.HHnew.Thermal.SH.Oil.SC.AC.Elec</t>
  </si>
  <si>
    <t>EMI_per_sqm.kgCO2.EL.Res.HHnew.Thermal.SH.Oil.WH</t>
  </si>
  <si>
    <t>EMI_per_sqm.kgCO2.EL.Res.HHnew.Thermal.SH.Oil.WH.Oil.NoSolar.Oil</t>
  </si>
  <si>
    <t>EMI_per_sqm.kgCO2.EL.Res.HHnew.Thermal.SH.Oil.WH.Oil.Solar</t>
  </si>
  <si>
    <t>EMI_per_sqm.kgCO2.EL.Res.HHnew.Thermal.SH.Oil.WH.Oil.Solar.Oil</t>
  </si>
  <si>
    <t>EMI_per_sqm.kgCO2.EL.Res.HHnew.Thermal.SH.Oil.WH.Oil.Solar.Solar</t>
  </si>
  <si>
    <t>EMI_per_sqm.kgCO2.EL.Res.HHnew.Thermal.SH.Oil.WH.Elc.NoSolar.Elec</t>
  </si>
  <si>
    <t>EMI_per_sqm.kgCO2.EL.Res.HHnew.Thermal.SH.Oil.WH.Elc.Solar</t>
  </si>
  <si>
    <t>EMI_per_sqm.kgCO2.EL.Res.HHnew.Thermal.SH.Oil.WH.Elc.Solar.Elec</t>
  </si>
  <si>
    <t>EMI_per_sqm.kgCO2.EL.Res.HHnew.Thermal.SH.Oil.WH.Elc.Solar.Solar</t>
  </si>
  <si>
    <t>EMI_per_sqm.kgCO2.EL.Res.HHnew.Thermal.SH.Oil.CO</t>
  </si>
  <si>
    <t>EMI_per_sqm.kgCO2.EL.Res.HHnew.Thermal.SH.Oil.CO.LPG.LPG</t>
  </si>
  <si>
    <t>EMI_per_sqm.kgCO2.EL.Res.HHnew.Thermal.SH.Oil.CO.Elc.Elec</t>
  </si>
  <si>
    <t>EMI_per_sqm.kgCO2.EL.Res.HHnew.Thermal.SH.Gas</t>
  </si>
  <si>
    <t>EMI_per_sqm.kgCO2.EL.Res.HHnew.Thermal.SH.Gas.SH</t>
  </si>
  <si>
    <t>EMI_per_sqm.kgCO2.EL.Res.HHnew.Thermal.SH.Gas.SH.Gas</t>
  </si>
  <si>
    <t>EMI_per_sqm.kgCO2.EL.Res.HHnew.Thermal.SH.Gas.SH.Elec</t>
  </si>
  <si>
    <t>EMI_per_sqm.kgCO2.EL.Res.HHnew.Thermal.SH.Gas.SC</t>
  </si>
  <si>
    <t>EMI_per_sqm.kgCO2.EL.Res.HHnew.Thermal.SH.Gas.SC.AC.Elec</t>
  </si>
  <si>
    <t>EMI_per_sqm.kgCO2.EL.Res.HHnew.Thermal.SH.Gas.WH</t>
  </si>
  <si>
    <t>EMI_per_sqm.kgCO2.EL.Res.HHnew.Thermal.SH.Gas.WH.Gas.NoSolar.Gas</t>
  </si>
  <si>
    <t>EMI_per_sqm.kgCO2.EL.Res.HHnew.Thermal.SH.Gas.WH.Gas.Solar</t>
  </si>
  <si>
    <t>EMI_per_sqm.kgCO2.EL.Res.HHnew.Thermal.SH.Gas.WH.Gas.Solar.Gas</t>
  </si>
  <si>
    <t>EMI_per_sqm.kgCO2.EL.Res.HHnew.Thermal.SH.Gas.WH.Gas.Solar.Solar</t>
  </si>
  <si>
    <t>EMI_per_sqm.kgCO2.EL.Res.HHnew.Thermal.SH.Gas.WH.Elc.NoSolar.Elec</t>
  </si>
  <si>
    <t>EMI_per_sqm.kgCO2.EL.Res.HHnew.Thermal.SH.Gas.WH.Elc.Solar</t>
  </si>
  <si>
    <t>EMI_per_sqm.kgCO2.EL.Res.HHnew.Thermal.SH.Gas.WH.Elc.Solar.Elec</t>
  </si>
  <si>
    <t>EMI_per_sqm.kgCO2.EL.Res.HHnew.Thermal.SH.Gas.WH.Elc.Solar.Solar</t>
  </si>
  <si>
    <t>EMI_per_sqm.kgCO2.EL.Res.HHnew.Thermal.SH.Gas.CO</t>
  </si>
  <si>
    <t>EMI_per_sqm.kgCO2.EL.Res.HHnew.Thermal.SH.Gas.CO.Gas.Gas</t>
  </si>
  <si>
    <t>EMI_per_sqm.kgCO2.EL.Res.HHnew.Thermal.SH.Gas.CO.Elc.Elec</t>
  </si>
  <si>
    <t>EMI_per_sqm.kgCO2.EL.Res.HHnew.Thermal.SH.Biomass</t>
  </si>
  <si>
    <t>EMI_per_sqm.kgCO2.EL.Res.HHnew.Thermal.SH.Biomass.SH</t>
  </si>
  <si>
    <t>EMI_per_sqm.kgCO2.EL.Res.HHnew.Thermal.SH.Biomass.SH.Biomass</t>
  </si>
  <si>
    <t>EMI_per_sqm.kgCO2.EL.Res.HHnew.Thermal.SH.Biomass.SH.Elec</t>
  </si>
  <si>
    <t>EMI_per_sqm.kgCO2.EL.Res.HHnew.Thermal.SH.Biomass.SC</t>
  </si>
  <si>
    <t>EMI_per_sqm.kgCO2.EL.Res.HHnew.Thermal.SH.Biomass.SC.AC.Elec</t>
  </si>
  <si>
    <t>EMI_per_sqm.kgCO2.EL.Res.HHnew.Thermal.SH.Biomass.WH</t>
  </si>
  <si>
    <t>EMI_per_sqm.kgCO2.EL.Res.HHnew.Thermal.SH.Biomass.WH.Biomass.NoSolar.Biomass</t>
  </si>
  <si>
    <t>EMI_per_sqm.kgCO2.EL.Res.HHnew.Thermal.SH.Biomass.WH.Biomass.Solar</t>
  </si>
  <si>
    <t>EMI_per_sqm.kgCO2.EL.Res.HHnew.Thermal.SH.Biomass.WH.Biomass.Solar.Biomass</t>
  </si>
  <si>
    <t>EMI_per_sqm.kgCO2.EL.Res.HHnew.Thermal.SH.Biomass.WH.Biomass.Solar.Solar</t>
  </si>
  <si>
    <t>EMI_per_sqm.kgCO2.EL.Res.HHnew.Thermal.SH.Biomass.WH.LPG.NoSolar.LPG</t>
  </si>
  <si>
    <t>EMI_per_sqm.kgCO2.EL.Res.HHnew.Thermal.SH.Biomass.WH.LPG.Solar</t>
  </si>
  <si>
    <t>EMI_per_sqm.kgCO2.EL.Res.HHnew.Thermal.SH.Biomass.WH.LPG.Solar.LPG</t>
  </si>
  <si>
    <t>EMI_per_sqm.kgCO2.EL.Res.HHnew.Thermal.SH.Biomass.WH.LPG.Solar.Solar</t>
  </si>
  <si>
    <t>EMI_per_sqm.kgCO2.EL.Res.HHnew.Thermal.SH.Biomass.WH.Elc.NoSolar.Elec</t>
  </si>
  <si>
    <t>EMI_per_sqm.kgCO2.EL.Res.HHnew.Thermal.SH.Biomass.WH.Elc.Solar</t>
  </si>
  <si>
    <t>EMI_per_sqm.kgCO2.EL.Res.HHnew.Thermal.SH.Biomass.WH.Elc.Solar.Elec</t>
  </si>
  <si>
    <t>EMI_per_sqm.kgCO2.EL.Res.HHnew.Thermal.SH.Biomass.WH.Elc.Solar.Solar</t>
  </si>
  <si>
    <t>EMI_per_sqm.kgCO2.EL.Res.HHnew.Thermal.SH.Biomass.CO</t>
  </si>
  <si>
    <t>EMI_per_sqm.kgCO2.EL.Res.HHnew.Thermal.SH.Biomass.CO.Biomass.Biomass</t>
  </si>
  <si>
    <t>EMI_per_sqm.kgCO2.EL.Res.HHnew.Thermal.SH.Biomass.CO.LPG.LPG</t>
  </si>
  <si>
    <t>EMI_per_sqm.kgCO2.EL.Res.HHnew.Thermal.SH.Biomass.CO.Elc.Elec</t>
  </si>
  <si>
    <t>EMI_per_sqm.kgCO2.EL.Res.HHnew.Thermal.SH.Geo</t>
  </si>
  <si>
    <t>EMI_per_sqm.kgCO2.EL.Res.HHnew.Thermal.SH.Geo.SH</t>
  </si>
  <si>
    <t>EMI_per_sqm.kgCO2.EL.Res.HHnew.Thermal.SH.Geo.SH.Geo</t>
  </si>
  <si>
    <t>EMI_per_sqm.kgCO2.EL.Res.HHnew.Thermal.SH.Geo.SH.Elec</t>
  </si>
  <si>
    <t>EMI_per_sqm.kgCO2.EL.Res.HHnew.Thermal.SH.Geo.SC</t>
  </si>
  <si>
    <t>EMI_per_sqm.kgCO2.EL.Res.HHnew.Thermal.SH.Geo.SC.AC.Elec</t>
  </si>
  <si>
    <t>EMI_per_sqm.kgCO2.EL.Res.HHnew.Thermal.SH.Geo.WH</t>
  </si>
  <si>
    <t>EMI_per_sqm.kgCO2.EL.Res.HHnew.Thermal.SH.Geo.WH.Geo.NoSolar.Geo</t>
  </si>
  <si>
    <t>EMI_per_sqm.kgCO2.EL.Res.HHnew.Thermal.SH.Geo.WH.Geo.Solar</t>
  </si>
  <si>
    <t>EMI_per_sqm.kgCO2.EL.Res.HHnew.Thermal.SH.Geo.WH.Geo.Solar.Geo</t>
  </si>
  <si>
    <t>EMI_per_sqm.kgCO2.EL.Res.HHnew.Thermal.SH.Geo.WH.Geo.Solar.Solar</t>
  </si>
  <si>
    <t>EMI_per_sqm.kgCO2.EL.Res.HHnew.Thermal.SH.Geo.WH.Elc.NoSolar.Elec</t>
  </si>
  <si>
    <t>EMI_per_sqm.kgCO2.EL.Res.HHnew.Thermal.SH.Geo.WH.Elc.Solar</t>
  </si>
  <si>
    <t>EMI_per_sqm.kgCO2.EL.Res.HHnew.Thermal.SH.Geo.WH.Elc.Solar.Elec</t>
  </si>
  <si>
    <t>EMI_per_sqm.kgCO2.EL.Res.HHnew.Thermal.SH.Geo.WH.Elc.Solar.Solar</t>
  </si>
  <si>
    <t>EMI_per_sqm.kgCO2.EL.Res.HHnew.Thermal.SH.Geo.CO</t>
  </si>
  <si>
    <t>EMI_per_sqm.kgCO2.EL.Res.HHnew.Thermal.SH.Geo.CO.LPG.LPG</t>
  </si>
  <si>
    <t>EMI_per_sqm.kgCO2.EL.Res.HHnew.Thermal.SH.Geo.CO.Elc.Elec</t>
  </si>
  <si>
    <t>EMI_per_sqm.kgCO2.EL.Res.HHnew.Thermal.SH.DistrHeat</t>
  </si>
  <si>
    <t>EMI_per_sqm.kgCO2.EL.Res.HHnew.Thermal.SH.DistrHeat.SH</t>
  </si>
  <si>
    <t>EMI_per_sqm.kgCO2.EL.Res.HHnew.Thermal.SH.DistrHeat.SH.Steam_Distr</t>
  </si>
  <si>
    <t>EMI_per_sqm.kgCO2.EL.Res.HHnew.Thermal.SH.DistrHeat.SH.Elec</t>
  </si>
  <si>
    <t>EMI_per_sqm.kgCO2.EL.Res.HHnew.Thermal.SH.DistrHeat.SC</t>
  </si>
  <si>
    <t>EMI_per_sqm.kgCO2.EL.Res.HHnew.Thermal.SH.DistrHeat.SC.AC.Elec</t>
  </si>
  <si>
    <t>EMI_per_sqm.kgCO2.EL.Res.HHnew.Thermal.SH.DistrHeat.WH</t>
  </si>
  <si>
    <t>EMI_per_sqm.kgCO2.EL.Res.HHnew.Thermal.SH.DistrHeat.WH.DistrHeat.NoSolar.Steam_Distr</t>
  </si>
  <si>
    <t>EMI_per_sqm.kgCO2.EL.Res.HHnew.Thermal.SH.DistrHeat.WH.DistrHeat.Solar</t>
  </si>
  <si>
    <t>EMI_per_sqm.kgCO2.EL.Res.HHnew.Thermal.SH.DistrHeat.WH.DistrHeat.Solar.Steam_Distr</t>
  </si>
  <si>
    <t>EMI_per_sqm.kgCO2.EL.Res.HHnew.Thermal.SH.DistrHeat.WH.DistrHeat.Solar.Solar</t>
  </si>
  <si>
    <t>EMI_per_sqm.kgCO2.EL.Res.HHnew.Thermal.SH.DistrHeat.WH.Elc.NoSolar.Elec</t>
  </si>
  <si>
    <t>EMI_per_sqm.kgCO2.EL.Res.HHnew.Thermal.SH.DistrHeat.WH.Elc.Solar</t>
  </si>
  <si>
    <t>EMI_per_sqm.kgCO2.EL.Res.HHnew.Thermal.SH.DistrHeat.WH.Elc.Solar.Elec</t>
  </si>
  <si>
    <t>EMI_per_sqm.kgCO2.EL.Res.HHnew.Thermal.SH.DistrHeat.WH.Elc.Solar.Solar</t>
  </si>
  <si>
    <t>EMI_per_sqm.kgCO2.EL.Res.HHnew.Thermal.SH.DistrHeat.CO</t>
  </si>
  <si>
    <t>EMI_per_sqm.kgCO2.EL.Res.HHnew.Thermal.SH.DistrHeat.CO.LPG.LPG</t>
  </si>
  <si>
    <t>EMI_per_sqm.kgCO2.EL.Res.HHnew.Thermal.SH.DistrHeat.CO.Elc.Elec</t>
  </si>
  <si>
    <t>EMI_per_sqm.kgCO2.EL.Res.HHnew.Thermal.SH.AdvElc</t>
  </si>
  <si>
    <t>EMI_per_sqm.kgCO2.EL.Res.HHnew.Thermal.SH.AdvElc.SH</t>
  </si>
  <si>
    <t>EMI_per_sqm.kgCO2.EL.Res.HHnew.Thermal.SH.AdvElc.SH.Elec</t>
  </si>
  <si>
    <t>EMI_per_sqm.kgCO2.EL.Res.HHnew.Thermal.SH.AdvElc.SC</t>
  </si>
  <si>
    <t>EMI_per_sqm.kgCO2.EL.Res.HHnew.Thermal.SH.AdvElc.SC.AC.Elec</t>
  </si>
  <si>
    <t>EMI_per_sqm.kgCO2.EL.Res.HHnew.Thermal.SH.AdvElc.WH</t>
  </si>
  <si>
    <t>EMI_per_sqm.kgCO2.EL.Res.HHnew.Thermal.SH.AdvElc.WH.LPG.NoSolar.LPG</t>
  </si>
  <si>
    <t>EMI_per_sqm.kgCO2.EL.Res.HHnew.Thermal.SH.AdvElc.WH.LPG.Solar</t>
  </si>
  <si>
    <t>EMI_per_sqm.kgCO2.EL.Res.HHnew.Thermal.SH.AdvElc.WH.LPG.Solar.LPG</t>
  </si>
  <si>
    <t>EMI_per_sqm.kgCO2.EL.Res.HHnew.Thermal.SH.AdvElc.WH.LPG.Solar.Solar</t>
  </si>
  <si>
    <t>EMI_per_sqm.kgCO2.EL.Res.HHnew.Thermal.SH.AdvElc.WH.Elc.NoSolar.Elec</t>
  </si>
  <si>
    <t>EMI_per_sqm.kgCO2.EL.Res.HHnew.Thermal.SH.AdvElc.WH.Elc.Solar</t>
  </si>
  <si>
    <t>EMI_per_sqm.kgCO2.EL.Res.HHnew.Thermal.SH.AdvElc.WH.Elc.Solar.Elec</t>
  </si>
  <si>
    <t>EMI_per_sqm.kgCO2.EL.Res.HHnew.Thermal.SH.AdvElc.WH.Elc.Solar.Solar</t>
  </si>
  <si>
    <t>EMI_per_sqm.kgCO2.EL.Res.HHnew.Thermal.SH.AdvElc.CO</t>
  </si>
  <si>
    <t>EMI_per_sqm.kgCO2.EL.Res.HHnew.Thermal.SH.AdvElc.CO.LPG.LPG</t>
  </si>
  <si>
    <t>EMI_per_sqm.kgCO2.EL.Res.HHnew.Thermal.SH.AdvElc.CO.Elc.Elec</t>
  </si>
  <si>
    <t>EMI_per_sqm.kgCO2.EL.Res.HHnew.Thermal.SH.ConvElc</t>
  </si>
  <si>
    <t>EMI_per_sqm.kgCO2.EL.Res.HHnew.Thermal.SH.ConvElc.SH</t>
  </si>
  <si>
    <t>EMI_per_sqm.kgCO2.EL.Res.HHnew.Thermal.SH.ConvElc.SH.Elec</t>
  </si>
  <si>
    <t>EMI_per_sqm.kgCO2.EL.Res.HHnew.Thermal.SH.ConvElc.SC</t>
  </si>
  <si>
    <t>EMI_per_sqm.kgCO2.EL.Res.HHnew.Thermal.SH.ConvElc.SC.AC.Elec</t>
  </si>
  <si>
    <t>EMI_per_sqm.kgCO2.EL.Res.HHnew.Thermal.SH.ConvElc.WH</t>
  </si>
  <si>
    <t>EMI_per_sqm.kgCO2.EL.Res.HHnew.Thermal.SH.ConvElc.WH.LPG.NoSolar.LPG</t>
  </si>
  <si>
    <t>EMI_per_sqm.kgCO2.EL.Res.HHnew.Thermal.SH.ConvElc.WH.LPG.Solar</t>
  </si>
  <si>
    <t>EMI_per_sqm.kgCO2.EL.Res.HHnew.Thermal.SH.ConvElc.WH.LPG.Solar.LPG</t>
  </si>
  <si>
    <t>EMI_per_sqm.kgCO2.EL.Res.HHnew.Thermal.SH.ConvElc.WH.LPG.Solar.Solar</t>
  </si>
  <si>
    <t>EMI_per_sqm.kgCO2.EL.Res.HHnew.Thermal.SH.ConvElc.WH.Elc.NoSolar.Elec</t>
  </si>
  <si>
    <t>EMI_per_sqm.kgCO2.EL.Res.HHnew.Thermal.SH.ConvElc.WH.Elc.Solar</t>
  </si>
  <si>
    <t>EMI_per_sqm.kgCO2.EL.Res.HHnew.Thermal.SH.ConvElc.WH.Elc.Solar.Elec</t>
  </si>
  <si>
    <t>EMI_per_sqm.kgCO2.EL.Res.HHnew.Thermal.SH.ConvElc.WH.Elc.Solar.Solar</t>
  </si>
  <si>
    <t>EMI_per_sqm.kgCO2.EL.Res.HHnew.Thermal.SH.ConvElc.CO</t>
  </si>
  <si>
    <t>EMI_per_sqm.kgCO2.EL.Res.HHnew.Thermal.SH.ConvElc.CO.LPG.LPG</t>
  </si>
  <si>
    <t>EMI_per_sqm.kgCO2.EL.Res.HHnew.Thermal.SH.ConvElc.CO.Elc.Elec</t>
  </si>
  <si>
    <t>EL - Household type: Solids</t>
  </si>
  <si>
    <t>EL - Household type: LPG</t>
  </si>
  <si>
    <t>EL - Household type: Diesel oil</t>
  </si>
  <si>
    <t>EL - Household type: Gas</t>
  </si>
  <si>
    <t>EL - Household type: Biomass</t>
  </si>
  <si>
    <t>EL - Household type: Geothermal</t>
  </si>
  <si>
    <t>EL - Household type: Distributed heat</t>
  </si>
  <si>
    <t>EL - Household type: Advanced electric heating</t>
  </si>
  <si>
    <t>EL - Household type: Conventional electric heating</t>
  </si>
  <si>
    <t>EL - Residential / specific electric uses</t>
  </si>
  <si>
    <t>EL - Refrigerators and freezers</t>
  </si>
  <si>
    <t>EL - Washing machines</t>
  </si>
  <si>
    <t>EL - Clothes dryers</t>
  </si>
  <si>
    <t>EL - Dishwashers</t>
  </si>
  <si>
    <t>EL - TV and multimedia</t>
  </si>
  <si>
    <t>EL - ICT equipment</t>
  </si>
  <si>
    <t>EL - Lighting</t>
  </si>
  <si>
    <t>EL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</si>
</sst>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45432.784201388888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119689.26765780647</v>
      </c>
      <c r="C3" s="182">
        <v>124026.06521230338</v>
      </c>
      <c r="D3" s="182">
        <v>130333.29717089164</v>
      </c>
      <c r="E3" s="182">
        <v>136240.87290855858</v>
      </c>
      <c r="F3" s="182">
        <v>141156.07002208108</v>
      </c>
      <c r="G3" s="182">
        <v>145707.13211885392</v>
      </c>
      <c r="H3" s="182">
        <v>149761.09909408263</v>
      </c>
      <c r="I3" s="182">
        <v>155864.86207252814</v>
      </c>
      <c r="J3" s="182">
        <v>161451.92755216223</v>
      </c>
      <c r="K3" s="182">
        <v>158755.07641600128</v>
      </c>
      <c r="L3" s="182">
        <v>148406.66318805196</v>
      </c>
      <c r="M3" s="182">
        <v>135545.38848411833</v>
      </c>
      <c r="N3" s="182">
        <v>125284.09467612546</v>
      </c>
      <c r="O3" s="182">
        <v>120999.51811873553</v>
      </c>
      <c r="P3" s="182">
        <v>120875.95276647841</v>
      </c>
      <c r="Q3" s="182">
        <v>120454.39999999999</v>
      </c>
      <c r="R3" s="182">
        <v>119719.58750403617</v>
      </c>
      <c r="S3" s="182">
        <v>122708.13435611811</v>
      </c>
      <c r="T3" s="182">
        <v>124853.8287722822</v>
      </c>
      <c r="U3" s="182">
        <v>127090.84155682492</v>
      </c>
      <c r="V3" s="182">
        <v>117631.1353898016</v>
      </c>
      <c r="W3" s="182">
        <v>124431.90270378932</v>
      </c>
      <c r="DA3" s="210" t="s">
        <v>221</v>
      </c>
    </row>
    <row r="4" spans="1:105" ht="12" customHeight="1" x14ac:dyDescent="0.25">
      <c r="A4" s="183" t="s">
        <v>90</v>
      </c>
      <c r="B4" s="36">
        <v>10775627</v>
      </c>
      <c r="C4" s="36">
        <v>10835989</v>
      </c>
      <c r="D4" s="36">
        <v>10888274</v>
      </c>
      <c r="E4" s="36">
        <v>10915770</v>
      </c>
      <c r="F4" s="36">
        <v>10940369</v>
      </c>
      <c r="G4" s="36">
        <v>10969912</v>
      </c>
      <c r="H4" s="36">
        <v>11004716</v>
      </c>
      <c r="I4" s="36">
        <v>11036008</v>
      </c>
      <c r="J4" s="36">
        <v>11060937</v>
      </c>
      <c r="K4" s="36">
        <v>11094745</v>
      </c>
      <c r="L4" s="36">
        <v>11119289</v>
      </c>
      <c r="M4" s="36">
        <v>11123392</v>
      </c>
      <c r="N4" s="36">
        <v>11086406</v>
      </c>
      <c r="O4" s="36">
        <v>11003615</v>
      </c>
      <c r="P4" s="36">
        <v>10926807</v>
      </c>
      <c r="Q4" s="36">
        <v>10858018</v>
      </c>
      <c r="R4" s="36">
        <v>10783748</v>
      </c>
      <c r="S4" s="36">
        <v>10768193</v>
      </c>
      <c r="T4" s="36">
        <v>10741165</v>
      </c>
      <c r="U4" s="36">
        <v>10724599</v>
      </c>
      <c r="V4" s="36">
        <v>10718565</v>
      </c>
      <c r="W4" s="36">
        <v>10678632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3924038</v>
      </c>
      <c r="C6" s="35">
        <v>3962882</v>
      </c>
      <c r="D6" s="35">
        <v>3999094</v>
      </c>
      <c r="E6" s="35">
        <v>4026474</v>
      </c>
      <c r="F6" s="35">
        <v>4119115</v>
      </c>
      <c r="G6" s="35">
        <v>4117835</v>
      </c>
      <c r="H6" s="35">
        <v>4110839</v>
      </c>
      <c r="I6" s="35">
        <v>4122528</v>
      </c>
      <c r="J6" s="35">
        <v>4152003</v>
      </c>
      <c r="K6" s="35">
        <v>4186696</v>
      </c>
      <c r="L6" s="35">
        <v>4197542</v>
      </c>
      <c r="M6" s="35">
        <v>4211811</v>
      </c>
      <c r="N6" s="35">
        <v>4220177</v>
      </c>
      <c r="O6" s="35">
        <v>4284897</v>
      </c>
      <c r="P6" s="35">
        <v>4330879</v>
      </c>
      <c r="Q6" s="35">
        <v>4276494</v>
      </c>
      <c r="R6" s="35">
        <v>4242230</v>
      </c>
      <c r="S6" s="35">
        <v>4244459</v>
      </c>
      <c r="T6" s="35">
        <v>4218839</v>
      </c>
      <c r="U6" s="35">
        <v>4205725</v>
      </c>
      <c r="V6" s="35">
        <v>4203359</v>
      </c>
      <c r="W6" s="35">
        <v>4182778</v>
      </c>
      <c r="DA6" s="59" t="s">
        <v>223</v>
      </c>
    </row>
    <row r="7" spans="1:105" ht="12" customHeight="1" x14ac:dyDescent="0.25">
      <c r="A7" s="185" t="s">
        <v>187</v>
      </c>
      <c r="B7" s="114">
        <v>327759.73346527369</v>
      </c>
      <c r="C7" s="114">
        <v>331871.55728071014</v>
      </c>
      <c r="D7" s="114">
        <v>336005.72785931895</v>
      </c>
      <c r="E7" s="114">
        <v>339399.09596328129</v>
      </c>
      <c r="F7" s="114">
        <v>349160.34832409717</v>
      </c>
      <c r="G7" s="114">
        <v>350198.25336057023</v>
      </c>
      <c r="H7" s="114">
        <v>351064.4963569048</v>
      </c>
      <c r="I7" s="114">
        <v>353841.54226007446</v>
      </c>
      <c r="J7" s="114">
        <v>358670.41208424955</v>
      </c>
      <c r="K7" s="114">
        <v>364108.52679185418</v>
      </c>
      <c r="L7" s="114">
        <v>367232.48701884702</v>
      </c>
      <c r="M7" s="114">
        <v>370844.94195386273</v>
      </c>
      <c r="N7" s="114">
        <v>373907.68219999998</v>
      </c>
      <c r="O7" s="114">
        <v>383067.55568195489</v>
      </c>
      <c r="P7" s="114">
        <v>390289.66297989368</v>
      </c>
      <c r="Q7" s="114">
        <v>388063.01445568202</v>
      </c>
      <c r="R7" s="114">
        <v>387509.34436264983</v>
      </c>
      <c r="S7" s="114">
        <v>390086.89575274294</v>
      </c>
      <c r="T7" s="114">
        <v>390324.9987451561</v>
      </c>
      <c r="U7" s="114">
        <v>391633.56877599627</v>
      </c>
      <c r="V7" s="114">
        <v>393852.47391467221</v>
      </c>
      <c r="W7" s="114">
        <v>394629.79044522066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124149</v>
      </c>
      <c r="D8" s="138">
        <v>122362</v>
      </c>
      <c r="E8" s="138">
        <v>114317</v>
      </c>
      <c r="F8" s="138">
        <v>180173</v>
      </c>
      <c r="G8" s="138">
        <v>89546</v>
      </c>
      <c r="H8" s="138">
        <v>89518</v>
      </c>
      <c r="I8" s="138">
        <v>101055</v>
      </c>
      <c r="J8" s="138">
        <v>119095</v>
      </c>
      <c r="K8" s="138">
        <v>124954</v>
      </c>
      <c r="L8" s="138">
        <v>101861</v>
      </c>
      <c r="M8" s="138">
        <v>105520</v>
      </c>
      <c r="N8" s="138">
        <v>99927</v>
      </c>
      <c r="O8" s="138">
        <v>156463</v>
      </c>
      <c r="P8" s="138">
        <v>139132</v>
      </c>
      <c r="Q8" s="138">
        <v>94150</v>
      </c>
      <c r="R8" s="138">
        <v>92967</v>
      </c>
      <c r="S8" s="138">
        <v>94451</v>
      </c>
      <c r="T8" s="138">
        <v>92271</v>
      </c>
      <c r="U8" s="138">
        <v>91714</v>
      </c>
      <c r="V8" s="138">
        <v>91429</v>
      </c>
      <c r="W8" s="138">
        <v>91377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11237.020886222992</v>
      </c>
      <c r="D9" s="39">
        <v>11329.947234704767</v>
      </c>
      <c r="E9" s="39">
        <v>10654.879829452879</v>
      </c>
      <c r="F9" s="39">
        <v>17072.462137500585</v>
      </c>
      <c r="G9" s="39">
        <v>8624.2499066596156</v>
      </c>
      <c r="H9" s="39">
        <v>8927.6845307099611</v>
      </c>
      <c r="I9" s="39">
        <v>10241.442614123484</v>
      </c>
      <c r="J9" s="39">
        <v>12314.482173789856</v>
      </c>
      <c r="K9" s="39">
        <v>12977.26731069079</v>
      </c>
      <c r="L9" s="39">
        <v>10726.091536970467</v>
      </c>
      <c r="M9" s="39">
        <v>11234.298413198059</v>
      </c>
      <c r="N9" s="39">
        <v>10710.476826622435</v>
      </c>
      <c r="O9" s="39">
        <v>16822.811819275961</v>
      </c>
      <c r="P9" s="39">
        <v>15002.566909260111</v>
      </c>
      <c r="Q9" s="39">
        <v>10179.906154989794</v>
      </c>
      <c r="R9" s="39">
        <v>10073.443775008876</v>
      </c>
      <c r="S9" s="39">
        <v>10280.498746778858</v>
      </c>
      <c r="T9" s="39">
        <v>10085.082745910555</v>
      </c>
      <c r="U9" s="39">
        <v>10064.44786375046</v>
      </c>
      <c r="V9" s="39">
        <v>10053.239108014524</v>
      </c>
      <c r="W9" s="39">
        <v>10128.735716424038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1661.02</v>
      </c>
      <c r="C11" s="41">
        <v>1593.33</v>
      </c>
      <c r="D11" s="41">
        <v>1549.11</v>
      </c>
      <c r="E11" s="41">
        <v>1747.33</v>
      </c>
      <c r="F11" s="41">
        <v>1594.93</v>
      </c>
      <c r="G11" s="41">
        <v>1691.44</v>
      </c>
      <c r="H11" s="41">
        <v>1749.23</v>
      </c>
      <c r="I11" s="41">
        <v>1546.7</v>
      </c>
      <c r="J11" s="41">
        <v>1498.82</v>
      </c>
      <c r="K11" s="41">
        <v>1496.91</v>
      </c>
      <c r="L11" s="41">
        <v>1390.85</v>
      </c>
      <c r="M11" s="41">
        <v>1796.64</v>
      </c>
      <c r="N11" s="41">
        <v>1654.99</v>
      </c>
      <c r="O11" s="41">
        <v>1439.27</v>
      </c>
      <c r="P11" s="41">
        <v>1397.47</v>
      </c>
      <c r="Q11" s="41">
        <v>1572.95</v>
      </c>
      <c r="R11" s="41">
        <v>1458.36</v>
      </c>
      <c r="S11" s="41">
        <v>1612.13</v>
      </c>
      <c r="T11" s="41">
        <v>1371.74</v>
      </c>
      <c r="U11" s="41">
        <v>1448.99</v>
      </c>
      <c r="V11" s="41">
        <v>1489.06</v>
      </c>
      <c r="W11" s="41">
        <v>1535.61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1560.0604761904765</v>
      </c>
      <c r="C12" s="187">
        <f t="shared" ref="C12:W12" si="0">AVERAGE($B11:$V11)</f>
        <v>1560.0604761904765</v>
      </c>
      <c r="D12" s="187">
        <f t="shared" si="0"/>
        <v>1560.0604761904765</v>
      </c>
      <c r="E12" s="187">
        <f t="shared" si="0"/>
        <v>1560.0604761904765</v>
      </c>
      <c r="F12" s="187">
        <f t="shared" si="0"/>
        <v>1560.0604761904765</v>
      </c>
      <c r="G12" s="187">
        <f t="shared" si="0"/>
        <v>1560.0604761904765</v>
      </c>
      <c r="H12" s="187">
        <f t="shared" si="0"/>
        <v>1560.0604761904765</v>
      </c>
      <c r="I12" s="187">
        <f t="shared" si="0"/>
        <v>1560.0604761904765</v>
      </c>
      <c r="J12" s="187">
        <f t="shared" si="0"/>
        <v>1560.0604761904765</v>
      </c>
      <c r="K12" s="187">
        <f t="shared" si="0"/>
        <v>1560.0604761904765</v>
      </c>
      <c r="L12" s="187">
        <f t="shared" si="0"/>
        <v>1560.0604761904765</v>
      </c>
      <c r="M12" s="187">
        <f t="shared" si="0"/>
        <v>1560.0604761904765</v>
      </c>
      <c r="N12" s="187">
        <f t="shared" si="0"/>
        <v>1560.0604761904765</v>
      </c>
      <c r="O12" s="187">
        <f t="shared" si="0"/>
        <v>1560.0604761904765</v>
      </c>
      <c r="P12" s="187">
        <f t="shared" si="0"/>
        <v>1560.0604761904765</v>
      </c>
      <c r="Q12" s="187">
        <f t="shared" si="0"/>
        <v>1560.0604761904765</v>
      </c>
      <c r="R12" s="187">
        <f t="shared" si="0"/>
        <v>1560.0604761904765</v>
      </c>
      <c r="S12" s="187">
        <f t="shared" si="0"/>
        <v>1560.0604761904765</v>
      </c>
      <c r="T12" s="187">
        <f t="shared" si="0"/>
        <v>1560.0604761904765</v>
      </c>
      <c r="U12" s="187">
        <f t="shared" si="0"/>
        <v>1560.0604761904765</v>
      </c>
      <c r="V12" s="187">
        <f t="shared" si="0"/>
        <v>1560.0604761904765</v>
      </c>
      <c r="W12" s="187">
        <f t="shared" si="0"/>
        <v>1560.0604761904765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1.0647151346696875</v>
      </c>
      <c r="C13" s="189">
        <f t="shared" si="1"/>
        <v>1.0213257910941789</v>
      </c>
      <c r="D13" s="189">
        <f t="shared" si="1"/>
        <v>0.99298073609478488</v>
      </c>
      <c r="E13" s="189">
        <f t="shared" si="1"/>
        <v>1.1200399129826162</v>
      </c>
      <c r="F13" s="189">
        <f t="shared" si="1"/>
        <v>1.0223513923605525</v>
      </c>
      <c r="G13" s="189">
        <f t="shared" si="1"/>
        <v>1.0842143787466112</v>
      </c>
      <c r="H13" s="189">
        <f t="shared" si="1"/>
        <v>1.1212578144864345</v>
      </c>
      <c r="I13" s="189">
        <f t="shared" si="1"/>
        <v>0.99143592418731008</v>
      </c>
      <c r="J13" s="189">
        <f t="shared" si="1"/>
        <v>0.96074480629108683</v>
      </c>
      <c r="K13" s="189">
        <f t="shared" si="1"/>
        <v>0.95952049477935364</v>
      </c>
      <c r="L13" s="189">
        <f t="shared" si="1"/>
        <v>0.89153595083462855</v>
      </c>
      <c r="M13" s="189">
        <f t="shared" si="1"/>
        <v>1.1516476620106606</v>
      </c>
      <c r="N13" s="189">
        <f t="shared" si="1"/>
        <v>1.0608498998970428</v>
      </c>
      <c r="O13" s="189">
        <f t="shared" si="1"/>
        <v>0.9225732091582528</v>
      </c>
      <c r="P13" s="189">
        <f t="shared" si="1"/>
        <v>0.89577937607424851</v>
      </c>
      <c r="Q13" s="189">
        <f t="shared" si="1"/>
        <v>1.0082621949637482</v>
      </c>
      <c r="R13" s="189">
        <f t="shared" ref="R13:V13" si="2">R11/R12</f>
        <v>0.93480991426767013</v>
      </c>
      <c r="S13" s="189">
        <f t="shared" si="2"/>
        <v>1.0333766059740661</v>
      </c>
      <c r="T13" s="189">
        <f t="shared" si="2"/>
        <v>0.87928642570938165</v>
      </c>
      <c r="U13" s="189">
        <f t="shared" si="2"/>
        <v>0.92880373685147111</v>
      </c>
      <c r="V13" s="189">
        <f t="shared" si="2"/>
        <v>0.95448863856620925</v>
      </c>
      <c r="W13" s="189">
        <f t="shared" ref="W13" si="3">W11/W12</f>
        <v>0.98432722540975948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2.7460557211729344</v>
      </c>
      <c r="C17" s="14">
        <f t="shared" si="4"/>
        <v>2.7343708442492107</v>
      </c>
      <c r="D17" s="14">
        <f t="shared" si="4"/>
        <v>2.7226851881951264</v>
      </c>
      <c r="E17" s="14">
        <f t="shared" si="4"/>
        <v>2.7109997481667585</v>
      </c>
      <c r="F17" s="14">
        <f t="shared" si="4"/>
        <v>2.6559998931809381</v>
      </c>
      <c r="G17" s="14">
        <f t="shared" si="4"/>
        <v>2.663999893147734</v>
      </c>
      <c r="H17" s="14">
        <f t="shared" si="4"/>
        <v>2.676999999270222</v>
      </c>
      <c r="I17" s="14">
        <f t="shared" si="4"/>
        <v>2.6770001319578665</v>
      </c>
      <c r="J17" s="14">
        <f t="shared" si="4"/>
        <v>2.664000242774391</v>
      </c>
      <c r="K17" s="14">
        <f t="shared" si="4"/>
        <v>2.650000143311098</v>
      </c>
      <c r="L17" s="14">
        <f t="shared" si="4"/>
        <v>2.6490000576527883</v>
      </c>
      <c r="M17" s="14">
        <f t="shared" si="4"/>
        <v>2.6409997979491484</v>
      </c>
      <c r="N17" s="14">
        <f t="shared" si="4"/>
        <v>2.6270002419329805</v>
      </c>
      <c r="O17" s="14">
        <f t="shared" si="4"/>
        <v>2.5679998842445921</v>
      </c>
      <c r="P17" s="14">
        <f t="shared" si="4"/>
        <v>2.5229998344446938</v>
      </c>
      <c r="Q17" s="14">
        <f t="shared" si="4"/>
        <v>2.5389999377995154</v>
      </c>
      <c r="R17" s="14">
        <f t="shared" ref="R17:V17" si="5">R4/R6</f>
        <v>2.541999844421448</v>
      </c>
      <c r="S17" s="14">
        <f t="shared" si="5"/>
        <v>2.5370001218058649</v>
      </c>
      <c r="T17" s="14">
        <f t="shared" si="5"/>
        <v>2.5460002147510252</v>
      </c>
      <c r="U17" s="14">
        <f t="shared" si="5"/>
        <v>2.5500000594427834</v>
      </c>
      <c r="V17" s="14">
        <f t="shared" si="5"/>
        <v>2.549999892942763</v>
      </c>
      <c r="W17" s="14">
        <f t="shared" ref="W17" si="6">W4/W6</f>
        <v>2.5529999440563187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30.41676678909484</v>
      </c>
      <c r="C18" s="94">
        <f t="shared" si="7"/>
        <v>30.626789791011245</v>
      </c>
      <c r="D18" s="94">
        <f t="shared" si="7"/>
        <v>30.859411497113221</v>
      </c>
      <c r="E18" s="94">
        <f t="shared" si="7"/>
        <v>31.092547384497959</v>
      </c>
      <c r="F18" s="94">
        <f t="shared" si="7"/>
        <v>31.914860305360556</v>
      </c>
      <c r="G18" s="94">
        <f t="shared" si="7"/>
        <v>31.92352439660138</v>
      </c>
      <c r="H18" s="94">
        <f t="shared" si="7"/>
        <v>31.901277266665019</v>
      </c>
      <c r="I18" s="94">
        <f t="shared" si="7"/>
        <v>32.062457934071311</v>
      </c>
      <c r="J18" s="94">
        <f t="shared" si="7"/>
        <v>32.426765660472483</v>
      </c>
      <c r="K18" s="94">
        <f t="shared" si="7"/>
        <v>32.818106841739421</v>
      </c>
      <c r="L18" s="94">
        <f t="shared" si="7"/>
        <v>33.026615912118757</v>
      </c>
      <c r="M18" s="94">
        <f t="shared" si="7"/>
        <v>33.339195629702047</v>
      </c>
      <c r="N18" s="94">
        <f t="shared" si="7"/>
        <v>33.726681324858568</v>
      </c>
      <c r="O18" s="94">
        <f t="shared" si="7"/>
        <v>34.812882464713184</v>
      </c>
      <c r="P18" s="94">
        <f t="shared" si="7"/>
        <v>35.718546413411865</v>
      </c>
      <c r="Q18" s="94">
        <f t="shared" si="7"/>
        <v>35.739765255102917</v>
      </c>
      <c r="R18" s="94">
        <f t="shared" ref="R18:V18" si="8">R7*1000/R4</f>
        <v>35.934569721274073</v>
      </c>
      <c r="S18" s="94">
        <f t="shared" si="8"/>
        <v>36.225845483336244</v>
      </c>
      <c r="T18" s="94">
        <f t="shared" si="8"/>
        <v>36.339167934312165</v>
      </c>
      <c r="U18" s="94">
        <f t="shared" si="8"/>
        <v>36.517315824675244</v>
      </c>
      <c r="V18" s="94">
        <f t="shared" si="8"/>
        <v>36.744888323639607</v>
      </c>
      <c r="W18" s="94">
        <f t="shared" ref="W18" si="9">W7*1000/W4</f>
        <v>36.955088483732808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83.526136460776797</v>
      </c>
      <c r="C19" s="15">
        <f t="shared" si="10"/>
        <v>83.745001057490526</v>
      </c>
      <c r="D19" s="15">
        <f t="shared" si="10"/>
        <v>84.02046259960855</v>
      </c>
      <c r="E19" s="15">
        <f t="shared" si="10"/>
        <v>84.291888129236966</v>
      </c>
      <c r="F19" s="15">
        <f t="shared" si="10"/>
        <v>84.765865561922197</v>
      </c>
      <c r="G19" s="15">
        <f t="shared" si="10"/>
        <v>85.04426558144516</v>
      </c>
      <c r="H19" s="15">
        <f t="shared" si="10"/>
        <v>85.399719219581399</v>
      </c>
      <c r="I19" s="15">
        <f t="shared" si="10"/>
        <v>85.831204120402447</v>
      </c>
      <c r="J19" s="15">
        <f t="shared" si="10"/>
        <v>86.38491159188699</v>
      </c>
      <c r="K19" s="15">
        <f t="shared" si="10"/>
        <v>86.96798783380838</v>
      </c>
      <c r="L19" s="15">
        <f t="shared" si="10"/>
        <v>87.487507455279072</v>
      </c>
      <c r="M19" s="15">
        <f t="shared" si="10"/>
        <v>88.048808921830229</v>
      </c>
      <c r="N19" s="15">
        <f t="shared" si="10"/>
        <v>88.6</v>
      </c>
      <c r="O19" s="15">
        <f t="shared" si="10"/>
        <v>89.399478139604042</v>
      </c>
      <c r="P19" s="15">
        <f t="shared" si="10"/>
        <v>90.117886687643249</v>
      </c>
      <c r="Q19" s="15">
        <f t="shared" si="10"/>
        <v>90.743261759675576</v>
      </c>
      <c r="R19" s="15">
        <f t="shared" ref="R19:V19" si="11">R7*1000/R6</f>
        <v>91.345670640830377</v>
      </c>
      <c r="S19" s="15">
        <f t="shared" si="11"/>
        <v>91.90497440374449</v>
      </c>
      <c r="T19" s="15">
        <f t="shared" si="11"/>
        <v>92.519529364632334</v>
      </c>
      <c r="U19" s="15">
        <f t="shared" si="11"/>
        <v>93.119157523612756</v>
      </c>
      <c r="V19" s="15">
        <f t="shared" si="11"/>
        <v>93.69946129147479</v>
      </c>
      <c r="W19" s="15">
        <f t="shared" ref="W19" si="12">W7*1000/W6</f>
        <v>94.346338831566158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33.101719004745533</v>
      </c>
      <c r="D20" s="4">
        <f t="shared" si="13"/>
        <v>34.008219235877057</v>
      </c>
      <c r="E20" s="4">
        <f t="shared" si="13"/>
        <v>34.380189001703151</v>
      </c>
      <c r="F20" s="4">
        <f t="shared" si="13"/>
        <v>35.676183997842287</v>
      </c>
      <c r="G20" s="4">
        <f t="shared" si="13"/>
        <v>36.152716770060223</v>
      </c>
      <c r="H20" s="4">
        <f t="shared" si="13"/>
        <v>37.254616220552641</v>
      </c>
      <c r="I20" s="4">
        <f t="shared" si="13"/>
        <v>37.857762020065024</v>
      </c>
      <c r="J20" s="4">
        <f t="shared" si="13"/>
        <v>38.813996786426145</v>
      </c>
      <c r="K20" s="4">
        <f t="shared" si="13"/>
        <v>39.191076229666493</v>
      </c>
      <c r="L20" s="4">
        <f t="shared" si="13"/>
        <v>39.751323763322546</v>
      </c>
      <c r="M20" s="4">
        <f t="shared" si="13"/>
        <v>40.312785266837416</v>
      </c>
      <c r="N20" s="4">
        <f t="shared" si="13"/>
        <v>40.800533686292724</v>
      </c>
      <c r="O20" s="4">
        <f t="shared" si="13"/>
        <v>41.868936919602739</v>
      </c>
      <c r="P20" s="4">
        <f t="shared" si="13"/>
        <v>42.738701407605774</v>
      </c>
      <c r="Q20" s="4">
        <f t="shared" si="13"/>
        <v>42.585402837884679</v>
      </c>
      <c r="R20" s="4">
        <f t="shared" ref="R20:V20" si="14">IF(SUM(R21)=0,"",R21/R17)</f>
        <v>42.625906738190302</v>
      </c>
      <c r="S20" s="4">
        <f t="shared" si="14"/>
        <v>42.902948103023199</v>
      </c>
      <c r="T20" s="4">
        <f t="shared" si="14"/>
        <v>42.929497258038602</v>
      </c>
      <c r="U20" s="4">
        <f t="shared" si="14"/>
        <v>43.03423912931023</v>
      </c>
      <c r="V20" s="4">
        <f t="shared" si="14"/>
        <v>43.1203105638469</v>
      </c>
      <c r="W20" s="4">
        <f t="shared" ref="W20" si="15">IF(SUM(W21)=0,"",W21/W17)</f>
        <v>43.417772486124868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90.512375341106193</v>
      </c>
      <c r="D21" s="3">
        <f t="shared" si="16"/>
        <v>92.593674790415051</v>
      </c>
      <c r="E21" s="3">
        <f t="shared" si="16"/>
        <v>93.204683725542807</v>
      </c>
      <c r="F21" s="3">
        <f t="shared" si="16"/>
        <v>94.755940887372603</v>
      </c>
      <c r="G21" s="3">
        <f t="shared" si="16"/>
        <v>96.310833612440717</v>
      </c>
      <c r="H21" s="3">
        <f t="shared" si="16"/>
        <v>99.730607595231817</v>
      </c>
      <c r="I21" s="3">
        <f t="shared" si="16"/>
        <v>101.34523392334357</v>
      </c>
      <c r="J21" s="3">
        <f t="shared" si="16"/>
        <v>103.40049686208368</v>
      </c>
      <c r="K21" s="3">
        <f t="shared" si="16"/>
        <v>103.85635762513238</v>
      </c>
      <c r="L21" s="3">
        <f t="shared" si="16"/>
        <v>105.30125894081608</v>
      </c>
      <c r="M21" s="3">
        <f t="shared" si="16"/>
        <v>106.46605774448503</v>
      </c>
      <c r="N21" s="3">
        <f t="shared" si="16"/>
        <v>107.1830118648857</v>
      </c>
      <c r="O21" s="3">
        <f t="shared" si="16"/>
        <v>107.51942516298396</v>
      </c>
      <c r="P21" s="3">
        <f t="shared" si="16"/>
        <v>107.82973657577057</v>
      </c>
      <c r="Q21" s="3">
        <f t="shared" si="16"/>
        <v>108.1243351565565</v>
      </c>
      <c r="R21" s="3">
        <f t="shared" ref="R21:V21" si="17">IF(SUM(R9)=0,"",R9*1000/R8)</f>
        <v>108.35504829680291</v>
      </c>
      <c r="S21" s="3">
        <f t="shared" si="17"/>
        <v>108.84478456320056</v>
      </c>
      <c r="T21" s="3">
        <f t="shared" si="17"/>
        <v>109.29850923811983</v>
      </c>
      <c r="U21" s="3">
        <f t="shared" si="17"/>
        <v>109.73731233781604</v>
      </c>
      <c r="V21" s="3">
        <f t="shared" si="17"/>
        <v>109.95678732146828</v>
      </c>
      <c r="W21" s="3">
        <f t="shared" ref="W21" si="18">IF(SUM(W9)=0,"",W9*1000/W8)</f>
        <v>110.84557072812676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11107.406340049305</v>
      </c>
      <c r="C22" s="13">
        <f t="shared" si="19"/>
        <v>11445.754071206917</v>
      </c>
      <c r="D22" s="13">
        <f t="shared" si="19"/>
        <v>11970.060376042304</v>
      </c>
      <c r="E22" s="13">
        <f t="shared" si="19"/>
        <v>12481.105126670733</v>
      </c>
      <c r="F22" s="13">
        <f t="shared" si="19"/>
        <v>12902.313443182866</v>
      </c>
      <c r="G22" s="13">
        <f t="shared" si="19"/>
        <v>13282.433999366076</v>
      </c>
      <c r="H22" s="13">
        <f t="shared" si="19"/>
        <v>13608.810903805481</v>
      </c>
      <c r="I22" s="13">
        <f t="shared" si="19"/>
        <v>14123.30093205153</v>
      </c>
      <c r="J22" s="13">
        <f t="shared" si="19"/>
        <v>14596.586849031166</v>
      </c>
      <c r="K22" s="13">
        <f t="shared" si="19"/>
        <v>14309.033368139717</v>
      </c>
      <c r="L22" s="13">
        <f t="shared" si="19"/>
        <v>13346.776326080919</v>
      </c>
      <c r="M22" s="13">
        <f t="shared" si="19"/>
        <v>12185.616445425849</v>
      </c>
      <c r="N22" s="13">
        <f t="shared" si="19"/>
        <v>11300.6951645218</v>
      </c>
      <c r="O22" s="13">
        <f t="shared" si="19"/>
        <v>10996.342394634448</v>
      </c>
      <c r="P22" s="13">
        <f t="shared" si="19"/>
        <v>11062.330721726705</v>
      </c>
      <c r="Q22" s="13">
        <f t="shared" si="19"/>
        <v>11093.590008784291</v>
      </c>
      <c r="R22" s="13">
        <f t="shared" ref="R22:V22" si="20">R3*1000000/R4</f>
        <v>11101.853224318314</v>
      </c>
      <c r="S22" s="13">
        <f t="shared" si="20"/>
        <v>11395.424873617896</v>
      </c>
      <c r="T22" s="13">
        <f t="shared" si="20"/>
        <v>11623.862846561076</v>
      </c>
      <c r="U22" s="13">
        <f t="shared" si="20"/>
        <v>11850.404994799797</v>
      </c>
      <c r="V22" s="13">
        <f t="shared" si="20"/>
        <v>10974.522745330331</v>
      </c>
      <c r="W22" s="13">
        <f t="shared" ref="W22" si="21">W3*1000000/W4</f>
        <v>11652.419776595852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30501.55672748492</v>
      </c>
      <c r="C23" s="46">
        <f t="shared" si="22"/>
        <v>31296.936222754899</v>
      </c>
      <c r="D23" s="46">
        <f t="shared" si="22"/>
        <v>32590.706087651764</v>
      </c>
      <c r="E23" s="46">
        <f t="shared" si="22"/>
        <v>33836.272855247189</v>
      </c>
      <c r="F23" s="46">
        <f t="shared" si="22"/>
        <v>34268.543126880671</v>
      </c>
      <c r="G23" s="46">
        <f t="shared" si="22"/>
        <v>35384.402755053059</v>
      </c>
      <c r="H23" s="46">
        <f t="shared" si="22"/>
        <v>36430.786779555863</v>
      </c>
      <c r="I23" s="46">
        <f t="shared" si="22"/>
        <v>37808.078458782606</v>
      </c>
      <c r="J23" s="46">
        <f t="shared" si="22"/>
        <v>38885.310909496511</v>
      </c>
      <c r="K23" s="46">
        <f t="shared" si="22"/>
        <v>37918.940476213531</v>
      </c>
      <c r="L23" s="46">
        <f t="shared" si="22"/>
        <v>35355.611257267221</v>
      </c>
      <c r="M23" s="46">
        <f t="shared" si="22"/>
        <v>32182.210570255487</v>
      </c>
      <c r="N23" s="46">
        <f t="shared" si="22"/>
        <v>29686.92893120963</v>
      </c>
      <c r="O23" s="46">
        <f t="shared" si="22"/>
        <v>28238.605996535163</v>
      </c>
      <c r="P23" s="46">
        <f t="shared" si="22"/>
        <v>27910.258579488924</v>
      </c>
      <c r="Q23" s="46">
        <f t="shared" si="22"/>
        <v>28166.624342276642</v>
      </c>
      <c r="R23" s="46">
        <f t="shared" ref="R23:V23" si="23">R3*1000000/R6</f>
        <v>28220.909169006907</v>
      </c>
      <c r="S23" s="46">
        <f t="shared" si="23"/>
        <v>28910.194292398188</v>
      </c>
      <c r="T23" s="46">
        <f t="shared" si="23"/>
        <v>29594.35730358096</v>
      </c>
      <c r="U23" s="46">
        <f t="shared" si="23"/>
        <v>30218.533441160544</v>
      </c>
      <c r="V23" s="46">
        <f t="shared" si="23"/>
        <v>27985.031825690261</v>
      </c>
      <c r="W23" s="46">
        <f t="shared" ref="W23" si="24">W3*1000000/W6</f>
        <v>29748.627037769951</v>
      </c>
      <c r="DA23" s="11"/>
    </row>
    <row r="24" spans="1:105" ht="12" customHeight="1" x14ac:dyDescent="0.25">
      <c r="A24" s="180" t="s">
        <v>191</v>
      </c>
      <c r="B24" s="15">
        <v>0.93253578529156922</v>
      </c>
      <c r="C24" s="15">
        <v>0.94509859903657556</v>
      </c>
      <c r="D24" s="15">
        <v>0.97970471196998155</v>
      </c>
      <c r="E24" s="15">
        <v>1.0115597899264996</v>
      </c>
      <c r="F24" s="15">
        <v>1.0120094519400564</v>
      </c>
      <c r="G24" s="15">
        <v>1.0288971147315686</v>
      </c>
      <c r="H24" s="15">
        <v>1.0444951972391516</v>
      </c>
      <c r="I24" s="15">
        <v>1.069490339001119</v>
      </c>
      <c r="J24" s="15">
        <v>1.1066589425510944</v>
      </c>
      <c r="K24" s="15">
        <v>1.0996881446184166</v>
      </c>
      <c r="L24" s="15">
        <v>1.0227299295511791</v>
      </c>
      <c r="M24" s="15">
        <v>0.92973296922781212</v>
      </c>
      <c r="N24" s="15">
        <v>0.87157875643830995</v>
      </c>
      <c r="O24" s="15">
        <v>0.83836118978054108</v>
      </c>
      <c r="P24" s="15">
        <v>0.82696433215368392</v>
      </c>
      <c r="Q24" s="15">
        <v>0.82340586022489226</v>
      </c>
      <c r="R24" s="15">
        <v>0.81083169917844822</v>
      </c>
      <c r="S24" s="15">
        <v>0.8162812011088576</v>
      </c>
      <c r="T24" s="15">
        <v>0.82403586318513322</v>
      </c>
      <c r="U24" s="15">
        <v>0.83189899461363159</v>
      </c>
      <c r="V24" s="15">
        <v>0.83164535909051374</v>
      </c>
      <c r="W24" s="15">
        <v>0.84683223704298349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4557.2571797076516</v>
      </c>
      <c r="C28" s="22">
        <v>4776.4625107480651</v>
      </c>
      <c r="D28" s="22">
        <v>4980.5492691315558</v>
      </c>
      <c r="E28" s="22">
        <v>5580.488650042993</v>
      </c>
      <c r="F28" s="22">
        <v>5479.2175408426483</v>
      </c>
      <c r="G28" s="22">
        <v>5573.9294926913162</v>
      </c>
      <c r="H28" s="22">
        <v>5573.2293207222701</v>
      </c>
      <c r="I28" s="22">
        <v>5421.205503009458</v>
      </c>
      <c r="J28" s="22">
        <v>5270.4473774720545</v>
      </c>
      <c r="K28" s="22">
        <v>4887.5076526225275</v>
      </c>
      <c r="L28" s="22">
        <v>4666.4915735167651</v>
      </c>
      <c r="M28" s="22">
        <v>5526.0653482373164</v>
      </c>
      <c r="N28" s="22">
        <v>5096.0623387790192</v>
      </c>
      <c r="O28" s="22">
        <v>3821.33671539123</v>
      </c>
      <c r="P28" s="22">
        <v>3849.3463456577815</v>
      </c>
      <c r="Q28" s="22">
        <v>4461.3776440240754</v>
      </c>
      <c r="R28" s="22">
        <v>4341.149183147033</v>
      </c>
      <c r="S28" s="22">
        <v>4339.4889939810828</v>
      </c>
      <c r="T28" s="22">
        <v>3834.1434221840072</v>
      </c>
      <c r="U28" s="22">
        <v>4031.9891659501291</v>
      </c>
      <c r="V28" s="22">
        <v>4196.3717970765256</v>
      </c>
      <c r="W28" s="22">
        <v>4182.0934651762673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17.728116938950983</v>
      </c>
      <c r="C29" s="31">
        <v>16.679363714531387</v>
      </c>
      <c r="D29" s="31">
        <v>6.043508168529665</v>
      </c>
      <c r="E29" s="31">
        <v>5.5984522785898534</v>
      </c>
      <c r="F29" s="31">
        <v>5.2421324161650897</v>
      </c>
      <c r="G29" s="31">
        <v>4.71822871883061</v>
      </c>
      <c r="H29" s="31">
        <v>1.3618228718830612</v>
      </c>
      <c r="I29" s="31">
        <v>1.7358555460017198</v>
      </c>
      <c r="J29" s="31">
        <v>5.8024935511607909</v>
      </c>
      <c r="K29" s="31">
        <v>3.6264832330180559</v>
      </c>
      <c r="L29" s="31">
        <v>3.365176268271711</v>
      </c>
      <c r="M29" s="31">
        <v>4.4773860705073094</v>
      </c>
      <c r="N29" s="31">
        <v>0.38331900257953572</v>
      </c>
      <c r="O29" s="31">
        <v>0.87343078245915728</v>
      </c>
      <c r="P29" s="31">
        <v>2.8878761822871879</v>
      </c>
      <c r="Q29" s="31">
        <v>4.6632846087704207</v>
      </c>
      <c r="R29" s="31">
        <v>1.9474634565778159</v>
      </c>
      <c r="S29" s="31">
        <v>4.4244196044711952</v>
      </c>
      <c r="T29" s="31">
        <v>3.5954428202923472</v>
      </c>
      <c r="U29" s="31">
        <v>3.4083404987102321</v>
      </c>
      <c r="V29" s="31">
        <v>3.0710232158211519</v>
      </c>
      <c r="W29" s="31">
        <v>3.234307824591574</v>
      </c>
      <c r="DA29" s="59" t="s">
        <v>231</v>
      </c>
    </row>
    <row r="30" spans="1:105" ht="12" customHeight="1" x14ac:dyDescent="0.25">
      <c r="A30" s="73" t="s">
        <v>75</v>
      </c>
      <c r="B30" s="98">
        <v>2433.299914015477</v>
      </c>
      <c r="C30" s="98">
        <v>2621.3886500429921</v>
      </c>
      <c r="D30" s="98">
        <v>2724.7158211521923</v>
      </c>
      <c r="E30" s="98">
        <v>3234.2864144453997</v>
      </c>
      <c r="F30" s="98">
        <v>3079.4735167669824</v>
      </c>
      <c r="G30" s="98">
        <v>3138.7527944969906</v>
      </c>
      <c r="H30" s="98">
        <v>2986.5840068787616</v>
      </c>
      <c r="I30" s="98">
        <v>2670.8417024935511</v>
      </c>
      <c r="J30" s="98">
        <v>2580.462424763542</v>
      </c>
      <c r="K30" s="98">
        <v>2198.8010318142733</v>
      </c>
      <c r="L30" s="98">
        <v>1966.3561478933784</v>
      </c>
      <c r="M30" s="98">
        <v>2582.5451418744619</v>
      </c>
      <c r="N30" s="98">
        <v>1914.1778159931212</v>
      </c>
      <c r="O30" s="98">
        <v>988.4112639724849</v>
      </c>
      <c r="P30" s="98">
        <v>1051.399570077386</v>
      </c>
      <c r="Q30" s="98">
        <v>1463.9390369733442</v>
      </c>
      <c r="R30" s="98">
        <v>1266.3752364574373</v>
      </c>
      <c r="S30" s="98">
        <v>1246.0931212381772</v>
      </c>
      <c r="T30" s="98">
        <v>1036.5465176268272</v>
      </c>
      <c r="U30" s="98">
        <v>1153.5037833190022</v>
      </c>
      <c r="V30" s="98">
        <v>1285.476526225279</v>
      </c>
      <c r="W30" s="98">
        <v>1141.293981083405</v>
      </c>
      <c r="DA30" s="63"/>
    </row>
    <row r="31" spans="1:105" ht="12" customHeight="1" x14ac:dyDescent="0.25">
      <c r="A31" s="97" t="s">
        <v>74</v>
      </c>
      <c r="B31" s="98">
        <v>67.784436801375747</v>
      </c>
      <c r="C31" s="98">
        <v>68.91418744625966</v>
      </c>
      <c r="D31" s="98">
        <v>54.227601031814267</v>
      </c>
      <c r="E31" s="98">
        <v>55.357351676698187</v>
      </c>
      <c r="F31" s="98">
        <v>58.746517626827163</v>
      </c>
      <c r="G31" s="98">
        <v>55.357351676698187</v>
      </c>
      <c r="H31" s="98">
        <v>53.097850386930347</v>
      </c>
      <c r="I31" s="98">
        <v>49.708598452278594</v>
      </c>
      <c r="J31" s="98">
        <v>49.708598452278594</v>
      </c>
      <c r="K31" s="98">
        <v>40.651590713671538</v>
      </c>
      <c r="L31" s="98">
        <v>48.342390369733437</v>
      </c>
      <c r="M31" s="98">
        <v>42.848925193465178</v>
      </c>
      <c r="N31" s="98">
        <v>17.579019776440241</v>
      </c>
      <c r="O31" s="98">
        <v>60.428030954428202</v>
      </c>
      <c r="P31" s="98">
        <v>86.796560619088552</v>
      </c>
      <c r="Q31" s="98">
        <v>79.105760963026654</v>
      </c>
      <c r="R31" s="98">
        <v>76.908340498710217</v>
      </c>
      <c r="S31" s="98">
        <v>81.191057609630263</v>
      </c>
      <c r="T31" s="98">
        <v>81.693207222699911</v>
      </c>
      <c r="U31" s="98">
        <v>80.335167669819427</v>
      </c>
      <c r="V31" s="98">
        <v>81.446001719690443</v>
      </c>
      <c r="W31" s="98">
        <v>105.8435081685297</v>
      </c>
      <c r="DA31" s="63" t="s">
        <v>232</v>
      </c>
    </row>
    <row r="32" spans="1:105" ht="12" customHeight="1" x14ac:dyDescent="0.25">
      <c r="A32" s="97" t="s">
        <v>201</v>
      </c>
      <c r="B32" s="98">
        <v>2365.5154772141013</v>
      </c>
      <c r="C32" s="98">
        <v>2552.4744625967323</v>
      </c>
      <c r="D32" s="98">
        <v>2670.4882201203782</v>
      </c>
      <c r="E32" s="98">
        <v>3178.9290627687014</v>
      </c>
      <c r="F32" s="98">
        <v>3020.7269991401554</v>
      </c>
      <c r="G32" s="98">
        <v>3083.3954428202924</v>
      </c>
      <c r="H32" s="98">
        <v>2933.486156491831</v>
      </c>
      <c r="I32" s="98">
        <v>2621.1331040412724</v>
      </c>
      <c r="J32" s="98">
        <v>2530.7538263112633</v>
      </c>
      <c r="K32" s="98">
        <v>2158.149441100602</v>
      </c>
      <c r="L32" s="98">
        <v>1918.0137575236449</v>
      </c>
      <c r="M32" s="98">
        <v>2539.6962166809967</v>
      </c>
      <c r="N32" s="98">
        <v>1896.598796216681</v>
      </c>
      <c r="O32" s="98">
        <v>927.98323301805669</v>
      </c>
      <c r="P32" s="98">
        <v>964.60300945829749</v>
      </c>
      <c r="Q32" s="98">
        <v>1384.8332760103176</v>
      </c>
      <c r="R32" s="98">
        <v>1189.466895958727</v>
      </c>
      <c r="S32" s="98">
        <v>1164.902063628547</v>
      </c>
      <c r="T32" s="98">
        <v>954.85331040412723</v>
      </c>
      <c r="U32" s="98">
        <v>1073.1686156491828</v>
      </c>
      <c r="V32" s="98">
        <v>1204.0305245055886</v>
      </c>
      <c r="W32" s="98">
        <v>1035.4504729148753</v>
      </c>
      <c r="DA32" s="63" t="s">
        <v>233</v>
      </c>
    </row>
    <row r="33" spans="1:105" ht="12" customHeight="1" x14ac:dyDescent="0.25">
      <c r="A33" s="73" t="s">
        <v>192</v>
      </c>
      <c r="B33" s="98">
        <v>4.8582115219260524</v>
      </c>
      <c r="C33" s="98">
        <v>5.2235597592433356</v>
      </c>
      <c r="D33" s="98">
        <v>8.5555460017196907</v>
      </c>
      <c r="E33" s="98">
        <v>18.701633705932931</v>
      </c>
      <c r="F33" s="98">
        <v>34.65193465176268</v>
      </c>
      <c r="G33" s="98">
        <v>73.216680997420454</v>
      </c>
      <c r="H33" s="98">
        <v>139.29613069647459</v>
      </c>
      <c r="I33" s="98">
        <v>176.61117798796221</v>
      </c>
      <c r="J33" s="98">
        <v>207.5033533963886</v>
      </c>
      <c r="K33" s="98">
        <v>255.93147033533961</v>
      </c>
      <c r="L33" s="98">
        <v>254.61874462596731</v>
      </c>
      <c r="M33" s="98">
        <v>348.02338779019777</v>
      </c>
      <c r="N33" s="98">
        <v>310.31547721410152</v>
      </c>
      <c r="O33" s="98">
        <v>232.438950988822</v>
      </c>
      <c r="P33" s="98">
        <v>231.57850386930349</v>
      </c>
      <c r="Q33" s="98">
        <v>356.44686156491832</v>
      </c>
      <c r="R33" s="98">
        <v>329.08426483233018</v>
      </c>
      <c r="S33" s="98">
        <v>360.66466036113502</v>
      </c>
      <c r="T33" s="98">
        <v>331.32708512467752</v>
      </c>
      <c r="U33" s="98">
        <v>388.83611349956999</v>
      </c>
      <c r="V33" s="98">
        <v>443.93791917454854</v>
      </c>
      <c r="W33" s="98">
        <v>501.74453998280308</v>
      </c>
      <c r="DA33" s="63" t="s">
        <v>234</v>
      </c>
    </row>
    <row r="34" spans="1:105" ht="12" customHeight="1" x14ac:dyDescent="0.25">
      <c r="A34" s="73" t="s">
        <v>73</v>
      </c>
      <c r="B34" s="98">
        <v>851.74832330180561</v>
      </c>
      <c r="C34" s="98">
        <v>854.35176268271698</v>
      </c>
      <c r="D34" s="98">
        <v>857.28959587274289</v>
      </c>
      <c r="E34" s="98">
        <v>861.87540842648309</v>
      </c>
      <c r="F34" s="98">
        <v>867.44049871023208</v>
      </c>
      <c r="G34" s="98">
        <v>857.31341358555449</v>
      </c>
      <c r="H34" s="98">
        <v>870.02003439380906</v>
      </c>
      <c r="I34" s="98">
        <v>986.50515907136707</v>
      </c>
      <c r="J34" s="98">
        <v>874.24763542562334</v>
      </c>
      <c r="K34" s="98">
        <v>821.19991401547725</v>
      </c>
      <c r="L34" s="98">
        <v>836.89208942390371</v>
      </c>
      <c r="M34" s="98">
        <v>1021.4006018916594</v>
      </c>
      <c r="N34" s="98">
        <v>1187.3746345657783</v>
      </c>
      <c r="O34" s="98">
        <v>1058.0156491831469</v>
      </c>
      <c r="P34" s="98">
        <v>1034.77592433362</v>
      </c>
      <c r="Q34" s="98">
        <v>1078.3414445399828</v>
      </c>
      <c r="R34" s="98">
        <v>980.8684436801376</v>
      </c>
      <c r="S34" s="98">
        <v>1063.378675838349</v>
      </c>
      <c r="T34" s="98">
        <v>1049.7921754084266</v>
      </c>
      <c r="U34" s="98">
        <v>1025.8649183147033</v>
      </c>
      <c r="V34" s="98">
        <v>1003.8052450558898</v>
      </c>
      <c r="W34" s="98">
        <v>1075.3527085124676</v>
      </c>
      <c r="DA34" s="63"/>
    </row>
    <row r="35" spans="1:105" ht="12" customHeight="1" x14ac:dyDescent="0.25">
      <c r="A35" s="97" t="s">
        <v>204</v>
      </c>
      <c r="B35" s="98">
        <v>702.03972484952703</v>
      </c>
      <c r="C35" s="98">
        <v>702.03972484952692</v>
      </c>
      <c r="D35" s="98">
        <v>702.03972484952715</v>
      </c>
      <c r="E35" s="98">
        <v>702.03972484952703</v>
      </c>
      <c r="F35" s="98">
        <v>702.03972484952692</v>
      </c>
      <c r="G35" s="98">
        <v>702.03972484952692</v>
      </c>
      <c r="H35" s="98">
        <v>702.03972484952703</v>
      </c>
      <c r="I35" s="98">
        <v>804.43293207222689</v>
      </c>
      <c r="J35" s="98">
        <v>663.87222699914014</v>
      </c>
      <c r="K35" s="98">
        <v>590.40318142734304</v>
      </c>
      <c r="L35" s="98">
        <v>605.54600171969037</v>
      </c>
      <c r="M35" s="98">
        <v>789.8633705932931</v>
      </c>
      <c r="N35" s="98">
        <v>954.04608770421316</v>
      </c>
      <c r="O35" s="98">
        <v>821.43877901977635</v>
      </c>
      <c r="P35" s="98">
        <v>792.18013757523647</v>
      </c>
      <c r="Q35" s="98">
        <v>830.06113499570085</v>
      </c>
      <c r="R35" s="98">
        <v>727.66792777300088</v>
      </c>
      <c r="S35" s="98">
        <v>741.87927773000843</v>
      </c>
      <c r="T35" s="98">
        <v>715.00189165950144</v>
      </c>
      <c r="U35" s="98">
        <v>679.68082545141874</v>
      </c>
      <c r="V35" s="98">
        <v>639.6002579535683</v>
      </c>
      <c r="W35" s="98">
        <v>685.33748925193458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8.5984522785898529E-4</v>
      </c>
      <c r="V37" s="98">
        <v>8.5984522785898529E-4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149.70859845227861</v>
      </c>
      <c r="C38" s="98">
        <v>152.31203783319</v>
      </c>
      <c r="D38" s="98">
        <v>155.2498710232158</v>
      </c>
      <c r="E38" s="98">
        <v>159.83568357695609</v>
      </c>
      <c r="F38" s="98">
        <v>165.23361994840931</v>
      </c>
      <c r="G38" s="98">
        <v>155.10653482373169</v>
      </c>
      <c r="H38" s="98">
        <v>167.7892519346517</v>
      </c>
      <c r="I38" s="98">
        <v>181.88116938950989</v>
      </c>
      <c r="J38" s="98">
        <v>210.18435081685291</v>
      </c>
      <c r="K38" s="98">
        <v>230.60567497850391</v>
      </c>
      <c r="L38" s="98">
        <v>231.155030094583</v>
      </c>
      <c r="M38" s="98">
        <v>231.346173688736</v>
      </c>
      <c r="N38" s="98">
        <v>233.13748925193471</v>
      </c>
      <c r="O38" s="98">
        <v>236.4335339638865</v>
      </c>
      <c r="P38" s="98">
        <v>242.47635425623389</v>
      </c>
      <c r="Q38" s="98">
        <v>248.28030954428201</v>
      </c>
      <c r="R38" s="98">
        <v>253.20051590713669</v>
      </c>
      <c r="S38" s="98">
        <v>259.93602751504727</v>
      </c>
      <c r="T38" s="98">
        <v>265.45331040412731</v>
      </c>
      <c r="U38" s="98">
        <v>273.83680137575237</v>
      </c>
      <c r="V38" s="98">
        <v>280.79914015477209</v>
      </c>
      <c r="W38" s="98">
        <v>291.15073086844359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0.16715391229578669</v>
      </c>
      <c r="G39" s="98">
        <v>0.16715391229578669</v>
      </c>
      <c r="H39" s="98">
        <v>0.19105760963026661</v>
      </c>
      <c r="I39" s="98">
        <v>0.19105760963026661</v>
      </c>
      <c r="J39" s="98">
        <v>0.19105760963026661</v>
      </c>
      <c r="K39" s="98">
        <v>0.19105760963026661</v>
      </c>
      <c r="L39" s="98">
        <v>0.19105760963026661</v>
      </c>
      <c r="M39" s="98">
        <v>0.19105760963026661</v>
      </c>
      <c r="N39" s="98">
        <v>0.19105760963026661</v>
      </c>
      <c r="O39" s="98">
        <v>0.14333619948409279</v>
      </c>
      <c r="P39" s="98">
        <v>0.1194325021496131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0.61210886069204795</v>
      </c>
      <c r="C40" s="98">
        <v>1.0579547466606556</v>
      </c>
      <c r="D40" s="98">
        <v>2.3162217248721451</v>
      </c>
      <c r="E40" s="98">
        <v>5.3015322896035233</v>
      </c>
      <c r="F40" s="98">
        <v>7.0738128030439711</v>
      </c>
      <c r="G40" s="98">
        <v>9.585247628845682</v>
      </c>
      <c r="H40" s="98">
        <v>13.945289917854225</v>
      </c>
      <c r="I40" s="98">
        <v>17.088291764532098</v>
      </c>
      <c r="J40" s="98">
        <v>17.218258934645807</v>
      </c>
      <c r="K40" s="98">
        <v>15.979638692848333</v>
      </c>
      <c r="L40" s="98">
        <v>16.337861004173654</v>
      </c>
      <c r="M40" s="98">
        <v>23.85785857223896</v>
      </c>
      <c r="N40" s="98">
        <v>27.937329548174297</v>
      </c>
      <c r="O40" s="98">
        <v>18.238930973030062</v>
      </c>
      <c r="P40" s="98">
        <v>22.285195615912997</v>
      </c>
      <c r="Q40" s="98">
        <v>47.347456947441763</v>
      </c>
      <c r="R40" s="98">
        <v>52.224528421481295</v>
      </c>
      <c r="S40" s="98">
        <v>61.563370593293179</v>
      </c>
      <c r="T40" s="98">
        <v>69.336973344797968</v>
      </c>
      <c r="U40" s="98">
        <v>72.346431642304424</v>
      </c>
      <c r="V40" s="98">
        <v>83.404987102321542</v>
      </c>
      <c r="W40" s="98">
        <v>98.864488392089484</v>
      </c>
      <c r="DA40" s="63" t="s">
        <v>240</v>
      </c>
    </row>
    <row r="41" spans="1:105" ht="12" customHeight="1" x14ac:dyDescent="0.25">
      <c r="A41" s="73" t="s">
        <v>203</v>
      </c>
      <c r="B41" s="98">
        <v>28.040498710232161</v>
      </c>
      <c r="C41" s="98">
        <v>28.088306104901111</v>
      </c>
      <c r="D41" s="98">
        <v>27.538950988822009</v>
      </c>
      <c r="E41" s="98">
        <v>46.097248495270847</v>
      </c>
      <c r="F41" s="98">
        <v>43.398280309544283</v>
      </c>
      <c r="G41" s="98">
        <v>48.939552880481507</v>
      </c>
      <c r="H41" s="98">
        <v>56.104901117798789</v>
      </c>
      <c r="I41" s="98">
        <v>41.487532244196039</v>
      </c>
      <c r="J41" s="98">
        <v>43.876010318142733</v>
      </c>
      <c r="K41" s="98">
        <v>48.963370593293199</v>
      </c>
      <c r="L41" s="98">
        <v>46.360017196904558</v>
      </c>
      <c r="M41" s="98">
        <v>53.883662940670668</v>
      </c>
      <c r="N41" s="98">
        <v>45.11805674978504</v>
      </c>
      <c r="O41" s="98">
        <v>41.511435941530522</v>
      </c>
      <c r="P41" s="98">
        <v>49.512725709372297</v>
      </c>
      <c r="Q41" s="98">
        <v>49.990455717970761</v>
      </c>
      <c r="R41" s="98">
        <v>39.74393809114359</v>
      </c>
      <c r="S41" s="98">
        <v>38.799999999999997</v>
      </c>
      <c r="T41" s="98">
        <v>40.894153052450562</v>
      </c>
      <c r="U41" s="98">
        <v>38.522957867583827</v>
      </c>
      <c r="V41" s="98">
        <v>39.943508168529661</v>
      </c>
      <c r="W41" s="98">
        <v>35.776096302665522</v>
      </c>
      <c r="DA41" s="63" t="s">
        <v>241</v>
      </c>
    </row>
    <row r="42" spans="1:105" ht="12" customHeight="1" x14ac:dyDescent="0.25">
      <c r="A42" s="32" t="s">
        <v>53</v>
      </c>
      <c r="B42" s="33">
        <v>1221.58211521926</v>
      </c>
      <c r="C42" s="33">
        <v>1250.73086844368</v>
      </c>
      <c r="D42" s="33">
        <v>1356.405846947549</v>
      </c>
      <c r="E42" s="33">
        <v>1413.929492691316</v>
      </c>
      <c r="F42" s="33">
        <v>1449.0111779879619</v>
      </c>
      <c r="G42" s="33">
        <v>1450.9888220120381</v>
      </c>
      <c r="H42" s="33">
        <v>1519.862424763543</v>
      </c>
      <c r="I42" s="33">
        <v>1544.02407566638</v>
      </c>
      <c r="J42" s="33">
        <v>1558.555460017197</v>
      </c>
      <c r="K42" s="33">
        <v>1558.985382631126</v>
      </c>
      <c r="L42" s="33">
        <v>1558.8993981083399</v>
      </c>
      <c r="M42" s="33">
        <v>1515.735167669819</v>
      </c>
      <c r="N42" s="33">
        <v>1638.693035253654</v>
      </c>
      <c r="O42" s="33">
        <v>1500.085984522786</v>
      </c>
      <c r="P42" s="33">
        <v>1479.1917454858126</v>
      </c>
      <c r="Q42" s="33">
        <v>1507.996560619089</v>
      </c>
      <c r="R42" s="33">
        <v>1723.1298366294066</v>
      </c>
      <c r="S42" s="33">
        <v>1687.6914875322441</v>
      </c>
      <c r="T42" s="33">
        <v>1441.3250214961311</v>
      </c>
      <c r="U42" s="33">
        <v>1494.199484092863</v>
      </c>
      <c r="V42" s="33">
        <v>1503.5425623387789</v>
      </c>
      <c r="W42" s="33">
        <v>1523.556319862425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4557.2571797076525</v>
      </c>
      <c r="C44" s="205">
        <f t="shared" si="25"/>
        <v>4776.4625107480651</v>
      </c>
      <c r="D44" s="205">
        <f t="shared" si="25"/>
        <v>4980.5492691315558</v>
      </c>
      <c r="E44" s="205">
        <f t="shared" si="25"/>
        <v>5580.488650042993</v>
      </c>
      <c r="F44" s="205">
        <f t="shared" si="25"/>
        <v>5479.2175408426474</v>
      </c>
      <c r="G44" s="205">
        <f t="shared" si="25"/>
        <v>5573.9294926913153</v>
      </c>
      <c r="H44" s="205">
        <f t="shared" si="25"/>
        <v>5573.2293207222692</v>
      </c>
      <c r="I44" s="205">
        <f t="shared" si="25"/>
        <v>5421.2055030094571</v>
      </c>
      <c r="J44" s="205">
        <f t="shared" si="25"/>
        <v>5270.4473774720555</v>
      </c>
      <c r="K44" s="205">
        <f t="shared" si="25"/>
        <v>4887.5076526225266</v>
      </c>
      <c r="L44" s="205">
        <f t="shared" si="25"/>
        <v>4666.491573516766</v>
      </c>
      <c r="M44" s="205">
        <f t="shared" si="25"/>
        <v>5526.0653482373164</v>
      </c>
      <c r="N44" s="205">
        <f t="shared" si="25"/>
        <v>5096.062338779021</v>
      </c>
      <c r="O44" s="205">
        <f t="shared" si="25"/>
        <v>3821.3367153912295</v>
      </c>
      <c r="P44" s="205">
        <f t="shared" si="25"/>
        <v>3849.3463456577838</v>
      </c>
      <c r="Q44" s="205">
        <f t="shared" si="25"/>
        <v>4461.3776440240772</v>
      </c>
      <c r="R44" s="205">
        <f t="shared" ref="R44:V44" si="26">SUM(R45,R50)</f>
        <v>4341.1491831470321</v>
      </c>
      <c r="S44" s="205">
        <f t="shared" si="26"/>
        <v>4339.4889939810846</v>
      </c>
      <c r="T44" s="205">
        <f t="shared" si="26"/>
        <v>3834.1434221840063</v>
      </c>
      <c r="U44" s="205">
        <f t="shared" si="26"/>
        <v>4031.9891659501272</v>
      </c>
      <c r="V44" s="205">
        <f t="shared" si="26"/>
        <v>4196.3717970765256</v>
      </c>
      <c r="W44" s="205">
        <f t="shared" ref="W44" si="27">SUM(W45,W50)</f>
        <v>4182.0934651762691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4026.6383014773446</v>
      </c>
      <c r="C45" s="192">
        <f t="shared" si="28"/>
        <v>4233.0993469487476</v>
      </c>
      <c r="D45" s="192">
        <f t="shared" si="28"/>
        <v>4426.4198580530938</v>
      </c>
      <c r="E45" s="192">
        <f t="shared" si="28"/>
        <v>5016.0943546025364</v>
      </c>
      <c r="F45" s="192">
        <f t="shared" si="28"/>
        <v>4896.5587238779444</v>
      </c>
      <c r="G45" s="192">
        <f t="shared" si="28"/>
        <v>4979.4646745866194</v>
      </c>
      <c r="H45" s="192">
        <f t="shared" si="28"/>
        <v>4963.4753287910744</v>
      </c>
      <c r="I45" s="192">
        <f t="shared" si="28"/>
        <v>4795.5431628515207</v>
      </c>
      <c r="J45" s="192">
        <f t="shared" si="28"/>
        <v>4634.5752655339147</v>
      </c>
      <c r="K45" s="192">
        <f t="shared" si="28"/>
        <v>4241.523386685165</v>
      </c>
      <c r="L45" s="192">
        <f t="shared" si="28"/>
        <v>4019.7546444524196</v>
      </c>
      <c r="M45" s="192">
        <f t="shared" si="28"/>
        <v>4877.3175944799341</v>
      </c>
      <c r="N45" s="192">
        <f t="shared" si="28"/>
        <v>4449.4403372104089</v>
      </c>
      <c r="O45" s="192">
        <f t="shared" si="28"/>
        <v>3164.502407643407</v>
      </c>
      <c r="P45" s="192">
        <f t="shared" si="28"/>
        <v>3187.5487370897913</v>
      </c>
      <c r="Q45" s="192">
        <f t="shared" si="28"/>
        <v>3810.3946017556045</v>
      </c>
      <c r="R45" s="192">
        <f t="shared" ref="R45:V45" si="29">SUM(R46:R49)</f>
        <v>3693.5343451479393</v>
      </c>
      <c r="S45" s="192">
        <f t="shared" si="29"/>
        <v>3686.8297752093708</v>
      </c>
      <c r="T45" s="192">
        <f t="shared" si="29"/>
        <v>3184.8661585710333</v>
      </c>
      <c r="U45" s="192">
        <f t="shared" si="29"/>
        <v>3389.9641218161287</v>
      </c>
      <c r="V45" s="192">
        <f t="shared" si="29"/>
        <v>3539.0903115264991</v>
      </c>
      <c r="W45" s="192">
        <f t="shared" ref="W45" si="30">SUM(W46:W49)</f>
        <v>3500.1464093829027</v>
      </c>
      <c r="DA45" s="213" t="s">
        <v>244</v>
      </c>
    </row>
    <row r="46" spans="1:105" ht="12" customHeight="1" x14ac:dyDescent="0.25">
      <c r="A46" s="97" t="s">
        <v>57</v>
      </c>
      <c r="B46" s="74">
        <v>3194.5863205632345</v>
      </c>
      <c r="C46" s="74">
        <v>3384.897640375475</v>
      </c>
      <c r="D46" s="74">
        <v>3553.9900683755886</v>
      </c>
      <c r="E46" s="74">
        <v>4110.1770753173541</v>
      </c>
      <c r="F46" s="74">
        <v>3991.6775476986713</v>
      </c>
      <c r="G46" s="74">
        <v>4094.550236713033</v>
      </c>
      <c r="H46" s="74">
        <v>4048.6257718955508</v>
      </c>
      <c r="I46" s="74">
        <v>3855.1861921183777</v>
      </c>
      <c r="J46" s="74">
        <v>3662.3219187579093</v>
      </c>
      <c r="K46" s="74">
        <v>3260.0394171489475</v>
      </c>
      <c r="L46" s="74">
        <v>3033.7245535714719</v>
      </c>
      <c r="M46" s="74">
        <v>3915.5932223165996</v>
      </c>
      <c r="N46" s="74">
        <v>3434.4519189806747</v>
      </c>
      <c r="O46" s="74">
        <v>2182.1812223094726</v>
      </c>
      <c r="P46" s="74">
        <v>2206.69810331901</v>
      </c>
      <c r="Q46" s="74">
        <v>2800.6702598591578</v>
      </c>
      <c r="R46" s="74">
        <v>2616.3684956163602</v>
      </c>
      <c r="S46" s="74">
        <v>2605.8598748493482</v>
      </c>
      <c r="T46" s="74">
        <v>2173.0606538539214</v>
      </c>
      <c r="U46" s="74">
        <v>2297.7064408376832</v>
      </c>
      <c r="V46" s="74">
        <v>2424.4725718367131</v>
      </c>
      <c r="W46" s="74">
        <v>2363.2768061285956</v>
      </c>
      <c r="DA46" s="90" t="s">
        <v>245</v>
      </c>
    </row>
    <row r="47" spans="1:105" ht="12" customHeight="1" x14ac:dyDescent="0.25">
      <c r="A47" s="97" t="s">
        <v>56</v>
      </c>
      <c r="B47" s="74">
        <v>85.399580806030201</v>
      </c>
      <c r="C47" s="74">
        <v>109.69987218000581</v>
      </c>
      <c r="D47" s="74">
        <v>90.289167248023915</v>
      </c>
      <c r="E47" s="74">
        <v>128.76448907883767</v>
      </c>
      <c r="F47" s="74">
        <v>78.243683740766969</v>
      </c>
      <c r="G47" s="74">
        <v>84.148668928978068</v>
      </c>
      <c r="H47" s="74">
        <v>99.732713062859432</v>
      </c>
      <c r="I47" s="74">
        <v>146.25849359887707</v>
      </c>
      <c r="J47" s="74">
        <v>144.51659503619155</v>
      </c>
      <c r="K47" s="74">
        <v>98.727145508494573</v>
      </c>
      <c r="L47" s="74">
        <v>134.13416148232525</v>
      </c>
      <c r="M47" s="74">
        <v>126.26711033232689</v>
      </c>
      <c r="N47" s="74">
        <v>210.51880385662406</v>
      </c>
      <c r="O47" s="74">
        <v>129.04930446418999</v>
      </c>
      <c r="P47" s="74">
        <v>104.65548005523449</v>
      </c>
      <c r="Q47" s="74">
        <v>138.73602751504757</v>
      </c>
      <c r="R47" s="74">
        <v>173.11263972484966</v>
      </c>
      <c r="S47" s="74">
        <v>189.06121620330566</v>
      </c>
      <c r="T47" s="74">
        <v>139.87376994363203</v>
      </c>
      <c r="U47" s="74">
        <v>202.44050348714961</v>
      </c>
      <c r="V47" s="74">
        <v>180.42509792681753</v>
      </c>
      <c r="W47" s="74">
        <v>170.64368969141094</v>
      </c>
      <c r="DA47" s="90" t="s">
        <v>246</v>
      </c>
    </row>
    <row r="48" spans="1:105" ht="12" customHeight="1" x14ac:dyDescent="0.25">
      <c r="A48" s="97" t="s">
        <v>55</v>
      </c>
      <c r="B48" s="74">
        <v>520.81419698814432</v>
      </c>
      <c r="C48" s="74">
        <v>516.94441668532886</v>
      </c>
      <c r="D48" s="74">
        <v>530.82379513692717</v>
      </c>
      <c r="E48" s="74">
        <v>533.44990003433281</v>
      </c>
      <c r="F48" s="74">
        <v>559.40742606938022</v>
      </c>
      <c r="G48" s="74">
        <v>540.78739155048493</v>
      </c>
      <c r="H48" s="74">
        <v>548.31227279714813</v>
      </c>
      <c r="I48" s="74">
        <v>536.77325296636764</v>
      </c>
      <c r="J48" s="74">
        <v>570.15701480296252</v>
      </c>
      <c r="K48" s="74">
        <v>610.66545552830644</v>
      </c>
      <c r="L48" s="74">
        <v>590.26099760453417</v>
      </c>
      <c r="M48" s="74">
        <v>587.97895831988853</v>
      </c>
      <c r="N48" s="74">
        <v>558.63413793887071</v>
      </c>
      <c r="O48" s="74">
        <v>577.06278442053588</v>
      </c>
      <c r="P48" s="74">
        <v>592.43040944988161</v>
      </c>
      <c r="Q48" s="74">
        <v>592.97088817913334</v>
      </c>
      <c r="R48" s="74">
        <v>613.9839621153568</v>
      </c>
      <c r="S48" s="74">
        <v>602.08385473907697</v>
      </c>
      <c r="T48" s="74">
        <v>574.99318578583507</v>
      </c>
      <c r="U48" s="74">
        <v>579.39657478169693</v>
      </c>
      <c r="V48" s="74">
        <v>578.17184833522617</v>
      </c>
      <c r="W48" s="74">
        <v>620.28773368177178</v>
      </c>
      <c r="DA48" s="90" t="s">
        <v>247</v>
      </c>
    </row>
    <row r="49" spans="1:105" ht="12" customHeight="1" x14ac:dyDescent="0.25">
      <c r="A49" s="107" t="s">
        <v>54</v>
      </c>
      <c r="B49" s="193">
        <v>225.8382031199354</v>
      </c>
      <c r="C49" s="193">
        <v>221.55741770793782</v>
      </c>
      <c r="D49" s="193">
        <v>251.31682729255448</v>
      </c>
      <c r="E49" s="193">
        <v>243.70289017201108</v>
      </c>
      <c r="F49" s="193">
        <v>267.23006636912578</v>
      </c>
      <c r="G49" s="193">
        <v>259.9783773941233</v>
      </c>
      <c r="H49" s="193">
        <v>266.80457103551572</v>
      </c>
      <c r="I49" s="193">
        <v>257.32522416789828</v>
      </c>
      <c r="J49" s="193">
        <v>257.57973693685102</v>
      </c>
      <c r="K49" s="193">
        <v>272.09136849941621</v>
      </c>
      <c r="L49" s="193">
        <v>261.63493179408817</v>
      </c>
      <c r="M49" s="193">
        <v>247.47830351111892</v>
      </c>
      <c r="N49" s="193">
        <v>245.83547643423904</v>
      </c>
      <c r="O49" s="193">
        <v>276.20909644920869</v>
      </c>
      <c r="P49" s="193">
        <v>283.76474426566512</v>
      </c>
      <c r="Q49" s="193">
        <v>278.01742620226565</v>
      </c>
      <c r="R49" s="193">
        <v>290.06924769137282</v>
      </c>
      <c r="S49" s="193">
        <v>289.82482941763959</v>
      </c>
      <c r="T49" s="193">
        <v>296.93854898764511</v>
      </c>
      <c r="U49" s="193">
        <v>310.42060270959882</v>
      </c>
      <c r="V49" s="193">
        <v>356.02079342774243</v>
      </c>
      <c r="W49" s="193">
        <v>345.93817988112414</v>
      </c>
      <c r="DA49" s="214" t="s">
        <v>248</v>
      </c>
    </row>
    <row r="50" spans="1:105" ht="12" customHeight="1" x14ac:dyDescent="0.25">
      <c r="A50" s="209" t="s">
        <v>58</v>
      </c>
      <c r="B50" s="77">
        <v>530.61887823030804</v>
      </c>
      <c r="C50" s="77">
        <v>543.36316379931793</v>
      </c>
      <c r="D50" s="77">
        <v>554.12941107846177</v>
      </c>
      <c r="E50" s="77">
        <v>564.39429544045652</v>
      </c>
      <c r="F50" s="77">
        <v>582.65881696470331</v>
      </c>
      <c r="G50" s="77">
        <v>594.46481810469618</v>
      </c>
      <c r="H50" s="77">
        <v>609.75399193119506</v>
      </c>
      <c r="I50" s="77">
        <v>625.66234015793646</v>
      </c>
      <c r="J50" s="77">
        <v>635.87211193814051</v>
      </c>
      <c r="K50" s="77">
        <v>645.9842659373619</v>
      </c>
      <c r="L50" s="77">
        <v>646.73692906434644</v>
      </c>
      <c r="M50" s="77">
        <v>648.74775375738182</v>
      </c>
      <c r="N50" s="77">
        <v>646.62200156861252</v>
      </c>
      <c r="O50" s="77">
        <v>656.83430774782278</v>
      </c>
      <c r="P50" s="77">
        <v>661.79760856799248</v>
      </c>
      <c r="Q50" s="77">
        <v>650.98304226847256</v>
      </c>
      <c r="R50" s="77">
        <v>647.61483799909229</v>
      </c>
      <c r="S50" s="77">
        <v>652.65921877171343</v>
      </c>
      <c r="T50" s="77">
        <v>649.27726361297289</v>
      </c>
      <c r="U50" s="77">
        <v>642.02504413399834</v>
      </c>
      <c r="V50" s="77">
        <v>657.28148555002645</v>
      </c>
      <c r="W50" s="77">
        <v>681.94705579336596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0.88356617647276448</v>
      </c>
      <c r="C53" s="195">
        <f t="shared" si="34"/>
        <v>0.88624150978331062</v>
      </c>
      <c r="D53" s="195">
        <f t="shared" si="34"/>
        <v>0.88874130519843564</v>
      </c>
      <c r="E53" s="195">
        <f t="shared" si="34"/>
        <v>0.89886292566223425</v>
      </c>
      <c r="F53" s="195">
        <f t="shared" si="34"/>
        <v>0.89366021468914048</v>
      </c>
      <c r="G53" s="195">
        <f t="shared" si="34"/>
        <v>0.89334906032016115</v>
      </c>
      <c r="H53" s="195">
        <f t="shared" si="34"/>
        <v>0.89059233761223144</v>
      </c>
      <c r="I53" s="195">
        <f t="shared" si="34"/>
        <v>0.88458981313093288</v>
      </c>
      <c r="J53" s="195">
        <f t="shared" si="34"/>
        <v>0.87935139725403466</v>
      </c>
      <c r="K53" s="195">
        <f t="shared" si="34"/>
        <v>0.86782951314853884</v>
      </c>
      <c r="L53" s="195">
        <f t="shared" si="34"/>
        <v>0.86140831524593287</v>
      </c>
      <c r="M53" s="195">
        <f t="shared" si="34"/>
        <v>0.88260222909518837</v>
      </c>
      <c r="N53" s="195">
        <f t="shared" si="34"/>
        <v>0.87311340431452844</v>
      </c>
      <c r="O53" s="195">
        <f t="shared" si="34"/>
        <v>0.82811399343525904</v>
      </c>
      <c r="P53" s="195">
        <f t="shared" si="34"/>
        <v>0.82807532782428717</v>
      </c>
      <c r="Q53" s="195">
        <f t="shared" si="34"/>
        <v>0.85408474820766389</v>
      </c>
      <c r="R53" s="195">
        <f t="shared" ref="R53:V53" si="35">IF(R45=0,0,R45/R$44)</f>
        <v>0.85081949256357581</v>
      </c>
      <c r="S53" s="195">
        <f t="shared" si="35"/>
        <v>0.8495999829295664</v>
      </c>
      <c r="T53" s="195">
        <f t="shared" si="35"/>
        <v>0.83065910892735162</v>
      </c>
      <c r="U53" s="195">
        <f t="shared" si="35"/>
        <v>0.84076717031983716</v>
      </c>
      <c r="V53" s="195">
        <f t="shared" si="35"/>
        <v>0.8433691013727781</v>
      </c>
      <c r="W53" s="195">
        <f t="shared" ref="W53" si="36">IF(W45=0,0,W45/W$44)</f>
        <v>0.83693643830013653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0.70098881730615137</v>
      </c>
      <c r="C54" s="196">
        <f t="shared" si="37"/>
        <v>0.70866203445724307</v>
      </c>
      <c r="D54" s="196">
        <f t="shared" si="37"/>
        <v>0.71357392053171831</v>
      </c>
      <c r="E54" s="196">
        <f t="shared" si="37"/>
        <v>0.73652637485172356</v>
      </c>
      <c r="F54" s="196">
        <f t="shared" si="37"/>
        <v>0.72851233190584219</v>
      </c>
      <c r="G54" s="196">
        <f t="shared" si="37"/>
        <v>0.73458952828196267</v>
      </c>
      <c r="H54" s="196">
        <f t="shared" si="37"/>
        <v>0.72644162637306742</v>
      </c>
      <c r="I54" s="196">
        <f t="shared" si="37"/>
        <v>0.71113079738044616</v>
      </c>
      <c r="J54" s="196">
        <f t="shared" si="37"/>
        <v>0.69487875629156248</v>
      </c>
      <c r="K54" s="196">
        <f t="shared" si="37"/>
        <v>0.66701469314317774</v>
      </c>
      <c r="L54" s="196">
        <f t="shared" si="37"/>
        <v>0.65010822494321863</v>
      </c>
      <c r="M54" s="196">
        <f t="shared" si="37"/>
        <v>0.70856802726112911</v>
      </c>
      <c r="N54" s="196">
        <f t="shared" si="37"/>
        <v>0.67394228929380484</v>
      </c>
      <c r="O54" s="196">
        <f t="shared" si="37"/>
        <v>0.57105180329183847</v>
      </c>
      <c r="P54" s="196">
        <f t="shared" si="37"/>
        <v>0.57326566776934829</v>
      </c>
      <c r="Q54" s="196">
        <f t="shared" si="37"/>
        <v>0.62775906532158232</v>
      </c>
      <c r="R54" s="196">
        <f t="shared" ref="R54:V54" si="38">IF(R46=0,0,R46/R$44)</f>
        <v>0.60269029817576425</v>
      </c>
      <c r="S54" s="196">
        <f t="shared" si="38"/>
        <v>0.60049924736845794</v>
      </c>
      <c r="T54" s="196">
        <f t="shared" si="38"/>
        <v>0.56676561478654908</v>
      </c>
      <c r="U54" s="196">
        <f t="shared" si="38"/>
        <v>0.5698692001064033</v>
      </c>
      <c r="V54" s="196">
        <f t="shared" si="38"/>
        <v>0.57775447197642582</v>
      </c>
      <c r="W54" s="196">
        <f t="shared" ref="W54" si="39">IF(W46=0,0,W46/W$44)</f>
        <v>0.56509421078397326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1.8739249824717721E-2</v>
      </c>
      <c r="C55" s="197">
        <f t="shared" si="40"/>
        <v>2.296676084720807E-2</v>
      </c>
      <c r="D55" s="197">
        <f t="shared" si="40"/>
        <v>1.8128355402007173E-2</v>
      </c>
      <c r="E55" s="197">
        <f t="shared" si="40"/>
        <v>2.3074052677778612E-2</v>
      </c>
      <c r="F55" s="197">
        <f t="shared" si="40"/>
        <v>1.428008345307164E-2</v>
      </c>
      <c r="G55" s="197">
        <f t="shared" si="40"/>
        <v>1.5096830528501668E-2</v>
      </c>
      <c r="H55" s="197">
        <f t="shared" si="40"/>
        <v>1.7894959515129812E-2</v>
      </c>
      <c r="I55" s="197">
        <f t="shared" si="40"/>
        <v>2.6978961324687845E-2</v>
      </c>
      <c r="J55" s="197">
        <f t="shared" si="40"/>
        <v>2.7420176065870945E-2</v>
      </c>
      <c r="K55" s="197">
        <f t="shared" si="40"/>
        <v>2.019989584170161E-2</v>
      </c>
      <c r="L55" s="197">
        <f t="shared" si="40"/>
        <v>2.8744113081348378E-2</v>
      </c>
      <c r="M55" s="197">
        <f t="shared" si="40"/>
        <v>2.2849369736932825E-2</v>
      </c>
      <c r="N55" s="197">
        <f t="shared" si="40"/>
        <v>4.1310091961524714E-2</v>
      </c>
      <c r="O55" s="197">
        <f t="shared" si="40"/>
        <v>3.3770723198617132E-2</v>
      </c>
      <c r="P55" s="197">
        <f t="shared" si="40"/>
        <v>2.71878575367192E-2</v>
      </c>
      <c r="Q55" s="197">
        <f t="shared" si="40"/>
        <v>3.1097127072594179E-2</v>
      </c>
      <c r="R55" s="197">
        <f t="shared" ref="R55:V55" si="41">IF(R47=0,0,R47/R$44)</f>
        <v>3.9877145986343412E-2</v>
      </c>
      <c r="S55" s="197">
        <f t="shared" si="41"/>
        <v>4.3567622009304668E-2</v>
      </c>
      <c r="T55" s="197">
        <f t="shared" si="41"/>
        <v>3.6481100089875373E-2</v>
      </c>
      <c r="U55" s="197">
        <f t="shared" si="41"/>
        <v>5.0208593117448283E-2</v>
      </c>
      <c r="V55" s="197">
        <f t="shared" si="41"/>
        <v>4.2995498647787539E-2</v>
      </c>
      <c r="W55" s="197">
        <f t="shared" ref="W55" si="42">IF(W47=0,0,W47/W$44)</f>
        <v>4.0803413676030451E-2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0.11428238004806972</v>
      </c>
      <c r="C56" s="197">
        <f t="shared" si="43"/>
        <v>0.10822746237871501</v>
      </c>
      <c r="D56" s="197">
        <f t="shared" si="43"/>
        <v>0.10657936834936389</v>
      </c>
      <c r="E56" s="197">
        <f t="shared" si="43"/>
        <v>9.5591969357418732E-2</v>
      </c>
      <c r="F56" s="197">
        <f t="shared" si="43"/>
        <v>0.1020962248531839</v>
      </c>
      <c r="G56" s="197">
        <f t="shared" si="43"/>
        <v>9.7020852570808391E-2</v>
      </c>
      <c r="H56" s="197">
        <f t="shared" si="43"/>
        <v>9.8383224741609765E-2</v>
      </c>
      <c r="I56" s="197">
        <f t="shared" si="43"/>
        <v>9.9013633161183501E-2</v>
      </c>
      <c r="J56" s="197">
        <f t="shared" si="43"/>
        <v>0.10818000332192589</v>
      </c>
      <c r="K56" s="197">
        <f t="shared" si="43"/>
        <v>0.12494414309523119</v>
      </c>
      <c r="L56" s="197">
        <f t="shared" si="43"/>
        <v>0.12648924535819983</v>
      </c>
      <c r="M56" s="197">
        <f t="shared" si="43"/>
        <v>0.10640101433245625</v>
      </c>
      <c r="N56" s="197">
        <f t="shared" si="43"/>
        <v>0.10962074260510622</v>
      </c>
      <c r="O56" s="197">
        <f t="shared" si="43"/>
        <v>0.15101071363229923</v>
      </c>
      <c r="P56" s="197">
        <f t="shared" si="43"/>
        <v>0.15390415833019722</v>
      </c>
      <c r="Q56" s="197">
        <f t="shared" si="43"/>
        <v>0.13291205889584476</v>
      </c>
      <c r="R56" s="197">
        <f t="shared" ref="R56:V56" si="44">IF(R48=0,0,R48/R$44)</f>
        <v>0.14143350901160714</v>
      </c>
      <c r="S56" s="197">
        <f t="shared" si="44"/>
        <v>0.1387453351245212</v>
      </c>
      <c r="T56" s="197">
        <f t="shared" si="44"/>
        <v>0.14996653032303817</v>
      </c>
      <c r="U56" s="197">
        <f t="shared" si="44"/>
        <v>0.14369993344095797</v>
      </c>
      <c r="V56" s="197">
        <f t="shared" si="44"/>
        <v>0.13777898534586938</v>
      </c>
      <c r="W56" s="197">
        <f t="shared" ref="W56" si="45">IF(W48=0,0,W48/W$44)</f>
        <v>0.14831991174918124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4.9555729293825568E-2</v>
      </c>
      <c r="C57" s="198">
        <f t="shared" si="46"/>
        <v>4.6385252100144429E-2</v>
      </c>
      <c r="D57" s="198">
        <f t="shared" si="46"/>
        <v>5.0459660915346365E-2</v>
      </c>
      <c r="E57" s="198">
        <f t="shared" si="46"/>
        <v>4.3670528775313175E-2</v>
      </c>
      <c r="F57" s="198">
        <f t="shared" si="46"/>
        <v>4.8771574477042674E-2</v>
      </c>
      <c r="G57" s="198">
        <f t="shared" si="46"/>
        <v>4.6641848938888418E-2</v>
      </c>
      <c r="H57" s="198">
        <f t="shared" si="46"/>
        <v>4.7872526982424411E-2</v>
      </c>
      <c r="I57" s="198">
        <f t="shared" si="46"/>
        <v>4.7466421264615428E-2</v>
      </c>
      <c r="J57" s="198">
        <f t="shared" si="46"/>
        <v>4.8872461574675258E-2</v>
      </c>
      <c r="K57" s="198">
        <f t="shared" si="46"/>
        <v>5.5670781068428217E-2</v>
      </c>
      <c r="L57" s="198">
        <f t="shared" si="46"/>
        <v>5.6066731863166012E-2</v>
      </c>
      <c r="M57" s="198">
        <f t="shared" si="46"/>
        <v>4.4783817764670233E-2</v>
      </c>
      <c r="N57" s="198">
        <f t="shared" si="46"/>
        <v>4.82402804540926E-2</v>
      </c>
      <c r="O57" s="198">
        <f t="shared" si="46"/>
        <v>7.2280753312504234E-2</v>
      </c>
      <c r="P57" s="198">
        <f t="shared" si="46"/>
        <v>7.3717644188022485E-2</v>
      </c>
      <c r="Q57" s="198">
        <f t="shared" si="46"/>
        <v>6.2316496917642517E-2</v>
      </c>
      <c r="R57" s="198">
        <f t="shared" ref="R57:V57" si="47">IF(R49=0,0,R49/R$44)</f>
        <v>6.6818539389860987E-2</v>
      </c>
      <c r="S57" s="198">
        <f t="shared" si="47"/>
        <v>6.6787778427282465E-2</v>
      </c>
      <c r="T57" s="198">
        <f t="shared" si="47"/>
        <v>7.7445863727889142E-2</v>
      </c>
      <c r="U57" s="198">
        <f t="shared" si="47"/>
        <v>7.6989443655027551E-2</v>
      </c>
      <c r="V57" s="198">
        <f t="shared" si="47"/>
        <v>8.4840145402695355E-2</v>
      </c>
      <c r="W57" s="198">
        <f t="shared" ref="W57" si="48">IF(W49=0,0,W49/W$44)</f>
        <v>8.2718902090951563E-2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0.11643382352723555</v>
      </c>
      <c r="C58" s="195">
        <f t="shared" si="49"/>
        <v>0.1137584902166895</v>
      </c>
      <c r="D58" s="195">
        <f t="shared" si="49"/>
        <v>0.11125869480156428</v>
      </c>
      <c r="E58" s="195">
        <f t="shared" si="49"/>
        <v>0.10113707433776581</v>
      </c>
      <c r="F58" s="195">
        <f t="shared" si="49"/>
        <v>0.10633978531085962</v>
      </c>
      <c r="G58" s="195">
        <f t="shared" si="49"/>
        <v>0.10665093967983884</v>
      </c>
      <c r="H58" s="195">
        <f t="shared" si="49"/>
        <v>0.10940766238776861</v>
      </c>
      <c r="I58" s="195">
        <f t="shared" si="49"/>
        <v>0.11541018686906712</v>
      </c>
      <c r="J58" s="195">
        <f t="shared" si="49"/>
        <v>0.12064860274596527</v>
      </c>
      <c r="K58" s="195">
        <f t="shared" si="49"/>
        <v>0.13217048685146124</v>
      </c>
      <c r="L58" s="195">
        <f t="shared" si="49"/>
        <v>0.13859168475406716</v>
      </c>
      <c r="M58" s="195">
        <f t="shared" si="49"/>
        <v>0.11739777090481149</v>
      </c>
      <c r="N58" s="195">
        <f t="shared" si="49"/>
        <v>0.12688659568547161</v>
      </c>
      <c r="O58" s="195">
        <f t="shared" si="49"/>
        <v>0.17188600656474101</v>
      </c>
      <c r="P58" s="195">
        <f t="shared" si="49"/>
        <v>0.17192467217571278</v>
      </c>
      <c r="Q58" s="195">
        <f t="shared" si="49"/>
        <v>0.14591525179233614</v>
      </c>
      <c r="R58" s="195">
        <f t="shared" ref="R58:V58" si="50">IF(R50=0,0,R50/R$44)</f>
        <v>0.14918050743642411</v>
      </c>
      <c r="S58" s="195">
        <f t="shared" si="50"/>
        <v>0.15040001707043349</v>
      </c>
      <c r="T58" s="195">
        <f t="shared" si="50"/>
        <v>0.16934089107264833</v>
      </c>
      <c r="U58" s="195">
        <f t="shared" si="50"/>
        <v>0.15923282968016281</v>
      </c>
      <c r="V58" s="195">
        <f t="shared" si="50"/>
        <v>0.15663089862722193</v>
      </c>
      <c r="W58" s="195">
        <f t="shared" ref="W58" si="51">IF(W50=0,0,W50/W$44)</f>
        <v>0.16306356169986336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7604.0082783143998</v>
      </c>
      <c r="C62" s="22">
        <v>8183.1067786842959</v>
      </c>
      <c r="D62" s="22">
        <v>8471.8860319200012</v>
      </c>
      <c r="E62" s="22">
        <v>10073.911925639999</v>
      </c>
      <c r="F62" s="22">
        <v>9628.3157692440018</v>
      </c>
      <c r="G62" s="22">
        <v>9903.4612233594471</v>
      </c>
      <c r="H62" s="22">
        <v>9572.5348600319994</v>
      </c>
      <c r="I62" s="22">
        <v>8684.8508283661795</v>
      </c>
      <c r="J62" s="22">
        <v>8496.7912402082093</v>
      </c>
      <c r="K62" s="22">
        <v>7420.391902623438</v>
      </c>
      <c r="L62" s="22">
        <v>6692.9171251757352</v>
      </c>
      <c r="M62" s="22">
        <v>8832.4392254945251</v>
      </c>
      <c r="N62" s="22">
        <v>6661.2568025765513</v>
      </c>
      <c r="O62" s="22">
        <v>3588.6319823321101</v>
      </c>
      <c r="P62" s="22">
        <v>3780.4533984360087</v>
      </c>
      <c r="Q62" s="22">
        <v>5365.8305982072343</v>
      </c>
      <c r="R62" s="22">
        <v>4675.8994041624246</v>
      </c>
      <c r="S62" s="22">
        <v>4697.6651564184176</v>
      </c>
      <c r="T62" s="22">
        <v>3974.0838484988344</v>
      </c>
      <c r="U62" s="22">
        <v>4471.3964296080248</v>
      </c>
      <c r="V62" s="22">
        <v>5009.2154920196899</v>
      </c>
      <c r="W62" s="22">
        <v>4687.9621406625884</v>
      </c>
      <c r="DA62" s="57" t="s">
        <v>250</v>
      </c>
    </row>
    <row r="63" spans="1:105" ht="12" customHeight="1" x14ac:dyDescent="0.25">
      <c r="A63" s="30" t="s">
        <v>51</v>
      </c>
      <c r="B63" s="31">
        <v>75.952606514399989</v>
      </c>
      <c r="C63" s="31">
        <v>71.375969884296012</v>
      </c>
      <c r="D63" s="31">
        <v>24.519237600000004</v>
      </c>
      <c r="E63" s="31">
        <v>22.62204912</v>
      </c>
      <c r="F63" s="31">
        <v>21.224501363999998</v>
      </c>
      <c r="G63" s="31">
        <v>20.415623159448003</v>
      </c>
      <c r="H63" s="31">
        <v>5.5256080320000507</v>
      </c>
      <c r="I63" s="31">
        <v>7.5256204861792577</v>
      </c>
      <c r="J63" s="31">
        <v>27.301021728209729</v>
      </c>
      <c r="K63" s="31">
        <v>17.043945303438512</v>
      </c>
      <c r="L63" s="31">
        <v>17.241254935736844</v>
      </c>
      <c r="M63" s="31">
        <v>23.16869141452581</v>
      </c>
      <c r="N63" s="31">
        <v>1.9987593365513867</v>
      </c>
      <c r="O63" s="31">
        <v>4.423306012110011</v>
      </c>
      <c r="P63" s="31">
        <v>14.898999996008621</v>
      </c>
      <c r="Q63" s="31">
        <v>23.668474687235168</v>
      </c>
      <c r="R63" s="31">
        <v>9.8254324824258887</v>
      </c>
      <c r="S63" s="31">
        <v>22.374331898417932</v>
      </c>
      <c r="T63" s="31">
        <v>17.928171138834944</v>
      </c>
      <c r="U63" s="31">
        <v>16.695558648025319</v>
      </c>
      <c r="V63" s="31">
        <v>16.300618139691821</v>
      </c>
      <c r="W63" s="31">
        <v>17.629759222587488</v>
      </c>
      <c r="DA63" s="59" t="s">
        <v>251</v>
      </c>
    </row>
    <row r="64" spans="1:105" ht="12" customHeight="1" x14ac:dyDescent="0.25">
      <c r="A64" s="73" t="s">
        <v>75</v>
      </c>
      <c r="B64" s="98">
        <v>7516.6447298399999</v>
      </c>
      <c r="C64" s="98">
        <v>8099.4617387999997</v>
      </c>
      <c r="D64" s="98">
        <v>8427.2715723600013</v>
      </c>
      <c r="E64" s="98">
        <v>10007.36357652</v>
      </c>
      <c r="F64" s="98">
        <v>9525.7009839600014</v>
      </c>
      <c r="G64" s="98">
        <v>9711.0746405999998</v>
      </c>
      <c r="H64" s="98">
        <v>9239.8312245599991</v>
      </c>
      <c r="I64" s="98">
        <v>8262.5017914</v>
      </c>
      <c r="J64" s="98">
        <v>7982.1074210399993</v>
      </c>
      <c r="K64" s="98">
        <v>6802.2174506399997</v>
      </c>
      <c r="L64" s="98">
        <v>6077.628686879998</v>
      </c>
      <c r="M64" s="98">
        <v>7991.8350105599984</v>
      </c>
      <c r="N64" s="98">
        <v>5930.3906639999996</v>
      </c>
      <c r="O64" s="98">
        <v>3038.2572769200001</v>
      </c>
      <c r="P64" s="98">
        <v>3221.6240127600004</v>
      </c>
      <c r="Q64" s="98">
        <v>4504.9415885999988</v>
      </c>
      <c r="R64" s="98">
        <v>3893.1225616799989</v>
      </c>
      <c r="S64" s="98">
        <v>3828.16354572</v>
      </c>
      <c r="T64" s="98">
        <v>3177.9363427199996</v>
      </c>
      <c r="U64" s="98">
        <v>3541.4046295199992</v>
      </c>
      <c r="V64" s="98">
        <v>3950.1957977999982</v>
      </c>
      <c r="W64" s="98">
        <v>3491.8374150000004</v>
      </c>
      <c r="DA64" s="63"/>
    </row>
    <row r="65" spans="1:105" ht="12" customHeight="1" x14ac:dyDescent="0.25">
      <c r="A65" s="97" t="s">
        <v>74</v>
      </c>
      <c r="B65" s="98">
        <v>179.07772428000001</v>
      </c>
      <c r="C65" s="98">
        <v>182.06237952000001</v>
      </c>
      <c r="D65" s="98">
        <v>143.26231572</v>
      </c>
      <c r="E65" s="98">
        <v>146.24697096</v>
      </c>
      <c r="F65" s="98">
        <v>155.20070952</v>
      </c>
      <c r="G65" s="98">
        <v>146.24697096</v>
      </c>
      <c r="H65" s="98">
        <v>140.27766048000001</v>
      </c>
      <c r="I65" s="98">
        <v>131.32369476000002</v>
      </c>
      <c r="J65" s="98">
        <v>131.32369476000002</v>
      </c>
      <c r="K65" s="98">
        <v>107.39625048000002</v>
      </c>
      <c r="L65" s="98">
        <v>127.71434951999998</v>
      </c>
      <c r="M65" s="98">
        <v>113.20132428000002</v>
      </c>
      <c r="N65" s="98">
        <v>46.441499040000004</v>
      </c>
      <c r="O65" s="98">
        <v>159.64305048000003</v>
      </c>
      <c r="P65" s="98">
        <v>229.30529903999999</v>
      </c>
      <c r="Q65" s="98">
        <v>208.98720000000003</v>
      </c>
      <c r="R65" s="98">
        <v>203.18189903999999</v>
      </c>
      <c r="S65" s="98">
        <v>214.49628432000003</v>
      </c>
      <c r="T65" s="98">
        <v>215.82289872000001</v>
      </c>
      <c r="U65" s="98">
        <v>212.23513368000002</v>
      </c>
      <c r="V65" s="98">
        <v>215.16981372000001</v>
      </c>
      <c r="W65" s="98">
        <v>279.62487360000011</v>
      </c>
      <c r="DA65" s="63" t="s">
        <v>252</v>
      </c>
    </row>
    <row r="66" spans="1:105" ht="12" customHeight="1" x14ac:dyDescent="0.25">
      <c r="A66" s="97" t="s">
        <v>201</v>
      </c>
      <c r="B66" s="98">
        <v>7337.5670055599994</v>
      </c>
      <c r="C66" s="98">
        <v>7917.3993592799998</v>
      </c>
      <c r="D66" s="98">
        <v>8284.0092566400017</v>
      </c>
      <c r="E66" s="98">
        <v>9861.1166055600006</v>
      </c>
      <c r="F66" s="98">
        <v>9370.5002744400008</v>
      </c>
      <c r="G66" s="98">
        <v>9564.8276696399989</v>
      </c>
      <c r="H66" s="98">
        <v>9099.553564079999</v>
      </c>
      <c r="I66" s="98">
        <v>8131.1780966400001</v>
      </c>
      <c r="J66" s="98">
        <v>7850.7837262799994</v>
      </c>
      <c r="K66" s="98">
        <v>6694.8212001599995</v>
      </c>
      <c r="L66" s="98">
        <v>5949.9143373599982</v>
      </c>
      <c r="M66" s="98">
        <v>7878.6336862799981</v>
      </c>
      <c r="N66" s="98">
        <v>5883.9491649599995</v>
      </c>
      <c r="O66" s="98">
        <v>2878.61422644</v>
      </c>
      <c r="P66" s="98">
        <v>2992.3187137200002</v>
      </c>
      <c r="Q66" s="98">
        <v>4295.9543885999992</v>
      </c>
      <c r="R66" s="98">
        <v>3689.9406626399987</v>
      </c>
      <c r="S66" s="98">
        <v>3613.6672613999999</v>
      </c>
      <c r="T66" s="98">
        <v>2962.1134439999996</v>
      </c>
      <c r="U66" s="98">
        <v>3329.1694958399989</v>
      </c>
      <c r="V66" s="98">
        <v>3735.0259840799981</v>
      </c>
      <c r="W66" s="98">
        <v>3212.2125414000002</v>
      </c>
      <c r="DA66" s="63" t="s">
        <v>253</v>
      </c>
    </row>
    <row r="67" spans="1:105" ht="12" customHeight="1" x14ac:dyDescent="0.25">
      <c r="A67" s="73" t="s">
        <v>192</v>
      </c>
      <c r="B67" s="98">
        <v>11.410941959999999</v>
      </c>
      <c r="C67" s="98">
        <v>12.269069999999999</v>
      </c>
      <c r="D67" s="98">
        <v>20.095221960000003</v>
      </c>
      <c r="E67" s="98">
        <v>43.926300000000005</v>
      </c>
      <c r="F67" s="98">
        <v>81.390283920000002</v>
      </c>
      <c r="G67" s="98">
        <v>171.97095959999999</v>
      </c>
      <c r="H67" s="98">
        <v>327.17802743999994</v>
      </c>
      <c r="I67" s="98">
        <v>414.82341648000016</v>
      </c>
      <c r="J67" s="98">
        <v>487.38279743999993</v>
      </c>
      <c r="K67" s="98">
        <v>601.13050668000005</v>
      </c>
      <c r="L67" s="98">
        <v>598.04718336000008</v>
      </c>
      <c r="M67" s="98">
        <v>817.43552352000017</v>
      </c>
      <c r="N67" s="98">
        <v>728.86737924000022</v>
      </c>
      <c r="O67" s="98">
        <v>545.95139940000001</v>
      </c>
      <c r="P67" s="98">
        <v>543.93038567999997</v>
      </c>
      <c r="Q67" s="98">
        <v>837.22053492000009</v>
      </c>
      <c r="R67" s="98">
        <v>772.95141000000012</v>
      </c>
      <c r="S67" s="98">
        <v>847.12727880000011</v>
      </c>
      <c r="T67" s="98">
        <v>778.21933464000006</v>
      </c>
      <c r="U67" s="98">
        <v>913.2962414399999</v>
      </c>
      <c r="V67" s="98">
        <v>1042.7190760799999</v>
      </c>
      <c r="W67" s="98">
        <v>1178.4949664400001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7604.0082783143989</v>
      </c>
      <c r="C78" s="203">
        <f t="shared" si="52"/>
        <v>8183.1067786842959</v>
      </c>
      <c r="D78" s="203">
        <f t="shared" si="52"/>
        <v>8471.8860319200012</v>
      </c>
      <c r="E78" s="203">
        <f t="shared" si="52"/>
        <v>10073.911925639999</v>
      </c>
      <c r="F78" s="203">
        <f t="shared" si="52"/>
        <v>9628.3157692439981</v>
      </c>
      <c r="G78" s="203">
        <f t="shared" si="52"/>
        <v>9903.4612233594489</v>
      </c>
      <c r="H78" s="203">
        <f t="shared" si="52"/>
        <v>9572.5348600319958</v>
      </c>
      <c r="I78" s="203">
        <f t="shared" si="52"/>
        <v>8684.8508283661777</v>
      </c>
      <c r="J78" s="203">
        <f t="shared" si="52"/>
        <v>8496.7912402082111</v>
      </c>
      <c r="K78" s="203">
        <f t="shared" si="52"/>
        <v>7420.3919026234362</v>
      </c>
      <c r="L78" s="203">
        <f t="shared" si="52"/>
        <v>6692.9171251757371</v>
      </c>
      <c r="M78" s="203">
        <f t="shared" si="52"/>
        <v>8832.4392254945215</v>
      </c>
      <c r="N78" s="203">
        <f t="shared" si="52"/>
        <v>6661.2568025765559</v>
      </c>
      <c r="O78" s="203">
        <f t="shared" si="52"/>
        <v>3588.6319823321114</v>
      </c>
      <c r="P78" s="203">
        <f t="shared" si="52"/>
        <v>3780.4533984360128</v>
      </c>
      <c r="Q78" s="203">
        <f t="shared" si="52"/>
        <v>5365.8305982072361</v>
      </c>
      <c r="R78" s="203">
        <f t="shared" ref="R78:V78" si="53">R79+R84</f>
        <v>4675.8994041624237</v>
      </c>
      <c r="S78" s="203">
        <f t="shared" si="53"/>
        <v>4697.6651564184222</v>
      </c>
      <c r="T78" s="203">
        <f t="shared" si="53"/>
        <v>3974.0838484988353</v>
      </c>
      <c r="U78" s="203">
        <f t="shared" si="53"/>
        <v>4471.3964296080258</v>
      </c>
      <c r="V78" s="203">
        <f t="shared" si="53"/>
        <v>5009.2154920196936</v>
      </c>
      <c r="W78" s="203">
        <f t="shared" ref="W78" si="54">W79+W84</f>
        <v>4687.9621406625893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7604.0082783143989</v>
      </c>
      <c r="C79" s="192">
        <f t="shared" si="55"/>
        <v>8183.1067786842959</v>
      </c>
      <c r="D79" s="192">
        <f t="shared" si="55"/>
        <v>8471.8860319200012</v>
      </c>
      <c r="E79" s="192">
        <f t="shared" si="55"/>
        <v>10073.911925639999</v>
      </c>
      <c r="F79" s="192">
        <f t="shared" si="55"/>
        <v>9628.3157692439981</v>
      </c>
      <c r="G79" s="192">
        <f t="shared" si="55"/>
        <v>9903.4612233594489</v>
      </c>
      <c r="H79" s="192">
        <f t="shared" si="55"/>
        <v>9572.5348600319958</v>
      </c>
      <c r="I79" s="192">
        <f t="shared" si="55"/>
        <v>8684.8508283661777</v>
      </c>
      <c r="J79" s="192">
        <f t="shared" si="55"/>
        <v>8496.7912402082111</v>
      </c>
      <c r="K79" s="192">
        <f t="shared" si="55"/>
        <v>7420.3919026234362</v>
      </c>
      <c r="L79" s="192">
        <f t="shared" si="55"/>
        <v>6692.9171251757371</v>
      </c>
      <c r="M79" s="192">
        <f t="shared" si="55"/>
        <v>8832.4392254945215</v>
      </c>
      <c r="N79" s="192">
        <f t="shared" si="55"/>
        <v>6661.2568025765559</v>
      </c>
      <c r="O79" s="192">
        <f t="shared" si="55"/>
        <v>3588.6319823321114</v>
      </c>
      <c r="P79" s="192">
        <f t="shared" si="55"/>
        <v>3780.4533984360128</v>
      </c>
      <c r="Q79" s="192">
        <f t="shared" si="55"/>
        <v>5365.8305982072361</v>
      </c>
      <c r="R79" s="192">
        <f t="shared" ref="R79:V79" si="56">SUM(R80:R83)</f>
        <v>4675.8994041624237</v>
      </c>
      <c r="S79" s="192">
        <f t="shared" si="56"/>
        <v>4697.6651564184222</v>
      </c>
      <c r="T79" s="192">
        <f t="shared" si="56"/>
        <v>3974.0838484988353</v>
      </c>
      <c r="U79" s="192">
        <f t="shared" si="56"/>
        <v>4471.3964296080258</v>
      </c>
      <c r="V79" s="192">
        <f t="shared" si="56"/>
        <v>5009.2154920196936</v>
      </c>
      <c r="W79" s="192">
        <f t="shared" ref="W79" si="57">SUM(W80:W83)</f>
        <v>4687.9621406625893</v>
      </c>
      <c r="DA79" s="213" t="s">
        <v>264</v>
      </c>
    </row>
    <row r="80" spans="1:105" ht="12" customHeight="1" x14ac:dyDescent="0.25">
      <c r="A80" s="97" t="s">
        <v>57</v>
      </c>
      <c r="B80" s="74">
        <v>7170.5063492293239</v>
      </c>
      <c r="C80" s="74">
        <v>7758.3219600273633</v>
      </c>
      <c r="D80" s="74">
        <v>8063.7354613928401</v>
      </c>
      <c r="E80" s="74">
        <v>9665.1703505975056</v>
      </c>
      <c r="F80" s="74">
        <v>9235.8741135331456</v>
      </c>
      <c r="G80" s="74">
        <v>9544.0872500560745</v>
      </c>
      <c r="H80" s="74">
        <v>9232.0021598118328</v>
      </c>
      <c r="I80" s="74">
        <v>8372.5323480352581</v>
      </c>
      <c r="J80" s="74">
        <v>8173.8195840397238</v>
      </c>
      <c r="K80" s="74">
        <v>7110.1231988308537</v>
      </c>
      <c r="L80" s="74">
        <v>6405.1212274664249</v>
      </c>
      <c r="M80" s="74">
        <v>8551.1621470596583</v>
      </c>
      <c r="N80" s="74">
        <v>6425.7865089380675</v>
      </c>
      <c r="O80" s="74">
        <v>3341.8406053763047</v>
      </c>
      <c r="P80" s="74">
        <v>3517.5534094268714</v>
      </c>
      <c r="Q80" s="74">
        <v>5082.7606336394483</v>
      </c>
      <c r="R80" s="74">
        <v>4392.5183001547939</v>
      </c>
      <c r="S80" s="74">
        <v>4441.0690561226529</v>
      </c>
      <c r="T80" s="74">
        <v>3677.4597975198626</v>
      </c>
      <c r="U80" s="74">
        <v>4134.5159309222763</v>
      </c>
      <c r="V80" s="74">
        <v>4637.2946432878734</v>
      </c>
      <c r="W80" s="74">
        <v>4291.6421087514773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402.73932528037165</v>
      </c>
      <c r="C82" s="74">
        <v>394.88126109891988</v>
      </c>
      <c r="D82" s="74">
        <v>378.6216675787976</v>
      </c>
      <c r="E82" s="74">
        <v>381.59506858148308</v>
      </c>
      <c r="F82" s="74">
        <v>362.24708433304448</v>
      </c>
      <c r="G82" s="74">
        <v>331.7676972677782</v>
      </c>
      <c r="H82" s="74">
        <v>312.29348061027338</v>
      </c>
      <c r="I82" s="74">
        <v>281.96417208931109</v>
      </c>
      <c r="J82" s="74">
        <v>290.82500017739278</v>
      </c>
      <c r="K82" s="74">
        <v>280.62182226764941</v>
      </c>
      <c r="L82" s="74">
        <v>250.53850408588062</v>
      </c>
      <c r="M82" s="74">
        <v>244.87844598322542</v>
      </c>
      <c r="N82" s="74">
        <v>221.77000159061308</v>
      </c>
      <c r="O82" s="74">
        <v>186.50954755313688</v>
      </c>
      <c r="P82" s="74">
        <v>193.63070862368949</v>
      </c>
      <c r="Q82" s="74">
        <v>215.13093556778708</v>
      </c>
      <c r="R82" s="74">
        <v>211.89050600762903</v>
      </c>
      <c r="S82" s="74">
        <v>172.03522700223559</v>
      </c>
      <c r="T82" s="74">
        <v>169.5285642589707</v>
      </c>
      <c r="U82" s="74">
        <v>181.59717218574698</v>
      </c>
      <c r="V82" s="74">
        <v>177.41120800480027</v>
      </c>
      <c r="W82" s="74">
        <v>201.20371412391862</v>
      </c>
      <c r="DA82" s="90" t="s">
        <v>267</v>
      </c>
    </row>
    <row r="83" spans="1:105" ht="12" customHeight="1" x14ac:dyDescent="0.25">
      <c r="A83" s="107" t="s">
        <v>54</v>
      </c>
      <c r="B83" s="193">
        <v>30.762603804703772</v>
      </c>
      <c r="C83" s="193">
        <v>29.903557558012949</v>
      </c>
      <c r="D83" s="193">
        <v>29.528902948363754</v>
      </c>
      <c r="E83" s="193">
        <v>27.146506461010937</v>
      </c>
      <c r="F83" s="193">
        <v>30.194571377808092</v>
      </c>
      <c r="G83" s="193">
        <v>27.606276035595492</v>
      </c>
      <c r="H83" s="193">
        <v>28.239219609889918</v>
      </c>
      <c r="I83" s="193">
        <v>30.354308241609495</v>
      </c>
      <c r="J83" s="193">
        <v>32.146655991095017</v>
      </c>
      <c r="K83" s="193">
        <v>29.646881524932787</v>
      </c>
      <c r="L83" s="193">
        <v>37.257393623431589</v>
      </c>
      <c r="M83" s="193">
        <v>36.39863245163739</v>
      </c>
      <c r="N83" s="193">
        <v>13.700292047875676</v>
      </c>
      <c r="O83" s="193">
        <v>60.281829402669608</v>
      </c>
      <c r="P83" s="193">
        <v>69.269280385451907</v>
      </c>
      <c r="Q83" s="193">
        <v>67.939029000001227</v>
      </c>
      <c r="R83" s="193">
        <v>71.49059800000137</v>
      </c>
      <c r="S83" s="193">
        <v>84.560873293533689</v>
      </c>
      <c r="T83" s="193">
        <v>127.09548672000217</v>
      </c>
      <c r="U83" s="193">
        <v>155.2833265000028</v>
      </c>
      <c r="V83" s="193">
        <v>194.5096407270205</v>
      </c>
      <c r="W83" s="193">
        <v>195.11631778719331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0.94299033967107004</v>
      </c>
      <c r="C88" s="196">
        <f t="shared" si="64"/>
        <v>0.94809003106699885</v>
      </c>
      <c r="D88" s="196">
        <f t="shared" si="64"/>
        <v>0.95182293895487391</v>
      </c>
      <c r="E88" s="196">
        <f t="shared" si="64"/>
        <v>0.95942573470369841</v>
      </c>
      <c r="F88" s="196">
        <f t="shared" si="64"/>
        <v>0.95924088229797777</v>
      </c>
      <c r="G88" s="196">
        <f t="shared" si="64"/>
        <v>0.96371228551329979</v>
      </c>
      <c r="H88" s="196">
        <f t="shared" si="64"/>
        <v>0.9644260684135002</v>
      </c>
      <c r="I88" s="196">
        <f t="shared" si="64"/>
        <v>0.9640387052693139</v>
      </c>
      <c r="J88" s="196">
        <f t="shared" si="64"/>
        <v>0.96198898536660138</v>
      </c>
      <c r="K88" s="196">
        <f t="shared" si="64"/>
        <v>0.95818701924855354</v>
      </c>
      <c r="L88" s="196">
        <f t="shared" si="64"/>
        <v>0.95699993107239389</v>
      </c>
      <c r="M88" s="196">
        <f t="shared" si="64"/>
        <v>0.9681540884399219</v>
      </c>
      <c r="N88" s="196">
        <f t="shared" si="64"/>
        <v>0.96465077077535744</v>
      </c>
      <c r="O88" s="196">
        <f t="shared" si="64"/>
        <v>0.93122967800241618</v>
      </c>
      <c r="P88" s="196">
        <f t="shared" si="64"/>
        <v>0.93045807967956862</v>
      </c>
      <c r="Q88" s="196">
        <f t="shared" si="64"/>
        <v>0.9472458253411199</v>
      </c>
      <c r="R88" s="196">
        <f t="shared" ref="R88:V88" si="65">IF(R80=0,0,R80/R$78)</f>
        <v>0.93939538054318117</v>
      </c>
      <c r="S88" s="196">
        <f t="shared" si="65"/>
        <v>0.94537795016207538</v>
      </c>
      <c r="T88" s="196">
        <f t="shared" si="65"/>
        <v>0.92536039442373141</v>
      </c>
      <c r="U88" s="196">
        <f t="shared" si="65"/>
        <v>0.92465877182013112</v>
      </c>
      <c r="V88" s="196">
        <f t="shared" si="65"/>
        <v>0.92575267537914141</v>
      </c>
      <c r="W88" s="196">
        <f t="shared" ref="W88" si="66">IF(W80=0,0,W80/W$78)</f>
        <v>0.91546006131886193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5.296408295989493E-2</v>
      </c>
      <c r="C90" s="197">
        <f t="shared" si="70"/>
        <v>4.825566521110581E-2</v>
      </c>
      <c r="D90" s="197">
        <f t="shared" si="70"/>
        <v>4.4691544025998869E-2</v>
      </c>
      <c r="E90" s="197">
        <f t="shared" si="70"/>
        <v>3.7879531943321033E-2</v>
      </c>
      <c r="F90" s="197">
        <f t="shared" si="70"/>
        <v>3.7623099721155864E-2</v>
      </c>
      <c r="G90" s="197">
        <f t="shared" si="70"/>
        <v>3.3500176330799637E-2</v>
      </c>
      <c r="H90" s="197">
        <f t="shared" si="70"/>
        <v>3.2623906329574813E-2</v>
      </c>
      <c r="I90" s="197">
        <f t="shared" si="70"/>
        <v>3.2466207844165713E-2</v>
      </c>
      <c r="J90" s="197">
        <f t="shared" si="70"/>
        <v>3.422762687179616E-2</v>
      </c>
      <c r="K90" s="197">
        <f t="shared" si="70"/>
        <v>3.7817655179160713E-2</v>
      </c>
      <c r="L90" s="197">
        <f t="shared" si="70"/>
        <v>3.743337910811232E-2</v>
      </c>
      <c r="M90" s="197">
        <f t="shared" si="70"/>
        <v>2.7724894531557319E-2</v>
      </c>
      <c r="N90" s="197">
        <f t="shared" si="70"/>
        <v>3.3292516436963224E-2</v>
      </c>
      <c r="O90" s="197">
        <f t="shared" si="70"/>
        <v>5.197232496153914E-2</v>
      </c>
      <c r="P90" s="197">
        <f t="shared" si="70"/>
        <v>5.1218911653241175E-2</v>
      </c>
      <c r="Q90" s="197">
        <f t="shared" si="70"/>
        <v>4.0092755749625029E-2</v>
      </c>
      <c r="R90" s="197">
        <f t="shared" ref="R90:V90" si="71">IF(R82=0,0,R82/R$78)</f>
        <v>4.5315454352804707E-2</v>
      </c>
      <c r="S90" s="197">
        <f t="shared" si="71"/>
        <v>3.6621432408221723E-2</v>
      </c>
      <c r="T90" s="197">
        <f t="shared" si="71"/>
        <v>4.2658527278685424E-2</v>
      </c>
      <c r="U90" s="197">
        <f t="shared" si="71"/>
        <v>4.0613078049459878E-2</v>
      </c>
      <c r="V90" s="197">
        <f t="shared" si="71"/>
        <v>3.5416964649941395E-2</v>
      </c>
      <c r="W90" s="197">
        <f t="shared" ref="W90" si="72">IF(W82=0,0,W82/W$78)</f>
        <v>4.2919227606108779E-2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4.0455773690350324E-3</v>
      </c>
      <c r="C91" s="198">
        <f t="shared" si="73"/>
        <v>3.6543037218953328E-3</v>
      </c>
      <c r="D91" s="198">
        <f t="shared" si="73"/>
        <v>3.4855170191272697E-3</v>
      </c>
      <c r="E91" s="198">
        <f t="shared" si="73"/>
        <v>2.6947333529805809E-3</v>
      </c>
      <c r="F91" s="198">
        <f t="shared" si="73"/>
        <v>3.1360179808663387E-3</v>
      </c>
      <c r="G91" s="198">
        <f t="shared" si="73"/>
        <v>2.7875381559004982E-3</v>
      </c>
      <c r="H91" s="198">
        <f t="shared" si="73"/>
        <v>2.9500252569250535E-3</v>
      </c>
      <c r="I91" s="198">
        <f t="shared" si="73"/>
        <v>3.495086886520519E-3</v>
      </c>
      <c r="J91" s="198">
        <f t="shared" si="73"/>
        <v>3.7833877616024933E-3</v>
      </c>
      <c r="K91" s="198">
        <f t="shared" si="73"/>
        <v>3.9953255722856504E-3</v>
      </c>
      <c r="L91" s="198">
        <f t="shared" si="73"/>
        <v>5.5666898194938154E-3</v>
      </c>
      <c r="M91" s="198">
        <f t="shared" si="73"/>
        <v>4.121017028520732E-3</v>
      </c>
      <c r="N91" s="198">
        <f t="shared" si="73"/>
        <v>2.0567127876794122E-3</v>
      </c>
      <c r="O91" s="198">
        <f t="shared" si="73"/>
        <v>1.6797997036044583E-2</v>
      </c>
      <c r="P91" s="198">
        <f t="shared" si="73"/>
        <v>1.8323008667190253E-2</v>
      </c>
      <c r="Q91" s="198">
        <f t="shared" si="73"/>
        <v>1.2661418909255198E-2</v>
      </c>
      <c r="R91" s="198">
        <f t="shared" ref="R91:V91" si="74">IF(R83=0,0,R83/R$78)</f>
        <v>1.5289165104014296E-2</v>
      </c>
      <c r="S91" s="198">
        <f t="shared" si="74"/>
        <v>1.800061742970295E-2</v>
      </c>
      <c r="T91" s="198">
        <f t="shared" si="74"/>
        <v>3.1981078297583239E-2</v>
      </c>
      <c r="U91" s="198">
        <f t="shared" si="74"/>
        <v>3.4728150130409113E-2</v>
      </c>
      <c r="V91" s="198">
        <f t="shared" si="74"/>
        <v>3.8830359970917334E-2</v>
      </c>
      <c r="W91" s="198">
        <f t="shared" ref="W91" si="75">IF(W83=0,0,W83/W$78)</f>
        <v>4.1620711075029258E-2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13506.724705520181</v>
      </c>
      <c r="C96" s="203">
        <f t="shared" si="79"/>
        <v>14017.641453871198</v>
      </c>
      <c r="D96" s="203">
        <f t="shared" si="79"/>
        <v>14484.227677568968</v>
      </c>
      <c r="E96" s="203">
        <f t="shared" si="79"/>
        <v>16118.58986299179</v>
      </c>
      <c r="F96" s="203">
        <f t="shared" si="79"/>
        <v>15470.143465283196</v>
      </c>
      <c r="G96" s="203">
        <f t="shared" si="79"/>
        <v>15742.447184017816</v>
      </c>
      <c r="H96" s="203">
        <f t="shared" si="79"/>
        <v>15767.257486853656</v>
      </c>
      <c r="I96" s="203">
        <f t="shared" si="79"/>
        <v>15293.679024132762</v>
      </c>
      <c r="J96" s="203">
        <f t="shared" si="79"/>
        <v>14762.827242658544</v>
      </c>
      <c r="K96" s="203">
        <f t="shared" si="79"/>
        <v>13576.747392215721</v>
      </c>
      <c r="L96" s="203">
        <f t="shared" si="79"/>
        <v>12929.304102257938</v>
      </c>
      <c r="M96" s="203">
        <f t="shared" si="79"/>
        <v>15259.027529962763</v>
      </c>
      <c r="N96" s="203">
        <f t="shared" si="79"/>
        <v>14043.772334667483</v>
      </c>
      <c r="O96" s="203">
        <f t="shared" si="79"/>
        <v>10371.811971209576</v>
      </c>
      <c r="P96" s="203">
        <f t="shared" si="79"/>
        <v>10336.908050305728</v>
      </c>
      <c r="Q96" s="203">
        <f t="shared" si="79"/>
        <v>12132.794293643348</v>
      </c>
      <c r="R96" s="203">
        <f t="shared" si="79"/>
        <v>11901.185225694973</v>
      </c>
      <c r="S96" s="203">
        <f t="shared" si="79"/>
        <v>11890.38626595286</v>
      </c>
      <c r="T96" s="203">
        <f t="shared" si="79"/>
        <v>10569.51640012809</v>
      </c>
      <c r="U96" s="203">
        <f t="shared" si="79"/>
        <v>11149.572071402667</v>
      </c>
      <c r="V96" s="203">
        <f t="shared" si="79"/>
        <v>11610.667563727007</v>
      </c>
      <c r="W96" s="203">
        <f t="shared" si="79"/>
        <v>11628.09668598238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11934.085104726691</v>
      </c>
      <c r="C97" s="192">
        <f t="shared" si="80"/>
        <v>12423.01572567993</v>
      </c>
      <c r="D97" s="192">
        <f t="shared" si="80"/>
        <v>12872.731410953953</v>
      </c>
      <c r="E97" s="192">
        <f t="shared" si="80"/>
        <v>14488.402841798432</v>
      </c>
      <c r="F97" s="192">
        <f t="shared" si="80"/>
        <v>13825.051730456784</v>
      </c>
      <c r="G97" s="192">
        <f t="shared" si="80"/>
        <v>14063.500398982082</v>
      </c>
      <c r="H97" s="192">
        <f t="shared" si="80"/>
        <v>14042.198702950953</v>
      </c>
      <c r="I97" s="192">
        <f t="shared" si="80"/>
        <v>13528.632670042067</v>
      </c>
      <c r="J97" s="192">
        <f t="shared" si="80"/>
        <v>12981.712763251719</v>
      </c>
      <c r="K97" s="192">
        <f t="shared" si="80"/>
        <v>11782.302079527262</v>
      </c>
      <c r="L97" s="192">
        <f t="shared" si="80"/>
        <v>11137.41006402834</v>
      </c>
      <c r="M97" s="192">
        <f t="shared" si="80"/>
        <v>13467.65171176998</v>
      </c>
      <c r="N97" s="192">
        <f t="shared" si="80"/>
        <v>12261.805872539719</v>
      </c>
      <c r="O97" s="192">
        <f t="shared" si="80"/>
        <v>8589.0426306379886</v>
      </c>
      <c r="P97" s="192">
        <f t="shared" si="80"/>
        <v>8559.7385224464306</v>
      </c>
      <c r="Q97" s="192">
        <f t="shared" si="80"/>
        <v>10362.43455934176</v>
      </c>
      <c r="R97" s="192">
        <f t="shared" si="80"/>
        <v>10125.760374630921</v>
      </c>
      <c r="S97" s="192">
        <f t="shared" si="80"/>
        <v>10102.071968579501</v>
      </c>
      <c r="T97" s="192">
        <f t="shared" si="80"/>
        <v>8779.6650747234307</v>
      </c>
      <c r="U97" s="192">
        <f t="shared" si="80"/>
        <v>9374.1941607503049</v>
      </c>
      <c r="V97" s="192">
        <f t="shared" si="80"/>
        <v>9792.0782695585112</v>
      </c>
      <c r="W97" s="192">
        <f t="shared" si="80"/>
        <v>9731.9778245757134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9468.0629770023679</v>
      </c>
      <c r="C98" s="74">
        <f t="shared" si="81"/>
        <v>9933.7703109925496</v>
      </c>
      <c r="D98" s="74">
        <f t="shared" si="81"/>
        <v>10335.567129756915</v>
      </c>
      <c r="E98" s="74">
        <f t="shared" si="81"/>
        <v>11871.766559511083</v>
      </c>
      <c r="F98" s="74">
        <f t="shared" si="81"/>
        <v>11270.190290811386</v>
      </c>
      <c r="G98" s="74">
        <f t="shared" si="81"/>
        <v>11564.236850911358</v>
      </c>
      <c r="H98" s="74">
        <f t="shared" si="81"/>
        <v>11453.992172192891</v>
      </c>
      <c r="I98" s="74">
        <f t="shared" si="81"/>
        <v>10875.806159312133</v>
      </c>
      <c r="J98" s="74">
        <f t="shared" si="81"/>
        <v>10258.375033725768</v>
      </c>
      <c r="K98" s="74">
        <f t="shared" si="81"/>
        <v>9055.8899957012054</v>
      </c>
      <c r="L98" s="74">
        <f t="shared" si="81"/>
        <v>8405.4469396699824</v>
      </c>
      <c r="M98" s="74">
        <f t="shared" si="81"/>
        <v>10812.059034828973</v>
      </c>
      <c r="N98" s="74">
        <f t="shared" si="81"/>
        <v>9464.6920775468061</v>
      </c>
      <c r="O98" s="74">
        <f t="shared" si="81"/>
        <v>5922.8419295631065</v>
      </c>
      <c r="P98" s="74">
        <f t="shared" si="81"/>
        <v>5925.7944961288649</v>
      </c>
      <c r="Q98" s="74">
        <f t="shared" si="81"/>
        <v>7616.4716055165763</v>
      </c>
      <c r="R98" s="74">
        <f t="shared" si="81"/>
        <v>7172.7288723191032</v>
      </c>
      <c r="S98" s="74">
        <f t="shared" si="81"/>
        <v>7140.1680036249418</v>
      </c>
      <c r="T98" s="74">
        <f t="shared" si="81"/>
        <v>5990.4384605151099</v>
      </c>
      <c r="U98" s="74">
        <f t="shared" si="81"/>
        <v>6353.7977178589317</v>
      </c>
      <c r="V98" s="74">
        <f t="shared" si="81"/>
        <v>6708.1151075749112</v>
      </c>
      <c r="W98" s="74">
        <f t="shared" si="81"/>
        <v>6570.9701196849473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253.10588857042953</v>
      </c>
      <c r="C99" s="74">
        <f t="shared" si="82"/>
        <v>321.93981891296983</v>
      </c>
      <c r="D99" s="74">
        <f t="shared" si="82"/>
        <v>262.57522706255924</v>
      </c>
      <c r="E99" s="74">
        <f t="shared" si="82"/>
        <v>371.92119159018085</v>
      </c>
      <c r="F99" s="74">
        <f t="shared" si="82"/>
        <v>220.91493971523491</v>
      </c>
      <c r="G99" s="74">
        <f t="shared" si="82"/>
        <v>237.66105724100524</v>
      </c>
      <c r="H99" s="74">
        <f t="shared" si="82"/>
        <v>282.15443439187362</v>
      </c>
      <c r="I99" s="74">
        <f t="shared" si="82"/>
        <v>412.60757490426755</v>
      </c>
      <c r="J99" s="74">
        <f t="shared" si="82"/>
        <v>404.79932222373344</v>
      </c>
      <c r="K99" s="74">
        <f t="shared" si="82"/>
        <v>274.24888319185146</v>
      </c>
      <c r="L99" s="74">
        <f t="shared" si="82"/>
        <v>371.64137917844363</v>
      </c>
      <c r="M99" s="74">
        <f t="shared" si="82"/>
        <v>348.65916185815593</v>
      </c>
      <c r="N99" s="74">
        <f t="shared" si="82"/>
        <v>580.14952663183044</v>
      </c>
      <c r="O99" s="74">
        <f t="shared" si="82"/>
        <v>350.26359114782213</v>
      </c>
      <c r="P99" s="74">
        <f t="shared" si="82"/>
        <v>281.03838344187795</v>
      </c>
      <c r="Q99" s="74">
        <f t="shared" si="82"/>
        <v>377.29504589507275</v>
      </c>
      <c r="R99" s="74">
        <f t="shared" si="82"/>
        <v>474.58530065555186</v>
      </c>
      <c r="S99" s="74">
        <f t="shared" si="82"/>
        <v>518.03585437966183</v>
      </c>
      <c r="T99" s="74">
        <f t="shared" si="82"/>
        <v>385.58758569465215</v>
      </c>
      <c r="U99" s="74">
        <f t="shared" si="82"/>
        <v>559.80432756672155</v>
      </c>
      <c r="V99" s="74">
        <f t="shared" si="82"/>
        <v>499.20644153613529</v>
      </c>
      <c r="W99" s="74">
        <f t="shared" si="82"/>
        <v>474.46603934301777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1543.5806460009098</v>
      </c>
      <c r="C100" s="74">
        <f t="shared" si="83"/>
        <v>1517.0937630871611</v>
      </c>
      <c r="D100" s="74">
        <f t="shared" si="83"/>
        <v>1543.7198369036744</v>
      </c>
      <c r="E100" s="74">
        <f t="shared" si="83"/>
        <v>1540.8077482679116</v>
      </c>
      <c r="F100" s="74">
        <f t="shared" si="83"/>
        <v>1579.4432457425664</v>
      </c>
      <c r="G100" s="74">
        <f t="shared" si="83"/>
        <v>1527.34564734433</v>
      </c>
      <c r="H100" s="74">
        <f t="shared" si="83"/>
        <v>1551.2336368879523</v>
      </c>
      <c r="I100" s="74">
        <f t="shared" si="83"/>
        <v>1514.282724580368</v>
      </c>
      <c r="J100" s="74">
        <f t="shared" si="83"/>
        <v>1597.0427001518192</v>
      </c>
      <c r="K100" s="74">
        <f t="shared" si="83"/>
        <v>1696.3350689408078</v>
      </c>
      <c r="L100" s="74">
        <f t="shared" si="83"/>
        <v>1635.4179189012837</v>
      </c>
      <c r="M100" s="74">
        <f t="shared" si="83"/>
        <v>1623.5760069149123</v>
      </c>
      <c r="N100" s="74">
        <f t="shared" si="83"/>
        <v>1539.488752303296</v>
      </c>
      <c r="O100" s="74">
        <f t="shared" si="83"/>
        <v>1566.2547274323822</v>
      </c>
      <c r="P100" s="74">
        <f t="shared" si="83"/>
        <v>1590.8931332189431</v>
      </c>
      <c r="Q100" s="74">
        <f t="shared" si="83"/>
        <v>1612.5946697278941</v>
      </c>
      <c r="R100" s="74">
        <f t="shared" si="83"/>
        <v>1683.2263878671358</v>
      </c>
      <c r="S100" s="74">
        <f t="shared" si="83"/>
        <v>1649.735627229634</v>
      </c>
      <c r="T100" s="74">
        <f t="shared" si="83"/>
        <v>1585.0737017196582</v>
      </c>
      <c r="U100" s="74">
        <f t="shared" si="83"/>
        <v>1602.1927645557273</v>
      </c>
      <c r="V100" s="74">
        <f t="shared" si="83"/>
        <v>1599.7059961185043</v>
      </c>
      <c r="W100" s="74">
        <f t="shared" si="83"/>
        <v>1724.6782742758535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669.33559315298396</v>
      </c>
      <c r="C101" s="193">
        <f t="shared" si="84"/>
        <v>650.21183268725042</v>
      </c>
      <c r="D101" s="193">
        <f t="shared" si="84"/>
        <v>730.86921723080502</v>
      </c>
      <c r="E101" s="193">
        <f t="shared" si="84"/>
        <v>703.90734242925419</v>
      </c>
      <c r="F101" s="193">
        <f t="shared" si="84"/>
        <v>754.50325418759439</v>
      </c>
      <c r="G101" s="193">
        <f t="shared" si="84"/>
        <v>734.25684348538823</v>
      </c>
      <c r="H101" s="193">
        <f t="shared" si="84"/>
        <v>754.8184594782349</v>
      </c>
      <c r="I101" s="193">
        <f t="shared" si="84"/>
        <v>725.9362112452983</v>
      </c>
      <c r="J101" s="193">
        <f t="shared" si="84"/>
        <v>721.49570715039874</v>
      </c>
      <c r="K101" s="193">
        <f t="shared" si="84"/>
        <v>755.82813169339511</v>
      </c>
      <c r="L101" s="193">
        <f t="shared" si="84"/>
        <v>724.90382627862812</v>
      </c>
      <c r="M101" s="193">
        <f t="shared" si="84"/>
        <v>683.35750816793848</v>
      </c>
      <c r="N101" s="193">
        <f t="shared" si="84"/>
        <v>677.47551605778619</v>
      </c>
      <c r="O101" s="193">
        <f t="shared" si="84"/>
        <v>749.68238249467777</v>
      </c>
      <c r="P101" s="193">
        <f t="shared" si="84"/>
        <v>762.01250965674296</v>
      </c>
      <c r="Q101" s="193">
        <f t="shared" si="84"/>
        <v>756.07323820221643</v>
      </c>
      <c r="R101" s="193">
        <f t="shared" si="84"/>
        <v>795.21981378913108</v>
      </c>
      <c r="S101" s="193">
        <f t="shared" si="84"/>
        <v>794.13248334526224</v>
      </c>
      <c r="T101" s="193">
        <f t="shared" si="84"/>
        <v>818.56532679400959</v>
      </c>
      <c r="U101" s="193">
        <f t="shared" si="84"/>
        <v>858.39935076892436</v>
      </c>
      <c r="V101" s="193">
        <f t="shared" si="84"/>
        <v>985.05072432895804</v>
      </c>
      <c r="W101" s="193">
        <f t="shared" si="84"/>
        <v>961.86339127189478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1572.6396007934895</v>
      </c>
      <c r="C102" s="77">
        <f t="shared" si="85"/>
        <v>1594.6257281912676</v>
      </c>
      <c r="D102" s="77">
        <f t="shared" si="85"/>
        <v>1611.4962666150159</v>
      </c>
      <c r="E102" s="77">
        <f t="shared" si="85"/>
        <v>1630.187021193359</v>
      </c>
      <c r="F102" s="77">
        <f t="shared" si="85"/>
        <v>1645.0917348264129</v>
      </c>
      <c r="G102" s="77">
        <f t="shared" si="85"/>
        <v>1678.9467850357328</v>
      </c>
      <c r="H102" s="77">
        <f t="shared" si="85"/>
        <v>1725.0587839027019</v>
      </c>
      <c r="I102" s="77">
        <f t="shared" si="85"/>
        <v>1765.0463540906942</v>
      </c>
      <c r="J102" s="77">
        <f t="shared" si="85"/>
        <v>1781.1144794068248</v>
      </c>
      <c r="K102" s="77">
        <f t="shared" si="85"/>
        <v>1794.4453126884584</v>
      </c>
      <c r="L102" s="77">
        <f t="shared" si="85"/>
        <v>1791.8940382295996</v>
      </c>
      <c r="M102" s="77">
        <f t="shared" si="85"/>
        <v>1791.3758181927799</v>
      </c>
      <c r="N102" s="77">
        <f t="shared" si="85"/>
        <v>1781.9664621277648</v>
      </c>
      <c r="O102" s="77">
        <f t="shared" si="85"/>
        <v>1782.7693405715888</v>
      </c>
      <c r="P102" s="77">
        <f t="shared" si="85"/>
        <v>1777.169527859299</v>
      </c>
      <c r="Q102" s="77">
        <f t="shared" si="85"/>
        <v>1770.3597343015881</v>
      </c>
      <c r="R102" s="77">
        <f t="shared" si="85"/>
        <v>1775.4248510640496</v>
      </c>
      <c r="S102" s="77">
        <f t="shared" si="85"/>
        <v>1788.3142973733584</v>
      </c>
      <c r="T102" s="77">
        <f t="shared" si="85"/>
        <v>1789.8513254046611</v>
      </c>
      <c r="U102" s="77">
        <f t="shared" si="85"/>
        <v>1775.3779106523609</v>
      </c>
      <c r="V102" s="77">
        <f t="shared" si="85"/>
        <v>1818.589294168499</v>
      </c>
      <c r="W102" s="77">
        <f t="shared" si="85"/>
        <v>1896.1188614066648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6049.7364751143014</v>
      </c>
      <c r="C104" s="153">
        <f t="shared" si="86"/>
        <v>6411.3017861913759</v>
      </c>
      <c r="D104" s="153">
        <f t="shared" si="86"/>
        <v>6671.4471290021074</v>
      </c>
      <c r="E104" s="153">
        <f t="shared" si="86"/>
        <v>7658.4446600245828</v>
      </c>
      <c r="F104" s="153">
        <f t="shared" si="86"/>
        <v>7289.0323510418038</v>
      </c>
      <c r="G104" s="153">
        <f t="shared" si="86"/>
        <v>7524.7836171590379</v>
      </c>
      <c r="H104" s="153">
        <f t="shared" si="86"/>
        <v>7806.4150227704913</v>
      </c>
      <c r="I104" s="153">
        <f t="shared" si="86"/>
        <v>7962.0487273181516</v>
      </c>
      <c r="J104" s="153">
        <f t="shared" si="86"/>
        <v>7844.5676732852826</v>
      </c>
      <c r="K104" s="153">
        <f t="shared" si="86"/>
        <v>7189.3957694656638</v>
      </c>
      <c r="L104" s="153">
        <f t="shared" si="86"/>
        <v>7191.3180925070947</v>
      </c>
      <c r="M104" s="153">
        <f t="shared" si="86"/>
        <v>8487.9701680427024</v>
      </c>
      <c r="N104" s="153">
        <f t="shared" si="86"/>
        <v>8667.8689166106451</v>
      </c>
      <c r="O104" s="153">
        <f t="shared" si="86"/>
        <v>6312.3280405510586</v>
      </c>
      <c r="P104" s="153">
        <f t="shared" si="86"/>
        <v>6204.0458306375822</v>
      </c>
      <c r="Q104" s="153">
        <f t="shared" si="86"/>
        <v>7606.5400946855825</v>
      </c>
      <c r="R104" s="153">
        <f t="shared" ref="R104:V104" si="87">SUM(R105:R108)</f>
        <v>7914.8381241258467</v>
      </c>
      <c r="S104" s="153">
        <f t="shared" si="87"/>
        <v>8192.9374536797695</v>
      </c>
      <c r="T104" s="153">
        <f t="shared" si="87"/>
        <v>7152.6247462527417</v>
      </c>
      <c r="U104" s="153">
        <f t="shared" si="87"/>
        <v>8171.2062419923786</v>
      </c>
      <c r="V104" s="153">
        <f t="shared" si="87"/>
        <v>8444.5067427786253</v>
      </c>
      <c r="W104" s="153">
        <f t="shared" ref="W104" si="88">SUM(W105:W108)</f>
        <v>8539.2913064633594</v>
      </c>
      <c r="DA104" s="217" t="s">
        <v>277</v>
      </c>
    </row>
    <row r="105" spans="1:105" ht="12" customHeight="1" x14ac:dyDescent="0.25">
      <c r="A105" s="97" t="s">
        <v>57</v>
      </c>
      <c r="B105" s="74">
        <v>4092.3711599609014</v>
      </c>
      <c r="C105" s="74">
        <v>4333.4393250257153</v>
      </c>
      <c r="D105" s="74">
        <v>4593.3037484616771</v>
      </c>
      <c r="E105" s="74">
        <v>5349.0954748002823</v>
      </c>
      <c r="F105" s="74">
        <v>5180.3724048801168</v>
      </c>
      <c r="G105" s="74">
        <v>5397.9966061886689</v>
      </c>
      <c r="H105" s="74">
        <v>5486.2149455120643</v>
      </c>
      <c r="I105" s="74">
        <v>5322.9067664606027</v>
      </c>
      <c r="J105" s="74">
        <v>5128.7228706315309</v>
      </c>
      <c r="K105" s="74">
        <v>4664.1277986422338</v>
      </c>
      <c r="L105" s="74">
        <v>4443.2652060530427</v>
      </c>
      <c r="M105" s="74">
        <v>5803.3360341672451</v>
      </c>
      <c r="N105" s="74">
        <v>5339.8361149597504</v>
      </c>
      <c r="O105" s="74">
        <v>3513.7520353389245</v>
      </c>
      <c r="P105" s="74">
        <v>3547.1563678006892</v>
      </c>
      <c r="Q105" s="74">
        <v>4598.13378361993</v>
      </c>
      <c r="R105" s="74">
        <v>4461.0510657144105</v>
      </c>
      <c r="S105" s="74">
        <v>4535.615042979658</v>
      </c>
      <c r="T105" s="74">
        <v>3906.4652384351416</v>
      </c>
      <c r="U105" s="74">
        <v>4209.1093359481429</v>
      </c>
      <c r="V105" s="74">
        <v>4536.7834506918089</v>
      </c>
      <c r="W105" s="74">
        <v>4588.3833318059214</v>
      </c>
      <c r="DA105" s="90" t="s">
        <v>278</v>
      </c>
    </row>
    <row r="106" spans="1:105" ht="12" customHeight="1" x14ac:dyDescent="0.25">
      <c r="A106" s="97" t="s">
        <v>56</v>
      </c>
      <c r="B106" s="74">
        <v>432.69213933151451</v>
      </c>
      <c r="C106" s="74">
        <v>575.42886127088161</v>
      </c>
      <c r="D106" s="74">
        <v>491.17843026608017</v>
      </c>
      <c r="E106" s="74">
        <v>733.48689007695157</v>
      </c>
      <c r="F106" s="74">
        <v>461.26140684831091</v>
      </c>
      <c r="G106" s="74">
        <v>526.9901252825681</v>
      </c>
      <c r="H106" s="74">
        <v>667.20662718293238</v>
      </c>
      <c r="I106" s="74">
        <v>1009.7925186245504</v>
      </c>
      <c r="J106" s="74">
        <v>1007.0949182179598</v>
      </c>
      <c r="K106" s="74">
        <v>702.63205860386597</v>
      </c>
      <c r="L106" s="74">
        <v>979.94324942172432</v>
      </c>
      <c r="M106" s="74">
        <v>948.85623011923258</v>
      </c>
      <c r="N106" s="74">
        <v>1635.4356762673235</v>
      </c>
      <c r="O106" s="74">
        <v>1029.8627701503144</v>
      </c>
      <c r="P106" s="74">
        <v>854.90551122342652</v>
      </c>
      <c r="Q106" s="74">
        <v>1183.3509470025533</v>
      </c>
      <c r="R106" s="74">
        <v>1534.1350082851243</v>
      </c>
      <c r="S106" s="74">
        <v>1732.6893692027663</v>
      </c>
      <c r="T106" s="74">
        <v>1329.2130260521519</v>
      </c>
      <c r="U106" s="74">
        <v>1979.9094485893477</v>
      </c>
      <c r="V106" s="74">
        <v>1805.955658957565</v>
      </c>
      <c r="W106" s="74">
        <v>1747.9272398067508</v>
      </c>
      <c r="DA106" s="90" t="s">
        <v>279</v>
      </c>
    </row>
    <row r="107" spans="1:105" ht="12" customHeight="1" x14ac:dyDescent="0.25">
      <c r="A107" s="97" t="s">
        <v>55</v>
      </c>
      <c r="B107" s="74">
        <v>1041.6151284808625</v>
      </c>
      <c r="C107" s="74">
        <v>1031.4777427896572</v>
      </c>
      <c r="D107" s="74">
        <v>1054.4887805675748</v>
      </c>
      <c r="E107" s="74">
        <v>1060.4064495518471</v>
      </c>
      <c r="F107" s="74">
        <v>1092.5312399570967</v>
      </c>
      <c r="G107" s="74">
        <v>1057.2454031478337</v>
      </c>
      <c r="H107" s="74">
        <v>1092.8123981031431</v>
      </c>
      <c r="I107" s="74">
        <v>1091.0585773938112</v>
      </c>
      <c r="J107" s="74">
        <v>1172.4345216214253</v>
      </c>
      <c r="K107" s="74">
        <v>1258.5014825423812</v>
      </c>
      <c r="L107" s="74">
        <v>1228.1114408660026</v>
      </c>
      <c r="M107" s="74">
        <v>1225.7290465573062</v>
      </c>
      <c r="N107" s="74">
        <v>1184.2068071054762</v>
      </c>
      <c r="O107" s="74">
        <v>1213.4024262792993</v>
      </c>
      <c r="P107" s="74">
        <v>1237.6339192062351</v>
      </c>
      <c r="Q107" s="74">
        <v>1263.4188473914799</v>
      </c>
      <c r="R107" s="74">
        <v>1325.2445681446463</v>
      </c>
      <c r="S107" s="74">
        <v>1328.6194856880313</v>
      </c>
      <c r="T107" s="74">
        <v>1304.3091994284998</v>
      </c>
      <c r="U107" s="74">
        <v>1339.1053304899403</v>
      </c>
      <c r="V107" s="74">
        <v>1359.0325161768901</v>
      </c>
      <c r="W107" s="74">
        <v>1470.793988878205</v>
      </c>
      <c r="DA107" s="90" t="s">
        <v>280</v>
      </c>
    </row>
    <row r="108" spans="1:105" ht="12" customHeight="1" x14ac:dyDescent="0.25">
      <c r="A108" s="109" t="s">
        <v>54</v>
      </c>
      <c r="B108" s="77">
        <v>483.05804734102315</v>
      </c>
      <c r="C108" s="77">
        <v>470.9558571051225</v>
      </c>
      <c r="D108" s="77">
        <v>532.47616970677643</v>
      </c>
      <c r="E108" s="77">
        <v>515.45584559550173</v>
      </c>
      <c r="F108" s="77">
        <v>554.86729935628</v>
      </c>
      <c r="G108" s="77">
        <v>542.55148253996708</v>
      </c>
      <c r="H108" s="77">
        <v>560.18105197235161</v>
      </c>
      <c r="I108" s="77">
        <v>538.29086483918718</v>
      </c>
      <c r="J108" s="77">
        <v>536.31536281436627</v>
      </c>
      <c r="K108" s="77">
        <v>564.13442967718277</v>
      </c>
      <c r="L108" s="77">
        <v>539.99819616632533</v>
      </c>
      <c r="M108" s="77">
        <v>510.04885719891985</v>
      </c>
      <c r="N108" s="77">
        <v>508.39031827809498</v>
      </c>
      <c r="O108" s="77">
        <v>555.3108087825201</v>
      </c>
      <c r="P108" s="77">
        <v>564.35003240723074</v>
      </c>
      <c r="Q108" s="77">
        <v>561.63651667161844</v>
      </c>
      <c r="R108" s="77">
        <v>594.40748198166602</v>
      </c>
      <c r="S108" s="77">
        <v>596.01355580931352</v>
      </c>
      <c r="T108" s="77">
        <v>612.63728233694849</v>
      </c>
      <c r="U108" s="77">
        <v>643.08212696494797</v>
      </c>
      <c r="V108" s="77">
        <v>742.73511695236141</v>
      </c>
      <c r="W108" s="77">
        <v>732.18674597248298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1937.8018964939683</v>
      </c>
      <c r="C110" s="203">
        <f t="shared" si="89"/>
        <v>2064.9382895287558</v>
      </c>
      <c r="D110" s="203">
        <f t="shared" si="89"/>
        <v>2118.4513372078777</v>
      </c>
      <c r="E110" s="203">
        <f t="shared" si="89"/>
        <v>2501.9190303079072</v>
      </c>
      <c r="F110" s="203">
        <f t="shared" si="89"/>
        <v>2337.4719494949759</v>
      </c>
      <c r="G110" s="203">
        <f t="shared" si="89"/>
        <v>2405.0165252758911</v>
      </c>
      <c r="H110" s="203">
        <f t="shared" si="89"/>
        <v>2328.6085541253246</v>
      </c>
      <c r="I110" s="203">
        <f t="shared" si="89"/>
        <v>2106.6808590181022</v>
      </c>
      <c r="J110" s="203">
        <f t="shared" si="89"/>
        <v>2046.4318643816516</v>
      </c>
      <c r="K110" s="203">
        <f t="shared" si="89"/>
        <v>1772.3741830367994</v>
      </c>
      <c r="L110" s="203">
        <f t="shared" si="89"/>
        <v>1594.4848497467653</v>
      </c>
      <c r="M110" s="203">
        <f t="shared" si="89"/>
        <v>2097.0644754701771</v>
      </c>
      <c r="N110" s="203">
        <f t="shared" si="89"/>
        <v>1578.4306683289719</v>
      </c>
      <c r="O110" s="203">
        <f t="shared" si="89"/>
        <v>837.50717516246277</v>
      </c>
      <c r="P110" s="203">
        <f t="shared" si="89"/>
        <v>872.90672365494686</v>
      </c>
      <c r="Q110" s="203">
        <f t="shared" si="89"/>
        <v>1254.7265582992134</v>
      </c>
      <c r="R110" s="203">
        <f t="shared" ref="R110:V110" si="90">R78*1000000/R$6</f>
        <v>1102.2267543632533</v>
      </c>
      <c r="S110" s="203">
        <f t="shared" si="90"/>
        <v>1106.7759534061754</v>
      </c>
      <c r="T110" s="203">
        <f t="shared" si="90"/>
        <v>941.98518798627663</v>
      </c>
      <c r="U110" s="203">
        <f t="shared" si="90"/>
        <v>1063.1689969287163</v>
      </c>
      <c r="V110" s="203">
        <f t="shared" si="90"/>
        <v>1191.7172651728517</v>
      </c>
      <c r="W110" s="203">
        <f t="shared" ref="W110" si="91">W78*1000000/W$6</f>
        <v>1120.7771822130146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1937.8018964939683</v>
      </c>
      <c r="C111" s="192">
        <f t="shared" si="92"/>
        <v>2064.9382895287558</v>
      </c>
      <c r="D111" s="192">
        <f t="shared" si="92"/>
        <v>2118.4513372078777</v>
      </c>
      <c r="E111" s="192">
        <f t="shared" si="92"/>
        <v>2501.9190303079072</v>
      </c>
      <c r="F111" s="192">
        <f t="shared" si="92"/>
        <v>2337.4719494949759</v>
      </c>
      <c r="G111" s="192">
        <f t="shared" si="92"/>
        <v>2405.0165252758911</v>
      </c>
      <c r="H111" s="192">
        <f t="shared" si="92"/>
        <v>2328.6085541253246</v>
      </c>
      <c r="I111" s="192">
        <f t="shared" si="92"/>
        <v>2106.6808590181022</v>
      </c>
      <c r="J111" s="192">
        <f t="shared" si="92"/>
        <v>2046.4318643816516</v>
      </c>
      <c r="K111" s="192">
        <f t="shared" si="92"/>
        <v>1772.3741830367994</v>
      </c>
      <c r="L111" s="192">
        <f t="shared" si="92"/>
        <v>1594.4848497467653</v>
      </c>
      <c r="M111" s="192">
        <f t="shared" si="92"/>
        <v>2097.0644754701771</v>
      </c>
      <c r="N111" s="192">
        <f t="shared" si="92"/>
        <v>1578.4306683289719</v>
      </c>
      <c r="O111" s="192">
        <f t="shared" si="92"/>
        <v>837.50717516246277</v>
      </c>
      <c r="P111" s="192">
        <f t="shared" si="92"/>
        <v>872.90672365494686</v>
      </c>
      <c r="Q111" s="192">
        <f t="shared" si="92"/>
        <v>1254.7265582992134</v>
      </c>
      <c r="R111" s="192">
        <f t="shared" ref="R111:V111" si="93">R79*1000000/R$6</f>
        <v>1102.2267543632533</v>
      </c>
      <c r="S111" s="192">
        <f t="shared" si="93"/>
        <v>1106.7759534061754</v>
      </c>
      <c r="T111" s="192">
        <f t="shared" si="93"/>
        <v>941.98518798627663</v>
      </c>
      <c r="U111" s="192">
        <f t="shared" si="93"/>
        <v>1063.1689969287163</v>
      </c>
      <c r="V111" s="192">
        <f t="shared" si="93"/>
        <v>1191.7172651728517</v>
      </c>
      <c r="W111" s="192">
        <f t="shared" ref="W111" si="94">W79*1000000/W$6</f>
        <v>1120.7771822130146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1827.328468590091</v>
      </c>
      <c r="C112" s="74">
        <f t="shared" si="95"/>
        <v>1957.7474070707538</v>
      </c>
      <c r="D112" s="74">
        <f t="shared" si="95"/>
        <v>2016.390577814085</v>
      </c>
      <c r="E112" s="74">
        <f t="shared" si="95"/>
        <v>2400.4055038223282</v>
      </c>
      <c r="F112" s="74">
        <f t="shared" si="95"/>
        <v>2242.1986551803352</v>
      </c>
      <c r="G112" s="74">
        <f t="shared" si="95"/>
        <v>2317.7439722708837</v>
      </c>
      <c r="H112" s="74">
        <f t="shared" si="95"/>
        <v>2245.7707927291322</v>
      </c>
      <c r="I112" s="74">
        <f t="shared" si="95"/>
        <v>2030.9218877434571</v>
      </c>
      <c r="J112" s="74">
        <f t="shared" si="95"/>
        <v>1968.6449128383874</v>
      </c>
      <c r="K112" s="74">
        <f t="shared" si="95"/>
        <v>1698.2659354371212</v>
      </c>
      <c r="L112" s="74">
        <f t="shared" si="95"/>
        <v>1525.9218913036307</v>
      </c>
      <c r="M112" s="74">
        <f t="shared" si="95"/>
        <v>2030.2815456485721</v>
      </c>
      <c r="N112" s="74">
        <f t="shared" si="95"/>
        <v>1522.6343608190052</v>
      </c>
      <c r="O112" s="74">
        <f t="shared" si="95"/>
        <v>779.91153705125339</v>
      </c>
      <c r="P112" s="74">
        <f t="shared" si="95"/>
        <v>812.20311383136573</v>
      </c>
      <c r="Q112" s="74">
        <f t="shared" si="95"/>
        <v>1188.534494293561</v>
      </c>
      <c r="R112" s="74">
        <f t="shared" ref="R112:V112" si="96">R80*1000000/R$6</f>
        <v>1035.4267213599437</v>
      </c>
      <c r="S112" s="74">
        <f t="shared" si="96"/>
        <v>1046.3215821198069</v>
      </c>
      <c r="T112" s="74">
        <f t="shared" si="96"/>
        <v>871.67578509629368</v>
      </c>
      <c r="U112" s="74">
        <f t="shared" si="96"/>
        <v>983.06853893734763</v>
      </c>
      <c r="V112" s="74">
        <f t="shared" si="96"/>
        <v>1103.2354465292813</v>
      </c>
      <c r="W112" s="74">
        <f t="shared" ref="W112" si="97">W80*1000000/W$6</f>
        <v>1026.0267479535078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102.63390040574828</v>
      </c>
      <c r="C114" s="74">
        <f t="shared" si="101"/>
        <v>99.644970781093122</v>
      </c>
      <c r="D114" s="74">
        <f t="shared" si="101"/>
        <v>94.676861203762044</v>
      </c>
      <c r="E114" s="74">
        <f t="shared" si="101"/>
        <v>94.771521828151151</v>
      </c>
      <c r="F114" s="74">
        <f t="shared" si="101"/>
        <v>87.942940251254086</v>
      </c>
      <c r="G114" s="74">
        <f t="shared" si="101"/>
        <v>80.568477675229389</v>
      </c>
      <c r="H114" s="74">
        <f t="shared" si="101"/>
        <v>75.968307348031232</v>
      </c>
      <c r="I114" s="74">
        <f t="shared" si="101"/>
        <v>68.395938630207255</v>
      </c>
      <c r="J114" s="74">
        <f t="shared" si="101"/>
        <v>70.04450627260934</v>
      </c>
      <c r="K114" s="74">
        <f t="shared" si="101"/>
        <v>67.027035702532359</v>
      </c>
      <c r="L114" s="74">
        <f t="shared" si="101"/>
        <v>59.686955862712182</v>
      </c>
      <c r="M114" s="74">
        <f t="shared" si="101"/>
        <v>58.140891408286222</v>
      </c>
      <c r="N114" s="74">
        <f t="shared" si="101"/>
        <v>52.549928969949143</v>
      </c>
      <c r="O114" s="74">
        <f t="shared" si="101"/>
        <v>43.5271950651642</v>
      </c>
      <c r="P114" s="74">
        <f t="shared" si="101"/>
        <v>44.709332360402925</v>
      </c>
      <c r="Q114" s="74">
        <f t="shared" si="101"/>
        <v>50.305445434458015</v>
      </c>
      <c r="R114" s="74">
        <f t="shared" ref="R114:V114" si="102">R82*1000000/R$6</f>
        <v>49.947906173788084</v>
      </c>
      <c r="S114" s="74">
        <f t="shared" si="102"/>
        <v>40.531720768709413</v>
      </c>
      <c r="T114" s="74">
        <f t="shared" si="102"/>
        <v>40.183700837830195</v>
      </c>
      <c r="U114" s="74">
        <f t="shared" si="102"/>
        <v>43.178565452031933</v>
      </c>
      <c r="V114" s="74">
        <f t="shared" si="102"/>
        <v>42.207008253351724</v>
      </c>
      <c r="W114" s="74">
        <f t="shared" ref="W114" si="103">W82*1000000/W$6</f>
        <v>48.102890979133633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7.8395274981291649</v>
      </c>
      <c r="C115" s="193">
        <f t="shared" si="104"/>
        <v>7.5459116769091148</v>
      </c>
      <c r="D115" s="193">
        <f t="shared" si="104"/>
        <v>7.3838981900309806</v>
      </c>
      <c r="E115" s="193">
        <f t="shared" si="104"/>
        <v>6.7420046574275503</v>
      </c>
      <c r="F115" s="193">
        <f t="shared" si="104"/>
        <v>7.33035406338694</v>
      </c>
      <c r="G115" s="193">
        <f t="shared" si="104"/>
        <v>6.7040753297777815</v>
      </c>
      <c r="H115" s="193">
        <f t="shared" si="104"/>
        <v>6.8694540481614377</v>
      </c>
      <c r="I115" s="193">
        <f t="shared" si="104"/>
        <v>7.3630326444379506</v>
      </c>
      <c r="J115" s="193">
        <f t="shared" si="104"/>
        <v>7.7424452706549145</v>
      </c>
      <c r="K115" s="193">
        <f t="shared" si="104"/>
        <v>7.0812118971458133</v>
      </c>
      <c r="L115" s="193">
        <f t="shared" si="104"/>
        <v>8.8760025804224441</v>
      </c>
      <c r="M115" s="193">
        <f t="shared" si="104"/>
        <v>8.6420384133184953</v>
      </c>
      <c r="N115" s="193">
        <f t="shared" si="104"/>
        <v>3.2463785400175578</v>
      </c>
      <c r="O115" s="193">
        <f t="shared" si="104"/>
        <v>14.068443046045124</v>
      </c>
      <c r="P115" s="193">
        <f t="shared" si="104"/>
        <v>15.994277463178239</v>
      </c>
      <c r="Q115" s="193">
        <f t="shared" si="104"/>
        <v>15.886618571194353</v>
      </c>
      <c r="R115" s="193">
        <f t="shared" ref="R115:V115" si="105">R83*1000000/R$6</f>
        <v>16.852126829521588</v>
      </c>
      <c r="S115" s="193">
        <f t="shared" si="105"/>
        <v>19.922650517659303</v>
      </c>
      <c r="T115" s="193">
        <f t="shared" si="105"/>
        <v>30.125702052152779</v>
      </c>
      <c r="U115" s="193">
        <f t="shared" si="105"/>
        <v>36.92189253933693</v>
      </c>
      <c r="V115" s="193">
        <f t="shared" si="105"/>
        <v>46.274810390218988</v>
      </c>
      <c r="W115" s="193">
        <f t="shared" ref="W115" si="106">W83*1000000/W$6</f>
        <v>46.647543280373306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0.50692922180672262</v>
      </c>
      <c r="C118" s="206">
        <f t="shared" si="110"/>
        <v>0.51608256221864157</v>
      </c>
      <c r="D118" s="206">
        <f t="shared" si="110"/>
        <v>0.51826196912063982</v>
      </c>
      <c r="E118" s="206">
        <f t="shared" si="110"/>
        <v>0.52859136673990681</v>
      </c>
      <c r="F118" s="206">
        <f t="shared" si="110"/>
        <v>0.52723364028967523</v>
      </c>
      <c r="G118" s="206">
        <f t="shared" si="110"/>
        <v>0.53505766016145473</v>
      </c>
      <c r="H118" s="206">
        <f t="shared" si="110"/>
        <v>0.55592540654833356</v>
      </c>
      <c r="I118" s="206">
        <f t="shared" si="110"/>
        <v>0.58853314459112993</v>
      </c>
      <c r="J118" s="206">
        <f t="shared" si="110"/>
        <v>0.60427832723979791</v>
      </c>
      <c r="K118" s="206">
        <f t="shared" si="110"/>
        <v>0.61018599938613372</v>
      </c>
      <c r="L118" s="206">
        <f t="shared" si="110"/>
        <v>0.64569034013874094</v>
      </c>
      <c r="M118" s="206">
        <f t="shared" si="110"/>
        <v>0.63024871371040037</v>
      </c>
      <c r="N118" s="206">
        <f t="shared" si="110"/>
        <v>0.70689986505350855</v>
      </c>
      <c r="O118" s="206">
        <f t="shared" si="110"/>
        <v>0.73492801375025696</v>
      </c>
      <c r="P118" s="206">
        <f t="shared" si="110"/>
        <v>0.72479384906075661</v>
      </c>
      <c r="Q118" s="206">
        <f t="shared" si="110"/>
        <v>0.73404951810559493</v>
      </c>
      <c r="R118" s="206">
        <f t="shared" ref="R118:V118" si="111">IF(R104=0,"",R104/R97)</f>
        <v>0.78165370612123919</v>
      </c>
      <c r="S118" s="206">
        <f t="shared" si="111"/>
        <v>0.81101554999432623</v>
      </c>
      <c r="T118" s="206">
        <f t="shared" si="111"/>
        <v>0.81468082043870649</v>
      </c>
      <c r="U118" s="206">
        <f t="shared" si="111"/>
        <v>0.87167025793056119</v>
      </c>
      <c r="V118" s="206">
        <f t="shared" si="111"/>
        <v>0.86238145879928274</v>
      </c>
      <c r="W118" s="206">
        <f t="shared" ref="W118" si="112">IF(W104=0,"",W104/W97)</f>
        <v>0.87744664654901716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0.43222897544103206</v>
      </c>
      <c r="C119" s="199">
        <f t="shared" si="113"/>
        <v>0.43623309069572519</v>
      </c>
      <c r="D119" s="199">
        <f t="shared" si="113"/>
        <v>0.44441719460533446</v>
      </c>
      <c r="E119" s="199">
        <f t="shared" si="113"/>
        <v>0.45057283159892042</v>
      </c>
      <c r="F119" s="199">
        <f t="shared" si="113"/>
        <v>0.4596526119974822</v>
      </c>
      <c r="G119" s="199">
        <f t="shared" si="113"/>
        <v>0.46678364303505782</v>
      </c>
      <c r="H119" s="199">
        <f t="shared" si="113"/>
        <v>0.47897840884081178</v>
      </c>
      <c r="I119" s="199">
        <f t="shared" si="113"/>
        <v>0.48942641018872879</v>
      </c>
      <c r="J119" s="199">
        <f t="shared" si="113"/>
        <v>0.49995470566928724</v>
      </c>
      <c r="K119" s="199">
        <f t="shared" si="113"/>
        <v>0.51503803611310173</v>
      </c>
      <c r="L119" s="199">
        <f t="shared" si="113"/>
        <v>0.52861736418593053</v>
      </c>
      <c r="M119" s="199">
        <f t="shared" si="113"/>
        <v>0.53674661000951918</v>
      </c>
      <c r="N119" s="199">
        <f t="shared" si="113"/>
        <v>0.56418487481779811</v>
      </c>
      <c r="O119" s="199">
        <f t="shared" si="113"/>
        <v>0.59325440002044993</v>
      </c>
      <c r="P119" s="199">
        <f t="shared" si="113"/>
        <v>0.59859591319238881</v>
      </c>
      <c r="Q119" s="199">
        <f t="shared" si="113"/>
        <v>0.60370917424408466</v>
      </c>
      <c r="R119" s="199">
        <f t="shared" ref="R119:V119" si="114">IF(R105=0,"",R105/R98)</f>
        <v>0.62194614422558725</v>
      </c>
      <c r="S119" s="199">
        <f t="shared" si="114"/>
        <v>0.6352252552988954</v>
      </c>
      <c r="T119" s="199">
        <f t="shared" si="114"/>
        <v>0.6521167464091151</v>
      </c>
      <c r="U119" s="199">
        <f t="shared" si="114"/>
        <v>0.66245567184447696</v>
      </c>
      <c r="V119" s="199">
        <f t="shared" si="114"/>
        <v>0.67631270154693679</v>
      </c>
      <c r="W119" s="199">
        <f t="shared" ref="W119" si="115">IF(W105=0,"",W105/W98)</f>
        <v>0.69828096129372097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1.7095301171197885</v>
      </c>
      <c r="C120" s="200">
        <f t="shared" si="116"/>
        <v>1.7873802104188845</v>
      </c>
      <c r="D120" s="200">
        <f t="shared" si="116"/>
        <v>1.8706198439240258</v>
      </c>
      <c r="E120" s="200">
        <f t="shared" si="116"/>
        <v>1.9721567543405247</v>
      </c>
      <c r="F120" s="200">
        <f t="shared" si="116"/>
        <v>2.0879593179297373</v>
      </c>
      <c r="G120" s="200">
        <f t="shared" si="116"/>
        <v>2.2174020910298426</v>
      </c>
      <c r="H120" s="200">
        <f t="shared" si="116"/>
        <v>2.364685951581659</v>
      </c>
      <c r="I120" s="200">
        <f t="shared" si="116"/>
        <v>2.4473436263472395</v>
      </c>
      <c r="J120" s="200">
        <f t="shared" si="116"/>
        <v>2.4878868686972169</v>
      </c>
      <c r="K120" s="200">
        <f t="shared" si="116"/>
        <v>2.5620234089060556</v>
      </c>
      <c r="L120" s="200">
        <f t="shared" si="116"/>
        <v>2.6367980109965217</v>
      </c>
      <c r="M120" s="200">
        <f t="shared" si="116"/>
        <v>2.7214435584092098</v>
      </c>
      <c r="N120" s="200">
        <f t="shared" si="116"/>
        <v>2.8189899348227683</v>
      </c>
      <c r="O120" s="200">
        <f t="shared" si="116"/>
        <v>2.9402507031216962</v>
      </c>
      <c r="P120" s="200">
        <f t="shared" si="116"/>
        <v>3.0419528491211629</v>
      </c>
      <c r="Q120" s="200">
        <f t="shared" si="116"/>
        <v>3.1364073286338563</v>
      </c>
      <c r="R120" s="200">
        <f t="shared" ref="R120:V120" si="117">IF(R106=0,"",R106/R99)</f>
        <v>3.2325801202987119</v>
      </c>
      <c r="S120" s="200">
        <f t="shared" si="117"/>
        <v>3.3447286602924988</v>
      </c>
      <c r="T120" s="200">
        <f t="shared" si="117"/>
        <v>3.447240200063804</v>
      </c>
      <c r="U120" s="200">
        <f t="shared" si="117"/>
        <v>3.536788393893521</v>
      </c>
      <c r="V120" s="200">
        <f t="shared" si="117"/>
        <v>3.6176529561605029</v>
      </c>
      <c r="W120" s="200">
        <f t="shared" ref="W120" si="118">IF(W106=0,"",W106/W99)</f>
        <v>3.6839880937043787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0.67480447567120416</v>
      </c>
      <c r="C121" s="200">
        <f t="shared" si="119"/>
        <v>0.67990375274543668</v>
      </c>
      <c r="D121" s="200">
        <f t="shared" si="119"/>
        <v>0.68308300208321626</v>
      </c>
      <c r="E121" s="200">
        <f t="shared" si="119"/>
        <v>0.68821463984971243</v>
      </c>
      <c r="F121" s="200">
        <f t="shared" si="119"/>
        <v>0.691719213654587</v>
      </c>
      <c r="G121" s="200">
        <f t="shared" si="119"/>
        <v>0.69221096415609495</v>
      </c>
      <c r="H121" s="200">
        <f t="shared" si="119"/>
        <v>0.70447956524171118</v>
      </c>
      <c r="I121" s="200">
        <f t="shared" si="119"/>
        <v>0.72051180382854929</v>
      </c>
      <c r="J121" s="200">
        <f t="shared" si="119"/>
        <v>0.73412847478027388</v>
      </c>
      <c r="K121" s="200">
        <f t="shared" si="119"/>
        <v>0.74189439668201274</v>
      </c>
      <c r="L121" s="200">
        <f t="shared" si="119"/>
        <v>0.75094654807933114</v>
      </c>
      <c r="M121" s="200">
        <f t="shared" si="119"/>
        <v>0.75495636874211558</v>
      </c>
      <c r="N121" s="200">
        <f t="shared" si="119"/>
        <v>0.76922082433777639</v>
      </c>
      <c r="O121" s="200">
        <f t="shared" si="119"/>
        <v>0.77471589073411684</v>
      </c>
      <c r="P121" s="200">
        <f t="shared" si="119"/>
        <v>0.77794912390002025</v>
      </c>
      <c r="Q121" s="200">
        <f t="shared" si="119"/>
        <v>0.78346956684699109</v>
      </c>
      <c r="R121" s="200">
        <f t="shared" ref="R121:V121" si="120">IF(R107=0,"",R107/R100)</f>
        <v>0.78732402111631672</v>
      </c>
      <c r="S121" s="200">
        <f t="shared" si="120"/>
        <v>0.80535296914157928</v>
      </c>
      <c r="T121" s="200">
        <f t="shared" si="120"/>
        <v>0.82286974921951272</v>
      </c>
      <c r="U121" s="200">
        <f t="shared" si="120"/>
        <v>0.83579539248591062</v>
      </c>
      <c r="V121" s="200">
        <f t="shared" si="120"/>
        <v>0.84955142974672859</v>
      </c>
      <c r="W121" s="200">
        <f t="shared" ref="W121" si="121">IF(W107=0,"",W107/W100)</f>
        <v>0.85279324892971842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0.72169783331784498</v>
      </c>
      <c r="C122" s="201">
        <f t="shared" si="122"/>
        <v>0.72431142195415965</v>
      </c>
      <c r="D122" s="201">
        <f t="shared" si="122"/>
        <v>0.72855191757053162</v>
      </c>
      <c r="E122" s="201">
        <f t="shared" si="122"/>
        <v>0.73227797825863328</v>
      </c>
      <c r="F122" s="201">
        <f t="shared" si="122"/>
        <v>0.73540743035459688</v>
      </c>
      <c r="G122" s="201">
        <f t="shared" si="122"/>
        <v>0.73891239469362047</v>
      </c>
      <c r="H122" s="201">
        <f t="shared" si="122"/>
        <v>0.74214010658877427</v>
      </c>
      <c r="I122" s="201">
        <f t="shared" si="122"/>
        <v>0.74151262397529771</v>
      </c>
      <c r="J122" s="201">
        <f t="shared" si="122"/>
        <v>0.74333825897950789</v>
      </c>
      <c r="K122" s="201">
        <f t="shared" si="122"/>
        <v>0.74637924419837065</v>
      </c>
      <c r="L122" s="201">
        <f t="shared" si="122"/>
        <v>0.74492391485704279</v>
      </c>
      <c r="M122" s="201">
        <f t="shared" si="122"/>
        <v>0.74638655623517758</v>
      </c>
      <c r="N122" s="201">
        <f t="shared" si="122"/>
        <v>0.75041873282211891</v>
      </c>
      <c r="O122" s="201">
        <f t="shared" si="122"/>
        <v>0.74072810265947853</v>
      </c>
      <c r="P122" s="201">
        <f t="shared" si="122"/>
        <v>0.74060468201689822</v>
      </c>
      <c r="Q122" s="201">
        <f t="shared" si="122"/>
        <v>0.74283348264921034</v>
      </c>
      <c r="R122" s="201">
        <f t="shared" ref="R122:V122" si="123">IF(R108=0,"",R108/R101)</f>
        <v>0.74747569373225575</v>
      </c>
      <c r="S122" s="201">
        <f t="shared" si="123"/>
        <v>0.75052156700431405</v>
      </c>
      <c r="T122" s="201">
        <f t="shared" si="123"/>
        <v>0.74842808787956083</v>
      </c>
      <c r="U122" s="201">
        <f t="shared" si="123"/>
        <v>0.74916427463382551</v>
      </c>
      <c r="V122" s="201">
        <f t="shared" si="123"/>
        <v>0.75400697508073178</v>
      </c>
      <c r="W122" s="201">
        <f t="shared" ref="W122" si="124">IF(W108=0,"",W108/W101)</f>
        <v>0.76121698009973648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161.7065660862074</v>
      </c>
      <c r="C126" s="203">
        <f t="shared" si="125"/>
        <v>167.38481433952288</v>
      </c>
      <c r="D126" s="203">
        <f t="shared" si="125"/>
        <v>172.38928743575437</v>
      </c>
      <c r="E126" s="203">
        <f t="shared" si="125"/>
        <v>191.22349992064059</v>
      </c>
      <c r="F126" s="203">
        <f t="shared" si="125"/>
        <v>182.50440035891714</v>
      </c>
      <c r="G126" s="203">
        <f t="shared" si="125"/>
        <v>185.10886156035522</v>
      </c>
      <c r="H126" s="203">
        <f t="shared" si="125"/>
        <v>184.62891483650642</v>
      </c>
      <c r="I126" s="203">
        <f t="shared" si="125"/>
        <v>178.18320482465873</v>
      </c>
      <c r="J126" s="203">
        <f t="shared" si="125"/>
        <v>170.89590034430302</v>
      </c>
      <c r="K126" s="203">
        <f t="shared" si="125"/>
        <v>156.11201006697118</v>
      </c>
      <c r="L126" s="203">
        <f t="shared" si="125"/>
        <v>147.78457494479429</v>
      </c>
      <c r="M126" s="203">
        <f t="shared" si="125"/>
        <v>173.30191875178838</v>
      </c>
      <c r="N126" s="203">
        <f t="shared" si="125"/>
        <v>158.50758842739825</v>
      </c>
      <c r="O126" s="203">
        <f t="shared" si="125"/>
        <v>116.01647109184695</v>
      </c>
      <c r="P126" s="203">
        <f t="shared" si="125"/>
        <v>114.70428824118332</v>
      </c>
      <c r="Q126" s="203">
        <f t="shared" si="125"/>
        <v>133.70463060690761</v>
      </c>
      <c r="R126" s="203">
        <f t="shared" ref="R126:V126" si="126">IF(R96=0,0,R96/R$19)</f>
        <v>130.28734851036597</v>
      </c>
      <c r="S126" s="203">
        <f t="shared" si="126"/>
        <v>129.37696074771344</v>
      </c>
      <c r="T126" s="203">
        <f t="shared" si="126"/>
        <v>114.24092267560242</v>
      </c>
      <c r="U126" s="203">
        <f t="shared" si="126"/>
        <v>119.73446031849468</v>
      </c>
      <c r="V126" s="203">
        <f t="shared" si="126"/>
        <v>123.91392014100512</v>
      </c>
      <c r="W126" s="203">
        <f t="shared" ref="W126" si="127">IF(W96=0,0,W96/W$19)</f>
        <v>123.2490505725049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142.87845230733069</v>
      </c>
      <c r="C127" s="192">
        <f t="shared" si="128"/>
        <v>148.34337057505786</v>
      </c>
      <c r="D127" s="192">
        <f t="shared" si="128"/>
        <v>153.20948031788063</v>
      </c>
      <c r="E127" s="192">
        <f t="shared" si="128"/>
        <v>171.88371459403902</v>
      </c>
      <c r="F127" s="192">
        <f t="shared" si="128"/>
        <v>163.09692160646273</v>
      </c>
      <c r="G127" s="192">
        <f t="shared" si="128"/>
        <v>165.36682753187813</v>
      </c>
      <c r="H127" s="192">
        <f t="shared" si="128"/>
        <v>164.42909685505384</v>
      </c>
      <c r="I127" s="192">
        <f t="shared" si="128"/>
        <v>157.61904785891559</v>
      </c>
      <c r="J127" s="192">
        <f t="shared" si="128"/>
        <v>150.27754875274911</v>
      </c>
      <c r="K127" s="192">
        <f t="shared" si="128"/>
        <v>135.47860969305938</v>
      </c>
      <c r="L127" s="192">
        <f t="shared" si="128"/>
        <v>127.30286172253155</v>
      </c>
      <c r="M127" s="192">
        <f t="shared" si="128"/>
        <v>152.95665979680166</v>
      </c>
      <c r="N127" s="192">
        <f t="shared" si="128"/>
        <v>138.39510014153183</v>
      </c>
      <c r="O127" s="192">
        <f t="shared" si="128"/>
        <v>96.074863180135679</v>
      </c>
      <c r="P127" s="192">
        <f t="shared" si="128"/>
        <v>94.983791088169426</v>
      </c>
      <c r="Q127" s="192">
        <f t="shared" si="128"/>
        <v>114.1950857660994</v>
      </c>
      <c r="R127" s="192">
        <f t="shared" ref="R127:V127" si="129">IF(R97=0,0,R97/R$19)</f>
        <v>110.85101574704332</v>
      </c>
      <c r="S127" s="192">
        <f t="shared" si="129"/>
        <v>109.91866364273653</v>
      </c>
      <c r="T127" s="192">
        <f t="shared" si="129"/>
        <v>94.895263032754414</v>
      </c>
      <c r="U127" s="192">
        <f t="shared" si="129"/>
        <v>100.6688033917536</v>
      </c>
      <c r="V127" s="192">
        <f t="shared" si="129"/>
        <v>104.5051714768977</v>
      </c>
      <c r="W127" s="192">
        <f t="shared" ref="W127" si="130">IF(W97=0,0,W97/W$19)</f>
        <v>103.15162141002564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113.35449451140954</v>
      </c>
      <c r="C128" s="74">
        <f t="shared" si="131"/>
        <v>118.61926306709418</v>
      </c>
      <c r="D128" s="74">
        <f t="shared" si="131"/>
        <v>123.01249969320055</v>
      </c>
      <c r="E128" s="74">
        <f t="shared" si="131"/>
        <v>140.84115118300826</v>
      </c>
      <c r="F128" s="74">
        <f t="shared" si="131"/>
        <v>132.95670628855214</v>
      </c>
      <c r="G128" s="74">
        <f t="shared" si="131"/>
        <v>135.97903129443247</v>
      </c>
      <c r="H128" s="74">
        <f t="shared" si="131"/>
        <v>134.12212916932626</v>
      </c>
      <c r="I128" s="74">
        <f t="shared" si="131"/>
        <v>126.71156452676291</v>
      </c>
      <c r="J128" s="74">
        <f t="shared" si="131"/>
        <v>118.7519306865761</v>
      </c>
      <c r="K128" s="74">
        <f t="shared" si="131"/>
        <v>104.12900449078543</v>
      </c>
      <c r="L128" s="74">
        <f t="shared" si="131"/>
        <v>96.075967691348268</v>
      </c>
      <c r="M128" s="74">
        <f t="shared" si="131"/>
        <v>122.79619869052317</v>
      </c>
      <c r="N128" s="74">
        <f t="shared" si="131"/>
        <v>106.82496701520098</v>
      </c>
      <c r="O128" s="74">
        <f t="shared" si="131"/>
        <v>66.251415028554661</v>
      </c>
      <c r="P128" s="74">
        <f t="shared" si="131"/>
        <v>65.756030394589757</v>
      </c>
      <c r="Q128" s="74">
        <f t="shared" si="131"/>
        <v>83.934293938959755</v>
      </c>
      <c r="R128" s="74">
        <f t="shared" ref="R128:V128" si="132">IF(R98=0,0,R98/R$19)</f>
        <v>78.522920922242179</v>
      </c>
      <c r="S128" s="74">
        <f t="shared" si="132"/>
        <v>77.690767555820457</v>
      </c>
      <c r="T128" s="74">
        <f t="shared" si="132"/>
        <v>64.747826774020425</v>
      </c>
      <c r="U128" s="74">
        <f t="shared" si="132"/>
        <v>68.232981126872446</v>
      </c>
      <c r="V128" s="74">
        <f t="shared" si="132"/>
        <v>71.591821501595405</v>
      </c>
      <c r="W128" s="74">
        <f t="shared" ref="W128" si="133">IF(W98=0,0,W98/W$19)</f>
        <v>69.64732496314366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3.0302597401866662</v>
      </c>
      <c r="C129" s="74">
        <f t="shared" si="134"/>
        <v>3.8442870003901457</v>
      </c>
      <c r="D129" s="74">
        <f t="shared" si="134"/>
        <v>3.1251342701341254</v>
      </c>
      <c r="E129" s="74">
        <f t="shared" si="134"/>
        <v>4.4123011103980545</v>
      </c>
      <c r="F129" s="74">
        <f t="shared" si="134"/>
        <v>2.6061780676781345</v>
      </c>
      <c r="G129" s="74">
        <f t="shared" si="134"/>
        <v>2.7945571123005593</v>
      </c>
      <c r="H129" s="74">
        <f t="shared" si="134"/>
        <v>3.3039269563216327</v>
      </c>
      <c r="I129" s="74">
        <f t="shared" si="134"/>
        <v>4.807197791673401</v>
      </c>
      <c r="J129" s="74">
        <f t="shared" si="134"/>
        <v>4.685995676376324</v>
      </c>
      <c r="K129" s="74">
        <f t="shared" si="134"/>
        <v>3.1534463429914905</v>
      </c>
      <c r="L129" s="74">
        <f t="shared" si="134"/>
        <v>4.2479365338921706</v>
      </c>
      <c r="M129" s="74">
        <f t="shared" si="134"/>
        <v>3.9598396176795041</v>
      </c>
      <c r="N129" s="74">
        <f t="shared" si="134"/>
        <v>6.5479630545353329</v>
      </c>
      <c r="O129" s="74">
        <f t="shared" si="134"/>
        <v>3.9179601317231301</v>
      </c>
      <c r="P129" s="74">
        <f t="shared" si="134"/>
        <v>3.1185638475520672</v>
      </c>
      <c r="Q129" s="74">
        <f t="shared" si="134"/>
        <v>4.1578298881772708</v>
      </c>
      <c r="R129" s="74">
        <f t="shared" ref="R129:V129" si="135">IF(R99=0,0,R99/R$19)</f>
        <v>5.1954876167214668</v>
      </c>
      <c r="S129" s="74">
        <f t="shared" si="135"/>
        <v>5.636646522569027</v>
      </c>
      <c r="T129" s="74">
        <f t="shared" si="135"/>
        <v>4.1676345344883652</v>
      </c>
      <c r="U129" s="74">
        <f t="shared" si="135"/>
        <v>6.0116988002685563</v>
      </c>
      <c r="V129" s="74">
        <f t="shared" si="135"/>
        <v>5.3277407858646395</v>
      </c>
      <c r="W129" s="74">
        <f t="shared" ref="W129" si="136">IF(W99=0,0,W99/W$19)</f>
        <v>5.0289819956879143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18.480211241732256</v>
      </c>
      <c r="C130" s="74">
        <f t="shared" si="137"/>
        <v>18.115633696698907</v>
      </c>
      <c r="D130" s="74">
        <f t="shared" si="137"/>
        <v>18.373141365099631</v>
      </c>
      <c r="E130" s="74">
        <f t="shared" si="137"/>
        <v>18.279430944832242</v>
      </c>
      <c r="F130" s="74">
        <f t="shared" si="137"/>
        <v>18.633010295739499</v>
      </c>
      <c r="G130" s="74">
        <f t="shared" si="137"/>
        <v>17.959419566997404</v>
      </c>
      <c r="H130" s="74">
        <f t="shared" si="137"/>
        <v>18.164388022159542</v>
      </c>
      <c r="I130" s="74">
        <f t="shared" si="137"/>
        <v>17.64256647799278</v>
      </c>
      <c r="J130" s="74">
        <f t="shared" si="137"/>
        <v>18.487519066950213</v>
      </c>
      <c r="K130" s="74">
        <f t="shared" si="137"/>
        <v>19.505281324691818</v>
      </c>
      <c r="L130" s="74">
        <f t="shared" si="137"/>
        <v>18.693159360349352</v>
      </c>
      <c r="M130" s="74">
        <f t="shared" si="137"/>
        <v>18.439499940951205</v>
      </c>
      <c r="N130" s="74">
        <f t="shared" si="137"/>
        <v>17.375719551955939</v>
      </c>
      <c r="O130" s="74">
        <f t="shared" si="137"/>
        <v>17.51973009268082</v>
      </c>
      <c r="P130" s="74">
        <f t="shared" si="137"/>
        <v>17.653466938623659</v>
      </c>
      <c r="Q130" s="74">
        <f t="shared" si="137"/>
        <v>17.770957737872475</v>
      </c>
      <c r="R130" s="74">
        <f t="shared" ref="R130:V130" si="138">IF(R100=0,0,R100/R$19)</f>
        <v>18.426996879639248</v>
      </c>
      <c r="S130" s="74">
        <f t="shared" si="138"/>
        <v>17.950449776333528</v>
      </c>
      <c r="T130" s="74">
        <f t="shared" si="138"/>
        <v>17.132314794562586</v>
      </c>
      <c r="U130" s="74">
        <f t="shared" si="138"/>
        <v>17.205833978356711</v>
      </c>
      <c r="V130" s="74">
        <f t="shared" si="138"/>
        <v>17.072734187256774</v>
      </c>
      <c r="W130" s="74">
        <f t="shared" ref="W130" si="139">IF(W100=0,0,W100/W$19)</f>
        <v>18.280288304084301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8.0134868140022082</v>
      </c>
      <c r="C131" s="193">
        <f t="shared" si="140"/>
        <v>7.7641868108746364</v>
      </c>
      <c r="D131" s="193">
        <f t="shared" si="140"/>
        <v>8.6987049894463464</v>
      </c>
      <c r="E131" s="193">
        <f t="shared" si="140"/>
        <v>8.3508313558004303</v>
      </c>
      <c r="F131" s="193">
        <f t="shared" si="140"/>
        <v>8.9010269544929415</v>
      </c>
      <c r="G131" s="193">
        <f t="shared" si="140"/>
        <v>8.633819558147696</v>
      </c>
      <c r="H131" s="193">
        <f t="shared" si="140"/>
        <v>8.8386527072463927</v>
      </c>
      <c r="I131" s="193">
        <f t="shared" si="140"/>
        <v>8.4577190624865075</v>
      </c>
      <c r="J131" s="193">
        <f t="shared" si="140"/>
        <v>8.3521033228464798</v>
      </c>
      <c r="K131" s="193">
        <f t="shared" si="140"/>
        <v>8.690877534590614</v>
      </c>
      <c r="L131" s="193">
        <f t="shared" si="140"/>
        <v>8.2857981369417431</v>
      </c>
      <c r="M131" s="193">
        <f t="shared" si="140"/>
        <v>7.761121547647778</v>
      </c>
      <c r="N131" s="193">
        <f t="shared" si="140"/>
        <v>7.6464505198395738</v>
      </c>
      <c r="O131" s="193">
        <f t="shared" si="140"/>
        <v>8.3857579271770692</v>
      </c>
      <c r="P131" s="193">
        <f t="shared" si="140"/>
        <v>8.4557299074039243</v>
      </c>
      <c r="Q131" s="193">
        <f t="shared" si="140"/>
        <v>8.3320042010898892</v>
      </c>
      <c r="R131" s="193">
        <f t="shared" ref="R131:V131" si="141">IF(R101=0,0,R101/R$19)</f>
        <v>8.705610328440434</v>
      </c>
      <c r="S131" s="193">
        <f t="shared" si="141"/>
        <v>8.6407997880135081</v>
      </c>
      <c r="T131" s="193">
        <f t="shared" si="141"/>
        <v>8.8474869296830274</v>
      </c>
      <c r="U131" s="193">
        <f t="shared" si="141"/>
        <v>9.2182894862558769</v>
      </c>
      <c r="V131" s="193">
        <f t="shared" si="141"/>
        <v>10.512875002180856</v>
      </c>
      <c r="W131" s="193">
        <f t="shared" ref="W131" si="142">IF(W101=0,0,W101/W$19)</f>
        <v>10.19502614710977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18.82811377887673</v>
      </c>
      <c r="C132" s="77">
        <f t="shared" si="143"/>
        <v>19.041443764464997</v>
      </c>
      <c r="D132" s="77">
        <f t="shared" si="143"/>
        <v>19.179807117873732</v>
      </c>
      <c r="E132" s="77">
        <f t="shared" si="143"/>
        <v>19.339785326601579</v>
      </c>
      <c r="F132" s="77">
        <f t="shared" si="143"/>
        <v>19.40747875245442</v>
      </c>
      <c r="G132" s="77">
        <f t="shared" si="143"/>
        <v>19.742034028477082</v>
      </c>
      <c r="H132" s="77">
        <f t="shared" si="143"/>
        <v>20.199817981452579</v>
      </c>
      <c r="I132" s="77">
        <f t="shared" si="143"/>
        <v>20.564156965743127</v>
      </c>
      <c r="J132" s="77">
        <f t="shared" si="143"/>
        <v>20.618351591553886</v>
      </c>
      <c r="K132" s="77">
        <f t="shared" si="143"/>
        <v>20.633400373911797</v>
      </c>
      <c r="L132" s="77">
        <f t="shared" si="143"/>
        <v>20.481713222262741</v>
      </c>
      <c r="M132" s="77">
        <f t="shared" si="143"/>
        <v>20.345258954986708</v>
      </c>
      <c r="N132" s="77">
        <f t="shared" si="143"/>
        <v>20.112488285866419</v>
      </c>
      <c r="O132" s="77">
        <f t="shared" si="143"/>
        <v>19.941607911711294</v>
      </c>
      <c r="P132" s="77">
        <f t="shared" si="143"/>
        <v>19.720497153013913</v>
      </c>
      <c r="Q132" s="77">
        <f t="shared" si="143"/>
        <v>19.509544840808214</v>
      </c>
      <c r="R132" s="77">
        <f t="shared" ref="R132:V132" si="144">IF(R102=0,0,R102/R$19)</f>
        <v>19.436332763322632</v>
      </c>
      <c r="S132" s="77">
        <f t="shared" si="144"/>
        <v>19.458297104976911</v>
      </c>
      <c r="T132" s="77">
        <f t="shared" si="144"/>
        <v>19.34565964284803</v>
      </c>
      <c r="U132" s="77">
        <f t="shared" si="144"/>
        <v>19.065656926741077</v>
      </c>
      <c r="V132" s="77">
        <f t="shared" si="144"/>
        <v>19.408748664107449</v>
      </c>
      <c r="W132" s="77">
        <f t="shared" ref="W132" si="145">IF(W102=0,0,W102/W$19)</f>
        <v>20.097429162479234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72.429262641104074</v>
      </c>
      <c r="C134" s="153">
        <f t="shared" si="146"/>
        <v>76.557426774525311</v>
      </c>
      <c r="D134" s="153">
        <f t="shared" si="146"/>
        <v>79.402646957494724</v>
      </c>
      <c r="E134" s="153">
        <f t="shared" si="146"/>
        <v>90.856247617595145</v>
      </c>
      <c r="F134" s="153">
        <f t="shared" si="146"/>
        <v>85.990183698615127</v>
      </c>
      <c r="G134" s="153">
        <f t="shared" si="146"/>
        <v>88.480787807529552</v>
      </c>
      <c r="H134" s="153">
        <f t="shared" si="146"/>
        <v>91.410312517521135</v>
      </c>
      <c r="I134" s="153">
        <f t="shared" si="146"/>
        <v>92.764033883867398</v>
      </c>
      <c r="J134" s="153">
        <f t="shared" si="146"/>
        <v>90.809465782008402</v>
      </c>
      <c r="K134" s="153">
        <f t="shared" si="146"/>
        <v>82.66715085100337</v>
      </c>
      <c r="L134" s="153">
        <f t="shared" si="146"/>
        <v>82.198228086256492</v>
      </c>
      <c r="M134" s="153">
        <f t="shared" si="146"/>
        <v>96.400738090373551</v>
      </c>
      <c r="N134" s="153">
        <f t="shared" si="146"/>
        <v>97.831477614115641</v>
      </c>
      <c r="O134" s="153">
        <f t="shared" si="146"/>
        <v>70.608108368304798</v>
      </c>
      <c r="P134" s="153">
        <f t="shared" si="146"/>
        <v>68.843667541177112</v>
      </c>
      <c r="Q134" s="153">
        <f t="shared" si="146"/>
        <v>83.824847676632345</v>
      </c>
      <c r="R134" s="153">
        <f t="shared" ref="R134:V134" si="147">IF(R104=0,0,R104/R$19)</f>
        <v>86.647107285980255</v>
      </c>
      <c r="S134" s="153">
        <f t="shared" si="147"/>
        <v>89.145745448855308</v>
      </c>
      <c r="T134" s="153">
        <f t="shared" si="147"/>
        <v>77.30935074327121</v>
      </c>
      <c r="U134" s="153">
        <f t="shared" si="147"/>
        <v>87.750001818050805</v>
      </c>
      <c r="V134" s="153">
        <f t="shared" si="147"/>
        <v>90.123322230316234</v>
      </c>
      <c r="W134" s="153">
        <f t="shared" ref="W134" si="148">IF(W104=0,0,W104/W$19)</f>
        <v>90.510044292320813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48.995097024302638</v>
      </c>
      <c r="C135" s="74">
        <f t="shared" si="149"/>
        <v>51.745647743807787</v>
      </c>
      <c r="D135" s="74">
        <f t="shared" si="149"/>
        <v>54.668870015041755</v>
      </c>
      <c r="E135" s="74">
        <f t="shared" si="149"/>
        <v>63.459196294179677</v>
      </c>
      <c r="F135" s="74">
        <f t="shared" si="149"/>
        <v>61.113897328115051</v>
      </c>
      <c r="G135" s="74">
        <f t="shared" si="149"/>
        <v>63.472787603993332</v>
      </c>
      <c r="H135" s="74">
        <f t="shared" si="149"/>
        <v>64.241604019865719</v>
      </c>
      <c r="I135" s="74">
        <f t="shared" si="149"/>
        <v>62.015986155731035</v>
      </c>
      <c r="J135" s="74">
        <f t="shared" si="149"/>
        <v>59.370586554066755</v>
      </c>
      <c r="K135" s="74">
        <f t="shared" si="149"/>
        <v>53.630397975346476</v>
      </c>
      <c r="L135" s="74">
        <f t="shared" si="149"/>
        <v>50.787424802613145</v>
      </c>
      <c r="M135" s="74">
        <f t="shared" si="149"/>
        <v>65.910443369193658</v>
      </c>
      <c r="N135" s="74">
        <f t="shared" si="149"/>
        <v>60.269030642886577</v>
      </c>
      <c r="O135" s="74">
        <f t="shared" si="149"/>
        <v>39.303943473271012</v>
      </c>
      <c r="P135" s="74">
        <f t="shared" si="149"/>
        <v>39.361291061955924</v>
      </c>
      <c r="Q135" s="74">
        <f t="shared" si="149"/>
        <v>50.671903284649673</v>
      </c>
      <c r="R135" s="74">
        <f t="shared" ref="R135:V135" si="150">IF(R105=0,0,R105/R$19)</f>
        <v>48.837027900919217</v>
      </c>
      <c r="S135" s="74">
        <f t="shared" si="150"/>
        <v>49.35113765501319</v>
      </c>
      <c r="T135" s="74">
        <f t="shared" si="150"/>
        <v>42.223142132935187</v>
      </c>
      <c r="U135" s="74">
        <f t="shared" si="150"/>
        <v>45.201325354353799</v>
      </c>
      <c r="V135" s="74">
        <f t="shared" si="150"/>
        <v>48.418458208410065</v>
      </c>
      <c r="W135" s="74">
        <f t="shared" ref="W135" si="151">IF(W105=0,0,W105/W$19)</f>
        <v>48.633401026800115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5.1803202885446913</v>
      </c>
      <c r="C136" s="74">
        <f t="shared" si="152"/>
        <v>6.8712025076679213</v>
      </c>
      <c r="D136" s="74">
        <f t="shared" si="152"/>
        <v>5.8459381806399211</v>
      </c>
      <c r="E136" s="74">
        <f t="shared" si="152"/>
        <v>8.7017494370557209</v>
      </c>
      <c r="F136" s="74">
        <f t="shared" si="152"/>
        <v>5.4415937805926777</v>
      </c>
      <c r="G136" s="74">
        <f t="shared" si="152"/>
        <v>6.1966567843175788</v>
      </c>
      <c r="H136" s="74">
        <f t="shared" si="152"/>
        <v>7.8127496586657141</v>
      </c>
      <c r="I136" s="74">
        <f t="shared" si="152"/>
        <v>11.764864876042424</v>
      </c>
      <c r="J136" s="74">
        <f t="shared" si="152"/>
        <v>11.658227110028589</v>
      </c>
      <c r="K136" s="74">
        <f t="shared" si="152"/>
        <v>8.0792033494733939</v>
      </c>
      <c r="L136" s="74">
        <f t="shared" si="152"/>
        <v>11.200950603406335</v>
      </c>
      <c r="M136" s="74">
        <f t="shared" si="152"/>
        <v>10.776480019867476</v>
      </c>
      <c r="N136" s="74">
        <f t="shared" si="152"/>
        <v>18.458641944326452</v>
      </c>
      <c r="O136" s="74">
        <f t="shared" si="152"/>
        <v>11.519785032101707</v>
      </c>
      <c r="P136" s="74">
        <f t="shared" si="152"/>
        <v>9.4865241812272671</v>
      </c>
      <c r="Q136" s="74">
        <f t="shared" si="152"/>
        <v>13.04064813249208</v>
      </c>
      <c r="R136" s="74">
        <f t="shared" ref="R136:V136" si="153">IF(R106=0,0,R106/R$19)</f>
        <v>16.794829985071946</v>
      </c>
      <c r="S136" s="74">
        <f t="shared" si="153"/>
        <v>18.853053171974675</v>
      </c>
      <c r="T136" s="74">
        <f t="shared" si="153"/>
        <v>14.366837306462493</v>
      </c>
      <c r="U136" s="74">
        <f t="shared" si="153"/>
        <v>21.262106544373435</v>
      </c>
      <c r="V136" s="74">
        <f t="shared" si="153"/>
        <v>19.273917203640092</v>
      </c>
      <c r="W136" s="74">
        <f t="shared" ref="W136" si="154">IF(W106=0,0,W106/W$19)</f>
        <v>18.526709795567964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12.470529257270227</v>
      </c>
      <c r="C137" s="74">
        <f t="shared" si="155"/>
        <v>12.316887333747275</v>
      </c>
      <c r="D137" s="74">
        <f t="shared" si="155"/>
        <v>12.550380561371579</v>
      </c>
      <c r="E137" s="74">
        <f t="shared" si="155"/>
        <v>12.580171984355408</v>
      </c>
      <c r="F137" s="74">
        <f t="shared" si="155"/>
        <v>12.888811229786748</v>
      </c>
      <c r="G137" s="74">
        <f t="shared" si="155"/>
        <v>12.431707134155111</v>
      </c>
      <c r="H137" s="74">
        <f t="shared" si="155"/>
        <v>12.7964401767327</v>
      </c>
      <c r="I137" s="74">
        <f t="shared" si="155"/>
        <v>12.711677397223674</v>
      </c>
      <c r="J137" s="74">
        <f t="shared" si="155"/>
        <v>13.572214175091393</v>
      </c>
      <c r="K137" s="74">
        <f t="shared" si="155"/>
        <v>14.470858920495168</v>
      </c>
      <c r="L137" s="74">
        <f t="shared" si="155"/>
        <v>14.037563494351184</v>
      </c>
      <c r="M137" s="74">
        <f t="shared" si="155"/>
        <v>13.921017916840976</v>
      </c>
      <c r="N137" s="74">
        <f t="shared" si="155"/>
        <v>13.365765317217566</v>
      </c>
      <c r="O137" s="74">
        <f t="shared" si="155"/>
        <v>13.572813304172534</v>
      </c>
      <c r="P137" s="74">
        <f t="shared" si="155"/>
        <v>13.733499138700248</v>
      </c>
      <c r="Q137" s="74">
        <f t="shared" si="155"/>
        <v>13.923004561347133</v>
      </c>
      <c r="R137" s="74">
        <f t="shared" ref="R137:V137" si="156">IF(R107=0,0,R107/R$19)</f>
        <v>14.508017280375393</v>
      </c>
      <c r="S137" s="74">
        <f t="shared" si="156"/>
        <v>14.456448024797005</v>
      </c>
      <c r="T137" s="74">
        <f t="shared" si="156"/>
        <v>14.097663578551463</v>
      </c>
      <c r="U137" s="74">
        <f t="shared" si="156"/>
        <v>14.380556762988064</v>
      </c>
      <c r="V137" s="74">
        <f t="shared" si="156"/>
        <v>14.504165738469846</v>
      </c>
      <c r="W137" s="74">
        <f t="shared" ref="W137" si="157">IF(W107=0,0,W107/W$19)</f>
        <v>15.589306454211984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5.7833160709865146</v>
      </c>
      <c r="C138" s="77">
        <f t="shared" si="158"/>
        <v>5.6236891893023397</v>
      </c>
      <c r="D138" s="77">
        <f t="shared" si="158"/>
        <v>6.3374582004414863</v>
      </c>
      <c r="E138" s="77">
        <f t="shared" si="158"/>
        <v>6.115129902004341</v>
      </c>
      <c r="F138" s="77">
        <f t="shared" si="158"/>
        <v>6.5458813601206565</v>
      </c>
      <c r="G138" s="77">
        <f t="shared" si="158"/>
        <v>6.3796362850635306</v>
      </c>
      <c r="H138" s="77">
        <f t="shared" si="158"/>
        <v>6.5595186622569956</v>
      </c>
      <c r="I138" s="77">
        <f t="shared" si="158"/>
        <v>6.2715054548702662</v>
      </c>
      <c r="J138" s="77">
        <f t="shared" si="158"/>
        <v>6.2084379428216652</v>
      </c>
      <c r="K138" s="77">
        <f t="shared" si="158"/>
        <v>6.4866906056883415</v>
      </c>
      <c r="L138" s="77">
        <f t="shared" si="158"/>
        <v>6.172289185885834</v>
      </c>
      <c r="M138" s="77">
        <f t="shared" si="158"/>
        <v>5.7927967844714567</v>
      </c>
      <c r="N138" s="77">
        <f t="shared" si="158"/>
        <v>5.7380397096850455</v>
      </c>
      <c r="O138" s="77">
        <f t="shared" si="158"/>
        <v>6.2115665587595519</v>
      </c>
      <c r="P138" s="77">
        <f t="shared" si="158"/>
        <v>6.2623531592936601</v>
      </c>
      <c r="Q138" s="77">
        <f t="shared" si="158"/>
        <v>6.189291698143454</v>
      </c>
      <c r="R138" s="77">
        <f t="shared" ref="R138:V138" si="159">IF(R108=0,0,R108/R$19)</f>
        <v>6.5072321196137048</v>
      </c>
      <c r="S138" s="77">
        <f t="shared" si="159"/>
        <v>6.485106597070442</v>
      </c>
      <c r="T138" s="77">
        <f t="shared" si="159"/>
        <v>6.6217077253220751</v>
      </c>
      <c r="U138" s="77">
        <f t="shared" si="159"/>
        <v>6.9060131563355043</v>
      </c>
      <c r="V138" s="77">
        <f t="shared" si="159"/>
        <v>7.9267810797962284</v>
      </c>
      <c r="W138" s="77">
        <f t="shared" ref="W138" si="160">IF(W108=0,0,W108/W$19)</f>
        <v>7.7606270157407504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23.19994649104768</v>
      </c>
      <c r="C140" s="203">
        <f t="shared" si="161"/>
        <v>24.657451351767087</v>
      </c>
      <c r="D140" s="203">
        <f t="shared" si="161"/>
        <v>25.213516703700552</v>
      </c>
      <c r="E140" s="203">
        <f t="shared" si="161"/>
        <v>29.681610957295746</v>
      </c>
      <c r="F140" s="203">
        <f t="shared" si="161"/>
        <v>27.57562768927821</v>
      </c>
      <c r="G140" s="203">
        <f t="shared" si="161"/>
        <v>28.279584858930388</v>
      </c>
      <c r="H140" s="203">
        <f t="shared" si="161"/>
        <v>27.267168737849847</v>
      </c>
      <c r="I140" s="203">
        <f t="shared" si="161"/>
        <v>24.544463527074473</v>
      </c>
      <c r="J140" s="203">
        <f t="shared" si="161"/>
        <v>23.689691019766538</v>
      </c>
      <c r="K140" s="203">
        <f t="shared" si="161"/>
        <v>20.379615846967976</v>
      </c>
      <c r="L140" s="203">
        <f t="shared" si="161"/>
        <v>18.225286056547183</v>
      </c>
      <c r="M140" s="203">
        <f t="shared" si="161"/>
        <v>23.817068068824778</v>
      </c>
      <c r="N140" s="203">
        <f t="shared" si="161"/>
        <v>17.815244563532417</v>
      </c>
      <c r="O140" s="203">
        <f t="shared" si="161"/>
        <v>9.3681438929054153</v>
      </c>
      <c r="P140" s="203">
        <f t="shared" si="161"/>
        <v>9.6862760073427001</v>
      </c>
      <c r="Q140" s="203">
        <f t="shared" si="161"/>
        <v>13.827214648975598</v>
      </c>
      <c r="R140" s="203">
        <f t="shared" ref="R140:V140" si="162">IF(R110=0,0,R110/R$19)</f>
        <v>12.066546193493835</v>
      </c>
      <c r="S140" s="203">
        <f t="shared" si="162"/>
        <v>12.042612063021062</v>
      </c>
      <c r="T140" s="203">
        <f t="shared" si="162"/>
        <v>10.181474056939718</v>
      </c>
      <c r="U140" s="203">
        <f t="shared" si="162"/>
        <v>11.417296131133085</v>
      </c>
      <c r="V140" s="203">
        <f t="shared" si="162"/>
        <v>12.71850711569971</v>
      </c>
      <c r="W140" s="203">
        <f t="shared" ref="W140" si="163">IF(W110=0,0,W110/W$19)</f>
        <v>11.879392418331213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23.19994649104768</v>
      </c>
      <c r="C141" s="192">
        <f t="shared" si="164"/>
        <v>24.657451351767087</v>
      </c>
      <c r="D141" s="192">
        <f t="shared" si="164"/>
        <v>25.213516703700552</v>
      </c>
      <c r="E141" s="192">
        <f t="shared" si="164"/>
        <v>29.681610957295746</v>
      </c>
      <c r="F141" s="192">
        <f t="shared" si="164"/>
        <v>27.57562768927821</v>
      </c>
      <c r="G141" s="192">
        <f t="shared" si="164"/>
        <v>28.279584858930388</v>
      </c>
      <c r="H141" s="192">
        <f t="shared" si="164"/>
        <v>27.267168737849847</v>
      </c>
      <c r="I141" s="192">
        <f t="shared" si="164"/>
        <v>24.544463527074473</v>
      </c>
      <c r="J141" s="192">
        <f t="shared" si="164"/>
        <v>23.689691019766538</v>
      </c>
      <c r="K141" s="192">
        <f t="shared" si="164"/>
        <v>20.379615846967976</v>
      </c>
      <c r="L141" s="192">
        <f t="shared" si="164"/>
        <v>18.225286056547183</v>
      </c>
      <c r="M141" s="192">
        <f t="shared" si="164"/>
        <v>23.817068068824778</v>
      </c>
      <c r="N141" s="192">
        <f t="shared" si="164"/>
        <v>17.815244563532417</v>
      </c>
      <c r="O141" s="192">
        <f t="shared" si="164"/>
        <v>9.3681438929054153</v>
      </c>
      <c r="P141" s="192">
        <f t="shared" si="164"/>
        <v>9.6862760073427001</v>
      </c>
      <c r="Q141" s="192">
        <f t="shared" si="164"/>
        <v>13.827214648975598</v>
      </c>
      <c r="R141" s="192">
        <f t="shared" ref="R141:V141" si="165">IF(R111=0,0,R111/R$19)</f>
        <v>12.066546193493835</v>
      </c>
      <c r="S141" s="192">
        <f t="shared" si="165"/>
        <v>12.042612063021062</v>
      </c>
      <c r="T141" s="192">
        <f t="shared" si="165"/>
        <v>10.181474056939718</v>
      </c>
      <c r="U141" s="192">
        <f t="shared" si="165"/>
        <v>11.417296131133085</v>
      </c>
      <c r="V141" s="192">
        <f t="shared" si="165"/>
        <v>12.71850711569971</v>
      </c>
      <c r="W141" s="192">
        <f t="shared" ref="W141" si="166">IF(W111=0,0,W111/W$19)</f>
        <v>11.879392418331213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21.877325421943702</v>
      </c>
      <c r="C142" s="74">
        <f t="shared" si="167"/>
        <v>23.377483818129871</v>
      </c>
      <c r="D142" s="74">
        <f t="shared" si="167"/>
        <v>23.998803570304066</v>
      </c>
      <c r="E142" s="74">
        <f t="shared" si="167"/>
        <v>28.477301399892813</v>
      </c>
      <c r="F142" s="74">
        <f t="shared" si="167"/>
        <v>26.451669434583781</v>
      </c>
      <c r="G142" s="74">
        <f t="shared" si="167"/>
        <v>27.25338335776711</v>
      </c>
      <c r="H142" s="74">
        <f t="shared" si="167"/>
        <v>26.297168342612032</v>
      </c>
      <c r="I142" s="74">
        <f t="shared" si="167"/>
        <v>23.661812840170771</v>
      </c>
      <c r="J142" s="74">
        <f t="shared" si="167"/>
        <v>22.789221827753501</v>
      </c>
      <c r="K142" s="74">
        <f t="shared" si="167"/>
        <v>19.527483361836833</v>
      </c>
      <c r="L142" s="74">
        <f t="shared" si="167"/>
        <v>17.441597499890314</v>
      </c>
      <c r="M142" s="74">
        <f t="shared" si="167"/>
        <v>23.058591825484623</v>
      </c>
      <c r="N142" s="74">
        <f t="shared" si="167"/>
        <v>17.185489399763039</v>
      </c>
      <c r="O142" s="74">
        <f t="shared" si="167"/>
        <v>8.7238936208706122</v>
      </c>
      <c r="P142" s="74">
        <f t="shared" si="167"/>
        <v>9.012673773038367</v>
      </c>
      <c r="Q142" s="74">
        <f t="shared" si="167"/>
        <v>13.097771352337713</v>
      </c>
      <c r="R142" s="74">
        <f t="shared" ref="R142:V142" si="168">IF(R112=0,0,R112/R$19)</f>
        <v>11.335257753279015</v>
      </c>
      <c r="S142" s="74">
        <f t="shared" si="168"/>
        <v>11.384819906735935</v>
      </c>
      <c r="T142" s="74">
        <f t="shared" si="168"/>
        <v>9.421532849144727</v>
      </c>
      <c r="U142" s="74">
        <f t="shared" si="168"/>
        <v>10.557103018120255</v>
      </c>
      <c r="V142" s="74">
        <f t="shared" si="168"/>
        <v>11.774191989187655</v>
      </c>
      <c r="W142" s="74">
        <f t="shared" ref="W142" si="169">IF(W112=0,0,W112/W$19)</f>
        <v>10.875109311716315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1.2287638906169727</v>
      </c>
      <c r="C144" s="74">
        <f t="shared" si="173"/>
        <v>1.189861717390001</v>
      </c>
      <c r="D144" s="74">
        <f t="shared" si="173"/>
        <v>1.1268309918136912</v>
      </c>
      <c r="E144" s="74">
        <f t="shared" si="173"/>
        <v>1.1243255303861117</v>
      </c>
      <c r="F144" s="74">
        <f t="shared" si="173"/>
        <v>1.0374805904271809</v>
      </c>
      <c r="G144" s="74">
        <f t="shared" si="173"/>
        <v>0.94737107933597942</v>
      </c>
      <c r="H144" s="74">
        <f t="shared" si="173"/>
        <v>0.88956155877632404</v>
      </c>
      <c r="I144" s="74">
        <f t="shared" si="173"/>
        <v>0.79686565429354439</v>
      </c>
      <c r="J144" s="74">
        <f t="shared" si="173"/>
        <v>0.81084190493270947</v>
      </c>
      <c r="K144" s="74">
        <f t="shared" si="173"/>
        <v>0.77070928478439427</v>
      </c>
      <c r="L144" s="74">
        <f t="shared" si="173"/>
        <v>0.68223404230852414</v>
      </c>
      <c r="M144" s="74">
        <f t="shared" si="173"/>
        <v>0.66032570025908843</v>
      </c>
      <c r="N144" s="74">
        <f t="shared" si="173"/>
        <v>0.59311432245992268</v>
      </c>
      <c r="O144" s="74">
        <f t="shared" si="173"/>
        <v>0.48688421868853859</v>
      </c>
      <c r="P144" s="74">
        <f t="shared" si="173"/>
        <v>0.49612051506899529</v>
      </c>
      <c r="Q144" s="74">
        <f t="shared" si="173"/>
        <v>0.55437113961901585</v>
      </c>
      <c r="R144" s="74">
        <f t="shared" ref="R144:V144" si="174">IF(R114=0,0,R114/R$19)</f>
        <v>0.54680102322727919</v>
      </c>
      <c r="S144" s="74">
        <f t="shared" si="174"/>
        <v>0.4410177036843615</v>
      </c>
      <c r="T144" s="74">
        <f t="shared" si="174"/>
        <v>0.43432668879519093</v>
      </c>
      <c r="U144" s="74">
        <f t="shared" si="174"/>
        <v>0.46369153888750442</v>
      </c>
      <c r="V144" s="74">
        <f t="shared" si="174"/>
        <v>0.45045091691676475</v>
      </c>
      <c r="W144" s="74">
        <f t="shared" ref="W144" si="175">IF(W114=0,0,W114/W$19)</f>
        <v>0.50985434702464039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9.3857178487006213E-2</v>
      </c>
      <c r="C145" s="193">
        <f t="shared" si="176"/>
        <v>9.0105816247215573E-2</v>
      </c>
      <c r="D145" s="193">
        <f t="shared" si="176"/>
        <v>8.7882141582797974E-2</v>
      </c>
      <c r="E145" s="193">
        <f t="shared" si="176"/>
        <v>7.9984027016818712E-2</v>
      </c>
      <c r="F145" s="193">
        <f t="shared" si="176"/>
        <v>8.6477664267252161E-2</v>
      </c>
      <c r="G145" s="193">
        <f t="shared" si="176"/>
        <v>7.8830421827294467E-2</v>
      </c>
      <c r="H145" s="193">
        <f t="shared" si="176"/>
        <v>8.0438836461494273E-2</v>
      </c>
      <c r="I145" s="193">
        <f t="shared" si="176"/>
        <v>8.5785032610159156E-2</v>
      </c>
      <c r="J145" s="193">
        <f t="shared" si="176"/>
        <v>8.9627287080329215E-2</v>
      </c>
      <c r="K145" s="193">
        <f t="shared" si="176"/>
        <v>8.1423200346749047E-2</v>
      </c>
      <c r="L145" s="193">
        <f t="shared" si="176"/>
        <v>0.10145451434834378</v>
      </c>
      <c r="M145" s="193">
        <f t="shared" si="176"/>
        <v>9.8150543081064287E-2</v>
      </c>
      <c r="N145" s="193">
        <f t="shared" si="176"/>
        <v>3.6640841309453248E-2</v>
      </c>
      <c r="O145" s="193">
        <f t="shared" si="176"/>
        <v>0.15736605334626436</v>
      </c>
      <c r="P145" s="193">
        <f t="shared" si="176"/>
        <v>0.17748171923533729</v>
      </c>
      <c r="Q145" s="193">
        <f t="shared" si="176"/>
        <v>0.17507215701887011</v>
      </c>
      <c r="R145" s="193">
        <f t="shared" ref="R145:V145" si="177">IF(R115=0,0,R115/R$19)</f>
        <v>0.18448741698754245</v>
      </c>
      <c r="S145" s="193">
        <f t="shared" si="177"/>
        <v>0.21677445260076797</v>
      </c>
      <c r="T145" s="193">
        <f t="shared" si="177"/>
        <v>0.32561451899980159</v>
      </c>
      <c r="U145" s="193">
        <f t="shared" si="177"/>
        <v>0.39650157412532899</v>
      </c>
      <c r="V145" s="193">
        <f t="shared" si="177"/>
        <v>0.49386420959529342</v>
      </c>
      <c r="W145" s="193">
        <f t="shared" ref="W145" si="178">IF(W115=0,0,W115/W$19)</f>
        <v>0.49442875959025651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4918.5909089095239</v>
      </c>
      <c r="C150" s="203">
        <f t="shared" si="182"/>
        <v>5126.4595229840115</v>
      </c>
      <c r="D150" s="203">
        <f t="shared" si="182"/>
        <v>5319.8319586740736</v>
      </c>
      <c r="E150" s="203">
        <f t="shared" si="182"/>
        <v>5945.625732312059</v>
      </c>
      <c r="F150" s="203">
        <f t="shared" si="182"/>
        <v>5824.6024425684354</v>
      </c>
      <c r="G150" s="203">
        <f t="shared" si="182"/>
        <v>5909.3272580491084</v>
      </c>
      <c r="H150" s="203">
        <f t="shared" si="182"/>
        <v>5889.8982036428743</v>
      </c>
      <c r="I150" s="203">
        <f t="shared" si="182"/>
        <v>5712.9915092486335</v>
      </c>
      <c r="J150" s="203">
        <f t="shared" si="182"/>
        <v>5541.6013128001732</v>
      </c>
      <c r="K150" s="203">
        <f t="shared" si="182"/>
        <v>5123.3006256565595</v>
      </c>
      <c r="L150" s="203">
        <f t="shared" si="182"/>
        <v>4880.824394437449</v>
      </c>
      <c r="M150" s="203">
        <f t="shared" si="182"/>
        <v>5777.746572268602</v>
      </c>
      <c r="N150" s="203">
        <f t="shared" si="182"/>
        <v>5345.9349224627003</v>
      </c>
      <c r="O150" s="203">
        <f t="shared" si="182"/>
        <v>4038.8677720912624</v>
      </c>
      <c r="P150" s="203">
        <f t="shared" si="182"/>
        <v>4097.0704433600795</v>
      </c>
      <c r="Q150" s="203">
        <f t="shared" si="182"/>
        <v>4778.5721114111266</v>
      </c>
      <c r="R150" s="203">
        <f t="shared" ref="R150:V150" si="183">IF(R96=0,0,R96/R$17)</f>
        <v>4681.8198088456802</v>
      </c>
      <c r="S150" s="203">
        <f t="shared" si="183"/>
        <v>4686.7897891503262</v>
      </c>
      <c r="T150" s="203">
        <f t="shared" si="183"/>
        <v>4151.4200740794868</v>
      </c>
      <c r="U150" s="203">
        <f t="shared" si="183"/>
        <v>4372.3811025475152</v>
      </c>
      <c r="V150" s="203">
        <f t="shared" si="183"/>
        <v>4553.2031573256299</v>
      </c>
      <c r="W150" s="203">
        <f t="shared" ref="W150" si="184">IF(W96=0,0,W96/W$17)</f>
        <v>4554.6795694429775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4345.9005630188867</v>
      </c>
      <c r="C151" s="192">
        <f t="shared" si="185"/>
        <v>4543.2812274923799</v>
      </c>
      <c r="D151" s="192">
        <f t="shared" si="185"/>
        <v>4727.9543983883477</v>
      </c>
      <c r="E151" s="192">
        <f t="shared" si="185"/>
        <v>5344.3025406386814</v>
      </c>
      <c r="F151" s="192">
        <f t="shared" si="185"/>
        <v>5205.2154693045995</v>
      </c>
      <c r="G151" s="192">
        <f t="shared" si="185"/>
        <v>5279.0919531024847</v>
      </c>
      <c r="H151" s="192">
        <f t="shared" si="185"/>
        <v>5245.4982094803891</v>
      </c>
      <c r="I151" s="192">
        <f t="shared" si="185"/>
        <v>5053.6540915848545</v>
      </c>
      <c r="J151" s="192">
        <f t="shared" si="185"/>
        <v>4873.0148574356244</v>
      </c>
      <c r="K151" s="192">
        <f t="shared" si="185"/>
        <v>4446.1514876771362</v>
      </c>
      <c r="L151" s="192">
        <f t="shared" si="185"/>
        <v>4204.382718623614</v>
      </c>
      <c r="M151" s="192">
        <f t="shared" si="185"/>
        <v>5099.4520038313522</v>
      </c>
      <c r="N151" s="192">
        <f t="shared" si="185"/>
        <v>4667.6074393953322</v>
      </c>
      <c r="O151" s="192">
        <f t="shared" si="185"/>
        <v>3344.6429197034636</v>
      </c>
      <c r="P151" s="192">
        <f t="shared" si="185"/>
        <v>3392.6829505045957</v>
      </c>
      <c r="Q151" s="192">
        <f t="shared" si="185"/>
        <v>4081.3055585667366</v>
      </c>
      <c r="R151" s="192">
        <f t="shared" ref="R151:V151" si="186">IF(R97=0,0,R97/R$17)</f>
        <v>3983.3835540361788</v>
      </c>
      <c r="S151" s="192">
        <f t="shared" si="186"/>
        <v>3981.8965248565828</v>
      </c>
      <c r="T151" s="192">
        <f t="shared" si="186"/>
        <v>3448.4148995179871</v>
      </c>
      <c r="U151" s="192">
        <f t="shared" si="186"/>
        <v>3676.154487148804</v>
      </c>
      <c r="V151" s="192">
        <f t="shared" si="186"/>
        <v>3840.0308551614135</v>
      </c>
      <c r="W151" s="192">
        <f t="shared" ref="W151" si="187">IF(W97=0,0,W97/W$17)</f>
        <v>3811.9772964480048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3447.8772240492754</v>
      </c>
      <c r="C152" s="74">
        <f t="shared" si="188"/>
        <v>3632.9272351205573</v>
      </c>
      <c r="D152" s="74">
        <f t="shared" si="188"/>
        <v>3796.0933473209893</v>
      </c>
      <c r="E152" s="74">
        <f t="shared" si="188"/>
        <v>4379.1101668449246</v>
      </c>
      <c r="F152" s="74">
        <f t="shared" si="188"/>
        <v>4243.2947078599946</v>
      </c>
      <c r="G152" s="74">
        <f t="shared" si="188"/>
        <v>4340.9299229540384</v>
      </c>
      <c r="H152" s="74">
        <f t="shared" si="188"/>
        <v>4278.6672302261368</v>
      </c>
      <c r="I152" s="74">
        <f t="shared" si="188"/>
        <v>4062.6842073996986</v>
      </c>
      <c r="J152" s="74">
        <f t="shared" si="188"/>
        <v>3850.7410281022749</v>
      </c>
      <c r="K152" s="74">
        <f t="shared" si="188"/>
        <v>3417.3167947025599</v>
      </c>
      <c r="L152" s="74">
        <f t="shared" si="188"/>
        <v>3173.0640833272896</v>
      </c>
      <c r="M152" s="74">
        <f t="shared" si="188"/>
        <v>4093.9264907271136</v>
      </c>
      <c r="N152" s="74">
        <f t="shared" si="188"/>
        <v>3602.8516200602112</v>
      </c>
      <c r="O152" s="74">
        <f t="shared" si="188"/>
        <v>2306.4027245100056</v>
      </c>
      <c r="P152" s="74">
        <f t="shared" si="188"/>
        <v>2348.7098236108754</v>
      </c>
      <c r="Q152" s="74">
        <f t="shared" si="188"/>
        <v>2999.7919622312288</v>
      </c>
      <c r="R152" s="74">
        <f t="shared" ref="R152:V152" si="189">IF(R98=0,0,R98/R$17)</f>
        <v>2821.6873765984028</v>
      </c>
      <c r="S152" s="74">
        <f t="shared" si="189"/>
        <v>2814.4137409589443</v>
      </c>
      <c r="T152" s="74">
        <f t="shared" si="189"/>
        <v>2352.8821505228811</v>
      </c>
      <c r="U152" s="74">
        <f t="shared" si="189"/>
        <v>2491.6853214691064</v>
      </c>
      <c r="V152" s="74">
        <f t="shared" si="189"/>
        <v>2630.6334859620642</v>
      </c>
      <c r="W152" s="74">
        <f t="shared" ref="W152" si="190">IF(W98=0,0,W98/W$17)</f>
        <v>2573.8230566682664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92.170703827640949</v>
      </c>
      <c r="C153" s="74">
        <f t="shared" si="191"/>
        <v>117.73816985726616</v>
      </c>
      <c r="D153" s="74">
        <f t="shared" si="191"/>
        <v>96.439804425799551</v>
      </c>
      <c r="E153" s="74">
        <f t="shared" si="191"/>
        <v>137.18968134972445</v>
      </c>
      <c r="F153" s="74">
        <f t="shared" si="191"/>
        <v>83.175808960842161</v>
      </c>
      <c r="G153" s="74">
        <f t="shared" si="191"/>
        <v>89.212112152222815</v>
      </c>
      <c r="H153" s="74">
        <f t="shared" si="191"/>
        <v>105.39948990242505</v>
      </c>
      <c r="I153" s="74">
        <f t="shared" si="191"/>
        <v>154.13057697628892</v>
      </c>
      <c r="J153" s="74">
        <f t="shared" si="191"/>
        <v>151.95168368384233</v>
      </c>
      <c r="K153" s="74">
        <f t="shared" si="191"/>
        <v>103.49013900398717</v>
      </c>
      <c r="L153" s="74">
        <f t="shared" si="191"/>
        <v>140.29496832391374</v>
      </c>
      <c r="M153" s="74">
        <f t="shared" si="191"/>
        <v>132.01786767606154</v>
      </c>
      <c r="N153" s="74">
        <f t="shared" si="191"/>
        <v>220.84106326726067</v>
      </c>
      <c r="O153" s="74">
        <f t="shared" si="191"/>
        <v>136.39548556710949</v>
      </c>
      <c r="P153" s="74">
        <f t="shared" si="191"/>
        <v>111.3905675319768</v>
      </c>
      <c r="Q153" s="74">
        <f t="shared" si="191"/>
        <v>148.59986417410647</v>
      </c>
      <c r="R153" s="74">
        <f t="shared" ref="R153:V153" si="192">IF(R99=0,0,R99/R$17)</f>
        <v>186.69761199909362</v>
      </c>
      <c r="S153" s="74">
        <f t="shared" si="192"/>
        <v>204.19228597077014</v>
      </c>
      <c r="T153" s="74">
        <f t="shared" si="192"/>
        <v>151.44837123761161</v>
      </c>
      <c r="U153" s="74">
        <f t="shared" si="192"/>
        <v>219.53110373222813</v>
      </c>
      <c r="V153" s="74">
        <f t="shared" si="192"/>
        <v>195.76724019389613</v>
      </c>
      <c r="W153" s="74">
        <f t="shared" ref="W153" si="193">IF(W99=0,0,W99/W$17)</f>
        <v>185.84647463374608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562.10827555297885</v>
      </c>
      <c r="C154" s="74">
        <f t="shared" si="194"/>
        <v>554.82370515975742</v>
      </c>
      <c r="D154" s="74">
        <f t="shared" si="194"/>
        <v>566.98432988024206</v>
      </c>
      <c r="E154" s="74">
        <f t="shared" si="194"/>
        <v>568.35407281385471</v>
      </c>
      <c r="F154" s="74">
        <f t="shared" si="194"/>
        <v>594.669920656871</v>
      </c>
      <c r="G154" s="74">
        <f t="shared" si="194"/>
        <v>573.32796869584183</v>
      </c>
      <c r="H154" s="74">
        <f t="shared" si="194"/>
        <v>579.46717867420045</v>
      </c>
      <c r="I154" s="74">
        <f t="shared" si="194"/>
        <v>565.66404554970018</v>
      </c>
      <c r="J154" s="74">
        <f t="shared" si="194"/>
        <v>599.49044842751152</v>
      </c>
      <c r="K154" s="74">
        <f t="shared" si="194"/>
        <v>640.12640649192065</v>
      </c>
      <c r="L154" s="74">
        <f t="shared" si="194"/>
        <v>617.37179437828547</v>
      </c>
      <c r="M154" s="74">
        <f t="shared" si="194"/>
        <v>614.75809584525143</v>
      </c>
      <c r="N154" s="74">
        <f t="shared" si="194"/>
        <v>586.02535611893222</v>
      </c>
      <c r="O154" s="74">
        <f t="shared" si="194"/>
        <v>609.91230452999605</v>
      </c>
      <c r="P154" s="74">
        <f t="shared" si="194"/>
        <v>630.556178204861</v>
      </c>
      <c r="Q154" s="74">
        <f t="shared" si="194"/>
        <v>635.12985790991695</v>
      </c>
      <c r="R154" s="74">
        <f t="shared" ref="R154:V154" si="195">IF(R100=0,0,R100/R$17)</f>
        <v>662.16620412509644</v>
      </c>
      <c r="S154" s="74">
        <f t="shared" si="195"/>
        <v>650.27021995384609</v>
      </c>
      <c r="T154" s="74">
        <f t="shared" si="195"/>
        <v>622.5740644231106</v>
      </c>
      <c r="U154" s="74">
        <f t="shared" si="195"/>
        <v>628.31087341458044</v>
      </c>
      <c r="V154" s="74">
        <f t="shared" si="195"/>
        <v>627.33571108993419</v>
      </c>
      <c r="W154" s="74">
        <f t="shared" ref="W154" si="196">IF(W100=0,0,W100/W$17)</f>
        <v>675.54967178558127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243.74435958899181</v>
      </c>
      <c r="C155" s="193">
        <f t="shared" si="197"/>
        <v>237.79211735479947</v>
      </c>
      <c r="D155" s="193">
        <f t="shared" si="197"/>
        <v>268.4369167613167</v>
      </c>
      <c r="E155" s="193">
        <f t="shared" si="197"/>
        <v>259.6486196301762</v>
      </c>
      <c r="F155" s="193">
        <f t="shared" si="197"/>
        <v>284.07503182689112</v>
      </c>
      <c r="G155" s="193">
        <f t="shared" si="197"/>
        <v>275.62194930038214</v>
      </c>
      <c r="H155" s="193">
        <f t="shared" si="197"/>
        <v>281.96431067762654</v>
      </c>
      <c r="I155" s="193">
        <f t="shared" si="197"/>
        <v>271.17526165916672</v>
      </c>
      <c r="J155" s="193">
        <f t="shared" si="197"/>
        <v>270.83169722199642</v>
      </c>
      <c r="K155" s="193">
        <f t="shared" si="197"/>
        <v>285.21814747866762</v>
      </c>
      <c r="L155" s="193">
        <f t="shared" si="197"/>
        <v>273.65187259412403</v>
      </c>
      <c r="M155" s="193">
        <f t="shared" si="197"/>
        <v>258.74954958292517</v>
      </c>
      <c r="N155" s="193">
        <f t="shared" si="197"/>
        <v>257.88939994892843</v>
      </c>
      <c r="O155" s="193">
        <f t="shared" si="197"/>
        <v>291.93240509635217</v>
      </c>
      <c r="P155" s="193">
        <f t="shared" si="197"/>
        <v>302.02638115688188</v>
      </c>
      <c r="Q155" s="193">
        <f t="shared" si="197"/>
        <v>297.78387425148395</v>
      </c>
      <c r="R155" s="193">
        <f t="shared" ref="R155:V155" si="198">IF(R101=0,0,R101/R$17)</f>
        <v>312.83236131358649</v>
      </c>
      <c r="S155" s="193">
        <f t="shared" si="198"/>
        <v>313.0202779730219</v>
      </c>
      <c r="T155" s="193">
        <f t="shared" si="198"/>
        <v>321.5103133343834</v>
      </c>
      <c r="U155" s="193">
        <f t="shared" si="198"/>
        <v>336.62718853288914</v>
      </c>
      <c r="V155" s="193">
        <f t="shared" si="198"/>
        <v>386.29441791551807</v>
      </c>
      <c r="W155" s="193">
        <f t="shared" ref="W155" si="199">IF(W101=0,0,W101/W$17)</f>
        <v>376.75809336041107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572.69034589063665</v>
      </c>
      <c r="C156" s="77">
        <f t="shared" si="200"/>
        <v>583.17829549163127</v>
      </c>
      <c r="D156" s="77">
        <f t="shared" si="200"/>
        <v>591.87756028572664</v>
      </c>
      <c r="E156" s="77">
        <f t="shared" si="200"/>
        <v>601.32319167337789</v>
      </c>
      <c r="F156" s="77">
        <f t="shared" si="200"/>
        <v>619.38697326383601</v>
      </c>
      <c r="G156" s="77">
        <f t="shared" si="200"/>
        <v>630.23530494662282</v>
      </c>
      <c r="H156" s="77">
        <f t="shared" si="200"/>
        <v>644.3999941624844</v>
      </c>
      <c r="I156" s="77">
        <f t="shared" si="200"/>
        <v>659.33741766377864</v>
      </c>
      <c r="J156" s="77">
        <f t="shared" si="200"/>
        <v>668.58645536454776</v>
      </c>
      <c r="K156" s="77">
        <f t="shared" si="200"/>
        <v>677.14913797942336</v>
      </c>
      <c r="L156" s="77">
        <f t="shared" si="200"/>
        <v>676.44167581383567</v>
      </c>
      <c r="M156" s="77">
        <f t="shared" si="200"/>
        <v>678.29456843724915</v>
      </c>
      <c r="N156" s="77">
        <f t="shared" si="200"/>
        <v>678.32748306736778</v>
      </c>
      <c r="O156" s="77">
        <f t="shared" si="200"/>
        <v>694.22485238779973</v>
      </c>
      <c r="P156" s="77">
        <f t="shared" si="200"/>
        <v>704.38749285548397</v>
      </c>
      <c r="Q156" s="77">
        <f t="shared" si="200"/>
        <v>697.26655284438971</v>
      </c>
      <c r="R156" s="77">
        <f t="shared" ref="R156:V156" si="201">IF(R102=0,0,R102/R$17)</f>
        <v>698.43625480950072</v>
      </c>
      <c r="S156" s="77">
        <f t="shared" si="201"/>
        <v>704.8932642937425</v>
      </c>
      <c r="T156" s="77">
        <f t="shared" si="201"/>
        <v>703.0051745615001</v>
      </c>
      <c r="U156" s="77">
        <f t="shared" si="201"/>
        <v>696.22661539871103</v>
      </c>
      <c r="V156" s="77">
        <f t="shared" si="201"/>
        <v>713.17230216421774</v>
      </c>
      <c r="W156" s="77">
        <f t="shared" ref="W156" si="202">IF(W102=0,0,W102/W$17)</f>
        <v>742.70227299497219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2203.0639904605619</v>
      </c>
      <c r="C158" s="153">
        <f t="shared" si="203"/>
        <v>2344.7082167641229</v>
      </c>
      <c r="D158" s="153">
        <f t="shared" si="203"/>
        <v>2450.3189564213349</v>
      </c>
      <c r="E158" s="153">
        <f t="shared" si="203"/>
        <v>2824.9521842277568</v>
      </c>
      <c r="F158" s="153">
        <f t="shared" si="203"/>
        <v>2744.3647003735946</v>
      </c>
      <c r="G158" s="153">
        <f t="shared" si="203"/>
        <v>2824.6185882041796</v>
      </c>
      <c r="H158" s="153">
        <f t="shared" si="203"/>
        <v>2916.1057246539413</v>
      </c>
      <c r="I158" s="153">
        <f t="shared" si="203"/>
        <v>2974.2429341962643</v>
      </c>
      <c r="J158" s="153">
        <f t="shared" si="203"/>
        <v>2944.6572666658813</v>
      </c>
      <c r="K158" s="153">
        <f t="shared" si="203"/>
        <v>2712.9793889304183</v>
      </c>
      <c r="L158" s="153">
        <f t="shared" si="203"/>
        <v>2714.7293076615251</v>
      </c>
      <c r="M158" s="153">
        <f t="shared" si="203"/>
        <v>3213.9230660426333</v>
      </c>
      <c r="N158" s="153">
        <f t="shared" si="203"/>
        <v>3299.5310690313131</v>
      </c>
      <c r="O158" s="153">
        <f t="shared" si="203"/>
        <v>2458.0717776815263</v>
      </c>
      <c r="P158" s="153">
        <f t="shared" si="203"/>
        <v>2458.9957343390306</v>
      </c>
      <c r="Q158" s="153">
        <f t="shared" si="203"/>
        <v>2995.8803785075988</v>
      </c>
      <c r="R158" s="153">
        <f t="shared" ref="R158:V158" si="204">IF(R104=0,0,R104/R$17)</f>
        <v>3113.6265179147726</v>
      </c>
      <c r="S158" s="153">
        <f t="shared" si="204"/>
        <v>3229.3800001270579</v>
      </c>
      <c r="T158" s="153">
        <f t="shared" si="204"/>
        <v>2809.3574795523732</v>
      </c>
      <c r="U158" s="153">
        <f t="shared" si="204"/>
        <v>3204.3945300055875</v>
      </c>
      <c r="V158" s="153">
        <f t="shared" si="204"/>
        <v>3311.5714107083572</v>
      </c>
      <c r="W158" s="153">
        <f t="shared" ref="W158" si="205">IF(W104=0,0,W104/W$17)</f>
        <v>3344.8066954892906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1490.2724399972881</v>
      </c>
      <c r="C159" s="74">
        <f t="shared" si="206"/>
        <v>1584.8030760493164</v>
      </c>
      <c r="D159" s="74">
        <f t="shared" si="206"/>
        <v>1687.0491558763676</v>
      </c>
      <c r="E159" s="74">
        <f t="shared" si="206"/>
        <v>1973.1080677589387</v>
      </c>
      <c r="F159" s="74">
        <f t="shared" si="206"/>
        <v>1950.4414959429396</v>
      </c>
      <c r="G159" s="74">
        <f t="shared" si="206"/>
        <v>2026.2750835963789</v>
      </c>
      <c r="H159" s="74">
        <f t="shared" si="206"/>
        <v>2049.3892218930382</v>
      </c>
      <c r="I159" s="74">
        <f t="shared" si="206"/>
        <v>1988.3849473580751</v>
      </c>
      <c r="J159" s="74">
        <f t="shared" si="206"/>
        <v>1925.1960973135212</v>
      </c>
      <c r="K159" s="74">
        <f t="shared" si="206"/>
        <v>1760.0481307199259</v>
      </c>
      <c r="L159" s="74">
        <f t="shared" si="206"/>
        <v>1677.3367721215179</v>
      </c>
      <c r="M159" s="74">
        <f t="shared" si="206"/>
        <v>2197.4011655259455</v>
      </c>
      <c r="N159" s="74">
        <f t="shared" si="206"/>
        <v>2032.6743902507715</v>
      </c>
      <c r="O159" s="74">
        <f t="shared" si="206"/>
        <v>1368.2835645347145</v>
      </c>
      <c r="P159" s="74">
        <f t="shared" si="206"/>
        <v>1405.9281016882865</v>
      </c>
      <c r="Q159" s="74">
        <f t="shared" si="206"/>
        <v>1811.0019284226576</v>
      </c>
      <c r="R159" s="74">
        <f t="shared" ref="R159:V159" si="207">IF(R105=0,0,R105/R$17)</f>
        <v>1754.9375840853888</v>
      </c>
      <c r="S159" s="74">
        <f t="shared" si="207"/>
        <v>1787.7866871173649</v>
      </c>
      <c r="T159" s="74">
        <f t="shared" si="207"/>
        <v>1534.353852683063</v>
      </c>
      <c r="U159" s="74">
        <f t="shared" si="207"/>
        <v>1650.6310736588382</v>
      </c>
      <c r="V159" s="74">
        <f t="shared" si="207"/>
        <v>1779.1308396708396</v>
      </c>
      <c r="W159" s="74">
        <f t="shared" ref="W159" si="208">IF(W105=0,0,W105/W$17)</f>
        <v>1797.2516382102601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157.56859410948039</v>
      </c>
      <c r="C160" s="74">
        <f t="shared" si="209"/>
        <v>210.44287481381474</v>
      </c>
      <c r="D160" s="74">
        <f t="shared" si="209"/>
        <v>180.40221190305272</v>
      </c>
      <c r="E160" s="74">
        <f t="shared" si="209"/>
        <v>270.55955669968341</v>
      </c>
      <c r="F160" s="74">
        <f t="shared" si="209"/>
        <v>173.66770534613414</v>
      </c>
      <c r="G160" s="74">
        <f t="shared" si="209"/>
        <v>197.81912403152768</v>
      </c>
      <c r="H160" s="74">
        <f t="shared" si="209"/>
        <v>249.23669307613741</v>
      </c>
      <c r="I160" s="74">
        <f t="shared" si="209"/>
        <v>377.21048518814331</v>
      </c>
      <c r="J160" s="74">
        <f t="shared" si="209"/>
        <v>378.03859851346448</v>
      </c>
      <c r="K160" s="74">
        <f t="shared" si="209"/>
        <v>265.14415871915679</v>
      </c>
      <c r="L160" s="74">
        <f t="shared" si="209"/>
        <v>369.92949342931581</v>
      </c>
      <c r="M160" s="74">
        <f t="shared" si="209"/>
        <v>359.27917558193712</v>
      </c>
      <c r="N160" s="74">
        <f t="shared" si="209"/>
        <v>622.548734545966</v>
      </c>
      <c r="O160" s="74">
        <f t="shared" si="209"/>
        <v>401.03692234131887</v>
      </c>
      <c r="P160" s="74">
        <f t="shared" si="209"/>
        <v>338.84485426912016</v>
      </c>
      <c r="Q160" s="74">
        <f t="shared" si="209"/>
        <v>466.06970302966312</v>
      </c>
      <c r="R160" s="74">
        <f t="shared" ref="R160:V160" si="210">IF(R106=0,0,R106/R$17)</f>
        <v>603.51498905551239</v>
      </c>
      <c r="S160" s="74">
        <f t="shared" si="210"/>
        <v>682.96779109707677</v>
      </c>
      <c r="T160" s="74">
        <f t="shared" si="210"/>
        <v>522.07891356448158</v>
      </c>
      <c r="U160" s="74">
        <f t="shared" si="210"/>
        <v>776.43505977877908</v>
      </c>
      <c r="V160" s="74">
        <f t="shared" si="210"/>
        <v>708.2179352068315</v>
      </c>
      <c r="W160" s="74">
        <f t="shared" ref="W160" si="211">IF(W106=0,0,W106/W$17)</f>
        <v>684.65619980765337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379.3131801549726</v>
      </c>
      <c r="C161" s="74">
        <f t="shared" si="212"/>
        <v>377.22671925024673</v>
      </c>
      <c r="D161" s="74">
        <f t="shared" si="212"/>
        <v>387.29735818873633</v>
      </c>
      <c r="E161" s="74">
        <f t="shared" si="212"/>
        <v>391.14959352870426</v>
      </c>
      <c r="F161" s="74">
        <f t="shared" si="212"/>
        <v>411.34460990080646</v>
      </c>
      <c r="G161" s="74">
        <f t="shared" si="212"/>
        <v>396.86390598860413</v>
      </c>
      <c r="H161" s="74">
        <f t="shared" si="212"/>
        <v>408.22278610424172</v>
      </c>
      <c r="I161" s="74">
        <f t="shared" si="212"/>
        <v>407.56762181996913</v>
      </c>
      <c r="J161" s="74">
        <f t="shared" si="212"/>
        <v>440.10300854943148</v>
      </c>
      <c r="K161" s="74">
        <f t="shared" si="212"/>
        <v>474.90619414454829</v>
      </c>
      <c r="L161" s="74">
        <f t="shared" si="212"/>
        <v>463.61321786991613</v>
      </c>
      <c r="M161" s="74">
        <f t="shared" si="212"/>
        <v>464.11553969414854</v>
      </c>
      <c r="N161" s="74">
        <f t="shared" si="212"/>
        <v>450.782907516644</v>
      </c>
      <c r="O161" s="74">
        <f t="shared" si="212"/>
        <v>472.50875427365378</v>
      </c>
      <c r="P161" s="74">
        <f t="shared" si="212"/>
        <v>490.54062640421671</v>
      </c>
      <c r="Q161" s="74">
        <f t="shared" si="212"/>
        <v>497.60491466827364</v>
      </c>
      <c r="R161" s="74">
        <f t="shared" ref="R161:V161" si="213">IF(R107=0,0,R107/R$17)</f>
        <v>521.33935847909868</v>
      </c>
      <c r="S161" s="74">
        <f t="shared" si="213"/>
        <v>523.69705238417771</v>
      </c>
      <c r="T161" s="74">
        <f t="shared" si="213"/>
        <v>512.29736426241777</v>
      </c>
      <c r="U161" s="74">
        <f t="shared" si="213"/>
        <v>525.13933304870454</v>
      </c>
      <c r="V161" s="74">
        <f t="shared" si="213"/>
        <v>532.95395028763426</v>
      </c>
      <c r="W161" s="74">
        <f t="shared" ref="W161" si="214">IF(W107=0,0,W107/W$17)</f>
        <v>576.1041994154308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175.90977619882111</v>
      </c>
      <c r="C162" s="77">
        <f t="shared" si="215"/>
        <v>172.23554665074522</v>
      </c>
      <c r="D162" s="77">
        <f t="shared" si="215"/>
        <v>195.57023045317845</v>
      </c>
      <c r="E162" s="77">
        <f t="shared" si="215"/>
        <v>190.13496624043032</v>
      </c>
      <c r="F162" s="77">
        <f t="shared" si="215"/>
        <v>208.91088918371432</v>
      </c>
      <c r="G162" s="77">
        <f t="shared" si="215"/>
        <v>203.66047458766903</v>
      </c>
      <c r="H162" s="77">
        <f t="shared" si="215"/>
        <v>209.25702358052402</v>
      </c>
      <c r="I162" s="77">
        <f t="shared" si="215"/>
        <v>201.07987983007666</v>
      </c>
      <c r="J162" s="77">
        <f t="shared" si="215"/>
        <v>201.31956228946402</v>
      </c>
      <c r="K162" s="77">
        <f t="shared" si="215"/>
        <v>212.88090534678736</v>
      </c>
      <c r="L162" s="77">
        <f t="shared" si="215"/>
        <v>203.8498242407756</v>
      </c>
      <c r="M162" s="77">
        <f t="shared" si="215"/>
        <v>193.12718524060284</v>
      </c>
      <c r="N162" s="77">
        <f t="shared" si="215"/>
        <v>193.5250367179315</v>
      </c>
      <c r="O162" s="77">
        <f t="shared" si="215"/>
        <v>216.24253653183922</v>
      </c>
      <c r="P162" s="77">
        <f t="shared" si="215"/>
        <v>223.68215197740702</v>
      </c>
      <c r="Q162" s="77">
        <f t="shared" si="215"/>
        <v>221.20383238700433</v>
      </c>
      <c r="R162" s="77">
        <f t="shared" ref="R162:V162" si="216">IF(R108=0,0,R108/R$17)</f>
        <v>233.83458629477278</v>
      </c>
      <c r="S162" s="77">
        <f t="shared" si="216"/>
        <v>234.92846952843834</v>
      </c>
      <c r="T162" s="77">
        <f t="shared" si="216"/>
        <v>240.62734904241108</v>
      </c>
      <c r="U162" s="77">
        <f t="shared" si="216"/>
        <v>252.18906351926591</v>
      </c>
      <c r="V162" s="77">
        <f t="shared" si="216"/>
        <v>291.26868554305179</v>
      </c>
      <c r="W162" s="77">
        <f t="shared" ref="W162" si="217">IF(W108=0,0,W108/W$17)</f>
        <v>286.79465805594668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705.66736193767645</v>
      </c>
      <c r="C164" s="203">
        <f t="shared" si="218"/>
        <v>755.17857933265657</v>
      </c>
      <c r="D164" s="203">
        <f t="shared" si="218"/>
        <v>778.074287248833</v>
      </c>
      <c r="E164" s="203">
        <f t="shared" si="218"/>
        <v>922.87689513795181</v>
      </c>
      <c r="F164" s="203">
        <f t="shared" si="218"/>
        <v>880.0723055359465</v>
      </c>
      <c r="G164" s="203">
        <f t="shared" si="218"/>
        <v>902.78401716982319</v>
      </c>
      <c r="H164" s="203">
        <f t="shared" si="218"/>
        <v>869.85751018308838</v>
      </c>
      <c r="I164" s="203">
        <f t="shared" si="218"/>
        <v>786.95582935117295</v>
      </c>
      <c r="J164" s="203">
        <f t="shared" si="218"/>
        <v>768.18005926696901</v>
      </c>
      <c r="K164" s="203">
        <f t="shared" si="218"/>
        <v>668.82041025940077</v>
      </c>
      <c r="L164" s="203">
        <f t="shared" si="218"/>
        <v>601.91952247807717</v>
      </c>
      <c r="M164" s="203">
        <f t="shared" si="218"/>
        <v>794.04189167247921</v>
      </c>
      <c r="N164" s="203">
        <f t="shared" si="218"/>
        <v>600.84907611867686</v>
      </c>
      <c r="O164" s="203">
        <f t="shared" si="218"/>
        <v>326.13209225623683</v>
      </c>
      <c r="P164" s="203">
        <f t="shared" si="218"/>
        <v>345.97969914138798</v>
      </c>
      <c r="Q164" s="203">
        <f t="shared" si="218"/>
        <v>494.1814056863081</v>
      </c>
      <c r="R164" s="203">
        <f t="shared" ref="R164:V164" si="219">IF(R110=0,0,R110/R$17)</f>
        <v>433.60614548507851</v>
      </c>
      <c r="S164" s="203">
        <f t="shared" si="219"/>
        <v>436.25380381076212</v>
      </c>
      <c r="T164" s="203">
        <f t="shared" si="219"/>
        <v>369.98629557397499</v>
      </c>
      <c r="U164" s="203">
        <f t="shared" si="219"/>
        <v>416.92900868442962</v>
      </c>
      <c r="V164" s="203">
        <f t="shared" si="219"/>
        <v>467.34012360980159</v>
      </c>
      <c r="W164" s="203">
        <f t="shared" ref="W164" si="220">IF(W110=0,0,W110/W$17)</f>
        <v>439.00399795241458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705.66736193767645</v>
      </c>
      <c r="C165" s="192">
        <f t="shared" si="221"/>
        <v>755.17857933265657</v>
      </c>
      <c r="D165" s="192">
        <f t="shared" si="221"/>
        <v>778.074287248833</v>
      </c>
      <c r="E165" s="192">
        <f t="shared" si="221"/>
        <v>922.87689513795181</v>
      </c>
      <c r="F165" s="192">
        <f t="shared" si="221"/>
        <v>880.0723055359465</v>
      </c>
      <c r="G165" s="192">
        <f t="shared" si="221"/>
        <v>902.78401716982319</v>
      </c>
      <c r="H165" s="192">
        <f t="shared" si="221"/>
        <v>869.85751018308838</v>
      </c>
      <c r="I165" s="192">
        <f t="shared" si="221"/>
        <v>786.95582935117295</v>
      </c>
      <c r="J165" s="192">
        <f t="shared" si="221"/>
        <v>768.18005926696901</v>
      </c>
      <c r="K165" s="192">
        <f t="shared" si="221"/>
        <v>668.82041025940077</v>
      </c>
      <c r="L165" s="192">
        <f t="shared" si="221"/>
        <v>601.91952247807717</v>
      </c>
      <c r="M165" s="192">
        <f t="shared" si="221"/>
        <v>794.04189167247921</v>
      </c>
      <c r="N165" s="192">
        <f t="shared" si="221"/>
        <v>600.84907611867686</v>
      </c>
      <c r="O165" s="192">
        <f t="shared" si="221"/>
        <v>326.13209225623683</v>
      </c>
      <c r="P165" s="192">
        <f t="shared" si="221"/>
        <v>345.97969914138798</v>
      </c>
      <c r="Q165" s="192">
        <f t="shared" si="221"/>
        <v>494.1814056863081</v>
      </c>
      <c r="R165" s="192">
        <f t="shared" ref="R165:V165" si="222">IF(R111=0,0,R111/R$17)</f>
        <v>433.60614548507851</v>
      </c>
      <c r="S165" s="192">
        <f t="shared" si="222"/>
        <v>436.25380381076212</v>
      </c>
      <c r="T165" s="192">
        <f t="shared" si="222"/>
        <v>369.98629557397499</v>
      </c>
      <c r="U165" s="192">
        <f t="shared" si="222"/>
        <v>416.92900868442962</v>
      </c>
      <c r="V165" s="192">
        <f t="shared" si="222"/>
        <v>467.34012360980159</v>
      </c>
      <c r="W165" s="192">
        <f t="shared" ref="W165" si="223">IF(W111=0,0,W111/W$17)</f>
        <v>439.00399795241458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665.43750532839749</v>
      </c>
      <c r="C166" s="74">
        <f t="shared" si="224"/>
        <v>715.97728274063059</v>
      </c>
      <c r="D166" s="74">
        <f t="shared" si="224"/>
        <v>740.58895481440311</v>
      </c>
      <c r="E166" s="74">
        <f t="shared" si="224"/>
        <v>885.43184315879728</v>
      </c>
      <c r="F166" s="74">
        <f t="shared" si="224"/>
        <v>844.20133484831695</v>
      </c>
      <c r="G166" s="74">
        <f t="shared" si="224"/>
        <v>870.02404851160838</v>
      </c>
      <c r="H166" s="74">
        <f t="shared" si="224"/>
        <v>838.9132586258321</v>
      </c>
      <c r="I166" s="74">
        <f t="shared" si="224"/>
        <v>758.65587883184378</v>
      </c>
      <c r="J166" s="74">
        <f t="shared" si="224"/>
        <v>738.98075579308727</v>
      </c>
      <c r="K166" s="74">
        <f t="shared" si="224"/>
        <v>640.85503531904999</v>
      </c>
      <c r="L166" s="74">
        <f t="shared" si="224"/>
        <v>576.03694152264814</v>
      </c>
      <c r="M166" s="74">
        <f t="shared" si="224"/>
        <v>768.75490381528027</v>
      </c>
      <c r="N166" s="74">
        <f t="shared" si="224"/>
        <v>579.60952439754294</v>
      </c>
      <c r="O166" s="74">
        <f t="shared" si="224"/>
        <v>303.70388325802969</v>
      </c>
      <c r="P166" s="74">
        <f t="shared" si="224"/>
        <v>321.91960647121078</v>
      </c>
      <c r="Q166" s="74">
        <f t="shared" si="224"/>
        <v>468.11127349756168</v>
      </c>
      <c r="R166" s="74">
        <f t="shared" ref="R166:V166" si="225">IF(R112=0,0,R112/R$17)</f>
        <v>407.32761004381729</v>
      </c>
      <c r="S166" s="74">
        <f t="shared" si="225"/>
        <v>412.42472679702655</v>
      </c>
      <c r="T166" s="74">
        <f t="shared" si="225"/>
        <v>342.37066440370876</v>
      </c>
      <c r="U166" s="74">
        <f t="shared" si="225"/>
        <v>385.51706510632948</v>
      </c>
      <c r="V166" s="74">
        <f t="shared" si="225"/>
        <v>432.6413697437925</v>
      </c>
      <c r="W166" s="74">
        <f t="shared" ref="W166" si="226">IF(W112=0,0,W112/W$17)</f>
        <v>401.89062688474303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37.375024699757304</v>
      </c>
      <c r="C168" s="74">
        <f t="shared" si="230"/>
        <v>36.441644698875187</v>
      </c>
      <c r="D168" s="74">
        <f t="shared" si="230"/>
        <v>34.773341264078908</v>
      </c>
      <c r="E168" s="74">
        <f t="shared" si="230"/>
        <v>34.95814482913098</v>
      </c>
      <c r="F168" s="74">
        <f t="shared" si="230"/>
        <v>33.111048113006468</v>
      </c>
      <c r="G168" s="74">
        <f t="shared" si="230"/>
        <v>30.243423763816722</v>
      </c>
      <c r="H168" s="74">
        <f t="shared" si="230"/>
        <v>28.378149932290242</v>
      </c>
      <c r="I168" s="74">
        <f t="shared" si="230"/>
        <v>25.549471519892979</v>
      </c>
      <c r="J168" s="74">
        <f t="shared" si="230"/>
        <v>26.292980438944078</v>
      </c>
      <c r="K168" s="74">
        <f t="shared" si="230"/>
        <v>25.293219651974823</v>
      </c>
      <c r="L168" s="74">
        <f t="shared" si="230"/>
        <v>22.5318816774958</v>
      </c>
      <c r="M168" s="74">
        <f t="shared" si="230"/>
        <v>22.014727700257744</v>
      </c>
      <c r="N168" s="74">
        <f t="shared" si="230"/>
        <v>20.003777742815217</v>
      </c>
      <c r="O168" s="74">
        <f t="shared" si="230"/>
        <v>16.949843079127803</v>
      </c>
      <c r="P168" s="74">
        <f t="shared" si="230"/>
        <v>17.720703644137711</v>
      </c>
      <c r="Q168" s="74">
        <f t="shared" si="230"/>
        <v>19.813094394187509</v>
      </c>
      <c r="R168" s="74">
        <f t="shared" ref="R168:V168" si="231">IF(R114=0,0,R114/R$17)</f>
        <v>19.649059492824669</v>
      </c>
      <c r="S168" s="74">
        <f t="shared" si="231"/>
        <v>15.976239189085447</v>
      </c>
      <c r="T168" s="74">
        <f t="shared" si="231"/>
        <v>15.783070482482179</v>
      </c>
      <c r="U168" s="74">
        <f t="shared" si="231"/>
        <v>16.932770370784677</v>
      </c>
      <c r="V168" s="74">
        <f t="shared" si="231"/>
        <v>16.551768637387585</v>
      </c>
      <c r="W168" s="74">
        <f t="shared" ref="W168" si="232">IF(W114=0,0,W114/W$17)</f>
        <v>18.841712508111396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2.8548319095217174</v>
      </c>
      <c r="C169" s="193">
        <f t="shared" si="233"/>
        <v>2.759651893150957</v>
      </c>
      <c r="D169" s="193">
        <f t="shared" si="233"/>
        <v>2.7119911703511277</v>
      </c>
      <c r="E169" s="193">
        <f t="shared" si="233"/>
        <v>2.4869071500234008</v>
      </c>
      <c r="F169" s="193">
        <f t="shared" si="233"/>
        <v>2.7599225746232232</v>
      </c>
      <c r="G169" s="193">
        <f t="shared" si="233"/>
        <v>2.5165448943980127</v>
      </c>
      <c r="H169" s="193">
        <f t="shared" si="233"/>
        <v>2.5661016249660524</v>
      </c>
      <c r="I169" s="193">
        <f t="shared" si="233"/>
        <v>2.7504789994361638</v>
      </c>
      <c r="J169" s="193">
        <f t="shared" si="233"/>
        <v>2.9063230349377287</v>
      </c>
      <c r="K169" s="193">
        <f t="shared" si="233"/>
        <v>2.6721552883759641</v>
      </c>
      <c r="L169" s="193">
        <f t="shared" si="233"/>
        <v>3.3506992779332911</v>
      </c>
      <c r="M169" s="193">
        <f t="shared" si="233"/>
        <v>3.2722601569411007</v>
      </c>
      <c r="N169" s="193">
        <f t="shared" si="233"/>
        <v>1.2357739783186432</v>
      </c>
      <c r="O169" s="193">
        <f t="shared" si="233"/>
        <v>5.4783659190792857</v>
      </c>
      <c r="P169" s="193">
        <f t="shared" si="233"/>
        <v>6.3393890260395285</v>
      </c>
      <c r="Q169" s="193">
        <f t="shared" si="233"/>
        <v>6.2570377945589346</v>
      </c>
      <c r="R169" s="193">
        <f t="shared" ref="R169:V169" si="234">IF(R115=0,0,R115/R$17)</f>
        <v>6.6294759484366077</v>
      </c>
      <c r="S169" s="193">
        <f t="shared" si="234"/>
        <v>7.8528378246502166</v>
      </c>
      <c r="T169" s="193">
        <f t="shared" si="234"/>
        <v>11.832560687784069</v>
      </c>
      <c r="U169" s="193">
        <f t="shared" si="234"/>
        <v>14.479173207315519</v>
      </c>
      <c r="V169" s="193">
        <f t="shared" si="234"/>
        <v>18.146985228621602</v>
      </c>
      <c r="W169" s="193">
        <f t="shared" ref="W169" si="235">IF(W115=0,0,W115/W$17)</f>
        <v>18.271658559560183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3924038</v>
      </c>
      <c r="C3" s="67">
        <f t="shared" si="0"/>
        <v>3962882</v>
      </c>
      <c r="D3" s="67">
        <f t="shared" si="0"/>
        <v>3999094</v>
      </c>
      <c r="E3" s="67">
        <f t="shared" si="0"/>
        <v>4026474</v>
      </c>
      <c r="F3" s="67">
        <f t="shared" si="0"/>
        <v>4119115</v>
      </c>
      <c r="G3" s="67">
        <f t="shared" si="0"/>
        <v>4117835</v>
      </c>
      <c r="H3" s="67">
        <f t="shared" si="0"/>
        <v>4110839</v>
      </c>
      <c r="I3" s="67">
        <f t="shared" si="0"/>
        <v>4122528</v>
      </c>
      <c r="J3" s="67">
        <f t="shared" si="0"/>
        <v>4152003</v>
      </c>
      <c r="K3" s="67">
        <f t="shared" si="0"/>
        <v>4186696</v>
      </c>
      <c r="L3" s="67">
        <f t="shared" si="0"/>
        <v>4197542</v>
      </c>
      <c r="M3" s="67">
        <f t="shared" si="0"/>
        <v>4211811</v>
      </c>
      <c r="N3" s="67">
        <f t="shared" si="0"/>
        <v>4220177</v>
      </c>
      <c r="O3" s="67">
        <f t="shared" si="0"/>
        <v>4284897</v>
      </c>
      <c r="P3" s="67">
        <f t="shared" si="0"/>
        <v>4330879</v>
      </c>
      <c r="Q3" s="67">
        <f t="shared" si="0"/>
        <v>4276494</v>
      </c>
      <c r="R3" s="67">
        <f t="shared" si="0"/>
        <v>4242230</v>
      </c>
      <c r="S3" s="67">
        <f t="shared" si="0"/>
        <v>4244459</v>
      </c>
      <c r="T3" s="67">
        <f t="shared" si="0"/>
        <v>4218839</v>
      </c>
      <c r="U3" s="67">
        <f t="shared" si="0"/>
        <v>4205725</v>
      </c>
      <c r="V3" s="67">
        <f t="shared" si="0"/>
        <v>4203359</v>
      </c>
      <c r="W3" s="67">
        <f t="shared" si="0"/>
        <v>4182778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3924038</v>
      </c>
      <c r="C4" s="71">
        <f t="shared" si="1"/>
        <v>3962882</v>
      </c>
      <c r="D4" s="71">
        <f t="shared" si="1"/>
        <v>3999094</v>
      </c>
      <c r="E4" s="71">
        <f t="shared" si="1"/>
        <v>4026474</v>
      </c>
      <c r="F4" s="71">
        <f t="shared" si="1"/>
        <v>4119115</v>
      </c>
      <c r="G4" s="71">
        <f t="shared" si="1"/>
        <v>4117835</v>
      </c>
      <c r="H4" s="71">
        <f t="shared" si="1"/>
        <v>4110839</v>
      </c>
      <c r="I4" s="71">
        <f t="shared" si="1"/>
        <v>4122528</v>
      </c>
      <c r="J4" s="71">
        <f t="shared" si="1"/>
        <v>4152003</v>
      </c>
      <c r="K4" s="71">
        <f t="shared" si="1"/>
        <v>4186696</v>
      </c>
      <c r="L4" s="71">
        <f t="shared" si="1"/>
        <v>4197542</v>
      </c>
      <c r="M4" s="71">
        <f t="shared" si="1"/>
        <v>4211811</v>
      </c>
      <c r="N4" s="71">
        <f t="shared" si="1"/>
        <v>4220177</v>
      </c>
      <c r="O4" s="71">
        <f t="shared" si="1"/>
        <v>4284897</v>
      </c>
      <c r="P4" s="71">
        <f t="shared" si="1"/>
        <v>4330879</v>
      </c>
      <c r="Q4" s="71">
        <f t="shared" si="1"/>
        <v>4276494</v>
      </c>
      <c r="R4" s="71">
        <f t="shared" ref="R4:V4" si="2">SUM(R5:R13)</f>
        <v>4242230</v>
      </c>
      <c r="S4" s="71">
        <f t="shared" si="2"/>
        <v>4244459</v>
      </c>
      <c r="T4" s="71">
        <f t="shared" si="2"/>
        <v>4218839</v>
      </c>
      <c r="U4" s="71">
        <f t="shared" si="2"/>
        <v>4205725</v>
      </c>
      <c r="V4" s="71">
        <f t="shared" si="2"/>
        <v>4203359</v>
      </c>
      <c r="W4" s="71">
        <f t="shared" ref="W4" si="3">SUM(W5:W13)</f>
        <v>4182778</v>
      </c>
      <c r="DA4" s="88" t="s">
        <v>334</v>
      </c>
    </row>
    <row r="5" spans="1:105" ht="12" customHeight="1" x14ac:dyDescent="0.25">
      <c r="A5" s="28" t="s">
        <v>51</v>
      </c>
      <c r="B5" s="82">
        <v>27239</v>
      </c>
      <c r="C5" s="82">
        <v>21786</v>
      </c>
      <c r="D5" s="82">
        <v>13319</v>
      </c>
      <c r="E5" s="82">
        <v>8856</v>
      </c>
      <c r="F5" s="82">
        <v>6172</v>
      </c>
      <c r="G5" s="82">
        <v>4825</v>
      </c>
      <c r="H5" s="82">
        <v>3626</v>
      </c>
      <c r="I5" s="82">
        <v>3762</v>
      </c>
      <c r="J5" s="82">
        <v>4119</v>
      </c>
      <c r="K5" s="82">
        <v>4297</v>
      </c>
      <c r="L5" s="82">
        <v>4372</v>
      </c>
      <c r="M5" s="82">
        <v>3862</v>
      </c>
      <c r="N5" s="82">
        <v>3212</v>
      </c>
      <c r="O5" s="82">
        <v>3343</v>
      </c>
      <c r="P5" s="82">
        <v>4724</v>
      </c>
      <c r="Q5" s="82">
        <v>5365</v>
      </c>
      <c r="R5" s="82">
        <v>5641</v>
      </c>
      <c r="S5" s="82">
        <v>6409</v>
      </c>
      <c r="T5" s="82">
        <v>6366</v>
      </c>
      <c r="U5" s="82">
        <v>6181</v>
      </c>
      <c r="V5" s="82">
        <v>5466</v>
      </c>
      <c r="W5" s="82">
        <v>5304</v>
      </c>
      <c r="DA5" s="89" t="s">
        <v>335</v>
      </c>
    </row>
    <row r="6" spans="1:105" ht="12" customHeight="1" x14ac:dyDescent="0.25">
      <c r="A6" s="28" t="s">
        <v>74</v>
      </c>
      <c r="B6" s="82">
        <v>76330</v>
      </c>
      <c r="C6" s="82">
        <v>69649</v>
      </c>
      <c r="D6" s="82">
        <v>57940</v>
      </c>
      <c r="E6" s="82">
        <v>51435</v>
      </c>
      <c r="F6" s="82">
        <v>48611</v>
      </c>
      <c r="G6" s="82">
        <v>46388</v>
      </c>
      <c r="H6" s="82">
        <v>44684</v>
      </c>
      <c r="I6" s="82">
        <v>42812</v>
      </c>
      <c r="J6" s="82">
        <v>43119</v>
      </c>
      <c r="K6" s="82">
        <v>43992</v>
      </c>
      <c r="L6" s="82">
        <v>45604</v>
      </c>
      <c r="M6" s="82">
        <v>48555</v>
      </c>
      <c r="N6" s="82">
        <v>51643</v>
      </c>
      <c r="O6" s="82">
        <v>57015</v>
      </c>
      <c r="P6" s="82">
        <v>61842</v>
      </c>
      <c r="Q6" s="82">
        <v>63072</v>
      </c>
      <c r="R6" s="82">
        <v>61952</v>
      </c>
      <c r="S6" s="82">
        <v>60759</v>
      </c>
      <c r="T6" s="82">
        <v>55797</v>
      </c>
      <c r="U6" s="82">
        <v>45925</v>
      </c>
      <c r="V6" s="82">
        <v>41046</v>
      </c>
      <c r="W6" s="82">
        <v>41502</v>
      </c>
      <c r="DA6" s="89" t="s">
        <v>336</v>
      </c>
    </row>
    <row r="7" spans="1:105" ht="12" customHeight="1" x14ac:dyDescent="0.25">
      <c r="A7" s="28" t="s">
        <v>205</v>
      </c>
      <c r="B7" s="82">
        <v>2710878</v>
      </c>
      <c r="C7" s="82">
        <v>2765779</v>
      </c>
      <c r="D7" s="82">
        <v>2817823</v>
      </c>
      <c r="E7" s="82">
        <v>2860296</v>
      </c>
      <c r="F7" s="82">
        <v>2909030</v>
      </c>
      <c r="G7" s="82">
        <v>2838512</v>
      </c>
      <c r="H7" s="82">
        <v>2717255</v>
      </c>
      <c r="I7" s="82">
        <v>2596252</v>
      </c>
      <c r="J7" s="82">
        <v>2531217</v>
      </c>
      <c r="K7" s="82">
        <v>2466487</v>
      </c>
      <c r="L7" s="82">
        <v>2363842</v>
      </c>
      <c r="M7" s="82">
        <v>2204018</v>
      </c>
      <c r="N7" s="82">
        <v>2072006</v>
      </c>
      <c r="O7" s="82">
        <v>2034119</v>
      </c>
      <c r="P7" s="82">
        <v>2009598</v>
      </c>
      <c r="Q7" s="82">
        <v>1854840</v>
      </c>
      <c r="R7" s="82">
        <v>1743910</v>
      </c>
      <c r="S7" s="82">
        <v>1682468</v>
      </c>
      <c r="T7" s="82">
        <v>1609745</v>
      </c>
      <c r="U7" s="82">
        <v>1644205</v>
      </c>
      <c r="V7" s="82">
        <v>1694135</v>
      </c>
      <c r="W7" s="82">
        <v>1614585</v>
      </c>
      <c r="DA7" s="89" t="s">
        <v>337</v>
      </c>
    </row>
    <row r="8" spans="1:105" ht="12" customHeight="1" x14ac:dyDescent="0.25">
      <c r="A8" s="28" t="s">
        <v>192</v>
      </c>
      <c r="B8" s="82">
        <v>6495</v>
      </c>
      <c r="C8" s="82">
        <v>7775</v>
      </c>
      <c r="D8" s="82">
        <v>15299</v>
      </c>
      <c r="E8" s="82">
        <v>29609</v>
      </c>
      <c r="F8" s="82">
        <v>58390</v>
      </c>
      <c r="G8" s="82">
        <v>104300</v>
      </c>
      <c r="H8" s="82">
        <v>164517</v>
      </c>
      <c r="I8" s="82">
        <v>227908</v>
      </c>
      <c r="J8" s="82">
        <v>289861</v>
      </c>
      <c r="K8" s="82">
        <v>352386</v>
      </c>
      <c r="L8" s="82">
        <v>388590</v>
      </c>
      <c r="M8" s="82">
        <v>414559</v>
      </c>
      <c r="N8" s="82">
        <v>426228</v>
      </c>
      <c r="O8" s="82">
        <v>457353</v>
      </c>
      <c r="P8" s="82">
        <v>484620</v>
      </c>
      <c r="Q8" s="82">
        <v>531234</v>
      </c>
      <c r="R8" s="82">
        <v>557597</v>
      </c>
      <c r="S8" s="82">
        <v>600864</v>
      </c>
      <c r="T8" s="82">
        <v>649897</v>
      </c>
      <c r="U8" s="82">
        <v>719369</v>
      </c>
      <c r="V8" s="82">
        <v>792543</v>
      </c>
      <c r="W8" s="82">
        <v>854623</v>
      </c>
      <c r="DA8" s="89" t="s">
        <v>338</v>
      </c>
    </row>
    <row r="9" spans="1:105" ht="12" customHeight="1" x14ac:dyDescent="0.25">
      <c r="A9" s="28" t="s">
        <v>207</v>
      </c>
      <c r="B9" s="82">
        <v>807277</v>
      </c>
      <c r="C9" s="82">
        <v>781623</v>
      </c>
      <c r="D9" s="82">
        <v>731592</v>
      </c>
      <c r="E9" s="82">
        <v>686523</v>
      </c>
      <c r="F9" s="82">
        <v>676739</v>
      </c>
      <c r="G9" s="82">
        <v>689385</v>
      </c>
      <c r="H9" s="82">
        <v>718151</v>
      </c>
      <c r="I9" s="82">
        <v>763797</v>
      </c>
      <c r="J9" s="82">
        <v>768186</v>
      </c>
      <c r="K9" s="82">
        <v>791205</v>
      </c>
      <c r="L9" s="82">
        <v>861955</v>
      </c>
      <c r="M9" s="82">
        <v>1004786</v>
      </c>
      <c r="N9" s="82">
        <v>1125502</v>
      </c>
      <c r="O9" s="82">
        <v>1162273</v>
      </c>
      <c r="P9" s="82">
        <v>1155682</v>
      </c>
      <c r="Q9" s="82">
        <v>1161357</v>
      </c>
      <c r="R9" s="82">
        <v>1172880</v>
      </c>
      <c r="S9" s="82">
        <v>1175406</v>
      </c>
      <c r="T9" s="82">
        <v>1174979</v>
      </c>
      <c r="U9" s="82">
        <v>1117892</v>
      </c>
      <c r="V9" s="82">
        <v>1027278</v>
      </c>
      <c r="W9" s="82">
        <v>1022080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203</v>
      </c>
      <c r="G10" s="82">
        <v>264</v>
      </c>
      <c r="H10" s="82">
        <v>308</v>
      </c>
      <c r="I10" s="82">
        <v>324</v>
      </c>
      <c r="J10" s="82">
        <v>343</v>
      </c>
      <c r="K10" s="82">
        <v>355</v>
      </c>
      <c r="L10" s="82">
        <v>355</v>
      </c>
      <c r="M10" s="82">
        <v>335</v>
      </c>
      <c r="N10" s="82">
        <v>332</v>
      </c>
      <c r="O10" s="82">
        <v>303</v>
      </c>
      <c r="P10" s="82">
        <v>228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50118</v>
      </c>
      <c r="C11" s="82">
        <v>50697</v>
      </c>
      <c r="D11" s="82">
        <v>54511</v>
      </c>
      <c r="E11" s="82">
        <v>62372</v>
      </c>
      <c r="F11" s="82">
        <v>67751</v>
      </c>
      <c r="G11" s="82">
        <v>71871</v>
      </c>
      <c r="H11" s="82">
        <v>73365</v>
      </c>
      <c r="I11" s="82">
        <v>75765</v>
      </c>
      <c r="J11" s="82">
        <v>76177</v>
      </c>
      <c r="K11" s="82">
        <v>77603</v>
      </c>
      <c r="L11" s="82">
        <v>78767</v>
      </c>
      <c r="M11" s="82">
        <v>78081</v>
      </c>
      <c r="N11" s="82">
        <v>78236</v>
      </c>
      <c r="O11" s="82">
        <v>78865</v>
      </c>
      <c r="P11" s="82">
        <v>78451</v>
      </c>
      <c r="Q11" s="82">
        <v>78067</v>
      </c>
      <c r="R11" s="82">
        <v>77104</v>
      </c>
      <c r="S11" s="82">
        <v>73920</v>
      </c>
      <c r="T11" s="82">
        <v>73252</v>
      </c>
      <c r="U11" s="82">
        <v>70333</v>
      </c>
      <c r="V11" s="82">
        <v>66209</v>
      </c>
      <c r="W11" s="82">
        <v>61887</v>
      </c>
      <c r="DA11" s="89" t="s">
        <v>341</v>
      </c>
    </row>
    <row r="12" spans="1:105" ht="12" customHeight="1" x14ac:dyDescent="0.25">
      <c r="A12" s="28" t="s">
        <v>95</v>
      </c>
      <c r="B12" s="82">
        <v>11182</v>
      </c>
      <c r="C12" s="82">
        <v>15016</v>
      </c>
      <c r="D12" s="82">
        <v>25170</v>
      </c>
      <c r="E12" s="82">
        <v>36337</v>
      </c>
      <c r="F12" s="82">
        <v>47686</v>
      </c>
      <c r="G12" s="82">
        <v>59904</v>
      </c>
      <c r="H12" s="82">
        <v>73096</v>
      </c>
      <c r="I12" s="82">
        <v>83751</v>
      </c>
      <c r="J12" s="82">
        <v>89176</v>
      </c>
      <c r="K12" s="82">
        <v>91947</v>
      </c>
      <c r="L12" s="82">
        <v>96580</v>
      </c>
      <c r="M12" s="82">
        <v>103153</v>
      </c>
      <c r="N12" s="82">
        <v>113080</v>
      </c>
      <c r="O12" s="82">
        <v>124916</v>
      </c>
      <c r="P12" s="82">
        <v>147169</v>
      </c>
      <c r="Q12" s="82">
        <v>183078</v>
      </c>
      <c r="R12" s="82">
        <v>216996</v>
      </c>
      <c r="S12" s="82">
        <v>249349</v>
      </c>
      <c r="T12" s="82">
        <v>281181</v>
      </c>
      <c r="U12" s="82">
        <v>299108</v>
      </c>
      <c r="V12" s="82">
        <v>315811</v>
      </c>
      <c r="W12" s="82">
        <v>340220</v>
      </c>
      <c r="DA12" s="89" t="s">
        <v>342</v>
      </c>
    </row>
    <row r="13" spans="1:105" ht="12" customHeight="1" x14ac:dyDescent="0.25">
      <c r="A13" s="73" t="s">
        <v>94</v>
      </c>
      <c r="B13" s="83">
        <v>234519</v>
      </c>
      <c r="C13" s="83">
        <v>250557</v>
      </c>
      <c r="D13" s="83">
        <v>283440</v>
      </c>
      <c r="E13" s="83">
        <v>291046</v>
      </c>
      <c r="F13" s="83">
        <v>304533</v>
      </c>
      <c r="G13" s="83">
        <v>302386</v>
      </c>
      <c r="H13" s="83">
        <v>315837</v>
      </c>
      <c r="I13" s="83">
        <v>328157</v>
      </c>
      <c r="J13" s="83">
        <v>349805</v>
      </c>
      <c r="K13" s="83">
        <v>358424</v>
      </c>
      <c r="L13" s="83">
        <v>357477</v>
      </c>
      <c r="M13" s="83">
        <v>354462</v>
      </c>
      <c r="N13" s="83">
        <v>349938</v>
      </c>
      <c r="O13" s="83">
        <v>366710</v>
      </c>
      <c r="P13" s="83">
        <v>388565</v>
      </c>
      <c r="Q13" s="83">
        <v>399481</v>
      </c>
      <c r="R13" s="83">
        <v>406150</v>
      </c>
      <c r="S13" s="83">
        <v>395284</v>
      </c>
      <c r="T13" s="83">
        <v>367622</v>
      </c>
      <c r="U13" s="83">
        <v>302712</v>
      </c>
      <c r="V13" s="83">
        <v>260871</v>
      </c>
      <c r="W13" s="83">
        <v>242577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3678337</v>
      </c>
      <c r="C14" s="85">
        <f t="shared" si="4"/>
        <v>3697309</v>
      </c>
      <c r="D14" s="85">
        <f t="shared" si="4"/>
        <v>3690484</v>
      </c>
      <c r="E14" s="85">
        <f t="shared" si="4"/>
        <v>3699091</v>
      </c>
      <c r="F14" s="85">
        <f t="shared" si="4"/>
        <v>3766896</v>
      </c>
      <c r="G14" s="85">
        <f t="shared" si="4"/>
        <v>3755545</v>
      </c>
      <c r="H14" s="85">
        <f t="shared" si="4"/>
        <v>3721906</v>
      </c>
      <c r="I14" s="85">
        <f t="shared" si="4"/>
        <v>3710620</v>
      </c>
      <c r="J14" s="85">
        <f t="shared" si="4"/>
        <v>3713022</v>
      </c>
      <c r="K14" s="85">
        <f t="shared" si="4"/>
        <v>3736325</v>
      </c>
      <c r="L14" s="85">
        <f t="shared" si="4"/>
        <v>3743485</v>
      </c>
      <c r="M14" s="85">
        <f t="shared" si="4"/>
        <v>3754196</v>
      </c>
      <c r="N14" s="85">
        <f t="shared" si="4"/>
        <v>3757159</v>
      </c>
      <c r="O14" s="85">
        <f t="shared" si="4"/>
        <v>3793271</v>
      </c>
      <c r="P14" s="85">
        <f t="shared" si="4"/>
        <v>3795145</v>
      </c>
      <c r="Q14" s="85">
        <f t="shared" si="4"/>
        <v>3693935</v>
      </c>
      <c r="R14" s="85">
        <f t="shared" ref="R14:V14" si="5">SUM(R5:R11)</f>
        <v>3619084</v>
      </c>
      <c r="S14" s="85">
        <f t="shared" si="5"/>
        <v>3599826</v>
      </c>
      <c r="T14" s="85">
        <f t="shared" si="5"/>
        <v>3570036</v>
      </c>
      <c r="U14" s="85">
        <f t="shared" si="5"/>
        <v>3603905</v>
      </c>
      <c r="V14" s="85">
        <f t="shared" si="5"/>
        <v>3626677</v>
      </c>
      <c r="W14" s="85">
        <f t="shared" ref="W14" si="6">SUM(W5:W11)</f>
        <v>3599981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745243</v>
      </c>
      <c r="C15" s="71">
        <f t="shared" si="7"/>
        <v>778105</v>
      </c>
      <c r="D15" s="71">
        <f t="shared" si="7"/>
        <v>801657</v>
      </c>
      <c r="E15" s="71">
        <f t="shared" si="7"/>
        <v>835781</v>
      </c>
      <c r="F15" s="71">
        <f t="shared" si="7"/>
        <v>875172</v>
      </c>
      <c r="G15" s="71">
        <f t="shared" si="7"/>
        <v>919597</v>
      </c>
      <c r="H15" s="71">
        <f t="shared" si="7"/>
        <v>971877</v>
      </c>
      <c r="I15" s="71">
        <f t="shared" si="7"/>
        <v>991596</v>
      </c>
      <c r="J15" s="71">
        <f t="shared" si="7"/>
        <v>996043</v>
      </c>
      <c r="K15" s="71">
        <f t="shared" si="7"/>
        <v>1033553</v>
      </c>
      <c r="L15" s="71">
        <f t="shared" si="7"/>
        <v>1067069</v>
      </c>
      <c r="M15" s="71">
        <f t="shared" si="7"/>
        <v>1101720</v>
      </c>
      <c r="N15" s="71">
        <f t="shared" si="7"/>
        <v>1160860</v>
      </c>
      <c r="O15" s="71">
        <f t="shared" si="7"/>
        <v>1200386</v>
      </c>
      <c r="P15" s="71">
        <f t="shared" si="7"/>
        <v>1267214</v>
      </c>
      <c r="Q15" s="71">
        <f t="shared" si="7"/>
        <v>1341494</v>
      </c>
      <c r="R15" s="71">
        <f t="shared" si="7"/>
        <v>1418082</v>
      </c>
      <c r="S15" s="71">
        <f t="shared" si="7"/>
        <v>1499817</v>
      </c>
      <c r="T15" s="71">
        <f t="shared" si="7"/>
        <v>1559207</v>
      </c>
      <c r="U15" s="71">
        <f t="shared" si="7"/>
        <v>1591684</v>
      </c>
      <c r="V15" s="71">
        <f t="shared" si="7"/>
        <v>1642143</v>
      </c>
      <c r="W15" s="71">
        <f t="shared" si="7"/>
        <v>1696145</v>
      </c>
      <c r="DA15" s="88" t="s">
        <v>344</v>
      </c>
    </row>
    <row r="16" spans="1:105" ht="12" customHeight="1" x14ac:dyDescent="0.25">
      <c r="A16" s="28" t="s">
        <v>91</v>
      </c>
      <c r="B16" s="82">
        <v>745243</v>
      </c>
      <c r="C16" s="82">
        <v>778105</v>
      </c>
      <c r="D16" s="82">
        <v>801657</v>
      </c>
      <c r="E16" s="82">
        <v>835781</v>
      </c>
      <c r="F16" s="82">
        <v>875172</v>
      </c>
      <c r="G16" s="82">
        <v>919597</v>
      </c>
      <c r="H16" s="82">
        <v>971877</v>
      </c>
      <c r="I16" s="82">
        <v>991596</v>
      </c>
      <c r="J16" s="82">
        <v>996043</v>
      </c>
      <c r="K16" s="82">
        <v>1033553</v>
      </c>
      <c r="L16" s="82">
        <v>1067069</v>
      </c>
      <c r="M16" s="82">
        <v>1101720</v>
      </c>
      <c r="N16" s="82">
        <v>1160860</v>
      </c>
      <c r="O16" s="82">
        <v>1200386</v>
      </c>
      <c r="P16" s="82">
        <v>1267214</v>
      </c>
      <c r="Q16" s="82">
        <v>1341494</v>
      </c>
      <c r="R16" s="82">
        <v>1418082</v>
      </c>
      <c r="S16" s="82">
        <v>1499817</v>
      </c>
      <c r="T16" s="82">
        <v>1559207</v>
      </c>
      <c r="U16" s="82">
        <v>1591684</v>
      </c>
      <c r="V16" s="82">
        <v>1642143</v>
      </c>
      <c r="W16" s="82">
        <v>1696145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3924038</v>
      </c>
      <c r="C17" s="71">
        <f t="shared" si="8"/>
        <v>3962882</v>
      </c>
      <c r="D17" s="71">
        <f t="shared" si="8"/>
        <v>3999094</v>
      </c>
      <c r="E17" s="71">
        <f t="shared" si="8"/>
        <v>4026474</v>
      </c>
      <c r="F17" s="71">
        <f t="shared" si="8"/>
        <v>4119115</v>
      </c>
      <c r="G17" s="71">
        <f t="shared" si="8"/>
        <v>4117835</v>
      </c>
      <c r="H17" s="71">
        <f t="shared" si="8"/>
        <v>4110839</v>
      </c>
      <c r="I17" s="71">
        <f t="shared" si="8"/>
        <v>4122528</v>
      </c>
      <c r="J17" s="71">
        <f t="shared" si="8"/>
        <v>4152003</v>
      </c>
      <c r="K17" s="71">
        <f t="shared" si="8"/>
        <v>4186696</v>
      </c>
      <c r="L17" s="71">
        <f t="shared" si="8"/>
        <v>4197542</v>
      </c>
      <c r="M17" s="71">
        <f t="shared" si="8"/>
        <v>4211811</v>
      </c>
      <c r="N17" s="71">
        <f t="shared" si="8"/>
        <v>4220177</v>
      </c>
      <c r="O17" s="71">
        <f t="shared" si="8"/>
        <v>4284897</v>
      </c>
      <c r="P17" s="71">
        <f t="shared" si="8"/>
        <v>4330879</v>
      </c>
      <c r="Q17" s="71">
        <f t="shared" si="8"/>
        <v>4276494</v>
      </c>
      <c r="R17" s="71">
        <f t="shared" ref="R17:V17" si="9">SUM(R18:R25)</f>
        <v>4242230</v>
      </c>
      <c r="S17" s="71">
        <f t="shared" si="9"/>
        <v>4244459</v>
      </c>
      <c r="T17" s="71">
        <f t="shared" si="9"/>
        <v>4218839</v>
      </c>
      <c r="U17" s="71">
        <f t="shared" si="9"/>
        <v>4205725</v>
      </c>
      <c r="V17" s="71">
        <f t="shared" si="9"/>
        <v>4203359</v>
      </c>
      <c r="W17" s="71">
        <f t="shared" ref="W17" si="10">SUM(W18:W25)</f>
        <v>4182778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8229</v>
      </c>
      <c r="C19" s="82">
        <v>8548</v>
      </c>
      <c r="D19" s="82">
        <v>8981</v>
      </c>
      <c r="E19" s="82">
        <v>9249</v>
      </c>
      <c r="F19" s="82">
        <v>9283</v>
      </c>
      <c r="G19" s="82">
        <v>9053</v>
      </c>
      <c r="H19" s="82">
        <v>8510</v>
      </c>
      <c r="I19" s="82">
        <v>7729</v>
      </c>
      <c r="J19" s="82">
        <v>6951</v>
      </c>
      <c r="K19" s="82">
        <v>6177</v>
      </c>
      <c r="L19" s="82">
        <v>5721</v>
      </c>
      <c r="M19" s="82">
        <v>5768</v>
      </c>
      <c r="N19" s="82">
        <v>5969</v>
      </c>
      <c r="O19" s="82">
        <v>6930</v>
      </c>
      <c r="P19" s="82">
        <v>7721</v>
      </c>
      <c r="Q19" s="82">
        <v>8072</v>
      </c>
      <c r="R19" s="82">
        <v>8133</v>
      </c>
      <c r="S19" s="82">
        <v>8453</v>
      </c>
      <c r="T19" s="82">
        <v>8916</v>
      </c>
      <c r="U19" s="82">
        <v>9250</v>
      </c>
      <c r="V19" s="82">
        <v>9500</v>
      </c>
      <c r="W19" s="82">
        <v>9369</v>
      </c>
      <c r="DA19" s="89" t="s">
        <v>348</v>
      </c>
    </row>
    <row r="20" spans="1:105" ht="12" customHeight="1" x14ac:dyDescent="0.25">
      <c r="A20" s="28" t="s">
        <v>205</v>
      </c>
      <c r="B20" s="82">
        <v>678459</v>
      </c>
      <c r="C20" s="82">
        <v>665696</v>
      </c>
      <c r="D20" s="82">
        <v>641570</v>
      </c>
      <c r="E20" s="82">
        <v>619966</v>
      </c>
      <c r="F20" s="82">
        <v>583728</v>
      </c>
      <c r="G20" s="82">
        <v>544447</v>
      </c>
      <c r="H20" s="82">
        <v>499339</v>
      </c>
      <c r="I20" s="82">
        <v>456909</v>
      </c>
      <c r="J20" s="82">
        <v>421929</v>
      </c>
      <c r="K20" s="82">
        <v>387867</v>
      </c>
      <c r="L20" s="82">
        <v>361930</v>
      </c>
      <c r="M20" s="82">
        <v>340239</v>
      </c>
      <c r="N20" s="82">
        <v>317861</v>
      </c>
      <c r="O20" s="82">
        <v>292254</v>
      </c>
      <c r="P20" s="82">
        <v>283814</v>
      </c>
      <c r="Q20" s="82">
        <v>278796</v>
      </c>
      <c r="R20" s="82">
        <v>265644</v>
      </c>
      <c r="S20" s="82">
        <v>241986</v>
      </c>
      <c r="T20" s="82">
        <v>234027</v>
      </c>
      <c r="U20" s="82">
        <v>240483</v>
      </c>
      <c r="V20" s="82">
        <v>251961</v>
      </c>
      <c r="W20" s="82">
        <v>263172</v>
      </c>
      <c r="DA20" s="89" t="s">
        <v>349</v>
      </c>
    </row>
    <row r="21" spans="1:105" ht="12" customHeight="1" x14ac:dyDescent="0.25">
      <c r="A21" s="28" t="s">
        <v>192</v>
      </c>
      <c r="B21" s="82">
        <v>658</v>
      </c>
      <c r="C21" s="82">
        <v>786</v>
      </c>
      <c r="D21" s="82">
        <v>1530</v>
      </c>
      <c r="E21" s="82">
        <v>2936</v>
      </c>
      <c r="F21" s="82">
        <v>5744</v>
      </c>
      <c r="G21" s="82">
        <v>10276</v>
      </c>
      <c r="H21" s="82">
        <v>16262</v>
      </c>
      <c r="I21" s="82">
        <v>22565</v>
      </c>
      <c r="J21" s="82">
        <v>28631</v>
      </c>
      <c r="K21" s="82">
        <v>34631</v>
      </c>
      <c r="L21" s="82">
        <v>38854</v>
      </c>
      <c r="M21" s="82">
        <v>43116</v>
      </c>
      <c r="N21" s="82">
        <v>47747</v>
      </c>
      <c r="O21" s="82">
        <v>53985</v>
      </c>
      <c r="P21" s="82">
        <v>58237</v>
      </c>
      <c r="Q21" s="82">
        <v>64844</v>
      </c>
      <c r="R21" s="82">
        <v>70484</v>
      </c>
      <c r="S21" s="82">
        <v>80355</v>
      </c>
      <c r="T21" s="82">
        <v>87073</v>
      </c>
      <c r="U21" s="82">
        <v>90908</v>
      </c>
      <c r="V21" s="82">
        <v>92501</v>
      </c>
      <c r="W21" s="82">
        <v>91945</v>
      </c>
      <c r="DA21" s="89" t="s">
        <v>350</v>
      </c>
    </row>
    <row r="22" spans="1:105" ht="12" customHeight="1" x14ac:dyDescent="0.25">
      <c r="A22" s="28" t="s">
        <v>207</v>
      </c>
      <c r="B22" s="82">
        <v>2701</v>
      </c>
      <c r="C22" s="82">
        <v>2700</v>
      </c>
      <c r="D22" s="82">
        <v>2639</v>
      </c>
      <c r="E22" s="82">
        <v>2597</v>
      </c>
      <c r="F22" s="82">
        <v>2671</v>
      </c>
      <c r="G22" s="82">
        <v>2865</v>
      </c>
      <c r="H22" s="82">
        <v>3145</v>
      </c>
      <c r="I22" s="82">
        <v>3526</v>
      </c>
      <c r="J22" s="82">
        <v>3724</v>
      </c>
      <c r="K22" s="82">
        <v>4021</v>
      </c>
      <c r="L22" s="82">
        <v>4702</v>
      </c>
      <c r="M22" s="82">
        <v>5964</v>
      </c>
      <c r="N22" s="82">
        <v>7903</v>
      </c>
      <c r="O22" s="82">
        <v>10405</v>
      </c>
      <c r="P22" s="82">
        <v>13407</v>
      </c>
      <c r="Q22" s="82">
        <v>19348</v>
      </c>
      <c r="R22" s="82">
        <v>27112</v>
      </c>
      <c r="S22" s="82">
        <v>36652</v>
      </c>
      <c r="T22" s="82">
        <v>45167</v>
      </c>
      <c r="U22" s="82">
        <v>55123</v>
      </c>
      <c r="V22" s="82">
        <v>64316</v>
      </c>
      <c r="W22" s="82">
        <v>66768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13518</v>
      </c>
      <c r="C24" s="82">
        <v>12989</v>
      </c>
      <c r="D24" s="82">
        <v>14007</v>
      </c>
      <c r="E24" s="82">
        <v>15953</v>
      </c>
      <c r="F24" s="82">
        <v>17136</v>
      </c>
      <c r="G24" s="82">
        <v>18111</v>
      </c>
      <c r="H24" s="82">
        <v>18492</v>
      </c>
      <c r="I24" s="82">
        <v>17888</v>
      </c>
      <c r="J24" s="82">
        <v>18481</v>
      </c>
      <c r="K24" s="82">
        <v>19512</v>
      </c>
      <c r="L24" s="82">
        <v>20014</v>
      </c>
      <c r="M24" s="82">
        <v>20397</v>
      </c>
      <c r="N24" s="82">
        <v>22108</v>
      </c>
      <c r="O24" s="82">
        <v>25844</v>
      </c>
      <c r="P24" s="82">
        <v>28728</v>
      </c>
      <c r="Q24" s="82">
        <v>29810</v>
      </c>
      <c r="R24" s="82">
        <v>30087</v>
      </c>
      <c r="S24" s="82">
        <v>31293</v>
      </c>
      <c r="T24" s="82">
        <v>32680</v>
      </c>
      <c r="U24" s="82">
        <v>33428</v>
      </c>
      <c r="V24" s="82">
        <v>33985</v>
      </c>
      <c r="W24" s="82">
        <v>33718</v>
      </c>
      <c r="DA24" s="89" t="s">
        <v>353</v>
      </c>
    </row>
    <row r="25" spans="1:105" ht="12" customHeight="1" x14ac:dyDescent="0.25">
      <c r="A25" s="73" t="s">
        <v>53</v>
      </c>
      <c r="B25" s="83">
        <v>3220473</v>
      </c>
      <c r="C25" s="83">
        <v>3272163</v>
      </c>
      <c r="D25" s="83">
        <v>3330367</v>
      </c>
      <c r="E25" s="83">
        <v>3375773</v>
      </c>
      <c r="F25" s="83">
        <v>3500553</v>
      </c>
      <c r="G25" s="83">
        <v>3533083</v>
      </c>
      <c r="H25" s="83">
        <v>3565091</v>
      </c>
      <c r="I25" s="83">
        <v>3613911</v>
      </c>
      <c r="J25" s="83">
        <v>3672287</v>
      </c>
      <c r="K25" s="83">
        <v>3734488</v>
      </c>
      <c r="L25" s="83">
        <v>3766321</v>
      </c>
      <c r="M25" s="83">
        <v>3796327</v>
      </c>
      <c r="N25" s="83">
        <v>3818589</v>
      </c>
      <c r="O25" s="83">
        <v>3895479</v>
      </c>
      <c r="P25" s="83">
        <v>3938972</v>
      </c>
      <c r="Q25" s="83">
        <v>3875624</v>
      </c>
      <c r="R25" s="83">
        <v>3840770</v>
      </c>
      <c r="S25" s="83">
        <v>3845720</v>
      </c>
      <c r="T25" s="83">
        <v>3810976</v>
      </c>
      <c r="U25" s="83">
        <v>3776533</v>
      </c>
      <c r="V25" s="83">
        <v>3751096</v>
      </c>
      <c r="W25" s="83">
        <v>3717806</v>
      </c>
      <c r="DA25" s="90" t="s">
        <v>354</v>
      </c>
    </row>
    <row r="26" spans="1:105" ht="12" customHeight="1" x14ac:dyDescent="0.25">
      <c r="A26" s="84" t="s">
        <v>52</v>
      </c>
      <c r="B26" s="85">
        <v>2084522</v>
      </c>
      <c r="C26" s="85">
        <v>2141433</v>
      </c>
      <c r="D26" s="85">
        <v>2135953</v>
      </c>
      <c r="E26" s="85">
        <v>2186004</v>
      </c>
      <c r="F26" s="85">
        <v>2194438</v>
      </c>
      <c r="G26" s="85">
        <v>2205576</v>
      </c>
      <c r="H26" s="85">
        <v>2240379</v>
      </c>
      <c r="I26" s="85">
        <v>2432006</v>
      </c>
      <c r="J26" s="85">
        <v>2615533</v>
      </c>
      <c r="K26" s="85">
        <v>2673848</v>
      </c>
      <c r="L26" s="85">
        <v>2746352</v>
      </c>
      <c r="M26" s="85">
        <v>2748652</v>
      </c>
      <c r="N26" s="85">
        <v>2756436</v>
      </c>
      <c r="O26" s="85">
        <v>2759785</v>
      </c>
      <c r="P26" s="85">
        <v>2769080</v>
      </c>
      <c r="Q26" s="85">
        <v>2769339</v>
      </c>
      <c r="R26" s="85">
        <v>2781705</v>
      </c>
      <c r="S26" s="85">
        <v>2850210</v>
      </c>
      <c r="T26" s="85">
        <v>2950248</v>
      </c>
      <c r="U26" s="85">
        <v>2954530</v>
      </c>
      <c r="V26" s="85">
        <v>2968645</v>
      </c>
      <c r="W26" s="85">
        <v>2873180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3924038</v>
      </c>
      <c r="C27" s="71">
        <f t="shared" si="11"/>
        <v>3962882</v>
      </c>
      <c r="D27" s="71">
        <f t="shared" si="11"/>
        <v>3999094</v>
      </c>
      <c r="E27" s="71">
        <f t="shared" si="11"/>
        <v>4026474</v>
      </c>
      <c r="F27" s="71">
        <f t="shared" si="11"/>
        <v>4119115</v>
      </c>
      <c r="G27" s="71">
        <f t="shared" si="11"/>
        <v>4117835</v>
      </c>
      <c r="H27" s="71">
        <f t="shared" si="11"/>
        <v>4110839</v>
      </c>
      <c r="I27" s="71">
        <f t="shared" si="11"/>
        <v>4122528</v>
      </c>
      <c r="J27" s="71">
        <f t="shared" si="11"/>
        <v>4152003</v>
      </c>
      <c r="K27" s="71">
        <f t="shared" si="11"/>
        <v>4186696</v>
      </c>
      <c r="L27" s="71">
        <f t="shared" si="11"/>
        <v>4197542</v>
      </c>
      <c r="M27" s="71">
        <f t="shared" si="11"/>
        <v>4211811</v>
      </c>
      <c r="N27" s="71">
        <f t="shared" si="11"/>
        <v>4220177</v>
      </c>
      <c r="O27" s="71">
        <f t="shared" si="11"/>
        <v>4284897</v>
      </c>
      <c r="P27" s="71">
        <f t="shared" si="11"/>
        <v>4330879</v>
      </c>
      <c r="Q27" s="71">
        <f t="shared" si="11"/>
        <v>4276494</v>
      </c>
      <c r="R27" s="71">
        <f t="shared" ref="R27:V27" si="12">SUM(R28:R32)</f>
        <v>4242230</v>
      </c>
      <c r="S27" s="71">
        <f t="shared" si="12"/>
        <v>4244459</v>
      </c>
      <c r="T27" s="71">
        <f t="shared" si="12"/>
        <v>4218839</v>
      </c>
      <c r="U27" s="71">
        <f t="shared" si="12"/>
        <v>4205725</v>
      </c>
      <c r="V27" s="71">
        <f t="shared" si="12"/>
        <v>4203359</v>
      </c>
      <c r="W27" s="71">
        <f t="shared" ref="W27" si="13">SUM(W28:W32)</f>
        <v>4182778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163477</v>
      </c>
      <c r="C29" s="82">
        <v>158232</v>
      </c>
      <c r="D29" s="82">
        <v>147246</v>
      </c>
      <c r="E29" s="82">
        <v>140184</v>
      </c>
      <c r="F29" s="82">
        <v>136334</v>
      </c>
      <c r="G29" s="82">
        <v>133622</v>
      </c>
      <c r="H29" s="82">
        <v>134935</v>
      </c>
      <c r="I29" s="82">
        <v>138924</v>
      </c>
      <c r="J29" s="82">
        <v>145076</v>
      </c>
      <c r="K29" s="82">
        <v>149046</v>
      </c>
      <c r="L29" s="82">
        <v>152251</v>
      </c>
      <c r="M29" s="82">
        <v>159029</v>
      </c>
      <c r="N29" s="82">
        <v>174031</v>
      </c>
      <c r="O29" s="82">
        <v>233375</v>
      </c>
      <c r="P29" s="82">
        <v>277199</v>
      </c>
      <c r="Q29" s="82">
        <v>307435</v>
      </c>
      <c r="R29" s="82">
        <v>335411</v>
      </c>
      <c r="S29" s="82">
        <v>399469</v>
      </c>
      <c r="T29" s="82">
        <v>503270</v>
      </c>
      <c r="U29" s="82">
        <v>592768</v>
      </c>
      <c r="V29" s="82">
        <v>666131</v>
      </c>
      <c r="W29" s="82">
        <v>686813</v>
      </c>
      <c r="DA29" s="89" t="s">
        <v>358</v>
      </c>
    </row>
    <row r="30" spans="1:105" ht="12" customHeight="1" x14ac:dyDescent="0.25">
      <c r="A30" s="28" t="s">
        <v>192</v>
      </c>
      <c r="B30" s="82">
        <v>154</v>
      </c>
      <c r="C30" s="82">
        <v>183</v>
      </c>
      <c r="D30" s="82">
        <v>351</v>
      </c>
      <c r="E30" s="82">
        <v>666</v>
      </c>
      <c r="F30" s="82">
        <v>1287</v>
      </c>
      <c r="G30" s="82">
        <v>2308</v>
      </c>
      <c r="H30" s="82">
        <v>3672</v>
      </c>
      <c r="I30" s="82">
        <v>5103</v>
      </c>
      <c r="J30" s="82">
        <v>6442</v>
      </c>
      <c r="K30" s="82">
        <v>7711</v>
      </c>
      <c r="L30" s="82">
        <v>8635</v>
      </c>
      <c r="M30" s="82">
        <v>9409</v>
      </c>
      <c r="N30" s="82">
        <v>10166</v>
      </c>
      <c r="O30" s="82">
        <v>11125</v>
      </c>
      <c r="P30" s="82">
        <v>12604</v>
      </c>
      <c r="Q30" s="82">
        <v>15189</v>
      </c>
      <c r="R30" s="82">
        <v>18848</v>
      </c>
      <c r="S30" s="82">
        <v>21804</v>
      </c>
      <c r="T30" s="82">
        <v>24146</v>
      </c>
      <c r="U30" s="82">
        <v>26023</v>
      </c>
      <c r="V30" s="82">
        <v>26454</v>
      </c>
      <c r="W30" s="82">
        <v>26618</v>
      </c>
      <c r="DA30" s="89" t="s">
        <v>359</v>
      </c>
    </row>
    <row r="31" spans="1:105" ht="12" customHeight="1" x14ac:dyDescent="0.25">
      <c r="A31" s="28" t="s">
        <v>207</v>
      </c>
      <c r="B31" s="82">
        <v>143934</v>
      </c>
      <c r="C31" s="82">
        <v>138538</v>
      </c>
      <c r="D31" s="82">
        <v>127530</v>
      </c>
      <c r="E31" s="82">
        <v>118394</v>
      </c>
      <c r="F31" s="82">
        <v>113387</v>
      </c>
      <c r="G31" s="82">
        <v>114717</v>
      </c>
      <c r="H31" s="82">
        <v>119921</v>
      </c>
      <c r="I31" s="82">
        <v>128850</v>
      </c>
      <c r="J31" s="82">
        <v>128979</v>
      </c>
      <c r="K31" s="82">
        <v>130738</v>
      </c>
      <c r="L31" s="82">
        <v>143972</v>
      </c>
      <c r="M31" s="82">
        <v>167356</v>
      </c>
      <c r="N31" s="82">
        <v>208096</v>
      </c>
      <c r="O31" s="82">
        <v>242200</v>
      </c>
      <c r="P31" s="82">
        <v>265044</v>
      </c>
      <c r="Q31" s="82">
        <v>276695</v>
      </c>
      <c r="R31" s="82">
        <v>281455</v>
      </c>
      <c r="S31" s="82">
        <v>290653</v>
      </c>
      <c r="T31" s="82">
        <v>302104</v>
      </c>
      <c r="U31" s="82">
        <v>322942</v>
      </c>
      <c r="V31" s="82">
        <v>342087</v>
      </c>
      <c r="W31" s="82">
        <v>347071</v>
      </c>
      <c r="DA31" s="89" t="s">
        <v>360</v>
      </c>
    </row>
    <row r="32" spans="1:105" ht="12" customHeight="1" x14ac:dyDescent="0.25">
      <c r="A32" s="32" t="s">
        <v>53</v>
      </c>
      <c r="B32" s="86">
        <v>3616473</v>
      </c>
      <c r="C32" s="86">
        <v>3665929</v>
      </c>
      <c r="D32" s="86">
        <v>3723967</v>
      </c>
      <c r="E32" s="86">
        <v>3767230</v>
      </c>
      <c r="F32" s="86">
        <v>3868107</v>
      </c>
      <c r="G32" s="86">
        <v>3867188</v>
      </c>
      <c r="H32" s="86">
        <v>3852311</v>
      </c>
      <c r="I32" s="86">
        <v>3849651</v>
      </c>
      <c r="J32" s="86">
        <v>3871506</v>
      </c>
      <c r="K32" s="86">
        <v>3899201</v>
      </c>
      <c r="L32" s="86">
        <v>3892684</v>
      </c>
      <c r="M32" s="86">
        <v>3876017</v>
      </c>
      <c r="N32" s="86">
        <v>3827884</v>
      </c>
      <c r="O32" s="86">
        <v>3798197</v>
      </c>
      <c r="P32" s="86">
        <v>3776032</v>
      </c>
      <c r="Q32" s="86">
        <v>3677175</v>
      </c>
      <c r="R32" s="86">
        <v>3606516</v>
      </c>
      <c r="S32" s="86">
        <v>3532533</v>
      </c>
      <c r="T32" s="86">
        <v>3389319</v>
      </c>
      <c r="U32" s="86">
        <v>3263992</v>
      </c>
      <c r="V32" s="86">
        <v>3168687</v>
      </c>
      <c r="W32" s="86">
        <v>3122276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4026.6383014773446</v>
      </c>
      <c r="C3" s="65">
        <f t="shared" si="0"/>
        <v>4233.0993469487476</v>
      </c>
      <c r="D3" s="65">
        <f t="shared" si="0"/>
        <v>4426.4198580530938</v>
      </c>
      <c r="E3" s="65">
        <f t="shared" si="0"/>
        <v>5016.0943546025364</v>
      </c>
      <c r="F3" s="65">
        <f t="shared" si="0"/>
        <v>4896.5587238779444</v>
      </c>
      <c r="G3" s="65">
        <f t="shared" si="0"/>
        <v>4979.4646745866203</v>
      </c>
      <c r="H3" s="65">
        <f t="shared" si="0"/>
        <v>4963.4753287910744</v>
      </c>
      <c r="I3" s="65">
        <f t="shared" si="0"/>
        <v>4795.5431628515216</v>
      </c>
      <c r="J3" s="65">
        <f t="shared" si="0"/>
        <v>4634.5752655339147</v>
      </c>
      <c r="K3" s="65">
        <f t="shared" si="0"/>
        <v>4241.523386685165</v>
      </c>
      <c r="L3" s="65">
        <f t="shared" si="0"/>
        <v>4019.7546444524196</v>
      </c>
      <c r="M3" s="65">
        <f t="shared" si="0"/>
        <v>4877.3175944799341</v>
      </c>
      <c r="N3" s="65">
        <f t="shared" si="0"/>
        <v>4449.440337210408</v>
      </c>
      <c r="O3" s="65">
        <f t="shared" si="0"/>
        <v>3164.502407643407</v>
      </c>
      <c r="P3" s="65">
        <f t="shared" si="0"/>
        <v>3187.5487370897913</v>
      </c>
      <c r="Q3" s="65">
        <f t="shared" si="0"/>
        <v>3810.3946017556045</v>
      </c>
      <c r="R3" s="65">
        <f t="shared" ref="R3:V3" si="1">SUM(R4,R15,R17,R27)</f>
        <v>3693.5343451479393</v>
      </c>
      <c r="S3" s="65">
        <f t="shared" si="1"/>
        <v>3686.8297752093708</v>
      </c>
      <c r="T3" s="65">
        <f t="shared" si="1"/>
        <v>3184.8661585710333</v>
      </c>
      <c r="U3" s="65">
        <f t="shared" si="1"/>
        <v>3389.9641218161287</v>
      </c>
      <c r="V3" s="65">
        <f t="shared" si="1"/>
        <v>3539.0903115264991</v>
      </c>
      <c r="W3" s="65">
        <f t="shared" ref="W3" si="2">SUM(W4,W15,W17,W27)</f>
        <v>3500.1464093829027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3194.5863205632345</v>
      </c>
      <c r="C4" s="69">
        <f t="shared" si="3"/>
        <v>3384.897640375475</v>
      </c>
      <c r="D4" s="69">
        <f t="shared" si="3"/>
        <v>3553.9900683755886</v>
      </c>
      <c r="E4" s="69">
        <f t="shared" si="3"/>
        <v>4110.1770753173541</v>
      </c>
      <c r="F4" s="69">
        <f t="shared" si="3"/>
        <v>3991.6775476986713</v>
      </c>
      <c r="G4" s="69">
        <f t="shared" si="3"/>
        <v>4094.5502367130334</v>
      </c>
      <c r="H4" s="69">
        <f t="shared" si="3"/>
        <v>4048.6257718955508</v>
      </c>
      <c r="I4" s="69">
        <f t="shared" si="3"/>
        <v>3855.1861921183781</v>
      </c>
      <c r="J4" s="69">
        <f t="shared" si="3"/>
        <v>3662.3219187579098</v>
      </c>
      <c r="K4" s="69">
        <f t="shared" si="3"/>
        <v>3260.0394171489475</v>
      </c>
      <c r="L4" s="69">
        <f t="shared" si="3"/>
        <v>3033.7245535714719</v>
      </c>
      <c r="M4" s="69">
        <f t="shared" si="3"/>
        <v>3915.5932223166001</v>
      </c>
      <c r="N4" s="69">
        <f t="shared" si="3"/>
        <v>3434.4519189806742</v>
      </c>
      <c r="O4" s="69">
        <f t="shared" si="3"/>
        <v>2182.1812223094726</v>
      </c>
      <c r="P4" s="69">
        <f t="shared" si="3"/>
        <v>2206.69810331901</v>
      </c>
      <c r="Q4" s="69">
        <f t="shared" si="3"/>
        <v>2800.6702598591578</v>
      </c>
      <c r="R4" s="69">
        <f t="shared" ref="R4:V4" si="4">SUM(R5:R14)</f>
        <v>2616.3684956163602</v>
      </c>
      <c r="S4" s="69">
        <f t="shared" si="4"/>
        <v>2605.8598748493482</v>
      </c>
      <c r="T4" s="69">
        <f t="shared" si="4"/>
        <v>2173.0606538539214</v>
      </c>
      <c r="U4" s="69">
        <f t="shared" si="4"/>
        <v>2297.7064408376832</v>
      </c>
      <c r="V4" s="69">
        <f t="shared" si="4"/>
        <v>2424.4725718367131</v>
      </c>
      <c r="W4" s="69">
        <f t="shared" ref="W4" si="5">SUM(W5:W14)</f>
        <v>2363.2768061285956</v>
      </c>
      <c r="DA4" s="88" t="s">
        <v>245</v>
      </c>
    </row>
    <row r="5" spans="1:105" ht="12" customHeight="1" x14ac:dyDescent="0.25">
      <c r="A5" s="28" t="s">
        <v>51</v>
      </c>
      <c r="B5" s="72">
        <v>17.728116938950983</v>
      </c>
      <c r="C5" s="72">
        <v>16.679363714531387</v>
      </c>
      <c r="D5" s="72">
        <v>6.043508168529665</v>
      </c>
      <c r="E5" s="72">
        <v>5.5984522785898534</v>
      </c>
      <c r="F5" s="72">
        <v>5.2421324161650897</v>
      </c>
      <c r="G5" s="72">
        <v>4.71822871883061</v>
      </c>
      <c r="H5" s="72">
        <v>1.3618228718830612</v>
      </c>
      <c r="I5" s="72">
        <v>1.7358555460017198</v>
      </c>
      <c r="J5" s="72">
        <v>5.80249355116079</v>
      </c>
      <c r="K5" s="72">
        <v>3.6264832330180554</v>
      </c>
      <c r="L5" s="72">
        <v>3.3651762682717119</v>
      </c>
      <c r="M5" s="72">
        <v>4.4773860705073103</v>
      </c>
      <c r="N5" s="72">
        <v>0.38331900257953583</v>
      </c>
      <c r="O5" s="72">
        <v>0.87343078245915717</v>
      </c>
      <c r="P5" s="72">
        <v>2.887876182287187</v>
      </c>
      <c r="Q5" s="72">
        <v>4.6632846087704189</v>
      </c>
      <c r="R5" s="72">
        <v>1.9474634565778151</v>
      </c>
      <c r="S5" s="72">
        <v>4.4244196044711961</v>
      </c>
      <c r="T5" s="72">
        <v>3.595442820292349</v>
      </c>
      <c r="U5" s="72">
        <v>3.4083404987102317</v>
      </c>
      <c r="V5" s="72">
        <v>3.0710232158211528</v>
      </c>
      <c r="W5" s="72">
        <v>3.2343078245915735</v>
      </c>
      <c r="DA5" s="89" t="s">
        <v>363</v>
      </c>
    </row>
    <row r="6" spans="1:105" ht="12" customHeight="1" x14ac:dyDescent="0.25">
      <c r="A6" s="28" t="s">
        <v>74</v>
      </c>
      <c r="B6" s="72">
        <v>54.768997811356385</v>
      </c>
      <c r="C6" s="72">
        <v>56.185476798056378</v>
      </c>
      <c r="D6" s="72">
        <v>41.513413596861696</v>
      </c>
      <c r="E6" s="72">
        <v>43.516687038039052</v>
      </c>
      <c r="F6" s="72">
        <v>45.755193164349322</v>
      </c>
      <c r="G6" s="72">
        <v>43.485257884368949</v>
      </c>
      <c r="H6" s="72">
        <v>41.184223618311997</v>
      </c>
      <c r="I6" s="72">
        <v>37.281474082857663</v>
      </c>
      <c r="J6" s="72">
        <v>36.711104705232998</v>
      </c>
      <c r="K6" s="72">
        <v>28.824959096557841</v>
      </c>
      <c r="L6" s="72">
        <v>33.813463739946982</v>
      </c>
      <c r="M6" s="72">
        <v>28.802302674770527</v>
      </c>
      <c r="N6" s="72">
        <v>12.260178712270875</v>
      </c>
      <c r="O6" s="72">
        <v>37.062925960101921</v>
      </c>
      <c r="P6" s="72">
        <v>59.932622387214856</v>
      </c>
      <c r="Q6" s="72">
        <v>52.956912200248382</v>
      </c>
      <c r="R6" s="72">
        <v>50.022612509018266</v>
      </c>
      <c r="S6" s="72">
        <v>49.370470442097464</v>
      </c>
      <c r="T6" s="72">
        <v>33.962843886289704</v>
      </c>
      <c r="U6" s="72">
        <v>22.343520711765603</v>
      </c>
      <c r="V6" s="72">
        <v>8.614115609522818</v>
      </c>
      <c r="W6" s="72">
        <v>32.94871272378164</v>
      </c>
      <c r="DA6" s="89" t="s">
        <v>364</v>
      </c>
    </row>
    <row r="7" spans="1:105" ht="12" customHeight="1" x14ac:dyDescent="0.25">
      <c r="A7" s="28" t="s">
        <v>205</v>
      </c>
      <c r="B7" s="72">
        <v>2236.9438733982015</v>
      </c>
      <c r="C7" s="72">
        <v>2426.4702489738966</v>
      </c>
      <c r="D7" s="72">
        <v>2549.9042063911388</v>
      </c>
      <c r="E7" s="72">
        <v>3057.5630324201143</v>
      </c>
      <c r="F7" s="72">
        <v>2905.8927289319463</v>
      </c>
      <c r="G7" s="72">
        <v>2978.8626232619495</v>
      </c>
      <c r="H7" s="72">
        <v>2836.2046274852369</v>
      </c>
      <c r="I7" s="72">
        <v>2534.1509755612165</v>
      </c>
      <c r="J7" s="72">
        <v>2441.7255016230347</v>
      </c>
      <c r="K7" s="72">
        <v>2073.8945010096459</v>
      </c>
      <c r="L7" s="72">
        <v>1843.4786109459105</v>
      </c>
      <c r="M7" s="72">
        <v>2467.0797065018492</v>
      </c>
      <c r="N7" s="72">
        <v>1831.7450769148272</v>
      </c>
      <c r="O7" s="72">
        <v>876.31134717483258</v>
      </c>
      <c r="P7" s="72">
        <v>910.71903113136102</v>
      </c>
      <c r="Q7" s="72">
        <v>1325.3104901117795</v>
      </c>
      <c r="R7" s="72">
        <v>1130.8269968117067</v>
      </c>
      <c r="S7" s="72">
        <v>1121.4982468711194</v>
      </c>
      <c r="T7" s="72">
        <v>912.59416260628598</v>
      </c>
      <c r="U7" s="72">
        <v>1027.1680185344408</v>
      </c>
      <c r="V7" s="72">
        <v>1159.6046380982225</v>
      </c>
      <c r="W7" s="72">
        <v>983.64835674023107</v>
      </c>
      <c r="DA7" s="89" t="s">
        <v>365</v>
      </c>
    </row>
    <row r="8" spans="1:105" ht="12" customHeight="1" x14ac:dyDescent="0.25">
      <c r="A8" s="28" t="s">
        <v>192</v>
      </c>
      <c r="B8" s="72">
        <v>4.7296577477002524</v>
      </c>
      <c r="C8" s="72">
        <v>5.0912700569169287</v>
      </c>
      <c r="D8" s="72">
        <v>8.3415087336888085</v>
      </c>
      <c r="E8" s="72">
        <v>18.284551758434414</v>
      </c>
      <c r="F8" s="72">
        <v>33.84447759813586</v>
      </c>
      <c r="G8" s="72">
        <v>71.622649814023632</v>
      </c>
      <c r="H8" s="72">
        <v>136.19022701679839</v>
      </c>
      <c r="I8" s="72">
        <v>172.50055212146268</v>
      </c>
      <c r="J8" s="72">
        <v>202.20083081415314</v>
      </c>
      <c r="K8" s="72">
        <v>248.41441800505058</v>
      </c>
      <c r="L8" s="72">
        <v>246.87214706844935</v>
      </c>
      <c r="M8" s="72">
        <v>339.97793425487316</v>
      </c>
      <c r="N8" s="72">
        <v>301.70747134143625</v>
      </c>
      <c r="O8" s="72">
        <v>221.89012467309638</v>
      </c>
      <c r="P8" s="72">
        <v>221.03091540793542</v>
      </c>
      <c r="Q8" s="72">
        <v>343.95546001719691</v>
      </c>
      <c r="R8" s="72">
        <v>316.12402251333953</v>
      </c>
      <c r="S8" s="72">
        <v>344.53454767801293</v>
      </c>
      <c r="T8" s="72">
        <v>314.53902527775102</v>
      </c>
      <c r="U8" s="72">
        <v>371.39352443957245</v>
      </c>
      <c r="V8" s="72">
        <v>426.18745515191097</v>
      </c>
      <c r="W8" s="72">
        <v>483.42068714896834</v>
      </c>
      <c r="DA8" s="89" t="s">
        <v>366</v>
      </c>
    </row>
    <row r="9" spans="1:105" ht="12" customHeight="1" x14ac:dyDescent="0.25">
      <c r="A9" s="28" t="s">
        <v>207</v>
      </c>
      <c r="B9" s="72">
        <v>690.84964840826922</v>
      </c>
      <c r="C9" s="72">
        <v>691.4860629544919</v>
      </c>
      <c r="D9" s="72">
        <v>691.28193458048406</v>
      </c>
      <c r="E9" s="72">
        <v>692.69869479230817</v>
      </c>
      <c r="F9" s="72">
        <v>692.21258406430309</v>
      </c>
      <c r="G9" s="72">
        <v>692.60078012435395</v>
      </c>
      <c r="H9" s="72">
        <v>692.03000673212784</v>
      </c>
      <c r="I9" s="72">
        <v>792.10163707418008</v>
      </c>
      <c r="J9" s="72">
        <v>653.1282826610111</v>
      </c>
      <c r="K9" s="72">
        <v>579.55135422585715</v>
      </c>
      <c r="L9" s="72">
        <v>593.40494363174491</v>
      </c>
      <c r="M9" s="72">
        <v>777.99660695594298</v>
      </c>
      <c r="N9" s="72">
        <v>936.42847080342278</v>
      </c>
      <c r="O9" s="72">
        <v>798.69090548223312</v>
      </c>
      <c r="P9" s="72">
        <v>767.81341988415238</v>
      </c>
      <c r="Q9" s="72">
        <v>803.98072564371148</v>
      </c>
      <c r="R9" s="72">
        <v>698.89081367031974</v>
      </c>
      <c r="S9" s="72">
        <v>710.19044122440891</v>
      </c>
      <c r="T9" s="72">
        <v>682.52886685990882</v>
      </c>
      <c r="U9" s="72">
        <v>639.52289532394673</v>
      </c>
      <c r="V9" s="72">
        <v>591.80195280715111</v>
      </c>
      <c r="W9" s="72">
        <v>636.94031691204771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0.16715391229578669</v>
      </c>
      <c r="G10" s="72">
        <v>0.16715391229578672</v>
      </c>
      <c r="H10" s="72">
        <v>0.19105760963026655</v>
      </c>
      <c r="I10" s="72">
        <v>0.19105760963026658</v>
      </c>
      <c r="J10" s="72">
        <v>0.19105760963026663</v>
      </c>
      <c r="K10" s="72">
        <v>0.19105760963026658</v>
      </c>
      <c r="L10" s="72">
        <v>0.19105760963026661</v>
      </c>
      <c r="M10" s="72">
        <v>0.19105760963026661</v>
      </c>
      <c r="N10" s="72">
        <v>0.19105760963026666</v>
      </c>
      <c r="O10" s="72">
        <v>0.14333619948409279</v>
      </c>
      <c r="P10" s="72">
        <v>0.11943250214961314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26.419658129654593</v>
      </c>
      <c r="C11" s="72">
        <v>26.556873531264323</v>
      </c>
      <c r="D11" s="72">
        <v>26.112615707821295</v>
      </c>
      <c r="E11" s="72">
        <v>43.999100117510686</v>
      </c>
      <c r="F11" s="72">
        <v>41.359242758195663</v>
      </c>
      <c r="G11" s="72">
        <v>46.803552906892158</v>
      </c>
      <c r="H11" s="72">
        <v>53.610211167656423</v>
      </c>
      <c r="I11" s="72">
        <v>39.56754938503137</v>
      </c>
      <c r="J11" s="72">
        <v>41.643172960683451</v>
      </c>
      <c r="K11" s="72">
        <v>46.104339783695686</v>
      </c>
      <c r="L11" s="72">
        <v>43.566526574121909</v>
      </c>
      <c r="M11" s="72">
        <v>51.384356620305752</v>
      </c>
      <c r="N11" s="72">
        <v>42.695453333819216</v>
      </c>
      <c r="O11" s="72">
        <v>38.029064538020315</v>
      </c>
      <c r="P11" s="72">
        <v>45.406198934197533</v>
      </c>
      <c r="Q11" s="72">
        <v>45.988717243405446</v>
      </c>
      <c r="R11" s="72">
        <v>35.824476927486394</v>
      </c>
      <c r="S11" s="72">
        <v>34.431237606575614</v>
      </c>
      <c r="T11" s="72">
        <v>36.364225661603129</v>
      </c>
      <c r="U11" s="72">
        <v>33.959974667117315</v>
      </c>
      <c r="V11" s="72">
        <v>35.139779021029234</v>
      </c>
      <c r="W11" s="72">
        <v>30.833249016505995</v>
      </c>
      <c r="DA11" s="89" t="s">
        <v>369</v>
      </c>
    </row>
    <row r="12" spans="1:105" ht="12" customHeight="1" x14ac:dyDescent="0.25">
      <c r="A12" s="28" t="s">
        <v>95</v>
      </c>
      <c r="B12" s="72">
        <v>2.8585254440947563</v>
      </c>
      <c r="C12" s="72">
        <v>4.0911499932178348</v>
      </c>
      <c r="D12" s="72">
        <v>6.5927825320829943</v>
      </c>
      <c r="E12" s="72">
        <v>12.299360946026821</v>
      </c>
      <c r="F12" s="72">
        <v>14.042851200048442</v>
      </c>
      <c r="G12" s="72">
        <v>16.644421449291521</v>
      </c>
      <c r="H12" s="72">
        <v>21.461873790428413</v>
      </c>
      <c r="I12" s="72">
        <v>23.998394799985665</v>
      </c>
      <c r="J12" s="72">
        <v>22.815620773912801</v>
      </c>
      <c r="K12" s="72">
        <v>20.223726201595667</v>
      </c>
      <c r="L12" s="72">
        <v>19.383550250602653</v>
      </c>
      <c r="M12" s="72">
        <v>26.059970908829065</v>
      </c>
      <c r="N12" s="72">
        <v>27.452933726454525</v>
      </c>
      <c r="O12" s="72">
        <v>16.01334981942863</v>
      </c>
      <c r="P12" s="72">
        <v>16.994187380046505</v>
      </c>
      <c r="Q12" s="72">
        <v>30.797802378165436</v>
      </c>
      <c r="R12" s="72">
        <v>30.168882787224863</v>
      </c>
      <c r="S12" s="72">
        <v>32.247782634364349</v>
      </c>
      <c r="T12" s="72">
        <v>33.535582438919285</v>
      </c>
      <c r="U12" s="72">
        <v>33.170684024172303</v>
      </c>
      <c r="V12" s="72">
        <v>36.645825479748609</v>
      </c>
      <c r="W12" s="72">
        <v>41.873712401717725</v>
      </c>
      <c r="DA12" s="89" t="s">
        <v>370</v>
      </c>
    </row>
    <row r="13" spans="1:105" ht="12" customHeight="1" x14ac:dyDescent="0.25">
      <c r="A13" s="73" t="s">
        <v>94</v>
      </c>
      <c r="B13" s="74">
        <v>134.27180870770081</v>
      </c>
      <c r="C13" s="74">
        <v>131.24549274422705</v>
      </c>
      <c r="D13" s="74">
        <v>194.90874741521253</v>
      </c>
      <c r="E13" s="74">
        <v>203.15705559033475</v>
      </c>
      <c r="F13" s="74">
        <v>218.78745058702049</v>
      </c>
      <c r="G13" s="74">
        <v>204.09366294229974</v>
      </c>
      <c r="H13" s="74">
        <v>231.95391994688876</v>
      </c>
      <c r="I13" s="74">
        <v>223.07170018841251</v>
      </c>
      <c r="J13" s="74">
        <v>228.02801672592608</v>
      </c>
      <c r="K13" s="74">
        <v>230.76007485555229</v>
      </c>
      <c r="L13" s="74">
        <v>224.5018941342874</v>
      </c>
      <c r="M13" s="74">
        <v>185.52362108941296</v>
      </c>
      <c r="N13" s="74">
        <v>256.40728689595204</v>
      </c>
      <c r="O13" s="74">
        <v>176.30481809501725</v>
      </c>
      <c r="P13" s="74">
        <v>163.72897109931483</v>
      </c>
      <c r="Q13" s="74">
        <v>169.77283843118889</v>
      </c>
      <c r="R13" s="74">
        <v>332.21568826476579</v>
      </c>
      <c r="S13" s="74">
        <v>288.11331991939505</v>
      </c>
      <c r="T13" s="74">
        <v>137.59972202204236</v>
      </c>
      <c r="U13" s="74">
        <v>146.27936444322924</v>
      </c>
      <c r="V13" s="74">
        <v>140.60265587177582</v>
      </c>
      <c r="W13" s="74">
        <v>127.98977425732615</v>
      </c>
      <c r="DA13" s="90" t="s">
        <v>371</v>
      </c>
    </row>
    <row r="14" spans="1:105" ht="12" customHeight="1" x14ac:dyDescent="0.25">
      <c r="A14" s="75" t="s">
        <v>97</v>
      </c>
      <c r="B14" s="76">
        <v>26.016033977305529</v>
      </c>
      <c r="C14" s="76">
        <v>27.091701608872381</v>
      </c>
      <c r="D14" s="76">
        <v>29.291351249768649</v>
      </c>
      <c r="E14" s="76">
        <v>33.060140375996298</v>
      </c>
      <c r="F14" s="76">
        <v>34.373733066211578</v>
      </c>
      <c r="G14" s="76">
        <v>35.551905698727282</v>
      </c>
      <c r="H14" s="76">
        <v>34.437801656589365</v>
      </c>
      <c r="I14" s="76">
        <v>30.586995749599694</v>
      </c>
      <c r="J14" s="76">
        <v>30.075837333164486</v>
      </c>
      <c r="K14" s="76">
        <v>28.448503128343685</v>
      </c>
      <c r="L14" s="76">
        <v>25.147183348506104</v>
      </c>
      <c r="M14" s="76">
        <v>34.100279630478212</v>
      </c>
      <c r="N14" s="76">
        <v>25.180670640281665</v>
      </c>
      <c r="O14" s="76">
        <v>16.8619195847992</v>
      </c>
      <c r="P14" s="76">
        <v>18.065448410350093</v>
      </c>
      <c r="Q14" s="76">
        <v>23.244029224691587</v>
      </c>
      <c r="R14" s="76">
        <v>20.347538675920667</v>
      </c>
      <c r="S14" s="76">
        <v>21.049408868903271</v>
      </c>
      <c r="T14" s="76">
        <v>18.340782280828645</v>
      </c>
      <c r="U14" s="76">
        <v>20.460118194728864</v>
      </c>
      <c r="V14" s="76">
        <v>22.805126581531038</v>
      </c>
      <c r="W14" s="76">
        <v>22.387689103425217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85.399580806030201</v>
      </c>
      <c r="C15" s="69">
        <f t="shared" si="6"/>
        <v>109.69987218000581</v>
      </c>
      <c r="D15" s="69">
        <f t="shared" si="6"/>
        <v>90.289167248023915</v>
      </c>
      <c r="E15" s="69">
        <f t="shared" si="6"/>
        <v>128.76448907883767</v>
      </c>
      <c r="F15" s="69">
        <f t="shared" si="6"/>
        <v>78.243683740766969</v>
      </c>
      <c r="G15" s="69">
        <f t="shared" si="6"/>
        <v>84.148668928978068</v>
      </c>
      <c r="H15" s="69">
        <f t="shared" si="6"/>
        <v>99.732713062859432</v>
      </c>
      <c r="I15" s="69">
        <f t="shared" si="6"/>
        <v>146.25849359887707</v>
      </c>
      <c r="J15" s="69">
        <f t="shared" si="6"/>
        <v>144.51659503619155</v>
      </c>
      <c r="K15" s="69">
        <f t="shared" si="6"/>
        <v>98.727145508494573</v>
      </c>
      <c r="L15" s="69">
        <f t="shared" si="6"/>
        <v>134.13416148232525</v>
      </c>
      <c r="M15" s="69">
        <f t="shared" si="6"/>
        <v>126.26711033232689</v>
      </c>
      <c r="N15" s="69">
        <f t="shared" si="6"/>
        <v>210.51880385662406</v>
      </c>
      <c r="O15" s="69">
        <f t="shared" si="6"/>
        <v>129.04930446418999</v>
      </c>
      <c r="P15" s="69">
        <f t="shared" si="6"/>
        <v>104.65548005523449</v>
      </c>
      <c r="Q15" s="69">
        <f t="shared" si="6"/>
        <v>138.73602751504757</v>
      </c>
      <c r="R15" s="69">
        <f t="shared" si="6"/>
        <v>173.11263972484966</v>
      </c>
      <c r="S15" s="69">
        <f t="shared" si="6"/>
        <v>189.06121620330566</v>
      </c>
      <c r="T15" s="69">
        <f t="shared" si="6"/>
        <v>139.87376994363203</v>
      </c>
      <c r="U15" s="69">
        <f t="shared" si="6"/>
        <v>202.44050348714961</v>
      </c>
      <c r="V15" s="69">
        <f t="shared" si="6"/>
        <v>180.42509792681753</v>
      </c>
      <c r="W15" s="69">
        <f t="shared" si="6"/>
        <v>170.64368969141094</v>
      </c>
      <c r="DA15" s="88" t="s">
        <v>246</v>
      </c>
    </row>
    <row r="16" spans="1:105" ht="12" customHeight="1" x14ac:dyDescent="0.25">
      <c r="A16" s="28" t="s">
        <v>91</v>
      </c>
      <c r="B16" s="72">
        <v>85.399580806030201</v>
      </c>
      <c r="C16" s="72">
        <v>109.69987218000581</v>
      </c>
      <c r="D16" s="72">
        <v>90.289167248023915</v>
      </c>
      <c r="E16" s="72">
        <v>128.76448907883767</v>
      </c>
      <c r="F16" s="72">
        <v>78.243683740766969</v>
      </c>
      <c r="G16" s="72">
        <v>84.148668928978068</v>
      </c>
      <c r="H16" s="72">
        <v>99.732713062859432</v>
      </c>
      <c r="I16" s="72">
        <v>146.25849359887707</v>
      </c>
      <c r="J16" s="72">
        <v>144.51659503619155</v>
      </c>
      <c r="K16" s="72">
        <v>98.727145508494573</v>
      </c>
      <c r="L16" s="72">
        <v>134.13416148232525</v>
      </c>
      <c r="M16" s="72">
        <v>126.26711033232689</v>
      </c>
      <c r="N16" s="72">
        <v>210.51880385662406</v>
      </c>
      <c r="O16" s="72">
        <v>129.04930446418999</v>
      </c>
      <c r="P16" s="72">
        <v>104.65548005523449</v>
      </c>
      <c r="Q16" s="72">
        <v>138.73602751504757</v>
      </c>
      <c r="R16" s="72">
        <v>173.11263972484966</v>
      </c>
      <c r="S16" s="72">
        <v>189.06121620330566</v>
      </c>
      <c r="T16" s="72">
        <v>139.87376994363203</v>
      </c>
      <c r="U16" s="72">
        <v>202.44050348714961</v>
      </c>
      <c r="V16" s="72">
        <v>180.42509792681753</v>
      </c>
      <c r="W16" s="72">
        <v>170.64368969141094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520.81419698814432</v>
      </c>
      <c r="C17" s="69">
        <f t="shared" si="7"/>
        <v>516.94441668532886</v>
      </c>
      <c r="D17" s="69">
        <f t="shared" si="7"/>
        <v>530.82379513692717</v>
      </c>
      <c r="E17" s="69">
        <f t="shared" si="7"/>
        <v>533.44990003433281</v>
      </c>
      <c r="F17" s="69">
        <f t="shared" si="7"/>
        <v>559.40742606938022</v>
      </c>
      <c r="G17" s="69">
        <f t="shared" si="7"/>
        <v>540.78739155048493</v>
      </c>
      <c r="H17" s="69">
        <f t="shared" si="7"/>
        <v>548.31227279714813</v>
      </c>
      <c r="I17" s="69">
        <f t="shared" si="7"/>
        <v>536.77325296636764</v>
      </c>
      <c r="J17" s="69">
        <f t="shared" si="7"/>
        <v>570.15701480296252</v>
      </c>
      <c r="K17" s="69">
        <f t="shared" si="7"/>
        <v>610.66545552830644</v>
      </c>
      <c r="L17" s="69">
        <f t="shared" si="7"/>
        <v>590.26099760453417</v>
      </c>
      <c r="M17" s="69">
        <f t="shared" si="7"/>
        <v>587.97895831988853</v>
      </c>
      <c r="N17" s="69">
        <f t="shared" si="7"/>
        <v>558.63413793887071</v>
      </c>
      <c r="O17" s="69">
        <f t="shared" si="7"/>
        <v>577.06278442053588</v>
      </c>
      <c r="P17" s="69">
        <f t="shared" si="7"/>
        <v>592.43040944988161</v>
      </c>
      <c r="Q17" s="69">
        <f t="shared" si="7"/>
        <v>592.97088817913334</v>
      </c>
      <c r="R17" s="69">
        <f t="shared" ref="R17:V17" si="8">SUM(R18:R26)</f>
        <v>613.9839621153568</v>
      </c>
      <c r="S17" s="69">
        <f t="shared" si="8"/>
        <v>602.08385473907697</v>
      </c>
      <c r="T17" s="69">
        <f t="shared" si="8"/>
        <v>574.99318578583507</v>
      </c>
      <c r="U17" s="69">
        <f t="shared" si="8"/>
        <v>579.39657478169693</v>
      </c>
      <c r="V17" s="69">
        <f t="shared" si="8"/>
        <v>578.17184833522617</v>
      </c>
      <c r="W17" s="69">
        <f t="shared" ref="W17" si="9">SUM(W18:W26)</f>
        <v>620.28773368177178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1.3807567384761772</v>
      </c>
      <c r="C19" s="72">
        <v>1.4196280762390063</v>
      </c>
      <c r="D19" s="72">
        <v>1.5548603094583902</v>
      </c>
      <c r="E19" s="72">
        <v>1.6004971057339086</v>
      </c>
      <c r="F19" s="72">
        <v>1.6313417282413556</v>
      </c>
      <c r="G19" s="72">
        <v>1.5616289674167534</v>
      </c>
      <c r="H19" s="72">
        <v>1.4989564769857386</v>
      </c>
      <c r="I19" s="72">
        <v>1.3001988144571903</v>
      </c>
      <c r="J19" s="72">
        <v>1.2665928308636192</v>
      </c>
      <c r="K19" s="72">
        <v>1.1962842488090901</v>
      </c>
      <c r="L19" s="72">
        <v>1.0440705441342488</v>
      </c>
      <c r="M19" s="72">
        <v>0.87281155567450253</v>
      </c>
      <c r="N19" s="72">
        <v>0.7951158610753255</v>
      </c>
      <c r="O19" s="72">
        <v>1.3630462714073917</v>
      </c>
      <c r="P19" s="72">
        <v>1.4629047377636313</v>
      </c>
      <c r="Q19" s="72">
        <v>1.4282984618324259</v>
      </c>
      <c r="R19" s="72">
        <v>1.3960939016055531</v>
      </c>
      <c r="S19" s="72">
        <v>1.4725409269672167</v>
      </c>
      <c r="T19" s="72">
        <v>1.4999678076053944</v>
      </c>
      <c r="U19" s="72">
        <v>1.5255153061956139</v>
      </c>
      <c r="V19" s="72">
        <v>1.5663850114765061</v>
      </c>
      <c r="W19" s="72">
        <v>1.5644715697122253</v>
      </c>
      <c r="DA19" s="89" t="s">
        <v>375</v>
      </c>
    </row>
    <row r="20" spans="1:105" ht="12" customHeight="1" x14ac:dyDescent="0.25">
      <c r="A20" s="28" t="s">
        <v>205</v>
      </c>
      <c r="B20" s="72">
        <v>128.57160381589989</v>
      </c>
      <c r="C20" s="72">
        <v>126.00421362283606</v>
      </c>
      <c r="D20" s="72">
        <v>120.58401372923926</v>
      </c>
      <c r="E20" s="72">
        <v>121.36603034858706</v>
      </c>
      <c r="F20" s="72">
        <v>114.83427020820854</v>
      </c>
      <c r="G20" s="72">
        <v>104.53281955834318</v>
      </c>
      <c r="H20" s="72">
        <v>97.281529006593814</v>
      </c>
      <c r="I20" s="72">
        <v>86.982128480055451</v>
      </c>
      <c r="J20" s="72">
        <v>89.028324688229603</v>
      </c>
      <c r="K20" s="72">
        <v>84.254940090955216</v>
      </c>
      <c r="L20" s="72">
        <v>74.535146577734764</v>
      </c>
      <c r="M20" s="72">
        <v>72.616510179146559</v>
      </c>
      <c r="N20" s="72">
        <v>64.853719301855378</v>
      </c>
      <c r="O20" s="72">
        <v>51.671885843224167</v>
      </c>
      <c r="P20" s="72">
        <v>53.883978326937367</v>
      </c>
      <c r="Q20" s="72">
        <v>59.522785898538253</v>
      </c>
      <c r="R20" s="72">
        <v>58.639899147019413</v>
      </c>
      <c r="S20" s="72">
        <v>43.403816757428103</v>
      </c>
      <c r="T20" s="72">
        <v>42.259147797840832</v>
      </c>
      <c r="U20" s="72">
        <v>46.001456959969424</v>
      </c>
      <c r="V20" s="72">
        <v>44.426746252594846</v>
      </c>
      <c r="W20" s="72">
        <v>51.802116174644119</v>
      </c>
      <c r="DA20" s="89" t="s">
        <v>376</v>
      </c>
    </row>
    <row r="21" spans="1:105" ht="12" customHeight="1" x14ac:dyDescent="0.25">
      <c r="A21" s="28" t="s">
        <v>192</v>
      </c>
      <c r="B21" s="72">
        <v>0.11779229899025764</v>
      </c>
      <c r="C21" s="72">
        <v>0.12104030056870008</v>
      </c>
      <c r="D21" s="72">
        <v>0.19385565494457746</v>
      </c>
      <c r="E21" s="72">
        <v>0.37735652377577428</v>
      </c>
      <c r="F21" s="72">
        <v>0.7295597831949554</v>
      </c>
      <c r="G21" s="72">
        <v>1.4376275332218229</v>
      </c>
      <c r="H21" s="72">
        <v>2.7972320686873089</v>
      </c>
      <c r="I21" s="72">
        <v>3.702583186833809</v>
      </c>
      <c r="J21" s="72">
        <v>4.8107250855191408</v>
      </c>
      <c r="K21" s="72">
        <v>6.8516569459191015</v>
      </c>
      <c r="L21" s="72">
        <v>7.0517109337293009</v>
      </c>
      <c r="M21" s="72">
        <v>7.3663282478732439</v>
      </c>
      <c r="N21" s="72">
        <v>7.8632858457828476</v>
      </c>
      <c r="O21" s="72">
        <v>9.63123533557504</v>
      </c>
      <c r="P21" s="72">
        <v>9.6266771465357373</v>
      </c>
      <c r="Q21" s="72">
        <v>11.371453138435079</v>
      </c>
      <c r="R21" s="72">
        <v>11.193260375740595</v>
      </c>
      <c r="S21" s="72">
        <v>14.263088755135186</v>
      </c>
      <c r="T21" s="72">
        <v>14.676017236818582</v>
      </c>
      <c r="U21" s="72">
        <v>14.842488744721001</v>
      </c>
      <c r="V21" s="72">
        <v>15.095743258175824</v>
      </c>
      <c r="W21" s="72">
        <v>15.483750332248743</v>
      </c>
      <c r="DA21" s="89" t="s">
        <v>377</v>
      </c>
    </row>
    <row r="22" spans="1:105" ht="12" customHeight="1" x14ac:dyDescent="0.25">
      <c r="A22" s="28" t="s">
        <v>207</v>
      </c>
      <c r="B22" s="72">
        <v>0.54550395458586576</v>
      </c>
      <c r="C22" s="72">
        <v>0.5367498804869445</v>
      </c>
      <c r="D22" s="72">
        <v>0.52999603772917303</v>
      </c>
      <c r="E22" s="72">
        <v>0.48276461998252557</v>
      </c>
      <c r="F22" s="72">
        <v>0.52057543023739417</v>
      </c>
      <c r="G22" s="72">
        <v>0.50373388430168131</v>
      </c>
      <c r="H22" s="72">
        <v>0.53768109340544668</v>
      </c>
      <c r="I22" s="72">
        <v>0.67431353629991719</v>
      </c>
      <c r="J22" s="72">
        <v>0.64104879267692116</v>
      </c>
      <c r="K22" s="72">
        <v>0.69377209721190836</v>
      </c>
      <c r="L22" s="72">
        <v>0.77422749528206602</v>
      </c>
      <c r="M22" s="72">
        <v>0.81186801798125419</v>
      </c>
      <c r="N22" s="72">
        <v>1.1754387446133874</v>
      </c>
      <c r="O22" s="72">
        <v>1.6647709653998402</v>
      </c>
      <c r="P22" s="72">
        <v>1.6105954841801033</v>
      </c>
      <c r="Q22" s="72">
        <v>2.5795356835769558</v>
      </c>
      <c r="R22" s="72">
        <v>4.1664278207700383</v>
      </c>
      <c r="S22" s="72">
        <v>5.9821057385204446</v>
      </c>
      <c r="T22" s="72">
        <v>6.1677175886118274</v>
      </c>
      <c r="U22" s="72">
        <v>8.6328035391465132</v>
      </c>
      <c r="V22" s="72">
        <v>10.017579057991782</v>
      </c>
      <c r="W22" s="72">
        <v>10.844910078630038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1.6208405805775667</v>
      </c>
      <c r="C24" s="72">
        <v>1.5314325736367853</v>
      </c>
      <c r="D24" s="72">
        <v>1.4263352810007126</v>
      </c>
      <c r="E24" s="72">
        <v>2.0981483777601553</v>
      </c>
      <c r="F24" s="72">
        <v>2.0390375513486236</v>
      </c>
      <c r="G24" s="72">
        <v>2.135999973589318</v>
      </c>
      <c r="H24" s="72">
        <v>2.4946899501423756</v>
      </c>
      <c r="I24" s="72">
        <v>1.9199828591646795</v>
      </c>
      <c r="J24" s="72">
        <v>2.2328373574592786</v>
      </c>
      <c r="K24" s="72">
        <v>2.8590308095975021</v>
      </c>
      <c r="L24" s="72">
        <v>2.7934906227826248</v>
      </c>
      <c r="M24" s="72">
        <v>2.4993063203649117</v>
      </c>
      <c r="N24" s="72">
        <v>2.422603415965852</v>
      </c>
      <c r="O24" s="72">
        <v>3.4823714035101796</v>
      </c>
      <c r="P24" s="72">
        <v>4.1065267751747623</v>
      </c>
      <c r="Q24" s="72">
        <v>4.0017384745653199</v>
      </c>
      <c r="R24" s="72">
        <v>3.9194611636572074</v>
      </c>
      <c r="S24" s="72">
        <v>4.3687623934243733</v>
      </c>
      <c r="T24" s="72">
        <v>4.5299273908474245</v>
      </c>
      <c r="U24" s="72">
        <v>4.5629832004665136</v>
      </c>
      <c r="V24" s="72">
        <v>4.8037291475004809</v>
      </c>
      <c r="W24" s="72">
        <v>4.9428472861595321</v>
      </c>
      <c r="DA24" s="89" t="s">
        <v>380</v>
      </c>
    </row>
    <row r="25" spans="1:105" ht="12" customHeight="1" x14ac:dyDescent="0.25">
      <c r="A25" s="73" t="s">
        <v>53</v>
      </c>
      <c r="B25" s="74">
        <v>238.86910114733598</v>
      </c>
      <c r="C25" s="74">
        <v>235.01931439837128</v>
      </c>
      <c r="D25" s="74">
        <v>251.28486310133917</v>
      </c>
      <c r="E25" s="74">
        <v>247.68941948153733</v>
      </c>
      <c r="F25" s="74">
        <v>274.41902141974003</v>
      </c>
      <c r="G25" s="74">
        <v>275.50904680988054</v>
      </c>
      <c r="H25" s="74">
        <v>275.91293226668176</v>
      </c>
      <c r="I25" s="74">
        <v>260.31287670004667</v>
      </c>
      <c r="J25" s="74">
        <v>261.99313523136101</v>
      </c>
      <c r="K25" s="74">
        <v>284.20409635730977</v>
      </c>
      <c r="L25" s="74">
        <v>272.90732133628813</v>
      </c>
      <c r="M25" s="74">
        <v>272.46596031011211</v>
      </c>
      <c r="N25" s="74">
        <v>248.38648551764319</v>
      </c>
      <c r="O25" s="74">
        <v>272.81594063753272</v>
      </c>
      <c r="P25" s="74">
        <v>279.26337272305619</v>
      </c>
      <c r="Q25" s="74">
        <v>265.78676697790331</v>
      </c>
      <c r="R25" s="74">
        <v>281.46830379942725</v>
      </c>
      <c r="S25" s="74">
        <v>272.65751265255443</v>
      </c>
      <c r="T25" s="74">
        <v>240.40709755998367</v>
      </c>
      <c r="U25" s="74">
        <v>229.99452565544541</v>
      </c>
      <c r="V25" s="74">
        <v>221.46252545271463</v>
      </c>
      <c r="W25" s="74">
        <v>244.49890737193351</v>
      </c>
      <c r="DA25" s="90" t="s">
        <v>381</v>
      </c>
    </row>
    <row r="26" spans="1:105" ht="12" customHeight="1" x14ac:dyDescent="0.25">
      <c r="A26" s="32" t="s">
        <v>52</v>
      </c>
      <c r="B26" s="77">
        <v>149.70859845227861</v>
      </c>
      <c r="C26" s="77">
        <v>152.31203783319</v>
      </c>
      <c r="D26" s="77">
        <v>155.2498710232158</v>
      </c>
      <c r="E26" s="77">
        <v>159.83568357695609</v>
      </c>
      <c r="F26" s="77">
        <v>165.23361994840931</v>
      </c>
      <c r="G26" s="77">
        <v>155.10653482373169</v>
      </c>
      <c r="H26" s="77">
        <v>167.7892519346517</v>
      </c>
      <c r="I26" s="77">
        <v>181.88116938950989</v>
      </c>
      <c r="J26" s="77">
        <v>210.18435081685291</v>
      </c>
      <c r="K26" s="77">
        <v>230.60567497850391</v>
      </c>
      <c r="L26" s="77">
        <v>231.155030094583</v>
      </c>
      <c r="M26" s="77">
        <v>231.346173688736</v>
      </c>
      <c r="N26" s="77">
        <v>233.13748925193471</v>
      </c>
      <c r="O26" s="77">
        <v>236.4335339638865</v>
      </c>
      <c r="P26" s="77">
        <v>242.47635425623389</v>
      </c>
      <c r="Q26" s="77">
        <v>248.28030954428201</v>
      </c>
      <c r="R26" s="77">
        <v>253.20051590713669</v>
      </c>
      <c r="S26" s="77">
        <v>259.93602751504727</v>
      </c>
      <c r="T26" s="77">
        <v>265.45331040412731</v>
      </c>
      <c r="U26" s="77">
        <v>273.83680137575237</v>
      </c>
      <c r="V26" s="77">
        <v>280.79914015477209</v>
      </c>
      <c r="W26" s="77">
        <v>291.15073086844359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225.8382031199354</v>
      </c>
      <c r="C27" s="69">
        <f t="shared" si="10"/>
        <v>221.55741770793782</v>
      </c>
      <c r="D27" s="69">
        <f t="shared" si="10"/>
        <v>251.31682729255448</v>
      </c>
      <c r="E27" s="69">
        <f t="shared" si="10"/>
        <v>243.70289017201108</v>
      </c>
      <c r="F27" s="69">
        <f t="shared" si="10"/>
        <v>267.23006636912578</v>
      </c>
      <c r="G27" s="69">
        <f t="shared" si="10"/>
        <v>259.9783773941233</v>
      </c>
      <c r="H27" s="69">
        <f t="shared" si="10"/>
        <v>266.80457103551572</v>
      </c>
      <c r="I27" s="69">
        <f t="shared" si="10"/>
        <v>257.32522416789828</v>
      </c>
      <c r="J27" s="69">
        <f t="shared" si="10"/>
        <v>257.57973693685102</v>
      </c>
      <c r="K27" s="69">
        <f t="shared" si="10"/>
        <v>272.09136849941621</v>
      </c>
      <c r="L27" s="69">
        <f t="shared" si="10"/>
        <v>261.63493179408817</v>
      </c>
      <c r="M27" s="69">
        <f t="shared" si="10"/>
        <v>247.47830351111892</v>
      </c>
      <c r="N27" s="69">
        <f t="shared" si="10"/>
        <v>245.83547643423904</v>
      </c>
      <c r="O27" s="69">
        <f t="shared" si="10"/>
        <v>276.20909644920869</v>
      </c>
      <c r="P27" s="69">
        <f t="shared" si="10"/>
        <v>283.76474426566512</v>
      </c>
      <c r="Q27" s="69">
        <f t="shared" si="10"/>
        <v>278.01742620226565</v>
      </c>
      <c r="R27" s="69">
        <f t="shared" ref="R27:V27" si="11">SUM(R28:R32)</f>
        <v>290.06924769137282</v>
      </c>
      <c r="S27" s="69">
        <f t="shared" si="11"/>
        <v>289.82482941763959</v>
      </c>
      <c r="T27" s="69">
        <f t="shared" si="11"/>
        <v>296.93854898764511</v>
      </c>
      <c r="U27" s="69">
        <f t="shared" si="11"/>
        <v>310.42060270959882</v>
      </c>
      <c r="V27" s="69">
        <f t="shared" si="11"/>
        <v>356.02079342774243</v>
      </c>
      <c r="W27" s="69">
        <f t="shared" ref="W27" si="12">SUM(W28:W32)</f>
        <v>345.93817988112414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11.634682251543188</v>
      </c>
      <c r="C29" s="72">
        <v>11.309082571964279</v>
      </c>
      <c r="D29" s="72">
        <v>11.159327125494183</v>
      </c>
      <c r="E29" s="72">
        <v>10.240167532925224</v>
      </c>
      <c r="F29" s="72">
        <v>11.359982734236487</v>
      </c>
      <c r="G29" s="72">
        <v>10.310464824912485</v>
      </c>
      <c r="H29" s="72">
        <v>10.4146702916326</v>
      </c>
      <c r="I29" s="72">
        <v>11.126925554963755</v>
      </c>
      <c r="J29" s="72">
        <v>11.730900916181978</v>
      </c>
      <c r="K29" s="72">
        <v>10.630347368304612</v>
      </c>
      <c r="L29" s="72">
        <v>13.484856085652215</v>
      </c>
      <c r="M29" s="72">
        <v>13.173810963020141</v>
      </c>
      <c r="N29" s="72">
        <v>4.5237252030940382</v>
      </c>
      <c r="O29" s="72">
        <v>22.002058722918875</v>
      </c>
      <c r="P29" s="72">
        <v>25.401033494110024</v>
      </c>
      <c r="Q29" s="72">
        <v>24.720550300945831</v>
      </c>
      <c r="R29" s="72">
        <v>25.489634088086365</v>
      </c>
      <c r="S29" s="72">
        <v>30.348046240565587</v>
      </c>
      <c r="T29" s="72">
        <v>46.23039552880482</v>
      </c>
      <c r="U29" s="72">
        <v>56.46613165185822</v>
      </c>
      <c r="V29" s="72">
        <v>71.265501098691104</v>
      </c>
      <c r="W29" s="72">
        <v>71.33032387503583</v>
      </c>
      <c r="DA29" s="89" t="s">
        <v>384</v>
      </c>
    </row>
    <row r="30" spans="1:105" ht="12" customHeight="1" x14ac:dyDescent="0.25">
      <c r="A30" s="28" t="s">
        <v>192</v>
      </c>
      <c r="B30" s="72">
        <v>1.0761475235542552E-2</v>
      </c>
      <c r="C30" s="72">
        <v>1.1249401757706565E-2</v>
      </c>
      <c r="D30" s="72">
        <v>2.01816130863041E-2</v>
      </c>
      <c r="E30" s="72">
        <v>3.9725423722733841E-2</v>
      </c>
      <c r="F30" s="72">
        <v>7.7897270431865659E-2</v>
      </c>
      <c r="G30" s="72">
        <v>0.15640365017500404</v>
      </c>
      <c r="H30" s="72">
        <v>0.30867161098885504</v>
      </c>
      <c r="I30" s="72">
        <v>0.40804267966573615</v>
      </c>
      <c r="J30" s="72">
        <v>0.49179749671644157</v>
      </c>
      <c r="K30" s="72">
        <v>0.66539538436990131</v>
      </c>
      <c r="L30" s="72">
        <v>0.69488662378881461</v>
      </c>
      <c r="M30" s="72">
        <v>0.67912528745151235</v>
      </c>
      <c r="N30" s="72">
        <v>0.74472002688249983</v>
      </c>
      <c r="O30" s="72">
        <v>0.91759098015056273</v>
      </c>
      <c r="P30" s="72">
        <v>0.92091131483251965</v>
      </c>
      <c r="Q30" s="72">
        <v>1.1199484092863283</v>
      </c>
      <c r="R30" s="72">
        <v>1.7669819432502154</v>
      </c>
      <c r="S30" s="72">
        <v>1.8670239279872194</v>
      </c>
      <c r="T30" s="72">
        <v>2.112042610107959</v>
      </c>
      <c r="U30" s="72">
        <v>2.6001003152765838</v>
      </c>
      <c r="V30" s="72">
        <v>2.654720764461366</v>
      </c>
      <c r="W30" s="72">
        <v>2.8401025015855907</v>
      </c>
      <c r="DA30" s="89" t="s">
        <v>385</v>
      </c>
    </row>
    <row r="31" spans="1:105" ht="12" customHeight="1" x14ac:dyDescent="0.25">
      <c r="A31" s="28" t="s">
        <v>207</v>
      </c>
      <c r="B31" s="72">
        <v>10.644572486672004</v>
      </c>
      <c r="C31" s="72">
        <v>10.016912014548092</v>
      </c>
      <c r="D31" s="72">
        <v>10.227794231313998</v>
      </c>
      <c r="E31" s="72">
        <v>8.8582654372363621</v>
      </c>
      <c r="F31" s="72">
        <v>9.3065653549863843</v>
      </c>
      <c r="G31" s="72">
        <v>8.9352108408711644</v>
      </c>
      <c r="H31" s="72">
        <v>9.4720370239939733</v>
      </c>
      <c r="I31" s="72">
        <v>11.656981461747055</v>
      </c>
      <c r="J31" s="72">
        <v>10.10289554545203</v>
      </c>
      <c r="K31" s="72">
        <v>10.158055104273608</v>
      </c>
      <c r="L31" s="72">
        <v>11.366830592663062</v>
      </c>
      <c r="M31" s="72">
        <v>11.054895619369372</v>
      </c>
      <c r="N31" s="72">
        <v>16.442178156176464</v>
      </c>
      <c r="O31" s="72">
        <v>21.0831025721434</v>
      </c>
      <c r="P31" s="72">
        <v>22.756122206904251</v>
      </c>
      <c r="Q31" s="72">
        <v>23.500873668413618</v>
      </c>
      <c r="R31" s="72">
        <v>24.610686281910148</v>
      </c>
      <c r="S31" s="72">
        <v>25.706730767078735</v>
      </c>
      <c r="T31" s="72">
        <v>26.305307210980462</v>
      </c>
      <c r="U31" s="72">
        <v>31.525126588325211</v>
      </c>
      <c r="V31" s="72">
        <v>37.780726088425197</v>
      </c>
      <c r="W31" s="72">
        <v>37.552262261257539</v>
      </c>
      <c r="DA31" s="89" t="s">
        <v>386</v>
      </c>
    </row>
    <row r="32" spans="1:105" ht="12" customHeight="1" x14ac:dyDescent="0.25">
      <c r="A32" s="32" t="s">
        <v>53</v>
      </c>
      <c r="B32" s="77">
        <v>203.54818690648466</v>
      </c>
      <c r="C32" s="77">
        <v>200.22017371966774</v>
      </c>
      <c r="D32" s="77">
        <v>229.90952432265999</v>
      </c>
      <c r="E32" s="77">
        <v>224.56473177812677</v>
      </c>
      <c r="F32" s="77">
        <v>246.48562100947106</v>
      </c>
      <c r="G32" s="77">
        <v>240.57629807816465</v>
      </c>
      <c r="H32" s="77">
        <v>246.60919210890029</v>
      </c>
      <c r="I32" s="77">
        <v>234.13327447152176</v>
      </c>
      <c r="J32" s="77">
        <v>235.25414297850057</v>
      </c>
      <c r="K32" s="77">
        <v>250.63757064246806</v>
      </c>
      <c r="L32" s="77">
        <v>236.08835849198408</v>
      </c>
      <c r="M32" s="77">
        <v>222.57047164127789</v>
      </c>
      <c r="N32" s="77">
        <v>224.12485304808604</v>
      </c>
      <c r="O32" s="77">
        <v>232.20634417399583</v>
      </c>
      <c r="P32" s="77">
        <v>234.68667724981833</v>
      </c>
      <c r="Q32" s="77">
        <v>228.6760538236199</v>
      </c>
      <c r="R32" s="77">
        <v>238.20194537812608</v>
      </c>
      <c r="S32" s="77">
        <v>231.90302848200804</v>
      </c>
      <c r="T32" s="77">
        <v>222.29080363775188</v>
      </c>
      <c r="U32" s="77">
        <v>219.82924415413879</v>
      </c>
      <c r="V32" s="77">
        <v>244.3198454761648</v>
      </c>
      <c r="W32" s="77">
        <v>234.2154912432452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2041.2206206650537</v>
      </c>
      <c r="C3" s="65">
        <f t="shared" si="0"/>
        <v>2184.6287570993682</v>
      </c>
      <c r="D3" s="65">
        <f t="shared" si="0"/>
        <v>2294.0450717892995</v>
      </c>
      <c r="E3" s="65">
        <f t="shared" si="0"/>
        <v>2651.4641705956851</v>
      </c>
      <c r="F3" s="65">
        <f t="shared" si="0"/>
        <v>2581.6304808823361</v>
      </c>
      <c r="G3" s="65">
        <f t="shared" si="0"/>
        <v>2664.3007176409365</v>
      </c>
      <c r="H3" s="65">
        <f t="shared" si="0"/>
        <v>2759.3220400508017</v>
      </c>
      <c r="I3" s="65">
        <f t="shared" si="0"/>
        <v>2822.3360976554991</v>
      </c>
      <c r="J3" s="65">
        <f t="shared" si="0"/>
        <v>2800.5733889237763</v>
      </c>
      <c r="K3" s="65">
        <f t="shared" si="0"/>
        <v>2588.1181866241459</v>
      </c>
      <c r="L3" s="65">
        <f t="shared" si="0"/>
        <v>2595.5167436507663</v>
      </c>
      <c r="M3" s="65">
        <f t="shared" si="0"/>
        <v>3073.9231402780833</v>
      </c>
      <c r="N3" s="65">
        <f t="shared" si="0"/>
        <v>3145.3087739376756</v>
      </c>
      <c r="O3" s="65">
        <f t="shared" si="0"/>
        <v>2325.6814689572748</v>
      </c>
      <c r="P3" s="65">
        <f t="shared" si="0"/>
        <v>2310.3157182240639</v>
      </c>
      <c r="Q3" s="65">
        <f t="shared" si="0"/>
        <v>2797.0183212108614</v>
      </c>
      <c r="R3" s="65">
        <f t="shared" ref="R3:V3" si="1">SUM(R4,R15,R17,R27)</f>
        <v>2887.0648095709707</v>
      </c>
      <c r="S3" s="65">
        <f t="shared" si="1"/>
        <v>2990.0762778768858</v>
      </c>
      <c r="T3" s="65">
        <f t="shared" si="1"/>
        <v>2594.6493750521217</v>
      </c>
      <c r="U3" s="65">
        <f t="shared" si="1"/>
        <v>2954.9309004388133</v>
      </c>
      <c r="V3" s="65">
        <f t="shared" si="1"/>
        <v>3052.0458656766318</v>
      </c>
      <c r="W3" s="65">
        <f t="shared" ref="W3" si="2">SUM(W4,W15,W17,W27)</f>
        <v>3071.1917293436113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1380.7927722949835</v>
      </c>
      <c r="C4" s="69">
        <f t="shared" si="3"/>
        <v>1476.6043593496609</v>
      </c>
      <c r="D4" s="69">
        <f t="shared" si="3"/>
        <v>1579.4542958426998</v>
      </c>
      <c r="E4" s="69">
        <f t="shared" si="3"/>
        <v>1851.9341231987094</v>
      </c>
      <c r="F4" s="69">
        <f t="shared" si="3"/>
        <v>1834.7850110513989</v>
      </c>
      <c r="G4" s="69">
        <f t="shared" si="3"/>
        <v>1911.2690760829682</v>
      </c>
      <c r="H4" s="69">
        <f t="shared" si="3"/>
        <v>1939.2043302144339</v>
      </c>
      <c r="I4" s="69">
        <f t="shared" si="3"/>
        <v>1886.8299386176529</v>
      </c>
      <c r="J4" s="69">
        <f t="shared" si="3"/>
        <v>1830.9950769587904</v>
      </c>
      <c r="K4" s="69">
        <f t="shared" si="3"/>
        <v>1679.0442990596946</v>
      </c>
      <c r="L4" s="69">
        <f t="shared" si="3"/>
        <v>1603.6794771750901</v>
      </c>
      <c r="M4" s="69">
        <f t="shared" si="3"/>
        <v>2101.6813882546844</v>
      </c>
      <c r="N4" s="69">
        <f t="shared" si="3"/>
        <v>1937.6658259778587</v>
      </c>
      <c r="O4" s="69">
        <f t="shared" si="3"/>
        <v>1294.5886117770976</v>
      </c>
      <c r="P4" s="69">
        <f t="shared" si="3"/>
        <v>1320.9204662961549</v>
      </c>
      <c r="Q4" s="69">
        <f t="shared" si="3"/>
        <v>1690.7903299095381</v>
      </c>
      <c r="R4" s="69">
        <f t="shared" ref="R4:V4" si="4">SUM(R5:R14)</f>
        <v>1627.2402977218951</v>
      </c>
      <c r="S4" s="69">
        <f t="shared" si="4"/>
        <v>1655.3080042743245</v>
      </c>
      <c r="T4" s="69">
        <f t="shared" si="4"/>
        <v>1417.0892433408835</v>
      </c>
      <c r="U4" s="69">
        <f t="shared" si="4"/>
        <v>1522.1286639665093</v>
      </c>
      <c r="V4" s="69">
        <f t="shared" si="4"/>
        <v>1639.7015948853375</v>
      </c>
      <c r="W4" s="69">
        <f t="shared" ref="W4" si="5">SUM(W5:W14)</f>
        <v>1650.2311999866299</v>
      </c>
      <c r="DA4" s="88" t="s">
        <v>390</v>
      </c>
    </row>
    <row r="5" spans="1:105" ht="12" customHeight="1" x14ac:dyDescent="0.25">
      <c r="A5" s="28" t="s">
        <v>51</v>
      </c>
      <c r="B5" s="72">
        <v>9.8605420382936089</v>
      </c>
      <c r="C5" s="72">
        <v>9.2772158287025466</v>
      </c>
      <c r="D5" s="72">
        <v>3.3614549452584899</v>
      </c>
      <c r="E5" s="72">
        <v>3.1139107572742826</v>
      </c>
      <c r="F5" s="72">
        <v>2.9157223656578699</v>
      </c>
      <c r="G5" s="72">
        <v>2.6243223004747613</v>
      </c>
      <c r="H5" s="72">
        <v>0.75745843301658888</v>
      </c>
      <c r="I5" s="72">
        <v>0.9688718159671168</v>
      </c>
      <c r="J5" s="72">
        <v>3.2670655963843163</v>
      </c>
      <c r="K5" s="72">
        <v>2.0502805278949543</v>
      </c>
      <c r="L5" s="72">
        <v>1.9058906989871964</v>
      </c>
      <c r="M5" s="72">
        <v>2.5357503514197841</v>
      </c>
      <c r="N5" s="72">
        <v>0.22582517162398749</v>
      </c>
      <c r="O5" s="72">
        <v>0.55692584669061995</v>
      </c>
      <c r="P5" s="72">
        <v>1.8505518360468662</v>
      </c>
      <c r="Q5" s="72">
        <v>2.9965579033305634</v>
      </c>
      <c r="R5" s="72">
        <v>1.2540432802013277</v>
      </c>
      <c r="S5" s="72">
        <v>2.8715081915742693</v>
      </c>
      <c r="T5" s="72">
        <v>2.3361294362022069</v>
      </c>
      <c r="U5" s="72">
        <v>2.215917324878562</v>
      </c>
      <c r="V5" s="72">
        <v>1.9981523507931078</v>
      </c>
      <c r="W5" s="72">
        <v>2.1054766406543521</v>
      </c>
      <c r="DA5" s="89" t="s">
        <v>391</v>
      </c>
    </row>
    <row r="6" spans="1:105" ht="12" customHeight="1" x14ac:dyDescent="0.25">
      <c r="A6" s="28" t="s">
        <v>74</v>
      </c>
      <c r="B6" s="72">
        <v>26.508194940696495</v>
      </c>
      <c r="C6" s="72">
        <v>27.193770770259288</v>
      </c>
      <c r="D6" s="72">
        <v>20.092492180881063</v>
      </c>
      <c r="E6" s="72">
        <v>21.062076526410902</v>
      </c>
      <c r="F6" s="72">
        <v>22.145513491545074</v>
      </c>
      <c r="G6" s="72">
        <v>21.046864816034574</v>
      </c>
      <c r="H6" s="72">
        <v>20.260284315589484</v>
      </c>
      <c r="I6" s="72">
        <v>18.686833289354617</v>
      </c>
      <c r="J6" s="72">
        <v>18.946338718097369</v>
      </c>
      <c r="K6" s="72">
        <v>15.36954935905551</v>
      </c>
      <c r="L6" s="72">
        <v>18.684445611526062</v>
      </c>
      <c r="M6" s="72">
        <v>16.562666757371652</v>
      </c>
      <c r="N6" s="72">
        <v>7.3519214476193868</v>
      </c>
      <c r="O6" s="72">
        <v>23.145692431630142</v>
      </c>
      <c r="P6" s="72">
        <v>37.818300049949791</v>
      </c>
      <c r="Q6" s="72">
        <v>33.599218468058709</v>
      </c>
      <c r="R6" s="72">
        <v>31.79418830840217</v>
      </c>
      <c r="S6" s="72">
        <v>31.480785729117596</v>
      </c>
      <c r="T6" s="72">
        <v>21.697817460058271</v>
      </c>
      <c r="U6" s="72">
        <v>14.300336381911135</v>
      </c>
      <c r="V6" s="72">
        <v>5.5171629302318177</v>
      </c>
      <c r="W6" s="72">
        <v>21.286521548516372</v>
      </c>
      <c r="DA6" s="89" t="s">
        <v>392</v>
      </c>
    </row>
    <row r="7" spans="1:105" ht="12" customHeight="1" x14ac:dyDescent="0.25">
      <c r="A7" s="28" t="s">
        <v>205</v>
      </c>
      <c r="B7" s="72">
        <v>924.02450196202767</v>
      </c>
      <c r="C7" s="72">
        <v>1014.6806735809078</v>
      </c>
      <c r="D7" s="72">
        <v>1080.06520217359</v>
      </c>
      <c r="E7" s="72">
        <v>1312.1752309782942</v>
      </c>
      <c r="F7" s="72">
        <v>1264.8353616769728</v>
      </c>
      <c r="G7" s="72">
        <v>1309.8446558163969</v>
      </c>
      <c r="H7" s="72">
        <v>1258.7893314208943</v>
      </c>
      <c r="I7" s="72">
        <v>1136.9751238409224</v>
      </c>
      <c r="J7" s="72">
        <v>1112.4347458777347</v>
      </c>
      <c r="K7" s="72">
        <v>961.5212481866605</v>
      </c>
      <c r="L7" s="72">
        <v>870.55135084859182</v>
      </c>
      <c r="M7" s="72">
        <v>1188.1392221308215</v>
      </c>
      <c r="N7" s="72">
        <v>906.71290321319941</v>
      </c>
      <c r="O7" s="72">
        <v>449.27365028061331</v>
      </c>
      <c r="P7" s="72">
        <v>472.14766768874296</v>
      </c>
      <c r="Q7" s="72">
        <v>690.69642553901508</v>
      </c>
      <c r="R7" s="72">
        <v>597.15082557975688</v>
      </c>
      <c r="S7" s="72">
        <v>608.83538916772659</v>
      </c>
      <c r="T7" s="72">
        <v>508.26577564369819</v>
      </c>
      <c r="U7" s="72">
        <v>591.5564277465229</v>
      </c>
      <c r="V7" s="72">
        <v>688.01692974145533</v>
      </c>
      <c r="W7" s="72">
        <v>592.66513508475555</v>
      </c>
      <c r="DA7" s="89" t="s">
        <v>393</v>
      </c>
    </row>
    <row r="8" spans="1:105" ht="12" customHeight="1" x14ac:dyDescent="0.25">
      <c r="A8" s="28" t="s">
        <v>192</v>
      </c>
      <c r="B8" s="72">
        <v>2.1910845564204369</v>
      </c>
      <c r="C8" s="72">
        <v>2.4500925124433537</v>
      </c>
      <c r="D8" s="72">
        <v>4.3450526217165493</v>
      </c>
      <c r="E8" s="72">
        <v>9.9726693747712858</v>
      </c>
      <c r="F8" s="72">
        <v>19.036316686328224</v>
      </c>
      <c r="G8" s="72">
        <v>41.102153889717471</v>
      </c>
      <c r="H8" s="72">
        <v>79.318888936477009</v>
      </c>
      <c r="I8" s="72">
        <v>101.60879461502779</v>
      </c>
      <c r="J8" s="72">
        <v>120.25118767691053</v>
      </c>
      <c r="K8" s="72">
        <v>149.07951846178273</v>
      </c>
      <c r="L8" s="72">
        <v>149.03518776072522</v>
      </c>
      <c r="M8" s="72">
        <v>206.38985294099254</v>
      </c>
      <c r="N8" s="72">
        <v>183.99957798954063</v>
      </c>
      <c r="O8" s="72">
        <v>136.73672266087095</v>
      </c>
      <c r="P8" s="72">
        <v>137.77532399856233</v>
      </c>
      <c r="Q8" s="72">
        <v>218.31265919926798</v>
      </c>
      <c r="R8" s="72">
        <v>203.54352599500555</v>
      </c>
      <c r="S8" s="72">
        <v>226.13504315007901</v>
      </c>
      <c r="T8" s="72">
        <v>210.74903606665464</v>
      </c>
      <c r="U8" s="72">
        <v>254.62908654516033</v>
      </c>
      <c r="V8" s="72">
        <v>298.59800211772108</v>
      </c>
      <c r="W8" s="72">
        <v>345.00481388117652</v>
      </c>
      <c r="DA8" s="89" t="s">
        <v>394</v>
      </c>
    </row>
    <row r="9" spans="1:105" ht="12" customHeight="1" x14ac:dyDescent="0.25">
      <c r="A9" s="28" t="s">
        <v>207</v>
      </c>
      <c r="B9" s="72">
        <v>285.66231403742762</v>
      </c>
      <c r="C9" s="72">
        <v>288.86265069481618</v>
      </c>
      <c r="D9" s="72">
        <v>290.17321546502427</v>
      </c>
      <c r="E9" s="72">
        <v>292.95127820945703</v>
      </c>
      <c r="F9" s="72">
        <v>299.06776337807764</v>
      </c>
      <c r="G9" s="72">
        <v>308.53613276540455</v>
      </c>
      <c r="H9" s="72">
        <v>319.79172224183992</v>
      </c>
      <c r="I9" s="72">
        <v>381.33431710995205</v>
      </c>
      <c r="J9" s="72">
        <v>324.39986386978632</v>
      </c>
      <c r="K9" s="72">
        <v>298.67270161548413</v>
      </c>
      <c r="L9" s="72">
        <v>319.98048847883825</v>
      </c>
      <c r="M9" s="72">
        <v>440.97420858097956</v>
      </c>
      <c r="N9" s="72">
        <v>552.71018397984221</v>
      </c>
      <c r="O9" s="72">
        <v>484.31768035763082</v>
      </c>
      <c r="P9" s="72">
        <v>466.93543170190657</v>
      </c>
      <c r="Q9" s="72">
        <v>491.26137232193037</v>
      </c>
      <c r="R9" s="72">
        <v>429.96703255464939</v>
      </c>
      <c r="S9" s="72">
        <v>440.59486354993601</v>
      </c>
      <c r="T9" s="72">
        <v>427.28302298412314</v>
      </c>
      <c r="U9" s="72">
        <v>402.97452192843838</v>
      </c>
      <c r="V9" s="72">
        <v>375.0910278434369</v>
      </c>
      <c r="W9" s="72">
        <v>410.40651063126086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0.12848739242614671</v>
      </c>
      <c r="G10" s="72">
        <v>0.12865706057092</v>
      </c>
      <c r="H10" s="72">
        <v>0.1472679966039625</v>
      </c>
      <c r="I10" s="72">
        <v>0.14738755792065519</v>
      </c>
      <c r="J10" s="72">
        <v>0.14755330104341974</v>
      </c>
      <c r="K10" s="72">
        <v>0.1477148177667362</v>
      </c>
      <c r="L10" s="72">
        <v>0.14779575956071994</v>
      </c>
      <c r="M10" s="72">
        <v>0.14783421131165136</v>
      </c>
      <c r="N10" s="72">
        <v>0.14783516961814183</v>
      </c>
      <c r="O10" s="72">
        <v>0.11094224061650534</v>
      </c>
      <c r="P10" s="72">
        <v>9.2473659237727199E-2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18.549083390447912</v>
      </c>
      <c r="C11" s="72">
        <v>18.698455253860942</v>
      </c>
      <c r="D11" s="72">
        <v>18.470266479062737</v>
      </c>
      <c r="E11" s="72">
        <v>31.301509287502402</v>
      </c>
      <c r="F11" s="72">
        <v>29.543625527217738</v>
      </c>
      <c r="G11" s="72">
        <v>33.545356447699909</v>
      </c>
      <c r="H11" s="72">
        <v>38.524255860080999</v>
      </c>
      <c r="I11" s="72">
        <v>28.514784645475146</v>
      </c>
      <c r="J11" s="72">
        <v>30.085073310389575</v>
      </c>
      <c r="K11" s="72">
        <v>33.402339582740744</v>
      </c>
      <c r="L11" s="72">
        <v>31.655751109086381</v>
      </c>
      <c r="M11" s="72">
        <v>37.441774386543038</v>
      </c>
      <c r="N11" s="72">
        <v>31.217966330516099</v>
      </c>
      <c r="O11" s="72">
        <v>27.905701206474973</v>
      </c>
      <c r="P11" s="72">
        <v>33.366425978271678</v>
      </c>
      <c r="Q11" s="72">
        <v>33.866648968335184</v>
      </c>
      <c r="R11" s="72">
        <v>26.453946728293946</v>
      </c>
      <c r="S11" s="72">
        <v>25.500439598215291</v>
      </c>
      <c r="T11" s="72">
        <v>27.057140349777896</v>
      </c>
      <c r="U11" s="72">
        <v>25.370199567072838</v>
      </c>
      <c r="V11" s="72">
        <v>26.334721996487634</v>
      </c>
      <c r="W11" s="72">
        <v>23.17293807964279</v>
      </c>
      <c r="DA11" s="89" t="s">
        <v>397</v>
      </c>
    </row>
    <row r="12" spans="1:105" ht="12" customHeight="1" x14ac:dyDescent="0.25">
      <c r="A12" s="28" t="s">
        <v>95</v>
      </c>
      <c r="B12" s="72">
        <v>3.4706343047868042</v>
      </c>
      <c r="C12" s="72">
        <v>5.1491047398784904</v>
      </c>
      <c r="D12" s="72">
        <v>8.9090042569551393</v>
      </c>
      <c r="E12" s="72">
        <v>17.600893235630345</v>
      </c>
      <c r="F12" s="72">
        <v>21.116664003092414</v>
      </c>
      <c r="G12" s="72">
        <v>26.229669078137203</v>
      </c>
      <c r="H12" s="72">
        <v>35.407163708282638</v>
      </c>
      <c r="I12" s="72">
        <v>41.086686564517763</v>
      </c>
      <c r="J12" s="72">
        <v>40.033879708558608</v>
      </c>
      <c r="K12" s="72">
        <v>36.203364894444</v>
      </c>
      <c r="L12" s="72">
        <v>35.721411254776307</v>
      </c>
      <c r="M12" s="72">
        <v>49.917829481068026</v>
      </c>
      <c r="N12" s="72">
        <v>55.390263274628822</v>
      </c>
      <c r="O12" s="72">
        <v>34.252280792458691</v>
      </c>
      <c r="P12" s="72">
        <v>39.279382995959502</v>
      </c>
      <c r="Q12" s="72">
        <v>78.145259325607199</v>
      </c>
      <c r="R12" s="72">
        <v>82.393411208706155</v>
      </c>
      <c r="S12" s="72">
        <v>93.811153227657528</v>
      </c>
      <c r="T12" s="72">
        <v>102.87255578371726</v>
      </c>
      <c r="U12" s="72">
        <v>105.51711566647673</v>
      </c>
      <c r="V12" s="72">
        <v>120.05081258207015</v>
      </c>
      <c r="W12" s="72">
        <v>140.73820079380721</v>
      </c>
      <c r="DA12" s="89" t="s">
        <v>398</v>
      </c>
    </row>
    <row r="13" spans="1:105" ht="12" customHeight="1" x14ac:dyDescent="0.25">
      <c r="A13" s="73" t="s">
        <v>94</v>
      </c>
      <c r="B13" s="74">
        <v>84.510383087577438</v>
      </c>
      <c r="C13" s="74">
        <v>83.20069435991968</v>
      </c>
      <c r="D13" s="74">
        <v>124.74625647044289</v>
      </c>
      <c r="E13" s="74">
        <v>130.69641445337274</v>
      </c>
      <c r="F13" s="74">
        <v>141.62182346386933</v>
      </c>
      <c r="G13" s="74">
        <v>132.65935820980445</v>
      </c>
      <c r="H13" s="74">
        <v>151.77015564506002</v>
      </c>
      <c r="I13" s="74">
        <v>146.92014342891568</v>
      </c>
      <c r="J13" s="74">
        <v>151.35353156672079</v>
      </c>
      <c r="K13" s="74">
        <v>154.14907848552181</v>
      </c>
      <c r="L13" s="74">
        <v>150.84997230449193</v>
      </c>
      <c r="M13" s="74">
        <v>125.47196978369824</v>
      </c>
      <c r="N13" s="74">
        <v>174.72867876098823</v>
      </c>
      <c r="O13" s="74">
        <v>121.42709637531263</v>
      </c>
      <c r="P13" s="74">
        <v>113.58945997712736</v>
      </c>
      <c r="Q13" s="74">
        <v>118.66815895930154</v>
      </c>
      <c r="R13" s="74">
        <v>234.33578539095893</v>
      </c>
      <c r="S13" s="74">
        <v>205.02941279111494</v>
      </c>
      <c r="T13" s="74">
        <v>98.486983335823339</v>
      </c>
      <c r="U13" s="74">
        <v>105.10494061131945</v>
      </c>
      <c r="V13" s="74">
        <v>101.2896587416104</v>
      </c>
      <c r="W13" s="74">
        <v>92.463914223391114</v>
      </c>
      <c r="DA13" s="90" t="s">
        <v>399</v>
      </c>
    </row>
    <row r="14" spans="1:105" ht="12" customHeight="1" x14ac:dyDescent="0.25">
      <c r="A14" s="75" t="s">
        <v>97</v>
      </c>
      <c r="B14" s="76">
        <v>26.016033977305529</v>
      </c>
      <c r="C14" s="76">
        <v>27.091701608872381</v>
      </c>
      <c r="D14" s="76">
        <v>29.291351249768649</v>
      </c>
      <c r="E14" s="76">
        <v>33.060140375996298</v>
      </c>
      <c r="F14" s="76">
        <v>34.373733066211578</v>
      </c>
      <c r="G14" s="76">
        <v>35.551905698727282</v>
      </c>
      <c r="H14" s="76">
        <v>34.437801656589365</v>
      </c>
      <c r="I14" s="76">
        <v>30.586995749599694</v>
      </c>
      <c r="J14" s="76">
        <v>30.075837333164486</v>
      </c>
      <c r="K14" s="76">
        <v>28.448503128343685</v>
      </c>
      <c r="L14" s="76">
        <v>25.147183348506104</v>
      </c>
      <c r="M14" s="76">
        <v>34.100279630478212</v>
      </c>
      <c r="N14" s="76">
        <v>25.180670640281665</v>
      </c>
      <c r="O14" s="76">
        <v>16.8619195847992</v>
      </c>
      <c r="P14" s="76">
        <v>18.065448410350093</v>
      </c>
      <c r="Q14" s="76">
        <v>23.244029224691587</v>
      </c>
      <c r="R14" s="76">
        <v>20.347538675920667</v>
      </c>
      <c r="S14" s="76">
        <v>21.049408868903271</v>
      </c>
      <c r="T14" s="76">
        <v>18.340782280828645</v>
      </c>
      <c r="U14" s="76">
        <v>20.460118194728864</v>
      </c>
      <c r="V14" s="76">
        <v>22.805126581531038</v>
      </c>
      <c r="W14" s="76">
        <v>22.387689103425217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145.99315537731363</v>
      </c>
      <c r="C15" s="69">
        <f t="shared" si="6"/>
        <v>196.07538062002351</v>
      </c>
      <c r="D15" s="69">
        <f t="shared" si="6"/>
        <v>168.89670794552879</v>
      </c>
      <c r="E15" s="69">
        <f t="shared" si="6"/>
        <v>253.9437568560364</v>
      </c>
      <c r="F15" s="69">
        <f t="shared" si="6"/>
        <v>163.36962853568187</v>
      </c>
      <c r="G15" s="69">
        <f t="shared" si="6"/>
        <v>186.59143444049388</v>
      </c>
      <c r="H15" s="69">
        <f t="shared" si="6"/>
        <v>235.83654549286834</v>
      </c>
      <c r="I15" s="69">
        <f t="shared" si="6"/>
        <v>357.94479210836033</v>
      </c>
      <c r="J15" s="69">
        <f t="shared" si="6"/>
        <v>359.54093909937433</v>
      </c>
      <c r="K15" s="69">
        <f t="shared" si="6"/>
        <v>252.94125788723744</v>
      </c>
      <c r="L15" s="69">
        <f t="shared" si="6"/>
        <v>353.68469020328149</v>
      </c>
      <c r="M15" s="69">
        <f t="shared" si="6"/>
        <v>343.628814052856</v>
      </c>
      <c r="N15" s="69">
        <f t="shared" si="6"/>
        <v>593.45038916275189</v>
      </c>
      <c r="O15" s="69">
        <f t="shared" si="6"/>
        <v>379.43730818820057</v>
      </c>
      <c r="P15" s="69">
        <f t="shared" si="6"/>
        <v>318.35703573016355</v>
      </c>
      <c r="Q15" s="69">
        <f t="shared" si="6"/>
        <v>435.13269344374351</v>
      </c>
      <c r="R15" s="69">
        <f t="shared" si="6"/>
        <v>559.60047774698216</v>
      </c>
      <c r="S15" s="69">
        <f t="shared" si="6"/>
        <v>632.35846838495308</v>
      </c>
      <c r="T15" s="69">
        <f t="shared" si="6"/>
        <v>482.17848268416469</v>
      </c>
      <c r="U15" s="69">
        <f t="shared" si="6"/>
        <v>715.98922318731161</v>
      </c>
      <c r="V15" s="69">
        <f t="shared" si="6"/>
        <v>652.71538888049963</v>
      </c>
      <c r="W15" s="69">
        <f t="shared" si="6"/>
        <v>628.64932108894254</v>
      </c>
      <c r="DA15" s="88" t="s">
        <v>401</v>
      </c>
    </row>
    <row r="16" spans="1:105" ht="12" customHeight="1" x14ac:dyDescent="0.25">
      <c r="A16" s="28" t="s">
        <v>91</v>
      </c>
      <c r="B16" s="72">
        <v>145.99315537731363</v>
      </c>
      <c r="C16" s="72">
        <v>196.07538062002351</v>
      </c>
      <c r="D16" s="72">
        <v>168.89670794552879</v>
      </c>
      <c r="E16" s="72">
        <v>253.9437568560364</v>
      </c>
      <c r="F16" s="72">
        <v>163.36962853568187</v>
      </c>
      <c r="G16" s="72">
        <v>186.59143444049388</v>
      </c>
      <c r="H16" s="72">
        <v>235.83654549286834</v>
      </c>
      <c r="I16" s="72">
        <v>357.94479210836033</v>
      </c>
      <c r="J16" s="72">
        <v>359.54093909937433</v>
      </c>
      <c r="K16" s="72">
        <v>252.94125788723744</v>
      </c>
      <c r="L16" s="72">
        <v>353.68469020328149</v>
      </c>
      <c r="M16" s="72">
        <v>343.628814052856</v>
      </c>
      <c r="N16" s="72">
        <v>593.45038916275189</v>
      </c>
      <c r="O16" s="72">
        <v>379.43730818820057</v>
      </c>
      <c r="P16" s="72">
        <v>318.35703573016355</v>
      </c>
      <c r="Q16" s="72">
        <v>435.13269344374351</v>
      </c>
      <c r="R16" s="72">
        <v>559.60047774698216</v>
      </c>
      <c r="S16" s="72">
        <v>632.35846838495308</v>
      </c>
      <c r="T16" s="72">
        <v>482.17848268416469</v>
      </c>
      <c r="U16" s="72">
        <v>715.98922318731161</v>
      </c>
      <c r="V16" s="72">
        <v>652.71538888049963</v>
      </c>
      <c r="W16" s="72">
        <v>628.64932108894254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351.44775112070391</v>
      </c>
      <c r="C17" s="69">
        <f t="shared" si="7"/>
        <v>351.47244886515591</v>
      </c>
      <c r="D17" s="69">
        <f t="shared" si="7"/>
        <v>362.59671155933836</v>
      </c>
      <c r="E17" s="69">
        <f t="shared" si="7"/>
        <v>367.12803082999352</v>
      </c>
      <c r="F17" s="69">
        <f t="shared" si="7"/>
        <v>386.95286487324825</v>
      </c>
      <c r="G17" s="69">
        <f t="shared" si="7"/>
        <v>374.33896170862084</v>
      </c>
      <c r="H17" s="69">
        <f t="shared" si="7"/>
        <v>386.27479155682948</v>
      </c>
      <c r="I17" s="69">
        <f t="shared" si="7"/>
        <v>386.75146474171572</v>
      </c>
      <c r="J17" s="69">
        <f t="shared" si="7"/>
        <v>418.56849966257289</v>
      </c>
      <c r="K17" s="69">
        <f t="shared" si="7"/>
        <v>453.04927970371955</v>
      </c>
      <c r="L17" s="69">
        <f t="shared" si="7"/>
        <v>443.25445861698734</v>
      </c>
      <c r="M17" s="69">
        <f t="shared" si="7"/>
        <v>443.89845926995474</v>
      </c>
      <c r="N17" s="69">
        <f t="shared" si="7"/>
        <v>429.71301208856119</v>
      </c>
      <c r="O17" s="69">
        <f t="shared" si="7"/>
        <v>447.05970904186495</v>
      </c>
      <c r="P17" s="69">
        <f t="shared" si="7"/>
        <v>460.88071800326566</v>
      </c>
      <c r="Q17" s="69">
        <f t="shared" si="7"/>
        <v>464.57464491458109</v>
      </c>
      <c r="R17" s="69">
        <f t="shared" ref="R17:V17" si="8">SUM(R18:R26)</f>
        <v>483.40432195359085</v>
      </c>
      <c r="S17" s="69">
        <f t="shared" si="8"/>
        <v>484.89002008632303</v>
      </c>
      <c r="T17" s="69">
        <f t="shared" si="8"/>
        <v>473.14449859051871</v>
      </c>
      <c r="U17" s="69">
        <f t="shared" si="8"/>
        <v>484.25698762466072</v>
      </c>
      <c r="V17" s="69">
        <f t="shared" si="8"/>
        <v>491.18672039250015</v>
      </c>
      <c r="W17" s="69">
        <f t="shared" ref="W17" si="9">SUM(W18:W26)</f>
        <v>528.97719167772993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0.71835286885200167</v>
      </c>
      <c r="C19" s="72">
        <v>0.74327800887250572</v>
      </c>
      <c r="D19" s="72">
        <v>0.81975421744103361</v>
      </c>
      <c r="E19" s="72">
        <v>0.84935666000375654</v>
      </c>
      <c r="F19" s="72">
        <v>0.87130582489366015</v>
      </c>
      <c r="G19" s="72">
        <v>0.8396827630959689</v>
      </c>
      <c r="H19" s="72">
        <v>0.81222623258936721</v>
      </c>
      <c r="I19" s="72">
        <v>0.70738853970828941</v>
      </c>
      <c r="J19" s="72">
        <v>0.69078219460465851</v>
      </c>
      <c r="K19" s="72">
        <v>0.65583219645301105</v>
      </c>
      <c r="L19" s="72">
        <v>0.57688224154881995</v>
      </c>
      <c r="M19" s="72">
        <v>0.48827846288294696</v>
      </c>
      <c r="N19" s="72">
        <v>0.45244487494698271</v>
      </c>
      <c r="O19" s="72">
        <v>0.79653826436774211</v>
      </c>
      <c r="P19" s="72">
        <v>0.87515559639135254</v>
      </c>
      <c r="Q19" s="72">
        <v>0.87178959820418933</v>
      </c>
      <c r="R19" s="72">
        <v>0.87088616018625453</v>
      </c>
      <c r="S19" s="72">
        <v>0.9486642927519805</v>
      </c>
      <c r="T19" s="72">
        <v>1.0027102633132416</v>
      </c>
      <c r="U19" s="72">
        <v>1.0579324229936549</v>
      </c>
      <c r="V19" s="72">
        <v>1.120326409231966</v>
      </c>
      <c r="W19" s="72">
        <v>1.1463504508273068</v>
      </c>
      <c r="DA19" s="89" t="s">
        <v>405</v>
      </c>
    </row>
    <row r="20" spans="1:105" ht="12" customHeight="1" x14ac:dyDescent="0.25">
      <c r="A20" s="28" t="s">
        <v>205</v>
      </c>
      <c r="B20" s="72">
        <v>60.281444173292918</v>
      </c>
      <c r="C20" s="72">
        <v>59.200781021651139</v>
      </c>
      <c r="D20" s="72">
        <v>56.759147707122146</v>
      </c>
      <c r="E20" s="72">
        <v>57.261745382627431</v>
      </c>
      <c r="F20" s="72">
        <v>54.278672915119003</v>
      </c>
      <c r="G20" s="72">
        <v>49.508280512027135</v>
      </c>
      <c r="H20" s="72">
        <v>46.163374665849538</v>
      </c>
      <c r="I20" s="72">
        <v>41.389678883741325</v>
      </c>
      <c r="J20" s="72">
        <v>42.69885835033751</v>
      </c>
      <c r="K20" s="72">
        <v>40.724339274680155</v>
      </c>
      <c r="L20" s="72">
        <v>36.450469207804964</v>
      </c>
      <c r="M20" s="72">
        <v>36.176218219175446</v>
      </c>
      <c r="N20" s="72">
        <v>33.279254781663738</v>
      </c>
      <c r="O20" s="72">
        <v>27.427957337756627</v>
      </c>
      <c r="P20" s="72">
        <v>28.752946853136766</v>
      </c>
      <c r="Q20" s="72">
        <v>31.92581031294365</v>
      </c>
      <c r="R20" s="72">
        <v>31.805510125000112</v>
      </c>
      <c r="S20" s="72">
        <v>24.389371662391969</v>
      </c>
      <c r="T20" s="72">
        <v>24.500019036753642</v>
      </c>
      <c r="U20" s="72">
        <v>27.790561613562794</v>
      </c>
      <c r="V20" s="72">
        <v>28.146481605306082</v>
      </c>
      <c r="W20" s="72">
        <v>33.869997356082727</v>
      </c>
      <c r="DA20" s="89" t="s">
        <v>406</v>
      </c>
    </row>
    <row r="21" spans="1:105" ht="12" customHeight="1" x14ac:dyDescent="0.25">
      <c r="A21" s="28" t="s">
        <v>192</v>
      </c>
      <c r="B21" s="72">
        <v>5.7142786095267128E-2</v>
      </c>
      <c r="C21" s="72">
        <v>6.0068444702421703E-2</v>
      </c>
      <c r="D21" s="72">
        <v>0.10090992649715796</v>
      </c>
      <c r="E21" s="72">
        <v>0.20226207205287358</v>
      </c>
      <c r="F21" s="72">
        <v>0.39931850482312187</v>
      </c>
      <c r="G21" s="72">
        <v>0.79876610588643981</v>
      </c>
      <c r="H21" s="72">
        <v>1.5725077380884267</v>
      </c>
      <c r="I21" s="72">
        <v>2.1011939903229861</v>
      </c>
      <c r="J21" s="72">
        <v>2.7539075694444497</v>
      </c>
      <c r="K21" s="72">
        <v>3.9549628838325277</v>
      </c>
      <c r="L21" s="72">
        <v>4.0981348189878402</v>
      </c>
      <c r="M21" s="72">
        <v>4.3177507921277742</v>
      </c>
      <c r="N21" s="72">
        <v>4.662950371645473</v>
      </c>
      <c r="O21" s="72">
        <v>5.8155455123159925</v>
      </c>
      <c r="P21" s="72">
        <v>5.9085938221986929</v>
      </c>
      <c r="Q21" s="72">
        <v>7.1506557486760256</v>
      </c>
      <c r="R21" s="72">
        <v>7.2019144672495772</v>
      </c>
      <c r="S21" s="72">
        <v>9.4664147571263246</v>
      </c>
      <c r="T21" s="72">
        <v>9.9927777891616589</v>
      </c>
      <c r="U21" s="72">
        <v>10.343217927735969</v>
      </c>
      <c r="V21" s="72">
        <v>10.777688360443308</v>
      </c>
      <c r="W21" s="72">
        <v>11.3274257430971</v>
      </c>
      <c r="DA21" s="89" t="s">
        <v>407</v>
      </c>
    </row>
    <row r="22" spans="1:105" ht="12" customHeight="1" x14ac:dyDescent="0.25">
      <c r="A22" s="28" t="s">
        <v>207</v>
      </c>
      <c r="B22" s="72">
        <v>0.23841948838315685</v>
      </c>
      <c r="C22" s="72">
        <v>0.23851495282808471</v>
      </c>
      <c r="D22" s="72">
        <v>0.23882808963778546</v>
      </c>
      <c r="E22" s="72">
        <v>0.2213800907299357</v>
      </c>
      <c r="F22" s="72">
        <v>0.24575411755188067</v>
      </c>
      <c r="G22" s="72">
        <v>0.24720580177818327</v>
      </c>
      <c r="H22" s="72">
        <v>0.27533892208855326</v>
      </c>
      <c r="I22" s="72">
        <v>0.36087513990816555</v>
      </c>
      <c r="J22" s="72">
        <v>0.358017283801215</v>
      </c>
      <c r="K22" s="72">
        <v>0.40195684725979786</v>
      </c>
      <c r="L22" s="72">
        <v>0.47020545133513186</v>
      </c>
      <c r="M22" s="72">
        <v>0.51892602322666914</v>
      </c>
      <c r="N22" s="72">
        <v>0.78728364903483594</v>
      </c>
      <c r="O22" s="72">
        <v>1.1535634083818249</v>
      </c>
      <c r="P22" s="72">
        <v>1.1272348915406611</v>
      </c>
      <c r="Q22" s="72">
        <v>1.8317653299779653</v>
      </c>
      <c r="R22" s="72">
        <v>3.0033791403704226</v>
      </c>
      <c r="S22" s="72">
        <v>4.383119906072543</v>
      </c>
      <c r="T22" s="72">
        <v>4.5774300271457822</v>
      </c>
      <c r="U22" s="72">
        <v>6.4952677576867641</v>
      </c>
      <c r="V22" s="72">
        <v>7.6362038926660949</v>
      </c>
      <c r="W22" s="72">
        <v>8.3278559106470809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1.2158760670017998</v>
      </c>
      <c r="C24" s="72">
        <v>1.1503137529862302</v>
      </c>
      <c r="D24" s="72">
        <v>1.0769404121514476</v>
      </c>
      <c r="E24" s="72">
        <v>1.5942794330915395</v>
      </c>
      <c r="F24" s="72">
        <v>1.5564321903290539</v>
      </c>
      <c r="G24" s="72">
        <v>1.637079658718281</v>
      </c>
      <c r="H24" s="72">
        <v>1.9181830016137227</v>
      </c>
      <c r="I24" s="72">
        <v>1.4795338684600277</v>
      </c>
      <c r="J24" s="72">
        <v>1.7302250808970583</v>
      </c>
      <c r="K24" s="72">
        <v>2.2274024532770973</v>
      </c>
      <c r="L24" s="72">
        <v>2.1878868444423629</v>
      </c>
      <c r="M24" s="72">
        <v>1.9686262305450326</v>
      </c>
      <c r="N24" s="72">
        <v>1.9225851356977575</v>
      </c>
      <c r="O24" s="72">
        <v>2.7865558086409314</v>
      </c>
      <c r="P24" s="72">
        <v>3.2981832491529297</v>
      </c>
      <c r="Q24" s="72">
        <v>3.2229882819451716</v>
      </c>
      <c r="R24" s="72">
        <v>3.1661468067943117</v>
      </c>
      <c r="S24" s="72">
        <v>3.5497691896973449</v>
      </c>
      <c r="T24" s="72">
        <v>3.7076420533330281</v>
      </c>
      <c r="U24" s="72">
        <v>3.7635592925851711</v>
      </c>
      <c r="V24" s="72">
        <v>3.9904034864913029</v>
      </c>
      <c r="W24" s="72">
        <v>4.1304621913016373</v>
      </c>
      <c r="DA24" s="89" t="s">
        <v>410</v>
      </c>
    </row>
    <row r="25" spans="1:105" ht="12" customHeight="1" x14ac:dyDescent="0.25">
      <c r="A25" s="73" t="s">
        <v>53</v>
      </c>
      <c r="B25" s="74">
        <v>139.22791728480021</v>
      </c>
      <c r="C25" s="74">
        <v>137.76745485092559</v>
      </c>
      <c r="D25" s="74">
        <v>148.35126018327296</v>
      </c>
      <c r="E25" s="74">
        <v>147.16332361453209</v>
      </c>
      <c r="F25" s="74">
        <v>164.36776137212212</v>
      </c>
      <c r="G25" s="74">
        <v>166.20141204338336</v>
      </c>
      <c r="H25" s="74">
        <v>167.74390906194807</v>
      </c>
      <c r="I25" s="74">
        <v>158.83162493006535</v>
      </c>
      <c r="J25" s="74">
        <v>160.15235836663533</v>
      </c>
      <c r="K25" s="74">
        <v>174.47911106971355</v>
      </c>
      <c r="L25" s="74">
        <v>168.31584995828553</v>
      </c>
      <c r="M25" s="74">
        <v>169.08248585326243</v>
      </c>
      <c r="N25" s="74">
        <v>155.47100402363802</v>
      </c>
      <c r="O25" s="74">
        <v>172.64601474651457</v>
      </c>
      <c r="P25" s="74">
        <v>178.44224933461305</v>
      </c>
      <c r="Q25" s="74">
        <v>171.2913260985535</v>
      </c>
      <c r="R25" s="74">
        <v>184.15596934685178</v>
      </c>
      <c r="S25" s="74">
        <v>182.21665276323699</v>
      </c>
      <c r="T25" s="74">
        <v>163.91060901668433</v>
      </c>
      <c r="U25" s="74">
        <v>160.96964723434772</v>
      </c>
      <c r="V25" s="74">
        <v>158.71647648359016</v>
      </c>
      <c r="W25" s="74">
        <v>179.02436915733583</v>
      </c>
      <c r="DA25" s="90" t="s">
        <v>411</v>
      </c>
    </row>
    <row r="26" spans="1:105" ht="12" customHeight="1" x14ac:dyDescent="0.25">
      <c r="A26" s="32" t="s">
        <v>52</v>
      </c>
      <c r="B26" s="77">
        <v>149.70859845227855</v>
      </c>
      <c r="C26" s="77">
        <v>152.31203783318992</v>
      </c>
      <c r="D26" s="77">
        <v>155.24987102321586</v>
      </c>
      <c r="E26" s="77">
        <v>159.83568357695589</v>
      </c>
      <c r="F26" s="77">
        <v>165.23361994840937</v>
      </c>
      <c r="G26" s="77">
        <v>155.10653482373147</v>
      </c>
      <c r="H26" s="77">
        <v>167.78925193465182</v>
      </c>
      <c r="I26" s="77">
        <v>181.88116938950958</v>
      </c>
      <c r="J26" s="77">
        <v>210.18435081685266</v>
      </c>
      <c r="K26" s="77">
        <v>230.60567497850337</v>
      </c>
      <c r="L26" s="77">
        <v>231.15503009458268</v>
      </c>
      <c r="M26" s="77">
        <v>231.34617368873447</v>
      </c>
      <c r="N26" s="77">
        <v>233.13748925193437</v>
      </c>
      <c r="O26" s="77">
        <v>236.4335339638873</v>
      </c>
      <c r="P26" s="77">
        <v>242.47635425623221</v>
      </c>
      <c r="Q26" s="77">
        <v>248.28030954428061</v>
      </c>
      <c r="R26" s="77">
        <v>253.2005159071384</v>
      </c>
      <c r="S26" s="77">
        <v>259.93602751504585</v>
      </c>
      <c r="T26" s="77">
        <v>265.45331040412702</v>
      </c>
      <c r="U26" s="77">
        <v>273.83680137574868</v>
      </c>
      <c r="V26" s="77">
        <v>280.79914015477124</v>
      </c>
      <c r="W26" s="77">
        <v>291.1507308684383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162.9869418720528</v>
      </c>
      <c r="C27" s="69">
        <f t="shared" si="10"/>
        <v>160.47656826452814</v>
      </c>
      <c r="D27" s="69">
        <f t="shared" si="10"/>
        <v>183.09735644173267</v>
      </c>
      <c r="E27" s="69">
        <f t="shared" si="10"/>
        <v>178.45825971094604</v>
      </c>
      <c r="F27" s="69">
        <f t="shared" si="10"/>
        <v>196.5229764220071</v>
      </c>
      <c r="G27" s="69">
        <f t="shared" si="10"/>
        <v>192.10124540885346</v>
      </c>
      <c r="H27" s="69">
        <f t="shared" si="10"/>
        <v>198.00637278666977</v>
      </c>
      <c r="I27" s="69">
        <f t="shared" si="10"/>
        <v>190.80990218776995</v>
      </c>
      <c r="J27" s="69">
        <f t="shared" si="10"/>
        <v>191.46887320303836</v>
      </c>
      <c r="K27" s="69">
        <f t="shared" si="10"/>
        <v>203.08334997349462</v>
      </c>
      <c r="L27" s="69">
        <f t="shared" si="10"/>
        <v>194.89811765540753</v>
      </c>
      <c r="M27" s="69">
        <f t="shared" si="10"/>
        <v>184.71447870058816</v>
      </c>
      <c r="N27" s="69">
        <f t="shared" si="10"/>
        <v>184.47954670850351</v>
      </c>
      <c r="O27" s="69">
        <f t="shared" si="10"/>
        <v>204.59583995011127</v>
      </c>
      <c r="P27" s="69">
        <f t="shared" si="10"/>
        <v>210.15749819447944</v>
      </c>
      <c r="Q27" s="69">
        <f t="shared" si="10"/>
        <v>206.52065294299882</v>
      </c>
      <c r="R27" s="69">
        <f t="shared" ref="R27:V27" si="11">SUM(R28:R32)</f>
        <v>216.81971214850239</v>
      </c>
      <c r="S27" s="69">
        <f t="shared" si="11"/>
        <v>217.51978513128486</v>
      </c>
      <c r="T27" s="69">
        <f t="shared" si="11"/>
        <v>222.23715043655451</v>
      </c>
      <c r="U27" s="69">
        <f t="shared" si="11"/>
        <v>232.55602566033156</v>
      </c>
      <c r="V27" s="69">
        <f t="shared" si="11"/>
        <v>268.4421615182942</v>
      </c>
      <c r="W27" s="69">
        <f t="shared" ref="W27" si="12">SUM(W28:W32)</f>
        <v>263.33401659030869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6.7934968691187603</v>
      </c>
      <c r="C29" s="72">
        <v>6.6129806447501398</v>
      </c>
      <c r="D29" s="72">
        <v>6.5343591352740473</v>
      </c>
      <c r="E29" s="72">
        <v>6.0080313868431512</v>
      </c>
      <c r="F29" s="72">
        <v>6.6822003324622514</v>
      </c>
      <c r="G29" s="72">
        <v>6.083245019239083</v>
      </c>
      <c r="H29" s="72">
        <v>6.1669440455222109</v>
      </c>
      <c r="I29" s="72">
        <v>6.6012070345350269</v>
      </c>
      <c r="J29" s="72">
        <v>6.9657867009294039</v>
      </c>
      <c r="K29" s="72">
        <v>6.3194081473875894</v>
      </c>
      <c r="L29" s="72">
        <v>8.0248415422170289</v>
      </c>
      <c r="M29" s="72">
        <v>7.8489460956397634</v>
      </c>
      <c r="N29" s="72">
        <v>2.6982291798590414</v>
      </c>
      <c r="O29" s="72">
        <v>13.135910675692275</v>
      </c>
      <c r="P29" s="72">
        <v>15.170238998185251</v>
      </c>
      <c r="Q29" s="72">
        <v>14.766772868351865</v>
      </c>
      <c r="R29" s="72">
        <v>15.237367022166149</v>
      </c>
      <c r="S29" s="72">
        <v>18.18543440558539</v>
      </c>
      <c r="T29" s="72">
        <v>27.820891196030402</v>
      </c>
      <c r="U29" s="72">
        <v>34.139721282275261</v>
      </c>
      <c r="V29" s="72">
        <v>43.296969558027314</v>
      </c>
      <c r="W29" s="72">
        <v>43.518524620672963</v>
      </c>
      <c r="DA29" s="89" t="s">
        <v>415</v>
      </c>
    </row>
    <row r="30" spans="1:105" ht="12" customHeight="1" x14ac:dyDescent="0.25">
      <c r="A30" s="28" t="s">
        <v>192</v>
      </c>
      <c r="B30" s="72">
        <v>6.2298948876243444E-3</v>
      </c>
      <c r="C30" s="72">
        <v>6.534316318682943E-3</v>
      </c>
      <c r="D30" s="72">
        <v>1.1789056436991904E-2</v>
      </c>
      <c r="E30" s="72">
        <v>2.3282575571832245E-2</v>
      </c>
      <c r="F30" s="72">
        <v>4.576044363811798E-2</v>
      </c>
      <c r="G30" s="72">
        <v>9.2036691066205614E-2</v>
      </c>
      <c r="H30" s="72">
        <v>0.18189107381620134</v>
      </c>
      <c r="I30" s="72">
        <v>0.24070971801716731</v>
      </c>
      <c r="J30" s="72">
        <v>0.29040586401000396</v>
      </c>
      <c r="K30" s="72">
        <v>0.39331398892408692</v>
      </c>
      <c r="L30" s="72">
        <v>0.4111585617040478</v>
      </c>
      <c r="M30" s="72">
        <v>0.40223832941041715</v>
      </c>
      <c r="N30" s="72">
        <v>0.44151330153663143</v>
      </c>
      <c r="O30" s="72">
        <v>0.54446878994192083</v>
      </c>
      <c r="P30" s="72">
        <v>0.54680237588171521</v>
      </c>
      <c r="Q30" s="72">
        <v>0.66526444106513738</v>
      </c>
      <c r="R30" s="72">
        <v>1.0511809918503803</v>
      </c>
      <c r="S30" s="72">
        <v>1.1134924624769094</v>
      </c>
      <c r="T30" s="72">
        <v>1.2638796505937799</v>
      </c>
      <c r="U30" s="72">
        <v>1.5626472647305751</v>
      </c>
      <c r="V30" s="72">
        <v>1.6027114313941129</v>
      </c>
      <c r="W30" s="72">
        <v>1.7246546599079073</v>
      </c>
      <c r="DA30" s="89" t="s">
        <v>416</v>
      </c>
    </row>
    <row r="31" spans="1:105" ht="12" customHeight="1" x14ac:dyDescent="0.25">
      <c r="A31" s="28" t="s">
        <v>207</v>
      </c>
      <c r="B31" s="72">
        <v>6.045805947548943</v>
      </c>
      <c r="C31" s="72">
        <v>5.6968102520156423</v>
      </c>
      <c r="D31" s="72">
        <v>5.8233542344565956</v>
      </c>
      <c r="E31" s="72">
        <v>5.0514079927039592</v>
      </c>
      <c r="F31" s="72">
        <v>5.3184658450465117</v>
      </c>
      <c r="G31" s="72">
        <v>5.1202799973405195</v>
      </c>
      <c r="H31" s="72">
        <v>5.4439066460566741</v>
      </c>
      <c r="I31" s="72">
        <v>6.7089415776070451</v>
      </c>
      <c r="J31" s="72">
        <v>5.8167552839224639</v>
      </c>
      <c r="K31" s="72">
        <v>5.8515128123233202</v>
      </c>
      <c r="L31" s="72">
        <v>6.5520723808500616</v>
      </c>
      <c r="M31" s="72">
        <v>6.3767451643059569</v>
      </c>
      <c r="N31" s="72">
        <v>9.4900705007248938</v>
      </c>
      <c r="O31" s="72">
        <v>12.173250190775653</v>
      </c>
      <c r="P31" s="72">
        <v>13.140676000625907</v>
      </c>
      <c r="Q31" s="72">
        <v>13.571732771974839</v>
      </c>
      <c r="R31" s="72">
        <v>14.216608607137934</v>
      </c>
      <c r="S31" s="72">
        <v>14.862100015104426</v>
      </c>
      <c r="T31" s="72">
        <v>15.232509343293673</v>
      </c>
      <c r="U31" s="72">
        <v>18.303036228797851</v>
      </c>
      <c r="V31" s="72">
        <v>22.00368263899745</v>
      </c>
      <c r="W31" s="72">
        <v>21.929949251692559</v>
      </c>
      <c r="DA31" s="89" t="s">
        <v>417</v>
      </c>
    </row>
    <row r="32" spans="1:105" ht="12" customHeight="1" x14ac:dyDescent="0.25">
      <c r="A32" s="32" t="s">
        <v>53</v>
      </c>
      <c r="B32" s="77">
        <v>150.14140916049746</v>
      </c>
      <c r="C32" s="77">
        <v>148.16024305144367</v>
      </c>
      <c r="D32" s="77">
        <v>170.72785401556504</v>
      </c>
      <c r="E32" s="77">
        <v>167.37553775582711</v>
      </c>
      <c r="F32" s="77">
        <v>184.47654980086023</v>
      </c>
      <c r="G32" s="77">
        <v>180.80568370120764</v>
      </c>
      <c r="H32" s="77">
        <v>186.21363102127469</v>
      </c>
      <c r="I32" s="77">
        <v>177.25904385761072</v>
      </c>
      <c r="J32" s="77">
        <v>178.39592535417648</v>
      </c>
      <c r="K32" s="77">
        <v>190.51911502485962</v>
      </c>
      <c r="L32" s="77">
        <v>179.91004517063638</v>
      </c>
      <c r="M32" s="77">
        <v>170.08654911123202</v>
      </c>
      <c r="N32" s="77">
        <v>171.84973372638294</v>
      </c>
      <c r="O32" s="77">
        <v>178.74221029370142</v>
      </c>
      <c r="P32" s="77">
        <v>181.29978081978658</v>
      </c>
      <c r="Q32" s="77">
        <v>177.51688286160697</v>
      </c>
      <c r="R32" s="77">
        <v>186.31455552734792</v>
      </c>
      <c r="S32" s="77">
        <v>183.35875824811814</v>
      </c>
      <c r="T32" s="77">
        <v>177.91987024663666</v>
      </c>
      <c r="U32" s="77">
        <v>178.55062088452789</v>
      </c>
      <c r="V32" s="77">
        <v>201.53879788987533</v>
      </c>
      <c r="W32" s="77">
        <v>196.16088805803528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0.50692922180672262</v>
      </c>
      <c r="C3" s="66">
        <f>IF(RES_hh_tes!C3=0,"",RES_hh_tes!C3/RES_hh_fec!C3)</f>
        <v>0.51608256221864157</v>
      </c>
      <c r="D3" s="66">
        <f>IF(RES_hh_tes!D3=0,"",RES_hh_tes!D3/RES_hh_fec!D3)</f>
        <v>0.51826196912063982</v>
      </c>
      <c r="E3" s="66">
        <f>IF(RES_hh_tes!E3=0,"",RES_hh_tes!E3/RES_hh_fec!E3)</f>
        <v>0.5285913667399067</v>
      </c>
      <c r="F3" s="66">
        <f>IF(RES_hh_tes!F3=0,"",RES_hh_tes!F3/RES_hh_fec!F3)</f>
        <v>0.52723364028967534</v>
      </c>
      <c r="G3" s="66">
        <f>IF(RES_hh_tes!G3=0,"",RES_hh_tes!G3/RES_hh_fec!G3)</f>
        <v>0.53505766016145473</v>
      </c>
      <c r="H3" s="66">
        <f>IF(RES_hh_tes!H3=0,"",RES_hh_tes!H3/RES_hh_fec!H3)</f>
        <v>0.55592540654833356</v>
      </c>
      <c r="I3" s="66">
        <f>IF(RES_hh_tes!I3=0,"",RES_hh_tes!I3/RES_hh_fec!I3)</f>
        <v>0.58853314459112993</v>
      </c>
      <c r="J3" s="66">
        <f>IF(RES_hh_tes!J3=0,"",RES_hh_tes!J3/RES_hh_fec!J3)</f>
        <v>0.60427832723979791</v>
      </c>
      <c r="K3" s="66">
        <f>IF(RES_hh_tes!K3=0,"",RES_hh_tes!K3/RES_hh_fec!K3)</f>
        <v>0.61018599938613372</v>
      </c>
      <c r="L3" s="66">
        <f>IF(RES_hh_tes!L3=0,"",RES_hh_tes!L3/RES_hh_fec!L3)</f>
        <v>0.64569034013874094</v>
      </c>
      <c r="M3" s="66">
        <f>IF(RES_hh_tes!M3=0,"",RES_hh_tes!M3/RES_hh_fec!M3)</f>
        <v>0.63024871371040048</v>
      </c>
      <c r="N3" s="66">
        <f>IF(RES_hh_tes!N3=0,"",RES_hh_tes!N3/RES_hh_fec!N3)</f>
        <v>0.70689986505350866</v>
      </c>
      <c r="O3" s="66">
        <f>IF(RES_hh_tes!O3=0,"",RES_hh_tes!O3/RES_hh_fec!O3)</f>
        <v>0.73492801375025685</v>
      </c>
      <c r="P3" s="66">
        <f>IF(RES_hh_tes!P3=0,"",RES_hh_tes!P3/RES_hh_fec!P3)</f>
        <v>0.72479384906075672</v>
      </c>
      <c r="Q3" s="66">
        <f>IF(RES_hh_tes!Q3=0,"",RES_hh_tes!Q3/RES_hh_fec!Q3)</f>
        <v>0.73404951810559482</v>
      </c>
      <c r="R3" s="66">
        <f>IF(RES_hh_tes!R3=0,"",RES_hh_tes!R3/RES_hh_fec!R3)</f>
        <v>0.78165370612123908</v>
      </c>
      <c r="S3" s="66">
        <f>IF(RES_hh_tes!S3=0,"",RES_hh_tes!S3/RES_hh_fec!S3)</f>
        <v>0.81101554999432612</v>
      </c>
      <c r="T3" s="66">
        <f>IF(RES_hh_tes!T3=0,"",RES_hh_tes!T3/RES_hh_fec!T3)</f>
        <v>0.81468082043870671</v>
      </c>
      <c r="U3" s="66">
        <f>IF(RES_hh_tes!U3=0,"",RES_hh_tes!U3/RES_hh_fec!U3)</f>
        <v>0.87167025793056119</v>
      </c>
      <c r="V3" s="66">
        <f>IF(RES_hh_tes!V3=0,"",RES_hh_tes!V3/RES_hh_fec!V3)</f>
        <v>0.86238145879928318</v>
      </c>
      <c r="W3" s="66">
        <f>IF(RES_hh_tes!W3=0,"",RES_hh_tes!W3/RES_hh_fec!W3)</f>
        <v>0.87744664654901716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0.43222897544103211</v>
      </c>
      <c r="C4" s="70">
        <f>IF(RES_hh_tes!C4=0,"",RES_hh_tes!C4/RES_hh_fec!C4)</f>
        <v>0.43623309069572519</v>
      </c>
      <c r="D4" s="70">
        <f>IF(RES_hh_tes!D4=0,"",RES_hh_tes!D4/RES_hh_fec!D4)</f>
        <v>0.44441719460533446</v>
      </c>
      <c r="E4" s="70">
        <f>IF(RES_hh_tes!E4=0,"",RES_hh_tes!E4/RES_hh_fec!E4)</f>
        <v>0.45057283159892042</v>
      </c>
      <c r="F4" s="70">
        <f>IF(RES_hh_tes!F4=0,"",RES_hh_tes!F4/RES_hh_fec!F4)</f>
        <v>0.45965261199748225</v>
      </c>
      <c r="G4" s="70">
        <f>IF(RES_hh_tes!G4=0,"",RES_hh_tes!G4/RES_hh_fec!G4)</f>
        <v>0.46678364303505787</v>
      </c>
      <c r="H4" s="70">
        <f>IF(RES_hh_tes!H4=0,"",RES_hh_tes!H4/RES_hh_fec!H4)</f>
        <v>0.47897840884081166</v>
      </c>
      <c r="I4" s="70">
        <f>IF(RES_hh_tes!I4=0,"",RES_hh_tes!I4/RES_hh_fec!I4)</f>
        <v>0.48942641018872884</v>
      </c>
      <c r="J4" s="70">
        <f>IF(RES_hh_tes!J4=0,"",RES_hh_tes!J4/RES_hh_fec!J4)</f>
        <v>0.49995470566928735</v>
      </c>
      <c r="K4" s="70">
        <f>IF(RES_hh_tes!K4=0,"",RES_hh_tes!K4/RES_hh_fec!K4)</f>
        <v>0.51503803611310173</v>
      </c>
      <c r="L4" s="70">
        <f>IF(RES_hh_tes!L4=0,"",RES_hh_tes!L4/RES_hh_fec!L4)</f>
        <v>0.52861736418593053</v>
      </c>
      <c r="M4" s="70">
        <f>IF(RES_hh_tes!M4=0,"",RES_hh_tes!M4/RES_hh_fec!M4)</f>
        <v>0.53674661000951907</v>
      </c>
      <c r="N4" s="70">
        <f>IF(RES_hh_tes!N4=0,"",RES_hh_tes!N4/RES_hh_fec!N4)</f>
        <v>0.56418487481779822</v>
      </c>
      <c r="O4" s="70">
        <f>IF(RES_hh_tes!O4=0,"",RES_hh_tes!O4/RES_hh_fec!O4)</f>
        <v>0.59325440002044971</v>
      </c>
      <c r="P4" s="70">
        <f>IF(RES_hh_tes!P4=0,"",RES_hh_tes!P4/RES_hh_fec!P4)</f>
        <v>0.5985959131923887</v>
      </c>
      <c r="Q4" s="70">
        <f>IF(RES_hh_tes!Q4=0,"",RES_hh_tes!Q4/RES_hh_fec!Q4)</f>
        <v>0.60370917424408466</v>
      </c>
      <c r="R4" s="70">
        <f>IF(RES_hh_tes!R4=0,"",RES_hh_tes!R4/RES_hh_fec!R4)</f>
        <v>0.62194614422558714</v>
      </c>
      <c r="S4" s="70">
        <f>IF(RES_hh_tes!S4=0,"",RES_hh_tes!S4/RES_hh_fec!S4)</f>
        <v>0.63522525529889529</v>
      </c>
      <c r="T4" s="70">
        <f>IF(RES_hh_tes!T4=0,"",RES_hh_tes!T4/RES_hh_fec!T4)</f>
        <v>0.6521167464091151</v>
      </c>
      <c r="U4" s="70">
        <f>IF(RES_hh_tes!U4=0,"",RES_hh_tes!U4/RES_hh_fec!U4)</f>
        <v>0.66245567184447696</v>
      </c>
      <c r="V4" s="70">
        <f>IF(RES_hh_tes!V4=0,"",RES_hh_tes!V4/RES_hh_fec!V4)</f>
        <v>0.6763127015469369</v>
      </c>
      <c r="W4" s="70">
        <f>IF(RES_hh_tes!W4=0,"",RES_hh_tes!W4/RES_hh_fec!W4)</f>
        <v>0.69828096129372075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0.55620921681922764</v>
      </c>
      <c r="C5" s="78">
        <f>IF(RES_hh_tes!C5=0,"",RES_hh_tes!C5/RES_hh_fec!C5)</f>
        <v>0.55620921681922764</v>
      </c>
      <c r="D5" s="78">
        <f>IF(RES_hh_tes!D5=0,"",RES_hh_tes!D5/RES_hh_fec!D5)</f>
        <v>0.55620921681922764</v>
      </c>
      <c r="E5" s="78">
        <f>IF(RES_hh_tes!E5=0,"",RES_hh_tes!E5/RES_hh_fec!E5)</f>
        <v>0.55620921681922764</v>
      </c>
      <c r="F5" s="78">
        <f>IF(RES_hh_tes!F5=0,"",RES_hh_tes!F5/RES_hh_fec!F5)</f>
        <v>0.55620921681922764</v>
      </c>
      <c r="G5" s="78">
        <f>IF(RES_hh_tes!G5=0,"",RES_hh_tes!G5/RES_hh_fec!G5)</f>
        <v>0.55620921681922764</v>
      </c>
      <c r="H5" s="78">
        <f>IF(RES_hh_tes!H5=0,"",RES_hh_tes!H5/RES_hh_fec!H5)</f>
        <v>0.55620921681922764</v>
      </c>
      <c r="I5" s="78">
        <f>IF(RES_hh_tes!I5=0,"",RES_hh_tes!I5/RES_hh_fec!I5)</f>
        <v>0.5581523290914191</v>
      </c>
      <c r="J5" s="78">
        <f>IF(RES_hh_tes!J5=0,"",RES_hh_tes!J5/RES_hh_fec!J5)</f>
        <v>0.563045105966682</v>
      </c>
      <c r="K5" s="78">
        <f>IF(RES_hh_tes!K5=0,"",RES_hh_tes!K5/RES_hh_fec!K5)</f>
        <v>0.56536329996724033</v>
      </c>
      <c r="L5" s="78">
        <f>IF(RES_hh_tes!L5=0,"",RES_hh_tes!L5/RES_hh_fec!L5)</f>
        <v>0.56635687020520453</v>
      </c>
      <c r="M5" s="78">
        <f>IF(RES_hh_tes!M5=0,"",RES_hh_tes!M5/RES_hh_fec!M5)</f>
        <v>0.56634614739230449</v>
      </c>
      <c r="N5" s="78">
        <f>IF(RES_hh_tes!N5=0,"",RES_hh_tes!N5/RES_hh_fec!N5)</f>
        <v>0.58913116778532382</v>
      </c>
      <c r="O5" s="78">
        <f>IF(RES_hh_tes!O5=0,"",RES_hh_tes!O5/RES_hh_fec!O5)</f>
        <v>0.6376302025016648</v>
      </c>
      <c r="P5" s="78">
        <f>IF(RES_hh_tes!P5=0,"",RES_hh_tes!P5/RES_hh_fec!P5)</f>
        <v>0.64080026955353608</v>
      </c>
      <c r="Q5" s="78">
        <f>IF(RES_hh_tes!Q5=0,"",RES_hh_tes!Q5/RES_hh_fec!Q5)</f>
        <v>0.64258524939584893</v>
      </c>
      <c r="R5" s="78">
        <f>IF(RES_hh_tes!R5=0,"",RES_hh_tes!R5/RES_hh_fec!R5)</f>
        <v>0.64393674549611235</v>
      </c>
      <c r="S5" s="78">
        <f>IF(RES_hh_tes!S5=0,"",RES_hh_tes!S5/RES_hh_fec!S5)</f>
        <v>0.64901353132790629</v>
      </c>
      <c r="T5" s="78">
        <f>IF(RES_hh_tes!T5=0,"",RES_hh_tes!T5/RES_hh_fec!T5)</f>
        <v>0.64974734767503661</v>
      </c>
      <c r="U5" s="78">
        <f>IF(RES_hh_tes!U5=0,"",RES_hh_tes!U5/RES_hh_fec!U5)</f>
        <v>0.6501455255767723</v>
      </c>
      <c r="V5" s="78">
        <f>IF(RES_hh_tes!V5=0,"",RES_hh_tes!V5/RES_hh_fec!V5)</f>
        <v>0.6506471004514458</v>
      </c>
      <c r="W5" s="78">
        <f>IF(RES_hh_tes!W5=0,"",RES_hh_tes!W5/RES_hh_fec!W5)</f>
        <v>0.65098214358128714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0.4840000000000001</v>
      </c>
      <c r="C6" s="78">
        <f>IF(RES_hh_tes!C6=0,"",RES_hh_tes!C6/RES_hh_fec!C6)</f>
        <v>0.48400000000000004</v>
      </c>
      <c r="D6" s="78">
        <f>IF(RES_hh_tes!D6=0,"",RES_hh_tes!D6/RES_hh_fec!D6)</f>
        <v>0.48400000000000004</v>
      </c>
      <c r="E6" s="78">
        <f>IF(RES_hh_tes!E6=0,"",RES_hh_tes!E6/RES_hh_fec!E6)</f>
        <v>0.48400000000000004</v>
      </c>
      <c r="F6" s="78">
        <f>IF(RES_hh_tes!F6=0,"",RES_hh_tes!F6/RES_hh_fec!F6)</f>
        <v>0.48400000000000004</v>
      </c>
      <c r="G6" s="78">
        <f>IF(RES_hh_tes!G6=0,"",RES_hh_tes!G6/RES_hh_fec!G6)</f>
        <v>0.4840000000000001</v>
      </c>
      <c r="H6" s="78">
        <f>IF(RES_hh_tes!H6=0,"",RES_hh_tes!H6/RES_hh_fec!H6)</f>
        <v>0.4919428493628572</v>
      </c>
      <c r="I6" s="78">
        <f>IF(RES_hh_tes!I6=0,"",RES_hh_tes!I6/RES_hh_fec!I6)</f>
        <v>0.50123643844723886</v>
      </c>
      <c r="J6" s="78">
        <f>IF(RES_hh_tes!J6=0,"",RES_hh_tes!J6/RES_hh_fec!J6)</f>
        <v>0.51609285174675379</v>
      </c>
      <c r="K6" s="78">
        <f>IF(RES_hh_tes!K6=0,"",RES_hh_tes!K6/RES_hh_fec!K6)</f>
        <v>0.53320281591972418</v>
      </c>
      <c r="L6" s="78">
        <f>IF(RES_hh_tes!L6=0,"",RES_hh_tes!L6/RES_hh_fec!L6)</f>
        <v>0.55257413896501806</v>
      </c>
      <c r="M6" s="78">
        <f>IF(RES_hh_tes!M6=0,"",RES_hh_tes!M6/RES_hh_fec!M6)</f>
        <v>0.57504661847331306</v>
      </c>
      <c r="N6" s="78">
        <f>IF(RES_hh_tes!N6=0,"",RES_hh_tes!N6/RES_hh_fec!N6)</f>
        <v>0.59965858737940347</v>
      </c>
      <c r="O6" s="78">
        <f>IF(RES_hh_tes!O6=0,"",RES_hh_tes!O6/RES_hh_fec!O6)</f>
        <v>0.62449717155484108</v>
      </c>
      <c r="P6" s="78">
        <f>IF(RES_hh_tes!P6=0,"",RES_hh_tes!P6/RES_hh_fec!P6)</f>
        <v>0.63101360400370854</v>
      </c>
      <c r="Q6" s="78">
        <f>IF(RES_hh_tes!Q6=0,"",RES_hh_tes!Q6/RES_hh_fec!Q6)</f>
        <v>0.63446332257833415</v>
      </c>
      <c r="R6" s="78">
        <f>IF(RES_hh_tes!R6=0,"",RES_hh_tes!R6/RES_hh_fec!R6)</f>
        <v>0.63559631761876079</v>
      </c>
      <c r="S6" s="78">
        <f>IF(RES_hh_tes!S6=0,"",RES_hh_tes!S6/RES_hh_fec!S6)</f>
        <v>0.63764402986677637</v>
      </c>
      <c r="T6" s="78">
        <f>IF(RES_hh_tes!T6=0,"",RES_hh_tes!T6/RES_hh_fec!T6)</f>
        <v>0.6388692752793107</v>
      </c>
      <c r="U6" s="78">
        <f>IF(RES_hh_tes!U6=0,"",RES_hh_tes!U6/RES_hh_fec!U6)</f>
        <v>0.64002162266132456</v>
      </c>
      <c r="V6" s="78">
        <f>IF(RES_hh_tes!V6=0,"",RES_hh_tes!V6/RES_hh_fec!V6)</f>
        <v>0.64047932258218709</v>
      </c>
      <c r="W6" s="78">
        <f>IF(RES_hh_tes!W6=0,"",RES_hh_tes!W6/RES_hh_fec!W6)</f>
        <v>0.64605017279331345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0.4130745133798629</v>
      </c>
      <c r="C7" s="78">
        <f>IF(RES_hh_tes!C7=0,"",RES_hh_tes!C7/RES_hh_fec!C7)</f>
        <v>0.41817148757953859</v>
      </c>
      <c r="D7" s="78">
        <f>IF(RES_hh_tes!D7=0,"",RES_hh_tes!D7/RES_hh_fec!D7)</f>
        <v>0.42357089316002133</v>
      </c>
      <c r="E7" s="78">
        <f>IF(RES_hh_tes!E7=0,"",RES_hh_tes!E7/RES_hh_fec!E7)</f>
        <v>0.42915721346214886</v>
      </c>
      <c r="F7" s="78">
        <f>IF(RES_hh_tes!F7=0,"",RES_hh_tes!F7/RES_hh_fec!F7)</f>
        <v>0.43526567553023882</v>
      </c>
      <c r="G7" s="78">
        <f>IF(RES_hh_tes!G7=0,"",RES_hh_tes!G7/RES_hh_fec!G7)</f>
        <v>0.43971301180115357</v>
      </c>
      <c r="H7" s="78">
        <f>IF(RES_hh_tes!H7=0,"",RES_hh_tes!H7/RES_hh_fec!H7)</f>
        <v>0.44382881235794985</v>
      </c>
      <c r="I7" s="78">
        <f>IF(RES_hh_tes!I7=0,"",RES_hh_tes!I7/RES_hh_fec!I7)</f>
        <v>0.44866116297160485</v>
      </c>
      <c r="J7" s="78">
        <f>IF(RES_hh_tes!J7=0,"",RES_hh_tes!J7/RES_hh_fec!J7)</f>
        <v>0.4555936959901063</v>
      </c>
      <c r="K7" s="78">
        <f>IF(RES_hh_tes!K7=0,"",RES_hh_tes!K7/RES_hh_fec!K7)</f>
        <v>0.46363074289389244</v>
      </c>
      <c r="L7" s="78">
        <f>IF(RES_hh_tes!L7=0,"",RES_hh_tes!L7/RES_hh_fec!L7)</f>
        <v>0.47223295441540364</v>
      </c>
      <c r="M7" s="78">
        <f>IF(RES_hh_tes!M7=0,"",RES_hh_tes!M7/RES_hh_fec!M7)</f>
        <v>0.4815974202209794</v>
      </c>
      <c r="N7" s="78">
        <f>IF(RES_hh_tes!N7=0,"",RES_hh_tes!N7/RES_hh_fec!N7)</f>
        <v>0.49499950328260656</v>
      </c>
      <c r="O7" s="78">
        <f>IF(RES_hh_tes!O7=0,"",RES_hh_tes!O7/RES_hh_fec!O7)</f>
        <v>0.51268724492617901</v>
      </c>
      <c r="P7" s="78">
        <f>IF(RES_hh_tes!P7=0,"",RES_hh_tes!P7/RES_hh_fec!P7)</f>
        <v>0.51843395333707587</v>
      </c>
      <c r="Q7" s="78">
        <f>IF(RES_hh_tes!Q7=0,"",RES_hh_tes!Q7/RES_hh_fec!Q7)</f>
        <v>0.52115819703559452</v>
      </c>
      <c r="R7" s="78">
        <f>IF(RES_hh_tes!R7=0,"",RES_hh_tes!R7/RES_hh_fec!R7)</f>
        <v>0.52806559028338096</v>
      </c>
      <c r="S7" s="78">
        <f>IF(RES_hh_tes!S7=0,"",RES_hh_tes!S7/RES_hh_fec!S7)</f>
        <v>0.54287680864978904</v>
      </c>
      <c r="T7" s="78">
        <f>IF(RES_hh_tes!T7=0,"",RES_hh_tes!T7/RES_hh_fec!T7)</f>
        <v>0.55694611741996825</v>
      </c>
      <c r="U7" s="78">
        <f>IF(RES_hh_tes!U7=0,"",RES_hh_tes!U7/RES_hh_fec!U7)</f>
        <v>0.57591009170101815</v>
      </c>
      <c r="V7" s="78">
        <f>IF(RES_hh_tes!V7=0,"",RES_hh_tes!V7/RES_hh_fec!V7)</f>
        <v>0.59332026376663904</v>
      </c>
      <c r="W7" s="78">
        <f>IF(RES_hh_tes!W7=0,"",RES_hh_tes!W7/RES_hh_fec!W7)</f>
        <v>0.60251728275013106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0.46326492809883107</v>
      </c>
      <c r="C8" s="78">
        <f>IF(RES_hh_tes!C8=0,"",RES_hh_tes!C8/RES_hh_fec!C8)</f>
        <v>0.48123405065003222</v>
      </c>
      <c r="D8" s="78">
        <f>IF(RES_hh_tes!D8=0,"",RES_hh_tes!D8/RES_hh_fec!D8)</f>
        <v>0.52089529130002676</v>
      </c>
      <c r="E8" s="78">
        <f>IF(RES_hh_tes!E8=0,"",RES_hh_tes!E8/RES_hh_fec!E8)</f>
        <v>0.54541503158101923</v>
      </c>
      <c r="F8" s="78">
        <f>IF(RES_hh_tes!F8=0,"",RES_hh_tes!F8/RES_hh_fec!F8)</f>
        <v>0.56246448570908758</v>
      </c>
      <c r="G8" s="78">
        <f>IF(RES_hh_tes!G8=0,"",RES_hh_tes!G8/RES_hh_fec!G8)</f>
        <v>0.57387089135132385</v>
      </c>
      <c r="H8" s="78">
        <f>IF(RES_hh_tes!H8=0,"",RES_hh_tes!H8/RES_hh_fec!H8)</f>
        <v>0.58241248784094779</v>
      </c>
      <c r="I8" s="78">
        <f>IF(RES_hh_tes!I8=0,"",RES_hh_tes!I8/RES_hh_fec!I8)</f>
        <v>0.58903460519640582</v>
      </c>
      <c r="J8" s="78">
        <f>IF(RES_hh_tes!J8=0,"",RES_hh_tes!J8/RES_hh_fec!J8)</f>
        <v>0.59471163987172648</v>
      </c>
      <c r="K8" s="78">
        <f>IF(RES_hh_tes!K8=0,"",RES_hh_tes!K8/RES_hh_fec!K8)</f>
        <v>0.60012425872459529</v>
      </c>
      <c r="L8" s="78">
        <f>IF(RES_hh_tes!L8=0,"",RES_hh_tes!L8/RES_hh_fec!L8)</f>
        <v>0.60369381289256085</v>
      </c>
      <c r="M8" s="78">
        <f>IF(RES_hh_tes!M8=0,"",RES_hh_tes!M8/RES_hh_fec!M8)</f>
        <v>0.60706837752083964</v>
      </c>
      <c r="N8" s="78">
        <f>IF(RES_hh_tes!N8=0,"",RES_hh_tes!N8/RES_hh_fec!N8)</f>
        <v>0.60986086016183549</v>
      </c>
      <c r="O8" s="78">
        <f>IF(RES_hh_tes!O8=0,"",RES_hh_tes!O8/RES_hh_fec!O8)</f>
        <v>0.61623617933569952</v>
      </c>
      <c r="P8" s="78">
        <f>IF(RES_hh_tes!P8=0,"",RES_hh_tes!P8/RES_hh_fec!P8)</f>
        <v>0.62333055873330534</v>
      </c>
      <c r="Q8" s="78">
        <f>IF(RES_hh_tes!Q8=0,"",RES_hh_tes!Q8/RES_hh_fec!Q8)</f>
        <v>0.63471200366568647</v>
      </c>
      <c r="R8" s="78">
        <f>IF(RES_hh_tes!R8=0,"",RES_hh_tes!R8/RES_hh_fec!R8)</f>
        <v>0.64387237760906513</v>
      </c>
      <c r="S8" s="78">
        <f>IF(RES_hh_tes!S8=0,"",RES_hh_tes!S8/RES_hh_fec!S8)</f>
        <v>0.65634939855556962</v>
      </c>
      <c r="T8" s="78">
        <f>IF(RES_hh_tes!T8=0,"",RES_hh_tes!T8/RES_hh_fec!T8)</f>
        <v>0.67002508156358176</v>
      </c>
      <c r="U8" s="78">
        <f>IF(RES_hh_tes!U8=0,"",RES_hh_tes!U8/RES_hh_fec!U8)</f>
        <v>0.68560454016906192</v>
      </c>
      <c r="V8" s="78">
        <f>IF(RES_hh_tes!V8=0,"",RES_hh_tes!V8/RES_hh_fec!V8)</f>
        <v>0.7006259769220291</v>
      </c>
      <c r="W8" s="78">
        <f>IF(RES_hh_tes!W8=0,"",RES_hh_tes!W8/RES_hh_fec!W8)</f>
        <v>0.71367407943562344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0.41349418747711464</v>
      </c>
      <c r="C9" s="78">
        <f>IF(RES_hh_tes!C9=0,"",RES_hh_tes!C9/RES_hh_fec!C9)</f>
        <v>0.41774182614845679</v>
      </c>
      <c r="D9" s="78">
        <f>IF(RES_hh_tes!D9=0,"",RES_hh_tes!D9/RES_hh_fec!D9)</f>
        <v>0.41976102795326298</v>
      </c>
      <c r="E9" s="78">
        <f>IF(RES_hh_tes!E9=0,"",RES_hh_tes!E9/RES_hh_fec!E9)</f>
        <v>0.4229129929244238</v>
      </c>
      <c r="F9" s="78">
        <f>IF(RES_hh_tes!F9=0,"",RES_hh_tes!F9/RES_hh_fec!F9)</f>
        <v>0.43204612320410479</v>
      </c>
      <c r="G9" s="78">
        <f>IF(RES_hh_tes!G9=0,"",RES_hh_tes!G9/RES_hh_fec!G9)</f>
        <v>0.44547471157916974</v>
      </c>
      <c r="H9" s="78">
        <f>IF(RES_hh_tes!H9=0,"",RES_hh_tes!H9/RES_hh_fec!H9)</f>
        <v>0.46210672822114407</v>
      </c>
      <c r="I9" s="78">
        <f>IF(RES_hh_tes!I9=0,"",RES_hh_tes!I9/RES_hh_fec!I9)</f>
        <v>0.48142094304779248</v>
      </c>
      <c r="J9" s="78">
        <f>IF(RES_hh_tes!J9=0,"",RES_hh_tes!J9/RES_hh_fec!J9)</f>
        <v>0.49668629039933559</v>
      </c>
      <c r="K9" s="78">
        <f>IF(RES_hh_tes!K9=0,"",RES_hh_tes!K9/RES_hh_fec!K9)</f>
        <v>0.51535157227686901</v>
      </c>
      <c r="L9" s="78">
        <f>IF(RES_hh_tes!L9=0,"",RES_hh_tes!L9/RES_hh_fec!L9)</f>
        <v>0.53922787788133375</v>
      </c>
      <c r="M9" s="78">
        <f>IF(RES_hh_tes!M9=0,"",RES_hh_tes!M9/RES_hh_fec!M9)</f>
        <v>0.56680736733078252</v>
      </c>
      <c r="N9" s="78">
        <f>IF(RES_hh_tes!N9=0,"",RES_hh_tes!N9/RES_hh_fec!N9)</f>
        <v>0.59023214395183465</v>
      </c>
      <c r="O9" s="78">
        <f>IF(RES_hh_tes!O9=0,"",RES_hh_tes!O9/RES_hh_fec!O9)</f>
        <v>0.60638937670788895</v>
      </c>
      <c r="P9" s="78">
        <f>IF(RES_hh_tes!P9=0,"",RES_hh_tes!P9/RES_hh_fec!P9)</f>
        <v>0.60813658580278229</v>
      </c>
      <c r="Q9" s="78">
        <f>IF(RES_hh_tes!Q9=0,"",RES_hh_tes!Q9/RES_hh_fec!Q9)</f>
        <v>0.61103625578660403</v>
      </c>
      <c r="R9" s="78">
        <f>IF(RES_hh_tes!R9=0,"",RES_hh_tes!R9/RES_hh_fec!R9)</f>
        <v>0.61521345558488505</v>
      </c>
      <c r="S9" s="78">
        <f>IF(RES_hh_tes!S9=0,"",RES_hh_tes!S9/RES_hh_fec!S9)</f>
        <v>0.62038974051850837</v>
      </c>
      <c r="T9" s="78">
        <f>IF(RES_hh_tes!T9=0,"",RES_hh_tes!T9/RES_hh_fec!T9)</f>
        <v>0.62602923294645696</v>
      </c>
      <c r="U9" s="78">
        <f>IF(RES_hh_tes!U9=0,"",RES_hh_tes!U9/RES_hh_fec!U9)</f>
        <v>0.63011742796841375</v>
      </c>
      <c r="V9" s="78">
        <f>IF(RES_hh_tes!V9=0,"",RES_hh_tes!V9/RES_hh_fec!V9)</f>
        <v>0.63381174405429308</v>
      </c>
      <c r="W9" s="78">
        <f>IF(RES_hh_tes!W9=0,"",RES_hh_tes!W9/RES_hh_fec!W9)</f>
        <v>0.64434060732872733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>
        <f>IF(RES_hh_tes!F10=0,"",RES_hh_tes!F10/RES_hh_fec!F10)</f>
        <v>0.7686771470761764</v>
      </c>
      <c r="G10" s="78">
        <f>IF(RES_hh_tes!G10=0,"",RES_hh_tes!G10/RES_hh_fec!G10)</f>
        <v>0.76969218849783949</v>
      </c>
      <c r="H10" s="78">
        <f>IF(RES_hh_tes!H10=0,"",RES_hh_tes!H10/RES_hh_fec!H10)</f>
        <v>0.77080414064090186</v>
      </c>
      <c r="I10" s="78">
        <f>IF(RES_hh_tes!I10=0,"",RES_hh_tes!I10/RES_hh_fec!I10)</f>
        <v>0.77142992737048588</v>
      </c>
      <c r="J10" s="78">
        <f>IF(RES_hh_tes!J10=0,"",RES_hh_tes!J10/RES_hh_fec!J10)</f>
        <v>0.7722974307538123</v>
      </c>
      <c r="K10" s="78">
        <f>IF(RES_hh_tes!K10=0,"",RES_hh_tes!K10/RES_hh_fec!K10)</f>
        <v>0.77314281306352017</v>
      </c>
      <c r="L10" s="78">
        <f>IF(RES_hh_tes!L10=0,"",RES_hh_tes!L10/RES_hh_fec!L10)</f>
        <v>0.77356646430745835</v>
      </c>
      <c r="M10" s="78">
        <f>IF(RES_hh_tes!M10=0,"",RES_hh_tes!M10/RES_hh_fec!M10)</f>
        <v>0.77376772167169439</v>
      </c>
      <c r="N10" s="78">
        <f>IF(RES_hh_tes!N10=0,"",RES_hh_tes!N10/RES_hh_fec!N10)</f>
        <v>0.77377273747029185</v>
      </c>
      <c r="O10" s="78">
        <f>IF(RES_hh_tes!O10=0,"",RES_hh_tes!O10/RES_hh_fec!O10)</f>
        <v>0.77400015499097652</v>
      </c>
      <c r="P10" s="78">
        <f>IF(RES_hh_tes!P10=0,"",RES_hh_tes!P10/RES_hh_fec!P10)</f>
        <v>0.7742754909537557</v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0.70209399756114177</v>
      </c>
      <c r="C11" s="78">
        <f>IF(RES_hh_tes!C11=0,"",RES_hh_tes!C11/RES_hh_fec!C11)</f>
        <v>0.704090985403384</v>
      </c>
      <c r="D11" s="78">
        <f>IF(RES_hh_tes!D11=0,"",RES_hh_tes!D11/RES_hh_fec!D11)</f>
        <v>0.70733114927013963</v>
      </c>
      <c r="E11" s="78">
        <f>IF(RES_hh_tes!E11=0,"",RES_hh_tes!E11/RES_hh_fec!E11)</f>
        <v>0.71141248807143398</v>
      </c>
      <c r="F11" s="78">
        <f>IF(RES_hh_tes!F11=0,"",RES_hh_tes!F11/RES_hh_fec!F11)</f>
        <v>0.71431737036247922</v>
      </c>
      <c r="G11" s="78">
        <f>IF(RES_hh_tes!G11=0,"",RES_hh_tes!G11/RES_hh_fec!G11)</f>
        <v>0.71672670906913383</v>
      </c>
      <c r="H11" s="78">
        <f>IF(RES_hh_tes!H11=0,"",RES_hh_tes!H11/RES_hh_fec!H11)</f>
        <v>0.71859921871233123</v>
      </c>
      <c r="I11" s="78">
        <f>IF(RES_hh_tes!I11=0,"",RES_hh_tes!I11/RES_hh_fec!I11)</f>
        <v>0.72066087206963725</v>
      </c>
      <c r="J11" s="78">
        <f>IF(RES_hh_tes!J11=0,"",RES_hh_tes!J11/RES_hh_fec!J11)</f>
        <v>0.72244911161773817</v>
      </c>
      <c r="K11" s="78">
        <f>IF(RES_hh_tes!K11=0,"",RES_hh_tes!K11/RES_hh_fec!K11)</f>
        <v>0.72449447794832389</v>
      </c>
      <c r="L11" s="78">
        <f>IF(RES_hh_tes!L11=0,"",RES_hh_tes!L11/RES_hh_fec!L11)</f>
        <v>0.72660718212705966</v>
      </c>
      <c r="M11" s="78">
        <f>IF(RES_hh_tes!M11=0,"",RES_hh_tes!M11/RES_hh_fec!M11)</f>
        <v>0.72866095538008602</v>
      </c>
      <c r="N11" s="78">
        <f>IF(RES_hh_tes!N11=0,"",RES_hh_tes!N11/RES_hh_fec!N11)</f>
        <v>0.73117776936187817</v>
      </c>
      <c r="O11" s="78">
        <f>IF(RES_hh_tes!O11=0,"",RES_hh_tes!O11/RES_hh_fec!O11)</f>
        <v>0.73379930706882601</v>
      </c>
      <c r="P11" s="78">
        <f>IF(RES_hh_tes!P11=0,"",RES_hh_tes!P11/RES_hh_fec!P11)</f>
        <v>0.73484296773280133</v>
      </c>
      <c r="Q11" s="78">
        <f>IF(RES_hh_tes!Q11=0,"",RES_hh_tes!Q11/RES_hh_fec!Q11)</f>
        <v>0.73641212450193949</v>
      </c>
      <c r="R11" s="78">
        <f>IF(RES_hh_tes!R11=0,"",RES_hh_tes!R11/RES_hh_fec!R11)</f>
        <v>0.73843218372288666</v>
      </c>
      <c r="S11" s="78">
        <f>IF(RES_hh_tes!S11=0,"",RES_hh_tes!S11/RES_hh_fec!S11)</f>
        <v>0.74061931463495412</v>
      </c>
      <c r="T11" s="78">
        <f>IF(RES_hh_tes!T11=0,"",RES_hh_tes!T11/RES_hh_fec!T11)</f>
        <v>0.74405930162146816</v>
      </c>
      <c r="U11" s="78">
        <f>IF(RES_hh_tes!U11=0,"",RES_hh_tes!U11/RES_hh_fec!U11)</f>
        <v>0.74706179305952891</v>
      </c>
      <c r="V11" s="78">
        <f>IF(RES_hh_tes!V11=0,"",RES_hh_tes!V11/RES_hh_fec!V11)</f>
        <v>0.749427649523002</v>
      </c>
      <c r="W11" s="78">
        <f>IF(RES_hh_tes!W11=0,"",RES_hh_tes!W11/RES_hh_fec!W11)</f>
        <v>0.75155680373604472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1.2141344804037215</v>
      </c>
      <c r="C12" s="78">
        <f>IF(RES_hh_tes!C12=0,"",RES_hh_tes!C12/RES_hh_fec!C12)</f>
        <v>1.2585959322964193</v>
      </c>
      <c r="D12" s="78">
        <f>IF(RES_hh_tes!D12=0,"",RES_hh_tes!D12/RES_hh_fec!D12)</f>
        <v>1.3513268811159063</v>
      </c>
      <c r="E12" s="78">
        <f>IF(RES_hh_tes!E12=0,"",RES_hh_tes!E12/RES_hh_fec!E12)</f>
        <v>1.4310412803452301</v>
      </c>
      <c r="F12" s="78">
        <f>IF(RES_hh_tes!F12=0,"",RES_hh_tes!F12/RES_hh_fec!F12)</f>
        <v>1.5037305246828769</v>
      </c>
      <c r="G12" s="78">
        <f>IF(RES_hh_tes!G12=0,"",RES_hh_tes!G12/RES_hh_fec!G12)</f>
        <v>1.575883496945079</v>
      </c>
      <c r="H12" s="78">
        <f>IF(RES_hh_tes!H12=0,"",RES_hh_tes!H12/RES_hh_fec!H12)</f>
        <v>1.6497703813761853</v>
      </c>
      <c r="I12" s="78">
        <f>IF(RES_hh_tes!I12=0,"",RES_hh_tes!I12/RES_hh_fec!I12)</f>
        <v>1.7120597817876679</v>
      </c>
      <c r="J12" s="78">
        <f>IF(RES_hh_tes!J12=0,"",RES_hh_tes!J12/RES_hh_fec!J12)</f>
        <v>1.7546697547819092</v>
      </c>
      <c r="K12" s="78">
        <f>IF(RES_hh_tes!K12=0,"",RES_hh_tes!K12/RES_hh_fec!K12)</f>
        <v>1.7901431483772525</v>
      </c>
      <c r="L12" s="78">
        <f>IF(RES_hh_tes!L12=0,"",RES_hh_tes!L12/RES_hh_fec!L12)</f>
        <v>1.8428724765560269</v>
      </c>
      <c r="M12" s="78">
        <f>IF(RES_hh_tes!M12=0,"",RES_hh_tes!M12/RES_hh_fec!M12)</f>
        <v>1.9154982810881023</v>
      </c>
      <c r="N12" s="78">
        <f>IF(RES_hh_tes!N12=0,"",RES_hh_tes!N12/RES_hh_fec!N12)</f>
        <v>2.0176445922518291</v>
      </c>
      <c r="O12" s="78">
        <f>IF(RES_hh_tes!O12=0,"",RES_hh_tes!O12/RES_hh_fec!O12)</f>
        <v>2.1389828598449268</v>
      </c>
      <c r="P12" s="78">
        <f>IF(RES_hh_tes!P12=0,"",RES_hh_tes!P12/RES_hh_fec!P12)</f>
        <v>2.3113422323493302</v>
      </c>
      <c r="Q12" s="78">
        <f>IF(RES_hh_tes!Q12=0,"",RES_hh_tes!Q12/RES_hh_fec!Q12)</f>
        <v>2.5373647887619883</v>
      </c>
      <c r="R12" s="78">
        <f>IF(RES_hh_tes!R12=0,"",RES_hh_tes!R12/RES_hh_fec!R12)</f>
        <v>2.7310726681465307</v>
      </c>
      <c r="S12" s="78">
        <f>IF(RES_hh_tes!S12=0,"",RES_hh_tes!S12/RES_hh_fec!S12)</f>
        <v>2.9090729831355637</v>
      </c>
      <c r="T12" s="78">
        <f>IF(RES_hh_tes!T12=0,"",RES_hh_tes!T12/RES_hh_fec!T12)</f>
        <v>3.0675643093745659</v>
      </c>
      <c r="U12" s="78">
        <f>IF(RES_hh_tes!U12=0,"",RES_hh_tes!U12/RES_hh_fec!U12)</f>
        <v>3.1810352656455252</v>
      </c>
      <c r="V12" s="78">
        <f>IF(RES_hh_tes!V12=0,"",RES_hh_tes!V12/RES_hh_fec!V12)</f>
        <v>3.2759751215977713</v>
      </c>
      <c r="W12" s="78">
        <f>IF(RES_hh_tes!W12=0,"",RES_hh_tes!W12/RES_hh_fec!W12)</f>
        <v>3.3610156043397268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0.62939781552768015</v>
      </c>
      <c r="C13" s="79">
        <f>IF(RES_hh_tes!C13=0,"",RES_hh_tes!C13/RES_hh_fec!C13)</f>
        <v>0.63393182211645382</v>
      </c>
      <c r="D13" s="79">
        <f>IF(RES_hh_tes!D13=0,"",RES_hh_tes!D13/RES_hh_fec!D13)</f>
        <v>0.64002389900283407</v>
      </c>
      <c r="E13" s="79">
        <f>IF(RES_hh_tes!E13=0,"",RES_hh_tes!E13/RES_hh_fec!E13)</f>
        <v>0.6433269771192266</v>
      </c>
      <c r="F13" s="79">
        <f>IF(RES_hh_tes!F13=0,"",RES_hh_tes!F13/RES_hh_fec!F13)</f>
        <v>0.64730323007050483</v>
      </c>
      <c r="G13" s="79">
        <f>IF(RES_hh_tes!G13=0,"",RES_hh_tes!G13/RES_hh_fec!G13)</f>
        <v>0.6499925391966197</v>
      </c>
      <c r="H13" s="79">
        <f>IF(RES_hh_tes!H13=0,"",RES_hh_tes!H13/RES_hh_fec!H13)</f>
        <v>0.65431166535064944</v>
      </c>
      <c r="I13" s="79">
        <f>IF(RES_hh_tes!I13=0,"",RES_hh_tes!I13/RES_hh_fec!I13)</f>
        <v>0.65862295981436858</v>
      </c>
      <c r="J13" s="79">
        <f>IF(RES_hh_tes!J13=0,"",RES_hh_tes!J13/RES_hh_fec!J13)</f>
        <v>0.66374971698603724</v>
      </c>
      <c r="K13" s="79">
        <f>IF(RES_hh_tes!K13=0,"",RES_hh_tes!K13/RES_hh_fec!K13)</f>
        <v>0.66800584365390647</v>
      </c>
      <c r="L13" s="79">
        <f>IF(RES_hh_tes!L13=0,"",RES_hh_tes!L13/RES_hh_fec!L13)</f>
        <v>0.67193184666076777</v>
      </c>
      <c r="M13" s="79">
        <f>IF(RES_hh_tes!M13=0,"",RES_hh_tes!M13/RES_hh_fec!M13)</f>
        <v>0.6763126390424814</v>
      </c>
      <c r="N13" s="79">
        <f>IF(RES_hh_tes!N13=0,"",RES_hh_tes!N13/RES_hh_fec!N13)</f>
        <v>0.68144973910937123</v>
      </c>
      <c r="O13" s="79">
        <f>IF(RES_hh_tes!O13=0,"",RES_hh_tes!O13/RES_hh_fec!O13)</f>
        <v>0.68873385133394949</v>
      </c>
      <c r="P13" s="79">
        <f>IF(RES_hh_tes!P13=0,"",RES_hh_tes!P13/RES_hh_fec!P13)</f>
        <v>0.69376518532096676</v>
      </c>
      <c r="Q13" s="79">
        <f>IF(RES_hh_tes!Q13=0,"",RES_hh_tes!Q13/RES_hh_fec!Q13)</f>
        <v>0.69898200475336503</v>
      </c>
      <c r="R13" s="79">
        <f>IF(RES_hh_tes!R13=0,"",RES_hh_tes!R13/RES_hh_fec!R13)</f>
        <v>0.70537242420713275</v>
      </c>
      <c r="S13" s="79">
        <f>IF(RES_hh_tes!S13=0,"",RES_hh_tes!S13/RES_hh_fec!S13)</f>
        <v>0.7116276777778815</v>
      </c>
      <c r="T13" s="79">
        <f>IF(RES_hh_tes!T13=0,"",RES_hh_tes!T13/RES_hh_fec!T13)</f>
        <v>0.71574987135545609</v>
      </c>
      <c r="U13" s="79">
        <f>IF(RES_hh_tes!U13=0,"",RES_hh_tes!U13/RES_hh_fec!U13)</f>
        <v>0.71852199393517657</v>
      </c>
      <c r="V13" s="79">
        <f>IF(RES_hh_tes!V13=0,"",RES_hh_tes!V13/RES_hh_fec!V13)</f>
        <v>0.72039648265238065</v>
      </c>
      <c r="W13" s="79">
        <f>IF(RES_hh_tes!W13=0,"",RES_hh_tes!W13/RES_hh_fec!W13)</f>
        <v>0.72243204396540661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1.7095301171197883</v>
      </c>
      <c r="C15" s="70">
        <f>IF(RES_hh_tes!C15=0,"",RES_hh_tes!C15/RES_hh_fec!C15)</f>
        <v>1.7873802104188843</v>
      </c>
      <c r="D15" s="70">
        <f>IF(RES_hh_tes!D15=0,"",RES_hh_tes!D15/RES_hh_fec!D15)</f>
        <v>1.8706198439240262</v>
      </c>
      <c r="E15" s="70">
        <f>IF(RES_hh_tes!E15=0,"",RES_hh_tes!E15/RES_hh_fec!E15)</f>
        <v>1.9721567543405245</v>
      </c>
      <c r="F15" s="70">
        <f>IF(RES_hh_tes!F15=0,"",RES_hh_tes!F15/RES_hh_fec!F15)</f>
        <v>2.0879593179297373</v>
      </c>
      <c r="G15" s="70">
        <f>IF(RES_hh_tes!G15=0,"",RES_hh_tes!G15/RES_hh_fec!G15)</f>
        <v>2.2174020910298422</v>
      </c>
      <c r="H15" s="70">
        <f>IF(RES_hh_tes!H15=0,"",RES_hh_tes!H15/RES_hh_fec!H15)</f>
        <v>2.3646859515816594</v>
      </c>
      <c r="I15" s="70">
        <f>IF(RES_hh_tes!I15=0,"",RES_hh_tes!I15/RES_hh_fec!I15)</f>
        <v>2.4473436263472395</v>
      </c>
      <c r="J15" s="70">
        <f>IF(RES_hh_tes!J15=0,"",RES_hh_tes!J15/RES_hh_fec!J15)</f>
        <v>2.4878868686972169</v>
      </c>
      <c r="K15" s="70">
        <f>IF(RES_hh_tes!K15=0,"",RES_hh_tes!K15/RES_hh_fec!K15)</f>
        <v>2.5620234089060556</v>
      </c>
      <c r="L15" s="70">
        <f>IF(RES_hh_tes!L15=0,"",RES_hh_tes!L15/RES_hh_fec!L15)</f>
        <v>2.6367980109965217</v>
      </c>
      <c r="M15" s="70">
        <f>IF(RES_hh_tes!M15=0,"",RES_hh_tes!M15/RES_hh_fec!M15)</f>
        <v>2.7214435584092098</v>
      </c>
      <c r="N15" s="70">
        <f>IF(RES_hh_tes!N15=0,"",RES_hh_tes!N15/RES_hh_fec!N15)</f>
        <v>2.8189899348227687</v>
      </c>
      <c r="O15" s="70">
        <f>IF(RES_hh_tes!O15=0,"",RES_hh_tes!O15/RES_hh_fec!O15)</f>
        <v>2.9402507031216971</v>
      </c>
      <c r="P15" s="70">
        <f>IF(RES_hh_tes!P15=0,"",RES_hh_tes!P15/RES_hh_fec!P15)</f>
        <v>3.0419528491211625</v>
      </c>
      <c r="Q15" s="70">
        <f>IF(RES_hh_tes!Q15=0,"",RES_hh_tes!Q15/RES_hh_fec!Q15)</f>
        <v>3.1364073286338563</v>
      </c>
      <c r="R15" s="70">
        <f>IF(RES_hh_tes!R15=0,"",RES_hh_tes!R15/RES_hh_fec!R15)</f>
        <v>3.2325801202987123</v>
      </c>
      <c r="S15" s="70">
        <f>IF(RES_hh_tes!S15=0,"",RES_hh_tes!S15/RES_hh_fec!S15)</f>
        <v>3.3447286602924993</v>
      </c>
      <c r="T15" s="70">
        <f>IF(RES_hh_tes!T15=0,"",RES_hh_tes!T15/RES_hh_fec!T15)</f>
        <v>3.4472402000638049</v>
      </c>
      <c r="U15" s="70">
        <f>IF(RES_hh_tes!U15=0,"",RES_hh_tes!U15/RES_hh_fec!U15)</f>
        <v>3.536788393893521</v>
      </c>
      <c r="V15" s="70">
        <f>IF(RES_hh_tes!V15=0,"",RES_hh_tes!V15/RES_hh_fec!V15)</f>
        <v>3.6176529561605029</v>
      </c>
      <c r="W15" s="70">
        <f>IF(RES_hh_tes!W15=0,"",RES_hh_tes!W15/RES_hh_fec!W15)</f>
        <v>3.6839880937043787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1.7095301171197883</v>
      </c>
      <c r="C16" s="78">
        <f>IF(RES_hh_tes!C16=0,"",RES_hh_tes!C16/RES_hh_fec!C16)</f>
        <v>1.7873802104188843</v>
      </c>
      <c r="D16" s="78">
        <f>IF(RES_hh_tes!D16=0,"",RES_hh_tes!D16/RES_hh_fec!D16)</f>
        <v>1.8706198439240262</v>
      </c>
      <c r="E16" s="78">
        <f>IF(RES_hh_tes!E16=0,"",RES_hh_tes!E16/RES_hh_fec!E16)</f>
        <v>1.9721567543405245</v>
      </c>
      <c r="F16" s="78">
        <f>IF(RES_hh_tes!F16=0,"",RES_hh_tes!F16/RES_hh_fec!F16)</f>
        <v>2.0879593179297373</v>
      </c>
      <c r="G16" s="78">
        <f>IF(RES_hh_tes!G16=0,"",RES_hh_tes!G16/RES_hh_fec!G16)</f>
        <v>2.2174020910298422</v>
      </c>
      <c r="H16" s="78">
        <f>IF(RES_hh_tes!H16=0,"",RES_hh_tes!H16/RES_hh_fec!H16)</f>
        <v>2.3646859515816594</v>
      </c>
      <c r="I16" s="78">
        <f>IF(RES_hh_tes!I16=0,"",RES_hh_tes!I16/RES_hh_fec!I16)</f>
        <v>2.4473436263472395</v>
      </c>
      <c r="J16" s="78">
        <f>IF(RES_hh_tes!J16=0,"",RES_hh_tes!J16/RES_hh_fec!J16)</f>
        <v>2.4878868686972169</v>
      </c>
      <c r="K16" s="78">
        <f>IF(RES_hh_tes!K16=0,"",RES_hh_tes!K16/RES_hh_fec!K16)</f>
        <v>2.5620234089060556</v>
      </c>
      <c r="L16" s="78">
        <f>IF(RES_hh_tes!L16=0,"",RES_hh_tes!L16/RES_hh_fec!L16)</f>
        <v>2.6367980109965217</v>
      </c>
      <c r="M16" s="78">
        <f>IF(RES_hh_tes!M16=0,"",RES_hh_tes!M16/RES_hh_fec!M16)</f>
        <v>2.7214435584092098</v>
      </c>
      <c r="N16" s="78">
        <f>IF(RES_hh_tes!N16=0,"",RES_hh_tes!N16/RES_hh_fec!N16)</f>
        <v>2.8189899348227687</v>
      </c>
      <c r="O16" s="78">
        <f>IF(RES_hh_tes!O16=0,"",RES_hh_tes!O16/RES_hh_fec!O16)</f>
        <v>2.9402507031216971</v>
      </c>
      <c r="P16" s="78">
        <f>IF(RES_hh_tes!P16=0,"",RES_hh_tes!P16/RES_hh_fec!P16)</f>
        <v>3.0419528491211625</v>
      </c>
      <c r="Q16" s="78">
        <f>IF(RES_hh_tes!Q16=0,"",RES_hh_tes!Q16/RES_hh_fec!Q16)</f>
        <v>3.1364073286338563</v>
      </c>
      <c r="R16" s="78">
        <f>IF(RES_hh_tes!R16=0,"",RES_hh_tes!R16/RES_hh_fec!R16)</f>
        <v>3.2325801202987123</v>
      </c>
      <c r="S16" s="78">
        <f>IF(RES_hh_tes!S16=0,"",RES_hh_tes!S16/RES_hh_fec!S16)</f>
        <v>3.3447286602924993</v>
      </c>
      <c r="T16" s="78">
        <f>IF(RES_hh_tes!T16=0,"",RES_hh_tes!T16/RES_hh_fec!T16)</f>
        <v>3.4472402000638049</v>
      </c>
      <c r="U16" s="78">
        <f>IF(RES_hh_tes!U16=0,"",RES_hh_tes!U16/RES_hh_fec!U16)</f>
        <v>3.536788393893521</v>
      </c>
      <c r="V16" s="78">
        <f>IF(RES_hh_tes!V16=0,"",RES_hh_tes!V16/RES_hh_fec!V16)</f>
        <v>3.6176529561605029</v>
      </c>
      <c r="W16" s="78">
        <f>IF(RES_hh_tes!W16=0,"",RES_hh_tes!W16/RES_hh_fec!W16)</f>
        <v>3.6839880937043787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0.67480447567120405</v>
      </c>
      <c r="C17" s="70">
        <f>IF(RES_hh_tes!C17=0,"",RES_hh_tes!C17/RES_hh_fec!C17)</f>
        <v>0.6799037527454368</v>
      </c>
      <c r="D17" s="70">
        <f>IF(RES_hh_tes!D17=0,"",RES_hh_tes!D17/RES_hh_fec!D17)</f>
        <v>0.68308300208321626</v>
      </c>
      <c r="E17" s="70">
        <f>IF(RES_hh_tes!E17=0,"",RES_hh_tes!E17/RES_hh_fec!E17)</f>
        <v>0.68821463984971254</v>
      </c>
      <c r="F17" s="70">
        <f>IF(RES_hh_tes!F17=0,"",RES_hh_tes!F17/RES_hh_fec!F17)</f>
        <v>0.69171921365458711</v>
      </c>
      <c r="G17" s="70">
        <f>IF(RES_hh_tes!G17=0,"",RES_hh_tes!G17/RES_hh_fec!G17)</f>
        <v>0.69221096415609507</v>
      </c>
      <c r="H17" s="70">
        <f>IF(RES_hh_tes!H17=0,"",RES_hh_tes!H17/RES_hh_fec!H17)</f>
        <v>0.70447956524171129</v>
      </c>
      <c r="I17" s="70">
        <f>IF(RES_hh_tes!I17=0,"",RES_hh_tes!I17/RES_hh_fec!I17)</f>
        <v>0.72051180382854929</v>
      </c>
      <c r="J17" s="70">
        <f>IF(RES_hh_tes!J17=0,"",RES_hh_tes!J17/RES_hh_fec!J17)</f>
        <v>0.73412847478027388</v>
      </c>
      <c r="K17" s="70">
        <f>IF(RES_hh_tes!K17=0,"",RES_hh_tes!K17/RES_hh_fec!K17)</f>
        <v>0.74189439668201296</v>
      </c>
      <c r="L17" s="70">
        <f>IF(RES_hh_tes!L17=0,"",RES_hh_tes!L17/RES_hh_fec!L17)</f>
        <v>0.75094654807933126</v>
      </c>
      <c r="M17" s="70">
        <f>IF(RES_hh_tes!M17=0,"",RES_hh_tes!M17/RES_hh_fec!M17)</f>
        <v>0.75495636874211547</v>
      </c>
      <c r="N17" s="70">
        <f>IF(RES_hh_tes!N17=0,"",RES_hh_tes!N17/RES_hh_fec!N17)</f>
        <v>0.76922082433777639</v>
      </c>
      <c r="O17" s="70">
        <f>IF(RES_hh_tes!O17=0,"",RES_hh_tes!O17/RES_hh_fec!O17)</f>
        <v>0.77471589073411662</v>
      </c>
      <c r="P17" s="70">
        <f>IF(RES_hh_tes!P17=0,"",RES_hh_tes!P17/RES_hh_fec!P17)</f>
        <v>0.77794912390002025</v>
      </c>
      <c r="Q17" s="70">
        <f>IF(RES_hh_tes!Q17=0,"",RES_hh_tes!Q17/RES_hh_fec!Q17)</f>
        <v>0.78346956684699087</v>
      </c>
      <c r="R17" s="70">
        <f>IF(RES_hh_tes!R17=0,"",RES_hh_tes!R17/RES_hh_fec!R17)</f>
        <v>0.7873240211163165</v>
      </c>
      <c r="S17" s="70">
        <f>IF(RES_hh_tes!S17=0,"",RES_hh_tes!S17/RES_hh_fec!S17)</f>
        <v>0.80535296914157939</v>
      </c>
      <c r="T17" s="70">
        <f>IF(RES_hh_tes!T17=0,"",RES_hh_tes!T17/RES_hh_fec!T17)</f>
        <v>0.82286974921951261</v>
      </c>
      <c r="U17" s="70">
        <f>IF(RES_hh_tes!U17=0,"",RES_hh_tes!U17/RES_hh_fec!U17)</f>
        <v>0.83579539248591073</v>
      </c>
      <c r="V17" s="70">
        <f>IF(RES_hh_tes!V17=0,"",RES_hh_tes!V17/RES_hh_fec!V17)</f>
        <v>0.8495514297467287</v>
      </c>
      <c r="W17" s="70">
        <f>IF(RES_hh_tes!W17=0,"",RES_hh_tes!W17/RES_hh_fec!W17)</f>
        <v>0.8527932489297182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0.52026026658742663</v>
      </c>
      <c r="C19" s="78">
        <f>IF(RES_hh_tes!C19=0,"",RES_hh_tes!C19/RES_hh_fec!C19)</f>
        <v>0.52357235061288587</v>
      </c>
      <c r="D19" s="78">
        <f>IF(RES_hh_tes!D19=0,"",RES_hh_tes!D19/RES_hh_fec!D19)</f>
        <v>0.52722049206245503</v>
      </c>
      <c r="E19" s="78">
        <f>IF(RES_hh_tes!E19=0,"",RES_hh_tes!E19/RES_hh_fec!E19)</f>
        <v>0.53068303401541217</v>
      </c>
      <c r="F19" s="78">
        <f>IF(RES_hh_tes!F19=0,"",RES_hh_tes!F19/RES_hh_fec!F19)</f>
        <v>0.53410380535840207</v>
      </c>
      <c r="G19" s="78">
        <f>IF(RES_hh_tes!G19=0,"",RES_hh_tes!G19/RES_hh_fec!G19)</f>
        <v>0.53769671324999313</v>
      </c>
      <c r="H19" s="78">
        <f>IF(RES_hh_tes!H19=0,"",RES_hh_tes!H19/RES_hh_fec!H19)</f>
        <v>0.54186111809108573</v>
      </c>
      <c r="I19" s="78">
        <f>IF(RES_hh_tes!I19=0,"",RES_hh_tes!I19/RES_hh_fec!I19)</f>
        <v>0.54406182488607435</v>
      </c>
      <c r="J19" s="78">
        <f>IF(RES_hh_tes!J19=0,"",RES_hh_tes!J19/RES_hh_fec!J19)</f>
        <v>0.54538615549691105</v>
      </c>
      <c r="K19" s="78">
        <f>IF(RES_hh_tes!K19=0,"",RES_hh_tes!K19/RES_hh_fec!K19)</f>
        <v>0.54822438488669967</v>
      </c>
      <c r="L19" s="78">
        <f>IF(RES_hh_tes!L19=0,"",RES_hh_tes!L19/RES_hh_fec!L19)</f>
        <v>0.55253186174998847</v>
      </c>
      <c r="M19" s="78">
        <f>IF(RES_hh_tes!M19=0,"",RES_hh_tes!M19/RES_hh_fec!M19)</f>
        <v>0.55943171204419817</v>
      </c>
      <c r="N19" s="78">
        <f>IF(RES_hh_tes!N19=0,"",RES_hh_tes!N19/RES_hh_fec!N19)</f>
        <v>0.56903012139022113</v>
      </c>
      <c r="O19" s="78">
        <f>IF(RES_hh_tes!O19=0,"",RES_hh_tes!O19/RES_hh_fec!O19)</f>
        <v>0.58438094221503523</v>
      </c>
      <c r="P19" s="78">
        <f>IF(RES_hh_tes!P19=0,"",RES_hh_tes!P19/RES_hh_fec!P19)</f>
        <v>0.59823143216366814</v>
      </c>
      <c r="Q19" s="78">
        <f>IF(RES_hh_tes!Q19=0,"",RES_hh_tes!Q19/RES_hh_fec!Q19)</f>
        <v>0.61036934611392968</v>
      </c>
      <c r="R19" s="78">
        <f>IF(RES_hh_tes!R19=0,"",RES_hh_tes!R19/RES_hh_fec!R19)</f>
        <v>0.62380199439644235</v>
      </c>
      <c r="S19" s="78">
        <f>IF(RES_hh_tes!S19=0,"",RES_hh_tes!S19/RES_hh_fec!S19)</f>
        <v>0.64423628259067101</v>
      </c>
      <c r="T19" s="78">
        <f>IF(RES_hh_tes!T19=0,"",RES_hh_tes!T19/RES_hh_fec!T19)</f>
        <v>0.66848785569205404</v>
      </c>
      <c r="U19" s="78">
        <f>IF(RES_hh_tes!U19=0,"",RES_hh_tes!U19/RES_hh_fec!U19)</f>
        <v>0.69349184416377019</v>
      </c>
      <c r="V19" s="78">
        <f>IF(RES_hh_tes!V19=0,"",RES_hh_tes!V19/RES_hh_fec!V19)</f>
        <v>0.71523054742200565</v>
      </c>
      <c r="W19" s="78">
        <f>IF(RES_hh_tes!W19=0,"",RES_hh_tes!W19/RES_hh_fec!W19)</f>
        <v>0.73273971417593142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0.46885503784808646</v>
      </c>
      <c r="C20" s="78">
        <f>IF(RES_hh_tes!C20=0,"",RES_hh_tes!C20/RES_hh_fec!C20)</f>
        <v>0.46983175657009957</v>
      </c>
      <c r="D20" s="78">
        <f>IF(RES_hh_tes!D20=0,"",RES_hh_tes!D20/RES_hh_fec!D20)</f>
        <v>0.4707020935177178</v>
      </c>
      <c r="E20" s="78">
        <f>IF(RES_hh_tes!E20=0,"",RES_hh_tes!E20/RES_hh_fec!E20)</f>
        <v>0.47181031807797008</v>
      </c>
      <c r="F20" s="78">
        <f>IF(RES_hh_tes!F20=0,"",RES_hh_tes!F20/RES_hh_fec!F20)</f>
        <v>0.47266963787643834</v>
      </c>
      <c r="G20" s="78">
        <f>IF(RES_hh_tes!G20=0,"",RES_hh_tes!G20/RES_hh_fec!G20)</f>
        <v>0.47361470513473469</v>
      </c>
      <c r="H20" s="78">
        <f>IF(RES_hh_tes!H20=0,"",RES_hh_tes!H20/RES_hh_fec!H20)</f>
        <v>0.47453381065505817</v>
      </c>
      <c r="I20" s="78">
        <f>IF(RES_hh_tes!I20=0,"",RES_hh_tes!I20/RES_hh_fec!I20)</f>
        <v>0.47584118263134667</v>
      </c>
      <c r="J20" s="78">
        <f>IF(RES_hh_tes!J20=0,"",RES_hh_tes!J20/RES_hh_fec!J20)</f>
        <v>0.47960981518933049</v>
      </c>
      <c r="K20" s="78">
        <f>IF(RES_hh_tes!K20=0,"",RES_hh_tes!K20/RES_hh_fec!K20)</f>
        <v>0.48334660532328738</v>
      </c>
      <c r="L20" s="78">
        <f>IF(RES_hh_tes!L20=0,"",RES_hh_tes!L20/RES_hh_fec!L20)</f>
        <v>0.48903733180144432</v>
      </c>
      <c r="M20" s="78">
        <f>IF(RES_hh_tes!M20=0,"",RES_hh_tes!M20/RES_hh_fec!M20)</f>
        <v>0.49818172382462206</v>
      </c>
      <c r="N20" s="78">
        <f>IF(RES_hh_tes!N20=0,"",RES_hh_tes!N20/RES_hh_fec!N20)</f>
        <v>0.5131433499868937</v>
      </c>
      <c r="O20" s="78">
        <f>IF(RES_hh_tes!O20=0,"",RES_hh_tes!O20/RES_hh_fec!O20)</f>
        <v>0.53081006992806146</v>
      </c>
      <c r="P20" s="78">
        <f>IF(RES_hh_tes!P20=0,"",RES_hh_tes!P20/RES_hh_fec!P20)</f>
        <v>0.53360846295869657</v>
      </c>
      <c r="Q20" s="78">
        <f>IF(RES_hh_tes!Q20=0,"",RES_hh_tes!Q20/RES_hh_fec!Q20)</f>
        <v>0.53636283703796994</v>
      </c>
      <c r="R20" s="78">
        <f>IF(RES_hh_tes!R20=0,"",RES_hh_tes!R20/RES_hh_fec!R20)</f>
        <v>0.54238684901654954</v>
      </c>
      <c r="S20" s="78">
        <f>IF(RES_hh_tes!S20=0,"",RES_hh_tes!S20/RES_hh_fec!S20)</f>
        <v>0.56191767186506669</v>
      </c>
      <c r="T20" s="78">
        <f>IF(RES_hh_tes!T20=0,"",RES_hh_tes!T20/RES_hh_fec!T20)</f>
        <v>0.57975658084627613</v>
      </c>
      <c r="U20" s="78">
        <f>IF(RES_hh_tes!U20=0,"",RES_hh_tes!U20/RES_hh_fec!U20)</f>
        <v>0.60412350934332815</v>
      </c>
      <c r="V20" s="78">
        <f>IF(RES_hh_tes!V20=0,"",RES_hh_tes!V20/RES_hh_fec!V20)</f>
        <v>0.6335481208836472</v>
      </c>
      <c r="W20" s="78">
        <f>IF(RES_hh_tes!W20=0,"",RES_hh_tes!W20/RES_hh_fec!W20)</f>
        <v>0.65383424186561068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0.48511478751249509</v>
      </c>
      <c r="C21" s="78">
        <f>IF(RES_hh_tes!C21=0,"",RES_hh_tes!C21/RES_hh_fec!C21)</f>
        <v>0.49626813896027994</v>
      </c>
      <c r="D21" s="78">
        <f>IF(RES_hh_tes!D21=0,"",RES_hh_tes!D21/RES_hh_fec!D21)</f>
        <v>0.52054156751840797</v>
      </c>
      <c r="E21" s="78">
        <f>IF(RES_hh_tes!E21=0,"",RES_hh_tes!E21/RES_hh_fec!E21)</f>
        <v>0.53599728455485229</v>
      </c>
      <c r="F21" s="78">
        <f>IF(RES_hh_tes!F21=0,"",RES_hh_tes!F21/RES_hh_fec!F21)</f>
        <v>0.54734171759631467</v>
      </c>
      <c r="G21" s="78">
        <f>IF(RES_hh_tes!G21=0,"",RES_hh_tes!G21/RES_hh_fec!G21)</f>
        <v>0.5556140846136618</v>
      </c>
      <c r="H21" s="78">
        <f>IF(RES_hh_tes!H21=0,"",RES_hh_tes!H21/RES_hh_fec!H21)</f>
        <v>0.56216563355302029</v>
      </c>
      <c r="I21" s="78">
        <f>IF(RES_hh_tes!I21=0,"",RES_hh_tes!I21/RES_hh_fec!I21)</f>
        <v>0.56749406678956504</v>
      </c>
      <c r="J21" s="78">
        <f>IF(RES_hh_tes!J21=0,"",RES_hh_tes!J21/RES_hh_fec!J21)</f>
        <v>0.57245166175345197</v>
      </c>
      <c r="K21" s="78">
        <f>IF(RES_hh_tes!K21=0,"",RES_hh_tes!K21/RES_hh_fec!K21)</f>
        <v>0.57722721891208129</v>
      </c>
      <c r="L21" s="78">
        <f>IF(RES_hh_tes!L21=0,"",RES_hh_tes!L21/RES_hh_fec!L21)</f>
        <v>0.58115468111233815</v>
      </c>
      <c r="M21" s="78">
        <f>IF(RES_hh_tes!M21=0,"",RES_hh_tes!M21/RES_hh_fec!M21)</f>
        <v>0.58614694415421498</v>
      </c>
      <c r="N21" s="78">
        <f>IF(RES_hh_tes!N21=0,"",RES_hh_tes!N21/RES_hh_fec!N21)</f>
        <v>0.59300278065641687</v>
      </c>
      <c r="O21" s="78">
        <f>IF(RES_hh_tes!O21=0,"",RES_hh_tes!O21/RES_hh_fec!O21)</f>
        <v>0.60382134894316453</v>
      </c>
      <c r="P21" s="78">
        <f>IF(RES_hh_tes!P21=0,"",RES_hh_tes!P21/RES_hh_fec!P21)</f>
        <v>0.61377292831773878</v>
      </c>
      <c r="Q21" s="78">
        <f>IF(RES_hh_tes!Q21=0,"",RES_hh_tes!Q21/RES_hh_fec!Q21)</f>
        <v>0.62882515203857992</v>
      </c>
      <c r="R21" s="78">
        <f>IF(RES_hh_tes!R21=0,"",RES_hh_tes!R21/RES_hh_fec!R21)</f>
        <v>0.64341525395571508</v>
      </c>
      <c r="S21" s="78">
        <f>IF(RES_hh_tes!S21=0,"",RES_hh_tes!S21/RES_hh_fec!S21)</f>
        <v>0.66370019282941783</v>
      </c>
      <c r="T21" s="78">
        <f>IF(RES_hh_tes!T21=0,"",RES_hh_tes!T21/RES_hh_fec!T21)</f>
        <v>0.68089166344750485</v>
      </c>
      <c r="U21" s="78">
        <f>IF(RES_hh_tes!U21=0,"",RES_hh_tes!U21/RES_hh_fec!U21)</f>
        <v>0.69686547220153505</v>
      </c>
      <c r="V21" s="78">
        <f>IF(RES_hh_tes!V21=0,"",RES_hh_tes!V21/RES_hh_fec!V21)</f>
        <v>0.71395546255108266</v>
      </c>
      <c r="W21" s="78">
        <f>IF(RES_hh_tes!W21=0,"",RES_hh_tes!W21/RES_hh_fec!W21)</f>
        <v>0.73156861225700154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0.43706280473101156</v>
      </c>
      <c r="C22" s="78">
        <f>IF(RES_hh_tes!C22=0,"",RES_hh_tes!C22/RES_hh_fec!C22)</f>
        <v>0.44436889787791239</v>
      </c>
      <c r="D22" s="78">
        <f>IF(RES_hh_tes!D22=0,"",RES_hh_tes!D22/RES_hh_fec!D22)</f>
        <v>0.45062240589773267</v>
      </c>
      <c r="E22" s="78">
        <f>IF(RES_hh_tes!E22=0,"",RES_hh_tes!E22/RES_hh_fec!E22)</f>
        <v>0.45856734641811348</v>
      </c>
      <c r="F22" s="78">
        <f>IF(RES_hh_tes!F22=0,"",RES_hh_tes!F22/RES_hh_fec!F22)</f>
        <v>0.47208166824125997</v>
      </c>
      <c r="G22" s="78">
        <f>IF(RES_hh_tes!G22=0,"",RES_hh_tes!G22/RES_hh_fec!G22)</f>
        <v>0.49074681986279511</v>
      </c>
      <c r="H22" s="78">
        <f>IF(RES_hh_tes!H22=0,"",RES_hh_tes!H22/RES_hh_fec!H22)</f>
        <v>0.51208592875131975</v>
      </c>
      <c r="I22" s="78">
        <f>IF(RES_hh_tes!I22=0,"",RES_hh_tes!I22/RES_hh_fec!I22)</f>
        <v>0.53517410000154242</v>
      </c>
      <c r="J22" s="78">
        <f>IF(RES_hh_tes!J22=0,"",RES_hh_tes!J22/RES_hh_fec!J22)</f>
        <v>0.55848679209922525</v>
      </c>
      <c r="K22" s="78">
        <f>IF(RES_hh_tes!K22=0,"",RES_hh_tes!K22/RES_hh_fec!K22)</f>
        <v>0.57937880303223355</v>
      </c>
      <c r="L22" s="78">
        <f>IF(RES_hh_tes!L22=0,"",RES_hh_tes!L22/RES_hh_fec!L22)</f>
        <v>0.60732207807193272</v>
      </c>
      <c r="M22" s="78">
        <f>IF(RES_hh_tes!M22=0,"",RES_hh_tes!M22/RES_hh_fec!M22)</f>
        <v>0.6391753483737439</v>
      </c>
      <c r="N22" s="78">
        <f>IF(RES_hh_tes!N22=0,"",RES_hh_tes!N22/RES_hh_fec!N22)</f>
        <v>0.66977854238910661</v>
      </c>
      <c r="O22" s="78">
        <f>IF(RES_hh_tes!O22=0,"",RES_hh_tes!O22/RES_hh_fec!O22)</f>
        <v>0.69292619366698605</v>
      </c>
      <c r="P22" s="78">
        <f>IF(RES_hh_tes!P22=0,"",RES_hh_tes!P22/RES_hh_fec!P22)</f>
        <v>0.69988703098500005</v>
      </c>
      <c r="Q22" s="78">
        <f>IF(RES_hh_tes!Q22=0,"",RES_hh_tes!Q22/RES_hh_fec!Q22)</f>
        <v>0.71011435958812463</v>
      </c>
      <c r="R22" s="78">
        <f>IF(RES_hh_tes!R22=0,"",RES_hh_tes!R22/RES_hh_fec!R22)</f>
        <v>0.72085231511711123</v>
      </c>
      <c r="S22" s="78">
        <f>IF(RES_hh_tes!S22=0,"",RES_hh_tes!S22/RES_hh_fec!S22)</f>
        <v>0.73270518738049273</v>
      </c>
      <c r="T22" s="78">
        <f>IF(RES_hh_tes!T22=0,"",RES_hh_tes!T22/RES_hh_fec!T22)</f>
        <v>0.74215947169786478</v>
      </c>
      <c r="U22" s="78">
        <f>IF(RES_hh_tes!U22=0,"",RES_hh_tes!U22/RES_hh_fec!U22)</f>
        <v>0.7523937882094931</v>
      </c>
      <c r="V22" s="78">
        <f>IF(RES_hh_tes!V22=0,"",RES_hh_tes!V22/RES_hh_fec!V22)</f>
        <v>0.76228037217975497</v>
      </c>
      <c r="W22" s="78">
        <f>IF(RES_hh_tes!W22=0,"",RES_hh_tes!W22/RES_hh_fec!W22)</f>
        <v>0.76790456078166769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0.75015154579146659</v>
      </c>
      <c r="C24" s="78">
        <f>IF(RES_hh_tes!C24=0,"",RES_hh_tes!C24/RES_hh_fec!C24)</f>
        <v>0.75113574883320566</v>
      </c>
      <c r="D24" s="78">
        <f>IF(RES_hh_tes!D24=0,"",RES_hh_tes!D24/RES_hh_fec!D24)</f>
        <v>0.7550401553524424</v>
      </c>
      <c r="E24" s="78">
        <f>IF(RES_hh_tes!E24=0,"",RES_hh_tes!E24/RES_hh_fec!E24)</f>
        <v>0.75985066165505755</v>
      </c>
      <c r="F24" s="78">
        <f>IF(RES_hh_tes!F24=0,"",RES_hh_tes!F24/RES_hh_fec!F24)</f>
        <v>0.76331708030566991</v>
      </c>
      <c r="G24" s="78">
        <f>IF(RES_hh_tes!G24=0,"",RES_hh_tes!G24/RES_hh_fec!G24)</f>
        <v>0.76642307067417459</v>
      </c>
      <c r="H24" s="78">
        <f>IF(RES_hh_tes!H24=0,"",RES_hh_tes!H24/RES_hh_fec!H24)</f>
        <v>0.76890637311632626</v>
      </c>
      <c r="I24" s="78">
        <f>IF(RES_hh_tes!I24=0,"",RES_hh_tes!I24/RES_hh_fec!I24)</f>
        <v>0.77059743601238373</v>
      </c>
      <c r="J24" s="78">
        <f>IF(RES_hh_tes!J24=0,"",RES_hh_tes!J24/RES_hh_fec!J24)</f>
        <v>0.77489973692748615</v>
      </c>
      <c r="K24" s="78">
        <f>IF(RES_hh_tes!K24=0,"",RES_hh_tes!K24/RES_hh_fec!K24)</f>
        <v>0.77907605815226377</v>
      </c>
      <c r="L24" s="78">
        <f>IF(RES_hh_tes!L24=0,"",RES_hh_tes!L24/RES_hh_fec!L24)</f>
        <v>0.78320894532410723</v>
      </c>
      <c r="M24" s="78">
        <f>IF(RES_hh_tes!M24=0,"",RES_hh_tes!M24/RES_hh_fec!M24)</f>
        <v>0.78766904820918582</v>
      </c>
      <c r="N24" s="78">
        <f>IF(RES_hh_tes!N24=0,"",RES_hh_tes!N24/RES_hh_fec!N24)</f>
        <v>0.79360291619635748</v>
      </c>
      <c r="O24" s="78">
        <f>IF(RES_hh_tes!O24=0,"",RES_hh_tes!O24/RES_hh_fec!O24)</f>
        <v>0.80018914864512258</v>
      </c>
      <c r="P24" s="78">
        <f>IF(RES_hh_tes!P24=0,"",RES_hh_tes!P24/RES_hh_fec!P24)</f>
        <v>0.80315639705346087</v>
      </c>
      <c r="Q24" s="78">
        <f>IF(RES_hh_tes!Q24=0,"",RES_hh_tes!Q24/RES_hh_fec!Q24)</f>
        <v>0.80539702992341633</v>
      </c>
      <c r="R24" s="78">
        <f>IF(RES_hh_tes!R24=0,"",RES_hh_tes!R24/RES_hh_fec!R24)</f>
        <v>0.80780155092543737</v>
      </c>
      <c r="S24" s="78">
        <f>IF(RES_hh_tes!S24=0,"",RES_hh_tes!S24/RES_hh_fec!S24)</f>
        <v>0.81253427630677899</v>
      </c>
      <c r="T24" s="78">
        <f>IF(RES_hh_tes!T24=0,"",RES_hh_tes!T24/RES_hh_fec!T24)</f>
        <v>0.81847714840290864</v>
      </c>
      <c r="U24" s="78">
        <f>IF(RES_hh_tes!U24=0,"",RES_hh_tes!U24/RES_hh_fec!U24)</f>
        <v>0.82480235566074178</v>
      </c>
      <c r="V24" s="78">
        <f>IF(RES_hh_tes!V24=0,"",RES_hh_tes!V24/RES_hh_fec!V24)</f>
        <v>0.83068869288095171</v>
      </c>
      <c r="W24" s="78">
        <f>IF(RES_hh_tes!W24=0,"",RES_hh_tes!W24/RES_hh_fec!W24)</f>
        <v>0.83564430624173758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0.5828628174010817</v>
      </c>
      <c r="C25" s="79">
        <f>IF(RES_hh_tes!C25=0,"",RES_hh_tes!C25/RES_hh_fec!C25)</f>
        <v>0.58619630988030968</v>
      </c>
      <c r="D25" s="79">
        <f>IF(RES_hh_tes!D25=0,"",RES_hh_tes!D25/RES_hh_fec!D25)</f>
        <v>0.59037085780787868</v>
      </c>
      <c r="E25" s="79">
        <f>IF(RES_hh_tes!E25=0,"",RES_hh_tes!E25/RES_hh_fec!E25)</f>
        <v>0.59414456993186815</v>
      </c>
      <c r="F25" s="79">
        <f>IF(RES_hh_tes!F25=0,"",RES_hh_tes!F25/RES_hh_fec!F25)</f>
        <v>0.59896635634711326</v>
      </c>
      <c r="G25" s="79">
        <f>IF(RES_hh_tes!G25=0,"",RES_hh_tes!G25/RES_hh_fec!G25)</f>
        <v>0.60325210358000814</v>
      </c>
      <c r="H25" s="79">
        <f>IF(RES_hh_tes!H25=0,"",RES_hh_tes!H25/RES_hh_fec!H25)</f>
        <v>0.60795957508731902</v>
      </c>
      <c r="I25" s="79">
        <f>IF(RES_hh_tes!I25=0,"",RES_hh_tes!I25/RES_hh_fec!I25)</f>
        <v>0.61015661977061497</v>
      </c>
      <c r="J25" s="79">
        <f>IF(RES_hh_tes!J25=0,"",RES_hh_tes!J25/RES_hh_fec!J25)</f>
        <v>0.61128455989966268</v>
      </c>
      <c r="K25" s="79">
        <f>IF(RES_hh_tes!K25=0,"",RES_hh_tes!K25/RES_hh_fec!K25)</f>
        <v>0.61392187271767285</v>
      </c>
      <c r="L25" s="79">
        <f>IF(RES_hh_tes!L25=0,"",RES_hh_tes!L25/RES_hh_fec!L25)</f>
        <v>0.61675095096067245</v>
      </c>
      <c r="M25" s="79">
        <f>IF(RES_hh_tes!M25=0,"",RES_hh_tes!M25/RES_hh_fec!M25)</f>
        <v>0.62056370513519599</v>
      </c>
      <c r="N25" s="79">
        <f>IF(RES_hh_tes!N25=0,"",RES_hh_tes!N25/RES_hh_fec!N25)</f>
        <v>0.62592376432893615</v>
      </c>
      <c r="O25" s="79">
        <f>IF(RES_hh_tes!O25=0,"",RES_hh_tes!O25/RES_hh_fec!O25)</f>
        <v>0.63282964456939339</v>
      </c>
      <c r="P25" s="79">
        <f>IF(RES_hh_tes!P25=0,"",RES_hh_tes!P25/RES_hh_fec!P25)</f>
        <v>0.63897476992649926</v>
      </c>
      <c r="Q25" s="79">
        <f>IF(RES_hh_tes!Q25=0,"",RES_hh_tes!Q25/RES_hh_fec!Q25)</f>
        <v>0.64446897806915315</v>
      </c>
      <c r="R25" s="79">
        <f>IF(RES_hh_tes!R25=0,"",RES_hh_tes!R25/RES_hh_fec!R25)</f>
        <v>0.6542689420478417</v>
      </c>
      <c r="S25" s="79">
        <f>IF(RES_hh_tes!S25=0,"",RES_hh_tes!S25/RES_hh_fec!S25)</f>
        <v>0.66829866887047562</v>
      </c>
      <c r="T25" s="79">
        <f>IF(RES_hh_tes!T25=0,"",RES_hh_tes!T25/RES_hh_fec!T25)</f>
        <v>0.68180436717675197</v>
      </c>
      <c r="U25" s="79">
        <f>IF(RES_hh_tes!U25=0,"",RES_hh_tes!U25/RES_hh_fec!U25)</f>
        <v>0.69988468975777363</v>
      </c>
      <c r="V25" s="79">
        <f>IF(RES_hh_tes!V25=0,"",RES_hh_tes!V25/RES_hh_fec!V25)</f>
        <v>0.71667419198413485</v>
      </c>
      <c r="W25" s="79">
        <f>IF(RES_hh_tes!W25=0,"",RES_hh_tes!W25/RES_hh_fec!W25)</f>
        <v>0.73220928093965942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0.99999999999999967</v>
      </c>
      <c r="C26" s="81">
        <f>IF(RES_hh_tes!C26=0,"",RES_hh_tes!C26/RES_hh_fec!C26)</f>
        <v>0.99999999999999944</v>
      </c>
      <c r="D26" s="81">
        <f>IF(RES_hh_tes!D26=0,"",RES_hh_tes!D26/RES_hh_fec!D26)</f>
        <v>1.0000000000000004</v>
      </c>
      <c r="E26" s="81">
        <f>IF(RES_hh_tes!E26=0,"",RES_hh_tes!E26/RES_hh_fec!E26)</f>
        <v>0.99999999999999878</v>
      </c>
      <c r="F26" s="81">
        <f>IF(RES_hh_tes!F26=0,"",RES_hh_tes!F26/RES_hh_fec!F26)</f>
        <v>1.0000000000000004</v>
      </c>
      <c r="G26" s="81">
        <f>IF(RES_hh_tes!G26=0,"",RES_hh_tes!G26/RES_hh_fec!G26)</f>
        <v>0.99999999999999856</v>
      </c>
      <c r="H26" s="81">
        <f>IF(RES_hh_tes!H26=0,"",RES_hh_tes!H26/RES_hh_fec!H26)</f>
        <v>1.0000000000000007</v>
      </c>
      <c r="I26" s="81">
        <f>IF(RES_hh_tes!I26=0,"",RES_hh_tes!I26/RES_hh_fec!I26)</f>
        <v>0.99999999999999833</v>
      </c>
      <c r="J26" s="81">
        <f>IF(RES_hh_tes!J26=0,"",RES_hh_tes!J26/RES_hh_fec!J26)</f>
        <v>0.99999999999999878</v>
      </c>
      <c r="K26" s="81">
        <f>IF(RES_hh_tes!K26=0,"",RES_hh_tes!K26/RES_hh_fec!K26)</f>
        <v>0.99999999999999767</v>
      </c>
      <c r="L26" s="81">
        <f>IF(RES_hh_tes!L26=0,"",RES_hh_tes!L26/RES_hh_fec!L26)</f>
        <v>0.99999999999999867</v>
      </c>
      <c r="M26" s="81">
        <f>IF(RES_hh_tes!M26=0,"",RES_hh_tes!M26/RES_hh_fec!M26)</f>
        <v>0.99999999999999334</v>
      </c>
      <c r="N26" s="81">
        <f>IF(RES_hh_tes!N26=0,"",RES_hh_tes!N26/RES_hh_fec!N26)</f>
        <v>0.99999999999999856</v>
      </c>
      <c r="O26" s="81">
        <f>IF(RES_hh_tes!O26=0,"",RES_hh_tes!O26/RES_hh_fec!O26)</f>
        <v>1.0000000000000033</v>
      </c>
      <c r="P26" s="81">
        <f>IF(RES_hh_tes!P26=0,"",RES_hh_tes!P26/RES_hh_fec!P26)</f>
        <v>0.99999999999999312</v>
      </c>
      <c r="Q26" s="81">
        <f>IF(RES_hh_tes!Q26=0,"",RES_hh_tes!Q26/RES_hh_fec!Q26)</f>
        <v>0.99999999999999434</v>
      </c>
      <c r="R26" s="81">
        <f>IF(RES_hh_tes!R26=0,"",RES_hh_tes!R26/RES_hh_fec!R26)</f>
        <v>1.0000000000000067</v>
      </c>
      <c r="S26" s="81">
        <f>IF(RES_hh_tes!S26=0,"",RES_hh_tes!S26/RES_hh_fec!S26)</f>
        <v>0.99999999999999456</v>
      </c>
      <c r="T26" s="81">
        <f>IF(RES_hh_tes!T26=0,"",RES_hh_tes!T26/RES_hh_fec!T26)</f>
        <v>0.99999999999999889</v>
      </c>
      <c r="U26" s="81">
        <f>IF(RES_hh_tes!U26=0,"",RES_hh_tes!U26/RES_hh_fec!U26)</f>
        <v>0.99999999999998646</v>
      </c>
      <c r="V26" s="81">
        <f>IF(RES_hh_tes!V26=0,"",RES_hh_tes!V26/RES_hh_fec!V26)</f>
        <v>0.999999999999997</v>
      </c>
      <c r="W26" s="81">
        <f>IF(RES_hh_tes!W26=0,"",RES_hh_tes!W26/RES_hh_fec!W26)</f>
        <v>0.99999999999998179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0.72169783331784521</v>
      </c>
      <c r="C27" s="70">
        <f>IF(RES_hh_tes!C27=0,"",RES_hh_tes!C27/RES_hh_fec!C27)</f>
        <v>0.72431142195415965</v>
      </c>
      <c r="D27" s="70">
        <f>IF(RES_hh_tes!D27=0,"",RES_hh_tes!D27/RES_hh_fec!D27)</f>
        <v>0.72855191757053162</v>
      </c>
      <c r="E27" s="70">
        <f>IF(RES_hh_tes!E27=0,"",RES_hh_tes!E27/RES_hh_fec!E27)</f>
        <v>0.73227797825863339</v>
      </c>
      <c r="F27" s="70">
        <f>IF(RES_hh_tes!F27=0,"",RES_hh_tes!F27/RES_hh_fec!F27)</f>
        <v>0.73540743035459666</v>
      </c>
      <c r="G27" s="70">
        <f>IF(RES_hh_tes!G27=0,"",RES_hh_tes!G27/RES_hh_fec!G27)</f>
        <v>0.73891239469362047</v>
      </c>
      <c r="H27" s="70">
        <f>IF(RES_hh_tes!H27=0,"",RES_hh_tes!H27/RES_hh_fec!H27)</f>
        <v>0.74214010658877405</v>
      </c>
      <c r="I27" s="70">
        <f>IF(RES_hh_tes!I27=0,"",RES_hh_tes!I27/RES_hh_fec!I27)</f>
        <v>0.74151262397529771</v>
      </c>
      <c r="J27" s="70">
        <f>IF(RES_hh_tes!J27=0,"",RES_hh_tes!J27/RES_hh_fec!J27)</f>
        <v>0.74333825897950745</v>
      </c>
      <c r="K27" s="70">
        <f>IF(RES_hh_tes!K27=0,"",RES_hh_tes!K27/RES_hh_fec!K27)</f>
        <v>0.74637924419837065</v>
      </c>
      <c r="L27" s="70">
        <f>IF(RES_hh_tes!L27=0,"",RES_hh_tes!L27/RES_hh_fec!L27)</f>
        <v>0.74492391485704279</v>
      </c>
      <c r="M27" s="70">
        <f>IF(RES_hh_tes!M27=0,"",RES_hh_tes!M27/RES_hh_fec!M27)</f>
        <v>0.7463865562351778</v>
      </c>
      <c r="N27" s="70">
        <f>IF(RES_hh_tes!N27=0,"",RES_hh_tes!N27/RES_hh_fec!N27)</f>
        <v>0.75041873282211879</v>
      </c>
      <c r="O27" s="70">
        <f>IF(RES_hh_tes!O27=0,"",RES_hh_tes!O27/RES_hh_fec!O27)</f>
        <v>0.74072810265947853</v>
      </c>
      <c r="P27" s="70">
        <f>IF(RES_hh_tes!P27=0,"",RES_hh_tes!P27/RES_hh_fec!P27)</f>
        <v>0.74060468201689855</v>
      </c>
      <c r="Q27" s="70">
        <f>IF(RES_hh_tes!Q27=0,"",RES_hh_tes!Q27/RES_hh_fec!Q27)</f>
        <v>0.74283348264921034</v>
      </c>
      <c r="R27" s="70">
        <f>IF(RES_hh_tes!R27=0,"",RES_hh_tes!R27/RES_hh_fec!R27)</f>
        <v>0.74747569373225564</v>
      </c>
      <c r="S27" s="70">
        <f>IF(RES_hh_tes!S27=0,"",RES_hh_tes!S27/RES_hh_fec!S27)</f>
        <v>0.75052156700431394</v>
      </c>
      <c r="T27" s="70">
        <f>IF(RES_hh_tes!T27=0,"",RES_hh_tes!T27/RES_hh_fec!T27)</f>
        <v>0.74842808787956083</v>
      </c>
      <c r="U27" s="70">
        <f>IF(RES_hh_tes!U27=0,"",RES_hh_tes!U27/RES_hh_fec!U27)</f>
        <v>0.74916427463382562</v>
      </c>
      <c r="V27" s="70">
        <f>IF(RES_hh_tes!V27=0,"",RES_hh_tes!V27/RES_hh_fec!V27)</f>
        <v>0.75400697508073189</v>
      </c>
      <c r="W27" s="70">
        <f>IF(RES_hh_tes!W27=0,"",RES_hh_tes!W27/RES_hh_fec!W27)</f>
        <v>0.76121698009973637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0.58390050731447285</v>
      </c>
      <c r="C29" s="78">
        <f>IF(RES_hh_tes!C29=0,"",RES_hh_tes!C29/RES_hh_fec!C29)</f>
        <v>0.58474952346214315</v>
      </c>
      <c r="D29" s="78">
        <f>IF(RES_hh_tes!D29=0,"",RES_hh_tes!D29/RES_hh_fec!D29)</f>
        <v>0.58555135643849832</v>
      </c>
      <c r="E29" s="78">
        <f>IF(RES_hh_tes!E29=0,"",RES_hh_tes!E29/RES_hh_fec!E29)</f>
        <v>0.58671221613567559</v>
      </c>
      <c r="F29" s="78">
        <f>IF(RES_hh_tes!F29=0,"",RES_hh_tes!F29/RES_hh_fec!F29)</f>
        <v>0.58822275427616366</v>
      </c>
      <c r="G29" s="78">
        <f>IF(RES_hh_tes!G29=0,"",RES_hh_tes!G29/RES_hh_fec!G29)</f>
        <v>0.59000686414646852</v>
      </c>
      <c r="H29" s="78">
        <f>IF(RES_hh_tes!H29=0,"",RES_hh_tes!H29/RES_hh_fec!H29)</f>
        <v>0.59214011320904547</v>
      </c>
      <c r="I29" s="78">
        <f>IF(RES_hh_tes!I29=0,"",RES_hh_tes!I29/RES_hh_fec!I29)</f>
        <v>0.59326424014675005</v>
      </c>
      <c r="J29" s="78">
        <f>IF(RES_hh_tes!J29=0,"",RES_hh_tes!J29/RES_hh_fec!J29)</f>
        <v>0.59379810218331786</v>
      </c>
      <c r="K29" s="78">
        <f>IF(RES_hh_tes!K29=0,"",RES_hh_tes!K29/RES_hh_fec!K29)</f>
        <v>0.59446864043497805</v>
      </c>
      <c r="L29" s="78">
        <f>IF(RES_hh_tes!L29=0,"",RES_hh_tes!L29/RES_hh_fec!L29)</f>
        <v>0.5951002733173697</v>
      </c>
      <c r="M29" s="78">
        <f>IF(RES_hh_tes!M29=0,"",RES_hh_tes!M29/RES_hh_fec!M29)</f>
        <v>0.59579920477622872</v>
      </c>
      <c r="N29" s="78">
        <f>IF(RES_hh_tes!N29=0,"",RES_hh_tes!N29/RES_hh_fec!N29)</f>
        <v>0.59646177845054904</v>
      </c>
      <c r="O29" s="78">
        <f>IF(RES_hh_tes!O29=0,"",RES_hh_tes!O29/RES_hh_fec!O29)</f>
        <v>0.59703097974231822</v>
      </c>
      <c r="P29" s="78">
        <f>IF(RES_hh_tes!P29=0,"",RES_hh_tes!P29/RES_hh_fec!P29)</f>
        <v>0.59722920335910412</v>
      </c>
      <c r="Q29" s="78">
        <f>IF(RES_hh_tes!Q29=0,"",RES_hh_tes!Q29/RES_hh_fec!Q29)</f>
        <v>0.59734806420498143</v>
      </c>
      <c r="R29" s="78">
        <f>IF(RES_hh_tes!R29=0,"",RES_hh_tes!R29/RES_hh_fec!R29)</f>
        <v>0.59778680892433689</v>
      </c>
      <c r="S29" s="78">
        <f>IF(RES_hh_tes!S29=0,"",RES_hh_tes!S29/RES_hh_fec!S29)</f>
        <v>0.59922916491663003</v>
      </c>
      <c r="T29" s="78">
        <f>IF(RES_hh_tes!T29=0,"",RES_hh_tes!T29/RES_hh_fec!T29)</f>
        <v>0.60178786873445655</v>
      </c>
      <c r="U29" s="78">
        <f>IF(RES_hh_tes!U29=0,"",RES_hh_tes!U29/RES_hh_fec!U29)</f>
        <v>0.60460527901510275</v>
      </c>
      <c r="V29" s="78">
        <f>IF(RES_hh_tes!V29=0,"",RES_hh_tes!V29/RES_hh_fec!V29)</f>
        <v>0.60754458876347572</v>
      </c>
      <c r="W29" s="78">
        <f>IF(RES_hh_tes!W29=0,"",RES_hh_tes!W29/RES_hh_fec!W29)</f>
        <v>0.61009851429966055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0.57890714342291172</v>
      </c>
      <c r="C30" s="78">
        <f>IF(RES_hh_tes!C30=0,"",RES_hh_tes!C30/RES_hh_fec!C30)</f>
        <v>0.58085900560947745</v>
      </c>
      <c r="D30" s="78">
        <f>IF(RES_hh_tes!D30=0,"",RES_hh_tes!D30/RES_hh_fec!D30)</f>
        <v>0.58414837241094175</v>
      </c>
      <c r="E30" s="78">
        <f>IF(RES_hh_tes!E30=0,"",RES_hh_tes!E30/RES_hh_fec!E30)</f>
        <v>0.58608753261725999</v>
      </c>
      <c r="F30" s="78">
        <f>IF(RES_hh_tes!F30=0,"",RES_hh_tes!F30/RES_hh_fec!F30)</f>
        <v>0.58744604765250708</v>
      </c>
      <c r="G30" s="78">
        <f>IF(RES_hh_tes!G30=0,"",RES_hh_tes!G30/RES_hh_fec!G30)</f>
        <v>0.58845615791718031</v>
      </c>
      <c r="H30" s="78">
        <f>IF(RES_hh_tes!H30=0,"",RES_hh_tes!H30/RES_hh_fec!H30)</f>
        <v>0.58927049764472428</v>
      </c>
      <c r="I30" s="78">
        <f>IF(RES_hh_tes!I30=0,"",RES_hh_tes!I30/RES_hh_fec!I30)</f>
        <v>0.58991309000900083</v>
      </c>
      <c r="J30" s="78">
        <f>IF(RES_hh_tes!J30=0,"",RES_hh_tes!J30/RES_hh_fec!J30)</f>
        <v>0.59049886579118738</v>
      </c>
      <c r="K30" s="78">
        <f>IF(RES_hh_tes!K30=0,"",RES_hh_tes!K30/RES_hh_fec!K30)</f>
        <v>0.59109816233026191</v>
      </c>
      <c r="L30" s="78">
        <f>IF(RES_hh_tes!L30=0,"",RES_hh_tes!L30/RES_hh_fec!L30)</f>
        <v>0.59169157619157797</v>
      </c>
      <c r="M30" s="78">
        <f>IF(RES_hh_tes!M30=0,"",RES_hh_tes!M30/RES_hh_fec!M30)</f>
        <v>0.59228884101762425</v>
      </c>
      <c r="N30" s="78">
        <f>IF(RES_hh_tes!N30=0,"",RES_hh_tes!N30/RES_hh_fec!N30)</f>
        <v>0.59285810183575516</v>
      </c>
      <c r="O30" s="78">
        <f>IF(RES_hh_tes!O30=0,"",RES_hh_tes!O30/RES_hh_fec!O30)</f>
        <v>0.59336763516635893</v>
      </c>
      <c r="P30" s="78">
        <f>IF(RES_hh_tes!P30=0,"",RES_hh_tes!P30/RES_hh_fec!P30)</f>
        <v>0.59376225166823882</v>
      </c>
      <c r="Q30" s="78">
        <f>IF(RES_hh_tes!Q30=0,"",RES_hh_tes!Q30/RES_hh_fec!Q30)</f>
        <v>0.594013470217854</v>
      </c>
      <c r="R30" s="78">
        <f>IF(RES_hh_tes!R30=0,"",RES_hh_tes!R30/RES_hh_fec!R30)</f>
        <v>0.59490194331970414</v>
      </c>
      <c r="S30" s="78">
        <f>IF(RES_hh_tes!S30=0,"",RES_hh_tes!S30/RES_hh_fec!S30)</f>
        <v>0.59639967425448648</v>
      </c>
      <c r="T30" s="78">
        <f>IF(RES_hh_tes!T30=0,"",RES_hh_tes!T30/RES_hh_fec!T30)</f>
        <v>0.59841579168195647</v>
      </c>
      <c r="U30" s="78">
        <f>IF(RES_hh_tes!U30=0,"",RES_hh_tes!U30/RES_hh_fec!U30)</f>
        <v>0.60099499067379236</v>
      </c>
      <c r="V30" s="78">
        <f>IF(RES_hh_tes!V30=0,"",RES_hh_tes!V30/RES_hh_fec!V30)</f>
        <v>0.60372128505925848</v>
      </c>
      <c r="W30" s="78">
        <f>IF(RES_hh_tes!W30=0,"",RES_hh_tes!W30/RES_hh_fec!W30)</f>
        <v>0.60725085061016493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0.56797076210612074</v>
      </c>
      <c r="C31" s="78">
        <f>IF(RES_hh_tes!C31=0,"",RES_hh_tes!C31/RES_hh_fec!C31)</f>
        <v>0.56871920645223428</v>
      </c>
      <c r="D31" s="78">
        <f>IF(RES_hh_tes!D31=0,"",RES_hh_tes!D31/RES_hh_fec!D31)</f>
        <v>0.56936560344824716</v>
      </c>
      <c r="E31" s="78">
        <f>IF(RES_hh_tes!E31=0,"",RES_hh_tes!E31/RES_hh_fec!E31)</f>
        <v>0.57024798234990781</v>
      </c>
      <c r="F31" s="78">
        <f>IF(RES_hh_tes!F31=0,"",RES_hh_tes!F31/RES_hh_fec!F31)</f>
        <v>0.5714746141224829</v>
      </c>
      <c r="G31" s="78">
        <f>IF(RES_hh_tes!G31=0,"",RES_hh_tes!G31/RES_hh_fec!G31)</f>
        <v>0.57304523514089822</v>
      </c>
      <c r="H31" s="78">
        <f>IF(RES_hh_tes!H31=0,"",RES_hh_tes!H31/RES_hh_fec!H31)</f>
        <v>0.57473451932952857</v>
      </c>
      <c r="I31" s="78">
        <f>IF(RES_hh_tes!I31=0,"",RES_hh_tes!I31/RES_hh_fec!I31)</f>
        <v>0.57552991738236514</v>
      </c>
      <c r="J31" s="78">
        <f>IF(RES_hh_tes!J31=0,"",RES_hh_tes!J31/RES_hh_fec!J31)</f>
        <v>0.57575130394582408</v>
      </c>
      <c r="K31" s="78">
        <f>IF(RES_hh_tes!K31=0,"",RES_hh_tes!K31/RES_hh_fec!K31)</f>
        <v>0.57604657114544722</v>
      </c>
      <c r="L31" s="78">
        <f>IF(RES_hh_tes!L31=0,"",RES_hh_tes!L31/RES_hh_fec!L31)</f>
        <v>0.57642034227898342</v>
      </c>
      <c r="M31" s="78">
        <f>IF(RES_hh_tes!M31=0,"",RES_hh_tes!M31/RES_hh_fec!M31)</f>
        <v>0.57682545216738279</v>
      </c>
      <c r="N31" s="78">
        <f>IF(RES_hh_tes!N31=0,"",RES_hh_tes!N31/RES_hh_fec!N31)</f>
        <v>0.5771784255457646</v>
      </c>
      <c r="O31" s="78">
        <f>IF(RES_hh_tes!O31=0,"",RES_hh_tes!O31/RES_hh_fec!O31)</f>
        <v>0.57739368051360129</v>
      </c>
      <c r="P31" s="78">
        <f>IF(RES_hh_tes!P31=0,"",RES_hh_tes!P31/RES_hh_fec!P31)</f>
        <v>0.57745673367138983</v>
      </c>
      <c r="Q31" s="78">
        <f>IF(RES_hh_tes!Q31=0,"",RES_hh_tes!Q31/RES_hh_fec!Q31)</f>
        <v>0.57749907358618524</v>
      </c>
      <c r="R31" s="78">
        <f>IF(RES_hh_tes!R31=0,"",RES_hh_tes!R31/RES_hh_fec!R31)</f>
        <v>0.57765998250880624</v>
      </c>
      <c r="S31" s="78">
        <f>IF(RES_hh_tes!S31=0,"",RES_hh_tes!S31/RES_hh_fec!S31)</f>
        <v>0.57814041582205156</v>
      </c>
      <c r="T31" s="78">
        <f>IF(RES_hh_tes!T31=0,"",RES_hh_tes!T31/RES_hh_fec!T31)</f>
        <v>0.57906601208349551</v>
      </c>
      <c r="U31" s="78">
        <f>IF(RES_hh_tes!U31=0,"",RES_hh_tes!U31/RES_hh_fec!U31)</f>
        <v>0.58058565371712312</v>
      </c>
      <c r="V31" s="78">
        <f>IF(RES_hh_tes!V31=0,"",RES_hh_tes!V31/RES_hh_fec!V31)</f>
        <v>0.58240496986474466</v>
      </c>
      <c r="W31" s="78">
        <f>IF(RES_hh_tes!W31=0,"",RES_hh_tes!W31/RES_hh_fec!W31)</f>
        <v>0.58398477032148255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0.73762096063020366</v>
      </c>
      <c r="C32" s="81">
        <f>IF(RES_hh_tes!C32=0,"",RES_hh_tes!C32/RES_hh_fec!C32)</f>
        <v>0.73998658726011191</v>
      </c>
      <c r="D32" s="81">
        <f>IF(RES_hh_tes!D32=0,"",RES_hh_tes!D32/RES_hh_fec!D32)</f>
        <v>0.74258713082265304</v>
      </c>
      <c r="E32" s="81">
        <f>IF(RES_hh_tes!E32=0,"",RES_hh_tes!E32/RES_hh_fec!E32)</f>
        <v>0.74533314483770574</v>
      </c>
      <c r="F32" s="81">
        <f>IF(RES_hh_tes!F32=0,"",RES_hh_tes!F32/RES_hh_fec!F32)</f>
        <v>0.74842722689195662</v>
      </c>
      <c r="G32" s="81">
        <f>IF(RES_hh_tes!G32=0,"",RES_hh_tes!G32/RES_hh_fec!G32)</f>
        <v>0.75155235634419315</v>
      </c>
      <c r="H32" s="81">
        <f>IF(RES_hh_tes!H32=0,"",RES_hh_tes!H32/RES_hh_fec!H32)</f>
        <v>0.75509606689374542</v>
      </c>
      <c r="I32" s="81">
        <f>IF(RES_hh_tes!I32=0,"",RES_hh_tes!I32/RES_hh_fec!I32)</f>
        <v>0.75708608380297182</v>
      </c>
      <c r="J32" s="81">
        <f>IF(RES_hh_tes!J32=0,"",RES_hh_tes!J32/RES_hh_fec!J32)</f>
        <v>0.75831151407386588</v>
      </c>
      <c r="K32" s="81">
        <f>IF(RES_hh_tes!K32=0,"",RES_hh_tes!K32/RES_hh_fec!K32)</f>
        <v>0.76013789367849083</v>
      </c>
      <c r="L32" s="81">
        <f>IF(RES_hh_tes!L32=0,"",RES_hh_tes!L32/RES_hh_fec!L32)</f>
        <v>0.76204538978462533</v>
      </c>
      <c r="M32" s="81">
        <f>IF(RES_hh_tes!M32=0,"",RES_hh_tes!M32/RES_hh_fec!M32)</f>
        <v>0.76419188878462074</v>
      </c>
      <c r="N32" s="81">
        <f>IF(RES_hh_tes!N32=0,"",RES_hh_tes!N32/RES_hh_fec!N32)</f>
        <v>0.76675893542922946</v>
      </c>
      <c r="O32" s="81">
        <f>IF(RES_hh_tes!O32=0,"",RES_hh_tes!O32/RES_hh_fec!O32)</f>
        <v>0.76975592949246507</v>
      </c>
      <c r="P32" s="81">
        <f>IF(RES_hh_tes!P32=0,"",RES_hh_tes!P32/RES_hh_fec!P32)</f>
        <v>0.77251841878862737</v>
      </c>
      <c r="Q32" s="81">
        <f>IF(RES_hh_tes!Q32=0,"",RES_hh_tes!Q32/RES_hh_fec!Q32)</f>
        <v>0.77628103115041291</v>
      </c>
      <c r="R32" s="81">
        <f>IF(RES_hh_tes!R32=0,"",RES_hh_tes!R32/RES_hh_fec!R32)</f>
        <v>0.78217058736270528</v>
      </c>
      <c r="S32" s="81">
        <f>IF(RES_hh_tes!S32=0,"",RES_hh_tes!S32/RES_hh_fec!S32)</f>
        <v>0.79066995997572254</v>
      </c>
      <c r="T32" s="81">
        <f>IF(RES_hh_tes!T32=0,"",RES_hh_tes!T32/RES_hh_fec!T32)</f>
        <v>0.80039240191230454</v>
      </c>
      <c r="U32" s="81">
        <f>IF(RES_hh_tes!U32=0,"",RES_hh_tes!U32/RES_hh_fec!U32)</f>
        <v>0.8122241495737148</v>
      </c>
      <c r="V32" s="81">
        <f>IF(RES_hh_tes!V32=0,"",RES_hh_tes!V32/RES_hh_fec!V32)</f>
        <v>0.82489736966347627</v>
      </c>
      <c r="W32" s="81">
        <f>IF(RES_hh_tes!W32=0,"",RES_hh_tes!W32/RES_hh_fec!W32)</f>
        <v>0.8375231160705412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7604.0082783143989</v>
      </c>
      <c r="C3" s="65">
        <f t="shared" si="0"/>
        <v>8183.1067786842959</v>
      </c>
      <c r="D3" s="65">
        <f t="shared" si="0"/>
        <v>8471.8860319200012</v>
      </c>
      <c r="E3" s="65">
        <f t="shared" si="0"/>
        <v>10073.911925639999</v>
      </c>
      <c r="F3" s="65">
        <f t="shared" si="0"/>
        <v>9628.3157692439981</v>
      </c>
      <c r="G3" s="65">
        <f t="shared" si="0"/>
        <v>9903.4612233594489</v>
      </c>
      <c r="H3" s="65">
        <f t="shared" si="0"/>
        <v>9572.5348600319958</v>
      </c>
      <c r="I3" s="65">
        <f t="shared" si="0"/>
        <v>8684.8508283661777</v>
      </c>
      <c r="J3" s="65">
        <f t="shared" si="0"/>
        <v>8496.7912402082111</v>
      </c>
      <c r="K3" s="65">
        <f t="shared" si="0"/>
        <v>7420.3919026234362</v>
      </c>
      <c r="L3" s="65">
        <f t="shared" si="0"/>
        <v>6692.9171251757371</v>
      </c>
      <c r="M3" s="65">
        <f t="shared" si="0"/>
        <v>8832.4392254945215</v>
      </c>
      <c r="N3" s="65">
        <f t="shared" si="0"/>
        <v>6661.2568025765559</v>
      </c>
      <c r="O3" s="65">
        <f t="shared" si="0"/>
        <v>3588.6319823321114</v>
      </c>
      <c r="P3" s="65">
        <f t="shared" si="0"/>
        <v>3780.4533984360128</v>
      </c>
      <c r="Q3" s="65">
        <f t="shared" si="0"/>
        <v>5365.8305982072361</v>
      </c>
      <c r="R3" s="65">
        <f t="shared" ref="R3:V3" si="1">SUM(R4,R15,R17,R27)</f>
        <v>4675.8994041624246</v>
      </c>
      <c r="S3" s="65">
        <f t="shared" si="1"/>
        <v>4697.6651564184222</v>
      </c>
      <c r="T3" s="65">
        <f t="shared" si="1"/>
        <v>3974.0838484988353</v>
      </c>
      <c r="U3" s="65">
        <f t="shared" si="1"/>
        <v>4471.3964296080258</v>
      </c>
      <c r="V3" s="65">
        <f t="shared" si="1"/>
        <v>5009.2154920196945</v>
      </c>
      <c r="W3" s="65">
        <f t="shared" ref="W3" si="2">SUM(W4,W15,W17,W27)</f>
        <v>4687.9621406625893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7170.5063492293239</v>
      </c>
      <c r="C4" s="69">
        <f t="shared" si="3"/>
        <v>7758.3219600273633</v>
      </c>
      <c r="D4" s="69">
        <f t="shared" si="3"/>
        <v>8063.7354613928401</v>
      </c>
      <c r="E4" s="69">
        <f t="shared" si="3"/>
        <v>9665.1703505975056</v>
      </c>
      <c r="F4" s="69">
        <f t="shared" si="3"/>
        <v>9235.8741135331456</v>
      </c>
      <c r="G4" s="69">
        <f t="shared" si="3"/>
        <v>9544.0872500560745</v>
      </c>
      <c r="H4" s="69">
        <f t="shared" si="3"/>
        <v>9232.0021598118328</v>
      </c>
      <c r="I4" s="69">
        <f t="shared" si="3"/>
        <v>8372.5323480352581</v>
      </c>
      <c r="J4" s="69">
        <f t="shared" si="3"/>
        <v>8173.8195840397238</v>
      </c>
      <c r="K4" s="69">
        <f t="shared" si="3"/>
        <v>7110.1231988308537</v>
      </c>
      <c r="L4" s="69">
        <f t="shared" si="3"/>
        <v>6405.1212274664249</v>
      </c>
      <c r="M4" s="69">
        <f t="shared" si="3"/>
        <v>8551.1621470596583</v>
      </c>
      <c r="N4" s="69">
        <f t="shared" si="3"/>
        <v>6425.7865089380675</v>
      </c>
      <c r="O4" s="69">
        <f t="shared" si="3"/>
        <v>3341.8406053763047</v>
      </c>
      <c r="P4" s="69">
        <f t="shared" si="3"/>
        <v>3517.5534094268714</v>
      </c>
      <c r="Q4" s="69">
        <f t="shared" si="3"/>
        <v>5082.7606336394483</v>
      </c>
      <c r="R4" s="69">
        <f t="shared" ref="R4:V4" si="4">SUM(R5:R14)</f>
        <v>4392.5183001547939</v>
      </c>
      <c r="S4" s="69">
        <f t="shared" si="4"/>
        <v>4441.0690561226529</v>
      </c>
      <c r="T4" s="69">
        <f t="shared" si="4"/>
        <v>3677.4597975198626</v>
      </c>
      <c r="U4" s="69">
        <f t="shared" si="4"/>
        <v>4134.5159309222763</v>
      </c>
      <c r="V4" s="69">
        <f t="shared" si="4"/>
        <v>4637.2946432878734</v>
      </c>
      <c r="W4" s="69">
        <f t="shared" ref="W4" si="5">SUM(W5:W14)</f>
        <v>4291.6421087514773</v>
      </c>
      <c r="DA4" s="88" t="s">
        <v>265</v>
      </c>
    </row>
    <row r="5" spans="1:105" ht="12" customHeight="1" x14ac:dyDescent="0.25">
      <c r="A5" s="28" t="s">
        <v>51</v>
      </c>
      <c r="B5" s="72">
        <v>75.952606514399989</v>
      </c>
      <c r="C5" s="72">
        <v>71.375969884296012</v>
      </c>
      <c r="D5" s="72">
        <v>24.5192376</v>
      </c>
      <c r="E5" s="72">
        <v>22.62204912</v>
      </c>
      <c r="F5" s="72">
        <v>21.224501363999998</v>
      </c>
      <c r="G5" s="72">
        <v>20.415623159448003</v>
      </c>
      <c r="H5" s="72">
        <v>5.5256080320000507</v>
      </c>
      <c r="I5" s="72">
        <v>7.5256204861792577</v>
      </c>
      <c r="J5" s="72">
        <v>27.301021728209726</v>
      </c>
      <c r="K5" s="72">
        <v>17.043945303438509</v>
      </c>
      <c r="L5" s="72">
        <v>17.241254935736848</v>
      </c>
      <c r="M5" s="72">
        <v>23.168691414525814</v>
      </c>
      <c r="N5" s="72">
        <v>1.9987593365513872</v>
      </c>
      <c r="O5" s="72">
        <v>4.4233060121100101</v>
      </c>
      <c r="P5" s="72">
        <v>14.898999996008616</v>
      </c>
      <c r="Q5" s="72">
        <v>23.668474687235161</v>
      </c>
      <c r="R5" s="72">
        <v>9.8254324824258834</v>
      </c>
      <c r="S5" s="72">
        <v>22.374331898417939</v>
      </c>
      <c r="T5" s="72">
        <v>17.928171138834951</v>
      </c>
      <c r="U5" s="72">
        <v>16.695558648025315</v>
      </c>
      <c r="V5" s="72">
        <v>16.300618139691824</v>
      </c>
      <c r="W5" s="72">
        <v>17.629759222587484</v>
      </c>
      <c r="DA5" s="89" t="s">
        <v>446</v>
      </c>
    </row>
    <row r="6" spans="1:105" ht="12" customHeight="1" x14ac:dyDescent="0.25">
      <c r="A6" s="28" t="s">
        <v>74</v>
      </c>
      <c r="B6" s="72">
        <v>144.69261606308638</v>
      </c>
      <c r="C6" s="72">
        <v>148.43477053686266</v>
      </c>
      <c r="D6" s="72">
        <v>109.67307518987191</v>
      </c>
      <c r="E6" s="72">
        <v>114.96546479853387</v>
      </c>
      <c r="F6" s="72">
        <v>120.8793087692541</v>
      </c>
      <c r="G6" s="72">
        <v>114.88243303518412</v>
      </c>
      <c r="H6" s="72">
        <v>108.80339779788882</v>
      </c>
      <c r="I6" s="72">
        <v>98.492837760458457</v>
      </c>
      <c r="J6" s="72">
        <v>96.985995556497684</v>
      </c>
      <c r="K6" s="72">
        <v>76.151817748390556</v>
      </c>
      <c r="L6" s="72">
        <v>89.330802501424742</v>
      </c>
      <c r="M6" s="72">
        <v>76.091962409238164</v>
      </c>
      <c r="N6" s="72">
        <v>32.389808142730033</v>
      </c>
      <c r="O6" s="72">
        <v>97.91546185655524</v>
      </c>
      <c r="P6" s="72">
        <v>158.33424505220924</v>
      </c>
      <c r="Q6" s="72">
        <v>139.90531999999999</v>
      </c>
      <c r="R6" s="72">
        <v>132.15327932729011</v>
      </c>
      <c r="S6" s="72">
        <v>130.43040424324039</v>
      </c>
      <c r="T6" s="72">
        <v>89.725445548147306</v>
      </c>
      <c r="U6" s="72">
        <v>59.028694937608769</v>
      </c>
      <c r="V6" s="72">
        <v>22.757380496622538</v>
      </c>
      <c r="W6" s="72">
        <v>87.046242042547192</v>
      </c>
      <c r="DA6" s="89" t="s">
        <v>447</v>
      </c>
    </row>
    <row r="7" spans="1:105" ht="12" customHeight="1" x14ac:dyDescent="0.25">
      <c r="A7" s="28" t="s">
        <v>205</v>
      </c>
      <c r="B7" s="72">
        <v>6938.752131128259</v>
      </c>
      <c r="C7" s="72">
        <v>7526.5528709711225</v>
      </c>
      <c r="D7" s="72">
        <v>7909.9506562651259</v>
      </c>
      <c r="E7" s="72">
        <v>9484.6361765884303</v>
      </c>
      <c r="F7" s="72">
        <v>9014.2765704086742</v>
      </c>
      <c r="G7" s="72">
        <v>9240.5622864160432</v>
      </c>
      <c r="H7" s="72">
        <v>8797.7902569540693</v>
      </c>
      <c r="I7" s="72">
        <v>7861.3454899685994</v>
      </c>
      <c r="J7" s="72">
        <v>7574.6043067830542</v>
      </c>
      <c r="K7" s="72">
        <v>6433.4529425237351</v>
      </c>
      <c r="L7" s="72">
        <v>5718.6971547300536</v>
      </c>
      <c r="M7" s="72">
        <v>7653.3630891433058</v>
      </c>
      <c r="N7" s="72">
        <v>5682.7490016508709</v>
      </c>
      <c r="O7" s="72">
        <v>2718.3274665041185</v>
      </c>
      <c r="P7" s="72">
        <v>2825.163899629255</v>
      </c>
      <c r="Q7" s="72">
        <v>4111.306043032213</v>
      </c>
      <c r="R7" s="72">
        <v>3508.0291281106624</v>
      </c>
      <c r="S7" s="72">
        <v>3479.0233659745259</v>
      </c>
      <c r="T7" s="72">
        <v>2831.01855386343</v>
      </c>
      <c r="U7" s="72">
        <v>3186.4644983793014</v>
      </c>
      <c r="V7" s="72">
        <v>3597.2097661655171</v>
      </c>
      <c r="W7" s="72">
        <v>3051.5101112984189</v>
      </c>
      <c r="DA7" s="89" t="s">
        <v>448</v>
      </c>
    </row>
    <row r="8" spans="1:105" ht="12" customHeight="1" x14ac:dyDescent="0.25">
      <c r="A8" s="28" t="s">
        <v>192</v>
      </c>
      <c r="B8" s="72">
        <v>11.108995523578066</v>
      </c>
      <c r="C8" s="72">
        <v>11.958348635082187</v>
      </c>
      <c r="D8" s="72">
        <v>19.592492337842859</v>
      </c>
      <c r="E8" s="72">
        <v>42.946660090541613</v>
      </c>
      <c r="F8" s="72">
        <v>79.49373299121801</v>
      </c>
      <c r="G8" s="72">
        <v>168.22690744539969</v>
      </c>
      <c r="H8" s="72">
        <v>319.88289702787563</v>
      </c>
      <c r="I8" s="72">
        <v>405.16839982002057</v>
      </c>
      <c r="J8" s="72">
        <v>474.92825997196269</v>
      </c>
      <c r="K8" s="72">
        <v>583.47449325528919</v>
      </c>
      <c r="L8" s="72">
        <v>579.85201529920914</v>
      </c>
      <c r="M8" s="72">
        <v>798.53840409258805</v>
      </c>
      <c r="N8" s="72">
        <v>708.64893980791453</v>
      </c>
      <c r="O8" s="72">
        <v>521.17437100352049</v>
      </c>
      <c r="P8" s="72">
        <v>519.1562647493987</v>
      </c>
      <c r="Q8" s="72">
        <v>807.88079592000008</v>
      </c>
      <c r="R8" s="72">
        <v>742.51046023441495</v>
      </c>
      <c r="S8" s="72">
        <v>809.24095400646888</v>
      </c>
      <c r="T8" s="72">
        <v>738.78762696945023</v>
      </c>
      <c r="U8" s="72">
        <v>872.32717895734083</v>
      </c>
      <c r="V8" s="72">
        <v>1001.0268784860416</v>
      </c>
      <c r="W8" s="72">
        <v>1135.4559961879238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402.7393252803717</v>
      </c>
      <c r="C17" s="69">
        <f t="shared" si="7"/>
        <v>394.88126109891988</v>
      </c>
      <c r="D17" s="69">
        <f t="shared" si="7"/>
        <v>378.62166757879766</v>
      </c>
      <c r="E17" s="69">
        <f t="shared" si="7"/>
        <v>381.59506858148302</v>
      </c>
      <c r="F17" s="69">
        <f t="shared" si="7"/>
        <v>362.24708433304448</v>
      </c>
      <c r="G17" s="69">
        <f t="shared" si="7"/>
        <v>331.7676972677782</v>
      </c>
      <c r="H17" s="69">
        <f t="shared" si="7"/>
        <v>312.29348061027338</v>
      </c>
      <c r="I17" s="69">
        <f t="shared" si="7"/>
        <v>281.96417208931109</v>
      </c>
      <c r="J17" s="69">
        <f t="shared" si="7"/>
        <v>290.82500017739278</v>
      </c>
      <c r="K17" s="69">
        <f t="shared" si="7"/>
        <v>280.62182226764941</v>
      </c>
      <c r="L17" s="69">
        <f t="shared" si="7"/>
        <v>250.53850408588059</v>
      </c>
      <c r="M17" s="69">
        <f t="shared" si="7"/>
        <v>244.87844598322542</v>
      </c>
      <c r="N17" s="69">
        <f t="shared" si="7"/>
        <v>221.77000159061308</v>
      </c>
      <c r="O17" s="69">
        <f t="shared" si="7"/>
        <v>186.50954755313688</v>
      </c>
      <c r="P17" s="69">
        <f t="shared" si="7"/>
        <v>193.63070862368949</v>
      </c>
      <c r="Q17" s="69">
        <f t="shared" si="7"/>
        <v>215.13093556778708</v>
      </c>
      <c r="R17" s="69">
        <f t="shared" ref="R17:V17" si="8">SUM(R18:R26)</f>
        <v>211.89050600762906</v>
      </c>
      <c r="S17" s="69">
        <f t="shared" si="8"/>
        <v>172.03522700223559</v>
      </c>
      <c r="T17" s="69">
        <f t="shared" si="8"/>
        <v>169.5285642589707</v>
      </c>
      <c r="U17" s="69">
        <f t="shared" si="8"/>
        <v>181.59717218574698</v>
      </c>
      <c r="V17" s="69">
        <f t="shared" si="8"/>
        <v>177.4112080048003</v>
      </c>
      <c r="W17" s="69">
        <f t="shared" ref="W17" si="9">SUM(W18:W26)</f>
        <v>201.20371412391859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3.6477809092834499</v>
      </c>
      <c r="C19" s="72">
        <v>3.750473961476005</v>
      </c>
      <c r="D19" s="72">
        <v>4.1077400496370844</v>
      </c>
      <c r="E19" s="72">
        <v>4.2283065691229265</v>
      </c>
      <c r="F19" s="72">
        <v>4.3097940766623708</v>
      </c>
      <c r="G19" s="72">
        <v>4.1256219694524736</v>
      </c>
      <c r="H19" s="72">
        <v>3.9600493470194964</v>
      </c>
      <c r="I19" s="72">
        <v>3.4349572821090741</v>
      </c>
      <c r="J19" s="72">
        <v>3.3461746153479375</v>
      </c>
      <c r="K19" s="72">
        <v>3.1604284254286696</v>
      </c>
      <c r="L19" s="72">
        <v>2.7582994836883841</v>
      </c>
      <c r="M19" s="72">
        <v>2.305855362839043</v>
      </c>
      <c r="N19" s="72">
        <v>2.1005933759917608</v>
      </c>
      <c r="O19" s="72">
        <v>3.6009921434800654</v>
      </c>
      <c r="P19" s="72">
        <v>3.8648053098793977</v>
      </c>
      <c r="Q19" s="72">
        <v>3.7733800000000022</v>
      </c>
      <c r="R19" s="72">
        <v>3.6882997127097923</v>
      </c>
      <c r="S19" s="72">
        <v>3.8902628767596243</v>
      </c>
      <c r="T19" s="72">
        <v>3.9627211518527066</v>
      </c>
      <c r="U19" s="72">
        <v>4.0302143423912513</v>
      </c>
      <c r="V19" s="72">
        <v>4.1381868233774526</v>
      </c>
      <c r="W19" s="72">
        <v>4.1331317574528921</v>
      </c>
      <c r="DA19" s="89" t="s">
        <v>458</v>
      </c>
    </row>
    <row r="20" spans="1:105" ht="12" customHeight="1" x14ac:dyDescent="0.25">
      <c r="A20" s="28" t="s">
        <v>205</v>
      </c>
      <c r="B20" s="72">
        <v>398.8148744317399</v>
      </c>
      <c r="C20" s="72">
        <v>390.84648830887767</v>
      </c>
      <c r="D20" s="72">
        <v>374.05860037487616</v>
      </c>
      <c r="E20" s="72">
        <v>376.48042897156949</v>
      </c>
      <c r="F20" s="72">
        <v>356.2237040313247</v>
      </c>
      <c r="G20" s="72">
        <v>324.26538322395749</v>
      </c>
      <c r="H20" s="72">
        <v>301.76330712592789</v>
      </c>
      <c r="I20" s="72">
        <v>269.83260667139933</v>
      </c>
      <c r="J20" s="72">
        <v>276.17941949694796</v>
      </c>
      <c r="K20" s="72">
        <v>261.36825763626206</v>
      </c>
      <c r="L20" s="72">
        <v>231.21718262994571</v>
      </c>
      <c r="M20" s="72">
        <v>225.27059713668856</v>
      </c>
      <c r="N20" s="72">
        <v>201.20016330913293</v>
      </c>
      <c r="O20" s="72">
        <v>160.28675993588189</v>
      </c>
      <c r="P20" s="72">
        <v>167.15481409074806</v>
      </c>
      <c r="Q20" s="72">
        <v>184.64834556778712</v>
      </c>
      <c r="R20" s="72">
        <v>181.91153452933372</v>
      </c>
      <c r="S20" s="72">
        <v>134.6438954254759</v>
      </c>
      <c r="T20" s="72">
        <v>131.09489013656815</v>
      </c>
      <c r="U20" s="72">
        <v>142.70499746069652</v>
      </c>
      <c r="V20" s="72">
        <v>137.81621791448435</v>
      </c>
      <c r="W20" s="72">
        <v>160.70243010158154</v>
      </c>
      <c r="DA20" s="89" t="s">
        <v>459</v>
      </c>
    </row>
    <row r="21" spans="1:105" ht="12" customHeight="1" x14ac:dyDescent="0.25">
      <c r="A21" s="28" t="s">
        <v>192</v>
      </c>
      <c r="B21" s="72">
        <v>0.27666993934836243</v>
      </c>
      <c r="C21" s="72">
        <v>0.28429882856619987</v>
      </c>
      <c r="D21" s="72">
        <v>0.45532715428441795</v>
      </c>
      <c r="E21" s="72">
        <v>0.88633304079061492</v>
      </c>
      <c r="F21" s="72">
        <v>1.7135862250574385</v>
      </c>
      <c r="G21" s="72">
        <v>3.3766920743682443</v>
      </c>
      <c r="H21" s="72">
        <v>6.5701241373259949</v>
      </c>
      <c r="I21" s="72">
        <v>8.696608135802677</v>
      </c>
      <c r="J21" s="72">
        <v>11.299406065096909</v>
      </c>
      <c r="K21" s="72">
        <v>16.093136205958665</v>
      </c>
      <c r="L21" s="72">
        <v>16.56302197224651</v>
      </c>
      <c r="M21" s="72">
        <v>17.301993483697803</v>
      </c>
      <c r="N21" s="72">
        <v>18.469244905488381</v>
      </c>
      <c r="O21" s="72">
        <v>22.621795473774931</v>
      </c>
      <c r="P21" s="72">
        <v>22.611089223062038</v>
      </c>
      <c r="Q21" s="72">
        <v>26.70920999999996</v>
      </c>
      <c r="R21" s="72">
        <v>26.290671765585525</v>
      </c>
      <c r="S21" s="72">
        <v>33.501068700000047</v>
      </c>
      <c r="T21" s="72">
        <v>34.470952970549831</v>
      </c>
      <c r="U21" s="72">
        <v>34.861960382659213</v>
      </c>
      <c r="V21" s="72">
        <v>35.456803266938486</v>
      </c>
      <c r="W21" s="72">
        <v>36.368152264884159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30.762603804703772</v>
      </c>
      <c r="C27" s="69">
        <f t="shared" si="10"/>
        <v>29.903557558012949</v>
      </c>
      <c r="D27" s="69">
        <f t="shared" si="10"/>
        <v>29.528902948363754</v>
      </c>
      <c r="E27" s="69">
        <f t="shared" si="10"/>
        <v>27.146506461010937</v>
      </c>
      <c r="F27" s="69">
        <f t="shared" si="10"/>
        <v>30.194571377808096</v>
      </c>
      <c r="G27" s="69">
        <f t="shared" si="10"/>
        <v>27.606276035595492</v>
      </c>
      <c r="H27" s="69">
        <f t="shared" si="10"/>
        <v>28.239219609889918</v>
      </c>
      <c r="I27" s="69">
        <f t="shared" si="10"/>
        <v>30.354308241609495</v>
      </c>
      <c r="J27" s="69">
        <f t="shared" si="10"/>
        <v>32.146655991095017</v>
      </c>
      <c r="K27" s="69">
        <f t="shared" si="10"/>
        <v>29.646881524932787</v>
      </c>
      <c r="L27" s="69">
        <f t="shared" si="10"/>
        <v>37.257393623431589</v>
      </c>
      <c r="M27" s="69">
        <f t="shared" si="10"/>
        <v>36.39863245163739</v>
      </c>
      <c r="N27" s="69">
        <f t="shared" si="10"/>
        <v>13.700292047875676</v>
      </c>
      <c r="O27" s="69">
        <f t="shared" si="10"/>
        <v>60.281829402669608</v>
      </c>
      <c r="P27" s="69">
        <f t="shared" si="10"/>
        <v>69.269280385451921</v>
      </c>
      <c r="Q27" s="69">
        <f t="shared" si="10"/>
        <v>67.939029000001213</v>
      </c>
      <c r="R27" s="69">
        <f t="shared" ref="R27:V27" si="11">SUM(R28:R32)</f>
        <v>71.49059800000137</v>
      </c>
      <c r="S27" s="69">
        <f t="shared" si="11"/>
        <v>84.560873293533689</v>
      </c>
      <c r="T27" s="69">
        <f t="shared" si="11"/>
        <v>127.09548672000217</v>
      </c>
      <c r="U27" s="69">
        <f t="shared" si="11"/>
        <v>155.28332650000283</v>
      </c>
      <c r="V27" s="69">
        <f t="shared" si="11"/>
        <v>194.50964072702047</v>
      </c>
      <c r="W27" s="69">
        <f t="shared" ref="W27" si="12">SUM(W28:W32)</f>
        <v>195.11631778719331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30.737327307630203</v>
      </c>
      <c r="C29" s="72">
        <v>29.877135021661338</v>
      </c>
      <c r="D29" s="72">
        <v>29.481500480491032</v>
      </c>
      <c r="E29" s="72">
        <v>27.053199592343184</v>
      </c>
      <c r="F29" s="72">
        <v>30.011606674083534</v>
      </c>
      <c r="G29" s="72">
        <v>27.238915955363424</v>
      </c>
      <c r="H29" s="72">
        <v>27.514213335091672</v>
      </c>
      <c r="I29" s="72">
        <v>29.395899717432549</v>
      </c>
      <c r="J29" s="72">
        <v>30.991524588154423</v>
      </c>
      <c r="K29" s="72">
        <v>28.084004306180759</v>
      </c>
      <c r="L29" s="72">
        <v>35.62524753488686</v>
      </c>
      <c r="M29" s="72">
        <v>34.803506507922769</v>
      </c>
      <c r="N29" s="72">
        <v>11.951097521278198</v>
      </c>
      <c r="O29" s="72">
        <v>58.126596479965059</v>
      </c>
      <c r="P29" s="72">
        <v>67.106248677912134</v>
      </c>
      <c r="Q29" s="72">
        <v>65.308500000001203</v>
      </c>
      <c r="R29" s="72">
        <v>67.340320000001398</v>
      </c>
      <c r="S29" s="72">
        <v>80.175617200001739</v>
      </c>
      <c r="T29" s="72">
        <v>122.1347320200022</v>
      </c>
      <c r="U29" s="72">
        <v>149.17622440000284</v>
      </c>
      <c r="V29" s="72">
        <v>188.27424640000157</v>
      </c>
      <c r="W29" s="72">
        <v>188.44549980000207</v>
      </c>
      <c r="DA29" s="89" t="s">
        <v>467</v>
      </c>
    </row>
    <row r="30" spans="1:105" ht="12" customHeight="1" x14ac:dyDescent="0.25">
      <c r="A30" s="28" t="s">
        <v>192</v>
      </c>
      <c r="B30" s="72">
        <v>2.5276497073571123E-2</v>
      </c>
      <c r="C30" s="72">
        <v>2.6422536351612038E-2</v>
      </c>
      <c r="D30" s="72">
        <v>4.7402467872723023E-2</v>
      </c>
      <c r="E30" s="72">
        <v>9.3306868667753881E-2</v>
      </c>
      <c r="F30" s="72">
        <v>0.18296470372455981</v>
      </c>
      <c r="G30" s="72">
        <v>0.36736008023206862</v>
      </c>
      <c r="H30" s="72">
        <v>0.72500627479824553</v>
      </c>
      <c r="I30" s="72">
        <v>0.95840852417694689</v>
      </c>
      <c r="J30" s="72">
        <v>1.1551314029405952</v>
      </c>
      <c r="K30" s="72">
        <v>1.5628772187520268</v>
      </c>
      <c r="L30" s="72">
        <v>1.6321460885447283</v>
      </c>
      <c r="M30" s="72">
        <v>1.5951259437146199</v>
      </c>
      <c r="N30" s="72">
        <v>1.7491945265974773</v>
      </c>
      <c r="O30" s="72">
        <v>2.155232922704549</v>
      </c>
      <c r="P30" s="72">
        <v>2.1630317075397829</v>
      </c>
      <c r="Q30" s="72">
        <v>2.6305290000000099</v>
      </c>
      <c r="R30" s="72">
        <v>4.1502779999999646</v>
      </c>
      <c r="S30" s="72">
        <v>4.3852560935319502</v>
      </c>
      <c r="T30" s="72">
        <v>4.9607546999999705</v>
      </c>
      <c r="U30" s="72">
        <v>6.107102099999989</v>
      </c>
      <c r="V30" s="72">
        <v>6.2353943270188816</v>
      </c>
      <c r="W30" s="72">
        <v>6.670817987191251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11934.085104726691</v>
      </c>
      <c r="C3" s="65">
        <f>IF(RES_hh_fec!C3=0,0,1000*11630*RES_hh_fec!C3/RES_hh_num!C3)</f>
        <v>12423.01572567993</v>
      </c>
      <c r="D3" s="65">
        <f>IF(RES_hh_fec!D3=0,0,1000*11630*RES_hh_fec!D3/RES_hh_num!D3)</f>
        <v>12872.731410953951</v>
      </c>
      <c r="E3" s="65">
        <f>IF(RES_hh_fec!E3=0,0,1000*11630*RES_hh_fec!E3/RES_hh_num!E3)</f>
        <v>14488.402841798432</v>
      </c>
      <c r="F3" s="65">
        <f>IF(RES_hh_fec!F3=0,0,1000*11630*RES_hh_fec!F3/RES_hh_num!F3)</f>
        <v>13825.051730456784</v>
      </c>
      <c r="G3" s="65">
        <f>IF(RES_hh_fec!G3=0,0,1000*11630*RES_hh_fec!G3/RES_hh_num!G3)</f>
        <v>14063.500398982083</v>
      </c>
      <c r="H3" s="65">
        <f>IF(RES_hh_fec!H3=0,0,1000*11630*RES_hh_fec!H3/RES_hh_num!H3)</f>
        <v>14042.198702950953</v>
      </c>
      <c r="I3" s="65">
        <f>IF(RES_hh_fec!I3=0,0,1000*11630*RES_hh_fec!I3/RES_hh_num!I3)</f>
        <v>13528.63267004207</v>
      </c>
      <c r="J3" s="65">
        <f>IF(RES_hh_fec!J3=0,0,1000*11630*RES_hh_fec!J3/RES_hh_num!J3)</f>
        <v>12981.71276325172</v>
      </c>
      <c r="K3" s="65">
        <f>IF(RES_hh_fec!K3=0,0,1000*11630*RES_hh_fec!K3/RES_hh_num!K3)</f>
        <v>11782.302079527262</v>
      </c>
      <c r="L3" s="65">
        <f>IF(RES_hh_fec!L3=0,0,1000*11630*RES_hh_fec!L3/RES_hh_num!L3)</f>
        <v>11137.41006402834</v>
      </c>
      <c r="M3" s="65">
        <f>IF(RES_hh_fec!M3=0,0,1000*11630*RES_hh_fec!M3/RES_hh_num!M3)</f>
        <v>13467.65171176998</v>
      </c>
      <c r="N3" s="65">
        <f>IF(RES_hh_fec!N3=0,0,1000*11630*RES_hh_fec!N3/RES_hh_num!N3)</f>
        <v>12261.805872539717</v>
      </c>
      <c r="O3" s="65">
        <f>IF(RES_hh_fec!O3=0,0,1000*11630*RES_hh_fec!O3/RES_hh_num!O3)</f>
        <v>8589.0426306379886</v>
      </c>
      <c r="P3" s="65">
        <f>IF(RES_hh_fec!P3=0,0,1000*11630*RES_hh_fec!P3/RES_hh_num!P3)</f>
        <v>8559.7385224464306</v>
      </c>
      <c r="Q3" s="65">
        <f>IF(RES_hh_fec!Q3=0,0,1000*11630*RES_hh_fec!Q3/RES_hh_num!Q3)</f>
        <v>10362.43455934176</v>
      </c>
      <c r="R3" s="65">
        <f>IF(RES_hh_fec!R3=0,0,1000*11630*RES_hh_fec!R3/RES_hh_num!R3)</f>
        <v>10125.760374630921</v>
      </c>
      <c r="S3" s="65">
        <f>IF(RES_hh_fec!S3=0,0,1000*11630*RES_hh_fec!S3/RES_hh_num!S3)</f>
        <v>10102.071968579501</v>
      </c>
      <c r="T3" s="65">
        <f>IF(RES_hh_fec!T3=0,0,1000*11630*RES_hh_fec!T3/RES_hh_num!T3)</f>
        <v>8779.6650747234289</v>
      </c>
      <c r="U3" s="65">
        <f>IF(RES_hh_fec!U3=0,0,1000*11630*RES_hh_fec!U3/RES_hh_num!U3)</f>
        <v>9374.1941607503049</v>
      </c>
      <c r="V3" s="65">
        <f>IF(RES_hh_fec!V3=0,0,1000*11630*RES_hh_fec!V3/RES_hh_num!V3)</f>
        <v>9792.0782695585094</v>
      </c>
      <c r="W3" s="65">
        <f>IF(RES_hh_fec!W3=0,0,1000*11630*RES_hh_fec!W3/RES_hh_num!W3)</f>
        <v>9731.9778245757152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9468.0629770023661</v>
      </c>
      <c r="C4" s="69">
        <f>IF(RES_hh_fec!C4=0,0,1000*11630*RES_hh_fec!C4/RES_hh_num!C4)</f>
        <v>9933.7703109925478</v>
      </c>
      <c r="D4" s="69">
        <f>IF(RES_hh_fec!D4=0,0,1000*11630*RES_hh_fec!D4/RES_hh_num!D4)</f>
        <v>10335.567129756915</v>
      </c>
      <c r="E4" s="69">
        <f>IF(RES_hh_fec!E4=0,0,1000*11630*RES_hh_fec!E4/RES_hh_num!E4)</f>
        <v>11871.766559511083</v>
      </c>
      <c r="F4" s="69">
        <f>IF(RES_hh_fec!F4=0,0,1000*11630*RES_hh_fec!F4/RES_hh_num!F4)</f>
        <v>11270.190290811388</v>
      </c>
      <c r="G4" s="69">
        <f>IF(RES_hh_fec!G4=0,0,1000*11630*RES_hh_fec!G4/RES_hh_num!G4)</f>
        <v>11564.23685091136</v>
      </c>
      <c r="H4" s="69">
        <f>IF(RES_hh_fec!H4=0,0,1000*11630*RES_hh_fec!H4/RES_hh_num!H4)</f>
        <v>11453.992172192891</v>
      </c>
      <c r="I4" s="69">
        <f>IF(RES_hh_fec!I4=0,0,1000*11630*RES_hh_fec!I4/RES_hh_num!I4)</f>
        <v>10875.806159312135</v>
      </c>
      <c r="J4" s="69">
        <f>IF(RES_hh_fec!J4=0,0,1000*11630*RES_hh_fec!J4/RES_hh_num!J4)</f>
        <v>10258.375033725768</v>
      </c>
      <c r="K4" s="69">
        <f>IF(RES_hh_fec!K4=0,0,1000*11630*RES_hh_fec!K4/RES_hh_num!K4)</f>
        <v>9055.8899957012072</v>
      </c>
      <c r="L4" s="69">
        <f>IF(RES_hh_fec!L4=0,0,1000*11630*RES_hh_fec!L4/RES_hh_num!L4)</f>
        <v>8405.4469396699824</v>
      </c>
      <c r="M4" s="69">
        <f>IF(RES_hh_fec!M4=0,0,1000*11630*RES_hh_fec!M4/RES_hh_num!M4)</f>
        <v>10812.059034828975</v>
      </c>
      <c r="N4" s="69">
        <f>IF(RES_hh_fec!N4=0,0,1000*11630*RES_hh_fec!N4/RES_hh_num!N4)</f>
        <v>9464.6920775468043</v>
      </c>
      <c r="O4" s="69">
        <f>IF(RES_hh_fec!O4=0,0,1000*11630*RES_hh_fec!O4/RES_hh_num!O4)</f>
        <v>5922.8419295631065</v>
      </c>
      <c r="P4" s="69">
        <f>IF(RES_hh_fec!P4=0,0,1000*11630*RES_hh_fec!P4/RES_hh_num!P4)</f>
        <v>5925.7944961288658</v>
      </c>
      <c r="Q4" s="69">
        <f>IF(RES_hh_fec!Q4=0,0,1000*11630*RES_hh_fec!Q4/RES_hh_num!Q4)</f>
        <v>7616.4716055165763</v>
      </c>
      <c r="R4" s="69">
        <f>IF(RES_hh_fec!R4=0,0,1000*11630*RES_hh_fec!R4/RES_hh_num!R4)</f>
        <v>7172.7288723191032</v>
      </c>
      <c r="S4" s="69">
        <f>IF(RES_hh_fec!S4=0,0,1000*11630*RES_hh_fec!S4/RES_hh_num!S4)</f>
        <v>7140.1680036249427</v>
      </c>
      <c r="T4" s="69">
        <f>IF(RES_hh_fec!T4=0,0,1000*11630*RES_hh_fec!T4/RES_hh_num!T4)</f>
        <v>5990.4384605151099</v>
      </c>
      <c r="U4" s="69">
        <f>IF(RES_hh_fec!U4=0,0,1000*11630*RES_hh_fec!U4/RES_hh_num!U4)</f>
        <v>6353.7977178589317</v>
      </c>
      <c r="V4" s="69">
        <f>IF(RES_hh_fec!V4=0,0,1000*11630*RES_hh_fec!V4/RES_hh_num!V4)</f>
        <v>6708.1151075749112</v>
      </c>
      <c r="W4" s="69">
        <f>IF(RES_hh_fec!W4=0,0,1000*11630*RES_hh_fec!W4/RES_hh_num!W4)</f>
        <v>6570.9701196849473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7569.2206028121418</v>
      </c>
      <c r="C5" s="72">
        <f>IF(RES_hh_fec!C5=0,0,1000*11630*RES_hh_fec!C5/RES_hh_num!C5)</f>
        <v>8903.9291287983124</v>
      </c>
      <c r="D5" s="72">
        <f>IF(RES_hh_fec!D5=0,0,1000*11630*RES_hh_fec!D5/RES_hh_num!D5)</f>
        <v>5277.1229071251591</v>
      </c>
      <c r="E5" s="72">
        <f>IF(RES_hh_fec!E5=0,0,1000*11630*RES_hh_fec!E5/RES_hh_num!E5)</f>
        <v>7352.0776874435405</v>
      </c>
      <c r="F5" s="72">
        <f>IF(RES_hh_fec!F5=0,0,1000*11630*RES_hh_fec!F5/RES_hh_num!F5)</f>
        <v>9877.8353856124413</v>
      </c>
      <c r="G5" s="72">
        <f>IF(RES_hh_fec!G5=0,0,1000*11630*RES_hh_fec!G5/RES_hh_num!G5)</f>
        <v>11372.642487046631</v>
      </c>
      <c r="H5" s="72">
        <f>IF(RES_hh_fec!H5=0,0,1000*11630*RES_hh_fec!H5/RES_hh_num!H5)</f>
        <v>4367.8985107556546</v>
      </c>
      <c r="I5" s="72">
        <f>IF(RES_hh_fec!I5=0,0,1000*11630*RES_hh_fec!I5/RES_hh_num!I5)</f>
        <v>5366.2945241892612</v>
      </c>
      <c r="J5" s="72">
        <f>IF(RES_hh_fec!J5=0,0,1000*11630*RES_hh_fec!J5/RES_hh_num!J5)</f>
        <v>16383.345472201987</v>
      </c>
      <c r="K5" s="72">
        <f>IF(RES_hh_fec!K5=0,0,1000*11630*RES_hh_fec!K5/RES_hh_num!K5)</f>
        <v>9815.2199208750262</v>
      </c>
      <c r="L5" s="72">
        <f>IF(RES_hh_fec!L5=0,0,1000*11630*RES_hh_fec!L5/RES_hh_num!L5)</f>
        <v>8951.7383348581898</v>
      </c>
      <c r="M5" s="72">
        <f>IF(RES_hh_fec!M5=0,0,1000*11630*RES_hh_fec!M5/RES_hh_num!M5)</f>
        <v>13483.169342309689</v>
      </c>
      <c r="N5" s="72">
        <f>IF(RES_hh_fec!N5=0,0,1000*11630*RES_hh_fec!N5/RES_hh_num!N5)</f>
        <v>1387.9202988792035</v>
      </c>
      <c r="O5" s="72">
        <f>IF(RES_hh_fec!O5=0,0,1000*11630*RES_hh_fec!O5/RES_hh_num!O5)</f>
        <v>3038.5880945258746</v>
      </c>
      <c r="P5" s="72">
        <f>IF(RES_hh_fec!P5=0,0,1000*11630*RES_hh_fec!P5/RES_hh_num!P5)</f>
        <v>7109.6528365791673</v>
      </c>
      <c r="Q5" s="72">
        <f>IF(RES_hh_fec!Q5=0,0,1000*11630*RES_hh_fec!Q5/RES_hh_num!Q5)</f>
        <v>10108.853681267468</v>
      </c>
      <c r="R5" s="72">
        <f>IF(RES_hh_fec!R5=0,0,1000*11630*RES_hh_fec!R5/RES_hh_num!R5)</f>
        <v>4015.0682503102266</v>
      </c>
      <c r="S5" s="72">
        <f>IF(RES_hh_fec!S5=0,0,1000*11630*RES_hh_fec!S5/RES_hh_num!S5)</f>
        <v>8028.7096270869106</v>
      </c>
      <c r="T5" s="72">
        <f>IF(RES_hh_fec!T5=0,0,1000*11630*RES_hh_fec!T5/RES_hh_num!T5)</f>
        <v>6568.4888469996886</v>
      </c>
      <c r="U5" s="72">
        <f>IF(RES_hh_fec!U5=0,0,1000*11630*RES_hh_fec!U5/RES_hh_num!U5)</f>
        <v>6413.0399611713301</v>
      </c>
      <c r="V5" s="72">
        <f>IF(RES_hh_fec!V5=0,0,1000*11630*RES_hh_fec!V5/RES_hh_num!V5)</f>
        <v>6534.2114892060017</v>
      </c>
      <c r="W5" s="72">
        <f>IF(RES_hh_fec!W5=0,0,1000*11630*RES_hh_fec!W5/RES_hh_num!W5)</f>
        <v>7091.8174962292605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8344.8636780567904</v>
      </c>
      <c r="C6" s="72">
        <f>IF(RES_hh_fec!C6=0,0,1000*11630*RES_hh_fec!C6/RES_hh_num!C6)</f>
        <v>9381.8589665522213</v>
      </c>
      <c r="D6" s="72">
        <f>IF(RES_hh_fec!D6=0,0,1000*11630*RES_hh_fec!D6/RES_hh_num!D6)</f>
        <v>8332.7752870469703</v>
      </c>
      <c r="E6" s="72">
        <f>IF(RES_hh_fec!E6=0,0,1000*11630*RES_hh_fec!E6/RES_hh_num!E6)</f>
        <v>9839.5853067443222</v>
      </c>
      <c r="F6" s="72">
        <f>IF(RES_hh_fec!F6=0,0,1000*11630*RES_hh_fec!F6/RES_hh_num!F6)</f>
        <v>10946.758892048767</v>
      </c>
      <c r="G6" s="72">
        <f>IF(RES_hh_fec!G6=0,0,1000*11630*RES_hh_fec!G6/RES_hh_num!G6)</f>
        <v>10902.249486833036</v>
      </c>
      <c r="H6" s="72">
        <f>IF(RES_hh_fec!H6=0,0,1000*11630*RES_hh_fec!H6/RES_hh_num!H6)</f>
        <v>10719.105735407942</v>
      </c>
      <c r="I6" s="72">
        <f>IF(RES_hh_fec!I6=0,0,1000*11630*RES_hh_fec!I6/RES_hh_num!I6)</f>
        <v>10127.617106970816</v>
      </c>
      <c r="J6" s="72">
        <f>IF(RES_hh_fec!J6=0,0,1000*11630*RES_hh_fec!J6/RES_hh_num!J6)</f>
        <v>9901.6709042848797</v>
      </c>
      <c r="K6" s="72">
        <f>IF(RES_hh_fec!K6=0,0,1000*11630*RES_hh_fec!K6/RES_hh_num!K6)</f>
        <v>7620.3462968941549</v>
      </c>
      <c r="L6" s="72">
        <f>IF(RES_hh_fec!L6=0,0,1000*11630*RES_hh_fec!L6/RES_hh_num!L6)</f>
        <v>8623.1598828081624</v>
      </c>
      <c r="M6" s="72">
        <f>IF(RES_hh_fec!M6=0,0,1000*11630*RES_hh_fec!M6/RES_hh_num!M6)</f>
        <v>6898.790651994258</v>
      </c>
      <c r="N6" s="72">
        <f>IF(RES_hh_fec!N6=0,0,1000*11630*RES_hh_fec!N6/RES_hh_num!N6)</f>
        <v>2760.9913913543032</v>
      </c>
      <c r="O6" s="72">
        <f>IF(RES_hh_fec!O6=0,0,1000*11630*RES_hh_fec!O6/RES_hh_num!O6)</f>
        <v>7560.1478368146163</v>
      </c>
      <c r="P6" s="72">
        <f>IF(RES_hh_fec!P6=0,0,1000*11630*RES_hh_fec!P6/RES_hh_num!P6)</f>
        <v>11270.922647445244</v>
      </c>
      <c r="Q6" s="72">
        <f>IF(RES_hh_fec!Q6=0,0,1000*11630*RES_hh_fec!Q6/RES_hh_num!Q6)</f>
        <v>9764.85427588928</v>
      </c>
      <c r="R6" s="72">
        <f>IF(RES_hh_fec!R6=0,0,1000*11630*RES_hh_fec!R6/RES_hh_num!R6)</f>
        <v>9390.5440256954171</v>
      </c>
      <c r="S6" s="72">
        <f>IF(RES_hh_fec!S6=0,0,1000*11630*RES_hh_fec!S6/RES_hh_num!S6)</f>
        <v>9450.0991004064163</v>
      </c>
      <c r="T6" s="72">
        <f>IF(RES_hh_fec!T6=0,0,1000*11630*RES_hh_fec!T6/RES_hh_num!T6)</f>
        <v>7079.0163341675943</v>
      </c>
      <c r="U6" s="72">
        <f>IF(RES_hh_fec!U6=0,0,1000*11630*RES_hh_fec!U6/RES_hh_num!U6)</f>
        <v>5658.2503185157093</v>
      </c>
      <c r="V6" s="72">
        <f>IF(RES_hh_fec!V6=0,0,1000*11630*RES_hh_fec!V6/RES_hh_num!V6)</f>
        <v>2440.7290488415529</v>
      </c>
      <c r="W6" s="72">
        <f>IF(RES_hh_fec!W6=0,0,1000*11630*RES_hh_fec!W6/RES_hh_num!W6)</f>
        <v>9233.1340411927249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9596.7643131196182</v>
      </c>
      <c r="C7" s="72">
        <f>IF(RES_hh_fec!C7=0,0,1000*11630*RES_hh_fec!C7/RES_hh_num!C7)</f>
        <v>10203.21905530645</v>
      </c>
      <c r="D7" s="72">
        <f>IF(RES_hh_fec!D7=0,0,1000*11630*RES_hh_fec!D7/RES_hh_num!D7)</f>
        <v>10524.218845658135</v>
      </c>
      <c r="E7" s="72">
        <f>IF(RES_hh_fec!E7=0,0,1000*11630*RES_hh_fec!E7/RES_hh_num!E7)</f>
        <v>12432.090268645597</v>
      </c>
      <c r="F7" s="72">
        <f>IF(RES_hh_fec!F7=0,0,1000*11630*RES_hh_fec!F7/RES_hh_num!F7)</f>
        <v>11617.457515899985</v>
      </c>
      <c r="G7" s="72">
        <f>IF(RES_hh_fec!G7=0,0,1000*11630*RES_hh_fec!G7/RES_hh_num!G7)</f>
        <v>12205.046978324019</v>
      </c>
      <c r="H7" s="72">
        <f>IF(RES_hh_fec!H7=0,0,1000*11630*RES_hh_fec!H7/RES_hh_num!H7)</f>
        <v>12139.110910699697</v>
      </c>
      <c r="I7" s="72">
        <f>IF(RES_hh_fec!I7=0,0,1000*11630*RES_hh_fec!I7/RES_hh_num!I7)</f>
        <v>11351.816328221201</v>
      </c>
      <c r="J7" s="72">
        <f>IF(RES_hh_fec!J7=0,0,1000*11630*RES_hh_fec!J7/RES_hh_num!J7)</f>
        <v>11218.819873553271</v>
      </c>
      <c r="K7" s="72">
        <f>IF(RES_hh_fec!K7=0,0,1000*11630*RES_hh_fec!K7/RES_hh_num!K7)</f>
        <v>9778.8445861430373</v>
      </c>
      <c r="L7" s="72">
        <f>IF(RES_hh_fec!L7=0,0,1000*11630*RES_hh_fec!L7/RES_hh_num!L7)</f>
        <v>9069.8347204681777</v>
      </c>
      <c r="M7" s="72">
        <f>IF(RES_hh_fec!M7=0,0,1000*11630*RES_hh_fec!M7/RES_hh_num!M7)</f>
        <v>13018.104655504858</v>
      </c>
      <c r="N7" s="72">
        <f>IF(RES_hh_fec!N7=0,0,1000*11630*RES_hh_fec!N7/RES_hh_num!N7)</f>
        <v>10281.435113855578</v>
      </c>
      <c r="O7" s="72">
        <f>IF(RES_hh_fec!O7=0,0,1000*11630*RES_hh_fec!O7/RES_hh_num!O7)</f>
        <v>5010.2776522137119</v>
      </c>
      <c r="P7" s="72">
        <f>IF(RES_hh_fec!P7=0,0,1000*11630*RES_hh_fec!P7/RES_hh_num!P7)</f>
        <v>5270.5378548633744</v>
      </c>
      <c r="Q7" s="72">
        <f>IF(RES_hh_fec!Q7=0,0,1000*11630*RES_hh_fec!Q7/RES_hh_num!Q7)</f>
        <v>8309.8062366565282</v>
      </c>
      <c r="R7" s="72">
        <f>IF(RES_hh_fec!R7=0,0,1000*11630*RES_hh_fec!R7/RES_hh_num!R7)</f>
        <v>7541.3971896027597</v>
      </c>
      <c r="S7" s="72">
        <f>IF(RES_hh_fec!S7=0,0,1000*11630*RES_hh_fec!S7/RES_hh_num!S7)</f>
        <v>7752.3166034130327</v>
      </c>
      <c r="T7" s="72">
        <f>IF(RES_hh_fec!T7=0,0,1000*11630*RES_hh_fec!T7/RES_hh_num!T7)</f>
        <v>6593.2617346915849</v>
      </c>
      <c r="U7" s="72">
        <f>IF(RES_hh_fec!U7=0,0,1000*11630*RES_hh_fec!U7/RES_hh_num!U7)</f>
        <v>7265.4955164079574</v>
      </c>
      <c r="V7" s="72">
        <f>IF(RES_hh_fec!V7=0,0,1000*11630*RES_hh_fec!V7/RES_hh_num!V7)</f>
        <v>7960.5237723571772</v>
      </c>
      <c r="W7" s="72">
        <f>IF(RES_hh_fec!W7=0,0,1000*11630*RES_hh_fec!W7/RES_hh_num!W7)</f>
        <v>7085.3069915110618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8468.9637576218538</v>
      </c>
      <c r="C8" s="72">
        <f>IF(RES_hh_fec!C8=0,0,1000*11630*RES_hh_fec!C8/RES_hh_num!C8)</f>
        <v>7615.6232491246155</v>
      </c>
      <c r="D8" s="72">
        <f>IF(RES_hh_fec!D8=0,0,1000*11630*RES_hh_fec!D8/RES_hh_num!D8)</f>
        <v>6341.0514787110824</v>
      </c>
      <c r="E8" s="72">
        <f>IF(RES_hh_fec!E8=0,0,1000*11630*RES_hh_fec!E8/RES_hh_num!E8)</f>
        <v>7181.9155307707879</v>
      </c>
      <c r="F8" s="72">
        <f>IF(RES_hh_fec!F8=0,0,1000*11630*RES_hh_fec!F8/RES_hh_num!F8)</f>
        <v>6741.0733767138217</v>
      </c>
      <c r="G8" s="72">
        <f>IF(RES_hh_fec!G8=0,0,1000*11630*RES_hh_fec!G8/RES_hh_num!G8)</f>
        <v>7986.3031384189335</v>
      </c>
      <c r="H8" s="72">
        <f>IF(RES_hh_fec!H8=0,0,1000*11630*RES_hh_fec!H8/RES_hh_num!H8)</f>
        <v>9627.5299221683181</v>
      </c>
      <c r="I8" s="72">
        <f>IF(RES_hh_fec!I8=0,0,1000*11630*RES_hh_fec!I8/RES_hh_num!I8)</f>
        <v>8802.5932445223989</v>
      </c>
      <c r="J8" s="72">
        <f>IF(RES_hh_fec!J8=0,0,1000*11630*RES_hh_fec!J8/RES_hh_num!J8)</f>
        <v>8112.8391276115135</v>
      </c>
      <c r="K8" s="72">
        <f>IF(RES_hh_fec!K8=0,0,1000*11630*RES_hh_fec!K8/RES_hh_num!K8)</f>
        <v>8198.565440734701</v>
      </c>
      <c r="L8" s="72">
        <f>IF(RES_hh_fec!L8=0,0,1000*11630*RES_hh_fec!L8/RES_hh_num!L8)</f>
        <v>7388.5665364679116</v>
      </c>
      <c r="M8" s="72">
        <f>IF(RES_hh_fec!M8=0,0,1000*11630*RES_hh_fec!M8/RES_hh_num!M8)</f>
        <v>9537.709651422776</v>
      </c>
      <c r="N8" s="72">
        <f>IF(RES_hh_fec!N8=0,0,1000*11630*RES_hh_fec!N8/RES_hh_num!N8)</f>
        <v>8232.3495680736687</v>
      </c>
      <c r="O8" s="72">
        <f>IF(RES_hh_fec!O8=0,0,1000*11630*RES_hh_fec!O8/RES_hh_num!O8)</f>
        <v>5642.4296986094132</v>
      </c>
      <c r="P8" s="72">
        <f>IF(RES_hh_fec!P8=0,0,1000*11630*RES_hh_fec!P8/RES_hh_num!P8)</f>
        <v>5304.340609537966</v>
      </c>
      <c r="Q8" s="72">
        <f>IF(RES_hh_fec!Q8=0,0,1000*11630*RES_hh_fec!Q8/RES_hh_num!Q8)</f>
        <v>7530.0187864481568</v>
      </c>
      <c r="R8" s="72">
        <f>IF(RES_hh_fec!R8=0,0,1000*11630*RES_hh_fec!R8/RES_hh_num!R8)</f>
        <v>6593.511768948073</v>
      </c>
      <c r="S8" s="72">
        <f>IF(RES_hh_fec!S8=0,0,1000*11630*RES_hh_fec!S8/RES_hh_num!S8)</f>
        <v>6668.6251622584987</v>
      </c>
      <c r="T8" s="72">
        <f>IF(RES_hh_fec!T8=0,0,1000*11630*RES_hh_fec!T8/RES_hh_num!T8)</f>
        <v>5628.7209572905313</v>
      </c>
      <c r="U8" s="72">
        <f>IF(RES_hh_fec!U8=0,0,1000*11630*RES_hh_fec!U8/RES_hh_num!U8)</f>
        <v>6004.2991694557695</v>
      </c>
      <c r="V8" s="72">
        <f>IF(RES_hh_fec!V8=0,0,1000*11630*RES_hh_fec!V8/RES_hh_num!V8)</f>
        <v>6253.9951818598165</v>
      </c>
      <c r="W8" s="72">
        <f>IF(RES_hh_fec!W8=0,0,1000*11630*RES_hh_fec!W8/RES_hh_num!W8)</f>
        <v>6578.5528724858814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9952.6945657911365</v>
      </c>
      <c r="C9" s="72">
        <f>IF(RES_hh_fec!C9=0,0,1000*11630*RES_hh_fec!C9/RES_hh_num!C9)</f>
        <v>10288.825830561205</v>
      </c>
      <c r="D9" s="72">
        <f>IF(RES_hh_fec!D9=0,0,1000*11630*RES_hh_fec!D9/RES_hh_num!D9)</f>
        <v>10989.197393042885</v>
      </c>
      <c r="E9" s="72">
        <f>IF(RES_hh_fec!E9=0,0,1000*11630*RES_hh_fec!E9/RES_hh_num!E9)</f>
        <v>11734.618971883743</v>
      </c>
      <c r="F9" s="72">
        <f>IF(RES_hh_fec!F9=0,0,1000*11630*RES_hh_fec!F9/RES_hh_num!F9)</f>
        <v>11895.919036242694</v>
      </c>
      <c r="G9" s="72">
        <f>IF(RES_hh_fec!G9=0,0,1000*11630*RES_hh_fec!G9/RES_hh_num!G9)</f>
        <v>11684.25056078423</v>
      </c>
      <c r="H9" s="72">
        <f>IF(RES_hh_fec!H9=0,0,1000*11630*RES_hh_fec!H9/RES_hh_num!H9)</f>
        <v>11206.987079729259</v>
      </c>
      <c r="I9" s="72">
        <f>IF(RES_hh_fec!I9=0,0,1000*11630*RES_hh_fec!I9/RES_hh_num!I9)</f>
        <v>12060.982223251354</v>
      </c>
      <c r="J9" s="72">
        <f>IF(RES_hh_fec!J9=0,0,1000*11630*RES_hh_fec!J9/RES_hh_num!J9)</f>
        <v>9888.0764910419603</v>
      </c>
      <c r="K9" s="72">
        <f>IF(RES_hh_fec!K9=0,0,1000*11630*RES_hh_fec!K9/RES_hh_num!K9)</f>
        <v>8518.882274058833</v>
      </c>
      <c r="L9" s="72">
        <f>IF(RES_hh_fec!L9=0,0,1000*11630*RES_hh_fec!L9/RES_hh_num!L9)</f>
        <v>8006.5658815566858</v>
      </c>
      <c r="M9" s="72">
        <f>IF(RES_hh_fec!M9=0,0,1000*11630*RES_hh_fec!M9/RES_hh_num!M9)</f>
        <v>9005.0025964709075</v>
      </c>
      <c r="N9" s="72">
        <f>IF(RES_hh_fec!N9=0,0,1000*11630*RES_hh_fec!N9/RES_hh_num!N9)</f>
        <v>9676.2716685033065</v>
      </c>
      <c r="O9" s="72">
        <f>IF(RES_hh_fec!O9=0,0,1000*11630*RES_hh_fec!O9/RES_hh_num!O9)</f>
        <v>7991.9048543314448</v>
      </c>
      <c r="P9" s="72">
        <f>IF(RES_hh_fec!P9=0,0,1000*11630*RES_hh_fec!P9/RES_hh_num!P9)</f>
        <v>7726.7536166979253</v>
      </c>
      <c r="Q9" s="72">
        <f>IF(RES_hh_fec!Q9=0,0,1000*11630*RES_hh_fec!Q9/RES_hh_num!Q9)</f>
        <v>8051.1813673455827</v>
      </c>
      <c r="R9" s="72">
        <f>IF(RES_hh_fec!R9=0,0,1000*11630*RES_hh_fec!R9/RES_hh_num!R9)</f>
        <v>6930.0356072111545</v>
      </c>
      <c r="S9" s="72">
        <f>IF(RES_hh_fec!S9=0,0,1000*11630*RES_hh_fec!S9/RES_hh_num!S9)</f>
        <v>7026.9462904220973</v>
      </c>
      <c r="T9" s="72">
        <f>IF(RES_hh_fec!T9=0,0,1000*11630*RES_hh_fec!T9/RES_hh_num!T9)</f>
        <v>6755.7043330823271</v>
      </c>
      <c r="U9" s="72">
        <f>IF(RES_hh_fec!U9=0,0,1000*11630*RES_hh_fec!U9/RES_hh_num!U9)</f>
        <v>6653.2824929577282</v>
      </c>
      <c r="V9" s="72">
        <f>IF(RES_hh_fec!V9=0,0,1000*11630*RES_hh_fec!V9/RES_hh_num!V9)</f>
        <v>6699.8969228847182</v>
      </c>
      <c r="W9" s="72">
        <f>IF(RES_hh_fec!W9=0,0,1000*11630*RES_hh_fec!W9/RES_hh_num!W9)</f>
        <v>7247.5891179625023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9576.3546798029529</v>
      </c>
      <c r="G10" s="72">
        <f>IF(RES_hh_fec!G10=0,0,1000*11630*RES_hh_fec!G10/RES_hh_num!G10)</f>
        <v>7363.6363636363621</v>
      </c>
      <c r="H10" s="72">
        <f>IF(RES_hh_fec!H10=0,0,1000*11630*RES_hh_fec!H10/RES_hh_num!H10)</f>
        <v>7214.2857142857147</v>
      </c>
      <c r="I10" s="72">
        <f>IF(RES_hh_fec!I10=0,0,1000*11630*RES_hh_fec!I10/RES_hh_num!I10)</f>
        <v>6858.0246913580258</v>
      </c>
      <c r="J10" s="72">
        <f>IF(RES_hh_fec!J10=0,0,1000*11630*RES_hh_fec!J10/RES_hh_num!J10)</f>
        <v>6478.1341107871749</v>
      </c>
      <c r="K10" s="72">
        <f>IF(RES_hh_fec!K10=0,0,1000*11630*RES_hh_fec!K10/RES_hh_num!K10)</f>
        <v>6259.1549295774657</v>
      </c>
      <c r="L10" s="72">
        <f>IF(RES_hh_fec!L10=0,0,1000*11630*RES_hh_fec!L10/RES_hh_num!L10)</f>
        <v>6259.1549295774657</v>
      </c>
      <c r="M10" s="72">
        <f>IF(RES_hh_fec!M10=0,0,1000*11630*RES_hh_fec!M10/RES_hh_num!M10)</f>
        <v>6632.8358208955242</v>
      </c>
      <c r="N10" s="72">
        <f>IF(RES_hh_fec!N10=0,0,1000*11630*RES_hh_fec!N10/RES_hh_num!N10)</f>
        <v>6692.7710843373534</v>
      </c>
      <c r="O10" s="72">
        <f>IF(RES_hh_fec!O10=0,0,1000*11630*RES_hh_fec!O10/RES_hh_num!O10)</f>
        <v>5501.6501650164982</v>
      </c>
      <c r="P10" s="72">
        <f>IF(RES_hh_fec!P10=0,0,1000*11630*RES_hh_fec!P10/RES_hh_num!P10)</f>
        <v>6092.1052631578978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6130.7439252939648</v>
      </c>
      <c r="C11" s="72">
        <f>IF(RES_hh_fec!C11=0,0,1000*11630*RES_hh_fec!C11/RES_hh_num!C11)</f>
        <v>6092.2034670415223</v>
      </c>
      <c r="D11" s="72">
        <f>IF(RES_hh_fec!D11=0,0,1000*11630*RES_hh_fec!D11/RES_hh_num!D11)</f>
        <v>5571.1639977612158</v>
      </c>
      <c r="E11" s="72">
        <f>IF(RES_hh_fec!E11=0,0,1000*11630*RES_hh_fec!E11/RES_hh_num!E11)</f>
        <v>8204.1546586072163</v>
      </c>
      <c r="F11" s="72">
        <f>IF(RES_hh_fec!F11=0,0,1000*11630*RES_hh_fec!F11/RES_hh_num!F11)</f>
        <v>7099.6441864742301</v>
      </c>
      <c r="G11" s="72">
        <f>IF(RES_hh_fec!G11=0,0,1000*11630*RES_hh_fec!G11/RES_hh_num!G11)</f>
        <v>7573.6433374679054</v>
      </c>
      <c r="H11" s="72">
        <f>IF(RES_hh_fec!H11=0,0,1000*11630*RES_hh_fec!H11/RES_hh_num!H11)</f>
        <v>8498.4223523457258</v>
      </c>
      <c r="I11" s="72">
        <f>IF(RES_hh_fec!I11=0,0,1000*11630*RES_hh_fec!I11/RES_hh_num!I11)</f>
        <v>6073.656693036558</v>
      </c>
      <c r="J11" s="72">
        <f>IF(RES_hh_fec!J11=0,0,1000*11630*RES_hh_fec!J11/RES_hh_num!J11)</f>
        <v>6357.6945998496731</v>
      </c>
      <c r="K11" s="72">
        <f>IF(RES_hh_fec!K11=0,0,1000*11630*RES_hh_fec!K11/RES_hh_num!K11)</f>
        <v>6909.442569029301</v>
      </c>
      <c r="L11" s="72">
        <f>IF(RES_hh_fec!L11=0,0,1000*11630*RES_hh_fec!L11/RES_hh_num!L11)</f>
        <v>6432.6266590962941</v>
      </c>
      <c r="M11" s="72">
        <f>IF(RES_hh_fec!M11=0,0,1000*11630*RES_hh_fec!M11/RES_hh_num!M11)</f>
        <v>7653.5913665828548</v>
      </c>
      <c r="N11" s="72">
        <f>IF(RES_hh_fec!N11=0,0,1000*11630*RES_hh_fec!N11/RES_hh_num!N11)</f>
        <v>6346.7984338708202</v>
      </c>
      <c r="O11" s="72">
        <f>IF(RES_hh_fec!O11=0,0,1000*11630*RES_hh_fec!O11/RES_hh_num!O11)</f>
        <v>5608.0393149962119</v>
      </c>
      <c r="P11" s="72">
        <f>IF(RES_hh_fec!P11=0,0,1000*11630*RES_hh_fec!P11/RES_hh_num!P11)</f>
        <v>6731.2601955961982</v>
      </c>
      <c r="Q11" s="72">
        <f>IF(RES_hh_fec!Q11=0,0,1000*11630*RES_hh_fec!Q11/RES_hh_num!Q11)</f>
        <v>6851.1506980005042</v>
      </c>
      <c r="R11" s="72">
        <f>IF(RES_hh_fec!R11=0,0,1000*11630*RES_hh_fec!R11/RES_hh_num!R11)</f>
        <v>5403.5934149546947</v>
      </c>
      <c r="S11" s="72">
        <f>IF(RES_hh_fec!S11=0,0,1000*11630*RES_hh_fec!S11/RES_hh_num!S11)</f>
        <v>5417.1441201904008</v>
      </c>
      <c r="T11" s="72">
        <f>IF(RES_hh_fec!T11=0,0,1000*11630*RES_hh_fec!T11/RES_hh_num!T11)</f>
        <v>5773.4388746306504</v>
      </c>
      <c r="U11" s="72">
        <f>IF(RES_hh_fec!U11=0,0,1000*11630*RES_hh_fec!U11/RES_hh_num!U11)</f>
        <v>5615.4935148305112</v>
      </c>
      <c r="V11" s="72">
        <f>IF(RES_hh_fec!V11=0,0,1000*11630*RES_hh_fec!V11/RES_hh_num!V11)</f>
        <v>6172.5087225991938</v>
      </c>
      <c r="W11" s="72">
        <f>IF(RES_hh_fec!W11=0,0,1000*11630*RES_hh_fec!W11/RES_hh_num!W11)</f>
        <v>5794.2812878627947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2973.0505200162775</v>
      </c>
      <c r="C12" s="72">
        <f>IF(RES_hh_fec!C12=0,0,1000*11630*RES_hh_fec!C12/RES_hh_num!C12)</f>
        <v>3168.6250946406112</v>
      </c>
      <c r="D12" s="72">
        <f>IF(RES_hh_fec!D12=0,0,1000*11630*RES_hh_fec!D12/RES_hh_num!D12)</f>
        <v>3046.2479478794285</v>
      </c>
      <c r="E12" s="72">
        <f>IF(RES_hh_fec!E12=0,0,1000*11630*RES_hh_fec!E12/RES_hh_num!E12)</f>
        <v>3936.526620312407</v>
      </c>
      <c r="F12" s="72">
        <f>IF(RES_hh_fec!F12=0,0,1000*11630*RES_hh_fec!F12/RES_hh_num!F12)</f>
        <v>3424.8701811131859</v>
      </c>
      <c r="G12" s="72">
        <f>IF(RES_hh_fec!G12=0,0,1000*11630*RES_hh_fec!G12/RES_hh_num!G12)</f>
        <v>3231.4139532462004</v>
      </c>
      <c r="H12" s="72">
        <f>IF(RES_hh_fec!H12=0,0,1000*11630*RES_hh_fec!H12/RES_hh_num!H12)</f>
        <v>3414.7093162783526</v>
      </c>
      <c r="I12" s="72">
        <f>IF(RES_hh_fec!I12=0,0,1000*11630*RES_hh_fec!I12/RES_hh_num!I12)</f>
        <v>3332.513421019848</v>
      </c>
      <c r="J12" s="72">
        <f>IF(RES_hh_fec!J12=0,0,1000*11630*RES_hh_fec!J12/RES_hh_num!J12)</f>
        <v>2975.5278281219821</v>
      </c>
      <c r="K12" s="72">
        <f>IF(RES_hh_fec!K12=0,0,1000*11630*RES_hh_fec!K12/RES_hh_num!K12)</f>
        <v>2558.016419508604</v>
      </c>
      <c r="L12" s="72">
        <f>IF(RES_hh_fec!L12=0,0,1000*11630*RES_hh_fec!L12/RES_hh_num!L12)</f>
        <v>2334.134286752007</v>
      </c>
      <c r="M12" s="72">
        <f>IF(RES_hh_fec!M12=0,0,1000*11630*RES_hh_fec!M12/RES_hh_num!M12)</f>
        <v>2938.1352134177582</v>
      </c>
      <c r="N12" s="72">
        <f>IF(RES_hh_fec!N12=0,0,1000*11630*RES_hh_fec!N12/RES_hh_num!N12)</f>
        <v>2823.4667424714016</v>
      </c>
      <c r="O12" s="72">
        <f>IF(RES_hh_fec!O12=0,0,1000*11630*RES_hh_fec!O12/RES_hh_num!O12)</f>
        <v>1490.8839412081318</v>
      </c>
      <c r="P12" s="72">
        <f>IF(RES_hh_fec!P12=0,0,1000*11630*RES_hh_fec!P12/RES_hh_num!P12)</f>
        <v>1342.962167507701</v>
      </c>
      <c r="Q12" s="72">
        <f>IF(RES_hh_fec!Q12=0,0,1000*11630*RES_hh_fec!Q12/RES_hh_num!Q12)</f>
        <v>1956.4253578150515</v>
      </c>
      <c r="R12" s="72">
        <f>IF(RES_hh_fec!R12=0,0,1000*11630*RES_hh_fec!R12/RES_hh_num!R12)</f>
        <v>1616.9150897501574</v>
      </c>
      <c r="S12" s="72">
        <f>IF(RES_hh_fec!S12=0,0,1000*11630*RES_hh_fec!S12/RES_hh_num!S12)</f>
        <v>1504.0834815365506</v>
      </c>
      <c r="T12" s="72">
        <f>IF(RES_hh_fec!T12=0,0,1000*11630*RES_hh_fec!T12/RES_hh_num!T12)</f>
        <v>1387.0738910688533</v>
      </c>
      <c r="U12" s="72">
        <f>IF(RES_hh_fec!U12=0,0,1000*11630*RES_hh_fec!U12/RES_hh_num!U12)</f>
        <v>1289.751712428701</v>
      </c>
      <c r="V12" s="72">
        <f>IF(RES_hh_fec!V12=0,0,1000*11630*RES_hh_fec!V12/RES_hh_num!V12)</f>
        <v>1349.5126842620311</v>
      </c>
      <c r="W12" s="72">
        <f>IF(RES_hh_fec!W12=0,0,1000*11630*RES_hh_fec!W12/RES_hh_num!W12)</f>
        <v>1431.4010793956181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6658.6550994612826</v>
      </c>
      <c r="C13" s="74">
        <f>IF(RES_hh_fec!C13=0,0,1000*11630*RES_hh_fec!C13/RES_hh_num!C13)</f>
        <v>6091.9674190517944</v>
      </c>
      <c r="D13" s="74">
        <f>IF(RES_hh_fec!D13=0,0,1000*11630*RES_hh_fec!D13/RES_hh_num!D13)</f>
        <v>7997.4200269507546</v>
      </c>
      <c r="E13" s="74">
        <f>IF(RES_hh_fec!E13=0,0,1000*11630*RES_hh_fec!E13/RES_hh_num!E13)</f>
        <v>8118.0176209794772</v>
      </c>
      <c r="F13" s="74">
        <f>IF(RES_hh_fec!F13=0,0,1000*11630*RES_hh_fec!F13/RES_hh_num!F13)</f>
        <v>8355.4099238080871</v>
      </c>
      <c r="G13" s="74">
        <f>IF(RES_hh_fec!G13=0,0,1000*11630*RES_hh_fec!G13/RES_hh_num!G13)</f>
        <v>7849.6005106683051</v>
      </c>
      <c r="H13" s="74">
        <f>IF(RES_hh_fec!H13=0,0,1000*11630*RES_hh_fec!H13/RES_hh_num!H13)</f>
        <v>8541.1908325570366</v>
      </c>
      <c r="I13" s="74">
        <f>IF(RES_hh_fec!I13=0,0,1000*11630*RES_hh_fec!I13/RES_hh_num!I13)</f>
        <v>7905.7398537627951</v>
      </c>
      <c r="J13" s="74">
        <f>IF(RES_hh_fec!J13=0,0,1000*11630*RES_hh_fec!J13/RES_hh_num!J13)</f>
        <v>7581.2690914152745</v>
      </c>
      <c r="K13" s="74">
        <f>IF(RES_hh_fec!K13=0,0,1000*11630*RES_hh_fec!K13/RES_hh_num!K13)</f>
        <v>7487.6115175604118</v>
      </c>
      <c r="L13" s="74">
        <f>IF(RES_hh_fec!L13=0,0,1000*11630*RES_hh_fec!L13/RES_hh_num!L13)</f>
        <v>7303.8462020822672</v>
      </c>
      <c r="M13" s="74">
        <f>IF(RES_hh_fec!M13=0,0,1000*11630*RES_hh_fec!M13/RES_hh_num!M13)</f>
        <v>6087.0832790817431</v>
      </c>
      <c r="N13" s="74">
        <f>IF(RES_hh_fec!N13=0,0,1000*11630*RES_hh_fec!N13/RES_hh_num!N13)</f>
        <v>8521.5573804500291</v>
      </c>
      <c r="O13" s="74">
        <f>IF(RES_hh_fec!O13=0,0,1000*11630*RES_hh_fec!O13/RES_hh_num!O13)</f>
        <v>5591.4074730578677</v>
      </c>
      <c r="P13" s="74">
        <f>IF(RES_hh_fec!P13=0,0,1000*11630*RES_hh_fec!P13/RES_hh_num!P13)</f>
        <v>4900.513257460223</v>
      </c>
      <c r="Q13" s="74">
        <f>IF(RES_hh_fec!Q13=0,0,1000*11630*RES_hh_fec!Q13/RES_hh_num!Q13)</f>
        <v>4942.5582467119257</v>
      </c>
      <c r="R13" s="74">
        <f>IF(RES_hh_fec!R13=0,0,1000*11630*RES_hh_fec!R13/RES_hh_num!R13)</f>
        <v>9512.9101428517206</v>
      </c>
      <c r="S13" s="74">
        <f>IF(RES_hh_fec!S13=0,0,1000*11630*RES_hh_fec!S13/RES_hh_num!S13)</f>
        <v>8476.836681126897</v>
      </c>
      <c r="T13" s="74">
        <f>IF(RES_hh_fec!T13=0,0,1000*11630*RES_hh_fec!T13/RES_hh_num!T13)</f>
        <v>4353.0712718943714</v>
      </c>
      <c r="U13" s="74">
        <f>IF(RES_hh_fec!U13=0,0,1000*11630*RES_hh_fec!U13/RES_hh_num!U13)</f>
        <v>5619.9589328297388</v>
      </c>
      <c r="V13" s="74">
        <f>IF(RES_hh_fec!V13=0,0,1000*11630*RES_hh_fec!V13/RES_hh_num!V13)</f>
        <v>6268.2662610591169</v>
      </c>
      <c r="W13" s="74">
        <f>IF(RES_hh_fec!W13=0,0,1000*11630*RES_hh_fec!W13/RES_hh_num!W13)</f>
        <v>6136.2828075732778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82.256322668657958</v>
      </c>
      <c r="C14" s="76">
        <f>IF(RES_hh_fec!C14=0,0,1000*11630*RES_hh_fec!C14/RES_hh_num!C14)</f>
        <v>85.217786695995869</v>
      </c>
      <c r="D14" s="76">
        <f>IF(RES_hh_fec!D14=0,0,1000*11630*RES_hh_fec!D14/RES_hh_num!D14)</f>
        <v>92.307246159259705</v>
      </c>
      <c r="E14" s="76">
        <f>IF(RES_hh_fec!E14=0,0,1000*11630*RES_hh_fec!E14/RES_hh_num!E14)</f>
        <v>103.9415987800346</v>
      </c>
      <c r="F14" s="76">
        <f>IF(RES_hh_fec!F14=0,0,1000*11630*RES_hh_fec!F14/RES_hh_num!F14)</f>
        <v>106.12624175449513</v>
      </c>
      <c r="G14" s="76">
        <f>IF(RES_hh_fec!G14=0,0,1000*11630*RES_hh_fec!G14/RES_hh_num!G14)</f>
        <v>110.09551563786302</v>
      </c>
      <c r="H14" s="76">
        <f>IF(RES_hh_fec!H14=0,0,1000*11630*RES_hh_fec!H14/RES_hh_num!H14)</f>
        <v>107.60928225111927</v>
      </c>
      <c r="I14" s="76">
        <f>IF(RES_hh_fec!I14=0,0,1000*11630*RES_hh_fec!I14/RES_hh_num!I14)</f>
        <v>95.867202938550548</v>
      </c>
      <c r="J14" s="76">
        <f>IF(RES_hh_fec!J14=0,0,1000*11630*RES_hh_fec!J14/RES_hh_num!J14)</f>
        <v>94.204124883909387</v>
      </c>
      <c r="K14" s="76">
        <f>IF(RES_hh_fec!K14=0,0,1000*11630*RES_hh_fec!K14/RES_hh_num!K14)</f>
        <v>88.55120777304893</v>
      </c>
      <c r="L14" s="76">
        <f>IF(RES_hh_fec!L14=0,0,1000*11630*RES_hh_fec!L14/RES_hh_num!L14)</f>
        <v>78.125528042218946</v>
      </c>
      <c r="M14" s="76">
        <f>IF(RES_hh_fec!M14=0,0,1000*11630*RES_hh_fec!M14/RES_hh_num!M14)</f>
        <v>105.63813186697276</v>
      </c>
      <c r="N14" s="76">
        <f>IF(RES_hh_fec!N14=0,0,1000*11630*RES_hh_fec!N14/RES_hh_num!N14)</f>
        <v>77.944851294948066</v>
      </c>
      <c r="O14" s="76">
        <f>IF(RES_hh_fec!O14=0,0,1000*11630*RES_hh_fec!O14/RES_hh_num!O14)</f>
        <v>51.697894711771106</v>
      </c>
      <c r="P14" s="76">
        <f>IF(RES_hh_fec!P14=0,0,1000*11630*RES_hh_fec!P14/RES_hh_num!P14)</f>
        <v>55.360510602986608</v>
      </c>
      <c r="Q14" s="76">
        <f>IF(RES_hh_fec!Q14=0,0,1000*11630*RES_hh_fec!Q14/RES_hh_num!Q14)</f>
        <v>73.181596287742792</v>
      </c>
      <c r="R14" s="76">
        <f>IF(RES_hh_fec!R14=0,0,1000*11630*RES_hh_fec!R14/RES_hh_num!R14)</f>
        <v>65.387229144434713</v>
      </c>
      <c r="S14" s="76">
        <f>IF(RES_hh_fec!S14=0,0,1000*11630*RES_hh_fec!S14/RES_hh_num!S14)</f>
        <v>68.0045716502256</v>
      </c>
      <c r="T14" s="76">
        <f>IF(RES_hh_fec!T14=0,0,1000*11630*RES_hh_fec!T14/RES_hh_num!T14)</f>
        <v>59.748220445406467</v>
      </c>
      <c r="U14" s="76">
        <f>IF(RES_hh_fec!U14=0,0,1000*11630*RES_hh_fec!U14/RES_hh_num!U14)</f>
        <v>66.025928709190921</v>
      </c>
      <c r="V14" s="76">
        <f>IF(RES_hh_fec!V14=0,0,1000*11630*RES_hh_fec!V14/RES_hh_num!V14)</f>
        <v>73.131305088158101</v>
      </c>
      <c r="W14" s="76">
        <f>IF(RES_hh_fec!W14=0,0,1000*11630*RES_hh_fec!W14/RES_hh_num!W14)</f>
        <v>72.325055124689626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253.10588857042956</v>
      </c>
      <c r="C15" s="69">
        <f t="shared" si="0"/>
        <v>321.93981891296983</v>
      </c>
      <c r="D15" s="69">
        <f t="shared" si="0"/>
        <v>262.57522706255924</v>
      </c>
      <c r="E15" s="69">
        <f t="shared" si="0"/>
        <v>371.92119159018097</v>
      </c>
      <c r="F15" s="69">
        <f t="shared" si="0"/>
        <v>220.91493971523491</v>
      </c>
      <c r="G15" s="69">
        <f t="shared" si="0"/>
        <v>237.66105724100527</v>
      </c>
      <c r="H15" s="69">
        <f t="shared" si="0"/>
        <v>282.15443439187356</v>
      </c>
      <c r="I15" s="69">
        <f t="shared" si="0"/>
        <v>412.60757490426755</v>
      </c>
      <c r="J15" s="69">
        <f t="shared" si="0"/>
        <v>404.79932222373338</v>
      </c>
      <c r="K15" s="69">
        <f t="shared" si="0"/>
        <v>274.24888319185146</v>
      </c>
      <c r="L15" s="69">
        <f t="shared" si="0"/>
        <v>371.64137917844369</v>
      </c>
      <c r="M15" s="69">
        <f t="shared" si="0"/>
        <v>348.65916185815598</v>
      </c>
      <c r="N15" s="69">
        <f t="shared" si="0"/>
        <v>580.14952663183033</v>
      </c>
      <c r="O15" s="69">
        <f t="shared" si="0"/>
        <v>350.26359114782213</v>
      </c>
      <c r="P15" s="69">
        <f t="shared" si="0"/>
        <v>281.03838344187801</v>
      </c>
      <c r="Q15" s="69">
        <f t="shared" si="0"/>
        <v>377.29504589507269</v>
      </c>
      <c r="R15" s="69">
        <f t="shared" si="0"/>
        <v>474.5853006555518</v>
      </c>
      <c r="S15" s="69">
        <f t="shared" si="0"/>
        <v>518.03585437966171</v>
      </c>
      <c r="T15" s="69">
        <f t="shared" si="0"/>
        <v>385.58758569465209</v>
      </c>
      <c r="U15" s="69">
        <f t="shared" si="0"/>
        <v>559.80432756672155</v>
      </c>
      <c r="V15" s="69">
        <f t="shared" si="0"/>
        <v>499.20644153613523</v>
      </c>
      <c r="W15" s="69">
        <f t="shared" si="0"/>
        <v>474.46603934301777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253.10588857042956</v>
      </c>
      <c r="C16" s="72">
        <f>IF(RES_hh_fec!C16=0,0,1000*11630*RES_hh_fec!C16/RES_hh_num!C$3)</f>
        <v>321.93981891296983</v>
      </c>
      <c r="D16" s="72">
        <f>IF(RES_hh_fec!D16=0,0,1000*11630*RES_hh_fec!D16/RES_hh_num!D$3)</f>
        <v>262.57522706255924</v>
      </c>
      <c r="E16" s="72">
        <f>IF(RES_hh_fec!E16=0,0,1000*11630*RES_hh_fec!E16/RES_hh_num!E$3)</f>
        <v>371.92119159018097</v>
      </c>
      <c r="F16" s="72">
        <f>IF(RES_hh_fec!F16=0,0,1000*11630*RES_hh_fec!F16/RES_hh_num!F$3)</f>
        <v>220.91493971523491</v>
      </c>
      <c r="G16" s="72">
        <f>IF(RES_hh_fec!G16=0,0,1000*11630*RES_hh_fec!G16/RES_hh_num!G$3)</f>
        <v>237.66105724100527</v>
      </c>
      <c r="H16" s="72">
        <f>IF(RES_hh_fec!H16=0,0,1000*11630*RES_hh_fec!H16/RES_hh_num!H$3)</f>
        <v>282.15443439187356</v>
      </c>
      <c r="I16" s="72">
        <f>IF(RES_hh_fec!I16=0,0,1000*11630*RES_hh_fec!I16/RES_hh_num!I$3)</f>
        <v>412.60757490426755</v>
      </c>
      <c r="J16" s="72">
        <f>IF(RES_hh_fec!J16=0,0,1000*11630*RES_hh_fec!J16/RES_hh_num!J$3)</f>
        <v>404.79932222373338</v>
      </c>
      <c r="K16" s="72">
        <f>IF(RES_hh_fec!K16=0,0,1000*11630*RES_hh_fec!K16/RES_hh_num!K$3)</f>
        <v>274.24888319185146</v>
      </c>
      <c r="L16" s="72">
        <f>IF(RES_hh_fec!L16=0,0,1000*11630*RES_hh_fec!L16/RES_hh_num!L$3)</f>
        <v>371.64137917844369</v>
      </c>
      <c r="M16" s="72">
        <f>IF(RES_hh_fec!M16=0,0,1000*11630*RES_hh_fec!M16/RES_hh_num!M$3)</f>
        <v>348.65916185815598</v>
      </c>
      <c r="N16" s="72">
        <f>IF(RES_hh_fec!N16=0,0,1000*11630*RES_hh_fec!N16/RES_hh_num!N$3)</f>
        <v>580.14952663183033</v>
      </c>
      <c r="O16" s="72">
        <f>IF(RES_hh_fec!O16=0,0,1000*11630*RES_hh_fec!O16/RES_hh_num!O$3)</f>
        <v>350.26359114782213</v>
      </c>
      <c r="P16" s="72">
        <f>IF(RES_hh_fec!P16=0,0,1000*11630*RES_hh_fec!P16/RES_hh_num!P$3)</f>
        <v>281.03838344187801</v>
      </c>
      <c r="Q16" s="72">
        <f>IF(RES_hh_fec!Q16=0,0,1000*11630*RES_hh_fec!Q16/RES_hh_num!Q$3)</f>
        <v>377.29504589507269</v>
      </c>
      <c r="R16" s="72">
        <f>IF(RES_hh_fec!R16=0,0,1000*11630*RES_hh_fec!R16/RES_hh_num!R$3)</f>
        <v>474.5853006555518</v>
      </c>
      <c r="S16" s="72">
        <f>IF(RES_hh_fec!S16=0,0,1000*11630*RES_hh_fec!S16/RES_hh_num!S$3)</f>
        <v>518.03585437966171</v>
      </c>
      <c r="T16" s="72">
        <f>IF(RES_hh_fec!T16=0,0,1000*11630*RES_hh_fec!T16/RES_hh_num!T$3)</f>
        <v>385.58758569465209</v>
      </c>
      <c r="U16" s="72">
        <f>IF(RES_hh_fec!U16=0,0,1000*11630*RES_hh_fec!U16/RES_hh_num!U$3)</f>
        <v>559.80432756672155</v>
      </c>
      <c r="V16" s="72">
        <f>IF(RES_hh_fec!V16=0,0,1000*11630*RES_hh_fec!V16/RES_hh_num!V$3)</f>
        <v>499.20644153613523</v>
      </c>
      <c r="W16" s="72">
        <f>IF(RES_hh_fec!W16=0,0,1000*11630*RES_hh_fec!W16/RES_hh_num!W$3)</f>
        <v>474.46603934301777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1543.5806460009098</v>
      </c>
      <c r="C17" s="69">
        <f>IF(RES_hh_fec!C17=0,0,1000*11630*RES_hh_fec!C17/RES_hh_num!C17)</f>
        <v>1517.0937630871611</v>
      </c>
      <c r="D17" s="69">
        <f>IF(RES_hh_fec!D17=0,0,1000*11630*RES_hh_fec!D17/RES_hh_num!D17)</f>
        <v>1543.7198369036744</v>
      </c>
      <c r="E17" s="69">
        <f>IF(RES_hh_fec!E17=0,0,1000*11630*RES_hh_fec!E17/RES_hh_num!E17)</f>
        <v>1540.8077482679116</v>
      </c>
      <c r="F17" s="69">
        <f>IF(RES_hh_fec!F17=0,0,1000*11630*RES_hh_fec!F17/RES_hh_num!F17)</f>
        <v>1579.4432457425664</v>
      </c>
      <c r="G17" s="69">
        <f>IF(RES_hh_fec!G17=0,0,1000*11630*RES_hh_fec!G17/RES_hh_num!G17)</f>
        <v>1527.34564734433</v>
      </c>
      <c r="H17" s="69">
        <f>IF(RES_hh_fec!H17=0,0,1000*11630*RES_hh_fec!H17/RES_hh_num!H17)</f>
        <v>1551.2336368879523</v>
      </c>
      <c r="I17" s="69">
        <f>IF(RES_hh_fec!I17=0,0,1000*11630*RES_hh_fec!I17/RES_hh_num!I17)</f>
        <v>1514.282724580368</v>
      </c>
      <c r="J17" s="69">
        <f>IF(RES_hh_fec!J17=0,0,1000*11630*RES_hh_fec!J17/RES_hh_num!J17)</f>
        <v>1597.0427001518192</v>
      </c>
      <c r="K17" s="69">
        <f>IF(RES_hh_fec!K17=0,0,1000*11630*RES_hh_fec!K17/RES_hh_num!K17)</f>
        <v>1696.3350689408078</v>
      </c>
      <c r="L17" s="69">
        <f>IF(RES_hh_fec!L17=0,0,1000*11630*RES_hh_fec!L17/RES_hh_num!L17)</f>
        <v>1635.4179189012839</v>
      </c>
      <c r="M17" s="69">
        <f>IF(RES_hh_fec!M17=0,0,1000*11630*RES_hh_fec!M17/RES_hh_num!M17)</f>
        <v>1623.5760069149123</v>
      </c>
      <c r="N17" s="69">
        <f>IF(RES_hh_fec!N17=0,0,1000*11630*RES_hh_fec!N17/RES_hh_num!N17)</f>
        <v>1539.4887523032958</v>
      </c>
      <c r="O17" s="69">
        <f>IF(RES_hh_fec!O17=0,0,1000*11630*RES_hh_fec!O17/RES_hh_num!O17)</f>
        <v>1566.2547274323822</v>
      </c>
      <c r="P17" s="69">
        <f>IF(RES_hh_fec!P17=0,0,1000*11630*RES_hh_fec!P17/RES_hh_num!P17)</f>
        <v>1590.8931332189431</v>
      </c>
      <c r="Q17" s="69">
        <f>IF(RES_hh_fec!Q17=0,0,1000*11630*RES_hh_fec!Q17/RES_hh_num!Q17)</f>
        <v>1612.5946697278941</v>
      </c>
      <c r="R17" s="69">
        <f>IF(RES_hh_fec!R17=0,0,1000*11630*RES_hh_fec!R17/RES_hh_num!R17)</f>
        <v>1683.2263878671358</v>
      </c>
      <c r="S17" s="69">
        <f>IF(RES_hh_fec!S17=0,0,1000*11630*RES_hh_fec!S17/RES_hh_num!S17)</f>
        <v>1649.735627229634</v>
      </c>
      <c r="T17" s="69">
        <f>IF(RES_hh_fec!T17=0,0,1000*11630*RES_hh_fec!T17/RES_hh_num!T17)</f>
        <v>1585.0737017196582</v>
      </c>
      <c r="U17" s="69">
        <f>IF(RES_hh_fec!U17=0,0,1000*11630*RES_hh_fec!U17/RES_hh_num!U17)</f>
        <v>1602.1927645557271</v>
      </c>
      <c r="V17" s="69">
        <f>IF(RES_hh_fec!V17=0,0,1000*11630*RES_hh_fec!V17/RES_hh_num!V17)</f>
        <v>1599.7059961185043</v>
      </c>
      <c r="W17" s="69">
        <f>IF(RES_hh_fec!W17=0,0,1000*11630*RES_hh_fec!W17/RES_hh_num!W17)</f>
        <v>1724.6782742758535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1951.4158304141379</v>
      </c>
      <c r="C19" s="72">
        <f>IF(RES_hh_fec!C19=0,0,1000*11630*RES_hh_fec!C19/RES_hh_num!C19)</f>
        <v>1931.4780681632712</v>
      </c>
      <c r="D19" s="72">
        <f>IF(RES_hh_fec!D19=0,0,1000*11630*RES_hh_fec!D19/RES_hh_num!D19)</f>
        <v>2013.4757152879497</v>
      </c>
      <c r="E19" s="72">
        <f>IF(RES_hh_fec!E19=0,0,1000*11630*RES_hh_fec!E19/RES_hh_num!E19)</f>
        <v>2012.5182549124618</v>
      </c>
      <c r="F19" s="72">
        <f>IF(RES_hh_fec!F19=0,0,1000*11630*RES_hh_fec!F19/RES_hh_num!F19)</f>
        <v>2043.7901863025925</v>
      </c>
      <c r="G19" s="72">
        <f>IF(RES_hh_fec!G19=0,0,1000*11630*RES_hh_fec!G19/RES_hh_num!G19)</f>
        <v>2006.1576152719367</v>
      </c>
      <c r="H19" s="72">
        <f>IF(RES_hh_fec!H19=0,0,1000*11630*RES_hh_fec!H19/RES_hh_num!H19)</f>
        <v>2048.5151383483126</v>
      </c>
      <c r="I19" s="72">
        <f>IF(RES_hh_fec!I19=0,0,1000*11630*RES_hh_fec!I19/RES_hh_num!I19)</f>
        <v>1956.438376521817</v>
      </c>
      <c r="J19" s="72">
        <f>IF(RES_hh_fec!J19=0,0,1000*11630*RES_hh_fec!J19/RES_hh_num!J19)</f>
        <v>2119.1878323901442</v>
      </c>
      <c r="K19" s="72">
        <f>IF(RES_hh_fec!K19=0,0,1000*11630*RES_hh_fec!K19/RES_hh_num!K19)</f>
        <v>2252.3532157438431</v>
      </c>
      <c r="L19" s="72">
        <f>IF(RES_hh_fec!L19=0,0,1000*11630*RES_hh_fec!L19/RES_hh_num!L19)</f>
        <v>2122.450695382156</v>
      </c>
      <c r="M19" s="72">
        <f>IF(RES_hh_fec!M19=0,0,1000*11630*RES_hh_fec!M19/RES_hh_num!M19)</f>
        <v>1759.8471554255314</v>
      </c>
      <c r="N19" s="72">
        <f>IF(RES_hh_fec!N19=0,0,1000*11630*RES_hh_fec!N19/RES_hh_num!N19)</f>
        <v>1549.203797002184</v>
      </c>
      <c r="O19" s="72">
        <f>IF(RES_hh_fec!O19=0,0,1000*11630*RES_hh_fec!O19/RES_hh_num!O19)</f>
        <v>2287.4788075711349</v>
      </c>
      <c r="P19" s="72">
        <f>IF(RES_hh_fec!P19=0,0,1000*11630*RES_hh_fec!P19/RES_hh_num!P19)</f>
        <v>2203.546444785783</v>
      </c>
      <c r="Q19" s="72">
        <f>IF(RES_hh_fec!Q19=0,0,1000*11630*RES_hh_fec!Q19/RES_hh_num!Q19)</f>
        <v>2057.8680762030617</v>
      </c>
      <c r="R19" s="72">
        <f>IF(RES_hh_fec!R19=0,0,1000*11630*RES_hh_fec!R19/RES_hh_num!R19)</f>
        <v>1996.3816642902475</v>
      </c>
      <c r="S19" s="72">
        <f>IF(RES_hh_fec!S19=0,0,1000*11630*RES_hh_fec!S19/RES_hh_num!S19)</f>
        <v>2025.9849734566105</v>
      </c>
      <c r="T19" s="72">
        <f>IF(RES_hh_fec!T19=0,0,1000*11630*RES_hh_fec!T19/RES_hh_num!T19)</f>
        <v>1956.5528939491628</v>
      </c>
      <c r="U19" s="72">
        <f>IF(RES_hh_fec!U19=0,0,1000*11630*RES_hh_fec!U19/RES_hh_num!U19)</f>
        <v>1918.0262714654043</v>
      </c>
      <c r="V19" s="72">
        <f>IF(RES_hh_fec!V19=0,0,1000*11630*RES_hh_fec!V19/RES_hh_num!V19)</f>
        <v>1917.5850193128174</v>
      </c>
      <c r="W19" s="72">
        <f>IF(RES_hh_fec!W19=0,0,1000*11630*RES_hh_fec!W19/RES_hh_num!W19)</f>
        <v>1942.0220253765801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2203.9471101111722</v>
      </c>
      <c r="C20" s="72">
        <f>IF(RES_hh_fec!C20=0,0,1000*11630*RES_hh_fec!C20/RES_hh_num!C20)</f>
        <v>2201.3486703143531</v>
      </c>
      <c r="D20" s="72">
        <f>IF(RES_hh_fec!D20=0,0,1000*11630*RES_hh_fec!D20/RES_hh_num!D20)</f>
        <v>2185.875398898098</v>
      </c>
      <c r="E20" s="72">
        <f>IF(RES_hh_fec!E20=0,0,1000*11630*RES_hh_fec!E20/RES_hh_num!E20)</f>
        <v>2276.7166795502776</v>
      </c>
      <c r="F20" s="72">
        <f>IF(RES_hh_fec!F20=0,0,1000*11630*RES_hh_fec!F20/RES_hh_num!F20)</f>
        <v>2287.9193092013152</v>
      </c>
      <c r="G20" s="72">
        <f>IF(RES_hh_fec!G20=0,0,1000*11630*RES_hh_fec!G20/RES_hh_num!G20)</f>
        <v>2232.9385439969938</v>
      </c>
      <c r="H20" s="72">
        <f>IF(RES_hh_fec!H20=0,0,1000*11630*RES_hh_fec!H20/RES_hh_num!H20)</f>
        <v>2265.7637043104705</v>
      </c>
      <c r="I20" s="72">
        <f>IF(RES_hh_fec!I20=0,0,1000*11630*RES_hh_fec!I20/RES_hh_num!I20)</f>
        <v>2214.0123180393575</v>
      </c>
      <c r="J20" s="72">
        <f>IF(RES_hh_fec!J20=0,0,1000*11630*RES_hh_fec!J20/RES_hh_num!J20)</f>
        <v>2453.9659898326736</v>
      </c>
      <c r="K20" s="72">
        <f>IF(RES_hh_fec!K20=0,0,1000*11630*RES_hh_fec!K20/RES_hh_num!K20)</f>
        <v>2526.3426722505633</v>
      </c>
      <c r="L20" s="72">
        <f>IF(RES_hh_fec!L20=0,0,1000*11630*RES_hh_fec!L20/RES_hh_num!L20)</f>
        <v>2395.0591404389115</v>
      </c>
      <c r="M20" s="72">
        <f>IF(RES_hh_fec!M20=0,0,1000*11630*RES_hh_fec!M20/RES_hh_num!M20)</f>
        <v>2482.1669866872244</v>
      </c>
      <c r="N20" s="72">
        <f>IF(RES_hh_fec!N20=0,0,1000*11630*RES_hh_fec!N20/RES_hh_num!N20)</f>
        <v>2372.8886383689037</v>
      </c>
      <c r="O20" s="72">
        <f>IF(RES_hh_fec!O20=0,0,1000*11630*RES_hh_fec!O20/RES_hh_num!O20)</f>
        <v>2056.2388619375511</v>
      </c>
      <c r="P20" s="72">
        <f>IF(RES_hh_fec!P20=0,0,1000*11630*RES_hh_fec!P20/RES_hh_num!P20)</f>
        <v>2208.0329650485232</v>
      </c>
      <c r="Q20" s="72">
        <f>IF(RES_hh_fec!Q20=0,0,1000*11630*RES_hh_fec!Q20/RES_hh_num!Q20)</f>
        <v>2482.9983213532473</v>
      </c>
      <c r="R20" s="72">
        <f>IF(RES_hh_fec!R20=0,0,1000*11630*RES_hh_fec!R20/RES_hh_num!R20)</f>
        <v>2567.2781131131733</v>
      </c>
      <c r="S20" s="72">
        <f>IF(RES_hh_fec!S20=0,0,1000*11630*RES_hh_fec!S20/RES_hh_num!S20)</f>
        <v>2086.0148475072479</v>
      </c>
      <c r="T20" s="72">
        <f>IF(RES_hh_fec!T20=0,0,1000*11630*RES_hh_fec!T20/RES_hh_num!T20)</f>
        <v>2100.0734483153178</v>
      </c>
      <c r="U20" s="72">
        <f>IF(RES_hh_fec!U20=0,0,1000*11630*RES_hh_fec!U20/RES_hh_num!U20)</f>
        <v>2224.676773179162</v>
      </c>
      <c r="V20" s="72">
        <f>IF(RES_hh_fec!V20=0,0,1000*11630*RES_hh_fec!V20/RES_hh_num!V20)</f>
        <v>2050.6469609093392</v>
      </c>
      <c r="W20" s="72">
        <f>IF(RES_hh_fec!W20=0,0,1000*11630*RES_hh_fec!W20/RES_hh_num!W20)</f>
        <v>2289.2200200291491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2081.9520323050097</v>
      </c>
      <c r="C21" s="72">
        <f>IF(RES_hh_fec!C21=0,0,1000*11630*RES_hh_fec!C21/RES_hh_num!C21)</f>
        <v>1790.9652615953969</v>
      </c>
      <c r="D21" s="72">
        <f>IF(RES_hh_fec!D21=0,0,1000*11630*RES_hh_fec!D21/RES_hh_num!D21)</f>
        <v>1473.5563836636834</v>
      </c>
      <c r="E21" s="72">
        <f>IF(RES_hh_fec!E21=0,0,1000*11630*RES_hh_fec!E21/RES_hh_num!E21)</f>
        <v>1494.7739684987243</v>
      </c>
      <c r="F21" s="72">
        <f>IF(RES_hh_fec!F21=0,0,1000*11630*RES_hh_fec!F21/RES_hh_num!F21)</f>
        <v>1477.1553409744658</v>
      </c>
      <c r="G21" s="72">
        <f>IF(RES_hh_fec!G21=0,0,1000*11630*RES_hh_fec!G21/RES_hh_num!G21)</f>
        <v>1627.0541272255548</v>
      </c>
      <c r="H21" s="72">
        <f>IF(RES_hh_fec!H21=0,0,1000*11630*RES_hh_fec!H21/RES_hh_num!H21)</f>
        <v>2000.4801967060266</v>
      </c>
      <c r="I21" s="72">
        <f>IF(RES_hh_fec!I21=0,0,1000*11630*RES_hh_fec!I21/RES_hh_num!I21)</f>
        <v>1908.3112104089164</v>
      </c>
      <c r="J21" s="72">
        <f>IF(RES_hh_fec!J21=0,0,1000*11630*RES_hh_fec!J21/RES_hh_num!J21)</f>
        <v>1954.1312823368939</v>
      </c>
      <c r="K21" s="72">
        <f>IF(RES_hh_fec!K21=0,0,1000*11630*RES_hh_fec!K21/RES_hh_num!K21)</f>
        <v>2300.966483238692</v>
      </c>
      <c r="L21" s="72">
        <f>IF(RES_hh_fec!L21=0,0,1000*11630*RES_hh_fec!L21/RES_hh_num!L21)</f>
        <v>2110.7581757160597</v>
      </c>
      <c r="M21" s="72">
        <f>IF(RES_hh_fec!M21=0,0,1000*11630*RES_hh_fec!M21/RES_hh_num!M21)</f>
        <v>1986.9746155201278</v>
      </c>
      <c r="N21" s="72">
        <f>IF(RES_hh_fec!N21=0,0,1000*11630*RES_hh_fec!N21/RES_hh_num!N21)</f>
        <v>1915.3038805884039</v>
      </c>
      <c r="O21" s="72">
        <f>IF(RES_hh_fec!O21=0,0,1000*11630*RES_hh_fec!O21/RES_hh_num!O21)</f>
        <v>2074.8590710889639</v>
      </c>
      <c r="P21" s="72">
        <f>IF(RES_hh_fec!P21=0,0,1000*11630*RES_hh_fec!P21/RES_hh_num!P21)</f>
        <v>1922.4591791165519</v>
      </c>
      <c r="Q21" s="72">
        <f>IF(RES_hh_fec!Q21=0,0,1000*11630*RES_hh_fec!Q21/RES_hh_num!Q21)</f>
        <v>2039.5102091172655</v>
      </c>
      <c r="R21" s="72">
        <f>IF(RES_hh_fec!R21=0,0,1000*11630*RES_hh_fec!R21/RES_hh_num!R21)</f>
        <v>1846.9101947940401</v>
      </c>
      <c r="S21" s="72">
        <f>IF(RES_hh_fec!S21=0,0,1000*11630*RES_hh_fec!S21/RES_hh_num!S21)</f>
        <v>2064.3360366152974</v>
      </c>
      <c r="T21" s="72">
        <f>IF(RES_hh_fec!T21=0,0,1000*11630*RES_hh_fec!T21/RES_hh_num!T21)</f>
        <v>1960.2182130419317</v>
      </c>
      <c r="U21" s="72">
        <f>IF(RES_hh_fec!U21=0,0,1000*11630*RES_hh_fec!U21/RES_hh_num!U21)</f>
        <v>1898.8223709806095</v>
      </c>
      <c r="V21" s="72">
        <f>IF(RES_hh_fec!V21=0,0,1000*11630*RES_hh_fec!V21/RES_hh_num!V21)</f>
        <v>1897.96320139874</v>
      </c>
      <c r="W21" s="72">
        <f>IF(RES_hh_fec!W21=0,0,1000*11630*RES_hh_fec!W21/RES_hh_num!W21)</f>
        <v>1958.5188576219794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2348.8378348143719</v>
      </c>
      <c r="C22" s="72">
        <f>IF(RES_hh_fec!C22=0,0,1000*11630*RES_hh_fec!C22/RES_hh_num!C22)</f>
        <v>2312.0004111345052</v>
      </c>
      <c r="D22" s="72">
        <f>IF(RES_hh_fec!D22=0,0,1000*11630*RES_hh_fec!D22/RES_hh_num!D22)</f>
        <v>2335.6778775256848</v>
      </c>
      <c r="E22" s="72">
        <f>IF(RES_hh_fec!E22=0,0,1000*11630*RES_hh_fec!E22/RES_hh_num!E22)</f>
        <v>2161.9378245655653</v>
      </c>
      <c r="F22" s="72">
        <f>IF(RES_hh_fec!F22=0,0,1000*11630*RES_hh_fec!F22/RES_hh_num!F22)</f>
        <v>2266.6762462227234</v>
      </c>
      <c r="G22" s="72">
        <f>IF(RES_hh_fec!G22=0,0,1000*11630*RES_hh_fec!G22/RES_hh_num!G22)</f>
        <v>2044.8255059087448</v>
      </c>
      <c r="H22" s="72">
        <f>IF(RES_hh_fec!H22=0,0,1000*11630*RES_hh_fec!H22/RES_hh_num!H22)</f>
        <v>1988.3087810191876</v>
      </c>
      <c r="I22" s="72">
        <f>IF(RES_hh_fec!I22=0,0,1000*11630*RES_hh_fec!I22/RES_hh_num!I22)</f>
        <v>2224.1254756574126</v>
      </c>
      <c r="J22" s="72">
        <f>IF(RES_hh_fec!J22=0,0,1000*11630*RES_hh_fec!J22/RES_hh_num!J22)</f>
        <v>2001.9864282579465</v>
      </c>
      <c r="K22" s="72">
        <f>IF(RES_hh_fec!K22=0,0,1000*11630*RES_hh_fec!K22/RES_hh_num!K22)</f>
        <v>2006.6076823114881</v>
      </c>
      <c r="L22" s="72">
        <f>IF(RES_hh_fec!L22=0,0,1000*11630*RES_hh_fec!L22/RES_hh_num!L22)</f>
        <v>1914.9863398831194</v>
      </c>
      <c r="M22" s="72">
        <f>IF(RES_hh_fec!M22=0,0,1000*11630*RES_hh_fec!M22/RES_hh_num!M22)</f>
        <v>1583.1698606844377</v>
      </c>
      <c r="N22" s="72">
        <f>IF(RES_hh_fec!N22=0,0,1000*11630*RES_hh_fec!N22/RES_hh_num!N22)</f>
        <v>1729.7675059918631</v>
      </c>
      <c r="O22" s="72">
        <f>IF(RES_hh_fec!O22=0,0,1000*11630*RES_hh_fec!O22/RES_hh_num!O22)</f>
        <v>1860.7675471023681</v>
      </c>
      <c r="P22" s="72">
        <f>IF(RES_hh_fec!P22=0,0,1000*11630*RES_hh_fec!P22/RES_hh_num!P22)</f>
        <v>1397.1228075643023</v>
      </c>
      <c r="Q22" s="72">
        <f>IF(RES_hh_fec!Q22=0,0,1000*11630*RES_hh_fec!Q22/RES_hh_num!Q22)</f>
        <v>1550.5478602439528</v>
      </c>
      <c r="R22" s="72">
        <f>IF(RES_hh_fec!R22=0,0,1000*11630*RES_hh_fec!R22/RES_hh_num!R22)</f>
        <v>1787.236484049703</v>
      </c>
      <c r="S22" s="72">
        <f>IF(RES_hh_fec!S22=0,0,1000*11630*RES_hh_fec!S22/RES_hh_num!S22)</f>
        <v>1898.1744444775936</v>
      </c>
      <c r="T22" s="72">
        <f>IF(RES_hh_fec!T22=0,0,1000*11630*RES_hh_fec!T22/RES_hh_num!T22)</f>
        <v>1588.1186608708915</v>
      </c>
      <c r="U22" s="72">
        <f>IF(RES_hh_fec!U22=0,0,1000*11630*RES_hh_fec!U22/RES_hh_num!U22)</f>
        <v>1821.3722975939982</v>
      </c>
      <c r="V22" s="72">
        <f>IF(RES_hh_fec!V22=0,0,1000*11630*RES_hh_fec!V22/RES_hh_num!V22)</f>
        <v>1811.437969470185</v>
      </c>
      <c r="W22" s="72">
        <f>IF(RES_hh_fec!W22=0,0,1000*11630*RES_hh_fec!W22/RES_hh_num!W22)</f>
        <v>1889.0232478802322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1394.4648581237684</v>
      </c>
      <c r="C24" s="72">
        <f>IF(RES_hh_fec!C24=0,0,1000*11630*RES_hh_fec!C24/RES_hh_num!C24)</f>
        <v>1371.2033898988229</v>
      </c>
      <c r="D24" s="72">
        <f>IF(RES_hh_fec!D24=0,0,1000*11630*RES_hh_fec!D24/RES_hh_num!D24)</f>
        <v>1184.2849516697572</v>
      </c>
      <c r="E24" s="72">
        <f>IF(RES_hh_fec!E24=0,0,1000*11630*RES_hh_fec!E24/RES_hh_num!E24)</f>
        <v>1529.5847573090082</v>
      </c>
      <c r="F24" s="72">
        <f>IF(RES_hh_fec!F24=0,0,1000*11630*RES_hh_fec!F24/RES_hh_num!F24)</f>
        <v>1383.8706070369103</v>
      </c>
      <c r="G24" s="72">
        <f>IF(RES_hh_fec!G24=0,0,1000*11630*RES_hh_fec!G24/RES_hh_num!G24)</f>
        <v>1371.6349010459815</v>
      </c>
      <c r="H24" s="72">
        <f>IF(RES_hh_fec!H24=0,0,1000*11630*RES_hh_fec!H24/RES_hh_num!H24)</f>
        <v>1568.9619359807393</v>
      </c>
      <c r="I24" s="72">
        <f>IF(RES_hh_fec!I24=0,0,1000*11630*RES_hh_fec!I24/RES_hh_num!I24)</f>
        <v>1248.2893924466248</v>
      </c>
      <c r="J24" s="72">
        <f>IF(RES_hh_fec!J24=0,0,1000*11630*RES_hh_fec!J24/RES_hh_num!J24)</f>
        <v>1405.1132767302315</v>
      </c>
      <c r="K24" s="72">
        <f>IF(RES_hh_fec!K24=0,0,1000*11630*RES_hh_fec!K24/RES_hh_num!K24)</f>
        <v>1704.1066172416436</v>
      </c>
      <c r="L24" s="72">
        <f>IF(RES_hh_fec!L24=0,0,1000*11630*RES_hh_fec!L24/RES_hh_num!L24)</f>
        <v>1623.2785021965587</v>
      </c>
      <c r="M24" s="72">
        <f>IF(RES_hh_fec!M24=0,0,1000*11630*RES_hh_fec!M24/RES_hh_num!M24)</f>
        <v>1425.0592001688447</v>
      </c>
      <c r="N24" s="72">
        <f>IF(RES_hh_fec!N24=0,0,1000*11630*RES_hh_fec!N24/RES_hh_num!N24)</f>
        <v>1274.420016631213</v>
      </c>
      <c r="O24" s="72">
        <f>IF(RES_hh_fec!O24=0,0,1000*11630*RES_hh_fec!O24/RES_hh_num!O24)</f>
        <v>1567.0940807469196</v>
      </c>
      <c r="P24" s="72">
        <f>IF(RES_hh_fec!P24=0,0,1000*11630*RES_hh_fec!P24/RES_hh_num!P24)</f>
        <v>1662.4514896714873</v>
      </c>
      <c r="Q24" s="72">
        <f>IF(RES_hh_fec!Q24=0,0,1000*11630*RES_hh_fec!Q24/RES_hh_num!Q24)</f>
        <v>1561.2283951423908</v>
      </c>
      <c r="R24" s="72">
        <f>IF(RES_hh_fec!R24=0,0,1000*11630*RES_hh_fec!R24/RES_hh_num!R24)</f>
        <v>1515.050797132759</v>
      </c>
      <c r="S24" s="72">
        <f>IF(RES_hh_fec!S24=0,0,1000*11630*RES_hh_fec!S24/RES_hh_num!S24)</f>
        <v>1623.6444775357256</v>
      </c>
      <c r="T24" s="72">
        <f>IF(RES_hh_fec!T24=0,0,1000*11630*RES_hh_fec!T24/RES_hh_num!T24)</f>
        <v>1612.0886032911733</v>
      </c>
      <c r="U24" s="72">
        <f>IF(RES_hh_fec!U24=0,0,1000*11630*RES_hh_fec!U24/RES_hh_num!U24)</f>
        <v>1587.516292372429</v>
      </c>
      <c r="V24" s="72">
        <f>IF(RES_hh_fec!V24=0,0,1000*11630*RES_hh_fec!V24/RES_hh_num!V24)</f>
        <v>1643.8831833288389</v>
      </c>
      <c r="W24" s="72">
        <f>IF(RES_hh_fec!W24=0,0,1000*11630*RES_hh_fec!W24/RES_hh_num!W24)</f>
        <v>1704.8850447249351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862.62100205265415</v>
      </c>
      <c r="C25" s="74">
        <f>IF(RES_hh_fec!C25=0,0,1000*11630*RES_hh_fec!C25/RES_hh_num!C25)</f>
        <v>835.31126855632124</v>
      </c>
      <c r="D25" s="74">
        <f>IF(RES_hh_fec!D25=0,0,1000*11630*RES_hh_fec!D25/RES_hh_num!D25)</f>
        <v>877.51378687951649</v>
      </c>
      <c r="E25" s="74">
        <f>IF(RES_hh_fec!E25=0,0,1000*11630*RES_hh_fec!E25/RES_hh_num!E25)</f>
        <v>853.32394937997287</v>
      </c>
      <c r="F25" s="74">
        <f>IF(RES_hh_fec!F25=0,0,1000*11630*RES_hh_fec!F25/RES_hh_num!F25)</f>
        <v>911.71115509794492</v>
      </c>
      <c r="G25" s="74">
        <f>IF(RES_hh_fec!G25=0,0,1000*11630*RES_hh_fec!G25/RES_hh_num!G25)</f>
        <v>906.90488007185525</v>
      </c>
      <c r="H25" s="74">
        <f>IF(RES_hh_fec!H25=0,0,1000*11630*RES_hh_fec!H25/RES_hh_num!H25)</f>
        <v>900.08008274164922</v>
      </c>
      <c r="I25" s="74">
        <f>IF(RES_hh_fec!I25=0,0,1000*11630*RES_hh_fec!I25/RES_hh_num!I25)</f>
        <v>837.71812754147595</v>
      </c>
      <c r="J25" s="74">
        <f>IF(RES_hh_fec!J25=0,0,1000*11630*RES_hh_fec!J25/RES_hh_num!J25)</f>
        <v>829.72277568194659</v>
      </c>
      <c r="K25" s="74">
        <f>IF(RES_hh_fec!K25=0,0,1000*11630*RES_hh_fec!K25/RES_hh_num!K25)</f>
        <v>885.07277052048698</v>
      </c>
      <c r="L25" s="74">
        <f>IF(RES_hh_fec!L25=0,0,1000*11630*RES_hh_fec!L25/RES_hh_num!L25)</f>
        <v>842.70887880800149</v>
      </c>
      <c r="M25" s="74">
        <f>IF(RES_hh_fec!M25=0,0,1000*11630*RES_hh_fec!M25/RES_hh_num!M25)</f>
        <v>834.69604130692744</v>
      </c>
      <c r="N25" s="74">
        <f>IF(RES_hh_fec!N25=0,0,1000*11630*RES_hh_fec!N25/RES_hh_num!N25)</f>
        <v>756.49273241246715</v>
      </c>
      <c r="O25" s="74">
        <f>IF(RES_hh_fec!O25=0,0,1000*11630*RES_hh_fec!O25/RES_hh_num!O25)</f>
        <v>814.49531357106673</v>
      </c>
      <c r="P25" s="74">
        <f>IF(RES_hh_fec!P25=0,0,1000*11630*RES_hh_fec!P25/RES_hh_num!P25)</f>
        <v>824.53823605985099</v>
      </c>
      <c r="Q25" s="74">
        <f>IF(RES_hh_fec!Q25=0,0,1000*11630*RES_hh_fec!Q25/RES_hh_num!Q25)</f>
        <v>797.57481632712961</v>
      </c>
      <c r="R25" s="74">
        <f>IF(RES_hh_fec!R25=0,0,1000*11630*RES_hh_fec!R25/RES_hh_num!R25)</f>
        <v>852.29690223245314</v>
      </c>
      <c r="S25" s="74">
        <f>IF(RES_hh_fec!S25=0,0,1000*11630*RES_hh_fec!S25/RES_hh_num!S25)</f>
        <v>824.55479653984378</v>
      </c>
      <c r="T25" s="74">
        <f>IF(RES_hh_fec!T25=0,0,1000*11630*RES_hh_fec!T25/RES_hh_num!T25)</f>
        <v>733.65314938289043</v>
      </c>
      <c r="U25" s="74">
        <f>IF(RES_hh_fec!U25=0,0,1000*11630*RES_hh_fec!U25/RES_hh_num!U25)</f>
        <v>708.27828947154183</v>
      </c>
      <c r="V25" s="74">
        <f>IF(RES_hh_fec!V25=0,0,1000*11630*RES_hh_fec!V25/RES_hh_num!V25)</f>
        <v>686.62843366713912</v>
      </c>
      <c r="W25" s="74">
        <f>IF(RES_hh_fec!W25=0,0,1000*11630*RES_hh_fec!W25/RES_hh_num!W25)</f>
        <v>764.83880351357402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835.25671592816013</v>
      </c>
      <c r="C26" s="77">
        <f>IF(RES_hh_fec!C26=0,0,1000*11630*RES_hh_fec!C26/RES_hh_num!C26)</f>
        <v>827.19795576139893</v>
      </c>
      <c r="D26" s="77">
        <f>IF(RES_hh_fec!D26=0,0,1000*11630*RES_hh_fec!D26/RES_hh_num!D26)</f>
        <v>845.31635293473209</v>
      </c>
      <c r="E26" s="77">
        <f>IF(RES_hh_fec!E26=0,0,1000*11630*RES_hh_fec!E26/RES_hh_num!E26)</f>
        <v>850.35937720150525</v>
      </c>
      <c r="F26" s="77">
        <f>IF(RES_hh_fec!F26=0,0,1000*11630*RES_hh_fec!F26/RES_hh_num!F26)</f>
        <v>875.69892610317549</v>
      </c>
      <c r="G26" s="77">
        <f>IF(RES_hh_fec!G26=0,0,1000*11630*RES_hh_fec!G26/RES_hh_num!G26)</f>
        <v>817.87660003554606</v>
      </c>
      <c r="H26" s="77">
        <f>IF(RES_hh_fec!H26=0,0,1000*11630*RES_hh_fec!H26/RES_hh_num!H26)</f>
        <v>871.00843205546892</v>
      </c>
      <c r="I26" s="77">
        <f>IF(RES_hh_fec!I26=0,0,1000*11630*RES_hh_fec!I26/RES_hh_num!I26)</f>
        <v>869.76676866751154</v>
      </c>
      <c r="J26" s="77">
        <f>IF(RES_hh_fec!J26=0,0,1000*11630*RES_hh_fec!J26/RES_hh_num!J26)</f>
        <v>934.58732885419511</v>
      </c>
      <c r="K26" s="77">
        <f>IF(RES_hh_fec!K26=0,0,1000*11630*RES_hh_fec!K26/RES_hh_num!K26)</f>
        <v>1003.0278460106933</v>
      </c>
      <c r="L26" s="77">
        <f>IF(RES_hh_fec!L26=0,0,1000*11630*RES_hh_fec!L26/RES_hh_num!L26)</f>
        <v>978.87415742774431</v>
      </c>
      <c r="M26" s="77">
        <f>IF(RES_hh_fec!M26=0,0,1000*11630*RES_hh_fec!M26/RES_hh_num!M26)</f>
        <v>978.86382124765146</v>
      </c>
      <c r="N26" s="77">
        <f>IF(RES_hh_fec!N26=0,0,1000*11630*RES_hh_fec!N26/RES_hh_num!N26)</f>
        <v>983.65752007302206</v>
      </c>
      <c r="O26" s="77">
        <f>IF(RES_hh_fec!O26=0,0,1000*11630*RES_hh_fec!O26/RES_hh_num!O26)</f>
        <v>996.35370146587502</v>
      </c>
      <c r="P26" s="77">
        <f>IF(RES_hh_fec!P26=0,0,1000*11630*RES_hh_fec!P26/RES_hh_num!P26)</f>
        <v>1018.3887789446314</v>
      </c>
      <c r="Q26" s="77">
        <f>IF(RES_hh_fec!Q26=0,0,1000*11630*RES_hh_fec!Q26/RES_hh_num!Q26)</f>
        <v>1042.667582408654</v>
      </c>
      <c r="R26" s="77">
        <f>IF(RES_hh_fec!R26=0,0,1000*11630*RES_hh_fec!R26/RES_hh_num!R26)</f>
        <v>1058.6032667015372</v>
      </c>
      <c r="S26" s="77">
        <f>IF(RES_hh_fec!S26=0,0,1000*11630*RES_hh_fec!S26/RES_hh_num!S26)</f>
        <v>1060.643250848183</v>
      </c>
      <c r="T26" s="77">
        <f>IF(RES_hh_fec!T26=0,0,1000*11630*RES_hh_fec!T26/RES_hh_num!T26)</f>
        <v>1046.4279613103713</v>
      </c>
      <c r="U26" s="77">
        <f>IF(RES_hh_fec!U26=0,0,1000*11630*RES_hh_fec!U26/RES_hh_num!U26)</f>
        <v>1077.9115459988559</v>
      </c>
      <c r="V26" s="77">
        <f>IF(RES_hh_fec!V26=0,0,1000*11630*RES_hh_fec!V26/RES_hh_num!V26)</f>
        <v>1100.062149566553</v>
      </c>
      <c r="W26" s="77">
        <f>IF(RES_hh_fec!W26=0,0,1000*11630*RES_hh_fec!W26/RES_hh_num!W26)</f>
        <v>1178.5140506337923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669.33559315298396</v>
      </c>
      <c r="C27" s="69">
        <f>IF(RES_hh_fec!C27=0,0,1000*11630*RES_hh_fec!C27/RES_hh_num!C27)</f>
        <v>650.21183268725053</v>
      </c>
      <c r="D27" s="69">
        <f>IF(RES_hh_fec!D27=0,0,1000*11630*RES_hh_fec!D27/RES_hh_num!D27)</f>
        <v>730.86921723080491</v>
      </c>
      <c r="E27" s="69">
        <f>IF(RES_hh_fec!E27=0,0,1000*11630*RES_hh_fec!E27/RES_hh_num!E27)</f>
        <v>703.90734242925419</v>
      </c>
      <c r="F27" s="69">
        <f>IF(RES_hh_fec!F27=0,0,1000*11630*RES_hh_fec!F27/RES_hh_num!F27)</f>
        <v>754.50325418759439</v>
      </c>
      <c r="G27" s="69">
        <f>IF(RES_hh_fec!G27=0,0,1000*11630*RES_hh_fec!G27/RES_hh_num!G27)</f>
        <v>734.25684348538834</v>
      </c>
      <c r="H27" s="69">
        <f>IF(RES_hh_fec!H27=0,0,1000*11630*RES_hh_fec!H27/RES_hh_num!H27)</f>
        <v>754.8184594782349</v>
      </c>
      <c r="I27" s="69">
        <f>IF(RES_hh_fec!I27=0,0,1000*11630*RES_hh_fec!I27/RES_hh_num!I27)</f>
        <v>725.9362112452983</v>
      </c>
      <c r="J27" s="69">
        <f>IF(RES_hh_fec!J27=0,0,1000*11630*RES_hh_fec!J27/RES_hh_num!J27)</f>
        <v>721.49570715039874</v>
      </c>
      <c r="K27" s="69">
        <f>IF(RES_hh_fec!K27=0,0,1000*11630*RES_hh_fec!K27/RES_hh_num!K27)</f>
        <v>755.82813169339511</v>
      </c>
      <c r="L27" s="69">
        <f>IF(RES_hh_fec!L27=0,0,1000*11630*RES_hh_fec!L27/RES_hh_num!L27)</f>
        <v>724.90382627862812</v>
      </c>
      <c r="M27" s="69">
        <f>IF(RES_hh_fec!M27=0,0,1000*11630*RES_hh_fec!M27/RES_hh_num!M27)</f>
        <v>683.35750816793848</v>
      </c>
      <c r="N27" s="69">
        <f>IF(RES_hh_fec!N27=0,0,1000*11630*RES_hh_fec!N27/RES_hh_num!N27)</f>
        <v>677.47551605778619</v>
      </c>
      <c r="O27" s="69">
        <f>IF(RES_hh_fec!O27=0,0,1000*11630*RES_hh_fec!O27/RES_hh_num!O27)</f>
        <v>749.68238249467777</v>
      </c>
      <c r="P27" s="69">
        <f>IF(RES_hh_fec!P27=0,0,1000*11630*RES_hh_fec!P27/RES_hh_num!P27)</f>
        <v>762.01250965674296</v>
      </c>
      <c r="Q27" s="69">
        <f>IF(RES_hh_fec!Q27=0,0,1000*11630*RES_hh_fec!Q27/RES_hh_num!Q27)</f>
        <v>756.07323820221643</v>
      </c>
      <c r="R27" s="69">
        <f>IF(RES_hh_fec!R27=0,0,1000*11630*RES_hh_fec!R27/RES_hh_num!R27)</f>
        <v>795.21981378913108</v>
      </c>
      <c r="S27" s="69">
        <f>IF(RES_hh_fec!S27=0,0,1000*11630*RES_hh_fec!S27/RES_hh_num!S27)</f>
        <v>794.13248334526224</v>
      </c>
      <c r="T27" s="69">
        <f>IF(RES_hh_fec!T27=0,0,1000*11630*RES_hh_fec!T27/RES_hh_num!T27)</f>
        <v>818.56532679400959</v>
      </c>
      <c r="U27" s="69">
        <f>IF(RES_hh_fec!U27=0,0,1000*11630*RES_hh_fec!U27/RES_hh_num!U27)</f>
        <v>858.39935076892436</v>
      </c>
      <c r="V27" s="69">
        <f>IF(RES_hh_fec!V27=0,0,1000*11630*RES_hh_fec!V27/RES_hh_num!V27)</f>
        <v>985.05072432895793</v>
      </c>
      <c r="W27" s="69">
        <f>IF(RES_hh_fec!W27=0,0,1000*11630*RES_hh_fec!W27/RES_hh_num!W27)</f>
        <v>961.86339127189478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827.70881888857321</v>
      </c>
      <c r="C29" s="72">
        <f>IF(RES_hh_fec!C29=0,0,1000*11630*RES_hh_fec!C29/RES_hh_num!C29)</f>
        <v>831.21385251999948</v>
      </c>
      <c r="D29" s="72">
        <f>IF(RES_hh_fec!D29=0,0,1000*11630*RES_hh_fec!D29/RES_hh_num!D29)</f>
        <v>881.40237744656804</v>
      </c>
      <c r="E29" s="72">
        <f>IF(RES_hh_fec!E29=0,0,1000*11630*RES_hh_fec!E29/RES_hh_num!E29)</f>
        <v>849.54879592478699</v>
      </c>
      <c r="F29" s="72">
        <f>IF(RES_hh_fec!F29=0,0,1000*11630*RES_hh_fec!F29/RES_hh_num!F29)</f>
        <v>969.06567106642763</v>
      </c>
      <c r="G29" s="72">
        <f>IF(RES_hh_fec!G29=0,0,1000*11630*RES_hh_fec!G29/RES_hh_num!G29)</f>
        <v>897.38745052261004</v>
      </c>
      <c r="H29" s="72">
        <f>IF(RES_hh_fec!H29=0,0,1000*11630*RES_hh_fec!H29/RES_hh_num!H29)</f>
        <v>897.63675467215421</v>
      </c>
      <c r="I29" s="72">
        <f>IF(RES_hh_fec!I29=0,0,1000*11630*RES_hh_fec!I29/RES_hh_num!I29)</f>
        <v>931.48875791244473</v>
      </c>
      <c r="J29" s="72">
        <f>IF(RES_hh_fec!J29=0,0,1000*11630*RES_hh_fec!J29/RES_hh_num!J29)</f>
        <v>940.40625365461142</v>
      </c>
      <c r="K29" s="72">
        <f>IF(RES_hh_fec!K29=0,0,1000*11630*RES_hh_fec!K29/RES_hh_num!K29)</f>
        <v>829.48177001316799</v>
      </c>
      <c r="L29" s="72">
        <f>IF(RES_hh_fec!L29=0,0,1000*11630*RES_hh_fec!L29/RES_hh_num!L29)</f>
        <v>1030.067955390344</v>
      </c>
      <c r="M29" s="72">
        <f>IF(RES_hh_fec!M29=0,0,1000*11630*RES_hh_fec!M29/RES_hh_num!M29)</f>
        <v>963.4181281396742</v>
      </c>
      <c r="N29" s="72">
        <f>IF(RES_hh_fec!N29=0,0,1000*11630*RES_hh_fec!N29/RES_hh_num!N29)</f>
        <v>302.30777339659983</v>
      </c>
      <c r="O29" s="72">
        <f>IF(RES_hh_fec!O29=0,0,1000*11630*RES_hh_fec!O29/RES_hh_num!O29)</f>
        <v>1096.4496751903439</v>
      </c>
      <c r="P29" s="72">
        <f>IF(RES_hh_fec!P29=0,0,1000*11630*RES_hh_fec!P29/RES_hh_num!P29)</f>
        <v>1065.7109857412891</v>
      </c>
      <c r="Q29" s="72">
        <f>IF(RES_hh_fec!Q29=0,0,1000*11630*RES_hh_fec!Q29/RES_hh_num!Q29)</f>
        <v>935.15702506220828</v>
      </c>
      <c r="R29" s="72">
        <f>IF(RES_hh_fec!R29=0,0,1000*11630*RES_hh_fec!R29/RES_hh_num!R29)</f>
        <v>883.82445550218813</v>
      </c>
      <c r="S29" s="72">
        <f>IF(RES_hh_fec!S29=0,0,1000*11630*RES_hh_fec!S29/RES_hh_num!S29)</f>
        <v>883.54234690996748</v>
      </c>
      <c r="T29" s="72">
        <f>IF(RES_hh_fec!T29=0,0,1000*11630*RES_hh_fec!T29/RES_hh_num!T29)</f>
        <v>1068.3321080135911</v>
      </c>
      <c r="U29" s="72">
        <f>IF(RES_hh_fec!U29=0,0,1000*11630*RES_hh_fec!U29/RES_hh_num!U29)</f>
        <v>1107.8551998608411</v>
      </c>
      <c r="V29" s="72">
        <f>IF(RES_hh_fec!V29=0,0,1000*11630*RES_hh_fec!V29/RES_hh_num!V29)</f>
        <v>1244.2264025811403</v>
      </c>
      <c r="W29" s="72">
        <f>IF(RES_hh_fec!W29=0,0,1000*11630*RES_hh_fec!W29/RES_hh_num!W29)</f>
        <v>1207.8566752036825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812.70101941142775</v>
      </c>
      <c r="C30" s="72">
        <f>IF(RES_hh_fec!C30=0,0,1000*11630*RES_hh_fec!C30/RES_hh_num!C30)</f>
        <v>714.92099695151558</v>
      </c>
      <c r="D30" s="72">
        <f>IF(RES_hh_fec!D30=0,0,1000*11630*RES_hh_fec!D30/RES_hh_num!D30)</f>
        <v>668.69561308751202</v>
      </c>
      <c r="E30" s="72">
        <f>IF(RES_hh_fec!E30=0,0,1000*11630*RES_hh_fec!E30/RES_hh_num!E30)</f>
        <v>693.70372056365545</v>
      </c>
      <c r="F30" s="72">
        <f>IF(RES_hh_fec!F30=0,0,1000*11630*RES_hh_fec!F30/RES_hh_num!F30)</f>
        <v>703.92016715042541</v>
      </c>
      <c r="G30" s="72">
        <f>IF(RES_hh_fec!G30=0,0,1000*11630*RES_hh_fec!G30/RES_hh_num!G30)</f>
        <v>788.11718004128988</v>
      </c>
      <c r="H30" s="72">
        <f>IF(RES_hh_fec!H30=0,0,1000*11630*RES_hh_fec!H30/RES_hh_num!H30)</f>
        <v>977.62822325718525</v>
      </c>
      <c r="I30" s="72">
        <f>IF(RES_hh_fec!I30=0,0,1000*11630*RES_hh_fec!I30/RES_hh_num!I30)</f>
        <v>929.95029678865603</v>
      </c>
      <c r="J30" s="72">
        <f>IF(RES_hh_fec!J30=0,0,1000*11630*RES_hh_fec!J30/RES_hh_num!J30)</f>
        <v>887.86167134619927</v>
      </c>
      <c r="K30" s="72">
        <f>IF(RES_hh_fec!K30=0,0,1000*11630*RES_hh_fec!K30/RES_hh_num!K30)</f>
        <v>1003.5726002103427</v>
      </c>
      <c r="L30" s="72">
        <f>IF(RES_hh_fec!L30=0,0,1000*11630*RES_hh_fec!L30/RES_hh_num!L30)</f>
        <v>935.90404570514352</v>
      </c>
      <c r="M30" s="72">
        <f>IF(RES_hh_fec!M30=0,0,1000*11630*RES_hh_fec!M30/RES_hh_num!M30)</f>
        <v>839.43321214380785</v>
      </c>
      <c r="N30" s="72">
        <f>IF(RES_hh_fec!N30=0,0,1000*11630*RES_hh_fec!N30/RES_hh_num!N30)</f>
        <v>851.96674332514988</v>
      </c>
      <c r="O30" s="72">
        <f>IF(RES_hh_fec!O30=0,0,1000*11630*RES_hh_fec!O30/RES_hh_num!O30)</f>
        <v>959.24342464279061</v>
      </c>
      <c r="P30" s="72">
        <f>IF(RES_hh_fec!P30=0,0,1000*11630*RES_hh_fec!P30/RES_hh_num!P30)</f>
        <v>849.7460005952239</v>
      </c>
      <c r="Q30" s="72">
        <f>IF(RES_hh_fec!Q30=0,0,1000*11630*RES_hh_fec!Q30/RES_hh_num!Q30)</f>
        <v>857.5284745539534</v>
      </c>
      <c r="R30" s="72">
        <f>IF(RES_hh_fec!R30=0,0,1000*11630*RES_hh_fec!R30/RES_hh_num!R30)</f>
        <v>1090.3013582342955</v>
      </c>
      <c r="S30" s="72">
        <f>IF(RES_hh_fec!S30=0,0,1000*11630*RES_hh_fec!S30/RES_hh_num!S30)</f>
        <v>995.8488480320749</v>
      </c>
      <c r="T30" s="72">
        <f>IF(RES_hh_fec!T30=0,0,1000*11630*RES_hh_fec!T30/RES_hh_num!T30)</f>
        <v>1017.2722420092588</v>
      </c>
      <c r="U30" s="72">
        <f>IF(RES_hh_fec!U30=0,0,1000*11630*RES_hh_fec!U30/RES_hh_num!U30)</f>
        <v>1162.0169337381035</v>
      </c>
      <c r="V30" s="72">
        <f>IF(RES_hh_fec!V30=0,0,1000*11630*RES_hh_fec!V30/RES_hh_num!V30)</f>
        <v>1167.0976975385834</v>
      </c>
      <c r="W30" s="72">
        <f>IF(RES_hh_fec!W30=0,0,1000*11630*RES_hh_fec!W30/RES_hh_num!W30)</f>
        <v>1240.9043539499744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860.09127808575738</v>
      </c>
      <c r="C31" s="72">
        <f>IF(RES_hh_fec!C31=0,0,1000*11630*RES_hh_fec!C31/RES_hh_num!C31)</f>
        <v>840.90059571521397</v>
      </c>
      <c r="D31" s="72">
        <f>IF(RES_hh_fec!D31=0,0,1000*11630*RES_hh_fec!D31/RES_hh_num!D31)</f>
        <v>932.71580734087513</v>
      </c>
      <c r="E31" s="72">
        <f>IF(RES_hh_fec!E31=0,0,1000*11630*RES_hh_fec!E31/RES_hh_num!E31)</f>
        <v>870.15918910636424</v>
      </c>
      <c r="F31" s="72">
        <f>IF(RES_hh_fec!F31=0,0,1000*11630*RES_hh_fec!F31/RES_hh_num!F31)</f>
        <v>954.5658239347689</v>
      </c>
      <c r="G31" s="72">
        <f>IF(RES_hh_fec!G31=0,0,1000*11630*RES_hh_fec!G31/RES_hh_num!G31)</f>
        <v>905.85093821605892</v>
      </c>
      <c r="H31" s="72">
        <f>IF(RES_hh_fec!H31=0,0,1000*11630*RES_hh_fec!H31/RES_hh_num!H31)</f>
        <v>918.60300188499014</v>
      </c>
      <c r="I31" s="72">
        <f>IF(RES_hh_fec!I31=0,0,1000*11630*RES_hh_fec!I31/RES_hh_num!I31)</f>
        <v>1052.159056267895</v>
      </c>
      <c r="J31" s="72">
        <f>IF(RES_hh_fec!J31=0,0,1000*11630*RES_hh_fec!J31/RES_hh_num!J31)</f>
        <v>910.97523777984873</v>
      </c>
      <c r="K31" s="72">
        <f>IF(RES_hh_fec!K31=0,0,1000*11630*RES_hh_fec!K31/RES_hh_num!K31)</f>
        <v>903.62542537519357</v>
      </c>
      <c r="L31" s="72">
        <f>IF(RES_hh_fec!L31=0,0,1000*11630*RES_hh_fec!L31/RES_hh_num!L31)</f>
        <v>918.2079834458882</v>
      </c>
      <c r="M31" s="72">
        <f>IF(RES_hh_fec!M31=0,0,1000*11630*RES_hh_fec!M31/RES_hh_num!M31)</f>
        <v>768.23320378872461</v>
      </c>
      <c r="N31" s="72">
        <f>IF(RES_hh_fec!N31=0,0,1000*11630*RES_hh_fec!N31/RES_hh_num!N31)</f>
        <v>918.91498133713412</v>
      </c>
      <c r="O31" s="72">
        <f>IF(RES_hh_fec!O31=0,0,1000*11630*RES_hh_fec!O31/RES_hh_num!O31)</f>
        <v>1012.371936061221</v>
      </c>
      <c r="P31" s="72">
        <f>IF(RES_hh_fec!P31=0,0,1000*11630*RES_hh_fec!P31/RES_hh_num!P31)</f>
        <v>998.52741909379745</v>
      </c>
      <c r="Q31" s="72">
        <f>IF(RES_hh_fec!Q31=0,0,1000*11630*RES_hh_fec!Q31/RES_hh_num!Q31)</f>
        <v>987.78496454092181</v>
      </c>
      <c r="R31" s="72">
        <f>IF(RES_hh_fec!R31=0,0,1000*11630*RES_hh_fec!R31/RES_hh_num!R31)</f>
        <v>1016.9379881637029</v>
      </c>
      <c r="S31" s="72">
        <f>IF(RES_hh_fec!S31=0,0,1000*11630*RES_hh_fec!S31/RES_hh_num!S31)</f>
        <v>1028.6123962977354</v>
      </c>
      <c r="T31" s="72">
        <f>IF(RES_hh_fec!T31=0,0,1000*11630*RES_hh_fec!T31/RES_hh_num!T31)</f>
        <v>1012.6669056474021</v>
      </c>
      <c r="U31" s="72">
        <f>IF(RES_hh_fec!U31=0,0,1000*11630*RES_hh_fec!U31/RES_hh_num!U31)</f>
        <v>1135.3036217717802</v>
      </c>
      <c r="V31" s="72">
        <f>IF(RES_hh_fec!V31=0,0,1000*11630*RES_hh_fec!V31/RES_hh_num!V31)</f>
        <v>1284.4388837003014</v>
      </c>
      <c r="W31" s="72">
        <f>IF(RES_hh_fec!W31=0,0,1000*11630*RES_hh_fec!W31/RES_hh_num!W31)</f>
        <v>1258.338524677732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654.5784839876909</v>
      </c>
      <c r="C32" s="77">
        <f>IF(RES_hh_fec!C32=0,0,1000*11630*RES_hh_fec!C32/RES_hh_num!C32)</f>
        <v>635.18977600486426</v>
      </c>
      <c r="D32" s="77">
        <f>IF(RES_hh_fec!D32=0,0,1000*11630*RES_hh_fec!D32/RES_hh_num!D32)</f>
        <v>718.01059672992153</v>
      </c>
      <c r="E32" s="77">
        <f>IF(RES_hh_fec!E32=0,0,1000*11630*RES_hh_fec!E32/RES_hh_num!E32)</f>
        <v>693.26476763553433</v>
      </c>
      <c r="F32" s="77">
        <f>IF(RES_hh_fec!F32=0,0,1000*11630*RES_hh_fec!F32/RES_hh_num!F32)</f>
        <v>741.09319425242074</v>
      </c>
      <c r="G32" s="77">
        <f>IF(RES_hh_fec!G32=0,0,1000*11630*RES_hh_fec!G32/RES_hh_num!G32)</f>
        <v>723.49788700447323</v>
      </c>
      <c r="H32" s="77">
        <f>IF(RES_hh_fec!H32=0,0,1000*11630*RES_hh_fec!H32/RES_hh_num!H32)</f>
        <v>744.50502678171893</v>
      </c>
      <c r="I32" s="77">
        <f>IF(RES_hh_fec!I32=0,0,1000*11630*RES_hh_fec!I32/RES_hh_num!I32)</f>
        <v>707.32904933558859</v>
      </c>
      <c r="J32" s="77">
        <f>IF(RES_hh_fec!J32=0,0,1000*11630*RES_hh_fec!J32/RES_hh_num!J32)</f>
        <v>706.70320098689285</v>
      </c>
      <c r="K32" s="77">
        <f>IF(RES_hh_fec!K32=0,0,1000*11630*RES_hh_fec!K32/RES_hh_num!K32)</f>
        <v>747.56724430771942</v>
      </c>
      <c r="L32" s="77">
        <f>IF(RES_hh_fec!L32=0,0,1000*11630*RES_hh_fec!L32/RES_hh_num!L32)</f>
        <v>705.35075779636236</v>
      </c>
      <c r="M32" s="77">
        <f>IF(RES_hh_fec!M32=0,0,1000*11630*RES_hh_fec!M32/RES_hh_num!M32)</f>
        <v>667.82333131873816</v>
      </c>
      <c r="N32" s="77">
        <f>IF(RES_hh_fec!N32=0,0,1000*11630*RES_hh_fec!N32/RES_hh_num!N32)</f>
        <v>680.9433203694889</v>
      </c>
      <c r="O32" s="77">
        <f>IF(RES_hh_fec!O32=0,0,1000*11630*RES_hh_fec!O32/RES_hh_num!O32)</f>
        <v>711.01098303841832</v>
      </c>
      <c r="P32" s="77">
        <f>IF(RES_hh_fec!P32=0,0,1000*11630*RES_hh_fec!P32/RES_hh_num!P32)</f>
        <v>722.82386812807385</v>
      </c>
      <c r="Q32" s="77">
        <f>IF(RES_hh_fec!Q32=0,0,1000*11630*RES_hh_fec!Q32/RES_hh_num!Q32)</f>
        <v>723.24610766925684</v>
      </c>
      <c r="R32" s="77">
        <f>IF(RES_hh_fec!R32=0,0,1000*11630*RES_hh_fec!R32/RES_hh_num!R32)</f>
        <v>768.13429491165607</v>
      </c>
      <c r="S32" s="77">
        <f>IF(RES_hh_fec!S32=0,0,1000*11630*RES_hh_fec!S32/RES_hh_num!S32)</f>
        <v>763.48394232856515</v>
      </c>
      <c r="T32" s="77">
        <f>IF(RES_hh_fec!T32=0,0,1000*11630*RES_hh_fec!T32/RES_hh_num!T32)</f>
        <v>762.76150055720768</v>
      </c>
      <c r="U32" s="77">
        <f>IF(RES_hh_fec!U32=0,0,1000*11630*RES_hh_fec!U32/RES_hh_num!U32)</f>
        <v>783.27830139063894</v>
      </c>
      <c r="V32" s="77">
        <f>IF(RES_hh_fec!V32=0,0,1000*11630*RES_hh_fec!V32/RES_hh_num!V32)</f>
        <v>896.72466952015031</v>
      </c>
      <c r="W32" s="77">
        <f>IF(RES_hh_fec!W32=0,0,1000*11630*RES_hh_fec!W32/RES_hh_num!W32)</f>
        <v>872.41684052240794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6049.7364751143023</v>
      </c>
      <c r="C3" s="65">
        <f>IF(RES_hh_tes!C3=0,0,1000*11630*RES_hh_tes!C3/RES_hh_num!C3)</f>
        <v>6411.3017861913759</v>
      </c>
      <c r="D3" s="65">
        <f>IF(RES_hh_tes!D3=0,0,1000*11630*RES_hh_tes!D3/RES_hh_num!D3)</f>
        <v>6671.4471290021074</v>
      </c>
      <c r="E3" s="65">
        <f>IF(RES_hh_tes!E3=0,0,1000*11630*RES_hh_tes!E3/RES_hh_num!E3)</f>
        <v>7658.4446600245819</v>
      </c>
      <c r="F3" s="65">
        <f>IF(RES_hh_tes!F3=0,0,1000*11630*RES_hh_tes!F3/RES_hh_num!F3)</f>
        <v>7289.0323510418057</v>
      </c>
      <c r="G3" s="65">
        <f>IF(RES_hh_tes!G3=0,0,1000*11630*RES_hh_tes!G3/RES_hh_num!G3)</f>
        <v>7524.7836171590388</v>
      </c>
      <c r="H3" s="65">
        <f>IF(RES_hh_tes!H3=0,0,1000*11630*RES_hh_tes!H3/RES_hh_num!H3)</f>
        <v>7806.4150227704913</v>
      </c>
      <c r="I3" s="65">
        <f>IF(RES_hh_tes!I3=0,0,1000*11630*RES_hh_tes!I3/RES_hh_num!I3)</f>
        <v>7962.0487273181543</v>
      </c>
      <c r="J3" s="65">
        <f>IF(RES_hh_tes!J3=0,0,1000*11630*RES_hh_tes!J3/RES_hh_num!J3)</f>
        <v>7844.5676732852835</v>
      </c>
      <c r="K3" s="65">
        <f>IF(RES_hh_tes!K3=0,0,1000*11630*RES_hh_tes!K3/RES_hh_num!K3)</f>
        <v>7189.3957694656638</v>
      </c>
      <c r="L3" s="65">
        <f>IF(RES_hh_tes!L3=0,0,1000*11630*RES_hh_tes!L3/RES_hh_num!L3)</f>
        <v>7191.3180925070938</v>
      </c>
      <c r="M3" s="65">
        <f>IF(RES_hh_tes!M3=0,0,1000*11630*RES_hh_tes!M3/RES_hh_num!M3)</f>
        <v>8487.9701680427042</v>
      </c>
      <c r="N3" s="65">
        <f>IF(RES_hh_tes!N3=0,0,1000*11630*RES_hh_tes!N3/RES_hh_num!N3)</f>
        <v>8667.8689166106451</v>
      </c>
      <c r="O3" s="65">
        <f>IF(RES_hh_tes!O3=0,0,1000*11630*RES_hh_tes!O3/RES_hh_num!O3)</f>
        <v>6312.3280405510577</v>
      </c>
      <c r="P3" s="65">
        <f>IF(RES_hh_tes!P3=0,0,1000*11630*RES_hh_tes!P3/RES_hh_num!P3)</f>
        <v>6204.0458306375822</v>
      </c>
      <c r="Q3" s="65">
        <f>IF(RES_hh_tes!Q3=0,0,1000*11630*RES_hh_tes!Q3/RES_hh_num!Q3)</f>
        <v>7606.5400946855807</v>
      </c>
      <c r="R3" s="65">
        <f>IF(RES_hh_tes!R3=0,0,1000*11630*RES_hh_tes!R3/RES_hh_num!R3)</f>
        <v>7914.8381241258467</v>
      </c>
      <c r="S3" s="65">
        <f>IF(RES_hh_tes!S3=0,0,1000*11630*RES_hh_tes!S3/RES_hh_num!S3)</f>
        <v>8192.9374536797695</v>
      </c>
      <c r="T3" s="65">
        <f>IF(RES_hh_tes!T3=0,0,1000*11630*RES_hh_tes!T3/RES_hh_num!T3)</f>
        <v>7152.6247462527426</v>
      </c>
      <c r="U3" s="65">
        <f>IF(RES_hh_tes!U3=0,0,1000*11630*RES_hh_tes!U3/RES_hh_num!U3)</f>
        <v>8171.2062419923795</v>
      </c>
      <c r="V3" s="65">
        <f>IF(RES_hh_tes!V3=0,0,1000*11630*RES_hh_tes!V3/RES_hh_num!V3)</f>
        <v>8444.5067427786271</v>
      </c>
      <c r="W3" s="65">
        <f>IF(RES_hh_tes!W3=0,0,1000*11630*RES_hh_tes!W3/RES_hh_num!W3)</f>
        <v>8539.2913064633594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4092.3711599609019</v>
      </c>
      <c r="C4" s="69">
        <f>IF(RES_hh_tes!C4=0,0,1000*11630*RES_hh_tes!C4/RES_hh_num!C4)</f>
        <v>4333.4393250257153</v>
      </c>
      <c r="D4" s="69">
        <f>IF(RES_hh_tes!D4=0,0,1000*11630*RES_hh_tes!D4/RES_hh_num!D4)</f>
        <v>4593.3037484616771</v>
      </c>
      <c r="E4" s="69">
        <f>IF(RES_hh_tes!E4=0,0,1000*11630*RES_hh_tes!E4/RES_hh_num!E4)</f>
        <v>5349.0954748002823</v>
      </c>
      <c r="F4" s="69">
        <f>IF(RES_hh_tes!F4=0,0,1000*11630*RES_hh_tes!F4/RES_hh_num!F4)</f>
        <v>5180.3724048801187</v>
      </c>
      <c r="G4" s="69">
        <f>IF(RES_hh_tes!G4=0,0,1000*11630*RES_hh_tes!G4/RES_hh_num!G4)</f>
        <v>5397.9966061886698</v>
      </c>
      <c r="H4" s="69">
        <f>IF(RES_hh_tes!H4=0,0,1000*11630*RES_hh_tes!H4/RES_hh_num!H4)</f>
        <v>5486.2149455120643</v>
      </c>
      <c r="I4" s="69">
        <f>IF(RES_hh_tes!I4=0,0,1000*11630*RES_hh_tes!I4/RES_hh_num!I4)</f>
        <v>5322.9067664606046</v>
      </c>
      <c r="J4" s="69">
        <f>IF(RES_hh_tes!J4=0,0,1000*11630*RES_hh_tes!J4/RES_hh_num!J4)</f>
        <v>5128.7228706315318</v>
      </c>
      <c r="K4" s="69">
        <f>IF(RES_hh_tes!K4=0,0,1000*11630*RES_hh_tes!K4/RES_hh_num!K4)</f>
        <v>4664.1277986422338</v>
      </c>
      <c r="L4" s="69">
        <f>IF(RES_hh_tes!L4=0,0,1000*11630*RES_hh_tes!L4/RES_hh_num!L4)</f>
        <v>4443.2652060530427</v>
      </c>
      <c r="M4" s="69">
        <f>IF(RES_hh_tes!M4=0,0,1000*11630*RES_hh_tes!M4/RES_hh_num!M4)</f>
        <v>5803.336034167246</v>
      </c>
      <c r="N4" s="69">
        <f>IF(RES_hh_tes!N4=0,0,1000*11630*RES_hh_tes!N4/RES_hh_num!N4)</f>
        <v>5339.8361149597513</v>
      </c>
      <c r="O4" s="69">
        <f>IF(RES_hh_tes!O4=0,0,1000*11630*RES_hh_tes!O4/RES_hh_num!O4)</f>
        <v>3513.7520353389232</v>
      </c>
      <c r="P4" s="69">
        <f>IF(RES_hh_tes!P4=0,0,1000*11630*RES_hh_tes!P4/RES_hh_num!P4)</f>
        <v>3547.1563678006896</v>
      </c>
      <c r="Q4" s="69">
        <f>IF(RES_hh_tes!Q4=0,0,1000*11630*RES_hh_tes!Q4/RES_hh_num!Q4)</f>
        <v>4598.13378361993</v>
      </c>
      <c r="R4" s="69">
        <f>IF(RES_hh_tes!R4=0,0,1000*11630*RES_hh_tes!R4/RES_hh_num!R4)</f>
        <v>4461.0510657144105</v>
      </c>
      <c r="S4" s="69">
        <f>IF(RES_hh_tes!S4=0,0,1000*11630*RES_hh_tes!S4/RES_hh_num!S4)</f>
        <v>4535.615042979658</v>
      </c>
      <c r="T4" s="69">
        <f>IF(RES_hh_tes!T4=0,0,1000*11630*RES_hh_tes!T4/RES_hh_num!T4)</f>
        <v>3906.4652384351421</v>
      </c>
      <c r="U4" s="69">
        <f>IF(RES_hh_tes!U4=0,0,1000*11630*RES_hh_tes!U4/RES_hh_num!U4)</f>
        <v>4209.1093359481429</v>
      </c>
      <c r="V4" s="69">
        <f>IF(RES_hh_tes!V4=0,0,1000*11630*RES_hh_tes!V4/RES_hh_num!V4)</f>
        <v>4536.7834506918098</v>
      </c>
      <c r="W4" s="69">
        <f>IF(RES_hh_tes!W4=0,0,1000*11630*RES_hh_tes!W4/RES_hh_num!W4)</f>
        <v>4588.3833318059205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4210.0702634221034</v>
      </c>
      <c r="C5" s="72">
        <f>IF(RES_hh_tes!C5=0,0,1000*11630*RES_hh_tes!C5/RES_hh_num!C5)</f>
        <v>4952.4474473428172</v>
      </c>
      <c r="D5" s="72">
        <f>IF(RES_hh_tes!D5=0,0,1000*11630*RES_hh_tes!D5/RES_hh_num!D5)</f>
        <v>2935.1843992308909</v>
      </c>
      <c r="E5" s="72">
        <f>IF(RES_hh_tes!E5=0,0,1000*11630*RES_hh_tes!E5/RES_hh_num!E5)</f>
        <v>4089.2933725270896</v>
      </c>
      <c r="F5" s="72">
        <f>IF(RES_hh_tes!F5=0,0,1000*11630*RES_hh_tes!F5/RES_hh_num!F5)</f>
        <v>5494.1430837007492</v>
      </c>
      <c r="G5" s="72">
        <f>IF(RES_hh_tes!G5=0,0,1000*11630*RES_hh_tes!G5/RES_hh_num!G5)</f>
        <v>6325.5685708852798</v>
      </c>
      <c r="H5" s="72">
        <f>IF(RES_hh_tes!H5=0,0,1000*11630*RES_hh_tes!H5/RES_hh_num!H5)</f>
        <v>2429.4654098132733</v>
      </c>
      <c r="I5" s="72">
        <f>IF(RES_hh_tes!I5=0,0,1000*11630*RES_hh_tes!I5/RES_hh_num!I5)</f>
        <v>2995.2097872667646</v>
      </c>
      <c r="J5" s="72">
        <f>IF(RES_hh_tes!J5=0,0,1000*11630*RES_hh_tes!J5/RES_hh_num!J5)</f>
        <v>9224.562487484729</v>
      </c>
      <c r="K5" s="72">
        <f>IF(RES_hh_tes!K5=0,0,1000*11630*RES_hh_tes!K5/RES_hh_num!K5)</f>
        <v>5549.1651243700999</v>
      </c>
      <c r="L5" s="72">
        <f>IF(RES_hh_tes!L5=0,0,1000*11630*RES_hh_tes!L5/RES_hh_num!L5)</f>
        <v>5069.8785062262341</v>
      </c>
      <c r="M5" s="72">
        <f>IF(RES_hh_tes!M5=0,0,1000*11630*RES_hh_tes!M5/RES_hh_num!M5)</f>
        <v>7636.1410116551242</v>
      </c>
      <c r="N5" s="72">
        <f>IF(RES_hh_tes!N5=0,0,1000*11630*RES_hh_tes!N5/RES_hh_num!N5)</f>
        <v>817.66710647166076</v>
      </c>
      <c r="O5" s="72">
        <f>IF(RES_hh_tes!O5=0,0,1000*11630*RES_hh_tes!O5/RES_hh_num!O5)</f>
        <v>1937.495542031681</v>
      </c>
      <c r="P5" s="72">
        <f>IF(RES_hh_tes!P5=0,0,1000*11630*RES_hh_tes!P5/RES_hh_num!P5)</f>
        <v>4555.8674541119935</v>
      </c>
      <c r="Q5" s="72">
        <f>IF(RES_hh_tes!Q5=0,0,1000*11630*RES_hh_tes!Q5/RES_hh_num!Q5)</f>
        <v>6495.8002638834023</v>
      </c>
      <c r="R5" s="72">
        <f>IF(RES_hh_tes!R5=0,0,1000*11630*RES_hh_tes!R5/RES_hh_num!R5)</f>
        <v>2585.4499820495375</v>
      </c>
      <c r="S5" s="72">
        <f>IF(RES_hh_tes!S5=0,0,1000*11630*RES_hh_tes!S5/RES_hh_num!S5)</f>
        <v>5210.7411870820333</v>
      </c>
      <c r="T5" s="72">
        <f>IF(RES_hh_tes!T5=0,0,1000*11630*RES_hh_tes!T5/RES_hh_num!T5)</f>
        <v>4267.8582065711071</v>
      </c>
      <c r="U5" s="72">
        <f>IF(RES_hh_tes!U5=0,0,1000*11630*RES_hh_tes!U5/RES_hh_num!U5)</f>
        <v>4169.4092361005787</v>
      </c>
      <c r="V5" s="72">
        <f>IF(RES_hh_tes!V5=0,0,1000*11630*RES_hh_tes!V5/RES_hh_num!V5)</f>
        <v>4251.4657591884088</v>
      </c>
      <c r="W5" s="72">
        <f>IF(RES_hh_tes!W5=0,0,1000*11630*RES_hh_tes!W5/RES_hh_num!W5)</f>
        <v>4616.6465555826007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4038.9140201794871</v>
      </c>
      <c r="C6" s="72">
        <f>IF(RES_hh_tes!C6=0,0,1000*11630*RES_hh_tes!C6/RES_hh_num!C6)</f>
        <v>4540.8197398112761</v>
      </c>
      <c r="D6" s="72">
        <f>IF(RES_hh_tes!D6=0,0,1000*11630*RES_hh_tes!D6/RES_hh_num!D6)</f>
        <v>4033.0632389307348</v>
      </c>
      <c r="E6" s="72">
        <f>IF(RES_hh_tes!E6=0,0,1000*11630*RES_hh_tes!E6/RES_hh_num!E6)</f>
        <v>4762.3592884642521</v>
      </c>
      <c r="F6" s="72">
        <f>IF(RES_hh_tes!F6=0,0,1000*11630*RES_hh_tes!F6/RES_hh_num!F6)</f>
        <v>5298.2313037516033</v>
      </c>
      <c r="G6" s="72">
        <f>IF(RES_hh_tes!G6=0,0,1000*11630*RES_hh_tes!G6/RES_hh_num!G6)</f>
        <v>5276.6887516271909</v>
      </c>
      <c r="H6" s="72">
        <f>IF(RES_hh_tes!H6=0,0,1000*11630*RES_hh_tes!H6/RES_hh_num!H6)</f>
        <v>5273.1874180983277</v>
      </c>
      <c r="I6" s="72">
        <f>IF(RES_hh_tes!I6=0,0,1000*11630*RES_hh_tes!I6/RES_hh_num!I6)</f>
        <v>5076.3307286553818</v>
      </c>
      <c r="J6" s="72">
        <f>IF(RES_hh_tes!J6=0,0,1000*11630*RES_hh_tes!J6/RES_hh_num!J6)</f>
        <v>5110.1815740502425</v>
      </c>
      <c r="K6" s="72">
        <f>IF(RES_hh_tes!K6=0,0,1000*11630*RES_hh_tes!K6/RES_hh_num!K6)</f>
        <v>4063.1901037874063</v>
      </c>
      <c r="L6" s="72">
        <f>IF(RES_hh_tes!L6=0,0,1000*11630*RES_hh_tes!L6/RES_hh_num!L6)</f>
        <v>4764.9351474004061</v>
      </c>
      <c r="M6" s="72">
        <f>IF(RES_hh_tes!M6=0,0,1000*11630*RES_hh_tes!M6/RES_hh_num!M6)</f>
        <v>3967.1262359846014</v>
      </c>
      <c r="N6" s="72">
        <f>IF(RES_hh_tes!N6=0,0,1000*11630*RES_hh_tes!N6/RES_hh_num!N6)</f>
        <v>1655.6521975062151</v>
      </c>
      <c r="O6" s="72">
        <f>IF(RES_hh_tes!O6=0,0,1000*11630*RES_hh_tes!O6/RES_hh_num!O6)</f>
        <v>4721.2909406271783</v>
      </c>
      <c r="P6" s="72">
        <f>IF(RES_hh_tes!P6=0,0,1000*11630*RES_hh_tes!P6/RES_hh_num!P6)</f>
        <v>7112.105520211443</v>
      </c>
      <c r="Q6" s="72">
        <f>IF(RES_hh_tes!Q6=0,0,1000*11630*RES_hh_tes!Q6/RES_hh_num!Q6)</f>
        <v>6195.4418883739663</v>
      </c>
      <c r="R6" s="72">
        <f>IF(RES_hh_tes!R6=0,0,1000*11630*RES_hh_tes!R6/RES_hh_num!R6)</f>
        <v>5968.5952031688603</v>
      </c>
      <c r="S6" s="72">
        <f>IF(RES_hh_tes!S6=0,0,1000*11630*RES_hh_tes!S6/RES_hh_num!S6)</f>
        <v>6025.7992730235464</v>
      </c>
      <c r="T6" s="72">
        <f>IF(RES_hh_tes!T6=0,0,1000*11630*RES_hh_tes!T6/RES_hh_num!T6)</f>
        <v>4522.5660351000543</v>
      </c>
      <c r="U6" s="72">
        <f>IF(RES_hh_tes!U6=0,0,1000*11630*RES_hh_tes!U6/RES_hh_num!U6)</f>
        <v>3621.4025502803811</v>
      </c>
      <c r="V6" s="72">
        <f>IF(RES_hh_tes!V6=0,0,1000*11630*RES_hh_tes!V6/RES_hh_num!V6)</f>
        <v>1563.2364878087033</v>
      </c>
      <c r="W6" s="72">
        <f>IF(RES_hh_tes!W6=0,0,1000*11630*RES_hh_tes!W6/RES_hh_num!W6)</f>
        <v>5965.0678427363846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3964.1787486631201</v>
      </c>
      <c r="C7" s="72">
        <f>IF(RES_hh_tes!C7=0,0,1000*11630*RES_hh_tes!C7/RES_hh_num!C7)</f>
        <v>4266.6952904573927</v>
      </c>
      <c r="D7" s="72">
        <f>IF(RES_hh_tes!D7=0,0,1000*11630*RES_hh_tes!D7/RES_hh_num!D7)</f>
        <v>4457.7527762669451</v>
      </c>
      <c r="E7" s="72">
        <f>IF(RES_hh_tes!E7=0,0,1000*11630*RES_hh_tes!E7/RES_hh_num!E7)</f>
        <v>5335.321217201842</v>
      </c>
      <c r="F7" s="72">
        <f>IF(RES_hh_tes!F7=0,0,1000*11630*RES_hh_tes!F7/RES_hh_num!F7)</f>
        <v>5056.680493602058</v>
      </c>
      <c r="G7" s="72">
        <f>IF(RES_hh_tes!G7=0,0,1000*11630*RES_hh_tes!G7/RES_hh_num!G7)</f>
        <v>5366.7179660134234</v>
      </c>
      <c r="H7" s="72">
        <f>IF(RES_hh_tes!H7=0,0,1000*11630*RES_hh_tes!H7/RES_hh_num!H7)</f>
        <v>5387.6871785772782</v>
      </c>
      <c r="I7" s="72">
        <f>IF(RES_hh_tes!I7=0,0,1000*11630*RES_hh_tes!I7/RES_hh_num!I7)</f>
        <v>5093.119115659777</v>
      </c>
      <c r="J7" s="72">
        <f>IF(RES_hh_tes!J7=0,0,1000*11630*RES_hh_tes!J7/RES_hh_num!J7)</f>
        <v>5111.2236108393927</v>
      </c>
      <c r="K7" s="72">
        <f>IF(RES_hh_tes!K7=0,0,1000*11630*RES_hh_tes!K7/RES_hh_num!K7)</f>
        <v>4533.7729801174146</v>
      </c>
      <c r="L7" s="72">
        <f>IF(RES_hh_tes!L7=0,0,1000*11630*RES_hh_tes!L7/RES_hh_num!L7)</f>
        <v>4283.0748461060948</v>
      </c>
      <c r="M7" s="72">
        <f>IF(RES_hh_tes!M7=0,0,1000*11630*RES_hh_tes!M7/RES_hh_num!M7)</f>
        <v>6269.4856182578615</v>
      </c>
      <c r="N7" s="72">
        <f>IF(RES_hh_tes!N7=0,0,1000*11630*RES_hh_tes!N7/RES_hh_num!N7)</f>
        <v>5089.3052743908602</v>
      </c>
      <c r="O7" s="72">
        <f>IF(RES_hh_tes!O7=0,0,1000*11630*RES_hh_tes!O7/RES_hh_num!O7)</f>
        <v>2568.7054458286525</v>
      </c>
      <c r="P7" s="72">
        <f>IF(RES_hh_tes!P7=0,0,1000*11630*RES_hh_tes!P7/RES_hh_num!P7)</f>
        <v>2732.4257763095306</v>
      </c>
      <c r="Q7" s="72">
        <f>IF(RES_hh_tes!Q7=0,0,1000*11630*RES_hh_tes!Q7/RES_hh_num!Q7)</f>
        <v>4330.7236360110555</v>
      </c>
      <c r="R7" s="72">
        <f>IF(RES_hh_tes!R7=0,0,1000*11630*RES_hh_tes!R7/RES_hh_num!R7)</f>
        <v>3982.3523584890117</v>
      </c>
      <c r="S7" s="72">
        <f>IF(RES_hh_tes!S7=0,0,1000*11630*RES_hh_tes!S7/RES_hh_num!S7)</f>
        <v>4208.5528973036398</v>
      </c>
      <c r="T7" s="72">
        <f>IF(RES_hh_tes!T7=0,0,1000*11630*RES_hh_tes!T7/RES_hh_num!T7)</f>
        <v>3672.0915242701235</v>
      </c>
      <c r="U7" s="72">
        <f>IF(RES_hh_tes!U7=0,0,1000*11630*RES_hh_tes!U7/RES_hh_num!U7)</f>
        <v>4184.2721891078436</v>
      </c>
      <c r="V7" s="72">
        <f>IF(RES_hh_tes!V7=0,0,1000*11630*RES_hh_tes!V7/RES_hh_num!V7)</f>
        <v>4723.140064335561</v>
      </c>
      <c r="W7" s="72">
        <f>IF(RES_hh_tes!W7=0,0,1000*11630*RES_hh_tes!W7/RES_hh_num!W7)</f>
        <v>4269.0199159757503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3923.3738862462942</v>
      </c>
      <c r="C8" s="72">
        <f>IF(RES_hh_tes!C8=0,0,1000*11630*RES_hh_tes!C8/RES_hh_num!C8)</f>
        <v>3664.8972244007978</v>
      </c>
      <c r="D8" s="72">
        <f>IF(RES_hh_tes!D8=0,0,1000*11630*RES_hh_tes!D8/RES_hh_num!D8)</f>
        <v>3303.0238571516743</v>
      </c>
      <c r="E8" s="72">
        <f>IF(RES_hh_tes!E8=0,0,1000*11630*RES_hh_tes!E8/RES_hh_num!E8)</f>
        <v>3917.124686027561</v>
      </c>
      <c r="F8" s="72">
        <f>IF(RES_hh_tes!F8=0,0,1000*11630*RES_hh_tes!F8/RES_hh_num!F8)</f>
        <v>3791.6143699605623</v>
      </c>
      <c r="G8" s="72">
        <f>IF(RES_hh_tes!G8=0,0,1000*11630*RES_hh_tes!G8/RES_hh_num!G8)</f>
        <v>4583.1069006463485</v>
      </c>
      <c r="H8" s="72">
        <f>IF(RES_hh_tes!H8=0,0,1000*11630*RES_hh_tes!H8/RES_hh_num!H8)</f>
        <v>5607.1936537332167</v>
      </c>
      <c r="I8" s="72">
        <f>IF(RES_hh_tes!I8=0,0,1000*11630*RES_hh_tes!I8/RES_hh_num!I8)</f>
        <v>5185.0320364917998</v>
      </c>
      <c r="J8" s="72">
        <f>IF(RES_hh_tes!J8=0,0,1000*11630*RES_hh_tes!J8/RES_hh_num!J8)</f>
        <v>4824.7998615973502</v>
      </c>
      <c r="K8" s="72">
        <f>IF(RES_hh_tes!K8=0,0,1000*11630*RES_hh_tes!K8/RES_hh_num!K8)</f>
        <v>4920.1580077259969</v>
      </c>
      <c r="L8" s="72">
        <f>IF(RES_hh_tes!L8=0,0,1000*11630*RES_hh_tes!L8/RES_hh_num!L8)</f>
        <v>4460.4319042106963</v>
      </c>
      <c r="M8" s="72">
        <f>IF(RES_hh_tes!M8=0,0,1000*11630*RES_hh_tes!M8/RES_hh_num!M8)</f>
        <v>5790.0419233540788</v>
      </c>
      <c r="N8" s="72">
        <f>IF(RES_hh_tes!N8=0,0,1000*11630*RES_hh_tes!N8/RES_hh_num!N8)</f>
        <v>5020.5877887383222</v>
      </c>
      <c r="O8" s="72">
        <f>IF(RES_hh_tes!O8=0,0,1000*11630*RES_hh_tes!O8/RES_hh_num!O8)</f>
        <v>3477.0693196413476</v>
      </c>
      <c r="P8" s="72">
        <f>IF(RES_hh_tes!P8=0,0,1000*11630*RES_hh_tes!P8/RES_hh_num!P8)</f>
        <v>3306.3575958550614</v>
      </c>
      <c r="Q8" s="72">
        <f>IF(RES_hh_tes!Q8=0,0,1000*11630*RES_hh_tes!Q8/RES_hh_num!Q8)</f>
        <v>4779.3933115867712</v>
      </c>
      <c r="R8" s="72">
        <f>IF(RES_hh_tes!R8=0,0,1000*11630*RES_hh_tes!R8/RES_hh_num!R8)</f>
        <v>4245.3800994659487</v>
      </c>
      <c r="S8" s="72">
        <f>IF(RES_hh_tes!S8=0,0,1000*11630*RES_hh_tes!S8/RES_hh_num!S8)</f>
        <v>4376.9481144409028</v>
      </c>
      <c r="T8" s="72">
        <f>IF(RES_hh_tes!T8=0,0,1000*11630*RES_hh_tes!T8/RES_hh_num!T8)</f>
        <v>3771.3842185072303</v>
      </c>
      <c r="U8" s="72">
        <f>IF(RES_hh_tes!U8=0,0,1000*11630*RES_hh_tes!U8/RES_hh_num!U8)</f>
        <v>4116.5747711122031</v>
      </c>
      <c r="V8" s="72">
        <f>IF(RES_hh_tes!V8=0,0,1000*11630*RES_hh_tes!V8/RES_hh_num!V8)</f>
        <v>4381.7114839561964</v>
      </c>
      <c r="W8" s="72">
        <f>IF(RES_hh_tes!W8=0,0,1000*11630*RES_hh_tes!W8/RES_hh_num!W8)</f>
        <v>4694.9426652899383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4115.3813526897002</v>
      </c>
      <c r="C9" s="72">
        <f>IF(RES_hh_tes!C9=0,0,1000*11630*RES_hh_tes!C9/RES_hh_num!C9)</f>
        <v>4298.0728913820503</v>
      </c>
      <c r="D9" s="72">
        <f>IF(RES_hh_tes!D9=0,0,1000*11630*RES_hh_tes!D9/RES_hh_num!D9)</f>
        <v>4612.8367940849985</v>
      </c>
      <c r="E9" s="72">
        <f>IF(RES_hh_tes!E9=0,0,1000*11630*RES_hh_tes!E9/RES_hh_num!E9)</f>
        <v>4962.7228302270796</v>
      </c>
      <c r="F9" s="72">
        <f>IF(RES_hh_tes!F9=0,0,1000*11630*RES_hh_tes!F9/RES_hh_num!F9)</f>
        <v>5139.5857015585671</v>
      </c>
      <c r="G9" s="72">
        <f>IF(RES_hh_tes!G9=0,0,1000*11630*RES_hh_tes!G9/RES_hh_num!G9)</f>
        <v>5205.0381485841081</v>
      </c>
      <c r="H9" s="72">
        <f>IF(RES_hh_tes!H9=0,0,1000*11630*RES_hh_tes!H9/RES_hh_num!H9)</f>
        <v>5178.8241326303223</v>
      </c>
      <c r="I9" s="72">
        <f>IF(RES_hh_tes!I9=0,0,1000*11630*RES_hh_tes!I9/RES_hh_num!I9)</f>
        <v>5806.4094360003282</v>
      </c>
      <c r="J9" s="72">
        <f>IF(RES_hh_tes!J9=0,0,1000*11630*RES_hh_tes!J9/RES_hh_num!J9)</f>
        <v>4911.2720315205106</v>
      </c>
      <c r="K9" s="72">
        <f>IF(RES_hh_tes!K9=0,0,1000*11630*RES_hh_tes!K9/RES_hh_num!K9)</f>
        <v>4390.2193739777686</v>
      </c>
      <c r="L9" s="72">
        <f>IF(RES_hh_tes!L9=0,0,1000*11630*RES_hh_tes!L9/RES_hh_num!L9)</f>
        <v>4317.3635294289015</v>
      </c>
      <c r="M9" s="72">
        <f>IF(RES_hh_tes!M9=0,0,1000*11630*RES_hh_tes!M9/RES_hh_num!M9)</f>
        <v>5104.1018145125354</v>
      </c>
      <c r="N9" s="72">
        <f>IF(RES_hh_tes!N9=0,0,1000*11630*RES_hh_tes!N9/RES_hh_num!N9)</f>
        <v>5711.2465723611022</v>
      </c>
      <c r="O9" s="72">
        <f>IF(RES_hh_tes!O9=0,0,1000*11630*RES_hh_tes!O9/RES_hh_num!O9)</f>
        <v>4846.2062033267966</v>
      </c>
      <c r="P9" s="72">
        <f>IF(RES_hh_tes!P9=0,0,1000*11630*RES_hh_tes!P9/RES_hh_num!P9)</f>
        <v>4698.9215637979769</v>
      </c>
      <c r="Q9" s="72">
        <f>IF(RES_hh_tes!Q9=0,0,1000*11630*RES_hh_tes!Q9/RES_hh_num!Q9)</f>
        <v>4919.563717361716</v>
      </c>
      <c r="R9" s="72">
        <f>IF(RES_hh_tes!R9=0,0,1000*11630*RES_hh_tes!R9/RES_hh_num!R9)</f>
        <v>4263.4511532386714</v>
      </c>
      <c r="S9" s="72">
        <f>IF(RES_hh_tes!S9=0,0,1000*11630*RES_hh_tes!S9/RES_hh_num!S9)</f>
        <v>4359.4453857524595</v>
      </c>
      <c r="T9" s="72">
        <f>IF(RES_hh_tes!T9=0,0,1000*11630*RES_hh_tes!T9/RES_hh_num!T9)</f>
        <v>4229.2684016525845</v>
      </c>
      <c r="U9" s="72">
        <f>IF(RES_hh_tes!U9=0,0,1000*11630*RES_hh_tes!U9/RES_hh_num!U9)</f>
        <v>4192.3492520097989</v>
      </c>
      <c r="V9" s="72">
        <f>IF(RES_hh_tes!V9=0,0,1000*11630*RES_hh_tes!V9/RES_hh_num!V9)</f>
        <v>4246.4733536775548</v>
      </c>
      <c r="W9" s="72">
        <f>IF(RES_hh_tes!W9=0,0,1000*11630*RES_hh_tes!W9/RES_hh_num!W9)</f>
        <v>4669.9159739370334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7361.124994660524</v>
      </c>
      <c r="G10" s="72">
        <f>IF(RES_hh_tes!G10=0,0,1000*11630*RES_hh_tes!G10/RES_hh_num!G10)</f>
        <v>5667.7333880295437</v>
      </c>
      <c r="H10" s="72">
        <f>IF(RES_hh_tes!H10=0,0,1000*11630*RES_hh_tes!H10/RES_hh_num!H10)</f>
        <v>5560.8013003379347</v>
      </c>
      <c r="I10" s="72">
        <f>IF(RES_hh_tes!I10=0,0,1000*11630*RES_hh_tes!I10/RES_hh_num!I10)</f>
        <v>5290.4854895593207</v>
      </c>
      <c r="J10" s="72">
        <f>IF(RES_hh_tes!J10=0,0,1000*11630*RES_hh_tes!J10/RES_hh_num!J10)</f>
        <v>5003.0463298395671</v>
      </c>
      <c r="K10" s="72">
        <f>IF(RES_hh_tes!K10=0,0,1000*11630*RES_hh_tes!K10/RES_hh_num!K10)</f>
        <v>4839.2206496539211</v>
      </c>
      <c r="L10" s="72">
        <f>IF(RES_hh_tes!L10=0,0,1000*11630*RES_hh_tes!L10/RES_hh_num!L10)</f>
        <v>4841.8723484258389</v>
      </c>
      <c r="M10" s="72">
        <f>IF(RES_hh_tes!M10=0,0,1000*11630*RES_hh_tes!M10/RES_hh_num!M10)</f>
        <v>5132.2742613567325</v>
      </c>
      <c r="N10" s="72">
        <f>IF(RES_hh_tes!N10=0,0,1000*11630*RES_hh_tes!N10/RES_hh_num!N10)</f>
        <v>5178.6838031897278</v>
      </c>
      <c r="O10" s="72">
        <f>IF(RES_hh_tes!O10=0,0,1000*11630*RES_hh_tes!O10/RES_hh_num!O10)</f>
        <v>4258.2780804289014</v>
      </c>
      <c r="P10" s="72">
        <f>IF(RES_hh_tes!P10=0,0,1000*11630*RES_hh_tes!P10/RES_hh_num!P10)</f>
        <v>4716.9677935735408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4304.3585105333259</v>
      </c>
      <c r="C11" s="72">
        <f>IF(RES_hh_tes!C11=0,0,1000*11630*RES_hh_tes!C11/RES_hh_num!C11)</f>
        <v>4289.4655423871773</v>
      </c>
      <c r="D11" s="72">
        <f>IF(RES_hh_tes!D11=0,0,1000*11630*RES_hh_tes!D11/RES_hh_num!D11)</f>
        <v>3940.6578333088664</v>
      </c>
      <c r="E11" s="72">
        <f>IF(RES_hh_tes!E11=0,0,1000*11630*RES_hh_tes!E11/RES_hh_num!E11)</f>
        <v>5836.5380782026059</v>
      </c>
      <c r="F11" s="72">
        <f>IF(RES_hh_tes!F11=0,0,1000*11630*RES_hh_tes!F11/RES_hh_num!F11)</f>
        <v>5071.3991657915358</v>
      </c>
      <c r="G11" s="72">
        <f>IF(RES_hh_tes!G11=0,0,1000*11630*RES_hh_tes!G11/RES_hh_num!G11)</f>
        <v>5428.232464926743</v>
      </c>
      <c r="H11" s="72">
        <f>IF(RES_hh_tes!H11=0,0,1000*11630*RES_hh_tes!H11/RES_hh_num!H11)</f>
        <v>6106.9596626830507</v>
      </c>
      <c r="I11" s="72">
        <f>IF(RES_hh_tes!I11=0,0,1000*11630*RES_hh_tes!I11/RES_hh_num!I11)</f>
        <v>4377.0467290553152</v>
      </c>
      <c r="J11" s="72">
        <f>IF(RES_hh_tes!J11=0,0,1000*11630*RES_hh_tes!J11/RES_hh_num!J11)</f>
        <v>4593.1108155982874</v>
      </c>
      <c r="K11" s="72">
        <f>IF(RES_hh_tes!K11=0,0,1000*11630*RES_hh_tes!K11/RES_hh_num!K11)</f>
        <v>5005.8529869628082</v>
      </c>
      <c r="L11" s="72">
        <f>IF(RES_hh_tes!L11=0,0,1000*11630*RES_hh_tes!L11/RES_hh_num!L11)</f>
        <v>4673.9927304413604</v>
      </c>
      <c r="M11" s="72">
        <f>IF(RES_hh_tes!M11=0,0,1000*11630*RES_hh_tes!M11/RES_hh_num!M11)</f>
        <v>5576.8731972630421</v>
      </c>
      <c r="N11" s="72">
        <f>IF(RES_hh_tes!N11=0,0,1000*11630*RES_hh_tes!N11/RES_hh_num!N11)</f>
        <v>4640.6379214671279</v>
      </c>
      <c r="O11" s="72">
        <f>IF(RES_hh_tes!O11=0,0,1000*11630*RES_hh_tes!O11/RES_hh_num!O11)</f>
        <v>4115.1753633589542</v>
      </c>
      <c r="P11" s="72">
        <f>IF(RES_hh_tes!P11=0,0,1000*11630*RES_hh_tes!P11/RES_hh_num!P11)</f>
        <v>4946.4192187135868</v>
      </c>
      <c r="Q11" s="72">
        <f>IF(RES_hh_tes!Q11=0,0,1000*11630*RES_hh_tes!Q11/RES_hh_num!Q11)</f>
        <v>5045.270440797497</v>
      </c>
      <c r="R11" s="72">
        <f>IF(RES_hh_tes!R11=0,0,1000*11630*RES_hh_tes!R11/RES_hh_num!R11)</f>
        <v>3990.1872853556051</v>
      </c>
      <c r="S11" s="72">
        <f>IF(RES_hh_tes!S11=0,0,1000*11630*RES_hh_tes!S11/RES_hh_num!S11)</f>
        <v>4012.0415655741863</v>
      </c>
      <c r="T11" s="72">
        <f>IF(RES_hh_tes!T11=0,0,1000*11630*RES_hh_tes!T11/RES_hh_num!T11)</f>
        <v>4295.7808970119167</v>
      </c>
      <c r="U11" s="72">
        <f>IF(RES_hh_tes!U11=0,0,1000*11630*RES_hh_tes!U11/RES_hh_num!U11)</f>
        <v>4195.120654103438</v>
      </c>
      <c r="V11" s="72">
        <f>IF(RES_hh_tes!V11=0,0,1000*11630*RES_hh_tes!V11/RES_hh_num!V11)</f>
        <v>4625.848703637741</v>
      </c>
      <c r="W11" s="72">
        <f>IF(RES_hh_tes!W11=0,0,1000*11630*RES_hh_tes!W11/RES_hh_num!W11)</f>
        <v>4354.7315246537337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3609.683148333977</v>
      </c>
      <c r="C12" s="72">
        <f>IF(RES_hh_tes!C12=0,0,1000*11630*RES_hh_tes!C12/RES_hh_num!C12)</f>
        <v>3988.0186550870303</v>
      </c>
      <c r="D12" s="72">
        <f>IF(RES_hh_tes!D12=0,0,1000*11630*RES_hh_tes!D12/RES_hh_num!D12)</f>
        <v>4116.4767385136383</v>
      </c>
      <c r="E12" s="72">
        <f>IF(RES_hh_tes!E12=0,0,1000*11630*RES_hh_tes!E12/RES_hh_num!E12)</f>
        <v>5633.3320948449491</v>
      </c>
      <c r="F12" s="72">
        <f>IF(RES_hh_tes!F12=0,0,1000*11630*RES_hh_tes!F12/RES_hh_num!F12)</f>
        <v>5150.0818344160716</v>
      </c>
      <c r="G12" s="72">
        <f>IF(RES_hh_tes!G12=0,0,1000*11630*RES_hh_tes!G12/RES_hh_num!G12)</f>
        <v>5092.3319207187442</v>
      </c>
      <c r="H12" s="72">
        <f>IF(RES_hh_tes!H12=0,0,1000*11630*RES_hh_tes!H12/RES_hh_num!H12)</f>
        <v>5633.4862910053507</v>
      </c>
      <c r="I12" s="72">
        <f>IF(RES_hh_tes!I12=0,0,1000*11630*RES_hh_tes!I12/RES_hh_num!I12)</f>
        <v>5705.4622003957156</v>
      </c>
      <c r="J12" s="72">
        <f>IF(RES_hh_tes!J12=0,0,1000*11630*RES_hh_tes!J12/RES_hh_num!J12)</f>
        <v>5221.0686845175451</v>
      </c>
      <c r="K12" s="72">
        <f>IF(RES_hh_tes!K12=0,0,1000*11630*RES_hh_tes!K12/RES_hh_num!K12)</f>
        <v>4579.2155668198393</v>
      </c>
      <c r="L12" s="72">
        <f>IF(RES_hh_tes!L12=0,0,1000*11630*RES_hh_tes!L12/RES_hh_num!L12)</f>
        <v>4301.5118336410069</v>
      </c>
      <c r="M12" s="72">
        <f>IF(RES_hh_tes!M12=0,0,1000*11630*RES_hh_tes!M12/RES_hh_num!M12)</f>
        <v>5627.9929509061412</v>
      </c>
      <c r="N12" s="72">
        <f>IF(RES_hh_tes!N12=0,0,1000*11630*RES_hh_tes!N12/RES_hh_num!N12)</f>
        <v>5696.7524043503108</v>
      </c>
      <c r="O12" s="72">
        <f>IF(RES_hh_tes!O12=0,0,1000*11630*RES_hh_tes!O12/RES_hh_num!O12)</f>
        <v>3188.9751962622449</v>
      </c>
      <c r="P12" s="72">
        <f>IF(RES_hh_tes!P12=0,0,1000*11630*RES_hh_tes!P12/RES_hh_num!P12)</f>
        <v>3104.0451742079449</v>
      </c>
      <c r="Q12" s="72">
        <f>IF(RES_hh_tes!Q12=0,0,1000*11630*RES_hh_tes!Q12/RES_hh_num!Q12)</f>
        <v>4964.1648147609858</v>
      </c>
      <c r="R12" s="72">
        <f>IF(RES_hh_tes!R12=0,0,1000*11630*RES_hh_tes!R12/RES_hh_num!R12)</f>
        <v>4415.9126083303499</v>
      </c>
      <c r="S12" s="72">
        <f>IF(RES_hh_tes!S12=0,0,1000*11630*RES_hh_tes!S12/RES_hh_num!S12)</f>
        <v>4375.4886205184584</v>
      </c>
      <c r="T12" s="72">
        <f>IF(RES_hh_tes!T12=0,0,1000*11630*RES_hh_tes!T12/RES_hh_num!T12)</f>
        <v>4254.9383627081197</v>
      </c>
      <c r="U12" s="72">
        <f>IF(RES_hh_tes!U12=0,0,1000*11630*RES_hh_tes!U12/RES_hh_num!U12)</f>
        <v>4102.7456811624043</v>
      </c>
      <c r="V12" s="72">
        <f>IF(RES_hh_tes!V12=0,0,1000*11630*RES_hh_tes!V12/RES_hh_num!V12)</f>
        <v>4420.969979923042</v>
      </c>
      <c r="W12" s="72">
        <f>IF(RES_hh_tes!W12=0,0,1000*11630*RES_hh_tes!W12/RES_hh_num!W12)</f>
        <v>4810.9613639174004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4190.9429739531788</v>
      </c>
      <c r="C13" s="74">
        <f>IF(RES_hh_tes!C13=0,0,1000*11630*RES_hh_tes!C13/RES_hh_num!C13)</f>
        <v>3861.8920062335751</v>
      </c>
      <c r="D13" s="74">
        <f>IF(RES_hh_tes!D13=0,0,1000*11630*RES_hh_tes!D13/RES_hh_num!D13)</f>
        <v>5118.5399476123721</v>
      </c>
      <c r="E13" s="74">
        <f>IF(RES_hh_tes!E13=0,0,1000*11630*RES_hh_tes!E13/RES_hh_num!E13)</f>
        <v>5222.5397363053435</v>
      </c>
      <c r="F13" s="74">
        <f>IF(RES_hh_tes!F13=0,0,1000*11630*RES_hh_tes!F13/RES_hh_num!F13)</f>
        <v>5408.4838322441265</v>
      </c>
      <c r="G13" s="74">
        <f>IF(RES_hh_tes!G13=0,0,1000*11630*RES_hh_tes!G13/RES_hh_num!G13)</f>
        <v>5102.1817676083738</v>
      </c>
      <c r="H13" s="74">
        <f>IF(RES_hh_tes!H13=0,0,1000*11630*RES_hh_tes!H13/RES_hh_num!H13)</f>
        <v>5588.6007977280933</v>
      </c>
      <c r="I13" s="74">
        <f>IF(RES_hh_tes!I13=0,0,1000*11630*RES_hh_tes!I13/RES_hh_num!I13)</f>
        <v>5206.9017820076651</v>
      </c>
      <c r="J13" s="74">
        <f>IF(RES_hh_tes!J13=0,0,1000*11630*RES_hh_tes!J13/RES_hh_num!J13)</f>
        <v>5032.0652138218802</v>
      </c>
      <c r="K13" s="74">
        <f>IF(RES_hh_tes!K13=0,0,1000*11630*RES_hh_tes!K13/RES_hh_num!K13)</f>
        <v>5001.7682487406501</v>
      </c>
      <c r="L13" s="74">
        <f>IF(RES_hh_tes!L13=0,0,1000*11630*RES_hh_tes!L13/RES_hh_num!L13)</f>
        <v>4907.686866291373</v>
      </c>
      <c r="M13" s="74">
        <f>IF(RES_hh_tes!M13=0,0,1000*11630*RES_hh_tes!M13/RES_hh_num!M13)</f>
        <v>4116.7713565471349</v>
      </c>
      <c r="N13" s="74">
        <f>IF(RES_hh_tes!N13=0,0,1000*11630*RES_hh_tes!N13/RES_hh_num!N13)</f>
        <v>5807.013053713209</v>
      </c>
      <c r="O13" s="74">
        <f>IF(RES_hh_tes!O13=0,0,1000*11630*RES_hh_tes!O13/RES_hh_num!O13)</f>
        <v>3850.9916032965716</v>
      </c>
      <c r="P13" s="74">
        <f>IF(RES_hh_tes!P13=0,0,1000*11630*RES_hh_tes!P13/RES_hh_num!P13)</f>
        <v>3399.8054882297461</v>
      </c>
      <c r="Q13" s="74">
        <f>IF(RES_hh_tes!Q13=0,0,1000*11630*RES_hh_tes!Q13/RES_hh_num!Q13)</f>
        <v>3454.7592718969786</v>
      </c>
      <c r="R13" s="74">
        <f>IF(RES_hh_tes!R13=0,0,1000*11630*RES_hh_tes!R13/RES_hh_num!R13)</f>
        <v>6710.1444887279386</v>
      </c>
      <c r="S13" s="74">
        <f>IF(RES_hh_tes!S13=0,0,1000*11630*RES_hh_tes!S13/RES_hh_num!S13)</f>
        <v>6032.3516022926979</v>
      </c>
      <c r="T13" s="74">
        <f>IF(RES_hh_tes!T13=0,0,1000*11630*RES_hh_tes!T13/RES_hh_num!T13)</f>
        <v>3115.7102028595282</v>
      </c>
      <c r="U13" s="74">
        <f>IF(RES_hh_tes!U13=0,0,1000*11630*RES_hh_tes!U13/RES_hh_num!U13)</f>
        <v>4038.0640982506316</v>
      </c>
      <c r="V13" s="74">
        <f>IF(RES_hh_tes!V13=0,0,1000*11630*RES_hh_tes!V13/RES_hh_num!V13)</f>
        <v>4515.6369667955769</v>
      </c>
      <c r="W13" s="74">
        <f>IF(RES_hh_tes!W13=0,0,1000*11630*RES_hh_tes!W13/RES_hh_num!W13)</f>
        <v>4433.0473310249472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82.256322668657958</v>
      </c>
      <c r="C14" s="76">
        <f>IF(RES_hh_tes!C14=0,0,1000*11630*RES_hh_tes!C14/RES_hh_num!C14)</f>
        <v>85.217786695995869</v>
      </c>
      <c r="D14" s="76">
        <f>IF(RES_hh_tes!D14=0,0,1000*11630*RES_hh_tes!D14/RES_hh_num!D14)</f>
        <v>92.307246159259705</v>
      </c>
      <c r="E14" s="76">
        <f>IF(RES_hh_tes!E14=0,0,1000*11630*RES_hh_tes!E14/RES_hh_num!E14)</f>
        <v>103.9415987800346</v>
      </c>
      <c r="F14" s="76">
        <f>IF(RES_hh_tes!F14=0,0,1000*11630*RES_hh_tes!F14/RES_hh_num!F14)</f>
        <v>106.12624175449513</v>
      </c>
      <c r="G14" s="76">
        <f>IF(RES_hh_tes!G14=0,0,1000*11630*RES_hh_tes!G14/RES_hh_num!G14)</f>
        <v>110.09551563786302</v>
      </c>
      <c r="H14" s="76">
        <f>IF(RES_hh_tes!H14=0,0,1000*11630*RES_hh_tes!H14/RES_hh_num!H14)</f>
        <v>107.60928225111927</v>
      </c>
      <c r="I14" s="76">
        <f>IF(RES_hh_tes!I14=0,0,1000*11630*RES_hh_tes!I14/RES_hh_num!I14)</f>
        <v>95.867202938550548</v>
      </c>
      <c r="J14" s="76">
        <f>IF(RES_hh_tes!J14=0,0,1000*11630*RES_hh_tes!J14/RES_hh_num!J14)</f>
        <v>94.204124883909387</v>
      </c>
      <c r="K14" s="76">
        <f>IF(RES_hh_tes!K14=0,0,1000*11630*RES_hh_tes!K14/RES_hh_num!K14)</f>
        <v>88.55120777304893</v>
      </c>
      <c r="L14" s="76">
        <f>IF(RES_hh_tes!L14=0,0,1000*11630*RES_hh_tes!L14/RES_hh_num!L14)</f>
        <v>78.125528042218946</v>
      </c>
      <c r="M14" s="76">
        <f>IF(RES_hh_tes!M14=0,0,1000*11630*RES_hh_tes!M14/RES_hh_num!M14)</f>
        <v>105.63813186697276</v>
      </c>
      <c r="N14" s="76">
        <f>IF(RES_hh_tes!N14=0,0,1000*11630*RES_hh_tes!N14/RES_hh_num!N14)</f>
        <v>77.944851294948066</v>
      </c>
      <c r="O14" s="76">
        <f>IF(RES_hh_tes!O14=0,0,1000*11630*RES_hh_tes!O14/RES_hh_num!O14)</f>
        <v>51.697894711771106</v>
      </c>
      <c r="P14" s="76">
        <f>IF(RES_hh_tes!P14=0,0,1000*11630*RES_hh_tes!P14/RES_hh_num!P14)</f>
        <v>55.360510602986608</v>
      </c>
      <c r="Q14" s="76">
        <f>IF(RES_hh_tes!Q14=0,0,1000*11630*RES_hh_tes!Q14/RES_hh_num!Q14)</f>
        <v>73.181596287742792</v>
      </c>
      <c r="R14" s="76">
        <f>IF(RES_hh_tes!R14=0,0,1000*11630*RES_hh_tes!R14/RES_hh_num!R14)</f>
        <v>65.387229144434713</v>
      </c>
      <c r="S14" s="76">
        <f>IF(RES_hh_tes!S14=0,0,1000*11630*RES_hh_tes!S14/RES_hh_num!S14)</f>
        <v>68.0045716502256</v>
      </c>
      <c r="T14" s="76">
        <f>IF(RES_hh_tes!T14=0,0,1000*11630*RES_hh_tes!T14/RES_hh_num!T14)</f>
        <v>59.748220445406467</v>
      </c>
      <c r="U14" s="76">
        <f>IF(RES_hh_tes!U14=0,0,1000*11630*RES_hh_tes!U14/RES_hh_num!U14)</f>
        <v>66.025928709190921</v>
      </c>
      <c r="V14" s="76">
        <f>IF(RES_hh_tes!V14=0,0,1000*11630*RES_hh_tes!V14/RES_hh_num!V14)</f>
        <v>73.131305088158101</v>
      </c>
      <c r="W14" s="76">
        <f>IF(RES_hh_tes!W14=0,0,1000*11630*RES_hh_tes!W14/RES_hh_num!W14)</f>
        <v>72.325055124689626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432.69213933151451</v>
      </c>
      <c r="C15" s="69">
        <f t="shared" si="0"/>
        <v>575.4288612708815</v>
      </c>
      <c r="D15" s="69">
        <f t="shared" si="0"/>
        <v>491.17843026608023</v>
      </c>
      <c r="E15" s="69">
        <f t="shared" si="0"/>
        <v>733.48689007695157</v>
      </c>
      <c r="F15" s="69">
        <f t="shared" si="0"/>
        <v>461.26140684831091</v>
      </c>
      <c r="G15" s="69">
        <f t="shared" si="0"/>
        <v>526.9901252825681</v>
      </c>
      <c r="H15" s="69">
        <f t="shared" si="0"/>
        <v>667.20662718293249</v>
      </c>
      <c r="I15" s="69">
        <f t="shared" si="0"/>
        <v>1009.7925186245504</v>
      </c>
      <c r="J15" s="69">
        <f t="shared" si="0"/>
        <v>1007.0949182179597</v>
      </c>
      <c r="K15" s="69">
        <f t="shared" si="0"/>
        <v>702.63205860386597</v>
      </c>
      <c r="L15" s="69">
        <f t="shared" si="0"/>
        <v>979.94324942172432</v>
      </c>
      <c r="M15" s="69">
        <f t="shared" si="0"/>
        <v>948.85623011923258</v>
      </c>
      <c r="N15" s="69">
        <f t="shared" si="0"/>
        <v>1635.4356762673235</v>
      </c>
      <c r="O15" s="69">
        <f t="shared" si="0"/>
        <v>1029.8627701503146</v>
      </c>
      <c r="P15" s="69">
        <f t="shared" si="0"/>
        <v>854.9055112234264</v>
      </c>
      <c r="Q15" s="69">
        <f t="shared" si="0"/>
        <v>1183.3509470025533</v>
      </c>
      <c r="R15" s="69">
        <f t="shared" si="0"/>
        <v>1534.1350082851243</v>
      </c>
      <c r="S15" s="69">
        <f t="shared" si="0"/>
        <v>1732.6893692027663</v>
      </c>
      <c r="T15" s="69">
        <f t="shared" si="0"/>
        <v>1329.2130260521521</v>
      </c>
      <c r="U15" s="69">
        <f t="shared" si="0"/>
        <v>1979.9094485893477</v>
      </c>
      <c r="V15" s="69">
        <f t="shared" si="0"/>
        <v>1805.955658957565</v>
      </c>
      <c r="W15" s="69">
        <f t="shared" si="0"/>
        <v>1747.9272398067508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432.69213933151451</v>
      </c>
      <c r="C16" s="72">
        <f>IF(RES_hh_tes!C16=0,0,1000*11630*RES_hh_tes!C16/RES_hh_num!C$3)</f>
        <v>575.4288612708815</v>
      </c>
      <c r="D16" s="72">
        <f>IF(RES_hh_tes!D16=0,0,1000*11630*RES_hh_tes!D16/RES_hh_num!D$3)</f>
        <v>491.17843026608023</v>
      </c>
      <c r="E16" s="72">
        <f>IF(RES_hh_tes!E16=0,0,1000*11630*RES_hh_tes!E16/RES_hh_num!E$3)</f>
        <v>733.48689007695157</v>
      </c>
      <c r="F16" s="72">
        <f>IF(RES_hh_tes!F16=0,0,1000*11630*RES_hh_tes!F16/RES_hh_num!F$3)</f>
        <v>461.26140684831091</v>
      </c>
      <c r="G16" s="72">
        <f>IF(RES_hh_tes!G16=0,0,1000*11630*RES_hh_tes!G16/RES_hh_num!G$3)</f>
        <v>526.9901252825681</v>
      </c>
      <c r="H16" s="72">
        <f>IF(RES_hh_tes!H16=0,0,1000*11630*RES_hh_tes!H16/RES_hh_num!H$3)</f>
        <v>667.20662718293249</v>
      </c>
      <c r="I16" s="72">
        <f>IF(RES_hh_tes!I16=0,0,1000*11630*RES_hh_tes!I16/RES_hh_num!I$3)</f>
        <v>1009.7925186245504</v>
      </c>
      <c r="J16" s="72">
        <f>IF(RES_hh_tes!J16=0,0,1000*11630*RES_hh_tes!J16/RES_hh_num!J$3)</f>
        <v>1007.0949182179597</v>
      </c>
      <c r="K16" s="72">
        <f>IF(RES_hh_tes!K16=0,0,1000*11630*RES_hh_tes!K16/RES_hh_num!K$3)</f>
        <v>702.63205860386597</v>
      </c>
      <c r="L16" s="72">
        <f>IF(RES_hh_tes!L16=0,0,1000*11630*RES_hh_tes!L16/RES_hh_num!L$3)</f>
        <v>979.94324942172432</v>
      </c>
      <c r="M16" s="72">
        <f>IF(RES_hh_tes!M16=0,0,1000*11630*RES_hh_tes!M16/RES_hh_num!M$3)</f>
        <v>948.85623011923258</v>
      </c>
      <c r="N16" s="72">
        <f>IF(RES_hh_tes!N16=0,0,1000*11630*RES_hh_tes!N16/RES_hh_num!N$3)</f>
        <v>1635.4356762673235</v>
      </c>
      <c r="O16" s="72">
        <f>IF(RES_hh_tes!O16=0,0,1000*11630*RES_hh_tes!O16/RES_hh_num!O$3)</f>
        <v>1029.8627701503146</v>
      </c>
      <c r="P16" s="72">
        <f>IF(RES_hh_tes!P16=0,0,1000*11630*RES_hh_tes!P16/RES_hh_num!P$3)</f>
        <v>854.9055112234264</v>
      </c>
      <c r="Q16" s="72">
        <f>IF(RES_hh_tes!Q16=0,0,1000*11630*RES_hh_tes!Q16/RES_hh_num!Q$3)</f>
        <v>1183.3509470025533</v>
      </c>
      <c r="R16" s="72">
        <f>IF(RES_hh_tes!R16=0,0,1000*11630*RES_hh_tes!R16/RES_hh_num!R$3)</f>
        <v>1534.1350082851243</v>
      </c>
      <c r="S16" s="72">
        <f>IF(RES_hh_tes!S16=0,0,1000*11630*RES_hh_tes!S16/RES_hh_num!S$3)</f>
        <v>1732.6893692027663</v>
      </c>
      <c r="T16" s="72">
        <f>IF(RES_hh_tes!T16=0,0,1000*11630*RES_hh_tes!T16/RES_hh_num!T$3)</f>
        <v>1329.2130260521521</v>
      </c>
      <c r="U16" s="72">
        <f>IF(RES_hh_tes!U16=0,0,1000*11630*RES_hh_tes!U16/RES_hh_num!U$3)</f>
        <v>1979.9094485893477</v>
      </c>
      <c r="V16" s="72">
        <f>IF(RES_hh_tes!V16=0,0,1000*11630*RES_hh_tes!V16/RES_hh_num!V$3)</f>
        <v>1805.955658957565</v>
      </c>
      <c r="W16" s="72">
        <f>IF(RES_hh_tes!W16=0,0,1000*11630*RES_hh_tes!W16/RES_hh_num!W$3)</f>
        <v>1747.9272398067508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1041.6151284808625</v>
      </c>
      <c r="C17" s="69">
        <f>IF(RES_hh_tes!C17=0,0,1000*11630*RES_hh_tes!C17/RES_hh_num!C17)</f>
        <v>1031.4777427896574</v>
      </c>
      <c r="D17" s="69">
        <f>IF(RES_hh_tes!D17=0,0,1000*11630*RES_hh_tes!D17/RES_hh_num!D17)</f>
        <v>1054.4887805675748</v>
      </c>
      <c r="E17" s="69">
        <f>IF(RES_hh_tes!E17=0,0,1000*11630*RES_hh_tes!E17/RES_hh_num!E17)</f>
        <v>1060.4064495518471</v>
      </c>
      <c r="F17" s="69">
        <f>IF(RES_hh_tes!F17=0,0,1000*11630*RES_hh_tes!F17/RES_hh_num!F17)</f>
        <v>1092.5312399570969</v>
      </c>
      <c r="G17" s="69">
        <f>IF(RES_hh_tes!G17=0,0,1000*11630*RES_hh_tes!G17/RES_hh_num!G17)</f>
        <v>1057.2454031478339</v>
      </c>
      <c r="H17" s="69">
        <f>IF(RES_hh_tes!H17=0,0,1000*11630*RES_hh_tes!H17/RES_hh_num!H17)</f>
        <v>1092.8123981031433</v>
      </c>
      <c r="I17" s="69">
        <f>IF(RES_hh_tes!I17=0,0,1000*11630*RES_hh_tes!I17/RES_hh_num!I17)</f>
        <v>1091.0585773938112</v>
      </c>
      <c r="J17" s="69">
        <f>IF(RES_hh_tes!J17=0,0,1000*11630*RES_hh_tes!J17/RES_hh_num!J17)</f>
        <v>1172.4345216214253</v>
      </c>
      <c r="K17" s="69">
        <f>IF(RES_hh_tes!K17=0,0,1000*11630*RES_hh_tes!K17/RES_hh_num!K17)</f>
        <v>1258.5014825423814</v>
      </c>
      <c r="L17" s="69">
        <f>IF(RES_hh_tes!L17=0,0,1000*11630*RES_hh_tes!L17/RES_hh_num!L17)</f>
        <v>1228.1114408660028</v>
      </c>
      <c r="M17" s="69">
        <f>IF(RES_hh_tes!M17=0,0,1000*11630*RES_hh_tes!M17/RES_hh_num!M17)</f>
        <v>1225.729046557306</v>
      </c>
      <c r="N17" s="69">
        <f>IF(RES_hh_tes!N17=0,0,1000*11630*RES_hh_tes!N17/RES_hh_num!N17)</f>
        <v>1184.2068071054762</v>
      </c>
      <c r="O17" s="69">
        <f>IF(RES_hh_tes!O17=0,0,1000*11630*RES_hh_tes!O17/RES_hh_num!O17)</f>
        <v>1213.4024262792989</v>
      </c>
      <c r="P17" s="69">
        <f>IF(RES_hh_tes!P17=0,0,1000*11630*RES_hh_tes!P17/RES_hh_num!P17)</f>
        <v>1237.6339192062349</v>
      </c>
      <c r="Q17" s="69">
        <f>IF(RES_hh_tes!Q17=0,0,1000*11630*RES_hh_tes!Q17/RES_hh_num!Q17)</f>
        <v>1263.4188473914796</v>
      </c>
      <c r="R17" s="69">
        <f>IF(RES_hh_tes!R17=0,0,1000*11630*RES_hh_tes!R17/RES_hh_num!R17)</f>
        <v>1325.2445681446461</v>
      </c>
      <c r="S17" s="69">
        <f>IF(RES_hh_tes!S17=0,0,1000*11630*RES_hh_tes!S17/RES_hh_num!S17)</f>
        <v>1328.6194856880315</v>
      </c>
      <c r="T17" s="69">
        <f>IF(RES_hh_tes!T17=0,0,1000*11630*RES_hh_tes!T17/RES_hh_num!T17)</f>
        <v>1304.3091994284998</v>
      </c>
      <c r="U17" s="69">
        <f>IF(RES_hh_tes!U17=0,0,1000*11630*RES_hh_tes!U17/RES_hh_num!U17)</f>
        <v>1339.1053304899403</v>
      </c>
      <c r="V17" s="69">
        <f>IF(RES_hh_tes!V17=0,0,1000*11630*RES_hh_tes!V17/RES_hh_num!V17)</f>
        <v>1359.0325161768901</v>
      </c>
      <c r="W17" s="69">
        <f>IF(RES_hh_tes!W17=0,0,1000*11630*RES_hh_tes!W17/RES_hh_num!W17)</f>
        <v>1470.7939888782046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1015.244120154184</v>
      </c>
      <c r="C19" s="72">
        <f>IF(RES_hh_tes!C19=0,0,1000*11630*RES_hh_tes!C19/RES_hh_num!C19)</f>
        <v>1011.2685123054798</v>
      </c>
      <c r="D19" s="72">
        <f>IF(RES_hh_tes!D19=0,0,1000*11630*RES_hh_tes!D19/RES_hh_num!D19)</f>
        <v>1061.5456573699166</v>
      </c>
      <c r="E19" s="72">
        <f>IF(RES_hh_tes!E19=0,0,1000*11630*RES_hh_tes!E19/RES_hh_num!E19)</f>
        <v>1068.0092935283478</v>
      </c>
      <c r="F19" s="72">
        <f>IF(RES_hh_tes!F19=0,0,1000*11630*RES_hh_tes!F19/RES_hh_num!F19)</f>
        <v>1091.5961158583721</v>
      </c>
      <c r="G19" s="72">
        <f>IF(RES_hh_tes!G19=0,0,1000*11630*RES_hh_tes!G19/RES_hh_num!G19)</f>
        <v>1078.7043559931644</v>
      </c>
      <c r="H19" s="72">
        <f>IF(RES_hh_tes!H19=0,0,1000*11630*RES_hh_tes!H19/RES_hh_num!H19)</f>
        <v>1110.010703291932</v>
      </c>
      <c r="I19" s="72">
        <f>IF(RES_hh_tes!I19=0,0,1000*11630*RES_hh_tes!I19/RES_hh_num!I19)</f>
        <v>1064.4234334076084</v>
      </c>
      <c r="J19" s="72">
        <f>IF(RES_hh_tes!J19=0,0,1000*11630*RES_hh_tes!J19/RES_hh_num!J19)</f>
        <v>1155.775704683093</v>
      </c>
      <c r="K19" s="72">
        <f>IF(RES_hh_tes!K19=0,0,1000*11630*RES_hh_tes!K19/RES_hh_num!K19)</f>
        <v>1234.7949562487483</v>
      </c>
      <c r="L19" s="72">
        <f>IF(RES_hh_tes!L19=0,0,1000*11630*RES_hh_tes!L19/RES_hh_num!L19)</f>
        <v>1172.72163419206</v>
      </c>
      <c r="M19" s="72">
        <f>IF(RES_hh_tes!M19=0,0,1000*11630*RES_hh_tes!M19/RES_hh_num!M19)</f>
        <v>984.51430709581712</v>
      </c>
      <c r="N19" s="72">
        <f>IF(RES_hh_tes!N19=0,0,1000*11630*RES_hh_tes!N19/RES_hh_num!N19)</f>
        <v>881.54362466634427</v>
      </c>
      <c r="O19" s="72">
        <f>IF(RES_hh_tes!O19=0,0,1000*11630*RES_hh_tes!O19/RES_hh_num!O19)</f>
        <v>1336.7590208653448</v>
      </c>
      <c r="P19" s="72">
        <f>IF(RES_hh_tes!P19=0,0,1000*11630*RES_hh_tes!P19/RES_hh_num!P19)</f>
        <v>1318.2307455033583</v>
      </c>
      <c r="Q19" s="72">
        <f>IF(RES_hh_tes!Q19=0,0,1000*11630*RES_hh_tes!Q19/RES_hh_num!Q19)</f>
        <v>1256.059592060793</v>
      </c>
      <c r="R19" s="72">
        <f>IF(RES_hh_tes!R19=0,0,1000*11630*RES_hh_tes!R19/RES_hh_num!R19)</f>
        <v>1245.3468637607452</v>
      </c>
      <c r="S19" s="72">
        <f>IF(RES_hh_tes!S19=0,0,1000*11630*RES_hh_tes!S19/RES_hh_num!S19)</f>
        <v>1305.2130278842462</v>
      </c>
      <c r="T19" s="72">
        <f>IF(RES_hh_tes!T19=0,0,1000*11630*RES_hh_tes!T19/RES_hh_num!T19)</f>
        <v>1307.9318486241589</v>
      </c>
      <c r="U19" s="72">
        <f>IF(RES_hh_tes!U19=0,0,1000*11630*RES_hh_tes!U19/RES_hh_num!U19)</f>
        <v>1330.1355761531033</v>
      </c>
      <c r="V19" s="72">
        <f>IF(RES_hh_tes!V19=0,0,1000*11630*RES_hh_tes!V19/RES_hh_num!V19)</f>
        <v>1371.5153830913437</v>
      </c>
      <c r="W19" s="72">
        <f>IF(RES_hh_tes!W19=0,0,1000*11630*RES_hh_tes!W19/RES_hh_num!W19)</f>
        <v>1422.9966637977989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1033.3317057263544</v>
      </c>
      <c r="C20" s="72">
        <f>IF(RES_hh_tes!C20=0,0,1000*11630*RES_hh_tes!C20/RES_hh_num!C20)</f>
        <v>1034.2635125970455</v>
      </c>
      <c r="D20" s="72">
        <f>IF(RES_hh_tes!D20=0,0,1000*11630*RES_hh_tes!D20/RES_hh_num!D20)</f>
        <v>1028.8961264302111</v>
      </c>
      <c r="E20" s="72">
        <f>IF(RES_hh_tes!E20=0,0,1000*11630*RES_hh_tes!E20/RES_hh_num!E20)</f>
        <v>1074.1784207520366</v>
      </c>
      <c r="F20" s="72">
        <f>IF(RES_hh_tes!F20=0,0,1000*11630*RES_hh_tes!F20/RES_hh_num!F20)</f>
        <v>1081.4299913706966</v>
      </c>
      <c r="G20" s="72">
        <f>IF(RES_hh_tes!G20=0,0,1000*11630*RES_hh_tes!G20/RES_hh_num!G20)</f>
        <v>1057.5525300991198</v>
      </c>
      <c r="H20" s="72">
        <f>IF(RES_hh_tes!H20=0,0,1000*11630*RES_hh_tes!H20/RES_hh_num!H20)</f>
        <v>1075.181484650368</v>
      </c>
      <c r="I20" s="72">
        <f>IF(RES_hh_tes!I20=0,0,1000*11630*RES_hh_tes!I20/RES_hh_num!I20)</f>
        <v>1053.5182397762171</v>
      </c>
      <c r="J20" s="72">
        <f>IF(RES_hh_tes!J20=0,0,1000*11630*RES_hh_tes!J20/RES_hh_num!J20)</f>
        <v>1176.9461748645513</v>
      </c>
      <c r="K20" s="72">
        <f>IF(RES_hh_tes!K20=0,0,1000*11630*RES_hh_tes!K20/RES_hh_num!K20)</f>
        <v>1221.0991545156721</v>
      </c>
      <c r="L20" s="72">
        <f>IF(RES_hh_tes!L20=0,0,1000*11630*RES_hh_tes!L20/RES_hh_num!L20)</f>
        <v>1171.2733315469061</v>
      </c>
      <c r="M20" s="72">
        <f>IF(RES_hh_tes!M20=0,0,1000*11630*RES_hh_tes!M20/RES_hh_num!M20)</f>
        <v>1236.570228248409</v>
      </c>
      <c r="N20" s="72">
        <f>IF(RES_hh_tes!N20=0,0,1000*11630*RES_hh_tes!N20/RES_hh_num!N20)</f>
        <v>1217.6320250384579</v>
      </c>
      <c r="O20" s="72">
        <f>IF(RES_hh_tes!O20=0,0,1000*11630*RES_hh_tes!O20/RES_hh_num!O20)</f>
        <v>1091.4722940938689</v>
      </c>
      <c r="P20" s="72">
        <f>IF(RES_hh_tes!P20=0,0,1000*11630*RES_hh_tes!P20/RES_hh_num!P20)</f>
        <v>1178.2250766416757</v>
      </c>
      <c r="Q20" s="72">
        <f>IF(RES_hh_tes!Q20=0,0,1000*11630*RES_hh_tes!Q20/RES_hh_num!Q20)</f>
        <v>1331.7880240015447</v>
      </c>
      <c r="R20" s="72">
        <f>IF(RES_hh_tes!R20=0,0,1000*11630*RES_hh_tes!R20/RES_hh_num!R20)</f>
        <v>1392.4578863206068</v>
      </c>
      <c r="S20" s="72">
        <f>IF(RES_hh_tes!S20=0,0,1000*11630*RES_hh_tes!S20/RES_hh_num!S20)</f>
        <v>1172.1686065872348</v>
      </c>
      <c r="T20" s="72">
        <f>IF(RES_hh_tes!T20=0,0,1000*11630*RES_hh_tes!T20/RES_hh_num!T20)</f>
        <v>1217.5314019213374</v>
      </c>
      <c r="U20" s="72">
        <f>IF(RES_hh_tes!U20=0,0,1000*11630*RES_hh_tes!U20/RES_hh_num!U20)</f>
        <v>1343.9795393675863</v>
      </c>
      <c r="V20" s="72">
        <f>IF(RES_hh_tes!V20=0,0,1000*11630*RES_hh_tes!V20/RES_hh_num!V20)</f>
        <v>1299.1835286798739</v>
      </c>
      <c r="W20" s="72">
        <f>IF(RES_hh_tes!W20=0,0,1000*11630*RES_hh_tes!W20/RES_hh_num!W20)</f>
        <v>1496.7704362593365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1009.9857177628522</v>
      </c>
      <c r="C21" s="72">
        <f>IF(RES_hh_tes!C21=0,0,1000*11630*RES_hh_tes!C21/RES_hh_num!C21)</f>
        <v>888.79899731445857</v>
      </c>
      <c r="D21" s="72">
        <f>IF(RES_hh_tes!D21=0,0,1000*11630*RES_hh_tes!D21/RES_hh_num!D21)</f>
        <v>767.04734977905036</v>
      </c>
      <c r="E21" s="72">
        <f>IF(RES_hh_tes!E21=0,0,1000*11630*RES_hh_tes!E21/RES_hh_num!E21)</f>
        <v>801.19478813859655</v>
      </c>
      <c r="F21" s="72">
        <f>IF(RES_hh_tes!F21=0,0,1000*11630*RES_hh_tes!F21/RES_hh_num!F21)</f>
        <v>808.50874148553396</v>
      </c>
      <c r="G21" s="72">
        <f>IF(RES_hh_tes!G21=0,0,1000*11630*RES_hh_tes!G21/RES_hh_num!G21)</f>
        <v>904.01418951530707</v>
      </c>
      <c r="H21" s="72">
        <f>IF(RES_hh_tes!H21=0,0,1000*11630*RES_hh_tes!H21/RES_hh_num!H21)</f>
        <v>1124.601217191514</v>
      </c>
      <c r="I21" s="72">
        <f>IF(RES_hh_tes!I21=0,0,1000*11630*RES_hh_tes!I21/RES_hh_num!I21)</f>
        <v>1082.9552894950734</v>
      </c>
      <c r="J21" s="72">
        <f>IF(RES_hh_tes!J21=0,0,1000*11630*RES_hh_tes!J21/RES_hh_num!J21)</f>
        <v>1118.6456998581589</v>
      </c>
      <c r="K21" s="72">
        <f>IF(RES_hh_tes!K21=0,0,1000*11630*RES_hh_tes!K21/RES_hh_num!K21)</f>
        <v>1328.1804839297827</v>
      </c>
      <c r="L21" s="72">
        <f>IF(RES_hh_tes!L21=0,0,1000*11630*RES_hh_tes!L21/RES_hh_num!L21)</f>
        <v>1226.676994513527</v>
      </c>
      <c r="M21" s="72">
        <f>IF(RES_hh_tes!M21=0,0,1000*11630*RES_hh_tes!M21/RES_hh_num!M21)</f>
        <v>1164.6590989991189</v>
      </c>
      <c r="N21" s="72">
        <f>IF(RES_hh_tes!N21=0,0,1000*11630*RES_hh_tes!N21/RES_hh_num!N21)</f>
        <v>1135.7805269909493</v>
      </c>
      <c r="O21" s="72">
        <f>IF(RES_hh_tes!O21=0,0,1000*11630*RES_hh_tes!O21/RES_hh_num!O21)</f>
        <v>1252.8442031718994</v>
      </c>
      <c r="P21" s="72">
        <f>IF(RES_hh_tes!P21=0,0,1000*11630*RES_hh_tes!P21/RES_hh_num!P21)</f>
        <v>1179.9533999376822</v>
      </c>
      <c r="Q21" s="72">
        <f>IF(RES_hh_tes!Q21=0,0,1000*11630*RES_hh_tes!Q21/RES_hh_num!Q21)</f>
        <v>1282.4953173324004</v>
      </c>
      <c r="R21" s="72">
        <f>IF(RES_hh_tes!R21=0,0,1000*11630*RES_hh_tes!R21/RES_hh_num!R21)</f>
        <v>1188.3301920168064</v>
      </c>
      <c r="S21" s="72">
        <f>IF(RES_hh_tes!S21=0,0,1000*11630*RES_hh_tes!S21/RES_hh_num!S21)</f>
        <v>1370.1002255662891</v>
      </c>
      <c r="T21" s="72">
        <f>IF(RES_hh_tes!T21=0,0,1000*11630*RES_hh_tes!T21/RES_hh_num!T21)</f>
        <v>1334.6962397982163</v>
      </c>
      <c r="U21" s="72">
        <f>IF(RES_hh_tes!U21=0,0,1000*11630*RES_hh_tes!U21/RES_hh_num!U21)</f>
        <v>1323.2237481802408</v>
      </c>
      <c r="V21" s="72">
        <f>IF(RES_hh_tes!V21=0,0,1000*11630*RES_hh_tes!V21/RES_hh_num!V21)</f>
        <v>1355.061195359571</v>
      </c>
      <c r="W21" s="72">
        <f>IF(RES_hh_tes!W21=0,0,1000*11630*RES_hh_tes!W21/RES_hh_num!W21)</f>
        <v>1432.7909227496793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1026.5896519422859</v>
      </c>
      <c r="C22" s="72">
        <f>IF(RES_hh_tes!C22=0,0,1000*11630*RES_hh_tes!C22/RES_hh_num!C22)</f>
        <v>1027.3810745891205</v>
      </c>
      <c r="D22" s="72">
        <f>IF(RES_hh_tes!D22=0,0,1000*11630*RES_hh_tes!D22/RES_hh_num!D22)</f>
        <v>1052.5087845727339</v>
      </c>
      <c r="E22" s="72">
        <f>IF(RES_hh_tes!E22=0,0,1000*11630*RES_hh_tes!E22/RES_hh_num!E22)</f>
        <v>991.39409133198001</v>
      </c>
      <c r="F22" s="72">
        <f>IF(RES_hh_tes!F22=0,0,1000*11630*RES_hh_tes!F22/RES_hh_num!F22)</f>
        <v>1070.0563036796602</v>
      </c>
      <c r="G22" s="72">
        <f>IF(RES_hh_tes!G22=0,0,1000*11630*RES_hh_tes!G22/RES_hh_num!G22)</f>
        <v>1003.4916141990476</v>
      </c>
      <c r="H22" s="72">
        <f>IF(RES_hh_tes!H22=0,0,1000*11630*RES_hh_tes!H22/RES_hh_num!H22)</f>
        <v>1018.184948772615</v>
      </c>
      <c r="I22" s="72">
        <f>IF(RES_hh_tes!I22=0,0,1000*11630*RES_hh_tes!I22/RES_hh_num!I22)</f>
        <v>1190.294349725458</v>
      </c>
      <c r="J22" s="72">
        <f>IF(RES_hh_tes!J22=0,0,1000*11630*RES_hh_tes!J22/RES_hh_num!J22)</f>
        <v>1118.0829781439663</v>
      </c>
      <c r="K22" s="72">
        <f>IF(RES_hh_tes!K22=0,0,1000*11630*RES_hh_tes!K22/RES_hh_num!K22)</f>
        <v>1162.5859571329145</v>
      </c>
      <c r="L22" s="72">
        <f>IF(RES_hh_tes!L22=0,0,1000*11630*RES_hh_tes!L22/RES_hh_num!L22)</f>
        <v>1163.0134834171806</v>
      </c>
      <c r="M22" s="72">
        <f>IF(RES_hh_tes!M22=0,0,1000*11630*RES_hh_tes!M22/RES_hh_num!M22)</f>
        <v>1011.923147237787</v>
      </c>
      <c r="N22" s="72">
        <f>IF(RES_hh_tes!N22=0,0,1000*11630*RES_hh_tes!N22/RES_hh_num!N22)</f>
        <v>1158.5611588352704</v>
      </c>
      <c r="O22" s="72">
        <f>IF(RES_hh_tes!O22=0,0,1000*11630*RES_hh_tes!O22/RES_hh_num!O22)</f>
        <v>1289.3745737126981</v>
      </c>
      <c r="P22" s="72">
        <f>IF(RES_hh_tes!P22=0,0,1000*11630*RES_hh_tes!P22/RES_hh_num!P22)</f>
        <v>977.82813370760709</v>
      </c>
      <c r="Q22" s="72">
        <f>IF(RES_hh_tes!Q22=0,0,1000*11630*RES_hh_tes!Q22/RES_hh_num!Q22)</f>
        <v>1101.0663007878713</v>
      </c>
      <c r="R22" s="72">
        <f>IF(RES_hh_tes!R22=0,0,1000*11630*RES_hh_tes!R22/RES_hh_num!R22)</f>
        <v>1288.3335571889943</v>
      </c>
      <c r="S22" s="72">
        <f>IF(RES_hh_tes!S22=0,0,1000*11630*RES_hh_tes!S22/RES_hh_num!S22)</f>
        <v>1390.802262021818</v>
      </c>
      <c r="T22" s="72">
        <f>IF(RES_hh_tes!T22=0,0,1000*11630*RES_hh_tes!T22/RES_hh_num!T22)</f>
        <v>1178.6373063454612</v>
      </c>
      <c r="U22" s="72">
        <f>IF(RES_hh_tes!U22=0,0,1000*11630*RES_hh_tes!U22/RES_hh_num!U22)</f>
        <v>1370.3892027265763</v>
      </c>
      <c r="V22" s="72">
        <f>IF(RES_hh_tes!V22=0,0,1000*11630*RES_hh_tes!V22/RES_hh_num!V22)</f>
        <v>1380.8236095482723</v>
      </c>
      <c r="W22" s="72">
        <f>IF(RES_hh_tes!W22=0,0,1000*11630*RES_hh_tes!W22/RES_hh_num!W22)</f>
        <v>1450.589567469829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1046.059968873423</v>
      </c>
      <c r="C24" s="72">
        <f>IF(RES_hh_tes!C24=0,0,1000*11630*RES_hh_tes!C24/RES_hh_num!C24)</f>
        <v>1029.9598850742825</v>
      </c>
      <c r="D24" s="72">
        <f>IF(RES_hh_tes!D24=0,0,1000*11630*RES_hh_tes!D24/RES_hh_num!D24)</f>
        <v>894.18269389029319</v>
      </c>
      <c r="E24" s="72">
        <f>IF(RES_hh_tes!E24=0,0,1000*11630*RES_hh_tes!E24/RES_hh_num!E24)</f>
        <v>1162.2559898987404</v>
      </c>
      <c r="F24" s="72">
        <f>IF(RES_hh_tes!F24=0,0,1000*11630*RES_hh_tes!F24/RES_hh_num!F24)</f>
        <v>1056.3320712842494</v>
      </c>
      <c r="G24" s="72">
        <f>IF(RES_hh_tes!G24=0,0,1000*11630*RES_hh_tes!G24/RES_hh_num!G24)</f>
        <v>1051.2526327035287</v>
      </c>
      <c r="H24" s="72">
        <f>IF(RES_hh_tes!H24=0,0,1000*11630*RES_hh_tes!H24/RES_hh_num!H24)</f>
        <v>1206.3848317525196</v>
      </c>
      <c r="I24" s="72">
        <f>IF(RES_hh_tes!I24=0,0,1000*11630*RES_hh_tes!I24/RES_hh_num!I24)</f>
        <v>961.92860522082515</v>
      </c>
      <c r="J24" s="72">
        <f>IF(RES_hh_tes!J24=0,0,1000*11630*RES_hh_tes!J24/RES_hh_num!J24)</f>
        <v>1088.8219084915743</v>
      </c>
      <c r="K24" s="72">
        <f>IF(RES_hh_tes!K24=0,0,1000*11630*RES_hh_tes!K24/RES_hh_num!K24)</f>
        <v>1327.6286660318083</v>
      </c>
      <c r="L24" s="72">
        <f>IF(RES_hh_tes!L24=0,0,1000*11630*RES_hh_tes!L24/RES_hh_num!L24)</f>
        <v>1271.3662436726631</v>
      </c>
      <c r="M24" s="72">
        <f>IF(RES_hh_tes!M24=0,0,1000*11630*RES_hh_tes!M24/RES_hh_num!M24)</f>
        <v>1122.4750238387376</v>
      </c>
      <c r="N24" s="72">
        <f>IF(RES_hh_tes!N24=0,0,1000*11630*RES_hh_tes!N24/RES_hh_num!N24)</f>
        <v>1011.3834416575412</v>
      </c>
      <c r="O24" s="72">
        <f>IF(RES_hh_tes!O24=0,0,1000*11630*RES_hh_tes!O24/RES_hh_num!O24)</f>
        <v>1253.9716783196886</v>
      </c>
      <c r="P24" s="72">
        <f>IF(RES_hh_tes!P24=0,0,1000*11630*RES_hh_tes!P24/RES_hh_num!P24)</f>
        <v>1335.2085487207105</v>
      </c>
      <c r="Q24" s="72">
        <f>IF(RES_hh_tes!Q24=0,0,1000*11630*RES_hh_tes!Q24/RES_hh_num!Q24)</f>
        <v>1257.4087124797836</v>
      </c>
      <c r="R24" s="72">
        <f>IF(RES_hh_tes!R24=0,0,1000*11630*RES_hh_tes!R24/RES_hh_num!R24)</f>
        <v>1223.8603836546629</v>
      </c>
      <c r="S24" s="72">
        <f>IF(RES_hh_tes!S24=0,0,1000*11630*RES_hh_tes!S24/RES_hh_num!S24)</f>
        <v>1319.2667905339893</v>
      </c>
      <c r="T24" s="72">
        <f>IF(RES_hh_tes!T24=0,0,1000*11630*RES_hh_tes!T24/RES_hh_num!T24)</f>
        <v>1319.4576829945875</v>
      </c>
      <c r="U24" s="72">
        <f>IF(RES_hh_tes!U24=0,0,1000*11630*RES_hh_tes!U24/RES_hh_num!U24)</f>
        <v>1309.387177598586</v>
      </c>
      <c r="V24" s="72">
        <f>IF(RES_hh_tes!V24=0,0,1000*11630*RES_hh_tes!V24/RES_hh_num!V24)</f>
        <v>1365.555172808411</v>
      </c>
      <c r="W24" s="72">
        <f>IF(RES_hh_tes!W24=0,0,1000*11630*RES_hh_tes!W24/RES_hh_num!W24)</f>
        <v>1424.677480421082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502.78970760575436</v>
      </c>
      <c r="C25" s="74">
        <f>IF(RES_hh_tes!C25=0,0,1000*11630*RES_hh_tes!C25/RES_hh_num!C25)</f>
        <v>489.65638322915595</v>
      </c>
      <c r="D25" s="74">
        <f>IF(RES_hh_tes!D25=0,0,1000*11630*RES_hh_tes!D25/RES_hh_num!D25)</f>
        <v>518.05856709830016</v>
      </c>
      <c r="E25" s="74">
        <f>IF(RES_hh_tes!E25=0,0,1000*11630*RES_hh_tes!E25/RES_hh_num!E25)</f>
        <v>506.99779091692722</v>
      </c>
      <c r="F25" s="74">
        <f>IF(RES_hh_tes!F25=0,0,1000*11630*RES_hh_tes!F25/RES_hh_num!F25)</f>
        <v>546.08430861003399</v>
      </c>
      <c r="G25" s="74">
        <f>IF(RES_hh_tes!G25=0,0,1000*11630*RES_hh_tes!G25/RES_hh_num!G25)</f>
        <v>547.09227665032165</v>
      </c>
      <c r="H25" s="74">
        <f>IF(RES_hh_tes!H25=0,0,1000*11630*RES_hh_tes!H25/RES_hh_num!H25)</f>
        <v>547.21230464817199</v>
      </c>
      <c r="I25" s="74">
        <f>IF(RES_hh_tes!I25=0,0,1000*11630*RES_hh_tes!I25/RES_hh_num!I25)</f>
        <v>511.13926102127584</v>
      </c>
      <c r="J25" s="74">
        <f>IF(RES_hh_tes!J25=0,0,1000*11630*RES_hh_tes!J25/RES_hh_num!J25)</f>
        <v>507.19672177146526</v>
      </c>
      <c r="K25" s="74">
        <f>IF(RES_hh_tes!K25=0,0,1000*11630*RES_hh_tes!K25/RES_hh_num!K25)</f>
        <v>543.36553276935649</v>
      </c>
      <c r="L25" s="74">
        <f>IF(RES_hh_tes!L25=0,0,1000*11630*RES_hh_tes!L25/RES_hh_num!L25)</f>
        <v>519.74150238783704</v>
      </c>
      <c r="M25" s="74">
        <f>IF(RES_hh_tes!M25=0,0,1000*11630*RES_hh_tes!M25/RES_hh_num!M25)</f>
        <v>517.98206805510745</v>
      </c>
      <c r="N25" s="74">
        <f>IF(RES_hh_tes!N25=0,0,1000*11630*RES_hh_tes!N25/RES_hh_num!N25)</f>
        <v>473.50677875909406</v>
      </c>
      <c r="O25" s="74">
        <f>IF(RES_hh_tes!O25=0,0,1000*11630*RES_hh_tes!O25/RES_hh_num!O25)</f>
        <v>515.43677979061476</v>
      </c>
      <c r="P25" s="74">
        <f>IF(RES_hh_tes!P25=0,0,1000*11630*RES_hh_tes!P25/RES_hh_num!P25)</f>
        <v>526.85912968194486</v>
      </c>
      <c r="Q25" s="74">
        <f>IF(RES_hh_tes!Q25=0,0,1000*11630*RES_hh_tes!Q25/RES_hh_num!Q25)</f>
        <v>514.01222681203774</v>
      </c>
      <c r="R25" s="74">
        <f>IF(RES_hh_tes!R25=0,0,1000*11630*RES_hh_tes!R25/RES_hh_num!R25)</f>
        <v>557.63139253427994</v>
      </c>
      <c r="S25" s="74">
        <f>IF(RES_hh_tes!S25=0,0,1000*11630*RES_hh_tes!S25/RES_hh_num!S25)</f>
        <v>551.04887293834349</v>
      </c>
      <c r="T25" s="74">
        <f>IF(RES_hh_tes!T25=0,0,1000*11630*RES_hh_tes!T25/RES_hh_num!T25)</f>
        <v>500.2079212422326</v>
      </c>
      <c r="U25" s="74">
        <f>IF(RES_hh_tes!U25=0,0,1000*11630*RES_hh_tes!U25/RES_hh_num!U25)</f>
        <v>495.71313088895664</v>
      </c>
      <c r="V25" s="74">
        <f>IF(RES_hh_tes!V25=0,0,1000*11630*RES_hh_tes!V25/RES_hh_num!V25)</f>
        <v>492.08887789172911</v>
      </c>
      <c r="W25" s="74">
        <f>IF(RES_hh_tes!W25=0,0,1000*11630*RES_hh_tes!W25/RES_hh_num!W25)</f>
        <v>560.02207035542347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835.25671592815979</v>
      </c>
      <c r="C26" s="77">
        <f>IF(RES_hh_tes!C26=0,0,1000*11630*RES_hh_tes!C26/RES_hh_num!C26)</f>
        <v>827.19795576139848</v>
      </c>
      <c r="D26" s="77">
        <f>IF(RES_hh_tes!D26=0,0,1000*11630*RES_hh_tes!D26/RES_hh_num!D26)</f>
        <v>845.31635293473244</v>
      </c>
      <c r="E26" s="77">
        <f>IF(RES_hh_tes!E26=0,0,1000*11630*RES_hh_tes!E26/RES_hh_num!E26)</f>
        <v>850.35937720150412</v>
      </c>
      <c r="F26" s="77">
        <f>IF(RES_hh_tes!F26=0,0,1000*11630*RES_hh_tes!F26/RES_hh_num!F26)</f>
        <v>875.69892610317584</v>
      </c>
      <c r="G26" s="77">
        <f>IF(RES_hh_tes!G26=0,0,1000*11630*RES_hh_tes!G26/RES_hh_num!G26)</f>
        <v>817.87660003554481</v>
      </c>
      <c r="H26" s="77">
        <f>IF(RES_hh_tes!H26=0,0,1000*11630*RES_hh_tes!H26/RES_hh_num!H26)</f>
        <v>871.00843205546948</v>
      </c>
      <c r="I26" s="77">
        <f>IF(RES_hh_tes!I26=0,0,1000*11630*RES_hh_tes!I26/RES_hh_num!I26)</f>
        <v>869.76676866751006</v>
      </c>
      <c r="J26" s="77">
        <f>IF(RES_hh_tes!J26=0,0,1000*11630*RES_hh_tes!J26/RES_hh_num!J26)</f>
        <v>934.58732885419386</v>
      </c>
      <c r="K26" s="77">
        <f>IF(RES_hh_tes!K26=0,0,1000*11630*RES_hh_tes!K26/RES_hh_num!K26)</f>
        <v>1003.0278460106911</v>
      </c>
      <c r="L26" s="77">
        <f>IF(RES_hh_tes!L26=0,0,1000*11630*RES_hh_tes!L26/RES_hh_num!L26)</f>
        <v>978.87415742774294</v>
      </c>
      <c r="M26" s="77">
        <f>IF(RES_hh_tes!M26=0,0,1000*11630*RES_hh_tes!M26/RES_hh_num!M26)</f>
        <v>978.86382124764498</v>
      </c>
      <c r="N26" s="77">
        <f>IF(RES_hh_tes!N26=0,0,1000*11630*RES_hh_tes!N26/RES_hh_num!N26)</f>
        <v>983.65752007302058</v>
      </c>
      <c r="O26" s="77">
        <f>IF(RES_hh_tes!O26=0,0,1000*11630*RES_hh_tes!O26/RES_hh_num!O26)</f>
        <v>996.35370146587832</v>
      </c>
      <c r="P26" s="77">
        <f>IF(RES_hh_tes!P26=0,0,1000*11630*RES_hh_tes!P26/RES_hh_num!P26)</f>
        <v>1018.3887789446244</v>
      </c>
      <c r="Q26" s="77">
        <f>IF(RES_hh_tes!Q26=0,0,1000*11630*RES_hh_tes!Q26/RES_hh_num!Q26)</f>
        <v>1042.6675824086481</v>
      </c>
      <c r="R26" s="77">
        <f>IF(RES_hh_tes!R26=0,0,1000*11630*RES_hh_tes!R26/RES_hh_num!R26)</f>
        <v>1058.6032667015445</v>
      </c>
      <c r="S26" s="77">
        <f>IF(RES_hh_tes!S26=0,0,1000*11630*RES_hh_tes!S26/RES_hh_num!S26)</f>
        <v>1060.6432508481773</v>
      </c>
      <c r="T26" s="77">
        <f>IF(RES_hh_tes!T26=0,0,1000*11630*RES_hh_tes!T26/RES_hh_num!T26)</f>
        <v>1046.4279613103702</v>
      </c>
      <c r="U26" s="77">
        <f>IF(RES_hh_tes!U26=0,0,1000*11630*RES_hh_tes!U26/RES_hh_num!U26)</f>
        <v>1077.9115459988416</v>
      </c>
      <c r="V26" s="77">
        <f>IF(RES_hh_tes!V26=0,0,1000*11630*RES_hh_tes!V26/RES_hh_num!V26)</f>
        <v>1100.0621495665496</v>
      </c>
      <c r="W26" s="77">
        <f>IF(RES_hh_tes!W26=0,0,1000*11630*RES_hh_tes!W26/RES_hh_num!W26)</f>
        <v>1178.5140506337707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483.05804734102321</v>
      </c>
      <c r="C27" s="69">
        <f>IF(RES_hh_tes!C27=0,0,1000*11630*RES_hh_tes!C27/RES_hh_num!C27)</f>
        <v>470.9558571051225</v>
      </c>
      <c r="D27" s="69">
        <f>IF(RES_hh_tes!D27=0,0,1000*11630*RES_hh_tes!D27/RES_hh_num!D27)</f>
        <v>532.47616970677632</v>
      </c>
      <c r="E27" s="69">
        <f>IF(RES_hh_tes!E27=0,0,1000*11630*RES_hh_tes!E27/RES_hh_num!E27)</f>
        <v>515.45584559550184</v>
      </c>
      <c r="F27" s="69">
        <f>IF(RES_hh_tes!F27=0,0,1000*11630*RES_hh_tes!F27/RES_hh_num!F27)</f>
        <v>554.86729935627977</v>
      </c>
      <c r="G27" s="69">
        <f>IF(RES_hh_tes!G27=0,0,1000*11630*RES_hh_tes!G27/RES_hh_num!G27)</f>
        <v>542.5514825399672</v>
      </c>
      <c r="H27" s="69">
        <f>IF(RES_hh_tes!H27=0,0,1000*11630*RES_hh_tes!H27/RES_hh_num!H27)</f>
        <v>560.1810519723515</v>
      </c>
      <c r="I27" s="69">
        <f>IF(RES_hh_tes!I27=0,0,1000*11630*RES_hh_tes!I27/RES_hh_num!I27)</f>
        <v>538.29086483918718</v>
      </c>
      <c r="J27" s="69">
        <f>IF(RES_hh_tes!J27=0,0,1000*11630*RES_hh_tes!J27/RES_hh_num!J27)</f>
        <v>536.31536281436593</v>
      </c>
      <c r="K27" s="69">
        <f>IF(RES_hh_tes!K27=0,0,1000*11630*RES_hh_tes!K27/RES_hh_num!K27)</f>
        <v>564.13442967718277</v>
      </c>
      <c r="L27" s="69">
        <f>IF(RES_hh_tes!L27=0,0,1000*11630*RES_hh_tes!L27/RES_hh_num!L27)</f>
        <v>539.99819616632544</v>
      </c>
      <c r="M27" s="69">
        <f>IF(RES_hh_tes!M27=0,0,1000*11630*RES_hh_tes!M27/RES_hh_num!M27)</f>
        <v>510.04885719891996</v>
      </c>
      <c r="N27" s="69">
        <f>IF(RES_hh_tes!N27=0,0,1000*11630*RES_hh_tes!N27/RES_hh_num!N27)</f>
        <v>508.39031827809492</v>
      </c>
      <c r="O27" s="69">
        <f>IF(RES_hh_tes!O27=0,0,1000*11630*RES_hh_tes!O27/RES_hh_num!O27)</f>
        <v>555.3108087825201</v>
      </c>
      <c r="P27" s="69">
        <f>IF(RES_hh_tes!P27=0,0,1000*11630*RES_hh_tes!P27/RES_hh_num!P27)</f>
        <v>564.35003240723086</v>
      </c>
      <c r="Q27" s="69">
        <f>IF(RES_hh_tes!Q27=0,0,1000*11630*RES_hh_tes!Q27/RES_hh_num!Q27)</f>
        <v>561.63651667161855</v>
      </c>
      <c r="R27" s="69">
        <f>IF(RES_hh_tes!R27=0,0,1000*11630*RES_hh_tes!R27/RES_hh_num!R27)</f>
        <v>594.40748198166591</v>
      </c>
      <c r="S27" s="69">
        <f>IF(RES_hh_tes!S27=0,0,1000*11630*RES_hh_tes!S27/RES_hh_num!S27)</f>
        <v>596.0135558093134</v>
      </c>
      <c r="T27" s="69">
        <f>IF(RES_hh_tes!T27=0,0,1000*11630*RES_hh_tes!T27/RES_hh_num!T27)</f>
        <v>612.63728233694837</v>
      </c>
      <c r="U27" s="69">
        <f>IF(RES_hh_tes!U27=0,0,1000*11630*RES_hh_tes!U27/RES_hh_num!U27)</f>
        <v>643.08212696494797</v>
      </c>
      <c r="V27" s="69">
        <f>IF(RES_hh_tes!V27=0,0,1000*11630*RES_hh_tes!V27/RES_hh_num!V27)</f>
        <v>742.73511695236164</v>
      </c>
      <c r="W27" s="69">
        <f>IF(RES_hh_tes!W27=0,0,1000*11630*RES_hh_tes!W27/RES_hh_num!W27)</f>
        <v>732.18674597248287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483.29959925770095</v>
      </c>
      <c r="C29" s="72">
        <f>IF(RES_hh_tes!C29=0,0,1000*11630*RES_hh_tes!C29/RES_hh_num!C29)</f>
        <v>486.05190415620183</v>
      </c>
      <c r="D29" s="72">
        <f>IF(RES_hh_tes!D29=0,0,1000*11630*RES_hh_tes!D29/RES_hh_num!D29)</f>
        <v>516.10635768195516</v>
      </c>
      <c r="E29" s="72">
        <f>IF(RES_hh_tes!E29=0,0,1000*11630*RES_hh_tes!E29/RES_hh_num!E29)</f>
        <v>498.44065677242656</v>
      </c>
      <c r="F29" s="72">
        <f>IF(RES_hh_tes!F29=0,0,1000*11630*RES_hh_tes!F29/RES_hh_num!F29)</f>
        <v>570.02647810917301</v>
      </c>
      <c r="G29" s="72">
        <f>IF(RES_hh_tes!G29=0,0,1000*11630*RES_hh_tes!G29/RES_hh_num!G29)</f>
        <v>529.46475560723934</v>
      </c>
      <c r="H29" s="72">
        <f>IF(RES_hh_tes!H29=0,0,1000*11630*RES_hh_tes!H29/RES_hh_num!H29)</f>
        <v>531.52672953216961</v>
      </c>
      <c r="I29" s="72">
        <f>IF(RES_hh_tes!I29=0,0,1000*11630*RES_hh_tes!I29/RES_hh_num!I29)</f>
        <v>552.61897016816647</v>
      </c>
      <c r="J29" s="72">
        <f>IF(RES_hh_tes!J29=0,0,1000*11630*RES_hh_tes!J29/RES_hh_num!J29)</f>
        <v>558.41144870143216</v>
      </c>
      <c r="K29" s="72">
        <f>IF(RES_hh_tes!K29=0,0,1000*11630*RES_hh_tes!K29/RES_hh_num!K29)</f>
        <v>493.10090008532711</v>
      </c>
      <c r="L29" s="72">
        <f>IF(RES_hh_tes!L29=0,0,1000*11630*RES_hh_tes!L29/RES_hh_num!L29)</f>
        <v>612.99372178825786</v>
      </c>
      <c r="M29" s="72">
        <f>IF(RES_hh_tes!M29=0,0,1000*11630*RES_hh_tes!M29/RES_hh_num!M29)</f>
        <v>574.00375461262058</v>
      </c>
      <c r="N29" s="72">
        <f>IF(RES_hh_tes!N29=0,0,1000*11630*RES_hh_tes!N29/RES_hh_num!N29)</f>
        <v>180.31503215956153</v>
      </c>
      <c r="O29" s="72">
        <f>IF(RES_hh_tes!O29=0,0,1000*11630*RES_hh_tes!O29/RES_hh_num!O29)</f>
        <v>654.61442381703762</v>
      </c>
      <c r="P29" s="72">
        <f>IF(RES_hh_tes!P29=0,0,1000*11630*RES_hh_tes!P29/RES_hh_num!P29)</f>
        <v>636.47372302531562</v>
      </c>
      <c r="Q29" s="72">
        <f>IF(RES_hh_tes!Q29=0,0,1000*11630*RES_hh_tes!Q29/RES_hh_num!Q29)</f>
        <v>558.61423864859955</v>
      </c>
      <c r="R29" s="72">
        <f>IF(RES_hh_tes!R29=0,0,1000*11630*RES_hh_tes!R29/RES_hh_num!R29)</f>
        <v>528.33860090394262</v>
      </c>
      <c r="S29" s="72">
        <f>IF(RES_hh_tes!S29=0,0,1000*11630*RES_hh_tes!S29/RES_hh_num!S29)</f>
        <v>529.44434270733927</v>
      </c>
      <c r="T29" s="72">
        <f>IF(RES_hh_tes!T29=0,0,1000*11630*RES_hh_tes!T29/RES_hh_num!T29)</f>
        <v>642.9093023820883</v>
      </c>
      <c r="U29" s="72">
        <f>IF(RES_hh_tes!U29=0,0,1000*11630*RES_hh_tes!U29/RES_hh_num!U29)</f>
        <v>669.81510222019631</v>
      </c>
      <c r="V29" s="72">
        <f>IF(RES_hh_tes!V29=0,0,1000*11630*RES_hh_tes!V29/RES_hh_num!V29)</f>
        <v>755.92301808481761</v>
      </c>
      <c r="W29" s="72">
        <f>IF(RES_hh_tes!W29=0,0,1000*11630*RES_hh_tes!W29/RES_hh_num!W29)</f>
        <v>736.91156302869422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470.47842560435799</v>
      </c>
      <c r="C30" s="72">
        <f>IF(RES_hh_tes!C30=0,0,1000*11630*RES_hh_tes!C30/RES_hh_num!C30)</f>
        <v>415.26829937859361</v>
      </c>
      <c r="D30" s="72">
        <f>IF(RES_hh_tes!D30=0,0,1000*11630*RES_hh_tes!D30/RES_hh_num!D30)</f>
        <v>390.61745402340699</v>
      </c>
      <c r="E30" s="72">
        <f>IF(RES_hh_tes!E30=0,0,1000*11630*RES_hh_tes!E30/RES_hh_num!E30)</f>
        <v>406.5711019525661</v>
      </c>
      <c r="F30" s="72">
        <f>IF(RES_hh_tes!F30=0,0,1000*11630*RES_hh_tes!F30/RES_hh_num!F30)</f>
        <v>413.51512005540951</v>
      </c>
      <c r="G30" s="72">
        <f>IF(RES_hh_tes!G30=0,0,1000*11630*RES_hh_tes!G30/RES_hh_num!G30)</f>
        <v>463.77240775562018</v>
      </c>
      <c r="H30" s="72">
        <f>IF(RES_hh_tes!H30=0,0,1000*11630*RES_hh_tes!H30/RES_hh_num!H30)</f>
        <v>576.08746963028909</v>
      </c>
      <c r="I30" s="72">
        <f>IF(RES_hh_tes!I30=0,0,1000*11630*RES_hh_tes!I30/RES_hh_num!I30)</f>
        <v>548.58985313338349</v>
      </c>
      <c r="J30" s="72">
        <f>IF(RES_hh_tes!J30=0,0,1000*11630*RES_hh_tes!J30/RES_hh_num!J30)</f>
        <v>524.2813099093986</v>
      </c>
      <c r="K30" s="72">
        <f>IF(RES_hh_tes!K30=0,0,1000*11630*RES_hh_tes!K30/RES_hh_num!K30)</f>
        <v>593.20991974933622</v>
      </c>
      <c r="L30" s="72">
        <f>IF(RES_hh_tes!L30=0,0,1000*11630*RES_hh_tes!L30/RES_hh_num!L30)</f>
        <v>553.76653996735092</v>
      </c>
      <c r="M30" s="72">
        <f>IF(RES_hh_tes!M30=0,0,1000*11630*RES_hh_tes!M30/RES_hh_num!M30)</f>
        <v>497.18692433235748</v>
      </c>
      <c r="N30" s="72">
        <f>IF(RES_hh_tes!N30=0,0,1000*11630*RES_hh_tes!N30/RES_hh_num!N30)</f>
        <v>505.09538627493839</v>
      </c>
      <c r="O30" s="72">
        <f>IF(RES_hh_tes!O30=0,0,1000*11630*RES_hh_tes!O30/RES_hh_num!O30)</f>
        <v>569.1840024291721</v>
      </c>
      <c r="P30" s="72">
        <f>IF(RES_hh_tes!P30=0,0,1000*11630*RES_hh_tes!P30/RES_hh_num!P30)</f>
        <v>504.54709865950076</v>
      </c>
      <c r="Q30" s="72">
        <f>IF(RES_hh_tes!Q30=0,0,1000*11630*RES_hh_tes!Q30/RES_hh_num!Q30)</f>
        <v>509.38346498041665</v>
      </c>
      <c r="R30" s="72">
        <f>IF(RES_hh_tes!R30=0,0,1000*11630*RES_hh_tes!R30/RES_hh_num!R30)</f>
        <v>648.6223968176954</v>
      </c>
      <c r="S30" s="72">
        <f>IF(RES_hh_tes!S30=0,0,1000*11630*RES_hh_tes!S30/RES_hh_num!S30)</f>
        <v>593.92392857303503</v>
      </c>
      <c r="T30" s="72">
        <f>IF(RES_hh_tes!T30=0,0,1000*11630*RES_hh_tes!T30/RES_hh_num!T30)</f>
        <v>608.75177405804936</v>
      </c>
      <c r="U30" s="72">
        <f>IF(RES_hh_tes!U30=0,0,1000*11630*RES_hh_tes!U30/RES_hh_num!U30)</f>
        <v>698.36635625472036</v>
      </c>
      <c r="V30" s="72">
        <f>IF(RES_hh_tes!V30=0,0,1000*11630*RES_hh_tes!V30/RES_hh_num!V30)</f>
        <v>704.60172174769536</v>
      </c>
      <c r="W30" s="72">
        <f>IF(RES_hh_tes!W30=0,0,1000*11630*RES_hh_tes!W30/RES_hh_num!W30)</f>
        <v>753.54022446197928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488.50669869519504</v>
      </c>
      <c r="C31" s="72">
        <f>IF(RES_hh_tes!C31=0,0,1000*11630*RES_hh_tes!C31/RES_hh_num!C31)</f>
        <v>478.23631950036759</v>
      </c>
      <c r="D31" s="72">
        <f>IF(RES_hh_tes!D31=0,0,1000*11630*RES_hh_tes!D31/RES_hh_num!D31)</f>
        <v>531.0562984923564</v>
      </c>
      <c r="E31" s="72">
        <f>IF(RES_hh_tes!E31=0,0,1000*11630*RES_hh_tes!E31/RES_hh_num!E31)</f>
        <v>496.20652191113606</v>
      </c>
      <c r="F31" s="72">
        <f>IF(RES_hh_tes!F31=0,0,1000*11630*RES_hh_tes!F31/RES_hh_num!F31)</f>
        <v>545.51013588763203</v>
      </c>
      <c r="G31" s="72">
        <f>IF(RES_hh_tes!G31=0,0,1000*11630*RES_hh_tes!G31/RES_hh_num!G31)</f>
        <v>519.09356389262484</v>
      </c>
      <c r="H31" s="72">
        <f>IF(RES_hh_tes!H31=0,0,1000*11630*RES_hh_tes!H31/RES_hh_num!H31)</f>
        <v>527.95285474303182</v>
      </c>
      <c r="I31" s="72">
        <f>IF(RES_hh_tes!I31=0,0,1000*11630*RES_hh_tes!I31/RES_hh_num!I31)</f>
        <v>605.54901472696884</v>
      </c>
      <c r="J31" s="72">
        <f>IF(RES_hh_tes!J31=0,0,1000*11630*RES_hh_tes!J31/RES_hh_num!J31)</f>
        <v>524.49518101410513</v>
      </c>
      <c r="K31" s="72">
        <f>IF(RES_hh_tes!K31=0,0,1000*11630*RES_hh_tes!K31/RES_hh_num!K31)</f>
        <v>520.53032788722646</v>
      </c>
      <c r="L31" s="72">
        <f>IF(RES_hh_tes!L31=0,0,1000*11630*RES_hh_tes!L31/RES_hh_num!L31)</f>
        <v>529.27376010117393</v>
      </c>
      <c r="M31" s="72">
        <f>IF(RES_hh_tes!M31=0,0,1000*11630*RES_hh_tes!M31/RES_hh_num!M31)</f>
        <v>443.13646514542819</v>
      </c>
      <c r="N31" s="72">
        <f>IF(RES_hh_tes!N31=0,0,1000*11630*RES_hh_tes!N31/RES_hh_num!N31)</f>
        <v>530.37790213858273</v>
      </c>
      <c r="O31" s="72">
        <f>IF(RES_hh_tes!O31=0,0,1000*11630*RES_hh_tes!O31/RES_hh_num!O31)</f>
        <v>584.5371582110688</v>
      </c>
      <c r="P31" s="72">
        <f>IF(RES_hh_tes!P31=0,0,1000*11630*RES_hh_tes!P31/RES_hh_num!P31)</f>
        <v>576.60638191122723</v>
      </c>
      <c r="Q31" s="72">
        <f>IF(RES_hh_tes!Q31=0,0,1000*11630*RES_hh_tes!Q31/RES_hh_num!Q31)</f>
        <v>570.44490192474518</v>
      </c>
      <c r="R31" s="72">
        <f>IF(RES_hh_tes!R31=0,0,1000*11630*RES_hh_tes!R31/RES_hh_num!R31)</f>
        <v>587.4443804551853</v>
      </c>
      <c r="S31" s="72">
        <f>IF(RES_hh_tes!S31=0,0,1000*11630*RES_hh_tes!S31/RES_hh_num!S31)</f>
        <v>594.68239851528961</v>
      </c>
      <c r="T31" s="72">
        <f>IF(RES_hh_tes!T31=0,0,1000*11630*RES_hh_tes!T31/RES_hh_num!T31)</f>
        <v>586.40098662217451</v>
      </c>
      <c r="U31" s="72">
        <f>IF(RES_hh_tes!U31=0,0,1000*11630*RES_hh_tes!U31/RES_hh_num!U31)</f>
        <v>659.1409954137863</v>
      </c>
      <c r="V31" s="72">
        <f>IF(RES_hh_tes!V31=0,0,1000*11630*RES_hh_tes!V31/RES_hh_num!V31)</f>
        <v>748.06358935458036</v>
      </c>
      <c r="W31" s="72">
        <f>IF(RES_hh_tes!W31=0,0,1000*11630*RES_hh_tes!W31/RES_hh_num!W31)</f>
        <v>734.85053432059863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482.83081016686299</v>
      </c>
      <c r="C32" s="77">
        <f>IF(RES_hh_tes!C32=0,0,1000*11630*RES_hh_tes!C32/RES_hh_num!C32)</f>
        <v>470.03191460835438</v>
      </c>
      <c r="D32" s="77">
        <f>IF(RES_hh_tes!D32=0,0,1000*11630*RES_hh_tes!D32/RES_hh_num!D32)</f>
        <v>533.18542892593337</v>
      </c>
      <c r="E32" s="77">
        <f>IF(RES_hh_tes!E32=0,0,1000*11630*RES_hh_tes!E32/RES_hh_num!E32)</f>
        <v>516.71320946697426</v>
      </c>
      <c r="F32" s="77">
        <f>IF(RES_hh_tes!F32=0,0,1000*11630*RES_hh_tes!F32/RES_hh_num!F32)</f>
        <v>554.65432424284143</v>
      </c>
      <c r="G32" s="77">
        <f>IF(RES_hh_tes!G32=0,0,1000*11630*RES_hh_tes!G32/RES_hh_num!G32)</f>
        <v>543.74654178825665</v>
      </c>
      <c r="H32" s="77">
        <f>IF(RES_hh_tes!H32=0,0,1000*11630*RES_hh_tes!H32/RES_hh_num!H32)</f>
        <v>562.17281750549864</v>
      </c>
      <c r="I32" s="77">
        <f>IF(RES_hh_tes!I32=0,0,1000*11630*RES_hh_tes!I32/RES_hh_num!I32)</f>
        <v>535.50897992155978</v>
      </c>
      <c r="J32" s="77">
        <f>IF(RES_hh_tes!J32=0,0,1000*11630*RES_hh_tes!J32/RES_hh_num!J32)</f>
        <v>535.90117434121828</v>
      </c>
      <c r="K32" s="77">
        <f>IF(RES_hh_tes!K32=0,0,1000*11630*RES_hh_tes!K32/RES_hh_num!K32)</f>
        <v>568.25419047110347</v>
      </c>
      <c r="L32" s="77">
        <f>IF(RES_hh_tes!L32=0,0,1000*11630*RES_hh_tes!L32/RES_hh_num!L32)</f>
        <v>537.50929315980977</v>
      </c>
      <c r="M32" s="77">
        <f>IF(RES_hh_tes!M32=0,0,1000*11630*RES_hh_tes!M32/RES_hh_num!M32)</f>
        <v>510.34517293490416</v>
      </c>
      <c r="N32" s="77">
        <f>IF(RES_hh_tes!N32=0,0,1000*11630*RES_hh_tes!N32/RES_hh_num!N32)</f>
        <v>522.11937541415398</v>
      </c>
      <c r="O32" s="77">
        <f>IF(RES_hh_tes!O32=0,0,1000*11630*RES_hh_tes!O32/RES_hh_num!O32)</f>
        <v>547.30492012808907</v>
      </c>
      <c r="P32" s="77">
        <f>IF(RES_hh_tes!P32=0,0,1000*11630*RES_hh_tes!P32/RES_hh_num!P32)</f>
        <v>558.39475166897887</v>
      </c>
      <c r="Q32" s="77">
        <f>IF(RES_hh_tes!Q32=0,0,1000*11630*RES_hh_tes!Q32/RES_hh_num!Q32)</f>
        <v>561.44223423701317</v>
      </c>
      <c r="R32" s="77">
        <f>IF(RES_hh_tes!R32=0,0,1000*11630*RES_hh_tes!R32/RES_hh_num!R32)</f>
        <v>600.81205262448748</v>
      </c>
      <c r="S32" s="77">
        <f>IF(RES_hh_tes!S32=0,0,1000*11630*RES_hh_tes!S32/RES_hh_num!S32)</f>
        <v>603.66381812303348</v>
      </c>
      <c r="T32" s="77">
        <f>IF(RES_hh_tes!T32=0,0,1000*11630*RES_hh_tes!T32/RES_hh_num!T32)</f>
        <v>610.50850951721702</v>
      </c>
      <c r="U32" s="77">
        <f>IF(RES_hh_tes!U32=0,0,1000*11630*RES_hh_tes!U32/RES_hh_num!U32)</f>
        <v>636.19755222655556</v>
      </c>
      <c r="V32" s="77">
        <f>IF(RES_hh_tes!V32=0,0,1000*11630*RES_hh_tes!V32/RES_hh_num!V32)</f>
        <v>739.70582119952212</v>
      </c>
      <c r="W32" s="77">
        <f>IF(RES_hh_tes!W32=0,0,1000*11630*RES_hh_tes!W32/RES_hh_num!W32)</f>
        <v>730.66927078674348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1937.8018964939683</v>
      </c>
      <c r="C3" s="65">
        <f>IF(RES_hh_emi!C3=0,0,1000000*RES_hh_emi!C3/RES_hh_num!C3)</f>
        <v>2064.9382895287558</v>
      </c>
      <c r="D3" s="65">
        <f>IF(RES_hh_emi!D3=0,0,1000000*RES_hh_emi!D3/RES_hh_num!D3)</f>
        <v>2118.4513372078777</v>
      </c>
      <c r="E3" s="65">
        <f>IF(RES_hh_emi!E3=0,0,1000000*RES_hh_emi!E3/RES_hh_num!E3)</f>
        <v>2501.9190303079072</v>
      </c>
      <c r="F3" s="65">
        <f>IF(RES_hh_emi!F3=0,0,1000000*RES_hh_emi!F3/RES_hh_num!F3)</f>
        <v>2337.4719494949759</v>
      </c>
      <c r="G3" s="65">
        <f>IF(RES_hh_emi!G3=0,0,1000000*RES_hh_emi!G3/RES_hh_num!G3)</f>
        <v>2405.0165252758911</v>
      </c>
      <c r="H3" s="65">
        <f>IF(RES_hh_emi!H3=0,0,1000000*RES_hh_emi!H3/RES_hh_num!H3)</f>
        <v>2328.6085541253246</v>
      </c>
      <c r="I3" s="65">
        <f>IF(RES_hh_emi!I3=0,0,1000000*RES_hh_emi!I3/RES_hh_num!I3)</f>
        <v>2106.6808590181022</v>
      </c>
      <c r="J3" s="65">
        <f>IF(RES_hh_emi!J3=0,0,1000000*RES_hh_emi!J3/RES_hh_num!J3)</f>
        <v>2046.4318643816516</v>
      </c>
      <c r="K3" s="65">
        <f>IF(RES_hh_emi!K3=0,0,1000000*RES_hh_emi!K3/RES_hh_num!K3)</f>
        <v>1772.3741830367994</v>
      </c>
      <c r="L3" s="65">
        <f>IF(RES_hh_emi!L3=0,0,1000000*RES_hh_emi!L3/RES_hh_num!L3)</f>
        <v>1594.4848497467653</v>
      </c>
      <c r="M3" s="65">
        <f>IF(RES_hh_emi!M3=0,0,1000000*RES_hh_emi!M3/RES_hh_num!M3)</f>
        <v>2097.0644754701771</v>
      </c>
      <c r="N3" s="65">
        <f>IF(RES_hh_emi!N3=0,0,1000000*RES_hh_emi!N3/RES_hh_num!N3)</f>
        <v>1578.4306683289719</v>
      </c>
      <c r="O3" s="65">
        <f>IF(RES_hh_emi!O3=0,0,1000000*RES_hh_emi!O3/RES_hh_num!O3)</f>
        <v>837.50717516246277</v>
      </c>
      <c r="P3" s="65">
        <f>IF(RES_hh_emi!P3=0,0,1000000*RES_hh_emi!P3/RES_hh_num!P3)</f>
        <v>872.90672365494686</v>
      </c>
      <c r="Q3" s="65">
        <f>IF(RES_hh_emi!Q3=0,0,1000000*RES_hh_emi!Q3/RES_hh_num!Q3)</f>
        <v>1254.7265582992134</v>
      </c>
      <c r="R3" s="65">
        <f>IF(RES_hh_emi!R3=0,0,1000000*RES_hh_emi!R3/RES_hh_num!R3)</f>
        <v>1102.2267543632536</v>
      </c>
      <c r="S3" s="65">
        <f>IF(RES_hh_emi!S3=0,0,1000000*RES_hh_emi!S3/RES_hh_num!S3)</f>
        <v>1106.7759534061754</v>
      </c>
      <c r="T3" s="65">
        <f>IF(RES_hh_emi!T3=0,0,1000000*RES_hh_emi!T3/RES_hh_num!T3)</f>
        <v>941.98518798627663</v>
      </c>
      <c r="U3" s="65">
        <f>IF(RES_hh_emi!U3=0,0,1000000*RES_hh_emi!U3/RES_hh_num!U3)</f>
        <v>1063.1689969287163</v>
      </c>
      <c r="V3" s="65">
        <f>IF(RES_hh_emi!V3=0,0,1000000*RES_hh_emi!V3/RES_hh_num!V3)</f>
        <v>1191.717265172852</v>
      </c>
      <c r="W3" s="65">
        <f>IF(RES_hh_emi!W3=0,0,1000000*RES_hh_emi!W3/RES_hh_num!W3)</f>
        <v>1120.7771822130146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1827.328468590091</v>
      </c>
      <c r="C4" s="69">
        <f>IF(RES_hh_emi!C4=0,0,1000000*RES_hh_emi!C4/RES_hh_num!C4)</f>
        <v>1957.7474070707538</v>
      </c>
      <c r="D4" s="69">
        <f>IF(RES_hh_emi!D4=0,0,1000000*RES_hh_emi!D4/RES_hh_num!D4)</f>
        <v>2016.390577814085</v>
      </c>
      <c r="E4" s="69">
        <f>IF(RES_hh_emi!E4=0,0,1000000*RES_hh_emi!E4/RES_hh_num!E4)</f>
        <v>2400.4055038223282</v>
      </c>
      <c r="F4" s="69">
        <f>IF(RES_hh_emi!F4=0,0,1000000*RES_hh_emi!F4/RES_hh_num!F4)</f>
        <v>2242.1986551803352</v>
      </c>
      <c r="G4" s="69">
        <f>IF(RES_hh_emi!G4=0,0,1000000*RES_hh_emi!G4/RES_hh_num!G4)</f>
        <v>2317.7439722708837</v>
      </c>
      <c r="H4" s="69">
        <f>IF(RES_hh_emi!H4=0,0,1000000*RES_hh_emi!H4/RES_hh_num!H4)</f>
        <v>2245.7707927291322</v>
      </c>
      <c r="I4" s="69">
        <f>IF(RES_hh_emi!I4=0,0,1000000*RES_hh_emi!I4/RES_hh_num!I4)</f>
        <v>2030.9218877434571</v>
      </c>
      <c r="J4" s="69">
        <f>IF(RES_hh_emi!J4=0,0,1000000*RES_hh_emi!J4/RES_hh_num!J4)</f>
        <v>1968.6449128383874</v>
      </c>
      <c r="K4" s="69">
        <f>IF(RES_hh_emi!K4=0,0,1000000*RES_hh_emi!K4/RES_hh_num!K4)</f>
        <v>1698.2659354371212</v>
      </c>
      <c r="L4" s="69">
        <f>IF(RES_hh_emi!L4=0,0,1000000*RES_hh_emi!L4/RES_hh_num!L4)</f>
        <v>1525.9218913036307</v>
      </c>
      <c r="M4" s="69">
        <f>IF(RES_hh_emi!M4=0,0,1000000*RES_hh_emi!M4/RES_hh_num!M4)</f>
        <v>2030.2815456485721</v>
      </c>
      <c r="N4" s="69">
        <f>IF(RES_hh_emi!N4=0,0,1000000*RES_hh_emi!N4/RES_hh_num!N4)</f>
        <v>1522.6343608190052</v>
      </c>
      <c r="O4" s="69">
        <f>IF(RES_hh_emi!O4=0,0,1000000*RES_hh_emi!O4/RES_hh_num!O4)</f>
        <v>779.91153705125339</v>
      </c>
      <c r="P4" s="69">
        <f>IF(RES_hh_emi!P4=0,0,1000000*RES_hh_emi!P4/RES_hh_num!P4)</f>
        <v>812.20311383136573</v>
      </c>
      <c r="Q4" s="69">
        <f>IF(RES_hh_emi!Q4=0,0,1000000*RES_hh_emi!Q4/RES_hh_num!Q4)</f>
        <v>1188.534494293561</v>
      </c>
      <c r="R4" s="69">
        <f>IF(RES_hh_emi!R4=0,0,1000000*RES_hh_emi!R4/RES_hh_num!R4)</f>
        <v>1035.4267213599437</v>
      </c>
      <c r="S4" s="69">
        <f>IF(RES_hh_emi!S4=0,0,1000000*RES_hh_emi!S4/RES_hh_num!S4)</f>
        <v>1046.3215821198069</v>
      </c>
      <c r="T4" s="69">
        <f>IF(RES_hh_emi!T4=0,0,1000000*RES_hh_emi!T4/RES_hh_num!T4)</f>
        <v>871.67578509629368</v>
      </c>
      <c r="U4" s="69">
        <f>IF(RES_hh_emi!U4=0,0,1000000*RES_hh_emi!U4/RES_hh_num!U4)</f>
        <v>983.06853893734763</v>
      </c>
      <c r="V4" s="69">
        <f>IF(RES_hh_emi!V4=0,0,1000000*RES_hh_emi!V4/RES_hh_num!V4)</f>
        <v>1103.2354465292813</v>
      </c>
      <c r="W4" s="69">
        <f>IF(RES_hh_emi!W4=0,0,1000000*RES_hh_emi!W4/RES_hh_num!W4)</f>
        <v>1026.0267479535078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2788.3771986636802</v>
      </c>
      <c r="C5" s="72">
        <f>IF(RES_hh_emi!C5=0,0,1000000*RES_hh_emi!C5/RES_hh_num!C5)</f>
        <v>3276.2310605111547</v>
      </c>
      <c r="D5" s="72">
        <f>IF(RES_hh_emi!D5=0,0,1000000*RES_hh_emi!D5/RES_hh_num!D5)</f>
        <v>1840.9218109467679</v>
      </c>
      <c r="E5" s="72">
        <f>IF(RES_hh_emi!E5=0,0,1000000*RES_hh_emi!E5/RES_hh_num!E5)</f>
        <v>2554.4319241192411</v>
      </c>
      <c r="F5" s="72">
        <f>IF(RES_hh_emi!F5=0,0,1000000*RES_hh_emi!F5/RES_hh_num!F5)</f>
        <v>3438.8369027867789</v>
      </c>
      <c r="G5" s="72">
        <f>IF(RES_hh_emi!G5=0,0,1000000*RES_hh_emi!G5/RES_hh_num!G5)</f>
        <v>4231.2172351187564</v>
      </c>
      <c r="H5" s="72">
        <f>IF(RES_hh_emi!H5=0,0,1000000*RES_hh_emi!H5/RES_hh_num!H5)</f>
        <v>1523.885281853296</v>
      </c>
      <c r="I5" s="72">
        <f>IF(RES_hh_emi!I5=0,0,1000000*RES_hh_emi!I5/RES_hh_num!I5)</f>
        <v>2000.4307512438218</v>
      </c>
      <c r="J5" s="72">
        <f>IF(RES_hh_emi!J5=0,0,1000000*RES_hh_emi!J5/RES_hh_num!J5)</f>
        <v>6628.0703394536849</v>
      </c>
      <c r="K5" s="72">
        <f>IF(RES_hh_emi!K5=0,0,1000000*RES_hh_emi!K5/RES_hh_num!K5)</f>
        <v>3966.4755186033303</v>
      </c>
      <c r="L5" s="72">
        <f>IF(RES_hh_emi!L5=0,0,1000000*RES_hh_emi!L5/RES_hh_num!L5)</f>
        <v>3943.5624281191322</v>
      </c>
      <c r="M5" s="72">
        <f>IF(RES_hh_emi!M5=0,0,1000000*RES_hh_emi!M5/RES_hh_num!M5)</f>
        <v>5999.1432973914589</v>
      </c>
      <c r="N5" s="72">
        <f>IF(RES_hh_emi!N5=0,0,1000000*RES_hh_emi!N5/RES_hh_num!N5)</f>
        <v>622.27874736967215</v>
      </c>
      <c r="O5" s="72">
        <f>IF(RES_hh_emi!O5=0,0,1000000*RES_hh_emi!O5/RES_hh_num!O5)</f>
        <v>1323.1546551331169</v>
      </c>
      <c r="P5" s="72">
        <f>IF(RES_hh_emi!P5=0,0,1000000*RES_hh_emi!P5/RES_hh_num!P5)</f>
        <v>3153.8950033887841</v>
      </c>
      <c r="Q5" s="72">
        <f>IF(RES_hh_emi!Q5=0,0,1000000*RES_hh_emi!Q5/RES_hh_num!Q5)</f>
        <v>4411.6448624855848</v>
      </c>
      <c r="R5" s="72">
        <f>IF(RES_hh_emi!R5=0,0,1000000*RES_hh_emi!R5/RES_hh_num!R5)</f>
        <v>1741.7891300169977</v>
      </c>
      <c r="S5" s="72">
        <f>IF(RES_hh_emi!S5=0,0,1000000*RES_hh_emi!S5/RES_hh_num!S5)</f>
        <v>3491.0800278386546</v>
      </c>
      <c r="T5" s="72">
        <f>IF(RES_hh_emi!T5=0,0,1000000*RES_hh_emi!T5/RES_hh_num!T5)</f>
        <v>2816.238004843693</v>
      </c>
      <c r="U5" s="72">
        <f>IF(RES_hh_emi!U5=0,0,1000000*RES_hh_emi!U5/RES_hh_num!U5)</f>
        <v>2701.1096340438949</v>
      </c>
      <c r="V5" s="72">
        <f>IF(RES_hh_emi!V5=0,0,1000000*RES_hh_emi!V5/RES_hh_num!V5)</f>
        <v>2982.1840723914788</v>
      </c>
      <c r="W5" s="72">
        <f>IF(RES_hh_emi!W5=0,0,1000000*RES_hh_emi!W5/RES_hh_num!W5)</f>
        <v>3323.8610902314263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1895.619233107381</v>
      </c>
      <c r="C6" s="72">
        <f>IF(RES_hh_emi!C6=0,0,1000000*RES_hh_emi!C6/RES_hh_num!C6)</f>
        <v>2131.1830828420029</v>
      </c>
      <c r="D6" s="72">
        <f>IF(RES_hh_emi!D6=0,0,1000000*RES_hh_emi!D6/RES_hh_num!D6)</f>
        <v>1892.8732342055903</v>
      </c>
      <c r="E6" s="72">
        <f>IF(RES_hh_emi!E6=0,0,1000000*RES_hh_emi!E6/RES_hh_num!E6)</f>
        <v>2235.1601982800403</v>
      </c>
      <c r="F6" s="72">
        <f>IF(RES_hh_emi!F6=0,0,1000000*RES_hh_emi!F6/RES_hh_num!F6)</f>
        <v>2486.6657499177982</v>
      </c>
      <c r="G6" s="72">
        <f>IF(RES_hh_emi!G6=0,0,1000000*RES_hh_emi!G6/RES_hh_num!G6)</f>
        <v>2476.5549934289929</v>
      </c>
      <c r="H6" s="72">
        <f>IF(RES_hh_emi!H6=0,0,1000000*RES_hh_emi!H6/RES_hh_num!H6)</f>
        <v>2434.9520588552687</v>
      </c>
      <c r="I6" s="72">
        <f>IF(RES_hh_emi!I6=0,0,1000000*RES_hh_emi!I6/RES_hh_num!I6)</f>
        <v>2300.5895020194912</v>
      </c>
      <c r="J6" s="72">
        <f>IF(RES_hh_emi!J6=0,0,1000000*RES_hh_emi!J6/RES_hh_num!J6)</f>
        <v>2249.2635626173537</v>
      </c>
      <c r="K6" s="72">
        <f>IF(RES_hh_emi!K6=0,0,1000000*RES_hh_emi!K6/RES_hh_num!K6)</f>
        <v>1731.0378648024766</v>
      </c>
      <c r="L6" s="72">
        <f>IF(RES_hh_emi!L6=0,0,1000000*RES_hh_emi!L6/RES_hh_num!L6)</f>
        <v>1958.8369989787025</v>
      </c>
      <c r="M6" s="72">
        <f>IF(RES_hh_emi!M6=0,0,1000000*RES_hh_emi!M6/RES_hh_num!M6)</f>
        <v>1567.1292845070159</v>
      </c>
      <c r="N6" s="72">
        <f>IF(RES_hh_emi!N6=0,0,1000000*RES_hh_emi!N6/RES_hh_num!N6)</f>
        <v>627.18680446004362</v>
      </c>
      <c r="O6" s="72">
        <f>IF(RES_hh_emi!O6=0,0,1000000*RES_hh_emi!O6/RES_hh_num!O6)</f>
        <v>1717.3631826108083</v>
      </c>
      <c r="P6" s="72">
        <f>IF(RES_hh_emi!P6=0,0,1000000*RES_hh_emi!P6/RES_hh_num!P6)</f>
        <v>2560.3027885936617</v>
      </c>
      <c r="Q6" s="72">
        <f>IF(RES_hh_emi!Q6=0,0,1000000*RES_hh_emi!Q6/RES_hh_num!Q6)</f>
        <v>2218.1842973110097</v>
      </c>
      <c r="R6" s="72">
        <f>IF(RES_hh_emi!R6=0,0,1000000*RES_hh_emi!R6/RES_hh_num!R6)</f>
        <v>2133.1559808769707</v>
      </c>
      <c r="S6" s="72">
        <f>IF(RES_hh_emi!S6=0,0,1000000*RES_hh_emi!S6/RES_hh_num!S6)</f>
        <v>2146.6845116483219</v>
      </c>
      <c r="T6" s="72">
        <f>IF(RES_hh_emi!T6=0,0,1000000*RES_hh_emi!T6/RES_hh_num!T6)</f>
        <v>1608.0693504695109</v>
      </c>
      <c r="U6" s="72">
        <f>IF(RES_hh_emi!U6=0,0,1000000*RES_hh_emi!U6/RES_hh_num!U6)</f>
        <v>1285.3281423540288</v>
      </c>
      <c r="V6" s="72">
        <f>IF(RES_hh_emi!V6=0,0,1000000*RES_hh_emi!V6/RES_hh_num!V6)</f>
        <v>554.43601073484717</v>
      </c>
      <c r="W6" s="72">
        <f>IF(RES_hh_emi!W6=0,0,1000000*RES_hh_emi!W6/RES_hh_num!W6)</f>
        <v>2097.3987287973396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2559.5958693560751</v>
      </c>
      <c r="C7" s="72">
        <f>IF(RES_hh_emi!C7=0,0,1000000*RES_hh_emi!C7/RES_hh_num!C7)</f>
        <v>2721.3139122725001</v>
      </c>
      <c r="D7" s="72">
        <f>IF(RES_hh_emi!D7=0,0,1000000*RES_hh_emi!D7/RES_hh_num!D7)</f>
        <v>2807.1140934917225</v>
      </c>
      <c r="E7" s="72">
        <f>IF(RES_hh_emi!E7=0,0,1000000*RES_hh_emi!E7/RES_hh_num!E7)</f>
        <v>3315.963164857214</v>
      </c>
      <c r="F7" s="72">
        <f>IF(RES_hh_emi!F7=0,0,1000000*RES_hh_emi!F7/RES_hh_num!F7)</f>
        <v>3098.7224505792906</v>
      </c>
      <c r="G7" s="72">
        <f>IF(RES_hh_emi!G7=0,0,1000000*RES_hh_emi!G7/RES_hh_num!G7)</f>
        <v>3255.4247741126487</v>
      </c>
      <c r="H7" s="72">
        <f>IF(RES_hh_emi!H7=0,0,1000000*RES_hh_emi!H7/RES_hh_num!H7)</f>
        <v>3237.7492200599759</v>
      </c>
      <c r="I7" s="72">
        <f>IF(RES_hh_emi!I7=0,0,1000000*RES_hh_emi!I7/RES_hh_num!I7)</f>
        <v>3027.9593390659302</v>
      </c>
      <c r="J7" s="72">
        <f>IF(RES_hh_emi!J7=0,0,1000000*RES_hh_emi!J7/RES_hh_num!J7)</f>
        <v>2992.4752823574804</v>
      </c>
      <c r="K7" s="72">
        <f>IF(RES_hh_emi!K7=0,0,1000000*RES_hh_emi!K7/RES_hh_num!K7)</f>
        <v>2608.3465846459903</v>
      </c>
      <c r="L7" s="72">
        <f>IF(RES_hh_emi!L7=0,0,1000000*RES_hh_emi!L7/RES_hh_num!L7)</f>
        <v>2419.2383224978885</v>
      </c>
      <c r="M7" s="72">
        <f>IF(RES_hh_emi!M7=0,0,1000000*RES_hh_emi!M7/RES_hh_num!M7)</f>
        <v>3472.4594305233923</v>
      </c>
      <c r="N7" s="72">
        <f>IF(RES_hh_emi!N7=0,0,1000000*RES_hh_emi!N7/RES_hh_num!N7)</f>
        <v>2742.6315375780146</v>
      </c>
      <c r="O7" s="72">
        <f>IF(RES_hh_emi!O7=0,0,1000000*RES_hh_emi!O7/RES_hh_num!O7)</f>
        <v>1336.365997517411</v>
      </c>
      <c r="P7" s="72">
        <f>IF(RES_hh_emi!P7=0,0,1000000*RES_hh_emi!P7/RES_hh_num!P7)</f>
        <v>1405.8353459892251</v>
      </c>
      <c r="Q7" s="72">
        <f>IF(RES_hh_emi!Q7=0,0,1000000*RES_hh_emi!Q7/RES_hh_num!Q7)</f>
        <v>2216.528672571334</v>
      </c>
      <c r="R7" s="72">
        <f>IF(RES_hh_emi!R7=0,0,1000000*RES_hh_emi!R7/RES_hh_num!R7)</f>
        <v>2011.5884008410196</v>
      </c>
      <c r="S7" s="72">
        <f>IF(RES_hh_emi!S7=0,0,1000000*RES_hh_emi!S7/RES_hh_num!S7)</f>
        <v>2067.8095309833684</v>
      </c>
      <c r="T7" s="72">
        <f>IF(RES_hh_emi!T7=0,0,1000000*RES_hh_emi!T7/RES_hh_num!T7)</f>
        <v>1758.675165236376</v>
      </c>
      <c r="U7" s="72">
        <f>IF(RES_hh_emi!U7=0,0,1000000*RES_hh_emi!U7/RES_hh_num!U7)</f>
        <v>1937.9970857522642</v>
      </c>
      <c r="V7" s="72">
        <f>IF(RES_hh_emi!V7=0,0,1000000*RES_hh_emi!V7/RES_hh_num!V7)</f>
        <v>2123.3312375728715</v>
      </c>
      <c r="W7" s="72">
        <f>IF(RES_hh_emi!W7=0,0,1000000*RES_hh_emi!W7/RES_hh_num!W7)</f>
        <v>1889.9656018719479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1710.3919204893098</v>
      </c>
      <c r="C8" s="72">
        <f>IF(RES_hh_emi!C8=0,0,1000000*RES_hh_emi!C8/RES_hh_num!C8)</f>
        <v>1538.0512713932073</v>
      </c>
      <c r="D8" s="72">
        <f>IF(RES_hh_emi!D8=0,0,1000000*RES_hh_emi!D8/RES_hh_num!D8)</f>
        <v>1280.6387566404901</v>
      </c>
      <c r="E8" s="72">
        <f>IF(RES_hh_emi!E8=0,0,1000000*RES_hh_emi!E8/RES_hh_num!E8)</f>
        <v>1450.4596605944685</v>
      </c>
      <c r="F8" s="72">
        <f>IF(RES_hh_emi!F8=0,0,1000000*RES_hh_emi!F8/RES_hh_num!F8)</f>
        <v>1361.4271791611238</v>
      </c>
      <c r="G8" s="72">
        <f>IF(RES_hh_emi!G8=0,0,1000000*RES_hh_emi!G8/RES_hh_num!G8)</f>
        <v>1612.9137818350882</v>
      </c>
      <c r="H8" s="72">
        <f>IF(RES_hh_emi!H8=0,0,1000000*RES_hh_emi!H8/RES_hh_num!H8)</f>
        <v>1944.3759430811137</v>
      </c>
      <c r="I8" s="72">
        <f>IF(RES_hh_emi!I8=0,0,1000000*RES_hh_emi!I8/RES_hh_num!I8)</f>
        <v>1777.771731663744</v>
      </c>
      <c r="J8" s="72">
        <f>IF(RES_hh_emi!J8=0,0,1000000*RES_hh_emi!J8/RES_hh_num!J8)</f>
        <v>1638.4689902124214</v>
      </c>
      <c r="K8" s="72">
        <f>IF(RES_hh_emi!K8=0,0,1000000*RES_hh_emi!K8/RES_hh_num!K8)</f>
        <v>1655.7822764107802</v>
      </c>
      <c r="L8" s="72">
        <f>IF(RES_hh_emi!L8=0,0,1000000*RES_hh_emi!L8/RES_hh_num!L8)</f>
        <v>1492.1948977050597</v>
      </c>
      <c r="M8" s="72">
        <f>IF(RES_hh_emi!M8=0,0,1000000*RES_hh_emi!M8/RES_hh_num!M8)</f>
        <v>1926.2358412013443</v>
      </c>
      <c r="N8" s="72">
        <f>IF(RES_hh_emi!N8=0,0,1000000*RES_hh_emi!N8/RES_hh_num!N8)</f>
        <v>1662.6053187681582</v>
      </c>
      <c r="O8" s="72">
        <f>IF(RES_hh_emi!O8=0,0,1000000*RES_hh_emi!O8/RES_hh_num!O8)</f>
        <v>1139.545101931157</v>
      </c>
      <c r="P8" s="72">
        <f>IF(RES_hh_emi!P8=0,0,1000000*RES_hh_emi!P8/RES_hh_num!P8)</f>
        <v>1071.2646295022878</v>
      </c>
      <c r="Q8" s="72">
        <f>IF(RES_hh_emi!Q8=0,0,1000000*RES_hh_emi!Q8/RES_hh_num!Q8)</f>
        <v>1520.7625941110698</v>
      </c>
      <c r="R8" s="72">
        <f>IF(RES_hh_emi!R8=0,0,1000000*RES_hh_emi!R8/RES_hh_num!R8)</f>
        <v>1331.6256368567531</v>
      </c>
      <c r="S8" s="72">
        <f>IF(RES_hh_emi!S8=0,0,1000000*RES_hh_emi!S8/RES_hh_num!S8)</f>
        <v>1346.7955377697265</v>
      </c>
      <c r="T8" s="72">
        <f>IF(RES_hh_emi!T8=0,0,1000000*RES_hh_emi!T8/RES_hh_num!T8)</f>
        <v>1136.7764845343959</v>
      </c>
      <c r="U8" s="72">
        <f>IF(RES_hh_emi!U8=0,0,1000000*RES_hh_emi!U8/RES_hh_num!U8)</f>
        <v>1212.6282602632875</v>
      </c>
      <c r="V8" s="72">
        <f>IF(RES_hh_emi!V8=0,0,1000000*RES_hh_emi!V8/RES_hh_num!V8)</f>
        <v>1263.0568669284085</v>
      </c>
      <c r="W8" s="72">
        <f>IF(RES_hh_emi!W8=0,0,1000000*RES_hh_emi!W8/RES_hh_num!W8)</f>
        <v>1328.604538127249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102.63390040574829</v>
      </c>
      <c r="C17" s="69">
        <f>IF(RES_hh_emi!C17=0,0,1000000*RES_hh_emi!C17/RES_hh_num!C17)</f>
        <v>99.644970781093122</v>
      </c>
      <c r="D17" s="69">
        <f>IF(RES_hh_emi!D17=0,0,1000000*RES_hh_emi!D17/RES_hh_num!D17)</f>
        <v>94.676861203762058</v>
      </c>
      <c r="E17" s="69">
        <f>IF(RES_hh_emi!E17=0,0,1000000*RES_hh_emi!E17/RES_hh_num!E17)</f>
        <v>94.771521828151137</v>
      </c>
      <c r="F17" s="69">
        <f>IF(RES_hh_emi!F17=0,0,1000000*RES_hh_emi!F17/RES_hh_num!F17)</f>
        <v>87.942940251254086</v>
      </c>
      <c r="G17" s="69">
        <f>IF(RES_hh_emi!G17=0,0,1000000*RES_hh_emi!G17/RES_hh_num!G17)</f>
        <v>80.568477675229389</v>
      </c>
      <c r="H17" s="69">
        <f>IF(RES_hh_emi!H17=0,0,1000000*RES_hh_emi!H17/RES_hh_num!H17)</f>
        <v>75.968307348031232</v>
      </c>
      <c r="I17" s="69">
        <f>IF(RES_hh_emi!I17=0,0,1000000*RES_hh_emi!I17/RES_hh_num!I17)</f>
        <v>68.395938630207255</v>
      </c>
      <c r="J17" s="69">
        <f>IF(RES_hh_emi!J17=0,0,1000000*RES_hh_emi!J17/RES_hh_num!J17)</f>
        <v>70.04450627260934</v>
      </c>
      <c r="K17" s="69">
        <f>IF(RES_hh_emi!K17=0,0,1000000*RES_hh_emi!K17/RES_hh_num!K17)</f>
        <v>67.027035702532359</v>
      </c>
      <c r="L17" s="69">
        <f>IF(RES_hh_emi!L17=0,0,1000000*RES_hh_emi!L17/RES_hh_num!L17)</f>
        <v>59.686955862712175</v>
      </c>
      <c r="M17" s="69">
        <f>IF(RES_hh_emi!M17=0,0,1000000*RES_hh_emi!M17/RES_hh_num!M17)</f>
        <v>58.140891408286222</v>
      </c>
      <c r="N17" s="69">
        <f>IF(RES_hh_emi!N17=0,0,1000000*RES_hh_emi!N17/RES_hh_num!N17)</f>
        <v>52.549928969949143</v>
      </c>
      <c r="O17" s="69">
        <f>IF(RES_hh_emi!O17=0,0,1000000*RES_hh_emi!O17/RES_hh_num!O17)</f>
        <v>43.5271950651642</v>
      </c>
      <c r="P17" s="69">
        <f>IF(RES_hh_emi!P17=0,0,1000000*RES_hh_emi!P17/RES_hh_num!P17)</f>
        <v>44.709332360402925</v>
      </c>
      <c r="Q17" s="69">
        <f>IF(RES_hh_emi!Q17=0,0,1000000*RES_hh_emi!Q17/RES_hh_num!Q17)</f>
        <v>50.305445434458015</v>
      </c>
      <c r="R17" s="69">
        <f>IF(RES_hh_emi!R17=0,0,1000000*RES_hh_emi!R17/RES_hh_num!R17)</f>
        <v>49.947906173788091</v>
      </c>
      <c r="S17" s="69">
        <f>IF(RES_hh_emi!S17=0,0,1000000*RES_hh_emi!S17/RES_hh_num!S17)</f>
        <v>40.531720768709413</v>
      </c>
      <c r="T17" s="69">
        <f>IF(RES_hh_emi!T17=0,0,1000000*RES_hh_emi!T17/RES_hh_num!T17)</f>
        <v>40.183700837830195</v>
      </c>
      <c r="U17" s="69">
        <f>IF(RES_hh_emi!U17=0,0,1000000*RES_hh_emi!U17/RES_hh_num!U17)</f>
        <v>43.178565452031933</v>
      </c>
      <c r="V17" s="69">
        <f>IF(RES_hh_emi!V17=0,0,1000000*RES_hh_emi!V17/RES_hh_num!V17)</f>
        <v>42.207008253351731</v>
      </c>
      <c r="W17" s="69">
        <f>IF(RES_hh_emi!W17=0,0,1000000*RES_hh_emi!W17/RES_hh_num!W17)</f>
        <v>48.102890979133626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443.28362003687567</v>
      </c>
      <c r="C19" s="72">
        <f>IF(RES_hh_emi!C19=0,0,1000000*RES_hh_emi!C19/RES_hh_num!C19)</f>
        <v>438.75455796396881</v>
      </c>
      <c r="D19" s="72">
        <f>IF(RES_hh_emi!D19=0,0,1000000*RES_hh_emi!D19/RES_hh_num!D19)</f>
        <v>457.38114348481065</v>
      </c>
      <c r="E19" s="72">
        <f>IF(RES_hh_emi!E19=0,0,1000000*RES_hh_emi!E19/RES_hh_num!E19)</f>
        <v>457.16364678591486</v>
      </c>
      <c r="F19" s="72">
        <f>IF(RES_hh_emi!F19=0,0,1000000*RES_hh_emi!F19/RES_hh_num!F19)</f>
        <v>464.26737872049671</v>
      </c>
      <c r="G19" s="72">
        <f>IF(RES_hh_emi!G19=0,0,1000000*RES_hh_emi!G19/RES_hh_num!G19)</f>
        <v>455.7187638851733</v>
      </c>
      <c r="H19" s="72">
        <f>IF(RES_hh_emi!H19=0,0,1000000*RES_hh_emi!H19/RES_hh_num!H19)</f>
        <v>465.34069882720286</v>
      </c>
      <c r="I19" s="72">
        <f>IF(RES_hh_emi!I19=0,0,1000000*RES_hh_emi!I19/RES_hh_num!I19)</f>
        <v>444.42454161069662</v>
      </c>
      <c r="J19" s="72">
        <f>IF(RES_hh_emi!J19=0,0,1000000*RES_hh_emi!J19/RES_hh_num!J19)</f>
        <v>481.3947080057456</v>
      </c>
      <c r="K19" s="72">
        <f>IF(RES_hh_emi!K19=0,0,1000000*RES_hh_emi!K19/RES_hh_num!K19)</f>
        <v>511.64455648837128</v>
      </c>
      <c r="L19" s="72">
        <f>IF(RES_hh_emi!L19=0,0,1000000*RES_hh_emi!L19/RES_hh_num!L19)</f>
        <v>482.13589996301073</v>
      </c>
      <c r="M19" s="72">
        <f>IF(RES_hh_emi!M19=0,0,1000000*RES_hh_emi!M19/RES_hh_num!M19)</f>
        <v>399.76687982646376</v>
      </c>
      <c r="N19" s="72">
        <f>IF(RES_hh_emi!N19=0,0,1000000*RES_hh_emi!N19/RES_hh_num!N19)</f>
        <v>351.9171345270164</v>
      </c>
      <c r="O19" s="72">
        <f>IF(RES_hh_emi!O19=0,0,1000000*RES_hh_emi!O19/RES_hh_num!O19)</f>
        <v>519.62368592785936</v>
      </c>
      <c r="P19" s="72">
        <f>IF(RES_hh_emi!P19=0,0,1000000*RES_hh_emi!P19/RES_hh_num!P19)</f>
        <v>500.55761039753889</v>
      </c>
      <c r="Q19" s="72">
        <f>IF(RES_hh_emi!Q19=0,0,1000000*RES_hh_emi!Q19/RES_hh_num!Q19)</f>
        <v>467.4653121902877</v>
      </c>
      <c r="R19" s="72">
        <f>IF(RES_hh_emi!R19=0,0,1000000*RES_hh_emi!R19/RES_hh_num!R19)</f>
        <v>453.49805886017367</v>
      </c>
      <c r="S19" s="72">
        <f>IF(RES_hh_emi!S19=0,0,1000000*RES_hh_emi!S19/RES_hh_num!S19)</f>
        <v>460.22274657040396</v>
      </c>
      <c r="T19" s="72">
        <f>IF(RES_hh_emi!T19=0,0,1000000*RES_hh_emi!T19/RES_hh_num!T19)</f>
        <v>444.45055538949151</v>
      </c>
      <c r="U19" s="72">
        <f>IF(RES_hh_emi!U19=0,0,1000000*RES_hh_emi!U19/RES_hh_num!U19)</f>
        <v>435.69884782608119</v>
      </c>
      <c r="V19" s="72">
        <f>IF(RES_hh_emi!V19=0,0,1000000*RES_hh_emi!V19/RES_hh_num!V19)</f>
        <v>435.5986129871003</v>
      </c>
      <c r="W19" s="72">
        <f>IF(RES_hh_emi!W19=0,0,1000000*RES_hh_emi!W19/RES_hh_num!W19)</f>
        <v>441.14972328454394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587.82457662399622</v>
      </c>
      <c r="C20" s="72">
        <f>IF(RES_hh_emi!C20=0,0,1000000*RES_hh_emi!C20/RES_hh_num!C20)</f>
        <v>587.12458586032915</v>
      </c>
      <c r="D20" s="72">
        <f>IF(RES_hh_emi!D20=0,0,1000000*RES_hh_emi!D20/RES_hh_num!D20)</f>
        <v>583.03630215701503</v>
      </c>
      <c r="E20" s="72">
        <f>IF(RES_hh_emi!E20=0,0,1000000*RES_hh_emi!E20/RES_hh_num!E20)</f>
        <v>607.25979968509478</v>
      </c>
      <c r="F20" s="72">
        <f>IF(RES_hh_emi!F20=0,0,1000000*RES_hh_emi!F20/RES_hh_num!F20)</f>
        <v>610.25632491729823</v>
      </c>
      <c r="G20" s="72">
        <f>IF(RES_hh_emi!G20=0,0,1000000*RES_hh_emi!G20/RES_hh_num!G20)</f>
        <v>595.58668377997765</v>
      </c>
      <c r="H20" s="72">
        <f>IF(RES_hh_emi!H20=0,0,1000000*RES_hh_emi!H20/RES_hh_num!H20)</f>
        <v>604.3255326059608</v>
      </c>
      <c r="I20" s="72">
        <f>IF(RES_hh_emi!I20=0,0,1000000*RES_hh_emi!I20/RES_hh_num!I20)</f>
        <v>590.56093592246896</v>
      </c>
      <c r="J20" s="72">
        <f>IF(RES_hh_emi!J20=0,0,1000000*RES_hh_emi!J20/RES_hh_num!J20)</f>
        <v>654.56372872437771</v>
      </c>
      <c r="K20" s="72">
        <f>IF(RES_hh_emi!K20=0,0,1000000*RES_hh_emi!K20/RES_hh_num!K20)</f>
        <v>673.86051826080086</v>
      </c>
      <c r="L20" s="72">
        <f>IF(RES_hh_emi!L20=0,0,1000000*RES_hh_emi!L20/RES_hh_num!L20)</f>
        <v>638.84503254758022</v>
      </c>
      <c r="M20" s="72">
        <f>IF(RES_hh_emi!M20=0,0,1000000*RES_hh_emi!M20/RES_hh_num!M20)</f>
        <v>662.09516585896552</v>
      </c>
      <c r="N20" s="72">
        <f>IF(RES_hh_emi!N20=0,0,1000000*RES_hh_emi!N20/RES_hh_num!N20)</f>
        <v>632.98159670149198</v>
      </c>
      <c r="O20" s="72">
        <f>IF(RES_hh_emi!O20=0,0,1000000*RES_hh_emi!O20/RES_hh_num!O20)</f>
        <v>548.45018352488546</v>
      </c>
      <c r="P20" s="72">
        <f>IF(RES_hh_emi!P20=0,0,1000000*RES_hh_emi!P20/RES_hh_num!P20)</f>
        <v>588.95901573124672</v>
      </c>
      <c r="Q20" s="72">
        <f>IF(RES_hh_emi!Q20=0,0,1000000*RES_hh_emi!Q20/RES_hh_num!Q20)</f>
        <v>662.30629409240851</v>
      </c>
      <c r="R20" s="72">
        <f>IF(RES_hh_emi!R20=0,0,1000000*RES_hh_emi!R20/RES_hh_num!R20)</f>
        <v>684.79444116687637</v>
      </c>
      <c r="S20" s="72">
        <f>IF(RES_hh_emi!S20=0,0,1000000*RES_hh_emi!S20/RES_hh_num!S20)</f>
        <v>556.41192228259445</v>
      </c>
      <c r="T20" s="72">
        <f>IF(RES_hh_emi!T20=0,0,1000000*RES_hh_emi!T20/RES_hh_num!T20)</f>
        <v>560.1699382403234</v>
      </c>
      <c r="U20" s="72">
        <f>IF(RES_hh_emi!U20=0,0,1000000*RES_hh_emi!U20/RES_hh_num!U20)</f>
        <v>593.40991862500266</v>
      </c>
      <c r="V20" s="72">
        <f>IF(RES_hh_emi!V20=0,0,1000000*RES_hh_emi!V20/RES_hh_num!V20)</f>
        <v>546.97440442959169</v>
      </c>
      <c r="W20" s="72">
        <f>IF(RES_hh_emi!W20=0,0,1000000*RES_hh_emi!W20/RES_hh_num!W20)</f>
        <v>610.63650426938102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420.4710324443198</v>
      </c>
      <c r="C21" s="72">
        <f>IF(RES_hh_emi!C21=0,0,1000000*RES_hh_emi!C21/RES_hh_num!C21)</f>
        <v>361.70334423180645</v>
      </c>
      <c r="D21" s="72">
        <f>IF(RES_hh_emi!D21=0,0,1000000*RES_hh_emi!D21/RES_hh_num!D21)</f>
        <v>297.59944724471757</v>
      </c>
      <c r="E21" s="72">
        <f>IF(RES_hh_emi!E21=0,0,1000000*RES_hh_emi!E21/RES_hh_num!E21)</f>
        <v>301.88455067800237</v>
      </c>
      <c r="F21" s="72">
        <f>IF(RES_hh_emi!F21=0,0,1000000*RES_hh_emi!F21/RES_hh_num!F21)</f>
        <v>298.32629266320311</v>
      </c>
      <c r="G21" s="72">
        <f>IF(RES_hh_emi!G21=0,0,1000000*RES_hh_emi!G21/RES_hh_num!G21)</f>
        <v>328.59985153447298</v>
      </c>
      <c r="H21" s="72">
        <f>IF(RES_hh_emi!H21=0,0,1000000*RES_hh_emi!H21/RES_hh_num!H21)</f>
        <v>404.01698052674914</v>
      </c>
      <c r="I21" s="72">
        <f>IF(RES_hh_emi!I21=0,0,1000000*RES_hh_emi!I21/RES_hh_num!I21)</f>
        <v>385.40253205418469</v>
      </c>
      <c r="J21" s="72">
        <f>IF(RES_hh_emi!J21=0,0,1000000*RES_hh_emi!J21/RES_hh_num!J21)</f>
        <v>394.65635378075893</v>
      </c>
      <c r="K21" s="72">
        <f>IF(RES_hh_emi!K21=0,0,1000000*RES_hh_emi!K21/RES_hh_num!K21)</f>
        <v>464.70319095488622</v>
      </c>
      <c r="L21" s="72">
        <f>IF(RES_hh_emi!L21=0,0,1000000*RES_hh_emi!L21/RES_hh_num!L21)</f>
        <v>426.28872116761488</v>
      </c>
      <c r="M21" s="72">
        <f>IF(RES_hh_emi!M21=0,0,1000000*RES_hh_emi!M21/RES_hh_num!M21)</f>
        <v>401.28939335044538</v>
      </c>
      <c r="N21" s="72">
        <f>IF(RES_hh_emi!N21=0,0,1000000*RES_hh_emi!N21/RES_hh_num!N21)</f>
        <v>386.81477172363458</v>
      </c>
      <c r="O21" s="72">
        <f>IF(RES_hh_emi!O21=0,0,1000000*RES_hh_emi!O21/RES_hh_num!O21)</f>
        <v>419.03853799712761</v>
      </c>
      <c r="P21" s="72">
        <f>IF(RES_hh_emi!P21=0,0,1000000*RES_hh_emi!P21/RES_hh_num!P21)</f>
        <v>388.25985581437982</v>
      </c>
      <c r="Q21" s="72">
        <f>IF(RES_hh_emi!Q21=0,0,1000000*RES_hh_emi!Q21/RES_hh_num!Q21)</f>
        <v>411.8994818333224</v>
      </c>
      <c r="R21" s="72">
        <f>IF(RES_hh_emi!R21=0,0,1000000*RES_hh_emi!R21/RES_hh_num!R21)</f>
        <v>373.00198294060391</v>
      </c>
      <c r="S21" s="72">
        <f>IF(RES_hh_emi!S21=0,0,1000000*RES_hh_emi!S21/RES_hh_num!S21)</f>
        <v>416.91330595482606</v>
      </c>
      <c r="T21" s="72">
        <f>IF(RES_hh_emi!T21=0,0,1000000*RES_hh_emi!T21/RES_hh_num!T21)</f>
        <v>395.88567030594822</v>
      </c>
      <c r="U21" s="72">
        <f>IF(RES_hh_emi!U21=0,0,1000000*RES_hh_emi!U21/RES_hh_num!U21)</f>
        <v>383.48616604324383</v>
      </c>
      <c r="V21" s="72">
        <f>IF(RES_hh_emi!V21=0,0,1000000*RES_hh_emi!V21/RES_hh_num!V21)</f>
        <v>383.31264815449003</v>
      </c>
      <c r="W21" s="72">
        <f>IF(RES_hh_emi!W21=0,0,1000000*RES_hh_emi!W21/RES_hh_num!W21)</f>
        <v>395.54246848533535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7.8395274981291649</v>
      </c>
      <c r="C27" s="69">
        <f>IF(RES_hh_emi!C27=0,0,1000000*RES_hh_emi!C27/RES_hh_num!C27)</f>
        <v>7.5459116769091148</v>
      </c>
      <c r="D27" s="69">
        <f>IF(RES_hh_emi!D27=0,0,1000000*RES_hh_emi!D27/RES_hh_num!D27)</f>
        <v>7.3838981900309806</v>
      </c>
      <c r="E27" s="69">
        <f>IF(RES_hh_emi!E27=0,0,1000000*RES_hh_emi!E27/RES_hh_num!E27)</f>
        <v>6.7420046574275503</v>
      </c>
      <c r="F27" s="69">
        <f>IF(RES_hh_emi!F27=0,0,1000000*RES_hh_emi!F27/RES_hh_num!F27)</f>
        <v>7.33035406338694</v>
      </c>
      <c r="G27" s="69">
        <f>IF(RES_hh_emi!G27=0,0,1000000*RES_hh_emi!G27/RES_hh_num!G27)</f>
        <v>6.7040753297777815</v>
      </c>
      <c r="H27" s="69">
        <f>IF(RES_hh_emi!H27=0,0,1000000*RES_hh_emi!H27/RES_hh_num!H27)</f>
        <v>6.8694540481614377</v>
      </c>
      <c r="I27" s="69">
        <f>IF(RES_hh_emi!I27=0,0,1000000*RES_hh_emi!I27/RES_hh_num!I27)</f>
        <v>7.3630326444379506</v>
      </c>
      <c r="J27" s="69">
        <f>IF(RES_hh_emi!J27=0,0,1000000*RES_hh_emi!J27/RES_hh_num!J27)</f>
        <v>7.7424452706549145</v>
      </c>
      <c r="K27" s="69">
        <f>IF(RES_hh_emi!K27=0,0,1000000*RES_hh_emi!K27/RES_hh_num!K27)</f>
        <v>7.0812118971458133</v>
      </c>
      <c r="L27" s="69">
        <f>IF(RES_hh_emi!L27=0,0,1000000*RES_hh_emi!L27/RES_hh_num!L27)</f>
        <v>8.8760025804224441</v>
      </c>
      <c r="M27" s="69">
        <f>IF(RES_hh_emi!M27=0,0,1000000*RES_hh_emi!M27/RES_hh_num!M27)</f>
        <v>8.6420384133184953</v>
      </c>
      <c r="N27" s="69">
        <f>IF(RES_hh_emi!N27=0,0,1000000*RES_hh_emi!N27/RES_hh_num!N27)</f>
        <v>3.2463785400175578</v>
      </c>
      <c r="O27" s="69">
        <f>IF(RES_hh_emi!O27=0,0,1000000*RES_hh_emi!O27/RES_hh_num!O27)</f>
        <v>14.068443046045124</v>
      </c>
      <c r="P27" s="69">
        <f>IF(RES_hh_emi!P27=0,0,1000000*RES_hh_emi!P27/RES_hh_num!P27)</f>
        <v>15.994277463178243</v>
      </c>
      <c r="Q27" s="69">
        <f>IF(RES_hh_emi!Q27=0,0,1000000*RES_hh_emi!Q27/RES_hh_num!Q27)</f>
        <v>15.886618571194349</v>
      </c>
      <c r="R27" s="69">
        <f>IF(RES_hh_emi!R27=0,0,1000000*RES_hh_emi!R27/RES_hh_num!R27)</f>
        <v>16.852126829521588</v>
      </c>
      <c r="S27" s="69">
        <f>IF(RES_hh_emi!S27=0,0,1000000*RES_hh_emi!S27/RES_hh_num!S27)</f>
        <v>19.922650517659303</v>
      </c>
      <c r="T27" s="69">
        <f>IF(RES_hh_emi!T27=0,0,1000000*RES_hh_emi!T27/RES_hh_num!T27)</f>
        <v>30.125702052152779</v>
      </c>
      <c r="U27" s="69">
        <f>IF(RES_hh_emi!U27=0,0,1000000*RES_hh_emi!U27/RES_hh_num!U27)</f>
        <v>36.921892539336937</v>
      </c>
      <c r="V27" s="69">
        <f>IF(RES_hh_emi!V27=0,0,1000000*RES_hh_emi!V27/RES_hh_num!V27)</f>
        <v>46.274810390218981</v>
      </c>
      <c r="W27" s="69">
        <f>IF(RES_hh_emi!W27=0,0,1000000*RES_hh_emi!W27/RES_hh_num!W27)</f>
        <v>46.647543280373306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188.02233529872828</v>
      </c>
      <c r="C29" s="72">
        <f>IF(RES_hh_emi!C29=0,0,1000000*RES_hh_emi!C29/RES_hh_num!C29)</f>
        <v>188.81853873844315</v>
      </c>
      <c r="D29" s="72">
        <f>IF(RES_hh_emi!D29=0,0,1000000*RES_hh_emi!D29/RES_hh_num!D29)</f>
        <v>200.21936406076247</v>
      </c>
      <c r="E29" s="72">
        <f>IF(RES_hh_emi!E29=0,0,1000000*RES_hh_emi!E29/RES_hh_num!E29)</f>
        <v>192.98350448227461</v>
      </c>
      <c r="F29" s="72">
        <f>IF(RES_hh_emi!F29=0,0,1000000*RES_hh_emi!F29/RES_hh_num!F29)</f>
        <v>220.13295783944969</v>
      </c>
      <c r="G29" s="72">
        <f>IF(RES_hh_emi!G29=0,0,1000000*RES_hh_emi!G29/RES_hh_num!G29)</f>
        <v>203.85053326071622</v>
      </c>
      <c r="H29" s="72">
        <f>IF(RES_hh_emi!H29=0,0,1000000*RES_hh_emi!H29/RES_hh_num!H29)</f>
        <v>203.90716519132673</v>
      </c>
      <c r="I29" s="72">
        <f>IF(RES_hh_emi!I29=0,0,1000000*RES_hh_emi!I29/RES_hh_num!I29)</f>
        <v>211.59698624739099</v>
      </c>
      <c r="J29" s="72">
        <f>IF(RES_hh_emi!J29=0,0,1000000*RES_hh_emi!J29/RES_hh_num!J29)</f>
        <v>213.62268458018158</v>
      </c>
      <c r="K29" s="72">
        <f>IF(RES_hh_emi!K29=0,0,1000000*RES_hh_emi!K29/RES_hh_num!K29)</f>
        <v>188.42507887619098</v>
      </c>
      <c r="L29" s="72">
        <f>IF(RES_hh_emi!L29=0,0,1000000*RES_hh_emi!L29/RES_hh_num!L29)</f>
        <v>233.99023674647037</v>
      </c>
      <c r="M29" s="72">
        <f>IF(RES_hh_emi!M29=0,0,1000000*RES_hh_emi!M29/RES_hh_num!M29)</f>
        <v>218.85006198820824</v>
      </c>
      <c r="N29" s="72">
        <f>IF(RES_hh_emi!N29=0,0,1000000*RES_hh_emi!N29/RES_hh_num!N29)</f>
        <v>68.672233804771551</v>
      </c>
      <c r="O29" s="72">
        <f>IF(RES_hh_emi!O29=0,0,1000000*RES_hh_emi!O29/RES_hh_num!O29)</f>
        <v>249.06950821624022</v>
      </c>
      <c r="P29" s="72">
        <f>IF(RES_hh_emi!P29=0,0,1000000*RES_hh_emi!P29/RES_hh_num!P29)</f>
        <v>242.0869075209944</v>
      </c>
      <c r="Q29" s="72">
        <f>IF(RES_hh_emi!Q29=0,0,1000000*RES_hh_emi!Q29/RES_hh_num!Q29)</f>
        <v>212.43026981313514</v>
      </c>
      <c r="R29" s="72">
        <f>IF(RES_hh_emi!R29=0,0,1000000*RES_hh_emi!R29/RES_hh_num!R29)</f>
        <v>200.76956331188126</v>
      </c>
      <c r="S29" s="72">
        <f>IF(RES_hh_emi!S29=0,0,1000000*RES_hh_emi!S29/RES_hh_num!S29)</f>
        <v>200.70547952407253</v>
      </c>
      <c r="T29" s="72">
        <f>IF(RES_hh_emi!T29=0,0,1000000*RES_hh_emi!T29/RES_hh_num!T29)</f>
        <v>242.68232165637173</v>
      </c>
      <c r="U29" s="72">
        <f>IF(RES_hh_emi!U29=0,0,1000000*RES_hh_emi!U29/RES_hh_num!U29)</f>
        <v>251.66038720039347</v>
      </c>
      <c r="V29" s="72">
        <f>IF(RES_hh_emi!V29=0,0,1000000*RES_hh_emi!V29/RES_hh_num!V29)</f>
        <v>282.63846961033425</v>
      </c>
      <c r="W29" s="72">
        <f>IF(RES_hh_emi!W29=0,0,1000000*RES_hh_emi!W29/RES_hh_num!W29)</f>
        <v>274.37672233927151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164.13309788033197</v>
      </c>
      <c r="C30" s="72">
        <f>IF(RES_hh_emi!C30=0,0,1000000*RES_hh_emi!C30/RES_hh_num!C30)</f>
        <v>144.38544454432807</v>
      </c>
      <c r="D30" s="72">
        <f>IF(RES_hh_emi!D30=0,0,1000000*RES_hh_emi!D30/RES_hh_num!D30)</f>
        <v>135.04976601915391</v>
      </c>
      <c r="E30" s="72">
        <f>IF(RES_hh_emi!E30=0,0,1000000*RES_hh_emi!E30/RES_hh_num!E30)</f>
        <v>140.10040340503585</v>
      </c>
      <c r="F30" s="72">
        <f>IF(RES_hh_emi!F30=0,0,1000000*RES_hh_emi!F30/RES_hh_num!F30)</f>
        <v>142.16371695769993</v>
      </c>
      <c r="G30" s="72">
        <f>IF(RES_hh_emi!G30=0,0,1000000*RES_hh_emi!G30/RES_hh_num!G30)</f>
        <v>159.16814568113892</v>
      </c>
      <c r="H30" s="72">
        <f>IF(RES_hh_emi!H30=0,0,1000000*RES_hh_emi!H30/RES_hh_num!H30)</f>
        <v>197.44179596902111</v>
      </c>
      <c r="I30" s="72">
        <f>IF(RES_hh_emi!I30=0,0,1000000*RES_hh_emi!I30/RES_hh_num!I30)</f>
        <v>187.81276193943697</v>
      </c>
      <c r="J30" s="72">
        <f>IF(RES_hh_emi!J30=0,0,1000000*RES_hh_emi!J30/RES_hh_num!J30)</f>
        <v>179.31254314507845</v>
      </c>
      <c r="K30" s="72">
        <f>IF(RES_hh_emi!K30=0,0,1000000*RES_hh_emi!K30/RES_hh_num!K30)</f>
        <v>202.68152233848096</v>
      </c>
      <c r="L30" s="72">
        <f>IF(RES_hh_emi!L30=0,0,1000000*RES_hh_emi!L30/RES_hh_num!L30)</f>
        <v>189.01518107061125</v>
      </c>
      <c r="M30" s="72">
        <f>IF(RES_hh_emi!M30=0,0,1000000*RES_hh_emi!M30/RES_hh_num!M30)</f>
        <v>169.5319315245637</v>
      </c>
      <c r="N30" s="72">
        <f>IF(RES_hh_emi!N30=0,0,1000000*RES_hh_emi!N30/RES_hh_num!N30)</f>
        <v>172.0632034819474</v>
      </c>
      <c r="O30" s="72">
        <f>IF(RES_hh_emi!O30=0,0,1000000*RES_hh_emi!O30/RES_hh_num!O30)</f>
        <v>193.72880204085834</v>
      </c>
      <c r="P30" s="72">
        <f>IF(RES_hh_emi!P30=0,0,1000000*RES_hh_emi!P30/RES_hh_num!P30)</f>
        <v>171.61470228021128</v>
      </c>
      <c r="Q30" s="72">
        <f>IF(RES_hh_emi!Q30=0,0,1000000*RES_hh_emi!Q30/RES_hh_num!Q30)</f>
        <v>173.18645072091709</v>
      </c>
      <c r="R30" s="72">
        <f>IF(RES_hh_emi!R30=0,0,1000000*RES_hh_emi!R30/RES_hh_num!R30)</f>
        <v>220.19726230899641</v>
      </c>
      <c r="S30" s="72">
        <f>IF(RES_hh_emi!S30=0,0,1000000*RES_hh_emi!S30/RES_hh_num!S30)</f>
        <v>201.12163334855762</v>
      </c>
      <c r="T30" s="72">
        <f>IF(RES_hh_emi!T30=0,0,1000000*RES_hh_emi!T30/RES_hh_num!T30)</f>
        <v>205.44830199618863</v>
      </c>
      <c r="U30" s="72">
        <f>IF(RES_hh_emi!U30=0,0,1000000*RES_hh_emi!U30/RES_hh_num!U30)</f>
        <v>234.68093993774696</v>
      </c>
      <c r="V30" s="72">
        <f>IF(RES_hh_emi!V30=0,0,1000000*RES_hh_emi!V30/RES_hh_num!V30)</f>
        <v>235.70705099489231</v>
      </c>
      <c r="W30" s="72">
        <f>IF(RES_hh_emi!W30=0,0,1000000*RES_hh_emi!W30/RES_hh_num!W30)</f>
        <v>250.61304332373771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142.87845230733069</v>
      </c>
      <c r="C3" s="65">
        <f>IF(RES_hh_fech!C3=0,0,RES_hh_fech!C3/RES_summary!C$19)</f>
        <v>148.34337057505786</v>
      </c>
      <c r="D3" s="65">
        <f>IF(RES_hh_fech!D3=0,0,RES_hh_fech!D3/RES_summary!D$19)</f>
        <v>153.20948031788063</v>
      </c>
      <c r="E3" s="65">
        <f>IF(RES_hh_fech!E3=0,0,RES_hh_fech!E3/RES_summary!E$19)</f>
        <v>171.88371459403902</v>
      </c>
      <c r="F3" s="65">
        <f>IF(RES_hh_fech!F3=0,0,RES_hh_fech!F3/RES_summary!F$19)</f>
        <v>163.09692160646273</v>
      </c>
      <c r="G3" s="65">
        <f>IF(RES_hh_fech!G3=0,0,RES_hh_fech!G3/RES_summary!G$19)</f>
        <v>165.36682753187816</v>
      </c>
      <c r="H3" s="65">
        <f>IF(RES_hh_fech!H3=0,0,RES_hh_fech!H3/RES_summary!H$19)</f>
        <v>164.42909685505384</v>
      </c>
      <c r="I3" s="65">
        <f>IF(RES_hh_fech!I3=0,0,RES_hh_fech!I3/RES_summary!I$19)</f>
        <v>157.61904785891565</v>
      </c>
      <c r="J3" s="65">
        <f>IF(RES_hh_fech!J3=0,0,RES_hh_fech!J3/RES_summary!J$19)</f>
        <v>150.27754875274914</v>
      </c>
      <c r="K3" s="65">
        <f>IF(RES_hh_fech!K3=0,0,RES_hh_fech!K3/RES_summary!K$19)</f>
        <v>135.47860969305938</v>
      </c>
      <c r="L3" s="65">
        <f>IF(RES_hh_fech!L3=0,0,RES_hh_fech!L3/RES_summary!L$19)</f>
        <v>127.30286172253155</v>
      </c>
      <c r="M3" s="65">
        <f>IF(RES_hh_fech!M3=0,0,RES_hh_fech!M3/RES_summary!M$19)</f>
        <v>152.95665979680166</v>
      </c>
      <c r="N3" s="65">
        <f>IF(RES_hh_fech!N3=0,0,RES_hh_fech!N3/RES_summary!N$19)</f>
        <v>138.3951001415318</v>
      </c>
      <c r="O3" s="65">
        <f>IF(RES_hh_fech!O3=0,0,RES_hh_fech!O3/RES_summary!O$19)</f>
        <v>96.074863180135679</v>
      </c>
      <c r="P3" s="65">
        <f>IF(RES_hh_fech!P3=0,0,RES_hh_fech!P3/RES_summary!P$19)</f>
        <v>94.983791088169426</v>
      </c>
      <c r="Q3" s="65">
        <f>IF(RES_hh_fech!Q3=0,0,RES_hh_fech!Q3/RES_summary!Q$19)</f>
        <v>114.1950857660994</v>
      </c>
      <c r="R3" s="65">
        <f>IF(RES_hh_fech!R3=0,0,RES_hh_fech!R3/RES_summary!R$19)</f>
        <v>110.85101574704332</v>
      </c>
      <c r="S3" s="65">
        <f>IF(RES_hh_fech!S3=0,0,RES_hh_fech!S3/RES_summary!S$19)</f>
        <v>109.91866364273653</v>
      </c>
      <c r="T3" s="65">
        <f>IF(RES_hh_fech!T3=0,0,RES_hh_fech!T3/RES_summary!T$19)</f>
        <v>94.895263032754386</v>
      </c>
      <c r="U3" s="65">
        <f>IF(RES_hh_fech!U3=0,0,RES_hh_fech!U3/RES_summary!U$19)</f>
        <v>100.6688033917536</v>
      </c>
      <c r="V3" s="65">
        <f>IF(RES_hh_fech!V3=0,0,RES_hh_fech!V3/RES_summary!V$19)</f>
        <v>104.50517147689767</v>
      </c>
      <c r="W3" s="65">
        <f>IF(RES_hh_fech!W3=0,0,RES_hh_fech!W3/RES_summary!W$19)</f>
        <v>103.15162141002567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113.35449451140953</v>
      </c>
      <c r="C4" s="69">
        <f>IF(RES_hh_fech!C4=0,0,RES_hh_fech!C4/RES_summary!C$19)</f>
        <v>118.61926306709417</v>
      </c>
      <c r="D4" s="69">
        <f>IF(RES_hh_fech!D4=0,0,RES_hh_fech!D4/RES_summary!D$19)</f>
        <v>123.01249969320055</v>
      </c>
      <c r="E4" s="69">
        <f>IF(RES_hh_fech!E4=0,0,RES_hh_fech!E4/RES_summary!E$19)</f>
        <v>140.84115118300826</v>
      </c>
      <c r="F4" s="69">
        <f>IF(RES_hh_fech!F4=0,0,RES_hh_fech!F4/RES_summary!F$19)</f>
        <v>132.95670628855217</v>
      </c>
      <c r="G4" s="69">
        <f>IF(RES_hh_fech!G4=0,0,RES_hh_fech!G4/RES_summary!G$19)</f>
        <v>135.9790312944325</v>
      </c>
      <c r="H4" s="69">
        <f>IF(RES_hh_fech!H4=0,0,RES_hh_fech!H4/RES_summary!H$19)</f>
        <v>134.12212916932626</v>
      </c>
      <c r="I4" s="69">
        <f>IF(RES_hh_fech!I4=0,0,RES_hh_fech!I4/RES_summary!I$19)</f>
        <v>126.71156452676293</v>
      </c>
      <c r="J4" s="69">
        <f>IF(RES_hh_fech!J4=0,0,RES_hh_fech!J4/RES_summary!J$19)</f>
        <v>118.7519306865761</v>
      </c>
      <c r="K4" s="69">
        <f>IF(RES_hh_fech!K4=0,0,RES_hh_fech!K4/RES_summary!K$19)</f>
        <v>104.12900449078545</v>
      </c>
      <c r="L4" s="69">
        <f>IF(RES_hh_fech!L4=0,0,RES_hh_fech!L4/RES_summary!L$19)</f>
        <v>96.075967691348268</v>
      </c>
      <c r="M4" s="69">
        <f>IF(RES_hh_fech!M4=0,0,RES_hh_fech!M4/RES_summary!M$19)</f>
        <v>122.79619869052318</v>
      </c>
      <c r="N4" s="69">
        <f>IF(RES_hh_fech!N4=0,0,RES_hh_fech!N4/RES_summary!N$19)</f>
        <v>106.82496701520095</v>
      </c>
      <c r="O4" s="69">
        <f>IF(RES_hh_fech!O4=0,0,RES_hh_fech!O4/RES_summary!O$19)</f>
        <v>66.251415028554661</v>
      </c>
      <c r="P4" s="69">
        <f>IF(RES_hh_fech!P4=0,0,RES_hh_fech!P4/RES_summary!P$19)</f>
        <v>65.756030394589772</v>
      </c>
      <c r="Q4" s="69">
        <f>IF(RES_hh_fech!Q4=0,0,RES_hh_fech!Q4/RES_summary!Q$19)</f>
        <v>83.934293938959755</v>
      </c>
      <c r="R4" s="69">
        <f>IF(RES_hh_fech!R4=0,0,RES_hh_fech!R4/RES_summary!R$19)</f>
        <v>78.522920922242179</v>
      </c>
      <c r="S4" s="69">
        <f>IF(RES_hh_fech!S4=0,0,RES_hh_fech!S4/RES_summary!S$19)</f>
        <v>77.690767555820472</v>
      </c>
      <c r="T4" s="69">
        <f>IF(RES_hh_fech!T4=0,0,RES_hh_fech!T4/RES_summary!T$19)</f>
        <v>64.747826774020425</v>
      </c>
      <c r="U4" s="69">
        <f>IF(RES_hh_fech!U4=0,0,RES_hh_fech!U4/RES_summary!U$19)</f>
        <v>68.232981126872446</v>
      </c>
      <c r="V4" s="69">
        <f>IF(RES_hh_fech!V4=0,0,RES_hh_fech!V4/RES_summary!V$19)</f>
        <v>71.591821501595405</v>
      </c>
      <c r="W4" s="69">
        <f>IF(RES_hh_fech!W4=0,0,RES_hh_fech!W4/RES_summary!W$19)</f>
        <v>69.64732496314366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90.620983126240816</v>
      </c>
      <c r="C5" s="72">
        <f>IF(RES_hh_fech!C5=0,0,RES_hh_fech!C5/RES_summary!C$19)</f>
        <v>106.32191792183285</v>
      </c>
      <c r="D5" s="72">
        <f>IF(RES_hh_fech!D5=0,0,RES_hh_fech!D5/RES_summary!D$19)</f>
        <v>62.807591672909275</v>
      </c>
      <c r="E5" s="72">
        <f>IF(RES_hh_fech!E5=0,0,RES_hh_fech!E5/RES_summary!E$19)</f>
        <v>87.221651461541342</v>
      </c>
      <c r="F5" s="72">
        <f>IF(RES_hh_fech!F5=0,0,RES_hh_fech!F5/RES_summary!F$19)</f>
        <v>116.53081485254931</v>
      </c>
      <c r="G5" s="72">
        <f>IF(RES_hh_fech!G5=0,0,RES_hh_fech!G5/RES_summary!G$19)</f>
        <v>133.72615318966194</v>
      </c>
      <c r="H5" s="72">
        <f>IF(RES_hh_fech!H5=0,0,RES_hh_fech!H5/RES_summary!H$19)</f>
        <v>51.146520745868379</v>
      </c>
      <c r="I5" s="72">
        <f>IF(RES_hh_fech!I5=0,0,RES_hh_fech!I5/RES_summary!I$19)</f>
        <v>62.521487134929636</v>
      </c>
      <c r="J5" s="72">
        <f>IF(RES_hh_fech!J5=0,0,RES_hh_fech!J5/RES_summary!J$19)</f>
        <v>189.65517438511404</v>
      </c>
      <c r="K5" s="72">
        <f>IF(RES_hh_fech!K5=0,0,RES_hh_fech!K5/RES_summary!K$19)</f>
        <v>112.86014734101285</v>
      </c>
      <c r="L5" s="72">
        <f>IF(RES_hh_fech!L5=0,0,RES_hh_fech!L5/RES_summary!L$19)</f>
        <v>102.32018942171879</v>
      </c>
      <c r="M5" s="72">
        <f>IF(RES_hh_fech!M5=0,0,RES_hh_fech!M5/RES_summary!M$19)</f>
        <v>153.13289875709793</v>
      </c>
      <c r="N5" s="72">
        <f>IF(RES_hh_fech!N5=0,0,RES_hh_fech!N5/RES_summary!N$19)</f>
        <v>15.665014660036158</v>
      </c>
      <c r="O5" s="72">
        <f>IF(RES_hh_fech!O5=0,0,RES_hh_fech!O5/RES_summary!O$19)</f>
        <v>33.988879552304425</v>
      </c>
      <c r="P5" s="72">
        <f>IF(RES_hh_fech!P5=0,0,RES_hh_fech!P5/RES_summary!P$19)</f>
        <v>78.892804723904234</v>
      </c>
      <c r="Q5" s="72">
        <f>IF(RES_hh_fech!Q5=0,0,RES_hh_fech!Q5/RES_summary!Q$19)</f>
        <v>111.40059862560102</v>
      </c>
      <c r="R5" s="72">
        <f>IF(RES_hh_fech!R5=0,0,RES_hh_fech!R5/RES_summary!R$19)</f>
        <v>43.954663884371783</v>
      </c>
      <c r="S5" s="72">
        <f>IF(RES_hh_fech!S5=0,0,RES_hh_fech!S5/RES_summary!S$19)</f>
        <v>87.358814679782952</v>
      </c>
      <c r="T5" s="72">
        <f>IF(RES_hh_fech!T5=0,0,RES_hh_fech!T5/RES_summary!T$19)</f>
        <v>70.995701038559773</v>
      </c>
      <c r="U5" s="72">
        <f>IF(RES_hh_fech!U5=0,0,RES_hh_fech!U5/RES_summary!U$19)</f>
        <v>68.869179358126587</v>
      </c>
      <c r="V5" s="72">
        <f>IF(RES_hh_fech!V5=0,0,RES_hh_fech!V5/RES_summary!V$19)</f>
        <v>69.735849055521882</v>
      </c>
      <c r="W5" s="72">
        <f>IF(RES_hh_fech!W5=0,0,RES_hh_fech!W5/RES_summary!W$19)</f>
        <v>75.167914134856687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99.907215054481441</v>
      </c>
      <c r="C6" s="72">
        <f>IF(RES_hh_fech!C6=0,0,RES_hh_fech!C6/RES_summary!C$19)</f>
        <v>112.02888349253972</v>
      </c>
      <c r="D6" s="72">
        <f>IF(RES_hh_fech!D6=0,0,RES_hh_fech!D6/RES_summary!D$19)</f>
        <v>99.175546399405235</v>
      </c>
      <c r="E6" s="72">
        <f>IF(RES_hh_fech!E6=0,0,RES_hh_fech!E6/RES_summary!E$19)</f>
        <v>116.73229209978302</v>
      </c>
      <c r="F6" s="72">
        <f>IF(RES_hh_fech!F6=0,0,RES_hh_fech!F6/RES_summary!F$19)</f>
        <v>129.14112089201831</v>
      </c>
      <c r="G6" s="72">
        <f>IF(RES_hh_fech!G6=0,0,RES_hh_fech!G6/RES_summary!G$19)</f>
        <v>128.19499836108494</v>
      </c>
      <c r="H6" s="72">
        <f>IF(RES_hh_fech!H6=0,0,RES_hh_fech!H6/RES_summary!H$19)</f>
        <v>125.51687327972088</v>
      </c>
      <c r="I6" s="72">
        <f>IF(RES_hh_fech!I6=0,0,RES_hh_fech!I6/RES_summary!I$19)</f>
        <v>117.99458263178948</v>
      </c>
      <c r="J6" s="72">
        <f>IF(RES_hh_fech!J6=0,0,RES_hh_fech!J6/RES_summary!J$19)</f>
        <v>114.62268956254641</v>
      </c>
      <c r="K6" s="72">
        <f>IF(RES_hh_fech!K6=0,0,RES_hh_fech!K6/RES_summary!K$19)</f>
        <v>87.622428513078489</v>
      </c>
      <c r="L6" s="72">
        <f>IF(RES_hh_fech!L6=0,0,RES_hh_fech!L6/RES_summary!L$19)</f>
        <v>98.564470901357623</v>
      </c>
      <c r="M6" s="72">
        <f>IF(RES_hh_fech!M6=0,0,RES_hh_fech!M6/RES_summary!M$19)</f>
        <v>78.351890689617477</v>
      </c>
      <c r="N6" s="72">
        <f>IF(RES_hh_fech!N6=0,0,RES_hh_fech!N6/RES_summary!N$19)</f>
        <v>31.16243105366031</v>
      </c>
      <c r="O6" s="72">
        <f>IF(RES_hh_fech!O6=0,0,RES_hh_fech!O6/RES_summary!O$19)</f>
        <v>84.565905686931131</v>
      </c>
      <c r="P6" s="72">
        <f>IF(RES_hh_fech!P6=0,0,RES_hh_fech!P6/RES_summary!P$19)</f>
        <v>125.06865242536459</v>
      </c>
      <c r="Q6" s="72">
        <f>IF(RES_hh_fech!Q6=0,0,RES_hh_fech!Q6/RES_summary!Q$19)</f>
        <v>107.60969009192679</v>
      </c>
      <c r="R6" s="72">
        <f>IF(RES_hh_fech!R6=0,0,RES_hh_fech!R6/RES_summary!R$19)</f>
        <v>102.80228892969517</v>
      </c>
      <c r="S6" s="72">
        <f>IF(RES_hh_fech!S6=0,0,RES_hh_fech!S6/RES_summary!S$19)</f>
        <v>102.82467474384488</v>
      </c>
      <c r="T6" s="72">
        <f>IF(RES_hh_fech!T6=0,0,RES_hh_fech!T6/RES_summary!T$19)</f>
        <v>76.513752099496813</v>
      </c>
      <c r="U6" s="72">
        <f>IF(RES_hh_fech!U6=0,0,RES_hh_fech!U6/RES_summary!U$19)</f>
        <v>60.763547147437563</v>
      </c>
      <c r="V6" s="72">
        <f>IF(RES_hh_fech!V6=0,0,RES_hh_fech!V6/RES_summary!V$19)</f>
        <v>26.048485393625434</v>
      </c>
      <c r="W6" s="72">
        <f>IF(RES_hh_fech!W6=0,0,RES_hh_fech!W6/RES_summary!W$19)</f>
        <v>97.864253722408634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114.89534557397111</v>
      </c>
      <c r="C7" s="72">
        <f>IF(RES_hh_fech!C7=0,0,RES_hh_fech!C7/RES_summary!C$19)</f>
        <v>121.83675355502105</v>
      </c>
      <c r="D7" s="72">
        <f>IF(RES_hh_fech!D7=0,0,RES_hh_fech!D7/RES_summary!D$19)</f>
        <v>125.25780649185771</v>
      </c>
      <c r="E7" s="72">
        <f>IF(RES_hh_fech!E7=0,0,RES_hh_fech!E7/RES_summary!E$19)</f>
        <v>147.4885726795516</v>
      </c>
      <c r="F7" s="72">
        <f>IF(RES_hh_fech!F7=0,0,RES_hh_fech!F7/RES_summary!F$19)</f>
        <v>137.05348773219725</v>
      </c>
      <c r="G7" s="72">
        <f>IF(RES_hh_fech!G7=0,0,RES_hh_fech!G7/RES_summary!G$19)</f>
        <v>143.51404994655982</v>
      </c>
      <c r="H7" s="72">
        <f>IF(RES_hh_fech!H7=0,0,RES_hh_fech!H7/RES_summary!H$19)</f>
        <v>142.14462320991223</v>
      </c>
      <c r="I7" s="72">
        <f>IF(RES_hh_fech!I7=0,0,RES_hh_fech!I7/RES_summary!I$19)</f>
        <v>132.25745164074686</v>
      </c>
      <c r="J7" s="72">
        <f>IF(RES_hh_fech!J7=0,0,RES_hh_fech!J7/RES_summary!J$19)</f>
        <v>129.87013202670116</v>
      </c>
      <c r="K7" s="72">
        <f>IF(RES_hh_fech!K7=0,0,RES_hh_fech!K7/RES_summary!K$19)</f>
        <v>112.4418861435536</v>
      </c>
      <c r="L7" s="72">
        <f>IF(RES_hh_fech!L7=0,0,RES_hh_fech!L7/RES_summary!L$19)</f>
        <v>103.67005512306312</v>
      </c>
      <c r="M7" s="72">
        <f>IF(RES_hh_fech!M7=0,0,RES_hh_fech!M7/RES_summary!M$19)</f>
        <v>147.85100235782107</v>
      </c>
      <c r="N7" s="72">
        <f>IF(RES_hh_fech!N7=0,0,RES_hh_fech!N7/RES_summary!N$19)</f>
        <v>116.0432857094309</v>
      </c>
      <c r="O7" s="72">
        <f>IF(RES_hh_fech!O7=0,0,RES_hh_fech!O7/RES_summary!O$19)</f>
        <v>56.04370133335437</v>
      </c>
      <c r="P7" s="72">
        <f>IF(RES_hh_fech!P7=0,0,RES_hh_fech!P7/RES_summary!P$19)</f>
        <v>58.484925119599573</v>
      </c>
      <c r="Q7" s="72">
        <f>IF(RES_hh_fech!Q7=0,0,RES_hh_fech!Q7/RES_summary!Q$19)</f>
        <v>91.57491229116512</v>
      </c>
      <c r="R7" s="72">
        <f>IF(RES_hh_fech!R7=0,0,RES_hh_fech!R7/RES_summary!R$19)</f>
        <v>82.558890166293764</v>
      </c>
      <c r="S7" s="72">
        <f>IF(RES_hh_fech!S7=0,0,RES_hh_fech!S7/RES_summary!S$19)</f>
        <v>84.351436401653359</v>
      </c>
      <c r="T7" s="72">
        <f>IF(RES_hh_fech!T7=0,0,RES_hh_fech!T7/RES_summary!T$19)</f>
        <v>71.263459509252613</v>
      </c>
      <c r="U7" s="72">
        <f>IF(RES_hh_fech!U7=0,0,RES_hh_fech!U7/RES_summary!U$19)</f>
        <v>78.023638847522903</v>
      </c>
      <c r="V7" s="72">
        <f>IF(RES_hh_fech!V7=0,0,RES_hh_fech!V7/RES_summary!V$19)</f>
        <v>84.958052721285625</v>
      </c>
      <c r="W7" s="72">
        <f>IF(RES_hh_fech!W7=0,0,RES_hh_fech!W7/RES_summary!W$19)</f>
        <v>75.098907697523472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101.39297849121527</v>
      </c>
      <c r="C8" s="72">
        <f>IF(RES_hh_fech!C8=0,0,RES_hh_fech!C8/RES_summary!C$19)</f>
        <v>90.938242915496872</v>
      </c>
      <c r="D8" s="72">
        <f>IF(RES_hh_fech!D8=0,0,RES_hh_fech!D8/RES_summary!D$19)</f>
        <v>75.470323329791157</v>
      </c>
      <c r="E8" s="72">
        <f>IF(RES_hh_fech!E8=0,0,RES_hh_fech!E8/RES_summary!E$19)</f>
        <v>85.202926285853508</v>
      </c>
      <c r="F8" s="72">
        <f>IF(RES_hh_fech!F8=0,0,RES_hh_fech!F8/RES_summary!F$19)</f>
        <v>79.525801241177788</v>
      </c>
      <c r="G8" s="72">
        <f>IF(RES_hh_fech!G8=0,0,RES_hh_fech!G8/RES_summary!G$19)</f>
        <v>93.907603103122966</v>
      </c>
      <c r="H8" s="72">
        <f>IF(RES_hh_fech!H8=0,0,RES_hh_fech!H8/RES_summary!H$19)</f>
        <v>112.73491306703045</v>
      </c>
      <c r="I8" s="72">
        <f>IF(RES_hh_fech!I8=0,0,RES_hh_fech!I8/RES_summary!I$19)</f>
        <v>102.55702846920663</v>
      </c>
      <c r="J8" s="72">
        <f>IF(RES_hh_fech!J8=0,0,RES_hh_fech!J8/RES_summary!J$19)</f>
        <v>93.915001799613421</v>
      </c>
      <c r="K8" s="72">
        <f>IF(RES_hh_fech!K8=0,0,RES_hh_fech!K8/RES_summary!K$19)</f>
        <v>94.27107197652731</v>
      </c>
      <c r="L8" s="72">
        <f>IF(RES_hh_fech!L8=0,0,RES_hh_fech!L8/RES_summary!L$19)</f>
        <v>84.452817909399471</v>
      </c>
      <c r="M8" s="72">
        <f>IF(RES_hh_fech!M8=0,0,RES_hh_fech!M8/RES_summary!M$19)</f>
        <v>108.32298322048125</v>
      </c>
      <c r="N8" s="72">
        <f>IF(RES_hh_fech!N8=0,0,RES_hh_fech!N8/RES_summary!N$19)</f>
        <v>92.915909346203946</v>
      </c>
      <c r="O8" s="72">
        <f>IF(RES_hh_fech!O8=0,0,RES_hh_fech!O8/RES_summary!O$19)</f>
        <v>63.114794583010124</v>
      </c>
      <c r="P8" s="72">
        <f>IF(RES_hh_fech!P8=0,0,RES_hh_fech!P8/RES_summary!P$19)</f>
        <v>58.860019963886756</v>
      </c>
      <c r="Q8" s="72">
        <f>IF(RES_hh_fech!Q8=0,0,RES_hh_fech!Q8/RES_summary!Q$19)</f>
        <v>82.981575055023441</v>
      </c>
      <c r="R8" s="72">
        <f>IF(RES_hh_fech!R8=0,0,RES_hh_fech!R8/RES_summary!R$19)</f>
        <v>72.181984353409035</v>
      </c>
      <c r="S8" s="72">
        <f>IF(RES_hh_fech!S8=0,0,RES_hh_fech!S8/RES_summary!S$19)</f>
        <v>72.560002388584508</v>
      </c>
      <c r="T8" s="72">
        <f>IF(RES_hh_fech!T8=0,0,RES_hh_fech!T8/RES_summary!T$19)</f>
        <v>60.838192713961604</v>
      </c>
      <c r="U8" s="72">
        <f>IF(RES_hh_fech!U8=0,0,RES_hh_fech!U8/RES_summary!U$19)</f>
        <v>64.47974110948357</v>
      </c>
      <c r="V8" s="72">
        <f>IF(RES_hh_fech!V8=0,0,RES_hh_fech!V8/RES_summary!V$19)</f>
        <v>66.745262946659366</v>
      </c>
      <c r="W8" s="72">
        <f>IF(RES_hh_fech!W8=0,0,RES_hh_fech!W8/RES_summary!W$19)</f>
        <v>69.727696421059704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119.15664949335759</v>
      </c>
      <c r="C9" s="72">
        <f>IF(RES_hh_fech!C9=0,0,RES_hh_fech!C9/RES_summary!C$19)</f>
        <v>122.8589850216609</v>
      </c>
      <c r="D9" s="72">
        <f>IF(RES_hh_fech!D9=0,0,RES_hh_fech!D9/RES_summary!D$19)</f>
        <v>130.79191726675978</v>
      </c>
      <c r="E9" s="72">
        <f>IF(RES_hh_fech!E9=0,0,RES_hh_fech!E9/RES_summary!E$19)</f>
        <v>139.21409559472835</v>
      </c>
      <c r="F9" s="72">
        <f>IF(RES_hh_fech!F9=0,0,RES_hh_fech!F9/RES_summary!F$19)</f>
        <v>140.33855440964763</v>
      </c>
      <c r="G9" s="72">
        <f>IF(RES_hh_fech!G9=0,0,RES_hh_fech!G9/RES_summary!G$19)</f>
        <v>137.39022238477045</v>
      </c>
      <c r="H9" s="72">
        <f>IF(RES_hh_fech!H9=0,0,RES_hh_fech!H9/RES_summary!H$19)</f>
        <v>131.22978836632515</v>
      </c>
      <c r="I9" s="72">
        <f>IF(RES_hh_fech!I9=0,0,RES_hh_fech!I9/RES_summary!I$19)</f>
        <v>140.51978353155141</v>
      </c>
      <c r="J9" s="72">
        <f>IF(RES_hh_fech!J9=0,0,RES_hh_fech!J9/RES_summary!J$19)</f>
        <v>114.4653193344313</v>
      </c>
      <c r="K9" s="72">
        <f>IF(RES_hh_fech!K9=0,0,RES_hh_fech!K9/RES_summary!K$19)</f>
        <v>97.954229898224213</v>
      </c>
      <c r="L9" s="72">
        <f>IF(RES_hh_fech!L9=0,0,RES_hh_fech!L9/RES_summary!L$19)</f>
        <v>91.516676088290623</v>
      </c>
      <c r="M9" s="72">
        <f>IF(RES_hh_fech!M9=0,0,RES_hh_fech!M9/RES_summary!M$19)</f>
        <v>102.27284964712644</v>
      </c>
      <c r="N9" s="72">
        <f>IF(RES_hh_fech!N9=0,0,RES_hh_fech!N9/RES_summary!N$19)</f>
        <v>109.21299851583868</v>
      </c>
      <c r="O9" s="72">
        <f>IF(RES_hh_fech!O9=0,0,RES_hh_fech!O9/RES_summary!O$19)</f>
        <v>89.395430718862599</v>
      </c>
      <c r="P9" s="72">
        <f>IF(RES_hh_fech!P9=0,0,RES_hh_fech!P9/RES_summary!P$19)</f>
        <v>85.74051057676877</v>
      </c>
      <c r="Q9" s="72">
        <f>IF(RES_hh_fech!Q9=0,0,RES_hh_fech!Q9/RES_summary!Q$19)</f>
        <v>88.724839852774181</v>
      </c>
      <c r="R9" s="72">
        <f>IF(RES_hh_fech!R9=0,0,RES_hh_fech!R9/RES_summary!R$19)</f>
        <v>75.866054281433179</v>
      </c>
      <c r="S9" s="72">
        <f>IF(RES_hh_fech!S9=0,0,RES_hh_fech!S9/RES_summary!S$19)</f>
        <v>76.45882430206953</v>
      </c>
      <c r="T9" s="72">
        <f>IF(RES_hh_fech!T9=0,0,RES_hh_fech!T9/RES_summary!T$19)</f>
        <v>73.019225016343924</v>
      </c>
      <c r="U9" s="72">
        <f>IF(RES_hh_fech!U9=0,0,RES_hh_fech!U9/RES_summary!U$19)</f>
        <v>71.449126795102472</v>
      </c>
      <c r="V9" s="72">
        <f>IF(RES_hh_fech!V9=0,0,RES_hh_fech!V9/RES_summary!V$19)</f>
        <v>71.504113583354254</v>
      </c>
      <c r="W9" s="72">
        <f>IF(RES_hh_fech!W9=0,0,RES_hh_fech!W9/RES_summary!W$19)</f>
        <v>76.818975783484476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112.97418620479186</v>
      </c>
      <c r="G10" s="72">
        <f>IF(RES_hh_fech!G10=0,0,RES_hh_fech!G10/RES_summary!G$19)</f>
        <v>86.585924556951554</v>
      </c>
      <c r="H10" s="72">
        <f>IF(RES_hh_fech!H10=0,0,RES_hh_fech!H10/RES_summary!H$19)</f>
        <v>84.476691260965438</v>
      </c>
      <c r="I10" s="72">
        <f>IF(RES_hh_fech!I10=0,0,RES_hh_fech!I10/RES_summary!I$19)</f>
        <v>79.90129885324356</v>
      </c>
      <c r="J10" s="72">
        <f>IF(RES_hh_fech!J10=0,0,RES_hh_fech!J10/RES_summary!J$19)</f>
        <v>74.991500152158309</v>
      </c>
      <c r="K10" s="72">
        <f>IF(RES_hh_fech!K10=0,0,RES_hh_fech!K10/RES_summary!K$19)</f>
        <v>71.970791615167741</v>
      </c>
      <c r="L10" s="72">
        <f>IF(RES_hh_fech!L10=0,0,RES_hh_fech!L10/RES_summary!L$19)</f>
        <v>71.543413587099323</v>
      </c>
      <c r="M10" s="72">
        <f>IF(RES_hh_fech!M10=0,0,RES_hh_fech!M10/RES_summary!M$19)</f>
        <v>75.331352032077561</v>
      </c>
      <c r="N10" s="72">
        <f>IF(RES_hh_fech!N10=0,0,RES_hh_fech!N10/RES_summary!N$19)</f>
        <v>75.539177024123632</v>
      </c>
      <c r="O10" s="72">
        <f>IF(RES_hh_fech!O10=0,0,RES_hh_fech!O10/RES_summary!O$19)</f>
        <v>61.540070249909689</v>
      </c>
      <c r="P10" s="72">
        <f>IF(RES_hh_fech!P10=0,0,RES_hh_fech!P10/RES_summary!P$19)</f>
        <v>67.601510500059618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73.39910817224154</v>
      </c>
      <c r="C11" s="72">
        <f>IF(RES_hh_fech!C11=0,0,RES_hh_fech!C11/RES_summary!C$19)</f>
        <v>72.747070154781596</v>
      </c>
      <c r="D11" s="72">
        <f>IF(RES_hh_fech!D11=0,0,RES_hh_fech!D11/RES_summary!D$19)</f>
        <v>66.30722832734287</v>
      </c>
      <c r="E11" s="72">
        <f>IF(RES_hh_fech!E11=0,0,RES_hh_fech!E11/RES_summary!E$19)</f>
        <v>97.330298806790807</v>
      </c>
      <c r="F11" s="72">
        <f>IF(RES_hh_fech!F11=0,0,RES_hh_fech!F11/RES_summary!F$19)</f>
        <v>83.755933351354486</v>
      </c>
      <c r="G11" s="72">
        <f>IF(RES_hh_fech!G11=0,0,RES_hh_fech!G11/RES_summary!G$19)</f>
        <v>89.055308852244494</v>
      </c>
      <c r="H11" s="72">
        <f>IF(RES_hh_fech!H11=0,0,RES_hh_fech!H11/RES_summary!H$19)</f>
        <v>99.513469482193713</v>
      </c>
      <c r="I11" s="72">
        <f>IF(RES_hh_fech!I11=0,0,RES_hh_fech!I11/RES_summary!I$19)</f>
        <v>70.762804218807688</v>
      </c>
      <c r="J11" s="72">
        <f>IF(RES_hh_fech!J11=0,0,RES_hh_fech!J11/RES_summary!J$19)</f>
        <v>73.597280852536855</v>
      </c>
      <c r="K11" s="72">
        <f>IF(RES_hh_fech!K11=0,0,RES_hh_fech!K11/RES_summary!K$19)</f>
        <v>79.448113508535016</v>
      </c>
      <c r="L11" s="72">
        <f>IF(RES_hh_fech!L11=0,0,RES_hh_fech!L11/RES_summary!L$19)</f>
        <v>73.526230729392481</v>
      </c>
      <c r="M11" s="72">
        <f>IF(RES_hh_fech!M11=0,0,RES_hh_fech!M11/RES_summary!M$19)</f>
        <v>86.924416812698922</v>
      </c>
      <c r="N11" s="72">
        <f>IF(RES_hh_fech!N11=0,0,RES_hh_fech!N11/RES_summary!N$19)</f>
        <v>71.634293836013782</v>
      </c>
      <c r="O11" s="72">
        <f>IF(RES_hh_fech!O11=0,0,RES_hh_fech!O11/RES_summary!O$19)</f>
        <v>62.730112431292213</v>
      </c>
      <c r="P11" s="72">
        <f>IF(RES_hh_fech!P11=0,0,RES_hh_fech!P11/RES_summary!P$19)</f>
        <v>74.693941935493399</v>
      </c>
      <c r="Q11" s="72">
        <f>IF(RES_hh_fech!Q11=0,0,RES_hh_fech!Q11/RES_summary!Q$19)</f>
        <v>75.500379478810117</v>
      </c>
      <c r="R11" s="72">
        <f>IF(RES_hh_fech!R11=0,0,RES_hh_fech!R11/RES_summary!R$19)</f>
        <v>59.155440833113282</v>
      </c>
      <c r="S11" s="72">
        <f>IF(RES_hh_fech!S11=0,0,RES_hh_fech!S11/RES_summary!S$19)</f>
        <v>58.942882638675648</v>
      </c>
      <c r="T11" s="72">
        <f>IF(RES_hh_fech!T11=0,0,RES_hh_fech!T11/RES_summary!T$19)</f>
        <v>62.402380495005815</v>
      </c>
      <c r="U11" s="72">
        <f>IF(RES_hh_fech!U11=0,0,RES_hh_fech!U11/RES_summary!U$19)</f>
        <v>60.304384878123052</v>
      </c>
      <c r="V11" s="72">
        <f>IF(RES_hh_fech!V11=0,0,RES_hh_fech!V11/RES_summary!V$19)</f>
        <v>65.875605233183947</v>
      </c>
      <c r="W11" s="72">
        <f>IF(RES_hh_fech!W11=0,0,RES_hh_fech!W11/RES_summary!W$19)</f>
        <v>61.415009417664429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35.594254038224285</v>
      </c>
      <c r="C12" s="72">
        <f>IF(RES_hh_fech!C12=0,0,RES_hh_fech!C12/RES_summary!C$19)</f>
        <v>37.836587911263692</v>
      </c>
      <c r="D12" s="72">
        <f>IF(RES_hh_fech!D12=0,0,RES_hh_fech!D12/RES_summary!D$19)</f>
        <v>36.256024468658673</v>
      </c>
      <c r="E12" s="72">
        <f>IF(RES_hh_fech!E12=0,0,RES_hh_fech!E12/RES_summary!E$19)</f>
        <v>46.701132311532689</v>
      </c>
      <c r="F12" s="72">
        <f>IF(RES_hh_fech!F12=0,0,RES_hh_fech!F12/RES_summary!F$19)</f>
        <v>40.403883785169263</v>
      </c>
      <c r="G12" s="72">
        <f>IF(RES_hh_fech!G12=0,0,RES_hh_fech!G12/RES_summary!G$19)</f>
        <v>37.996847067266884</v>
      </c>
      <c r="H12" s="72">
        <f>IF(RES_hh_fech!H12=0,0,RES_hh_fech!H12/RES_summary!H$19)</f>
        <v>39.985018071293496</v>
      </c>
      <c r="I12" s="72">
        <f>IF(RES_hh_fech!I12=0,0,RES_hh_fech!I12/RES_summary!I$19)</f>
        <v>38.826362220726381</v>
      </c>
      <c r="J12" s="72">
        <f>IF(RES_hh_fech!J12=0,0,RES_hh_fech!J12/RES_summary!J$19)</f>
        <v>34.444994771534091</v>
      </c>
      <c r="K12" s="72">
        <f>IF(RES_hh_fech!K12=0,0,RES_hh_fech!K12/RES_summary!K$19)</f>
        <v>29.413310382630097</v>
      </c>
      <c r="L12" s="72">
        <f>IF(RES_hh_fech!L12=0,0,RES_hh_fech!L12/RES_summary!L$19)</f>
        <v>26.67962952247948</v>
      </c>
      <c r="M12" s="72">
        <f>IF(RES_hh_fech!M12=0,0,RES_hh_fech!M12/RES_summary!M$19)</f>
        <v>33.369391924724795</v>
      </c>
      <c r="N12" s="72">
        <f>IF(RES_hh_fech!N12=0,0,RES_hh_fech!N12/RES_summary!N$19)</f>
        <v>31.867570456787831</v>
      </c>
      <c r="O12" s="72">
        <f>IF(RES_hh_fech!O12=0,0,RES_hh_fech!O12/RES_summary!O$19)</f>
        <v>16.676651499911486</v>
      </c>
      <c r="P12" s="72">
        <f>IF(RES_hh_fech!P12=0,0,RES_hh_fech!P12/RES_summary!P$19)</f>
        <v>14.902282075949355</v>
      </c>
      <c r="Q12" s="72">
        <f>IF(RES_hh_fech!Q12=0,0,RES_hh_fech!Q12/RES_summary!Q$19)</f>
        <v>21.56000698979113</v>
      </c>
      <c r="R12" s="72">
        <f>IF(RES_hh_fech!R12=0,0,RES_hh_fech!R12/RES_summary!R$19)</f>
        <v>17.701058828587946</v>
      </c>
      <c r="S12" s="72">
        <f>IF(RES_hh_fech!S12=0,0,RES_hh_fech!S12/RES_summary!S$19)</f>
        <v>16.365637347647962</v>
      </c>
      <c r="T12" s="72">
        <f>IF(RES_hh_fech!T12=0,0,RES_hh_fech!T12/RES_summary!T$19)</f>
        <v>14.992228133826774</v>
      </c>
      <c r="U12" s="72">
        <f>IF(RES_hh_fech!U12=0,0,RES_hh_fech!U12/RES_summary!U$19)</f>
        <v>13.850551773963927</v>
      </c>
      <c r="V12" s="72">
        <f>IF(RES_hh_fech!V12=0,0,RES_hh_fech!V12/RES_summary!V$19)</f>
        <v>14.402566094420182</v>
      </c>
      <c r="W12" s="72">
        <f>IF(RES_hh_fech!W12=0,0,RES_hh_fech!W12/RES_summary!W$19)</f>
        <v>15.171771338695589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79.719419353104328</v>
      </c>
      <c r="C13" s="74">
        <f>IF(RES_hh_fech!C13=0,0,RES_hh_fech!C13/RES_summary!C$19)</f>
        <v>72.744251503080037</v>
      </c>
      <c r="D13" s="74">
        <f>IF(RES_hh_fech!D13=0,0,RES_hh_fech!D13/RES_summary!D$19)</f>
        <v>95.184194177336209</v>
      </c>
      <c r="E13" s="74">
        <f>IF(RES_hh_fech!E13=0,0,RES_hh_fech!E13/RES_summary!E$19)</f>
        <v>96.30840880599176</v>
      </c>
      <c r="F13" s="74">
        <f>IF(RES_hh_fech!F13=0,0,RES_hh_fech!F13/RES_summary!F$19)</f>
        <v>98.570454845463573</v>
      </c>
      <c r="G13" s="74">
        <f>IF(RES_hh_fech!G13=0,0,RES_hh_fech!G13/RES_summary!G$19)</f>
        <v>92.300173997633067</v>
      </c>
      <c r="H13" s="74">
        <f>IF(RES_hh_fech!H13=0,0,RES_hh_fech!H13/RES_summary!H$19)</f>
        <v>100.01427300475969</v>
      </c>
      <c r="I13" s="74">
        <f>IF(RES_hh_fech!I13=0,0,RES_hh_fech!I13/RES_summary!I$19)</f>
        <v>92.107991898526407</v>
      </c>
      <c r="J13" s="74">
        <f>IF(RES_hh_fech!J13=0,0,RES_hh_fech!J13/RES_summary!J$19)</f>
        <v>87.761496211651902</v>
      </c>
      <c r="K13" s="74">
        <f>IF(RES_hh_fech!K13=0,0,RES_hh_fech!K13/RES_summary!K$19)</f>
        <v>86.096179802031017</v>
      </c>
      <c r="L13" s="74">
        <f>IF(RES_hh_fech!L13=0,0,RES_hh_fech!L13/RES_summary!L$19)</f>
        <v>83.484447260264773</v>
      </c>
      <c r="M13" s="74">
        <f>IF(RES_hh_fech!M13=0,0,RES_hh_fech!M13/RES_summary!M$19)</f>
        <v>69.133056467417504</v>
      </c>
      <c r="N13" s="74">
        <f>IF(RES_hh_fech!N13=0,0,RES_hh_fech!N13/RES_summary!N$19)</f>
        <v>96.180105874153838</v>
      </c>
      <c r="O13" s="74">
        <f>IF(RES_hh_fech!O13=0,0,RES_hh_fech!O13/RES_summary!O$19)</f>
        <v>62.544072844882407</v>
      </c>
      <c r="P13" s="74">
        <f>IF(RES_hh_fech!P13=0,0,RES_hh_fech!P13/RES_summary!P$19)</f>
        <v>54.378918964731668</v>
      </c>
      <c r="Q13" s="74">
        <f>IF(RES_hh_fech!Q13=0,0,RES_hh_fech!Q13/RES_summary!Q$19)</f>
        <v>54.467495997684054</v>
      </c>
      <c r="R13" s="74">
        <f>IF(RES_hh_fech!R13=0,0,RES_hh_fech!R13/RES_summary!R$19)</f>
        <v>104.14188298267929</v>
      </c>
      <c r="S13" s="74">
        <f>IF(RES_hh_fech!S13=0,0,RES_hh_fech!S13/RES_summary!S$19)</f>
        <v>92.234797257954781</v>
      </c>
      <c r="T13" s="74">
        <f>IF(RES_hh_fech!T13=0,0,RES_hh_fech!T13/RES_summary!T$19)</f>
        <v>47.050296318935132</v>
      </c>
      <c r="U13" s="74">
        <f>IF(RES_hh_fech!U13=0,0,RES_hh_fech!U13/RES_summary!U$19)</f>
        <v>60.352338683956134</v>
      </c>
      <c r="V13" s="74">
        <f>IF(RES_hh_fech!V13=0,0,RES_hh_fech!V13/RES_summary!V$19)</f>
        <v>66.89756989701533</v>
      </c>
      <c r="W13" s="74">
        <f>IF(RES_hh_fech!W13=0,0,RES_hh_fech!W13/RES_summary!W$19)</f>
        <v>65.03996745997965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0.98479740778247138</v>
      </c>
      <c r="C14" s="76">
        <f>IF(RES_hh_fech!C14=0,0,RES_hh_fech!C14/RES_summary!C$19)</f>
        <v>1.0175865498824734</v>
      </c>
      <c r="D14" s="76">
        <f>IF(RES_hh_fech!D14=0,0,RES_hh_fech!D14/RES_summary!D$19)</f>
        <v>1.0986281591799967</v>
      </c>
      <c r="E14" s="76">
        <f>IF(RES_hh_fech!E14=0,0,RES_hh_fech!E14/RES_summary!E$19)</f>
        <v>1.2331150848189631</v>
      </c>
      <c r="F14" s="76">
        <f>IF(RES_hh_fech!F14=0,0,RES_hh_fech!F14/RES_summary!F$19)</f>
        <v>1.2519926629778704</v>
      </c>
      <c r="G14" s="76">
        <f>IF(RES_hh_fech!G14=0,0,RES_hh_fech!G14/RES_summary!G$19)</f>
        <v>1.2945671866896984</v>
      </c>
      <c r="H14" s="76">
        <f>IF(RES_hh_fech!H14=0,0,RES_hh_fech!H14/RES_summary!H$19)</f>
        <v>1.2600659959364997</v>
      </c>
      <c r="I14" s="76">
        <f>IF(RES_hh_fech!I14=0,0,RES_hh_fech!I14/RES_summary!I$19)</f>
        <v>1.1169271586131984</v>
      </c>
      <c r="J14" s="76">
        <f>IF(RES_hh_fech!J14=0,0,RES_hh_fech!J14/RES_summary!J$19)</f>
        <v>1.0905159610391586</v>
      </c>
      <c r="K14" s="76">
        <f>IF(RES_hh_fech!K14=0,0,RES_hh_fech!K14/RES_summary!K$19)</f>
        <v>1.0182046288372912</v>
      </c>
      <c r="L14" s="76">
        <f>IF(RES_hh_fech!L14=0,0,RES_hh_fech!L14/RES_summary!L$19)</f>
        <v>0.89299067163565404</v>
      </c>
      <c r="M14" s="76">
        <f>IF(RES_hh_fech!M14=0,0,RES_hh_fech!M14/RES_summary!M$19)</f>
        <v>1.1997678692139757</v>
      </c>
      <c r="N14" s="76">
        <f>IF(RES_hh_fech!N14=0,0,RES_hh_fech!N14/RES_summary!N$19)</f>
        <v>0.87973872793395114</v>
      </c>
      <c r="O14" s="76">
        <f>IF(RES_hh_fech!O14=0,0,RES_hh_fech!O14/RES_summary!O$19)</f>
        <v>0.5782796028299062</v>
      </c>
      <c r="P14" s="76">
        <f>IF(RES_hh_fech!P14=0,0,RES_hh_fech!P14/RES_summary!P$19)</f>
        <v>0.61431212645799327</v>
      </c>
      <c r="Q14" s="76">
        <f>IF(RES_hh_fech!Q14=0,0,RES_hh_fech!Q14/RES_summary!Q$19)</f>
        <v>0.80646865528767198</v>
      </c>
      <c r="R14" s="76">
        <f>IF(RES_hh_fech!R14=0,0,RES_hh_fech!R14/RES_summary!R$19)</f>
        <v>0.71582187404957798</v>
      </c>
      <c r="S14" s="76">
        <f>IF(RES_hh_fech!S14=0,0,RES_hh_fech!S14/RES_summary!S$19)</f>
        <v>0.73994440552779139</v>
      </c>
      <c r="T14" s="76">
        <f>IF(RES_hh_fech!T14=0,0,RES_hh_fech!T14/RES_summary!T$19)</f>
        <v>0.64579036291819447</v>
      </c>
      <c r="U14" s="76">
        <f>IF(RES_hh_fech!U14=0,0,RES_hh_fech!U14/RES_summary!U$19)</f>
        <v>0.70904774554525318</v>
      </c>
      <c r="V14" s="76">
        <f>IF(RES_hh_fech!V14=0,0,RES_hh_fech!V14/RES_summary!V$19)</f>
        <v>0.78048799939911628</v>
      </c>
      <c r="W14" s="76">
        <f>IF(RES_hh_fech!W14=0,0,RES_hh_fech!W14/RES_summary!W$19)</f>
        <v>0.76659100947000702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3.0302597401866667</v>
      </c>
      <c r="C15" s="69">
        <f>IF(RES_hh_fech!C15=0,0,RES_hh_fech!C15/RES_summary!C$19)</f>
        <v>3.8442870003901457</v>
      </c>
      <c r="D15" s="69">
        <f>IF(RES_hh_fech!D15=0,0,RES_hh_fech!D15/RES_summary!D$19)</f>
        <v>3.1251342701341254</v>
      </c>
      <c r="E15" s="69">
        <f>IF(RES_hh_fech!E15=0,0,RES_hh_fech!E15/RES_summary!E$19)</f>
        <v>4.4123011103980563</v>
      </c>
      <c r="F15" s="69">
        <f>IF(RES_hh_fech!F15=0,0,RES_hh_fech!F15/RES_summary!F$19)</f>
        <v>2.6061780676781345</v>
      </c>
      <c r="G15" s="69">
        <f>IF(RES_hh_fech!G15=0,0,RES_hh_fech!G15/RES_summary!G$19)</f>
        <v>2.7945571123005597</v>
      </c>
      <c r="H15" s="69">
        <f>IF(RES_hh_fech!H15=0,0,RES_hh_fech!H15/RES_summary!H$19)</f>
        <v>3.3039269563216322</v>
      </c>
      <c r="I15" s="69">
        <f>IF(RES_hh_fech!I15=0,0,RES_hh_fech!I15/RES_summary!I$19)</f>
        <v>4.807197791673401</v>
      </c>
      <c r="J15" s="69">
        <f>IF(RES_hh_fech!J15=0,0,RES_hh_fech!J15/RES_summary!J$19)</f>
        <v>4.6859956763763231</v>
      </c>
      <c r="K15" s="69">
        <f>IF(RES_hh_fech!K15=0,0,RES_hh_fech!K15/RES_summary!K$19)</f>
        <v>3.1534463429914905</v>
      </c>
      <c r="L15" s="69">
        <f>IF(RES_hh_fech!L15=0,0,RES_hh_fech!L15/RES_summary!L$19)</f>
        <v>4.2479365338921715</v>
      </c>
      <c r="M15" s="69">
        <f>IF(RES_hh_fech!M15=0,0,RES_hh_fech!M15/RES_summary!M$19)</f>
        <v>3.9598396176795045</v>
      </c>
      <c r="N15" s="69">
        <f>IF(RES_hh_fech!N15=0,0,RES_hh_fech!N15/RES_summary!N$19)</f>
        <v>6.5479630545353311</v>
      </c>
      <c r="O15" s="69">
        <f>IF(RES_hh_fech!O15=0,0,RES_hh_fech!O15/RES_summary!O$19)</f>
        <v>3.9179601317231301</v>
      </c>
      <c r="P15" s="69">
        <f>IF(RES_hh_fech!P15=0,0,RES_hh_fech!P15/RES_summary!P$19)</f>
        <v>3.1185638475520681</v>
      </c>
      <c r="Q15" s="69">
        <f>IF(RES_hh_fech!Q15=0,0,RES_hh_fech!Q15/RES_summary!Q$19)</f>
        <v>4.1578298881772708</v>
      </c>
      <c r="R15" s="69">
        <f>IF(RES_hh_fech!R15=0,0,RES_hh_fech!R15/RES_summary!R$19)</f>
        <v>5.1954876167214659</v>
      </c>
      <c r="S15" s="69">
        <f>IF(RES_hh_fech!S15=0,0,RES_hh_fech!S15/RES_summary!S$19)</f>
        <v>5.6366465225690261</v>
      </c>
      <c r="T15" s="69">
        <f>IF(RES_hh_fech!T15=0,0,RES_hh_fech!T15/RES_summary!T$19)</f>
        <v>4.1676345344883652</v>
      </c>
      <c r="U15" s="69">
        <f>IF(RES_hh_fech!U15=0,0,RES_hh_fech!U15/RES_summary!U$19)</f>
        <v>6.0116988002685563</v>
      </c>
      <c r="V15" s="69">
        <f>IF(RES_hh_fech!V15=0,0,RES_hh_fech!V15/RES_summary!V$19)</f>
        <v>5.3277407858646395</v>
      </c>
      <c r="W15" s="69">
        <f>IF(RES_hh_fech!W15=0,0,RES_hh_fech!W15/RES_summary!W$19)</f>
        <v>5.0289819956879143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3.0302597401866667</v>
      </c>
      <c r="C16" s="72">
        <f>IF(RES_hh_fech!C16=0,0,RES_hh_fech!C16/RES_summary!C$19)</f>
        <v>3.8442870003901457</v>
      </c>
      <c r="D16" s="72">
        <f>IF(RES_hh_fech!D16=0,0,RES_hh_fech!D16/RES_summary!D$19)</f>
        <v>3.1251342701341254</v>
      </c>
      <c r="E16" s="72">
        <f>IF(RES_hh_fech!E16=0,0,RES_hh_fech!E16/RES_summary!E$19)</f>
        <v>4.4123011103980563</v>
      </c>
      <c r="F16" s="72">
        <f>IF(RES_hh_fech!F16=0,0,RES_hh_fech!F16/RES_summary!F$19)</f>
        <v>2.6061780676781345</v>
      </c>
      <c r="G16" s="72">
        <f>IF(RES_hh_fech!G16=0,0,RES_hh_fech!G16/RES_summary!G$19)</f>
        <v>2.7945571123005597</v>
      </c>
      <c r="H16" s="72">
        <f>IF(RES_hh_fech!H16=0,0,RES_hh_fech!H16/RES_summary!H$19)</f>
        <v>3.3039269563216322</v>
      </c>
      <c r="I16" s="72">
        <f>IF(RES_hh_fech!I16=0,0,RES_hh_fech!I16/RES_summary!I$19)</f>
        <v>4.807197791673401</v>
      </c>
      <c r="J16" s="72">
        <f>IF(RES_hh_fech!J16=0,0,RES_hh_fech!J16/RES_summary!J$19)</f>
        <v>4.6859956763763231</v>
      </c>
      <c r="K16" s="72">
        <f>IF(RES_hh_fech!K16=0,0,RES_hh_fech!K16/RES_summary!K$19)</f>
        <v>3.1534463429914905</v>
      </c>
      <c r="L16" s="72">
        <f>IF(RES_hh_fech!L16=0,0,RES_hh_fech!L16/RES_summary!L$19)</f>
        <v>4.2479365338921715</v>
      </c>
      <c r="M16" s="72">
        <f>IF(RES_hh_fech!M16=0,0,RES_hh_fech!M16/RES_summary!M$19)</f>
        <v>3.9598396176795045</v>
      </c>
      <c r="N16" s="72">
        <f>IF(RES_hh_fech!N16=0,0,RES_hh_fech!N16/RES_summary!N$19)</f>
        <v>6.5479630545353311</v>
      </c>
      <c r="O16" s="72">
        <f>IF(RES_hh_fech!O16=0,0,RES_hh_fech!O16/RES_summary!O$19)</f>
        <v>3.9179601317231301</v>
      </c>
      <c r="P16" s="72">
        <f>IF(RES_hh_fech!P16=0,0,RES_hh_fech!P16/RES_summary!P$19)</f>
        <v>3.1185638475520681</v>
      </c>
      <c r="Q16" s="72">
        <f>IF(RES_hh_fech!Q16=0,0,RES_hh_fech!Q16/RES_summary!Q$19)</f>
        <v>4.1578298881772708</v>
      </c>
      <c r="R16" s="72">
        <f>IF(RES_hh_fech!R16=0,0,RES_hh_fech!R16/RES_summary!R$19)</f>
        <v>5.1954876167214659</v>
      </c>
      <c r="S16" s="72">
        <f>IF(RES_hh_fech!S16=0,0,RES_hh_fech!S16/RES_summary!S$19)</f>
        <v>5.6366465225690261</v>
      </c>
      <c r="T16" s="72">
        <f>IF(RES_hh_fech!T16=0,0,RES_hh_fech!T16/RES_summary!T$19)</f>
        <v>4.1676345344883652</v>
      </c>
      <c r="U16" s="72">
        <f>IF(RES_hh_fech!U16=0,0,RES_hh_fech!U16/RES_summary!U$19)</f>
        <v>6.0116988002685563</v>
      </c>
      <c r="V16" s="72">
        <f>IF(RES_hh_fech!V16=0,0,RES_hh_fech!V16/RES_summary!V$19)</f>
        <v>5.3277407858646395</v>
      </c>
      <c r="W16" s="72">
        <f>IF(RES_hh_fech!W16=0,0,RES_hh_fech!W16/RES_summary!W$19)</f>
        <v>5.0289819956879143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18.480211241732256</v>
      </c>
      <c r="C17" s="69">
        <f>IF(RES_hh_fech!C17=0,0,RES_hh_fech!C17/RES_summary!C$19)</f>
        <v>18.115633696698907</v>
      </c>
      <c r="D17" s="69">
        <f>IF(RES_hh_fech!D17=0,0,RES_hh_fech!D17/RES_summary!D$19)</f>
        <v>18.373141365099631</v>
      </c>
      <c r="E17" s="69">
        <f>IF(RES_hh_fech!E17=0,0,RES_hh_fech!E17/RES_summary!E$19)</f>
        <v>18.279430944832242</v>
      </c>
      <c r="F17" s="69">
        <f>IF(RES_hh_fech!F17=0,0,RES_hh_fech!F17/RES_summary!F$19)</f>
        <v>18.633010295739499</v>
      </c>
      <c r="G17" s="69">
        <f>IF(RES_hh_fech!G17=0,0,RES_hh_fech!G17/RES_summary!G$19)</f>
        <v>17.959419566997404</v>
      </c>
      <c r="H17" s="69">
        <f>IF(RES_hh_fech!H17=0,0,RES_hh_fech!H17/RES_summary!H$19)</f>
        <v>18.164388022159542</v>
      </c>
      <c r="I17" s="69">
        <f>IF(RES_hh_fech!I17=0,0,RES_hh_fech!I17/RES_summary!I$19)</f>
        <v>17.64256647799278</v>
      </c>
      <c r="J17" s="69">
        <f>IF(RES_hh_fech!J17=0,0,RES_hh_fech!J17/RES_summary!J$19)</f>
        <v>18.487519066950213</v>
      </c>
      <c r="K17" s="69">
        <f>IF(RES_hh_fech!K17=0,0,RES_hh_fech!K17/RES_summary!K$19)</f>
        <v>19.505281324691818</v>
      </c>
      <c r="L17" s="69">
        <f>IF(RES_hh_fech!L17=0,0,RES_hh_fech!L17/RES_summary!L$19)</f>
        <v>18.693159360349355</v>
      </c>
      <c r="M17" s="69">
        <f>IF(RES_hh_fech!M17=0,0,RES_hh_fech!M17/RES_summary!M$19)</f>
        <v>18.439499940951205</v>
      </c>
      <c r="N17" s="69">
        <f>IF(RES_hh_fech!N17=0,0,RES_hh_fech!N17/RES_summary!N$19)</f>
        <v>17.375719551955935</v>
      </c>
      <c r="O17" s="69">
        <f>IF(RES_hh_fech!O17=0,0,RES_hh_fech!O17/RES_summary!O$19)</f>
        <v>17.51973009268082</v>
      </c>
      <c r="P17" s="69">
        <f>IF(RES_hh_fech!P17=0,0,RES_hh_fech!P17/RES_summary!P$19)</f>
        <v>17.653466938623659</v>
      </c>
      <c r="Q17" s="69">
        <f>IF(RES_hh_fech!Q17=0,0,RES_hh_fech!Q17/RES_summary!Q$19)</f>
        <v>17.770957737872475</v>
      </c>
      <c r="R17" s="69">
        <f>IF(RES_hh_fech!R17=0,0,RES_hh_fech!R17/RES_summary!R$19)</f>
        <v>18.426996879639248</v>
      </c>
      <c r="S17" s="69">
        <f>IF(RES_hh_fech!S17=0,0,RES_hh_fech!S17/RES_summary!S$19)</f>
        <v>17.950449776333528</v>
      </c>
      <c r="T17" s="69">
        <f>IF(RES_hh_fech!T17=0,0,RES_hh_fech!T17/RES_summary!T$19)</f>
        <v>17.132314794562586</v>
      </c>
      <c r="U17" s="69">
        <f>IF(RES_hh_fech!U17=0,0,RES_hh_fech!U17/RES_summary!U$19)</f>
        <v>17.205833978356708</v>
      </c>
      <c r="V17" s="69">
        <f>IF(RES_hh_fech!V17=0,0,RES_hh_fech!V17/RES_summary!V$19)</f>
        <v>17.072734187256774</v>
      </c>
      <c r="W17" s="69">
        <f>IF(RES_hh_fech!W17=0,0,RES_hh_fech!W17/RES_summary!W$19)</f>
        <v>18.280288304084301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23.362936598061221</v>
      </c>
      <c r="C19" s="72">
        <f>IF(RES_hh_fech!C19=0,0,RES_hh_fech!C19/RES_summary!C$19)</f>
        <v>23.063801346629887</v>
      </c>
      <c r="D19" s="72">
        <f>IF(RES_hh_fech!D19=0,0,RES_hh_fech!D19/RES_summary!D$19)</f>
        <v>23.964111277070383</v>
      </c>
      <c r="E19" s="72">
        <f>IF(RES_hh_fech!E19=0,0,RES_hh_fech!E19/RES_summary!E$19)</f>
        <v>23.875586365165454</v>
      </c>
      <c r="F19" s="72">
        <f>IF(RES_hh_fech!F19=0,0,RES_hh_fech!F19/RES_summary!F$19)</f>
        <v>24.111004739396968</v>
      </c>
      <c r="G19" s="72">
        <f>IF(RES_hh_fech!G19=0,0,RES_hh_fech!G19/RES_summary!G$19)</f>
        <v>23.589569520718367</v>
      </c>
      <c r="H19" s="72">
        <f>IF(RES_hh_fech!H19=0,0,RES_hh_fech!H19/RES_summary!H$19)</f>
        <v>23.987375568309904</v>
      </c>
      <c r="I19" s="72">
        <f>IF(RES_hh_fech!I19=0,0,RES_hh_fech!I19/RES_summary!I$19)</f>
        <v>22.794022250664931</v>
      </c>
      <c r="J19" s="72">
        <f>IF(RES_hh_fech!J19=0,0,RES_hh_fech!J19/RES_summary!J$19)</f>
        <v>24.53192106512698</v>
      </c>
      <c r="K19" s="72">
        <f>IF(RES_hh_fech!K19=0,0,RES_hh_fech!K19/RES_summary!K$19)</f>
        <v>25.898646983163289</v>
      </c>
      <c r="L19" s="72">
        <f>IF(RES_hh_fech!L19=0,0,RES_hh_fech!L19/RES_summary!L$19)</f>
        <v>24.260043029195771</v>
      </c>
      <c r="M19" s="72">
        <f>IF(RES_hh_fech!M19=0,0,RES_hh_fech!M19/RES_summary!M$19)</f>
        <v>19.987177305123165</v>
      </c>
      <c r="N19" s="72">
        <f>IF(RES_hh_fech!N19=0,0,RES_hh_fech!N19/RES_summary!N$19)</f>
        <v>17.485370169324877</v>
      </c>
      <c r="O19" s="72">
        <f>IF(RES_hh_fech!O19=0,0,RES_hh_fech!O19/RES_summary!O$19)</f>
        <v>25.587160631956529</v>
      </c>
      <c r="P19" s="72">
        <f>IF(RES_hh_fech!P19=0,0,RES_hh_fech!P19/RES_summary!P$19)</f>
        <v>24.45182111763755</v>
      </c>
      <c r="Q19" s="72">
        <f>IF(RES_hh_fech!Q19=0,0,RES_hh_fech!Q19/RES_summary!Q$19)</f>
        <v>22.677916093132279</v>
      </c>
      <c r="R19" s="72">
        <f>IF(RES_hh_fech!R19=0,0,RES_hh_fech!R19/RES_summary!R$19)</f>
        <v>21.855241198457957</v>
      </c>
      <c r="S19" s="72">
        <f>IF(RES_hh_fech!S19=0,0,RES_hh_fech!S19/RES_summary!S$19)</f>
        <v>22.044345114077586</v>
      </c>
      <c r="T19" s="72">
        <f>IF(RES_hh_fech!T19=0,0,RES_hh_fech!T19/RES_summary!T$19)</f>
        <v>21.147458351610457</v>
      </c>
      <c r="U19" s="72">
        <f>IF(RES_hh_fech!U19=0,0,RES_hh_fech!U19/RES_summary!U$19)</f>
        <v>20.59754751302426</v>
      </c>
      <c r="V19" s="72">
        <f>IF(RES_hh_fech!V19=0,0,RES_hh_fech!V19/RES_summary!V$19)</f>
        <v>20.465272616111488</v>
      </c>
      <c r="W19" s="72">
        <f>IF(RES_hh_fech!W19=0,0,RES_hh_fech!W19/RES_summary!W$19)</f>
        <v>20.58396806307044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26.386316948182177</v>
      </c>
      <c r="C20" s="72">
        <f>IF(RES_hh_fech!C20=0,0,RES_hh_fech!C20/RES_summary!C$19)</f>
        <v>26.286329243737644</v>
      </c>
      <c r="D20" s="72">
        <f>IF(RES_hh_fech!D20=0,0,RES_hh_fech!D20/RES_summary!D$19)</f>
        <v>26.015988620708711</v>
      </c>
      <c r="E20" s="72">
        <f>IF(RES_hh_fech!E20=0,0,RES_hh_fech!E20/RES_summary!E$19)</f>
        <v>27.009914359251251</v>
      </c>
      <c r="F20" s="72">
        <f>IF(RES_hh_fech!F20=0,0,RES_hh_fech!F20/RES_summary!F$19)</f>
        <v>26.991045204746602</v>
      </c>
      <c r="G20" s="72">
        <f>IF(RES_hh_fech!G20=0,0,RES_hh_fech!G20/RES_summary!G$19)</f>
        <v>26.25619174591559</v>
      </c>
      <c r="H20" s="72">
        <f>IF(RES_hh_fech!H20=0,0,RES_hh_fech!H20/RES_summary!H$19)</f>
        <v>26.531278147234833</v>
      </c>
      <c r="I20" s="72">
        <f>IF(RES_hh_fech!I20=0,0,RES_hh_fech!I20/RES_summary!I$19)</f>
        <v>25.794958147547149</v>
      </c>
      <c r="J20" s="72">
        <f>IF(RES_hh_fech!J20=0,0,RES_hh_fech!J20/RES_summary!J$19)</f>
        <v>28.407345039907902</v>
      </c>
      <c r="K20" s="72">
        <f>IF(RES_hh_fech!K20=0,0,RES_hh_fech!K20/RES_summary!K$19)</f>
        <v>29.0491103126162</v>
      </c>
      <c r="L20" s="72">
        <f>IF(RES_hh_fech!L20=0,0,RES_hh_fech!L20/RES_summary!L$19)</f>
        <v>27.376012988633747</v>
      </c>
      <c r="M20" s="72">
        <f>IF(RES_hh_fech!M20=0,0,RES_hh_fech!M20/RES_summary!M$19)</f>
        <v>28.190807088496715</v>
      </c>
      <c r="N20" s="72">
        <f>IF(RES_hh_fech!N20=0,0,RES_hh_fech!N20/RES_summary!N$19)</f>
        <v>26.782038807775439</v>
      </c>
      <c r="O20" s="72">
        <f>IF(RES_hh_fech!O20=0,0,RES_hh_fech!O20/RES_summary!O$19)</f>
        <v>23.000568959995256</v>
      </c>
      <c r="P20" s="72">
        <f>IF(RES_hh_fech!P20=0,0,RES_hh_fech!P20/RES_summary!P$19)</f>
        <v>24.501606131774544</v>
      </c>
      <c r="Q20" s="72">
        <f>IF(RES_hh_fech!Q20=0,0,RES_hh_fech!Q20/RES_summary!Q$19)</f>
        <v>27.362894756078081</v>
      </c>
      <c r="R20" s="72">
        <f>IF(RES_hh_fech!R20=0,0,RES_hh_fech!R20/RES_summary!R$19)</f>
        <v>28.105088014599698</v>
      </c>
      <c r="S20" s="72">
        <f>IF(RES_hh_fech!S20=0,0,RES_hh_fech!S20/RES_summary!S$19)</f>
        <v>22.697518399202746</v>
      </c>
      <c r="T20" s="72">
        <f>IF(RES_hh_fech!T20=0,0,RES_hh_fech!T20/RES_summary!T$19)</f>
        <v>22.698704400436757</v>
      </c>
      <c r="U20" s="72">
        <f>IF(RES_hh_fech!U20=0,0,RES_hh_fech!U20/RES_summary!U$19)</f>
        <v>23.890645408975463</v>
      </c>
      <c r="V20" s="72">
        <f>IF(RES_hh_fech!V20=0,0,RES_hh_fech!V20/RES_summary!V$19)</f>
        <v>21.885365536204173</v>
      </c>
      <c r="W20" s="72">
        <f>IF(RES_hh_fech!W20=0,0,RES_hh_fech!W20/RES_summary!W$19)</f>
        <v>24.26400481862925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24.925755224925044</v>
      </c>
      <c r="C21" s="72">
        <f>IF(RES_hh_fech!C21=0,0,RES_hh_fech!C21/RES_summary!C$19)</f>
        <v>21.385936342229051</v>
      </c>
      <c r="D21" s="72">
        <f>IF(RES_hh_fech!D21=0,0,RES_hh_fech!D21/RES_summary!D$19)</f>
        <v>17.538065586305741</v>
      </c>
      <c r="E21" s="72">
        <f>IF(RES_hh_fech!E21=0,0,RES_hh_fech!E21/RES_summary!E$19)</f>
        <v>17.733307459039541</v>
      </c>
      <c r="F21" s="72">
        <f>IF(RES_hh_fech!F21=0,0,RES_hh_fech!F21/RES_summary!F$19)</f>
        <v>17.426299267780038</v>
      </c>
      <c r="G21" s="72">
        <f>IF(RES_hh_fech!G21=0,0,RES_hh_fech!G21/RES_summary!G$19)</f>
        <v>19.13184993839894</v>
      </c>
      <c r="H21" s="72">
        <f>IF(RES_hh_fech!H21=0,0,RES_hh_fech!H21/RES_summary!H$19)</f>
        <v>23.42490367634996</v>
      </c>
      <c r="I21" s="72">
        <f>IF(RES_hh_fech!I21=0,0,RES_hh_fech!I21/RES_summary!I$19)</f>
        <v>22.233303493353912</v>
      </c>
      <c r="J21" s="72">
        <f>IF(RES_hh_fech!J21=0,0,RES_hh_fech!J21/RES_summary!J$19)</f>
        <v>22.621210652722599</v>
      </c>
      <c r="K21" s="72">
        <f>IF(RES_hh_fech!K21=0,0,RES_hh_fech!K21/RES_summary!K$19)</f>
        <v>26.457625852350727</v>
      </c>
      <c r="L21" s="72">
        <f>IF(RES_hh_fech!L21=0,0,RES_hh_fech!L21/RES_summary!L$19)</f>
        <v>24.126395151845131</v>
      </c>
      <c r="M21" s="72">
        <f>IF(RES_hh_fech!M21=0,0,RES_hh_fech!M21/RES_summary!M$19)</f>
        <v>22.566740423305042</v>
      </c>
      <c r="N21" s="72">
        <f>IF(RES_hh_fech!N21=0,0,RES_hh_fech!N21/RES_summary!N$19)</f>
        <v>21.617425288808171</v>
      </c>
      <c r="O21" s="72">
        <f>IF(RES_hh_fech!O21=0,0,RES_hh_fech!O21/RES_summary!O$19)</f>
        <v>23.208849920230122</v>
      </c>
      <c r="P21" s="72">
        <f>IF(RES_hh_fech!P21=0,0,RES_hh_fech!P21/RES_summary!P$19)</f>
        <v>21.332714844722997</v>
      </c>
      <c r="Q21" s="72">
        <f>IF(RES_hh_fech!Q21=0,0,RES_hh_fech!Q21/RES_summary!Q$19)</f>
        <v>22.475610525426159</v>
      </c>
      <c r="R21" s="72">
        <f>IF(RES_hh_fech!R21=0,0,RES_hh_fech!R21/RES_summary!R$19)</f>
        <v>20.218913297555826</v>
      </c>
      <c r="S21" s="72">
        <f>IF(RES_hh_fech!S21=0,0,RES_hh_fech!S21/RES_summary!S$19)</f>
        <v>22.4616355100273</v>
      </c>
      <c r="T21" s="72">
        <f>IF(RES_hh_fech!T21=0,0,RES_hh_fech!T21/RES_summary!T$19)</f>
        <v>21.187075058676953</v>
      </c>
      <c r="U21" s="72">
        <f>IF(RES_hh_fech!U21=0,0,RES_hh_fech!U21/RES_summary!U$19)</f>
        <v>20.391318193564135</v>
      </c>
      <c r="V21" s="72">
        <f>IF(RES_hh_fech!V21=0,0,RES_hh_fech!V21/RES_summary!V$19)</f>
        <v>20.255860335148217</v>
      </c>
      <c r="W21" s="72">
        <f>IF(RES_hh_fech!W21=0,0,RES_hh_fech!W21/RES_summary!W$19)</f>
        <v>20.758822036734966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28.120992234776324</v>
      </c>
      <c r="C22" s="72">
        <f>IF(RES_hh_fech!C22=0,0,RES_hh_fech!C22/RES_summary!C$19)</f>
        <v>27.607622926021918</v>
      </c>
      <c r="D22" s="72">
        <f>IF(RES_hh_fech!D22=0,0,RES_hh_fech!D22/RES_summary!D$19)</f>
        <v>27.79891713589026</v>
      </c>
      <c r="E22" s="72">
        <f>IF(RES_hh_fech!E22=0,0,RES_hh_fech!E22/RES_summary!E$19)</f>
        <v>25.648231075935392</v>
      </c>
      <c r="F22" s="72">
        <f>IF(RES_hh_fech!F22=0,0,RES_hh_fech!F22/RES_summary!F$19)</f>
        <v>26.740436509397721</v>
      </c>
      <c r="G22" s="72">
        <f>IF(RES_hh_fech!G22=0,0,RES_hh_fech!G22/RES_summary!G$19)</f>
        <v>24.044249096965359</v>
      </c>
      <c r="H22" s="72">
        <f>IF(RES_hh_fech!H22=0,0,RES_hh_fech!H22/RES_summary!H$19)</f>
        <v>23.282380775829132</v>
      </c>
      <c r="I22" s="72">
        <f>IF(RES_hh_fech!I22=0,0,RES_hh_fech!I22/RES_summary!I$19)</f>
        <v>25.912784265934917</v>
      </c>
      <c r="J22" s="72">
        <f>IF(RES_hh_fech!J22=0,0,RES_hh_fech!J22/RES_summary!J$19)</f>
        <v>23.175186399634715</v>
      </c>
      <c r="K22" s="72">
        <f>IF(RES_hh_fech!K22=0,0,RES_hh_fech!K22/RES_summary!K$19)</f>
        <v>23.072945945880896</v>
      </c>
      <c r="L22" s="72">
        <f>IF(RES_hh_fech!L22=0,0,RES_hh_fech!L22/RES_summary!L$19)</f>
        <v>21.888683259858578</v>
      </c>
      <c r="M22" s="72">
        <f>IF(RES_hh_fech!M22=0,0,RES_hh_fech!M22/RES_summary!M$19)</f>
        <v>17.980593719217445</v>
      </c>
      <c r="N22" s="72">
        <f>IF(RES_hh_fech!N22=0,0,RES_hh_fech!N22/RES_summary!N$19)</f>
        <v>19.523335282075205</v>
      </c>
      <c r="O22" s="72">
        <f>IF(RES_hh_fech!O22=0,0,RES_hh_fech!O22/RES_summary!O$19)</f>
        <v>20.814076164926142</v>
      </c>
      <c r="P22" s="72">
        <f>IF(RES_hh_fech!P22=0,0,RES_hh_fech!P22/RES_summary!P$19)</f>
        <v>15.503279747414144</v>
      </c>
      <c r="Q22" s="72">
        <f>IF(RES_hh_fech!Q22=0,0,RES_hh_fech!Q22/RES_summary!Q$19)</f>
        <v>17.087195568861336</v>
      </c>
      <c r="R22" s="72">
        <f>IF(RES_hh_fech!R22=0,0,RES_hh_fech!R22/RES_summary!R$19)</f>
        <v>19.565639745282361</v>
      </c>
      <c r="S22" s="72">
        <f>IF(RES_hh_fech!S22=0,0,RES_hh_fech!S22/RES_summary!S$19)</f>
        <v>20.653663817355419</v>
      </c>
      <c r="T22" s="72">
        <f>IF(RES_hh_fech!T22=0,0,RES_hh_fech!T22/RES_summary!T$19)</f>
        <v>17.16522632331921</v>
      </c>
      <c r="U22" s="72">
        <f>IF(RES_hh_fech!U22=0,0,RES_hh_fech!U22/RES_summary!U$19)</f>
        <v>19.559587372041488</v>
      </c>
      <c r="V22" s="72">
        <f>IF(RES_hh_fech!V22=0,0,RES_hh_fech!V22/RES_summary!V$19)</f>
        <v>19.332426723727579</v>
      </c>
      <c r="W22" s="72">
        <f>IF(RES_hh_fech!W22=0,0,RES_hh_fech!W22/RES_summary!W$19)</f>
        <v>20.022221013288622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16.69495222945692</v>
      </c>
      <c r="C24" s="72">
        <f>IF(RES_hh_fech!C24=0,0,RES_hh_fech!C24/RES_summary!C$19)</f>
        <v>16.373555108769999</v>
      </c>
      <c r="D24" s="72">
        <f>IF(RES_hh_fech!D24=0,0,RES_hh_fech!D24/RES_summary!D$19)</f>
        <v>14.095196753597437</v>
      </c>
      <c r="E24" s="72">
        <f>IF(RES_hh_fech!E24=0,0,RES_hh_fech!E24/RES_summary!E$19)</f>
        <v>18.146286567502642</v>
      </c>
      <c r="F24" s="72">
        <f>IF(RES_hh_fech!F24=0,0,RES_hh_fech!F24/RES_summary!F$19)</f>
        <v>16.325800460634486</v>
      </c>
      <c r="G24" s="72">
        <f>IF(RES_hh_fech!G24=0,0,RES_hh_fech!G24/RES_summary!G$19)</f>
        <v>16.128481934298023</v>
      </c>
      <c r="H24" s="72">
        <f>IF(RES_hh_fech!H24=0,0,RES_hh_fech!H24/RES_summary!H$19)</f>
        <v>18.37198002895764</v>
      </c>
      <c r="I24" s="72">
        <f>IF(RES_hh_fech!I24=0,0,RES_hh_fech!I24/RES_summary!I$19)</f>
        <v>14.543538160032652</v>
      </c>
      <c r="J24" s="72">
        <f>IF(RES_hh_fech!J24=0,0,RES_hh_fech!J24/RES_summary!J$19)</f>
        <v>16.265725701827257</v>
      </c>
      <c r="K24" s="72">
        <f>IF(RES_hh_fech!K24=0,0,RES_hh_fech!K24/RES_summary!K$19)</f>
        <v>19.594642346999091</v>
      </c>
      <c r="L24" s="72">
        <f>IF(RES_hh_fech!L24=0,0,RES_hh_fech!L24/RES_summary!L$19)</f>
        <v>18.554403358974753</v>
      </c>
      <c r="M24" s="72">
        <f>IF(RES_hh_fech!M24=0,0,RES_hh_fech!M24/RES_summary!M$19)</f>
        <v>16.184877656141978</v>
      </c>
      <c r="N24" s="72">
        <f>IF(RES_hh_fech!N24=0,0,RES_hh_fech!N24/RES_summary!N$19)</f>
        <v>14.383973099675091</v>
      </c>
      <c r="O24" s="72">
        <f>IF(RES_hh_fech!O24=0,0,RES_hh_fech!O24/RES_summary!O$19)</f>
        <v>17.52911888702285</v>
      </c>
      <c r="P24" s="72">
        <f>IF(RES_hh_fech!P24=0,0,RES_hh_fech!P24/RES_summary!P$19)</f>
        <v>18.447519696436007</v>
      </c>
      <c r="Q24" s="72">
        <f>IF(RES_hh_fech!Q24=0,0,RES_hh_fech!Q24/RES_summary!Q$19)</f>
        <v>17.204896152809091</v>
      </c>
      <c r="R24" s="72">
        <f>IF(RES_hh_fech!R24=0,0,RES_hh_fech!R24/RES_summary!R$19)</f>
        <v>16.585906989395404</v>
      </c>
      <c r="S24" s="72">
        <f>IF(RES_hh_fech!S24=0,0,RES_hh_fech!S24/RES_summary!S$19)</f>
        <v>17.666557094101897</v>
      </c>
      <c r="T24" s="72">
        <f>IF(RES_hh_fech!T24=0,0,RES_hh_fech!T24/RES_summary!T$19)</f>
        <v>17.42430613689903</v>
      </c>
      <c r="U24" s="72">
        <f>IF(RES_hh_fech!U24=0,0,RES_hh_fech!U24/RES_summary!U$19)</f>
        <v>17.048224388948896</v>
      </c>
      <c r="V24" s="72">
        <f>IF(RES_hh_fech!V24=0,0,RES_hh_fech!V24/RES_summary!V$19)</f>
        <v>17.544211681379291</v>
      </c>
      <c r="W24" s="72">
        <f>IF(RES_hh_fech!W24=0,0,RES_hh_fech!W24/RES_summary!W$19)</f>
        <v>18.070495006368166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10.327557799321102</v>
      </c>
      <c r="C25" s="74">
        <f>IF(RES_hh_fech!C25=0,0,RES_hh_fech!C25/RES_summary!C$19)</f>
        <v>9.9744612574890787</v>
      </c>
      <c r="D25" s="74">
        <f>IF(RES_hh_fech!D25=0,0,RES_hh_fech!D25/RES_summary!D$19)</f>
        <v>10.444048505912473</v>
      </c>
      <c r="E25" s="74">
        <f>IF(RES_hh_fech!E25=0,0,RES_hh_fech!E25/RES_summary!E$19)</f>
        <v>10.123440918438677</v>
      </c>
      <c r="F25" s="74">
        <f>IF(RES_hh_fech!F25=0,0,RES_hh_fech!F25/RES_summary!F$19)</f>
        <v>10.755640245682763</v>
      </c>
      <c r="G25" s="74">
        <f>IF(RES_hh_fech!G25=0,0,RES_hh_fech!G25/RES_summary!G$19)</f>
        <v>10.663915713439032</v>
      </c>
      <c r="H25" s="74">
        <f>IF(RES_hh_fech!H25=0,0,RES_hh_fech!H25/RES_summary!H$19)</f>
        <v>10.539614075631162</v>
      </c>
      <c r="I25" s="74">
        <f>IF(RES_hh_fech!I25=0,0,RES_hh_fech!I25/RES_summary!I$19)</f>
        <v>9.7600649568697673</v>
      </c>
      <c r="J25" s="74">
        <f>IF(RES_hh_fech!J25=0,0,RES_hh_fech!J25/RES_summary!J$19)</f>
        <v>9.6049502209581661</v>
      </c>
      <c r="K25" s="74">
        <f>IF(RES_hh_fech!K25=0,0,RES_hh_fech!K25/RES_summary!K$19)</f>
        <v>10.176994921531566</v>
      </c>
      <c r="L25" s="74">
        <f>IF(RES_hh_fech!L25=0,0,RES_hh_fech!L25/RES_summary!L$19)</f>
        <v>9.6323338419347291</v>
      </c>
      <c r="M25" s="74">
        <f>IF(RES_hh_fech!M25=0,0,RES_hh_fech!M25/RES_summary!M$19)</f>
        <v>9.4799242775444128</v>
      </c>
      <c r="N25" s="74">
        <f>IF(RES_hh_fech!N25=0,0,RES_hh_fech!N25/RES_summary!N$19)</f>
        <v>8.5382926908856351</v>
      </c>
      <c r="O25" s="74">
        <f>IF(RES_hh_fech!O25=0,0,RES_hh_fech!O25/RES_summary!O$19)</f>
        <v>9.1107390168337528</v>
      </c>
      <c r="P25" s="74">
        <f>IF(RES_hh_fech!P25=0,0,RES_hh_fech!P25/RES_summary!P$19)</f>
        <v>9.1495513972467553</v>
      </c>
      <c r="Q25" s="74">
        <f>IF(RES_hh_fech!Q25=0,0,RES_hh_fech!Q25/RES_summary!Q$19)</f>
        <v>8.7893558250024828</v>
      </c>
      <c r="R25" s="74">
        <f>IF(RES_hh_fech!R25=0,0,RES_hh_fech!R25/RES_summary!R$19)</f>
        <v>9.3304575493639987</v>
      </c>
      <c r="S25" s="74">
        <f>IF(RES_hh_fech!S25=0,0,RES_hh_fech!S25/RES_summary!S$19)</f>
        <v>8.9718190107699858</v>
      </c>
      <c r="T25" s="74">
        <f>IF(RES_hh_fech!T25=0,0,RES_hh_fech!T25/RES_summary!T$19)</f>
        <v>7.9297112125534204</v>
      </c>
      <c r="U25" s="74">
        <f>IF(RES_hh_fech!U25=0,0,RES_hh_fech!U25/RES_summary!U$19)</f>
        <v>7.6061501017332516</v>
      </c>
      <c r="V25" s="74">
        <f>IF(RES_hh_fech!V25=0,0,RES_hh_fech!V25/RES_summary!V$19)</f>
        <v>7.3279869937695334</v>
      </c>
      <c r="W25" s="74">
        <f>IF(RES_hh_fech!W25=0,0,RES_hh_fech!W25/RES_summary!W$19)</f>
        <v>8.1067141871717894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9.9999443446111016</v>
      </c>
      <c r="C26" s="77">
        <f>IF(RES_hh_fech!C26=0,0,RES_hh_fech!C26/RES_summary!C$19)</f>
        <v>9.8775800981067707</v>
      </c>
      <c r="D26" s="77">
        <f>IF(RES_hh_fech!D26=0,0,RES_hh_fech!D26/RES_summary!D$19)</f>
        <v>10.060839071584336</v>
      </c>
      <c r="E26" s="77">
        <f>IF(RES_hh_fech!E26=0,0,RES_hh_fech!E26/RES_summary!E$19)</f>
        <v>10.088270604375687</v>
      </c>
      <c r="F26" s="77">
        <f>IF(RES_hh_fech!F26=0,0,RES_hh_fech!F26/RES_summary!F$19)</f>
        <v>10.330796722219157</v>
      </c>
      <c r="G26" s="77">
        <f>IF(RES_hh_fech!G26=0,0,RES_hh_fech!G26/RES_summary!G$19)</f>
        <v>9.6170693513989178</v>
      </c>
      <c r="H26" s="77">
        <f>IF(RES_hh_fech!H26=0,0,RES_hh_fech!H26/RES_summary!H$19)</f>
        <v>10.19919550105212</v>
      </c>
      <c r="I26" s="77">
        <f>IF(RES_hh_fech!I26=0,0,RES_hh_fech!I26/RES_summary!I$19)</f>
        <v>10.133456446066148</v>
      </c>
      <c r="J26" s="77">
        <f>IF(RES_hh_fech!J26=0,0,RES_hh_fech!J26/RES_summary!J$19)</f>
        <v>10.818872319618936</v>
      </c>
      <c r="K26" s="77">
        <f>IF(RES_hh_fech!K26=0,0,RES_hh_fech!K26/RES_summary!K$19)</f>
        <v>11.533299447233746</v>
      </c>
      <c r="L26" s="77">
        <f>IF(RES_hh_fech!L26=0,0,RES_hh_fech!L26/RES_summary!L$19)</f>
        <v>11.188730664525043</v>
      </c>
      <c r="M26" s="77">
        <f>IF(RES_hh_fech!M26=0,0,RES_hh_fech!M26/RES_summary!M$19)</f>
        <v>11.117286346447766</v>
      </c>
      <c r="N26" s="77">
        <f>IF(RES_hh_fech!N26=0,0,RES_hh_fech!N26/RES_summary!N$19)</f>
        <v>11.102229346196637</v>
      </c>
      <c r="O26" s="77">
        <f>IF(RES_hh_fech!O26=0,0,RES_hh_fech!O26/RES_summary!O$19)</f>
        <v>11.144961046752346</v>
      </c>
      <c r="P26" s="77">
        <f>IF(RES_hh_fech!P26=0,0,RES_hh_fech!P26/RES_summary!P$19)</f>
        <v>11.30062872506608</v>
      </c>
      <c r="Q26" s="77">
        <f>IF(RES_hh_fech!Q26=0,0,RES_hh_fech!Q26/RES_summary!Q$19)</f>
        <v>11.490303105590963</v>
      </c>
      <c r="R26" s="77">
        <f>IF(RES_hh_fech!R26=0,0,RES_hh_fech!R26/RES_summary!R$19)</f>
        <v>11.588981276014135</v>
      </c>
      <c r="S26" s="77">
        <f>IF(RES_hh_fech!S26=0,0,RES_hh_fech!S26/RES_summary!S$19)</f>
        <v>11.540651175079041</v>
      </c>
      <c r="T26" s="77">
        <f>IF(RES_hh_fech!T26=0,0,RES_hh_fech!T26/RES_summary!T$19)</f>
        <v>11.310346782961391</v>
      </c>
      <c r="U26" s="77">
        <f>IF(RES_hh_fech!U26=0,0,RES_hh_fech!U26/RES_summary!U$19)</f>
        <v>11.575615315522198</v>
      </c>
      <c r="V26" s="77">
        <f>IF(RES_hh_fech!V26=0,0,RES_hh_fech!V26/RES_summary!V$19)</f>
        <v>11.740325231375069</v>
      </c>
      <c r="W26" s="77">
        <f>IF(RES_hh_fech!W26=0,0,RES_hh_fech!W26/RES_summary!W$19)</f>
        <v>12.491359656655677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8.0134868140022082</v>
      </c>
      <c r="C27" s="69">
        <f>IF(RES_hh_fech!C27=0,0,RES_hh_fech!C27/RES_summary!C$19)</f>
        <v>7.7641868108746381</v>
      </c>
      <c r="D27" s="69">
        <f>IF(RES_hh_fech!D27=0,0,RES_hh_fech!D27/RES_summary!D$19)</f>
        <v>8.6987049894463446</v>
      </c>
      <c r="E27" s="69">
        <f>IF(RES_hh_fech!E27=0,0,RES_hh_fech!E27/RES_summary!E$19)</f>
        <v>8.3508313558004303</v>
      </c>
      <c r="F27" s="69">
        <f>IF(RES_hh_fech!F27=0,0,RES_hh_fech!F27/RES_summary!F$19)</f>
        <v>8.9010269544929415</v>
      </c>
      <c r="G27" s="69">
        <f>IF(RES_hh_fech!G27=0,0,RES_hh_fech!G27/RES_summary!G$19)</f>
        <v>8.6338195581476977</v>
      </c>
      <c r="H27" s="69">
        <f>IF(RES_hh_fech!H27=0,0,RES_hh_fech!H27/RES_summary!H$19)</f>
        <v>8.8386527072463927</v>
      </c>
      <c r="I27" s="69">
        <f>IF(RES_hh_fech!I27=0,0,RES_hh_fech!I27/RES_summary!I$19)</f>
        <v>8.4577190624865075</v>
      </c>
      <c r="J27" s="69">
        <f>IF(RES_hh_fech!J27=0,0,RES_hh_fech!J27/RES_summary!J$19)</f>
        <v>8.3521033228464798</v>
      </c>
      <c r="K27" s="69">
        <f>IF(RES_hh_fech!K27=0,0,RES_hh_fech!K27/RES_summary!K$19)</f>
        <v>8.690877534590614</v>
      </c>
      <c r="L27" s="69">
        <f>IF(RES_hh_fech!L27=0,0,RES_hh_fech!L27/RES_summary!L$19)</f>
        <v>8.2857981369417431</v>
      </c>
      <c r="M27" s="69">
        <f>IF(RES_hh_fech!M27=0,0,RES_hh_fech!M27/RES_summary!M$19)</f>
        <v>7.761121547647778</v>
      </c>
      <c r="N27" s="69">
        <f>IF(RES_hh_fech!N27=0,0,RES_hh_fech!N27/RES_summary!N$19)</f>
        <v>7.6464505198395738</v>
      </c>
      <c r="O27" s="69">
        <f>IF(RES_hh_fech!O27=0,0,RES_hh_fech!O27/RES_summary!O$19)</f>
        <v>8.3857579271770692</v>
      </c>
      <c r="P27" s="69">
        <f>IF(RES_hh_fech!P27=0,0,RES_hh_fech!P27/RES_summary!P$19)</f>
        <v>8.4557299074039243</v>
      </c>
      <c r="Q27" s="69">
        <f>IF(RES_hh_fech!Q27=0,0,RES_hh_fech!Q27/RES_summary!Q$19)</f>
        <v>8.3320042010898892</v>
      </c>
      <c r="R27" s="69">
        <f>IF(RES_hh_fech!R27=0,0,RES_hh_fech!R27/RES_summary!R$19)</f>
        <v>8.705610328440434</v>
      </c>
      <c r="S27" s="69">
        <f>IF(RES_hh_fech!S27=0,0,RES_hh_fech!S27/RES_summary!S$19)</f>
        <v>8.6407997880135081</v>
      </c>
      <c r="T27" s="69">
        <f>IF(RES_hh_fech!T27=0,0,RES_hh_fech!T27/RES_summary!T$19)</f>
        <v>8.8474869296830274</v>
      </c>
      <c r="U27" s="69">
        <f>IF(RES_hh_fech!U27=0,0,RES_hh_fech!U27/RES_summary!U$19)</f>
        <v>9.2182894862558769</v>
      </c>
      <c r="V27" s="69">
        <f>IF(RES_hh_fech!V27=0,0,RES_hh_fech!V27/RES_summary!V$19)</f>
        <v>10.512875002180854</v>
      </c>
      <c r="W27" s="69">
        <f>IF(RES_hh_fech!W27=0,0,RES_hh_fech!W27/RES_summary!W$19)</f>
        <v>10.19502614710977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9.9095786535901684</v>
      </c>
      <c r="C29" s="72">
        <f>IF(RES_hh_fech!C29=0,0,RES_hh_fech!C29/RES_summary!C$19)</f>
        <v>9.9255339664916278</v>
      </c>
      <c r="D29" s="72">
        <f>IF(RES_hh_fech!D29=0,0,RES_hh_fech!D29/RES_summary!D$19)</f>
        <v>10.490329976482116</v>
      </c>
      <c r="E29" s="72">
        <f>IF(RES_hh_fech!E29=0,0,RES_hh_fech!E29/RES_summary!E$19)</f>
        <v>10.07865424276951</v>
      </c>
      <c r="F29" s="72">
        <f>IF(RES_hh_fech!F29=0,0,RES_hh_fech!F29/RES_summary!F$19)</f>
        <v>11.432263029963597</v>
      </c>
      <c r="G29" s="72">
        <f>IF(RES_hh_fech!G29=0,0,RES_hh_fech!G29/RES_summary!G$19)</f>
        <v>10.552004234350173</v>
      </c>
      <c r="H29" s="72">
        <f>IF(RES_hh_fech!H29=0,0,RES_hh_fech!H29/RES_summary!H$19)</f>
        <v>10.511003582624591</v>
      </c>
      <c r="I29" s="72">
        <f>IF(RES_hh_fech!I29=0,0,RES_hh_fech!I29/RES_summary!I$19)</f>
        <v>10.852565421379493</v>
      </c>
      <c r="J29" s="72">
        <f>IF(RES_hh_fech!J29=0,0,RES_hh_fech!J29/RES_summary!J$19)</f>
        <v>10.886232749735562</v>
      </c>
      <c r="K29" s="72">
        <f>IF(RES_hh_fech!K29=0,0,RES_hh_fech!K29/RES_summary!K$19)</f>
        <v>9.53778270227739</v>
      </c>
      <c r="L29" s="72">
        <f>IF(RES_hh_fech!L29=0,0,RES_hh_fech!L29/RES_summary!L$19)</f>
        <v>11.773886185029138</v>
      </c>
      <c r="M29" s="72">
        <f>IF(RES_hh_fech!M29=0,0,RES_hh_fech!M29/RES_summary!M$19)</f>
        <v>10.94186440381036</v>
      </c>
      <c r="N29" s="72">
        <f>IF(RES_hh_fech!N29=0,0,RES_hh_fech!N29/RES_summary!N$19)</f>
        <v>3.4120516184717817</v>
      </c>
      <c r="O29" s="72">
        <f>IF(RES_hh_fech!O29=0,0,RES_hh_fech!O29/RES_summary!O$19)</f>
        <v>12.26460934680351</v>
      </c>
      <c r="P29" s="72">
        <f>IF(RES_hh_fech!P29=0,0,RES_hh_fech!P29/RES_summary!P$19)</f>
        <v>11.825743200516229</v>
      </c>
      <c r="Q29" s="72">
        <f>IF(RES_hh_fech!Q29=0,0,RES_hh_fech!Q29/RES_summary!Q$19)</f>
        <v>10.305525798035317</v>
      </c>
      <c r="R29" s="72">
        <f>IF(RES_hh_fech!R29=0,0,RES_hh_fech!R29/RES_summary!R$19)</f>
        <v>9.6756031161823834</v>
      </c>
      <c r="S29" s="72">
        <f>IF(RES_hh_fech!S29=0,0,RES_hh_fech!S29/RES_summary!S$19)</f>
        <v>9.6136509763716251</v>
      </c>
      <c r="T29" s="72">
        <f>IF(RES_hh_fech!T29=0,0,RES_hh_fech!T29/RES_summary!T$19)</f>
        <v>11.547098383987079</v>
      </c>
      <c r="U29" s="72">
        <f>IF(RES_hh_fech!U29=0,0,RES_hh_fech!U29/RES_summary!U$19)</f>
        <v>11.897178081534038</v>
      </c>
      <c r="V29" s="72">
        <f>IF(RES_hh_fech!V29=0,0,RES_hh_fech!V29/RES_summary!V$19)</f>
        <v>13.278906681338047</v>
      </c>
      <c r="W29" s="72">
        <f>IF(RES_hh_fech!W29=0,0,RES_hh_fech!W29/RES_summary!W$19)</f>
        <v>12.802369335815296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9.7299007693605652</v>
      </c>
      <c r="C30" s="72">
        <f>IF(RES_hh_fech!C30=0,0,RES_hh_fech!C30/RES_summary!C$19)</f>
        <v>8.536879669518731</v>
      </c>
      <c r="D30" s="72">
        <f>IF(RES_hh_fech!D30=0,0,RES_hh_fech!D30/RES_summary!D$19)</f>
        <v>7.9587232966583006</v>
      </c>
      <c r="E30" s="72">
        <f>IF(RES_hh_fech!E30=0,0,RES_hh_fech!E30/RES_summary!E$19)</f>
        <v>8.2297803022286509</v>
      </c>
      <c r="F30" s="72">
        <f>IF(RES_hh_fech!F30=0,0,RES_hh_fech!F30/RES_summary!F$19)</f>
        <v>8.3042880820488492</v>
      </c>
      <c r="G30" s="72">
        <f>IF(RES_hh_fech!G30=0,0,RES_hh_fech!G30/RES_summary!G$19)</f>
        <v>9.2671407607903458</v>
      </c>
      <c r="H30" s="72">
        <f>IF(RES_hh_fech!H30=0,0,RES_hh_fech!H30/RES_summary!H$19)</f>
        <v>11.447674912648001</v>
      </c>
      <c r="I30" s="72">
        <f>IF(RES_hh_fech!I30=0,0,RES_hh_fech!I30/RES_summary!I$19)</f>
        <v>10.834641157825757</v>
      </c>
      <c r="J30" s="72">
        <f>IF(RES_hh_fech!J30=0,0,RES_hh_fech!J30/RES_summary!J$19)</f>
        <v>10.277971638621027</v>
      </c>
      <c r="K30" s="72">
        <f>IF(RES_hh_fech!K30=0,0,RES_hh_fech!K30/RES_summary!K$19)</f>
        <v>11.539563294578246</v>
      </c>
      <c r="L30" s="72">
        <f>IF(RES_hh_fech!L30=0,0,RES_hh_fech!L30/RES_summary!L$19)</f>
        <v>10.697573549955678</v>
      </c>
      <c r="M30" s="72">
        <f>IF(RES_hh_fech!M30=0,0,RES_hh_fech!M30/RES_summary!M$19)</f>
        <v>9.5337259234143303</v>
      </c>
      <c r="N30" s="72">
        <f>IF(RES_hh_fech!N30=0,0,RES_hh_fech!N30/RES_summary!N$19)</f>
        <v>9.615877464166477</v>
      </c>
      <c r="O30" s="72">
        <f>IF(RES_hh_fech!O30=0,0,RES_hh_fech!O30/RES_summary!O$19)</f>
        <v>10.729854856030139</v>
      </c>
      <c r="P30" s="72">
        <f>IF(RES_hh_fech!P30=0,0,RES_hh_fech!P30/RES_summary!P$19)</f>
        <v>9.4292712781927577</v>
      </c>
      <c r="Q30" s="72">
        <f>IF(RES_hh_fech!Q30=0,0,RES_hh_fech!Q30/RES_summary!Q$19)</f>
        <v>9.4500512536680858</v>
      </c>
      <c r="R30" s="72">
        <f>IF(RES_hh_fech!R30=0,0,RES_hh_fech!R30/RES_summary!R$19)</f>
        <v>11.935993797903592</v>
      </c>
      <c r="S30" s="72">
        <f>IF(RES_hh_fech!S30=0,0,RES_hh_fech!S30/RES_summary!S$19)</f>
        <v>10.835635986984192</v>
      </c>
      <c r="T30" s="72">
        <f>IF(RES_hh_fech!T30=0,0,RES_hh_fech!T30/RES_summary!T$19)</f>
        <v>10.995216350485824</v>
      </c>
      <c r="U30" s="72">
        <f>IF(RES_hh_fech!U30=0,0,RES_hh_fech!U30/RES_summary!U$19)</f>
        <v>12.478817083836311</v>
      </c>
      <c r="V30" s="72">
        <f>IF(RES_hh_fech!V30=0,0,RES_hh_fech!V30/RES_summary!V$19)</f>
        <v>12.455756750917107</v>
      </c>
      <c r="W30" s="72">
        <f>IF(RES_hh_fech!W30=0,0,RES_hh_fech!W30/RES_summary!W$19)</f>
        <v>13.152649793494644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10.297271183968258</v>
      </c>
      <c r="C31" s="72">
        <f>IF(RES_hh_fech!C31=0,0,RES_hh_fech!C31/RES_summary!C$19)</f>
        <v>10.04120347598945</v>
      </c>
      <c r="D31" s="72">
        <f>IF(RES_hh_fech!D31=0,0,RES_hh_fech!D31/RES_summary!D$19)</f>
        <v>11.101055367733963</v>
      </c>
      <c r="E31" s="72">
        <f>IF(RES_hh_fech!E31=0,0,RES_hh_fech!E31/RES_summary!E$19)</f>
        <v>10.323166421094157</v>
      </c>
      <c r="F31" s="72">
        <f>IF(RES_hh_fech!F31=0,0,RES_hh_fech!F31/RES_summary!F$19)</f>
        <v>11.261205411008872</v>
      </c>
      <c r="G31" s="72">
        <f>IF(RES_hh_fech!G31=0,0,RES_hh_fech!G31/RES_summary!G$19)</f>
        <v>10.651522851338447</v>
      </c>
      <c r="H31" s="72">
        <f>IF(RES_hh_fech!H31=0,0,RES_hh_fech!H31/RES_summary!H$19)</f>
        <v>10.756510797454268</v>
      </c>
      <c r="I31" s="72">
        <f>IF(RES_hh_fech!I31=0,0,RES_hh_fech!I31/RES_summary!I$19)</f>
        <v>12.258467850362969</v>
      </c>
      <c r="J31" s="72">
        <f>IF(RES_hh_fech!J31=0,0,RES_hh_fech!J31/RES_summary!J$19)</f>
        <v>10.54553649465568</v>
      </c>
      <c r="K31" s="72">
        <f>IF(RES_hh_fech!K31=0,0,RES_hh_fech!K31/RES_summary!K$19)</f>
        <v>10.390322322990594</v>
      </c>
      <c r="L31" s="72">
        <f>IF(RES_hh_fech!L31=0,0,RES_hh_fech!L31/RES_summary!L$19)</f>
        <v>10.495303959999637</v>
      </c>
      <c r="M31" s="72">
        <f>IF(RES_hh_fech!M31=0,0,RES_hh_fech!M31/RES_summary!M$19)</f>
        <v>8.7250834303819182</v>
      </c>
      <c r="N31" s="72">
        <f>IF(RES_hh_fech!N31=0,0,RES_hh_fech!N31/RES_summary!N$19)</f>
        <v>10.371500918026346</v>
      </c>
      <c r="O31" s="72">
        <f>IF(RES_hh_fech!O31=0,0,RES_hh_fech!O31/RES_summary!O$19)</f>
        <v>11.324136976284423</v>
      </c>
      <c r="P31" s="72">
        <f>IF(RES_hh_fech!P31=0,0,RES_hh_fech!P31/RES_summary!P$19)</f>
        <v>11.080235631299077</v>
      </c>
      <c r="Q31" s="72">
        <f>IF(RES_hh_fech!Q31=0,0,RES_hh_fech!Q31/RES_summary!Q$19)</f>
        <v>10.885491058906073</v>
      </c>
      <c r="R31" s="72">
        <f>IF(RES_hh_fech!R31=0,0,RES_hh_fech!R31/RES_summary!R$19)</f>
        <v>11.132853708658901</v>
      </c>
      <c r="S31" s="72">
        <f>IF(RES_hh_fech!S31=0,0,RES_hh_fech!S31/RES_summary!S$19)</f>
        <v>11.192129729332981</v>
      </c>
      <c r="T31" s="72">
        <f>IF(RES_hh_fech!T31=0,0,RES_hh_fech!T31/RES_summary!T$19)</f>
        <v>10.945439439670526</v>
      </c>
      <c r="U31" s="72">
        <f>IF(RES_hh_fech!U31=0,0,RES_hh_fech!U31/RES_summary!U$19)</f>
        <v>12.191944729352763</v>
      </c>
      <c r="V31" s="72">
        <f>IF(RES_hh_fech!V31=0,0,RES_hh_fech!V31/RES_summary!V$19)</f>
        <v>13.708071167076875</v>
      </c>
      <c r="W31" s="72">
        <f>IF(RES_hh_fech!W31=0,0,RES_hh_fech!W31/RES_summary!W$19)</f>
        <v>13.33743884777774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7.836810269502597</v>
      </c>
      <c r="C32" s="77">
        <f>IF(RES_hh_fech!C32=0,0,RES_hh_fech!C32/RES_summary!C$19)</f>
        <v>7.5848082629888518</v>
      </c>
      <c r="D32" s="77">
        <f>IF(RES_hh_fech!D32=0,0,RES_hh_fech!D32/RES_summary!D$19)</f>
        <v>8.5456634552410424</v>
      </c>
      <c r="E32" s="77">
        <f>IF(RES_hh_fech!E32=0,0,RES_hh_fech!E32/RES_summary!E$19)</f>
        <v>8.2245727675789571</v>
      </c>
      <c r="F32" s="77">
        <f>IF(RES_hh_fech!F32=0,0,RES_hh_fech!F32/RES_summary!F$19)</f>
        <v>8.7428257747341203</v>
      </c>
      <c r="G32" s="77">
        <f>IF(RES_hh_fech!G32=0,0,RES_hh_fech!G32/RES_summary!G$19)</f>
        <v>8.507309482396483</v>
      </c>
      <c r="H32" s="77">
        <f>IF(RES_hh_fech!H32=0,0,RES_hh_fech!H32/RES_summary!H$19)</f>
        <v>8.7178861193610402</v>
      </c>
      <c r="I32" s="77">
        <f>IF(RES_hh_fech!I32=0,0,RES_hh_fech!I32/RES_summary!I$19)</f>
        <v>8.2409312159172359</v>
      </c>
      <c r="J32" s="77">
        <f>IF(RES_hh_fech!J32=0,0,RES_hh_fech!J32/RES_summary!J$19)</f>
        <v>8.1808638564754208</v>
      </c>
      <c r="K32" s="77">
        <f>IF(RES_hh_fech!K32=0,0,RES_hh_fech!K32/RES_summary!K$19)</f>
        <v>8.5958898547392444</v>
      </c>
      <c r="L32" s="77">
        <f>IF(RES_hh_fech!L32=0,0,RES_hh_fech!L32/RES_summary!L$19)</f>
        <v>8.0623025882514252</v>
      </c>
      <c r="M32" s="77">
        <f>IF(RES_hh_fech!M32=0,0,RES_hh_fech!M32/RES_summary!M$19)</f>
        <v>7.584694665337631</v>
      </c>
      <c r="N32" s="77">
        <f>IF(RES_hh_fech!N32=0,0,RES_hh_fech!N32/RES_summary!N$19)</f>
        <v>7.6855905233576634</v>
      </c>
      <c r="O32" s="77">
        <f>IF(RES_hh_fech!O32=0,0,RES_hh_fech!O32/RES_summary!O$19)</f>
        <v>7.9531894126733151</v>
      </c>
      <c r="P32" s="77">
        <f>IF(RES_hh_fech!P32=0,0,RES_hh_fech!P32/RES_summary!P$19)</f>
        <v>8.0208701590334321</v>
      </c>
      <c r="Q32" s="77">
        <f>IF(RES_hh_fech!Q32=0,0,RES_hh_fech!Q32/RES_summary!Q$19)</f>
        <v>7.9702458743956281</v>
      </c>
      <c r="R32" s="77">
        <f>IF(RES_hh_fech!R32=0,0,RES_hh_fech!R32/RES_summary!R$19)</f>
        <v>8.4090936058912646</v>
      </c>
      <c r="S32" s="77">
        <f>IF(RES_hh_fech!S32=0,0,RES_hh_fech!S32/RES_summary!S$19)</f>
        <v>8.3073190246975201</v>
      </c>
      <c r="T32" s="77">
        <f>IF(RES_hh_fech!T32=0,0,RES_hh_fech!T32/RES_summary!T$19)</f>
        <v>8.2443296652651412</v>
      </c>
      <c r="U32" s="77">
        <f>IF(RES_hh_fech!U32=0,0,RES_hh_fech!U32/RES_summary!U$19)</f>
        <v>8.4115698876680511</v>
      </c>
      <c r="V32" s="77">
        <f>IF(RES_hh_fech!V32=0,0,RES_hh_fech!V32/RES_summary!V$19)</f>
        <v>9.570222252726424</v>
      </c>
      <c r="W32" s="77">
        <f>IF(RES_hh_fech!W32=0,0,RES_hh_fech!W32/RES_summary!W$19)</f>
        <v>9.2469602035104828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72.429262641104074</v>
      </c>
      <c r="C3" s="65">
        <f>IF(RES_hh_tesh!C3=0,0,RES_hh_tesh!C3/RES_summary!C$19)</f>
        <v>76.557426774525311</v>
      </c>
      <c r="D3" s="65">
        <f>IF(RES_hh_tesh!D3=0,0,RES_hh_tesh!D3/RES_summary!D$19)</f>
        <v>79.402646957494724</v>
      </c>
      <c r="E3" s="65">
        <f>IF(RES_hh_tesh!E3=0,0,RES_hh_tesh!E3/RES_summary!E$19)</f>
        <v>90.85624761759513</v>
      </c>
      <c r="F3" s="65">
        <f>IF(RES_hh_tesh!F3=0,0,RES_hh_tesh!F3/RES_summary!F$19)</f>
        <v>85.990183698615155</v>
      </c>
      <c r="G3" s="65">
        <f>IF(RES_hh_tesh!G3=0,0,RES_hh_tesh!G3/RES_summary!G$19)</f>
        <v>88.480787807529566</v>
      </c>
      <c r="H3" s="65">
        <f>IF(RES_hh_tesh!H3=0,0,RES_hh_tesh!H3/RES_summary!H$19)</f>
        <v>91.410312517521135</v>
      </c>
      <c r="I3" s="65">
        <f>IF(RES_hh_tesh!I3=0,0,RES_hh_tesh!I3/RES_summary!I$19)</f>
        <v>92.764033883867427</v>
      </c>
      <c r="J3" s="65">
        <f>IF(RES_hh_tesh!J3=0,0,RES_hh_tesh!J3/RES_summary!J$19)</f>
        <v>90.809465782008417</v>
      </c>
      <c r="K3" s="65">
        <f>IF(RES_hh_tesh!K3=0,0,RES_hh_tesh!K3/RES_summary!K$19)</f>
        <v>82.66715085100337</v>
      </c>
      <c r="L3" s="65">
        <f>IF(RES_hh_tesh!L3=0,0,RES_hh_tesh!L3/RES_summary!L$19)</f>
        <v>82.198228086256478</v>
      </c>
      <c r="M3" s="65">
        <f>IF(RES_hh_tesh!M3=0,0,RES_hh_tesh!M3/RES_summary!M$19)</f>
        <v>96.400738090373579</v>
      </c>
      <c r="N3" s="65">
        <f>IF(RES_hh_tesh!N3=0,0,RES_hh_tesh!N3/RES_summary!N$19)</f>
        <v>97.831477614115641</v>
      </c>
      <c r="O3" s="65">
        <f>IF(RES_hh_tesh!O3=0,0,RES_hh_tesh!O3/RES_summary!O$19)</f>
        <v>70.608108368304798</v>
      </c>
      <c r="P3" s="65">
        <f>IF(RES_hh_tesh!P3=0,0,RES_hh_tesh!P3/RES_summary!P$19)</f>
        <v>68.843667541177112</v>
      </c>
      <c r="Q3" s="65">
        <f>IF(RES_hh_tesh!Q3=0,0,RES_hh_tesh!Q3/RES_summary!Q$19)</f>
        <v>83.824847676632331</v>
      </c>
      <c r="R3" s="65">
        <f>IF(RES_hh_tesh!R3=0,0,RES_hh_tesh!R3/RES_summary!R$19)</f>
        <v>86.647107285980255</v>
      </c>
      <c r="S3" s="65">
        <f>IF(RES_hh_tesh!S3=0,0,RES_hh_tesh!S3/RES_summary!S$19)</f>
        <v>89.145745448855308</v>
      </c>
      <c r="T3" s="65">
        <f>IF(RES_hh_tesh!T3=0,0,RES_hh_tesh!T3/RES_summary!T$19)</f>
        <v>77.309350743271224</v>
      </c>
      <c r="U3" s="65">
        <f>IF(RES_hh_tesh!U3=0,0,RES_hh_tesh!U3/RES_summary!U$19)</f>
        <v>87.750001818050819</v>
      </c>
      <c r="V3" s="65">
        <f>IF(RES_hh_tesh!V3=0,0,RES_hh_tesh!V3/RES_summary!V$19)</f>
        <v>90.123322230316248</v>
      </c>
      <c r="W3" s="65">
        <f>IF(RES_hh_tesh!W3=0,0,RES_hh_tesh!W3/RES_summary!W$19)</f>
        <v>90.510044292320813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48.995097024302645</v>
      </c>
      <c r="C4" s="69">
        <f>IF(RES_hh_tesh!C4=0,0,RES_hh_tesh!C4/RES_summary!C$19)</f>
        <v>51.745647743807787</v>
      </c>
      <c r="D4" s="69">
        <f>IF(RES_hh_tesh!D4=0,0,RES_hh_tesh!D4/RES_summary!D$19)</f>
        <v>54.668870015041755</v>
      </c>
      <c r="E4" s="69">
        <f>IF(RES_hh_tesh!E4=0,0,RES_hh_tesh!E4/RES_summary!E$19)</f>
        <v>63.459196294179677</v>
      </c>
      <c r="F4" s="69">
        <f>IF(RES_hh_tesh!F4=0,0,RES_hh_tesh!F4/RES_summary!F$19)</f>
        <v>61.113897328115073</v>
      </c>
      <c r="G4" s="69">
        <f>IF(RES_hh_tesh!G4=0,0,RES_hh_tesh!G4/RES_summary!G$19)</f>
        <v>63.472787603993339</v>
      </c>
      <c r="H4" s="69">
        <f>IF(RES_hh_tesh!H4=0,0,RES_hh_tesh!H4/RES_summary!H$19)</f>
        <v>64.241604019865719</v>
      </c>
      <c r="I4" s="69">
        <f>IF(RES_hh_tesh!I4=0,0,RES_hh_tesh!I4/RES_summary!I$19)</f>
        <v>62.015986155731056</v>
      </c>
      <c r="J4" s="69">
        <f>IF(RES_hh_tesh!J4=0,0,RES_hh_tesh!J4/RES_summary!J$19)</f>
        <v>59.370586554066762</v>
      </c>
      <c r="K4" s="69">
        <f>IF(RES_hh_tesh!K4=0,0,RES_hh_tesh!K4/RES_summary!K$19)</f>
        <v>53.630397975346476</v>
      </c>
      <c r="L4" s="69">
        <f>IF(RES_hh_tesh!L4=0,0,RES_hh_tesh!L4/RES_summary!L$19)</f>
        <v>50.787424802613145</v>
      </c>
      <c r="M4" s="69">
        <f>IF(RES_hh_tesh!M4=0,0,RES_hh_tesh!M4/RES_summary!M$19)</f>
        <v>65.910443369193672</v>
      </c>
      <c r="N4" s="69">
        <f>IF(RES_hh_tesh!N4=0,0,RES_hh_tesh!N4/RES_summary!N$19)</f>
        <v>60.269030642886584</v>
      </c>
      <c r="O4" s="69">
        <f>IF(RES_hh_tesh!O4=0,0,RES_hh_tesh!O4/RES_summary!O$19)</f>
        <v>39.303943473270991</v>
      </c>
      <c r="P4" s="69">
        <f>IF(RES_hh_tesh!P4=0,0,RES_hh_tesh!P4/RES_summary!P$19)</f>
        <v>39.361291061955932</v>
      </c>
      <c r="Q4" s="69">
        <f>IF(RES_hh_tesh!Q4=0,0,RES_hh_tesh!Q4/RES_summary!Q$19)</f>
        <v>50.671903284649673</v>
      </c>
      <c r="R4" s="69">
        <f>IF(RES_hh_tesh!R4=0,0,RES_hh_tesh!R4/RES_summary!R$19)</f>
        <v>48.837027900919217</v>
      </c>
      <c r="S4" s="69">
        <f>IF(RES_hh_tesh!S4=0,0,RES_hh_tesh!S4/RES_summary!S$19)</f>
        <v>49.35113765501319</v>
      </c>
      <c r="T4" s="69">
        <f>IF(RES_hh_tesh!T4=0,0,RES_hh_tesh!T4/RES_summary!T$19)</f>
        <v>42.223142132935187</v>
      </c>
      <c r="U4" s="69">
        <f>IF(RES_hh_tesh!U4=0,0,RES_hh_tesh!U4/RES_summary!U$19)</f>
        <v>45.201325354353799</v>
      </c>
      <c r="V4" s="69">
        <f>IF(RES_hh_tesh!V4=0,0,RES_hh_tesh!V4/RES_summary!V$19)</f>
        <v>48.41845820841008</v>
      </c>
      <c r="W4" s="69">
        <f>IF(RES_hh_tesh!W4=0,0,RES_hh_tesh!W4/RES_summary!W$19)</f>
        <v>48.633401026800108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50.404226052034844</v>
      </c>
      <c r="C5" s="72">
        <f>IF(RES_hh_tesh!C5=0,0,RES_hh_tesh!C5/RES_summary!C$19)</f>
        <v>59.137230698020851</v>
      </c>
      <c r="D5" s="72">
        <f>IF(RES_hh_tesh!D5=0,0,RES_hh_tesh!D5/RES_summary!D$19)</f>
        <v>34.934161374690717</v>
      </c>
      <c r="E5" s="72">
        <f>IF(RES_hh_tesh!E5=0,0,RES_hh_tesh!E5/RES_summary!E$19)</f>
        <v>48.513486449103546</v>
      </c>
      <c r="F5" s="72">
        <f>IF(RES_hh_tesh!F5=0,0,RES_hh_tesh!F5/RES_summary!F$19)</f>
        <v>64.81551326444287</v>
      </c>
      <c r="G5" s="72">
        <f>IF(RES_hh_tesh!G5=0,0,RES_hh_tesh!G5/RES_summary!G$19)</f>
        <v>74.379718933869938</v>
      </c>
      <c r="H5" s="72">
        <f>IF(RES_hh_tesh!H5=0,0,RES_hh_tesh!H5/RES_summary!H$19)</f>
        <v>28.44816624708783</v>
      </c>
      <c r="I5" s="72">
        <f>IF(RES_hh_tesh!I5=0,0,RES_hh_tesh!I5/RES_summary!I$19)</f>
        <v>34.896513662620173</v>
      </c>
      <c r="J5" s="72">
        <f>IF(RES_hh_tesh!J5=0,0,RES_hh_tesh!J5/RES_summary!J$19)</f>
        <v>106.78441775879611</v>
      </c>
      <c r="K5" s="72">
        <f>IF(RES_hh_tesh!K5=0,0,RES_hh_tesh!K5/RES_summary!K$19)</f>
        <v>63.806985335503981</v>
      </c>
      <c r="L5" s="72">
        <f>IF(RES_hh_tesh!L5=0,0,RES_hh_tesh!L5/RES_summary!L$19)</f>
        <v>57.949742239688341</v>
      </c>
      <c r="M5" s="72">
        <f>IF(RES_hh_tesh!M5=0,0,RES_hh_tesh!M5/RES_summary!M$19)</f>
        <v>86.726227250098219</v>
      </c>
      <c r="N5" s="72">
        <f>IF(RES_hh_tesh!N5=0,0,RES_hh_tesh!N5/RES_summary!N$19)</f>
        <v>9.2287483800413188</v>
      </c>
      <c r="O5" s="72">
        <f>IF(RES_hh_tesh!O5=0,0,RES_hh_tesh!O5/RES_summary!O$19)</f>
        <v>21.672336151740563</v>
      </c>
      <c r="P5" s="72">
        <f>IF(RES_hh_tesh!P5=0,0,RES_hh_tesh!P5/RES_summary!P$19)</f>
        <v>50.554530532912324</v>
      </c>
      <c r="Q5" s="72">
        <f>IF(RES_hh_tesh!Q5=0,0,RES_hh_tesh!Q5/RES_summary!Q$19)</f>
        <v>71.584381450678706</v>
      </c>
      <c r="R5" s="72">
        <f>IF(RES_hh_tesh!R5=0,0,RES_hh_tesh!R5/RES_summary!R$19)</f>
        <v>28.304023211077872</v>
      </c>
      <c r="S5" s="72">
        <f>IF(RES_hh_tesh!S5=0,0,RES_hh_tesh!S5/RES_summary!S$19)</f>
        <v>56.697052807946072</v>
      </c>
      <c r="T5" s="72">
        <f>IF(RES_hh_tesh!T5=0,0,RES_hh_tesh!T5/RES_summary!T$19)</f>
        <v>46.129268446134049</v>
      </c>
      <c r="U5" s="72">
        <f>IF(RES_hh_tesh!U5=0,0,RES_hh_tesh!U5/RES_summary!U$19)</f>
        <v>44.774988809830219</v>
      </c>
      <c r="V5" s="72">
        <f>IF(RES_hh_tesh!V5=0,0,RES_hh_tesh!V5/RES_summary!V$19)</f>
        <v>45.373427985495013</v>
      </c>
      <c r="W5" s="72">
        <f>IF(RES_hh_tesh!W5=0,0,RES_hh_tesh!W5/RES_summary!W$19)</f>
        <v>48.932969872043145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48.355092086369019</v>
      </c>
      <c r="C6" s="72">
        <f>IF(RES_hh_tesh!C6=0,0,RES_hh_tesh!C6/RES_summary!C$19)</f>
        <v>54.221979610389234</v>
      </c>
      <c r="D6" s="72">
        <f>IF(RES_hh_tesh!D6=0,0,RES_hh_tesh!D6/RES_summary!D$19)</f>
        <v>48.000964457312151</v>
      </c>
      <c r="E6" s="72">
        <f>IF(RES_hh_tesh!E6=0,0,RES_hh_tesh!E6/RES_summary!E$19)</f>
        <v>56.498429376294986</v>
      </c>
      <c r="F6" s="72">
        <f>IF(RES_hh_tesh!F6=0,0,RES_hh_tesh!F6/RES_summary!F$19)</f>
        <v>62.504302511736867</v>
      </c>
      <c r="G6" s="72">
        <f>IF(RES_hh_tesh!G6=0,0,RES_hh_tesh!G6/RES_summary!G$19)</f>
        <v>62.046379206765138</v>
      </c>
      <c r="H6" s="72">
        <f>IF(RES_hh_tesh!H6=0,0,RES_hh_tesh!H6/RES_summary!H$19)</f>
        <v>61.747128284342558</v>
      </c>
      <c r="I6" s="72">
        <f>IF(RES_hh_tesh!I6=0,0,RES_hh_tesh!I6/RES_summary!I$19)</f>
        <v>59.143184354426602</v>
      </c>
      <c r="J6" s="72">
        <f>IF(RES_hh_tesh!J6=0,0,RES_hh_tesh!J6/RES_summary!J$19)</f>
        <v>59.155950731217459</v>
      </c>
      <c r="K6" s="72">
        <f>IF(RES_hh_tesh!K6=0,0,RES_hh_tesh!K6/RES_summary!K$19)</f>
        <v>46.720525620898187</v>
      </c>
      <c r="L6" s="72">
        <f>IF(RES_hh_tesh!L6=0,0,RES_hh_tesh!L6/RES_summary!L$19)</f>
        <v>54.464177640860264</v>
      </c>
      <c r="M6" s="72">
        <f>IF(RES_hh_tesh!M6=0,0,RES_hh_tesh!M6/RES_summary!M$19)</f>
        <v>45.0559897920552</v>
      </c>
      <c r="N6" s="72">
        <f>IF(RES_hh_tesh!N6=0,0,RES_hh_tesh!N6/RES_summary!N$19)</f>
        <v>18.686819384945995</v>
      </c>
      <c r="O6" s="72">
        <f>IF(RES_hh_tesh!O6=0,0,RES_hh_tesh!O6/RES_summary!O$19)</f>
        <v>52.811168911461941</v>
      </c>
      <c r="P6" s="72">
        <f>IF(RES_hh_tesh!P6=0,0,RES_hh_tesh!P6/RES_summary!P$19)</f>
        <v>78.920021114816464</v>
      </c>
      <c r="Q6" s="72">
        <f>IF(RES_hh_tesh!Q6=0,0,RES_hh_tesh!Q6/RES_summary!Q$19)</f>
        <v>68.274401517348721</v>
      </c>
      <c r="R6" s="72">
        <f>IF(RES_hh_tesh!R6=0,0,RES_hh_tesh!R6/RES_summary!R$19)</f>
        <v>65.340756286494141</v>
      </c>
      <c r="S6" s="72">
        <f>IF(RES_hh_tesh!S6=0,0,RES_hh_tesh!S6/RES_summary!S$19)</f>
        <v>65.565539973405805</v>
      </c>
      <c r="T6" s="72">
        <f>IF(RES_hh_tesh!T6=0,0,RES_hh_tesh!T6/RES_summary!T$19)</f>
        <v>48.882285352706376</v>
      </c>
      <c r="U6" s="72">
        <f>IF(RES_hh_tesh!U6=0,0,RES_hh_tesh!U6/RES_summary!U$19)</f>
        <v>38.889984043960894</v>
      </c>
      <c r="V6" s="72">
        <f>IF(RES_hh_tesh!V6=0,0,RES_hh_tesh!V6/RES_summary!V$19)</f>
        <v>16.683516279201211</v>
      </c>
      <c r="W6" s="72">
        <f>IF(RES_hh_tesh!W6=0,0,RES_hh_tesh!W6/RES_summary!W$19)</f>
        <v>63.225218027650769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47.460338962579293</v>
      </c>
      <c r="C7" s="72">
        <f>IF(RES_hh_tesh!C7=0,0,RES_hh_tesh!C7/RES_summary!C$19)</f>
        <v>50.948656475964789</v>
      </c>
      <c r="D7" s="72">
        <f>IF(RES_hh_tesh!D7=0,0,RES_hh_tesh!D7/RES_summary!D$19)</f>
        <v>53.055560971021286</v>
      </c>
      <c r="E7" s="72">
        <f>IF(RES_hh_tesh!E7=0,0,RES_hh_tesh!E7/RES_summary!E$19)</f>
        <v>63.295784868665969</v>
      </c>
      <c r="F7" s="72">
        <f>IF(RES_hh_tesh!F7=0,0,RES_hh_tesh!F7/RES_summary!F$19)</f>
        <v>59.654678921530142</v>
      </c>
      <c r="G7" s="72">
        <f>IF(RES_hh_tesh!G7=0,0,RES_hh_tesh!G7/RES_summary!G$19)</f>
        <v>63.104995137783007</v>
      </c>
      <c r="H7" s="72">
        <f>IF(RES_hh_tesh!H7=0,0,RES_hh_tesh!H7/RES_summary!H$19)</f>
        <v>63.087879302323621</v>
      </c>
      <c r="I7" s="72">
        <f>IF(RES_hh_tesh!I7=0,0,RES_hh_tesh!I7/RES_summary!I$19)</f>
        <v>59.338782064798281</v>
      </c>
      <c r="J7" s="72">
        <f>IF(RES_hh_tesh!J7=0,0,RES_hh_tesh!J7/RES_summary!J$19)</f>
        <v>59.168013448767866</v>
      </c>
      <c r="K7" s="72">
        <f>IF(RES_hh_tesh!K7=0,0,RES_hh_tesh!K7/RES_summary!K$19)</f>
        <v>52.131515205126227</v>
      </c>
      <c r="L7" s="72">
        <f>IF(RES_hh_tesh!L7=0,0,RES_hh_tesh!L7/RES_summary!L$19)</f>
        <v>48.956416415171859</v>
      </c>
      <c r="M7" s="72">
        <f>IF(RES_hh_tesh!M7=0,0,RES_hh_tesh!M7/RES_summary!M$19)</f>
        <v>71.204661312612572</v>
      </c>
      <c r="N7" s="72">
        <f>IF(RES_hh_tesh!N7=0,0,RES_hh_tesh!N7/RES_summary!N$19)</f>
        <v>57.441368785449896</v>
      </c>
      <c r="O7" s="72">
        <f>IF(RES_hh_tesh!O7=0,0,RES_hh_tesh!O7/RES_summary!O$19)</f>
        <v>28.732890832063077</v>
      </c>
      <c r="P7" s="72">
        <f>IF(RES_hh_tesh!P7=0,0,RES_hh_tesh!P7/RES_summary!P$19)</f>
        <v>30.320570940376861</v>
      </c>
      <c r="Q7" s="72">
        <f>IF(RES_hh_tesh!Q7=0,0,RES_hh_tesh!Q7/RES_summary!Q$19)</f>
        <v>47.725016183356317</v>
      </c>
      <c r="R7" s="72">
        <f>IF(RES_hh_tesh!R7=0,0,RES_hh_tesh!R7/RES_summary!R$19)</f>
        <v>43.596509068804735</v>
      </c>
      <c r="S7" s="72">
        <f>IF(RES_hh_tesh!S7=0,0,RES_hh_tesh!S7/RES_summary!S$19)</f>
        <v>45.792438598755218</v>
      </c>
      <c r="T7" s="72">
        <f>IF(RES_hh_tesh!T7=0,0,RES_hh_tesh!T7/RES_summary!T$19)</f>
        <v>39.689907087593369</v>
      </c>
      <c r="U7" s="72">
        <f>IF(RES_hh_tesh!U7=0,0,RES_hh_tesh!U7/RES_summary!U$19)</f>
        <v>44.934601003524044</v>
      </c>
      <c r="V7" s="72">
        <f>IF(RES_hh_tesh!V7=0,0,RES_hh_tesh!V7/RES_summary!V$19)</f>
        <v>50.407334249693214</v>
      </c>
      <c r="W7" s="72">
        <f>IF(RES_hh_tesh!W7=0,0,RES_hh_tesh!W7/RES_summary!W$19)</f>
        <v>45.248389803414739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46.971810890459167</v>
      </c>
      <c r="C8" s="72">
        <f>IF(RES_hh_tesh!C8=0,0,RES_hh_tesh!C8/RES_summary!C$19)</f>
        <v>43.762578997221148</v>
      </c>
      <c r="D8" s="72">
        <f>IF(RES_hh_tesh!D8=0,0,RES_hh_tesh!D8/RES_summary!D$19)</f>
        <v>39.312136055378765</v>
      </c>
      <c r="E8" s="72">
        <f>IF(RES_hh_tesh!E8=0,0,RES_hh_tesh!E8/RES_summary!E$19)</f>
        <v>46.47095673099404</v>
      </c>
      <c r="F8" s="72">
        <f>IF(RES_hh_tesh!F8=0,0,RES_hh_tesh!F8/RES_summary!F$19)</f>
        <v>44.730438895722187</v>
      </c>
      <c r="G8" s="72">
        <f>IF(RES_hh_tesh!G8=0,0,RES_hh_tesh!G8/RES_summary!G$19)</f>
        <v>53.890839897455528</v>
      </c>
      <c r="H8" s="72">
        <f>IF(RES_hh_tesh!H8=0,0,RES_hh_tesh!H8/RES_summary!H$19)</f>
        <v>65.658221185902178</v>
      </c>
      <c r="I8" s="72">
        <f>IF(RES_hh_tesh!I8=0,0,RES_hh_tesh!I8/RES_summary!I$19)</f>
        <v>60.409638774475674</v>
      </c>
      <c r="J8" s="72">
        <f>IF(RES_hh_tesh!J8=0,0,RES_hh_tesh!J8/RES_summary!J$19)</f>
        <v>55.852344728804248</v>
      </c>
      <c r="K8" s="72">
        <f>IF(RES_hh_tesh!K8=0,0,RES_hh_tesh!K8/RES_summary!K$19)</f>
        <v>56.574357189086413</v>
      </c>
      <c r="L8" s="72">
        <f>IF(RES_hh_tesh!L8=0,0,RES_hh_tesh!L8/RES_summary!L$19)</f>
        <v>50.983643653246517</v>
      </c>
      <c r="M8" s="72">
        <f>IF(RES_hh_tesh!M8=0,0,RES_hh_tesh!M8/RES_summary!M$19)</f>
        <v>65.759457671874699</v>
      </c>
      <c r="N8" s="72">
        <f>IF(RES_hh_tesh!N8=0,0,RES_hh_tesh!N8/RES_summary!N$19)</f>
        <v>56.665776396595064</v>
      </c>
      <c r="O8" s="72">
        <f>IF(RES_hh_tesh!O8=0,0,RES_hh_tesh!O8/RES_summary!O$19)</f>
        <v>38.893619873391664</v>
      </c>
      <c r="P8" s="72">
        <f>IF(RES_hh_tesh!P8=0,0,RES_hh_tesh!P8/RES_summary!P$19)</f>
        <v>36.689249131143036</v>
      </c>
      <c r="Q8" s="72">
        <f>IF(RES_hh_tesh!Q8=0,0,RES_hh_tesh!Q8/RES_summary!Q$19)</f>
        <v>52.669401770508479</v>
      </c>
      <c r="R8" s="72">
        <f>IF(RES_hh_tesh!R8=0,0,RES_hh_tesh!R8/RES_summary!R$19)</f>
        <v>46.475985886169809</v>
      </c>
      <c r="S8" s="72">
        <f>IF(RES_hh_tesh!S8=0,0,RES_hh_tesh!S8/RES_summary!S$19)</f>
        <v>47.624713926938135</v>
      </c>
      <c r="T8" s="72">
        <f>IF(RES_hh_tesh!T8=0,0,RES_hh_tesh!T8/RES_summary!T$19)</f>
        <v>40.763115035353032</v>
      </c>
      <c r="U8" s="72">
        <f>IF(RES_hh_tesh!U8=0,0,RES_hh_tesh!U8/RES_summary!U$19)</f>
        <v>44.207603253587635</v>
      </c>
      <c r="V8" s="72">
        <f>IF(RES_hh_tesh!V8=0,0,RES_hh_tesh!V8/RES_summary!V$19)</f>
        <v>46.763465056920928</v>
      </c>
      <c r="W8" s="72">
        <f>IF(RES_hh_tesh!W8=0,0,RES_hh_tesh!W8/RES_summary!W$19)</f>
        <v>49.762849554466406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49.270581964751237</v>
      </c>
      <c r="C9" s="72">
        <f>IF(RES_hh_tesh!C9=0,0,RES_hh_tesh!C9/RES_summary!C$19)</f>
        <v>51.323336761694527</v>
      </c>
      <c r="D9" s="72">
        <f>IF(RES_hh_tesh!D9=0,0,RES_hh_tesh!D9/RES_summary!D$19)</f>
        <v>54.901349639873196</v>
      </c>
      <c r="E9" s="72">
        <f>IF(RES_hh_tesh!E9=0,0,RES_hh_tesh!E9/RES_summary!E$19)</f>
        <v>58.875449825233424</v>
      </c>
      <c r="F9" s="72">
        <f>IF(RES_hh_tesh!F9=0,0,RES_hh_tesh!F9/RES_summary!F$19)</f>
        <v>60.632728368756588</v>
      </c>
      <c r="G9" s="72">
        <f>IF(RES_hh_tesh!G9=0,0,RES_hh_tesh!G9/RES_summary!G$19)</f>
        <v>61.203869690653619</v>
      </c>
      <c r="H9" s="72">
        <f>IF(RES_hh_tesh!H9=0,0,RES_hh_tesh!H9/RES_summary!H$19)</f>
        <v>60.642168147115683</v>
      </c>
      <c r="I9" s="72">
        <f>IF(RES_hh_tesh!I9=0,0,RES_hh_tesh!I9/RES_summary!I$19)</f>
        <v>67.649166704631142</v>
      </c>
      <c r="J9" s="72">
        <f>IF(RES_hh_tesh!J9=0,0,RES_hh_tesh!J9/RES_summary!J$19)</f>
        <v>56.853354839594033</v>
      </c>
      <c r="K9" s="72">
        <f>IF(RES_hh_tesh!K9=0,0,RES_hh_tesh!K9/RES_summary!K$19)</f>
        <v>50.480866389219742</v>
      </c>
      <c r="L9" s="72">
        <f>IF(RES_hh_tesh!L9=0,0,RES_hh_tesh!L9/RES_summary!L$19)</f>
        <v>49.348343037842348</v>
      </c>
      <c r="M9" s="72">
        <f>IF(RES_hh_tesh!M9=0,0,RES_hh_tesh!M9/RES_summary!M$19)</f>
        <v>57.969004657904676</v>
      </c>
      <c r="N9" s="72">
        <f>IF(RES_hh_tesh!N9=0,0,RES_hh_tesh!N9/RES_summary!N$19)</f>
        <v>64.461022261411998</v>
      </c>
      <c r="O9" s="72">
        <f>IF(RES_hh_tesh!O9=0,0,RES_hh_tesh!O9/RES_summary!O$19)</f>
        <v>54.208439514144359</v>
      </c>
      <c r="P9" s="72">
        <f>IF(RES_hh_tesh!P9=0,0,RES_hh_tesh!P9/RES_summary!P$19)</f>
        <v>52.141941367143509</v>
      </c>
      <c r="Q9" s="72">
        <f>IF(RES_hh_tesh!Q9=0,0,RES_hh_tesh!Q9/RES_summary!Q$19)</f>
        <v>54.214093938905201</v>
      </c>
      <c r="R9" s="72">
        <f>IF(RES_hh_tesh!R9=0,0,RES_hh_tesh!R9/RES_summary!R$19)</f>
        <v>46.673817416070968</v>
      </c>
      <c r="S9" s="72">
        <f>IF(RES_hh_tesh!S9=0,0,RES_hh_tesh!S9/RES_summary!S$19)</f>
        <v>47.43427016911113</v>
      </c>
      <c r="T9" s="72">
        <f>IF(RES_hh_tesh!T9=0,0,RES_hh_tesh!T9/RES_summary!T$19)</f>
        <v>45.712169427326522</v>
      </c>
      <c r="U9" s="72">
        <f>IF(RES_hh_tesh!U9=0,0,RES_hh_tesh!U9/RES_summary!U$19)</f>
        <v>45.021340006719036</v>
      </c>
      <c r="V9" s="72">
        <f>IF(RES_hh_tesh!V9=0,0,RES_hh_tesh!V9/RES_summary!V$19)</f>
        <v>45.320146937322022</v>
      </c>
      <c r="W9" s="72">
        <f>IF(RES_hh_tesh!W9=0,0,RES_hh_tesh!W9/RES_summary!W$19)</f>
        <v>49.497585510701185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86.840675145152133</v>
      </c>
      <c r="G10" s="72">
        <f>IF(RES_hh_tesh!G10=0,0,RES_hh_tesh!G10/RES_summary!G$19)</f>
        <v>66.644509765348857</v>
      </c>
      <c r="H10" s="72">
        <f>IF(RES_hh_tesh!H10=0,0,RES_hh_tesh!H10/RES_summary!H$19)</f>
        <v>65.114983411595247</v>
      </c>
      <c r="I10" s="72">
        <f>IF(RES_hh_tesh!I10=0,0,RES_hh_tesh!I10/RES_summary!I$19)</f>
        <v>61.638253171165168</v>
      </c>
      <c r="J10" s="72">
        <f>IF(RES_hh_tesh!J10=0,0,RES_hh_tesh!J10/RES_summary!J$19)</f>
        <v>57.915742895885977</v>
      </c>
      <c r="K10" s="72">
        <f>IF(RES_hh_tesh!K10=0,0,RES_hh_tesh!K10/RES_summary!K$19)</f>
        <v>55.643700287759188</v>
      </c>
      <c r="L10" s="72">
        <f>IF(RES_hh_tesh!L10=0,0,RES_hh_tesh!L10/RES_summary!L$19)</f>
        <v>55.343585493058598</v>
      </c>
      <c r="M10" s="72">
        <f>IF(RES_hh_tesh!M10=0,0,RES_hh_tesh!M10/RES_summary!M$19)</f>
        <v>58.288968632309015</v>
      </c>
      <c r="N10" s="72">
        <f>IF(RES_hh_tesh!N10=0,0,RES_hh_tesh!N10/RES_summary!N$19)</f>
        <v>58.450155792209124</v>
      </c>
      <c r="O10" s="72">
        <f>IF(RES_hh_tesh!O10=0,0,RES_hh_tesh!O10/RES_summary!O$19)</f>
        <v>47.632023911585684</v>
      </c>
      <c r="P10" s="72">
        <f>IF(RES_hh_tesh!P10=0,0,RES_hh_tesh!P10/RES_summary!P$19)</f>
        <v>52.342192731649135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51.533073274071739</v>
      </c>
      <c r="C11" s="72">
        <f>IF(RES_hh_tesh!C11=0,0,RES_hh_tesh!C11/RES_summary!C$19)</f>
        <v>51.220556310489272</v>
      </c>
      <c r="D11" s="72">
        <f>IF(RES_hh_tesh!D11=0,0,RES_hh_tesh!D11/RES_summary!D$19)</f>
        <v>46.901168017696989</v>
      </c>
      <c r="E11" s="72">
        <f>IF(RES_hh_tesh!E11=0,0,RES_hh_tesh!E11/RES_summary!E$19)</f>
        <v>69.241990038875173</v>
      </c>
      <c r="F11" s="72">
        <f>IF(RES_hh_tesh!F11=0,0,RES_hh_tesh!F11/RES_summary!F$19)</f>
        <v>59.828318063794619</v>
      </c>
      <c r="G11" s="72">
        <f>IF(RES_hh_tesh!G11=0,0,RES_hh_tesh!G11/RES_summary!G$19)</f>
        <v>63.828318438804502</v>
      </c>
      <c r="H11" s="72">
        <f>IF(RES_hh_tesh!H11=0,0,RES_hh_tesh!H11/RES_summary!H$19)</f>
        <v>71.510301421257822</v>
      </c>
      <c r="I11" s="72">
        <f>IF(RES_hh_tesh!I11=0,0,RES_hh_tesh!I11/RES_summary!I$19)</f>
        <v>50.995984198418959</v>
      </c>
      <c r="J11" s="72">
        <f>IF(RES_hh_tesh!J11=0,0,RES_hh_tesh!J11/RES_summary!J$19)</f>
        <v>53.170290169396417</v>
      </c>
      <c r="K11" s="72">
        <f>IF(RES_hh_tesh!K11=0,0,RES_hh_tesh!K11/RES_summary!K$19)</f>
        <v>57.559719520345247</v>
      </c>
      <c r="L11" s="72">
        <f>IF(RES_hh_tesh!L11=0,0,RES_hh_tesh!L11/RES_summary!L$19)</f>
        <v>53.424687322707896</v>
      </c>
      <c r="M11" s="72">
        <f>IF(RES_hh_tesh!M11=0,0,RES_hh_tesh!M11/RES_summary!M$19)</f>
        <v>63.338428600598021</v>
      </c>
      <c r="N11" s="72">
        <f>IF(RES_hh_tesh!N11=0,0,RES_hh_tesh!N11/RES_summary!N$19)</f>
        <v>52.377403176829887</v>
      </c>
      <c r="O11" s="72">
        <f>IF(RES_hh_tesh!O11=0,0,RES_hh_tesh!O11/RES_summary!O$19)</f>
        <v>46.031313034431776</v>
      </c>
      <c r="P11" s="72">
        <f>IF(RES_hh_tesh!P11=0,0,RES_hh_tesh!P11/RES_summary!P$19)</f>
        <v>54.888317963539507</v>
      </c>
      <c r="Q11" s="72">
        <f>IF(RES_hh_tesh!Q11=0,0,RES_hh_tesh!Q11/RES_summary!Q$19)</f>
        <v>55.599394852693187</v>
      </c>
      <c r="R11" s="72">
        <f>IF(RES_hh_tesh!R11=0,0,RES_hh_tesh!R11/RES_summary!R$19)</f>
        <v>43.682281353485855</v>
      </c>
      <c r="S11" s="72">
        <f>IF(RES_hh_tesh!S11=0,0,RES_hh_tesh!S11/RES_summary!S$19)</f>
        <v>43.654237342464498</v>
      </c>
      <c r="T11" s="72">
        <f>IF(RES_hh_tesh!T11=0,0,RES_hh_tesh!T11/RES_summary!T$19)</f>
        <v>46.431071650631154</v>
      </c>
      <c r="U11" s="72">
        <f>IF(RES_hh_tesh!U11=0,0,RES_hh_tesh!U11/RES_summary!U$19)</f>
        <v>45.051101896402542</v>
      </c>
      <c r="V11" s="72">
        <f>IF(RES_hh_tesh!V11=0,0,RES_hh_tesh!V11/RES_summary!V$19)</f>
        <v>49.368999990810217</v>
      </c>
      <c r="W11" s="72">
        <f>IF(RES_hh_tesh!W11=0,0,RES_hh_tesh!W11/RES_summary!W$19)</f>
        <v>46.156868179358952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43.216211132057509</v>
      </c>
      <c r="C12" s="72">
        <f>IF(RES_hh_tesh!C12=0,0,RES_hh_tesh!C12/RES_summary!C$19)</f>
        <v>47.620975637092357</v>
      </c>
      <c r="D12" s="72">
        <f>IF(RES_hh_tesh!D12=0,0,RES_hh_tesh!D12/RES_summary!D$19)</f>
        <v>48.993740466894515</v>
      </c>
      <c r="E12" s="72">
        <f>IF(RES_hh_tesh!E12=0,0,RES_hh_tesh!E12/RES_summary!E$19)</f>
        <v>66.831248176667742</v>
      </c>
      <c r="F12" s="72">
        <f>IF(RES_hh_tesh!F12=0,0,RES_hh_tesh!F12/RES_summary!F$19)</f>
        <v>60.756553363498568</v>
      </c>
      <c r="G12" s="72">
        <f>IF(RES_hh_tesh!G12=0,0,RES_hh_tesh!G12/RES_summary!G$19)</f>
        <v>59.878604229251906</v>
      </c>
      <c r="H12" s="72">
        <f>IF(RES_hh_tesh!H12=0,0,RES_hh_tesh!H12/RES_summary!H$19)</f>
        <v>65.966098512811527</v>
      </c>
      <c r="I12" s="72">
        <f>IF(RES_hh_tesh!I12=0,0,RES_hh_tesh!I12/RES_summary!I$19)</f>
        <v>66.473053231225762</v>
      </c>
      <c r="J12" s="72">
        <f>IF(RES_hh_tesh!J12=0,0,RES_hh_tesh!J12/RES_summary!J$19)</f>
        <v>60.439590529231864</v>
      </c>
      <c r="K12" s="72">
        <f>IF(RES_hh_tesh!K12=0,0,RES_hh_tesh!K12/RES_summary!K$19)</f>
        <v>52.654036052558773</v>
      </c>
      <c r="L12" s="72">
        <f>IF(RES_hh_tesh!L12=0,0,RES_hh_tesh!L12/RES_summary!L$19)</f>
        <v>49.167154931689048</v>
      </c>
      <c r="M12" s="72">
        <f>IF(RES_hh_tesh!M12=0,0,RES_hh_tesh!M12/RES_summary!M$19)</f>
        <v>63.919012872765556</v>
      </c>
      <c r="N12" s="72">
        <f>IF(RES_hh_tesh!N12=0,0,RES_hh_tesh!N12/RES_summary!N$19)</f>
        <v>64.297431200342118</v>
      </c>
      <c r="O12" s="72">
        <f>IF(RES_hh_tesh!O12=0,0,RES_hh_tesh!O12/RES_summary!O$19)</f>
        <v>35.671071717917854</v>
      </c>
      <c r="P12" s="72">
        <f>IF(RES_hh_tesh!P12=0,0,RES_hh_tesh!P12/RES_summary!P$19)</f>
        <v>34.444273920524196</v>
      </c>
      <c r="Q12" s="72">
        <f>IF(RES_hh_tesh!Q12=0,0,RES_hh_tesh!Q12/RES_summary!Q$19)</f>
        <v>54.705602581358363</v>
      </c>
      <c r="R12" s="72">
        <f>IF(RES_hh_tesh!R12=0,0,RES_hh_tesh!R12/RES_summary!R$19)</f>
        <v>48.342877964010391</v>
      </c>
      <c r="S12" s="72">
        <f>IF(RES_hh_tesh!S12=0,0,RES_hh_tesh!S12/RES_summary!S$19)</f>
        <v>47.608833459837051</v>
      </c>
      <c r="T12" s="72">
        <f>IF(RES_hh_tesh!T12=0,0,RES_hh_tesh!T12/RES_summary!T$19)</f>
        <v>45.989623941328276</v>
      </c>
      <c r="U12" s="72">
        <f>IF(RES_hh_tesh!U12=0,0,RES_hh_tesh!U12/RES_summary!U$19)</f>
        <v>44.059093641628444</v>
      </c>
      <c r="V12" s="72">
        <f>IF(RES_hh_tesh!V12=0,0,RES_hh_tesh!V12/RES_summary!V$19)</f>
        <v>47.18244821248809</v>
      </c>
      <c r="W12" s="72">
        <f>IF(RES_hh_tesh!W12=0,0,RES_hh_tesh!W12/RES_summary!W$19)</f>
        <v>50.9925602148301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50.175228395978927</v>
      </c>
      <c r="C13" s="74">
        <f>IF(RES_hh_tesh!C13=0,0,RES_hh_tesh!C13/RES_summary!C$19)</f>
        <v>46.114895903845117</v>
      </c>
      <c r="D13" s="74">
        <f>IF(RES_hh_tesh!D13=0,0,RES_hh_tesh!D13/RES_summary!D$19)</f>
        <v>60.92015908082157</v>
      </c>
      <c r="E13" s="74">
        <f>IF(RES_hh_tesh!E13=0,0,RES_hh_tesh!E13/RES_summary!E$19)</f>
        <v>61.957797508321391</v>
      </c>
      <c r="F13" s="74">
        <f>IF(RES_hh_tesh!F13=0,0,RES_hh_tesh!F13/RES_summary!F$19)</f>
        <v>63.80497381098742</v>
      </c>
      <c r="G13" s="74">
        <f>IF(RES_hh_tesh!G13=0,0,RES_hh_tesh!G13/RES_summary!G$19)</f>
        <v>59.994424465011321</v>
      </c>
      <c r="H13" s="74">
        <f>IF(RES_hh_tesh!H13=0,0,RES_hh_tesh!H13/RES_summary!H$19)</f>
        <v>65.440505528578797</v>
      </c>
      <c r="I13" s="74">
        <f>IF(RES_hh_tesh!I13=0,0,RES_hh_tesh!I13/RES_summary!I$19)</f>
        <v>60.664438246765343</v>
      </c>
      <c r="J13" s="74">
        <f>IF(RES_hh_tesh!J13=0,0,RES_hh_tesh!J13/RES_summary!J$19)</f>
        <v>58.251668272755133</v>
      </c>
      <c r="K13" s="74">
        <f>IF(RES_hh_tesh!K13=0,0,RES_hh_tesh!K13/RES_summary!K$19)</f>
        <v>57.512751224034155</v>
      </c>
      <c r="L13" s="74">
        <f>IF(RES_hh_tesh!L13=0,0,RES_hh_tesh!L13/RES_summary!L$19)</f>
        <v>56.095858815043186</v>
      </c>
      <c r="M13" s="74">
        <f>IF(RES_hh_tesh!M13=0,0,RES_hh_tesh!M13/RES_summary!M$19)</f>
        <v>46.755559864552019</v>
      </c>
      <c r="N13" s="74">
        <f>IF(RES_hh_tesh!N13=0,0,RES_hh_tesh!N13/RES_summary!N$19)</f>
        <v>65.541908055453831</v>
      </c>
      <c r="O13" s="74">
        <f>IF(RES_hh_tesh!O13=0,0,RES_hh_tesh!O13/RES_summary!O$19)</f>
        <v>43.076220168566948</v>
      </c>
      <c r="P13" s="74">
        <f>IF(RES_hh_tesh!P13=0,0,RES_hh_tesh!P13/RES_summary!P$19)</f>
        <v>37.726200793120896</v>
      </c>
      <c r="Q13" s="74">
        <f>IF(RES_hh_tesh!Q13=0,0,RES_hh_tesh!Q13/RES_summary!Q$19)</f>
        <v>38.071799546357084</v>
      </c>
      <c r="R13" s="74">
        <f>IF(RES_hh_tesh!R13=0,0,RES_hh_tesh!R13/RES_summary!R$19)</f>
        <v>73.458812460988028</v>
      </c>
      <c r="S13" s="74">
        <f>IF(RES_hh_tesh!S13=0,0,RES_hh_tesh!S13/RES_summary!S$19)</f>
        <v>65.63683458299208</v>
      </c>
      <c r="T13" s="74">
        <f>IF(RES_hh_tesh!T13=0,0,RES_hh_tesh!T13/RES_summary!T$19)</f>
        <v>33.676243537513912</v>
      </c>
      <c r="U13" s="74">
        <f>IF(RES_hh_tesh!U13=0,0,RES_hh_tesh!U13/RES_summary!U$19)</f>
        <v>43.364482729847253</v>
      </c>
      <c r="V13" s="74">
        <f>IF(RES_hh_tesh!V13=0,0,RES_hh_tesh!V13/RES_summary!V$19)</f>
        <v>48.192774051801621</v>
      </c>
      <c r="W13" s="74">
        <f>IF(RES_hh_tesh!W13=0,0,RES_hh_tesh!W13/RES_summary!W$19)</f>
        <v>46.986956631556637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0.98479740778247138</v>
      </c>
      <c r="C14" s="76">
        <f>IF(RES_hh_tesh!C14=0,0,RES_hh_tesh!C14/RES_summary!C$19)</f>
        <v>1.0175865498824734</v>
      </c>
      <c r="D14" s="76">
        <f>IF(RES_hh_tesh!D14=0,0,RES_hh_tesh!D14/RES_summary!D$19)</f>
        <v>1.0986281591799967</v>
      </c>
      <c r="E14" s="76">
        <f>IF(RES_hh_tesh!E14=0,0,RES_hh_tesh!E14/RES_summary!E$19)</f>
        <v>1.2331150848189631</v>
      </c>
      <c r="F14" s="76">
        <f>IF(RES_hh_tesh!F14=0,0,RES_hh_tesh!F14/RES_summary!F$19)</f>
        <v>1.2519926629778704</v>
      </c>
      <c r="G14" s="76">
        <f>IF(RES_hh_tesh!G14=0,0,RES_hh_tesh!G14/RES_summary!G$19)</f>
        <v>1.2945671866896984</v>
      </c>
      <c r="H14" s="76">
        <f>IF(RES_hh_tesh!H14=0,0,RES_hh_tesh!H14/RES_summary!H$19)</f>
        <v>1.2600659959364997</v>
      </c>
      <c r="I14" s="76">
        <f>IF(RES_hh_tesh!I14=0,0,RES_hh_tesh!I14/RES_summary!I$19)</f>
        <v>1.1169271586131984</v>
      </c>
      <c r="J14" s="76">
        <f>IF(RES_hh_tesh!J14=0,0,RES_hh_tesh!J14/RES_summary!J$19)</f>
        <v>1.0905159610391586</v>
      </c>
      <c r="K14" s="76">
        <f>IF(RES_hh_tesh!K14=0,0,RES_hh_tesh!K14/RES_summary!K$19)</f>
        <v>1.0182046288372912</v>
      </c>
      <c r="L14" s="76">
        <f>IF(RES_hh_tesh!L14=0,0,RES_hh_tesh!L14/RES_summary!L$19)</f>
        <v>0.89299067163565404</v>
      </c>
      <c r="M14" s="76">
        <f>IF(RES_hh_tesh!M14=0,0,RES_hh_tesh!M14/RES_summary!M$19)</f>
        <v>1.1997678692139757</v>
      </c>
      <c r="N14" s="76">
        <f>IF(RES_hh_tesh!N14=0,0,RES_hh_tesh!N14/RES_summary!N$19)</f>
        <v>0.87973872793395114</v>
      </c>
      <c r="O14" s="76">
        <f>IF(RES_hh_tesh!O14=0,0,RES_hh_tesh!O14/RES_summary!O$19)</f>
        <v>0.5782796028299062</v>
      </c>
      <c r="P14" s="76">
        <f>IF(RES_hh_tesh!P14=0,0,RES_hh_tesh!P14/RES_summary!P$19)</f>
        <v>0.61431212645799327</v>
      </c>
      <c r="Q14" s="76">
        <f>IF(RES_hh_tesh!Q14=0,0,RES_hh_tesh!Q14/RES_summary!Q$19)</f>
        <v>0.80646865528767198</v>
      </c>
      <c r="R14" s="76">
        <f>IF(RES_hh_tesh!R14=0,0,RES_hh_tesh!R14/RES_summary!R$19)</f>
        <v>0.71582187404957798</v>
      </c>
      <c r="S14" s="76">
        <f>IF(RES_hh_tesh!S14=0,0,RES_hh_tesh!S14/RES_summary!S$19)</f>
        <v>0.73994440552779139</v>
      </c>
      <c r="T14" s="76">
        <f>IF(RES_hh_tesh!T14=0,0,RES_hh_tesh!T14/RES_summary!T$19)</f>
        <v>0.64579036291819447</v>
      </c>
      <c r="U14" s="76">
        <f>IF(RES_hh_tesh!U14=0,0,RES_hh_tesh!U14/RES_summary!U$19)</f>
        <v>0.70904774554525318</v>
      </c>
      <c r="V14" s="76">
        <f>IF(RES_hh_tesh!V14=0,0,RES_hh_tesh!V14/RES_summary!V$19)</f>
        <v>0.78048799939911628</v>
      </c>
      <c r="W14" s="76">
        <f>IF(RES_hh_tesh!W14=0,0,RES_hh_tesh!W14/RES_summary!W$19)</f>
        <v>0.76659100947000702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5.1803202885446913</v>
      </c>
      <c r="C15" s="69">
        <f>IF(RES_hh_tesh!C15=0,0,RES_hh_tesh!C15/RES_summary!C$19)</f>
        <v>6.8712025076679195</v>
      </c>
      <c r="D15" s="69">
        <f>IF(RES_hh_tesh!D15=0,0,RES_hh_tesh!D15/RES_summary!D$19)</f>
        <v>5.845938180639922</v>
      </c>
      <c r="E15" s="69">
        <f>IF(RES_hh_tesh!E15=0,0,RES_hh_tesh!E15/RES_summary!E$19)</f>
        <v>8.7017494370557209</v>
      </c>
      <c r="F15" s="69">
        <f>IF(RES_hh_tesh!F15=0,0,RES_hh_tesh!F15/RES_summary!F$19)</f>
        <v>5.4415937805926777</v>
      </c>
      <c r="G15" s="69">
        <f>IF(RES_hh_tesh!G15=0,0,RES_hh_tesh!G15/RES_summary!G$19)</f>
        <v>6.1966567843175788</v>
      </c>
      <c r="H15" s="69">
        <f>IF(RES_hh_tesh!H15=0,0,RES_hh_tesh!H15/RES_summary!H$19)</f>
        <v>7.812749658665715</v>
      </c>
      <c r="I15" s="69">
        <f>IF(RES_hh_tesh!I15=0,0,RES_hh_tesh!I15/RES_summary!I$19)</f>
        <v>11.764864876042424</v>
      </c>
      <c r="J15" s="69">
        <f>IF(RES_hh_tesh!J15=0,0,RES_hh_tesh!J15/RES_summary!J$19)</f>
        <v>11.658227110028587</v>
      </c>
      <c r="K15" s="69">
        <f>IF(RES_hh_tesh!K15=0,0,RES_hh_tesh!K15/RES_summary!K$19)</f>
        <v>8.0792033494733939</v>
      </c>
      <c r="L15" s="69">
        <f>IF(RES_hh_tesh!L15=0,0,RES_hh_tesh!L15/RES_summary!L$19)</f>
        <v>11.200950603406335</v>
      </c>
      <c r="M15" s="69">
        <f>IF(RES_hh_tesh!M15=0,0,RES_hh_tesh!M15/RES_summary!M$19)</f>
        <v>10.776480019867476</v>
      </c>
      <c r="N15" s="69">
        <f>IF(RES_hh_tesh!N15=0,0,RES_hh_tesh!N15/RES_summary!N$19)</f>
        <v>18.458641944326452</v>
      </c>
      <c r="O15" s="69">
        <f>IF(RES_hh_tesh!O15=0,0,RES_hh_tesh!O15/RES_summary!O$19)</f>
        <v>11.51978503210171</v>
      </c>
      <c r="P15" s="69">
        <f>IF(RES_hh_tesh!P15=0,0,RES_hh_tesh!P15/RES_summary!P$19)</f>
        <v>9.4865241812272654</v>
      </c>
      <c r="Q15" s="69">
        <f>IF(RES_hh_tesh!Q15=0,0,RES_hh_tesh!Q15/RES_summary!Q$19)</f>
        <v>13.04064813249208</v>
      </c>
      <c r="R15" s="69">
        <f>IF(RES_hh_tesh!R15=0,0,RES_hh_tesh!R15/RES_summary!R$19)</f>
        <v>16.794829985071946</v>
      </c>
      <c r="S15" s="69">
        <f>IF(RES_hh_tesh!S15=0,0,RES_hh_tesh!S15/RES_summary!S$19)</f>
        <v>18.853053171974675</v>
      </c>
      <c r="T15" s="69">
        <f>IF(RES_hh_tesh!T15=0,0,RES_hh_tesh!T15/RES_summary!T$19)</f>
        <v>14.366837306462495</v>
      </c>
      <c r="U15" s="69">
        <f>IF(RES_hh_tesh!U15=0,0,RES_hh_tesh!U15/RES_summary!U$19)</f>
        <v>21.262106544373435</v>
      </c>
      <c r="V15" s="69">
        <f>IF(RES_hh_tesh!V15=0,0,RES_hh_tesh!V15/RES_summary!V$19)</f>
        <v>19.273917203640092</v>
      </c>
      <c r="W15" s="69">
        <f>IF(RES_hh_tesh!W15=0,0,RES_hh_tesh!W15/RES_summary!W$19)</f>
        <v>18.526709795567964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5.1803202885446913</v>
      </c>
      <c r="C16" s="72">
        <f>IF(RES_hh_tesh!C16=0,0,RES_hh_tesh!C16/RES_summary!C$19)</f>
        <v>6.8712025076679195</v>
      </c>
      <c r="D16" s="72">
        <f>IF(RES_hh_tesh!D16=0,0,RES_hh_tesh!D16/RES_summary!D$19)</f>
        <v>5.845938180639922</v>
      </c>
      <c r="E16" s="72">
        <f>IF(RES_hh_tesh!E16=0,0,RES_hh_tesh!E16/RES_summary!E$19)</f>
        <v>8.7017494370557209</v>
      </c>
      <c r="F16" s="72">
        <f>IF(RES_hh_tesh!F16=0,0,RES_hh_tesh!F16/RES_summary!F$19)</f>
        <v>5.4415937805926777</v>
      </c>
      <c r="G16" s="72">
        <f>IF(RES_hh_tesh!G16=0,0,RES_hh_tesh!G16/RES_summary!G$19)</f>
        <v>6.1966567843175788</v>
      </c>
      <c r="H16" s="72">
        <f>IF(RES_hh_tesh!H16=0,0,RES_hh_tesh!H16/RES_summary!H$19)</f>
        <v>7.812749658665715</v>
      </c>
      <c r="I16" s="72">
        <f>IF(RES_hh_tesh!I16=0,0,RES_hh_tesh!I16/RES_summary!I$19)</f>
        <v>11.764864876042424</v>
      </c>
      <c r="J16" s="72">
        <f>IF(RES_hh_tesh!J16=0,0,RES_hh_tesh!J16/RES_summary!J$19)</f>
        <v>11.658227110028587</v>
      </c>
      <c r="K16" s="72">
        <f>IF(RES_hh_tesh!K16=0,0,RES_hh_tesh!K16/RES_summary!K$19)</f>
        <v>8.0792033494733939</v>
      </c>
      <c r="L16" s="72">
        <f>IF(RES_hh_tesh!L16=0,0,RES_hh_tesh!L16/RES_summary!L$19)</f>
        <v>11.200950603406335</v>
      </c>
      <c r="M16" s="72">
        <f>IF(RES_hh_tesh!M16=0,0,RES_hh_tesh!M16/RES_summary!M$19)</f>
        <v>10.776480019867476</v>
      </c>
      <c r="N16" s="72">
        <f>IF(RES_hh_tesh!N16=0,0,RES_hh_tesh!N16/RES_summary!N$19)</f>
        <v>18.458641944326452</v>
      </c>
      <c r="O16" s="72">
        <f>IF(RES_hh_tesh!O16=0,0,RES_hh_tesh!O16/RES_summary!O$19)</f>
        <v>11.51978503210171</v>
      </c>
      <c r="P16" s="72">
        <f>IF(RES_hh_tesh!P16=0,0,RES_hh_tesh!P16/RES_summary!P$19)</f>
        <v>9.4865241812272654</v>
      </c>
      <c r="Q16" s="72">
        <f>IF(RES_hh_tesh!Q16=0,0,RES_hh_tesh!Q16/RES_summary!Q$19)</f>
        <v>13.04064813249208</v>
      </c>
      <c r="R16" s="72">
        <f>IF(RES_hh_tesh!R16=0,0,RES_hh_tesh!R16/RES_summary!R$19)</f>
        <v>16.794829985071946</v>
      </c>
      <c r="S16" s="72">
        <f>IF(RES_hh_tesh!S16=0,0,RES_hh_tesh!S16/RES_summary!S$19)</f>
        <v>18.853053171974675</v>
      </c>
      <c r="T16" s="72">
        <f>IF(RES_hh_tesh!T16=0,0,RES_hh_tesh!T16/RES_summary!T$19)</f>
        <v>14.366837306462495</v>
      </c>
      <c r="U16" s="72">
        <f>IF(RES_hh_tesh!U16=0,0,RES_hh_tesh!U16/RES_summary!U$19)</f>
        <v>21.262106544373435</v>
      </c>
      <c r="V16" s="72">
        <f>IF(RES_hh_tesh!V16=0,0,RES_hh_tesh!V16/RES_summary!V$19)</f>
        <v>19.273917203640092</v>
      </c>
      <c r="W16" s="72">
        <f>IF(RES_hh_tesh!W16=0,0,RES_hh_tesh!W16/RES_summary!W$19)</f>
        <v>18.526709795567964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12.470529257270227</v>
      </c>
      <c r="C17" s="69">
        <f>IF(RES_hh_tesh!C17=0,0,RES_hh_tesh!C17/RES_summary!C$19)</f>
        <v>12.316887333747278</v>
      </c>
      <c r="D17" s="69">
        <f>IF(RES_hh_tesh!D17=0,0,RES_hh_tesh!D17/RES_summary!D$19)</f>
        <v>12.550380561371579</v>
      </c>
      <c r="E17" s="69">
        <f>IF(RES_hh_tesh!E17=0,0,RES_hh_tesh!E17/RES_summary!E$19)</f>
        <v>12.580171984355408</v>
      </c>
      <c r="F17" s="69">
        <f>IF(RES_hh_tesh!F17=0,0,RES_hh_tesh!F17/RES_summary!F$19)</f>
        <v>12.888811229786752</v>
      </c>
      <c r="G17" s="69">
        <f>IF(RES_hh_tesh!G17=0,0,RES_hh_tesh!G17/RES_summary!G$19)</f>
        <v>12.431707134155113</v>
      </c>
      <c r="H17" s="69">
        <f>IF(RES_hh_tesh!H17=0,0,RES_hh_tesh!H17/RES_summary!H$19)</f>
        <v>12.796440176732702</v>
      </c>
      <c r="I17" s="69">
        <f>IF(RES_hh_tesh!I17=0,0,RES_hh_tesh!I17/RES_summary!I$19)</f>
        <v>12.711677397223674</v>
      </c>
      <c r="J17" s="69">
        <f>IF(RES_hh_tesh!J17=0,0,RES_hh_tesh!J17/RES_summary!J$19)</f>
        <v>13.572214175091393</v>
      </c>
      <c r="K17" s="69">
        <f>IF(RES_hh_tesh!K17=0,0,RES_hh_tesh!K17/RES_summary!K$19)</f>
        <v>14.47085892049517</v>
      </c>
      <c r="L17" s="69">
        <f>IF(RES_hh_tesh!L17=0,0,RES_hh_tesh!L17/RES_summary!L$19)</f>
        <v>14.037563494351186</v>
      </c>
      <c r="M17" s="69">
        <f>IF(RES_hh_tesh!M17=0,0,RES_hh_tesh!M17/RES_summary!M$19)</f>
        <v>13.921017916840974</v>
      </c>
      <c r="N17" s="69">
        <f>IF(RES_hh_tesh!N17=0,0,RES_hh_tesh!N17/RES_summary!N$19)</f>
        <v>13.365765317217566</v>
      </c>
      <c r="O17" s="69">
        <f>IF(RES_hh_tesh!O17=0,0,RES_hh_tesh!O17/RES_summary!O$19)</f>
        <v>13.572813304172529</v>
      </c>
      <c r="P17" s="69">
        <f>IF(RES_hh_tesh!P17=0,0,RES_hh_tesh!P17/RES_summary!P$19)</f>
        <v>13.733499138700244</v>
      </c>
      <c r="Q17" s="69">
        <f>IF(RES_hh_tesh!Q17=0,0,RES_hh_tesh!Q17/RES_summary!Q$19)</f>
        <v>13.923004561347129</v>
      </c>
      <c r="R17" s="69">
        <f>IF(RES_hh_tesh!R17=0,0,RES_hh_tesh!R17/RES_summary!R$19)</f>
        <v>14.508017280375391</v>
      </c>
      <c r="S17" s="69">
        <f>IF(RES_hh_tesh!S17=0,0,RES_hh_tesh!S17/RES_summary!S$19)</f>
        <v>14.456448024797007</v>
      </c>
      <c r="T17" s="69">
        <f>IF(RES_hh_tesh!T17=0,0,RES_hh_tesh!T17/RES_summary!T$19)</f>
        <v>14.097663578551463</v>
      </c>
      <c r="U17" s="69">
        <f>IF(RES_hh_tesh!U17=0,0,RES_hh_tesh!U17/RES_summary!U$19)</f>
        <v>14.380556762988064</v>
      </c>
      <c r="V17" s="69">
        <f>IF(RES_hh_tesh!V17=0,0,RES_hh_tesh!V17/RES_summary!V$19)</f>
        <v>14.504165738469846</v>
      </c>
      <c r="W17" s="69">
        <f>IF(RES_hh_tesh!W17=0,0,RES_hh_tesh!W17/RES_summary!W$19)</f>
        <v>15.589306454211979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12.154807622772477</v>
      </c>
      <c r="C19" s="72">
        <f>IF(RES_hh_tesh!C19=0,0,RES_hh_tesh!C19/RES_summary!C$19)</f>
        <v>12.075568685123653</v>
      </c>
      <c r="D19" s="72">
        <f>IF(RES_hh_tesh!D19=0,0,RES_hh_tesh!D19/RES_summary!D$19)</f>
        <v>12.634370539336478</v>
      </c>
      <c r="E19" s="72">
        <f>IF(RES_hh_tesh!E19=0,0,RES_hh_tesh!E19/RES_summary!E$19)</f>
        <v>12.670368611163008</v>
      </c>
      <c r="F19" s="72">
        <f>IF(RES_hh_tesh!F19=0,0,RES_hh_tesh!F19/RES_summary!F$19)</f>
        <v>12.877779382326388</v>
      </c>
      <c r="G19" s="72">
        <f>IF(RES_hh_tesh!G19=0,0,RES_hh_tesh!G19/RES_summary!G$19)</f>
        <v>12.684033998272479</v>
      </c>
      <c r="H19" s="72">
        <f>IF(RES_hh_tesh!H19=0,0,RES_hh_tesh!H19/RES_summary!H$19)</f>
        <v>12.9978261455152</v>
      </c>
      <c r="I19" s="72">
        <f>IF(RES_hh_tesh!I19=0,0,RES_hh_tesh!I19/RES_summary!I$19)</f>
        <v>12.401357342190547</v>
      </c>
      <c r="J19" s="72">
        <f>IF(RES_hh_tesh!J19=0,0,RES_hh_tesh!J19/RES_summary!J$19)</f>
        <v>13.379370116663289</v>
      </c>
      <c r="K19" s="72">
        <f>IF(RES_hh_tesh!K19=0,0,RES_hh_tesh!K19/RES_summary!K$19)</f>
        <v>14.198269811742476</v>
      </c>
      <c r="L19" s="72">
        <f>IF(RES_hh_tesh!L19=0,0,RES_hh_tesh!L19/RES_summary!L$19)</f>
        <v>13.404446741056365</v>
      </c>
      <c r="M19" s="72">
        <f>IF(RES_hh_tesh!M19=0,0,RES_hh_tesh!M19/RES_summary!M$19)</f>
        <v>11.181460818735996</v>
      </c>
      <c r="N19" s="72">
        <f>IF(RES_hh_tesh!N19=0,0,RES_hh_tesh!N19/RES_summary!N$19)</f>
        <v>9.9497023100038859</v>
      </c>
      <c r="O19" s="72">
        <f>IF(RES_hh_tesh!O19=0,0,RES_hh_tesh!O19/RES_summary!O$19)</f>
        <v>14.952649038710211</v>
      </c>
      <c r="P19" s="72">
        <f>IF(RES_hh_tesh!P19=0,0,RES_hh_tesh!P19/RES_summary!P$19)</f>
        <v>14.627847966214137</v>
      </c>
      <c r="Q19" s="72">
        <f>IF(RES_hh_tesh!Q19=0,0,RES_hh_tesh!Q19/RES_summary!Q$19)</f>
        <v>13.841904816991709</v>
      </c>
      <c r="R19" s="72">
        <f>IF(RES_hh_tesh!R19=0,0,RES_hh_tesh!R19/RES_summary!R$19)</f>
        <v>13.633343047613366</v>
      </c>
      <c r="S19" s="72">
        <f>IF(RES_hh_tesh!S19=0,0,RES_hh_tesh!S19/RES_summary!S$19)</f>
        <v>14.201766948439168</v>
      </c>
      <c r="T19" s="72">
        <f>IF(RES_hh_tesh!T19=0,0,RES_hh_tesh!T19/RES_summary!T$19)</f>
        <v>14.136819086805096</v>
      </c>
      <c r="U19" s="72">
        <f>IF(RES_hh_tesh!U19=0,0,RES_hh_tesh!U19/RES_summary!U$19)</f>
        <v>14.284231210058072</v>
      </c>
      <c r="V19" s="72">
        <f>IF(RES_hh_tesh!V19=0,0,RES_hh_tesh!V19/RES_summary!V$19)</f>
        <v>14.637388136362002</v>
      </c>
      <c r="W19" s="72">
        <f>IF(RES_hh_tesh!W19=0,0,RES_hh_tesh!W19/RES_summary!W$19)</f>
        <v>15.082690875140734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12.371357631411559</v>
      </c>
      <c r="C20" s="72">
        <f>IF(RES_hh_tesh!C20=0,0,RES_hh_tesh!C20/RES_summary!C$19)</f>
        <v>12.350152242365233</v>
      </c>
      <c r="D20" s="72">
        <f>IF(RES_hh_tesh!D20=0,0,RES_hh_tesh!D20/RES_summary!D$19)</f>
        <v>12.245780308700713</v>
      </c>
      <c r="E20" s="72">
        <f>IF(RES_hh_tesh!E20=0,0,RES_hh_tesh!E20/RES_summary!E$19)</f>
        <v>12.743556285097068</v>
      </c>
      <c r="F20" s="72">
        <f>IF(RES_hh_tesh!F20=0,0,RES_hh_tesh!F20/RES_summary!F$19)</f>
        <v>12.757847562834153</v>
      </c>
      <c r="G20" s="72">
        <f>IF(RES_hh_tesh!G20=0,0,RES_hh_tesh!G20/RES_summary!G$19)</f>
        <v>12.435318511702866</v>
      </c>
      <c r="H20" s="72">
        <f>IF(RES_hh_tesh!H20=0,0,RES_hh_tesh!H20/RES_summary!H$19)</f>
        <v>12.589988520756616</v>
      </c>
      <c r="I20" s="72">
        <f>IF(RES_hh_tesh!I20=0,0,RES_hh_tesh!I20/RES_summary!I$19)</f>
        <v>12.274303390854927</v>
      </c>
      <c r="J20" s="72">
        <f>IF(RES_hh_tesh!J20=0,0,RES_hh_tesh!J20/RES_summary!J$19)</f>
        <v>13.624441504609775</v>
      </c>
      <c r="K20" s="72">
        <f>IF(RES_hh_tesh!K20=0,0,RES_hh_tesh!K20/RES_summary!K$19)</f>
        <v>14.04078885726474</v>
      </c>
      <c r="L20" s="72">
        <f>IF(RES_hh_tesh!L20=0,0,RES_hh_tesh!L20/RES_summary!L$19)</f>
        <v>13.387892347323131</v>
      </c>
      <c r="M20" s="72">
        <f>IF(RES_hh_tesh!M20=0,0,RES_hh_tesh!M20/RES_summary!M$19)</f>
        <v>14.044144871354666</v>
      </c>
      <c r="N20" s="72">
        <f>IF(RES_hh_tesh!N20=0,0,RES_hh_tesh!N20/RES_summary!N$19)</f>
        <v>13.743025113300879</v>
      </c>
      <c r="O20" s="72">
        <f>IF(RES_hh_tesh!O20=0,0,RES_hh_tesh!O20/RES_summary!O$19)</f>
        <v>12.20893361804028</v>
      </c>
      <c r="P20" s="72">
        <f>IF(RES_hh_tesh!P20=0,0,RES_hh_tesh!P20/RES_summary!P$19)</f>
        <v>13.074264387995587</v>
      </c>
      <c r="Q20" s="72">
        <f>IF(RES_hh_tesh!Q20=0,0,RES_hh_tesh!Q20/RES_summary!Q$19)</f>
        <v>14.676439860941429</v>
      </c>
      <c r="R20" s="72">
        <f>IF(RES_hh_tesh!R20=0,0,RES_hh_tesh!R20/RES_summary!R$19)</f>
        <v>15.243830129571521</v>
      </c>
      <c r="S20" s="72">
        <f>IF(RES_hh_tesh!S20=0,0,RES_hh_tesh!S20/RES_summary!S$19)</f>
        <v>12.754136695994521</v>
      </c>
      <c r="T20" s="72">
        <f>IF(RES_hh_tesh!T20=0,0,RES_hh_tesh!T20/RES_summary!T$19)</f>
        <v>13.159723252837537</v>
      </c>
      <c r="U20" s="72">
        <f>IF(RES_hh_tesh!U20=0,0,RES_hh_tesh!U20/RES_summary!U$19)</f>
        <v>14.432900544947325</v>
      </c>
      <c r="V20" s="72">
        <f>IF(RES_hh_tesh!V20=0,0,RES_hh_tesh!V20/RES_summary!V$19)</f>
        <v>13.865432210313887</v>
      </c>
      <c r="W20" s="72">
        <f>IF(RES_hh_tesh!W20=0,0,RES_hh_tesh!W20/RES_summary!W$19)</f>
        <v>15.864637195211976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12.09185244952798</v>
      </c>
      <c r="C21" s="72">
        <f>IF(RES_hh_tesh!C21=0,0,RES_hh_tesh!C21/RES_summary!C$19)</f>
        <v>10.613158828481028</v>
      </c>
      <c r="D21" s="72">
        <f>IF(RES_hh_tesh!D21=0,0,RES_hh_tesh!D21/RES_summary!D$19)</f>
        <v>9.1292921515362373</v>
      </c>
      <c r="E21" s="72">
        <f>IF(RES_hh_tesh!E21=0,0,RES_hh_tesh!E21/RES_summary!E$19)</f>
        <v>9.5050046442215006</v>
      </c>
      <c r="F21" s="72">
        <f>IF(RES_hh_tesh!F21=0,0,RES_hh_tesh!F21/RES_summary!F$19)</f>
        <v>9.5381405725741253</v>
      </c>
      <c r="G21" s="72">
        <f>IF(RES_hh_tesh!G21=0,0,RES_hh_tesh!G21/RES_summary!G$19)</f>
        <v>10.629925290489471</v>
      </c>
      <c r="H21" s="72">
        <f>IF(RES_hh_tesh!H21=0,0,RES_hh_tesh!H21/RES_summary!H$19)</f>
        <v>13.168675816133748</v>
      </c>
      <c r="I21" s="72">
        <f>IF(RES_hh_tesh!I21=0,0,RES_hh_tesh!I21/RES_summary!I$19)</f>
        <v>12.617267817610056</v>
      </c>
      <c r="J21" s="72">
        <f>IF(RES_hh_tesh!J21=0,0,RES_hh_tesh!J21/RES_summary!J$19)</f>
        <v>12.949549629025942</v>
      </c>
      <c r="K21" s="72">
        <f>IF(RES_hh_tesh!K21=0,0,RES_hh_tesh!K21/RES_summary!K$19)</f>
        <v>15.272061789768799</v>
      </c>
      <c r="L21" s="72">
        <f>IF(RES_hh_tesh!L21=0,0,RES_hh_tesh!L21/RES_summary!L$19)</f>
        <v>14.021167480860814</v>
      </c>
      <c r="M21" s="72">
        <f>IF(RES_hh_tesh!M21=0,0,RES_hh_tesh!M21/RES_summary!M$19)</f>
        <v>13.227425938641643</v>
      </c>
      <c r="N21" s="72">
        <f>IF(RES_hh_tesh!N21=0,0,RES_hh_tesh!N21/RES_summary!N$19)</f>
        <v>12.81919330689559</v>
      </c>
      <c r="O21" s="72">
        <f>IF(RES_hh_tesh!O21=0,0,RES_hh_tesh!O21/RES_summary!O$19)</f>
        <v>14.013999066252808</v>
      </c>
      <c r="P21" s="72">
        <f>IF(RES_hh_tesh!P21=0,0,RES_hh_tesh!P21/RES_summary!P$19)</f>
        <v>13.093442859212928</v>
      </c>
      <c r="Q21" s="72">
        <f>IF(RES_hh_tesh!Q21=0,0,RES_hh_tesh!Q21/RES_summary!Q$19)</f>
        <v>14.133229205811013</v>
      </c>
      <c r="R21" s="72">
        <f>IF(RES_hh_tesh!R21=0,0,RES_hh_tesh!R21/RES_summary!R$19)</f>
        <v>13.009157234055465</v>
      </c>
      <c r="S21" s="72">
        <f>IF(RES_hh_tesh!S21=0,0,RES_hh_tesh!S21/RES_summary!S$19)</f>
        <v>14.907791819269219</v>
      </c>
      <c r="T21" s="72">
        <f>IF(RES_hh_tesh!T21=0,0,RES_hh_tesh!T21/RES_summary!T$19)</f>
        <v>14.426102780289693</v>
      </c>
      <c r="U21" s="72">
        <f>IF(RES_hh_tesh!U21=0,0,RES_hh_tesh!U21/RES_summary!U$19)</f>
        <v>14.210005581769824</v>
      </c>
      <c r="V21" s="72">
        <f>IF(RES_hh_tesh!V21=0,0,RES_hh_tesh!V21/RES_summary!V$19)</f>
        <v>14.461782134950873</v>
      </c>
      <c r="W21" s="72">
        <f>IF(RES_hh_tesh!W21=0,0,RES_hh_tesh!W21/RES_summary!W$19)</f>
        <v>15.186502629504259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12.290639737950338</v>
      </c>
      <c r="C22" s="72">
        <f>IF(RES_hh_tesh!C22=0,0,RES_hh_tesh!C22/RES_summary!C$19)</f>
        <v>12.267968972665349</v>
      </c>
      <c r="D22" s="72">
        <f>IF(RES_hh_tesh!D22=0,0,RES_hh_tesh!D22/RES_summary!D$19)</f>
        <v>12.526814921126578</v>
      </c>
      <c r="E22" s="72">
        <f>IF(RES_hh_tesh!E22=0,0,RES_hh_tesh!E22/RES_summary!E$19)</f>
        <v>11.761441264810287</v>
      </c>
      <c r="F22" s="72">
        <f>IF(RES_hh_tesh!F22=0,0,RES_hh_tesh!F22/RES_summary!F$19)</f>
        <v>12.623669876855972</v>
      </c>
      <c r="G22" s="72">
        <f>IF(RES_hh_tesh!G22=0,0,RES_hh_tesh!G22/RES_summary!G$19)</f>
        <v>11.799638780324631</v>
      </c>
      <c r="H22" s="72">
        <f>IF(RES_hh_tesh!H22=0,0,RES_hh_tesh!H22/RES_summary!H$19)</f>
        <v>11.922579583132332</v>
      </c>
      <c r="I22" s="72">
        <f>IF(RES_hh_tesh!I22=0,0,RES_hh_tesh!I22/RES_summary!I$19)</f>
        <v>13.867850998055845</v>
      </c>
      <c r="J22" s="72">
        <f>IF(RES_hh_tesh!J22=0,0,RES_hh_tesh!J22/RES_summary!J$19)</f>
        <v>12.943035508633585</v>
      </c>
      <c r="K22" s="72">
        <f>IF(RES_hh_tesh!K22=0,0,RES_hh_tesh!K22/RES_summary!K$19)</f>
        <v>13.3679758045519</v>
      </c>
      <c r="L22" s="72">
        <f>IF(RES_hh_tesh!L22=0,0,RES_hh_tesh!L22/RES_summary!L$19)</f>
        <v>13.293480603635638</v>
      </c>
      <c r="M22" s="72">
        <f>IF(RES_hh_tesh!M22=0,0,RES_hh_tesh!M22/RES_summary!M$19)</f>
        <v>11.492752254447563</v>
      </c>
      <c r="N22" s="72">
        <f>IF(RES_hh_tesh!N22=0,0,RES_hh_tesh!N22/RES_summary!N$19)</f>
        <v>13.07631104780215</v>
      </c>
      <c r="O22" s="72">
        <f>IF(RES_hh_tesh!O22=0,0,RES_hh_tesh!O22/RES_summary!O$19)</f>
        <v>14.42261857165701</v>
      </c>
      <c r="P22" s="72">
        <f>IF(RES_hh_tesh!P22=0,0,RES_hh_tesh!P22/RES_summary!P$19)</f>
        <v>10.850544432947567</v>
      </c>
      <c r="Q22" s="72">
        <f>IF(RES_hh_tesh!Q22=0,0,RES_hh_tesh!Q22/RES_summary!Q$19)</f>
        <v>12.133862938539007</v>
      </c>
      <c r="R22" s="72">
        <f>IF(RES_hh_tesh!R22=0,0,RES_hh_tesh!R22/RES_summary!R$19)</f>
        <v>14.103936707134155</v>
      </c>
      <c r="S22" s="72">
        <f>IF(RES_hh_tesh!S22=0,0,RES_hh_tesh!S22/RES_summary!S$19)</f>
        <v>15.133046617389107</v>
      </c>
      <c r="T22" s="72">
        <f>IF(RES_hh_tesh!T22=0,0,RES_hh_tesh!T22/RES_summary!T$19)</f>
        <v>12.739335299688864</v>
      </c>
      <c r="U22" s="72">
        <f>IF(RES_hh_tesh!U22=0,0,RES_hh_tesh!U22/RES_summary!U$19)</f>
        <v>14.716512038664856</v>
      </c>
      <c r="V22" s="72">
        <f>IF(RES_hh_tesh!V22=0,0,RES_hh_tesh!V22/RES_summary!V$19)</f>
        <v>14.7367294381009</v>
      </c>
      <c r="W22" s="72">
        <f>IF(RES_hh_tesh!W22=0,0,RES_hh_tesh!W22/RES_summary!W$19)</f>
        <v>15.375154833082876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12.523744221841799</v>
      </c>
      <c r="C24" s="72">
        <f>IF(RES_hh_tesh!C24=0,0,RES_hh_tesh!C24/RES_summary!C$19)</f>
        <v>12.298762577687715</v>
      </c>
      <c r="D24" s="72">
        <f>IF(RES_hh_tesh!D24=0,0,RES_hh_tesh!D24/RES_summary!D$19)</f>
        <v>10.64243954655945</v>
      </c>
      <c r="E24" s="72">
        <f>IF(RES_hh_tesh!E24=0,0,RES_hh_tesh!E24/RES_summary!E$19)</f>
        <v>13.788467854899164</v>
      </c>
      <c r="F24" s="72">
        <f>IF(RES_hh_tesh!F24=0,0,RES_hh_tesh!F24/RES_summary!F$19)</f>
        <v>12.461762341264476</v>
      </c>
      <c r="G24" s="72">
        <f>IF(RES_hh_tesh!G24=0,0,RES_hh_tesh!G24/RES_summary!G$19)</f>
        <v>12.361240649397642</v>
      </c>
      <c r="H24" s="72">
        <f>IF(RES_hh_tesh!H24=0,0,RES_hh_tesh!H24/RES_summary!H$19)</f>
        <v>14.126332531031393</v>
      </c>
      <c r="I24" s="72">
        <f>IF(RES_hh_tesh!I24=0,0,RES_hh_tesh!I24/RES_summary!I$19)</f>
        <v>11.207213216669421</v>
      </c>
      <c r="J24" s="72">
        <f>IF(RES_hh_tesh!J24=0,0,RES_hh_tesh!J24/RES_summary!J$19)</f>
        <v>12.60430656728059</v>
      </c>
      <c r="K24" s="72">
        <f>IF(RES_hh_tesh!K24=0,0,RES_hh_tesh!K24/RES_summary!K$19)</f>
        <v>15.265716720603477</v>
      </c>
      <c r="L24" s="72">
        <f>IF(RES_hh_tesh!L24=0,0,RES_hh_tesh!L24/RES_summary!L$19)</f>
        <v>14.531974685900687</v>
      </c>
      <c r="M24" s="72">
        <f>IF(RES_hh_tesh!M24=0,0,RES_hh_tesh!M24/RES_summary!M$19)</f>
        <v>12.748327178795472</v>
      </c>
      <c r="N24" s="72">
        <f>IF(RES_hh_tesh!N24=0,0,RES_hh_tesh!N24/RES_summary!N$19)</f>
        <v>11.415162998392114</v>
      </c>
      <c r="O24" s="72">
        <f>IF(RES_hh_tesh!O24=0,0,RES_hh_tesh!O24/RES_summary!O$19)</f>
        <v>14.026610718705953</v>
      </c>
      <c r="P24" s="72">
        <f>IF(RES_hh_tesh!P24=0,0,RES_hh_tesh!P24/RES_summary!P$19)</f>
        <v>14.816243453962299</v>
      </c>
      <c r="Q24" s="72">
        <f>IF(RES_hh_tesh!Q24=0,0,RES_hh_tesh!Q24/RES_summary!Q$19)</f>
        <v>13.856772261613258</v>
      </c>
      <c r="R24" s="72">
        <f>IF(RES_hh_tesh!R24=0,0,RES_hh_tesh!R24/RES_summary!R$19)</f>
        <v>13.398121389538657</v>
      </c>
      <c r="S24" s="72">
        <f>IF(RES_hh_tesh!S24=0,0,RES_hh_tesh!S24/RES_summary!S$19)</f>
        <v>14.354683183288481</v>
      </c>
      <c r="T24" s="72">
        <f>IF(RES_hh_tesh!T24=0,0,RES_hh_tesh!T24/RES_summary!T$19)</f>
        <v>14.261396399828421</v>
      </c>
      <c r="U24" s="72">
        <f>IF(RES_hh_tesh!U24=0,0,RES_hh_tesh!U24/RES_summary!U$19)</f>
        <v>14.061415635837957</v>
      </c>
      <c r="V24" s="72">
        <f>IF(RES_hh_tesh!V24=0,0,RES_hh_tesh!V24/RES_summary!V$19)</f>
        <v>14.573778269231688</v>
      </c>
      <c r="W24" s="72">
        <f>IF(RES_hh_tesh!W24=0,0,RES_hh_tesh!W24/RES_summary!W$19)</f>
        <v>15.100506263041307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6.0195494357848141</v>
      </c>
      <c r="C25" s="74">
        <f>IF(RES_hh_tesh!C25=0,0,RES_hh_tesh!C25/RES_summary!C$19)</f>
        <v>5.8469923821842125</v>
      </c>
      <c r="D25" s="74">
        <f>IF(RES_hh_tesh!D25=0,0,RES_hh_tesh!D25/RES_summary!D$19)</f>
        <v>6.1658618754226397</v>
      </c>
      <c r="E25" s="74">
        <f>IF(RES_hh_tesh!E25=0,0,RES_hh_tesh!E25/RES_summary!E$19)</f>
        <v>6.0147874507164243</v>
      </c>
      <c r="F25" s="74">
        <f>IF(RES_hh_tesh!F25=0,0,RES_hh_tesh!F25/RES_summary!F$19)</f>
        <v>6.4422666481369752</v>
      </c>
      <c r="G25" s="74">
        <f>IF(RES_hh_tesh!G25=0,0,RES_hh_tesh!G25/RES_summary!G$19)</f>
        <v>6.4330295865319984</v>
      </c>
      <c r="H25" s="74">
        <f>IF(RES_hh_tesh!H25=0,0,RES_hh_tesh!H25/RES_summary!H$19)</f>
        <v>6.4076592950050477</v>
      </c>
      <c r="I25" s="74">
        <f>IF(RES_hh_tesh!I25=0,0,RES_hh_tesh!I25/RES_summary!I$19)</f>
        <v>5.9551682428252901</v>
      </c>
      <c r="J25" s="74">
        <f>IF(RES_hh_tesh!J25=0,0,RES_hh_tesh!J25/RES_summary!J$19)</f>
        <v>5.8713577686765808</v>
      </c>
      <c r="K25" s="74">
        <f>IF(RES_hh_tesh!K25=0,0,RES_hh_tesh!K25/RES_summary!K$19)</f>
        <v>6.2478797808649054</v>
      </c>
      <c r="L25" s="74">
        <f>IF(RES_hh_tesh!L25=0,0,RES_hh_tesh!L25/RES_summary!L$19)</f>
        <v>5.9407510569839124</v>
      </c>
      <c r="M25" s="74">
        <f>IF(RES_hh_tesh!M25=0,0,RES_hh_tesh!M25/RES_summary!M$19)</f>
        <v>5.882896934074056</v>
      </c>
      <c r="N25" s="74">
        <f>IF(RES_hh_tesh!N25=0,0,RES_hh_tesh!N25/RES_summary!N$19)</f>
        <v>5.3443203020213783</v>
      </c>
      <c r="O25" s="74">
        <f>IF(RES_hh_tesh!O25=0,0,RES_hh_tesh!O25/RES_summary!O$19)</f>
        <v>5.7655457337874081</v>
      </c>
      <c r="P25" s="74">
        <f>IF(RES_hh_tesh!P25=0,0,RES_hh_tesh!P25/RES_summary!P$19)</f>
        <v>5.8463324989864249</v>
      </c>
      <c r="Q25" s="74">
        <f>IF(RES_hh_tesh!Q25=0,0,RES_hh_tesh!Q25/RES_summary!Q$19)</f>
        <v>5.6644671664255091</v>
      </c>
      <c r="R25" s="74">
        <f>IF(RES_hh_tesh!R25=0,0,RES_hh_tesh!R25/RES_summary!R$19)</f>
        <v>6.1046285896446815</v>
      </c>
      <c r="S25" s="74">
        <f>IF(RES_hh_tesh!S25=0,0,RES_hh_tesh!S25/RES_summary!S$19)</f>
        <v>5.9958547022444098</v>
      </c>
      <c r="T25" s="74">
        <f>IF(RES_hh_tesh!T25=0,0,RES_hh_tesh!T25/RES_summary!T$19)</f>
        <v>5.4065117351693779</v>
      </c>
      <c r="U25" s="74">
        <f>IF(RES_hh_tesh!U25=0,0,RES_hh_tesh!U25/RES_summary!U$19)</f>
        <v>5.3234280042026354</v>
      </c>
      <c r="V25" s="74">
        <f>IF(RES_hh_tesh!V25=0,0,RES_hh_tesh!V25/RES_summary!V$19)</f>
        <v>5.2517791576300308</v>
      </c>
      <c r="W25" s="74">
        <f>IF(RES_hh_tesh!W25=0,0,RES_hh_tesh!W25/RES_summary!W$19)</f>
        <v>5.9358113657723912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9.999944344611098</v>
      </c>
      <c r="C26" s="77">
        <f>IF(RES_hh_tesh!C26=0,0,RES_hh_tesh!C26/RES_summary!C$19)</f>
        <v>9.8775800981067654</v>
      </c>
      <c r="D26" s="77">
        <f>IF(RES_hh_tesh!D26=0,0,RES_hh_tesh!D26/RES_summary!D$19)</f>
        <v>10.06083907158434</v>
      </c>
      <c r="E26" s="77">
        <f>IF(RES_hh_tesh!E26=0,0,RES_hh_tesh!E26/RES_summary!E$19)</f>
        <v>10.088270604375674</v>
      </c>
      <c r="F26" s="77">
        <f>IF(RES_hh_tesh!F26=0,0,RES_hh_tesh!F26/RES_summary!F$19)</f>
        <v>10.33079672221916</v>
      </c>
      <c r="G26" s="77">
        <f>IF(RES_hh_tesh!G26=0,0,RES_hh_tesh!G26/RES_summary!G$19)</f>
        <v>9.6170693513989018</v>
      </c>
      <c r="H26" s="77">
        <f>IF(RES_hh_tesh!H26=0,0,RES_hh_tesh!H26/RES_summary!H$19)</f>
        <v>10.199195501052127</v>
      </c>
      <c r="I26" s="77">
        <f>IF(RES_hh_tesh!I26=0,0,RES_hh_tesh!I26/RES_summary!I$19)</f>
        <v>10.13345644606613</v>
      </c>
      <c r="J26" s="77">
        <f>IF(RES_hh_tesh!J26=0,0,RES_hh_tesh!J26/RES_summary!J$19)</f>
        <v>10.818872319618922</v>
      </c>
      <c r="K26" s="77">
        <f>IF(RES_hh_tesh!K26=0,0,RES_hh_tesh!K26/RES_summary!K$19)</f>
        <v>11.53329944723372</v>
      </c>
      <c r="L26" s="77">
        <f>IF(RES_hh_tesh!L26=0,0,RES_hh_tesh!L26/RES_summary!L$19)</f>
        <v>11.188730664525028</v>
      </c>
      <c r="M26" s="77">
        <f>IF(RES_hh_tesh!M26=0,0,RES_hh_tesh!M26/RES_summary!M$19)</f>
        <v>11.117286346447692</v>
      </c>
      <c r="N26" s="77">
        <f>IF(RES_hh_tesh!N26=0,0,RES_hh_tesh!N26/RES_summary!N$19)</f>
        <v>11.102229346196621</v>
      </c>
      <c r="O26" s="77">
        <f>IF(RES_hh_tesh!O26=0,0,RES_hh_tesh!O26/RES_summary!O$19)</f>
        <v>11.144961046752384</v>
      </c>
      <c r="P26" s="77">
        <f>IF(RES_hh_tesh!P26=0,0,RES_hh_tesh!P26/RES_summary!P$19)</f>
        <v>11.300628725066002</v>
      </c>
      <c r="Q26" s="77">
        <f>IF(RES_hh_tesh!Q26=0,0,RES_hh_tesh!Q26/RES_summary!Q$19)</f>
        <v>11.490303105590899</v>
      </c>
      <c r="R26" s="77">
        <f>IF(RES_hh_tesh!R26=0,0,RES_hh_tesh!R26/RES_summary!R$19)</f>
        <v>11.588981276014213</v>
      </c>
      <c r="S26" s="77">
        <f>IF(RES_hh_tesh!S26=0,0,RES_hh_tesh!S26/RES_summary!S$19)</f>
        <v>11.540651175078979</v>
      </c>
      <c r="T26" s="77">
        <f>IF(RES_hh_tesh!T26=0,0,RES_hh_tesh!T26/RES_summary!T$19)</f>
        <v>11.310346782961378</v>
      </c>
      <c r="U26" s="77">
        <f>IF(RES_hh_tesh!U26=0,0,RES_hh_tesh!U26/RES_summary!U$19)</f>
        <v>11.575615315522043</v>
      </c>
      <c r="V26" s="77">
        <f>IF(RES_hh_tesh!V26=0,0,RES_hh_tesh!V26/RES_summary!V$19)</f>
        <v>11.740325231375031</v>
      </c>
      <c r="W26" s="77">
        <f>IF(RES_hh_tesh!W26=0,0,RES_hh_tesh!W26/RES_summary!W$19)</f>
        <v>12.491359656655447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5.7833160709865155</v>
      </c>
      <c r="C27" s="69">
        <f>IF(RES_hh_tesh!C27=0,0,RES_hh_tesh!C27/RES_summary!C$19)</f>
        <v>5.6236891893023397</v>
      </c>
      <c r="D27" s="69">
        <f>IF(RES_hh_tesh!D27=0,0,RES_hh_tesh!D27/RES_summary!D$19)</f>
        <v>6.3374582004414854</v>
      </c>
      <c r="E27" s="69">
        <f>IF(RES_hh_tesh!E27=0,0,RES_hh_tesh!E27/RES_summary!E$19)</f>
        <v>6.1151299020043428</v>
      </c>
      <c r="F27" s="69">
        <f>IF(RES_hh_tesh!F27=0,0,RES_hh_tesh!F27/RES_summary!F$19)</f>
        <v>6.5458813601206538</v>
      </c>
      <c r="G27" s="69">
        <f>IF(RES_hh_tesh!G27=0,0,RES_hh_tesh!G27/RES_summary!G$19)</f>
        <v>6.3796362850635324</v>
      </c>
      <c r="H27" s="69">
        <f>IF(RES_hh_tesh!H27=0,0,RES_hh_tesh!H27/RES_summary!H$19)</f>
        <v>6.5595186622569939</v>
      </c>
      <c r="I27" s="69">
        <f>IF(RES_hh_tesh!I27=0,0,RES_hh_tesh!I27/RES_summary!I$19)</f>
        <v>6.2715054548702662</v>
      </c>
      <c r="J27" s="69">
        <f>IF(RES_hh_tesh!J27=0,0,RES_hh_tesh!J27/RES_summary!J$19)</f>
        <v>6.2084379428216607</v>
      </c>
      <c r="K27" s="69">
        <f>IF(RES_hh_tesh!K27=0,0,RES_hh_tesh!K27/RES_summary!K$19)</f>
        <v>6.4866906056883415</v>
      </c>
      <c r="L27" s="69">
        <f>IF(RES_hh_tesh!L27=0,0,RES_hh_tesh!L27/RES_summary!L$19)</f>
        <v>6.1722891858858357</v>
      </c>
      <c r="M27" s="69">
        <f>IF(RES_hh_tesh!M27=0,0,RES_hh_tesh!M27/RES_summary!M$19)</f>
        <v>5.7927967844714576</v>
      </c>
      <c r="N27" s="69">
        <f>IF(RES_hh_tesh!N27=0,0,RES_hh_tesh!N27/RES_summary!N$19)</f>
        <v>5.7380397096850446</v>
      </c>
      <c r="O27" s="69">
        <f>IF(RES_hh_tesh!O27=0,0,RES_hh_tesh!O27/RES_summary!O$19)</f>
        <v>6.2115665587595519</v>
      </c>
      <c r="P27" s="69">
        <f>IF(RES_hh_tesh!P27=0,0,RES_hh_tesh!P27/RES_summary!P$19)</f>
        <v>6.262353159293661</v>
      </c>
      <c r="Q27" s="69">
        <f>IF(RES_hh_tesh!Q27=0,0,RES_hh_tesh!Q27/RES_summary!Q$19)</f>
        <v>6.1892916981434558</v>
      </c>
      <c r="R27" s="69">
        <f>IF(RES_hh_tesh!R27=0,0,RES_hh_tesh!R27/RES_summary!R$19)</f>
        <v>6.507232119613704</v>
      </c>
      <c r="S27" s="69">
        <f>IF(RES_hh_tesh!S27=0,0,RES_hh_tesh!S27/RES_summary!S$19)</f>
        <v>6.4851065970704411</v>
      </c>
      <c r="T27" s="69">
        <f>IF(RES_hh_tesh!T27=0,0,RES_hh_tesh!T27/RES_summary!T$19)</f>
        <v>6.6217077253220733</v>
      </c>
      <c r="U27" s="69">
        <f>IF(RES_hh_tesh!U27=0,0,RES_hh_tesh!U27/RES_summary!U$19)</f>
        <v>6.9060131563355043</v>
      </c>
      <c r="V27" s="69">
        <f>IF(RES_hh_tesh!V27=0,0,RES_hh_tesh!V27/RES_summary!V$19)</f>
        <v>7.9267810797962301</v>
      </c>
      <c r="W27" s="69">
        <f>IF(RES_hh_tesh!W27=0,0,RES_hh_tesh!W27/RES_summary!W$19)</f>
        <v>7.7606270157407495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5.7862080031039689</v>
      </c>
      <c r="C29" s="72">
        <f>IF(RES_hh_tesh!C29=0,0,RES_hh_tesh!C29/RES_summary!C$19)</f>
        <v>5.8039512570132947</v>
      </c>
      <c r="D29" s="72">
        <f>IF(RES_hh_tesh!D29=0,0,RES_hh_tesh!D29/RES_summary!D$19)</f>
        <v>6.1426269472165425</v>
      </c>
      <c r="E29" s="72">
        <f>IF(RES_hh_tesh!E29=0,0,RES_hh_tesh!E29/RES_summary!E$19)</f>
        <v>5.9132695664405279</v>
      </c>
      <c r="F29" s="72">
        <f>IF(RES_hh_tesh!F29=0,0,RES_hh_tesh!F29/RES_summary!F$19)</f>
        <v>6.7247172470947492</v>
      </c>
      <c r="G29" s="72">
        <f>IF(RES_hh_tesh!G29=0,0,RES_hh_tesh!G29/RES_summary!G$19)</f>
        <v>6.2257549287692031</v>
      </c>
      <c r="H29" s="72">
        <f>IF(RES_hh_tesh!H29=0,0,RES_hh_tesh!H29/RES_summary!H$19)</f>
        <v>6.2239868513560079</v>
      </c>
      <c r="I29" s="72">
        <f>IF(RES_hh_tesh!I29=0,0,RES_hh_tesh!I29/RES_summary!I$19)</f>
        <v>6.438438978357599</v>
      </c>
      <c r="J29" s="72">
        <f>IF(RES_hh_tesh!J29=0,0,RES_hh_tesh!J29/RES_summary!J$19)</f>
        <v>6.4642243467188605</v>
      </c>
      <c r="K29" s="72">
        <f>IF(RES_hh_tesh!K29=0,0,RES_hh_tesh!K29/RES_summary!K$19)</f>
        <v>5.6699127157870901</v>
      </c>
      <c r="L29" s="72">
        <f>IF(RES_hh_tesh!L29=0,0,RES_hh_tesh!L29/RES_summary!L$19)</f>
        <v>7.0066428867184429</v>
      </c>
      <c r="M29" s="72">
        <f>IF(RES_hh_tesh!M29=0,0,RES_hh_tesh!M29/RES_summary!M$19)</f>
        <v>6.5191541105595352</v>
      </c>
      <c r="N29" s="72">
        <f>IF(RES_hh_tesh!N29=0,0,RES_hh_tesh!N29/RES_summary!N$19)</f>
        <v>2.0351583765187531</v>
      </c>
      <c r="O29" s="72">
        <f>IF(RES_hh_tesh!O29=0,0,RES_hh_tesh!O29/RES_summary!O$19)</f>
        <v>7.322351734478894</v>
      </c>
      <c r="P29" s="72">
        <f>IF(RES_hh_tesh!P29=0,0,RES_hh_tesh!P29/RES_summary!P$19)</f>
        <v>7.0626791907736486</v>
      </c>
      <c r="Q29" s="72">
        <f>IF(RES_hh_tesh!Q29=0,0,RES_hh_tesh!Q29/RES_summary!Q$19)</f>
        <v>6.1559858860708943</v>
      </c>
      <c r="R29" s="72">
        <f>IF(RES_hh_tesh!R29=0,0,RES_hh_tesh!R29/RES_summary!R$19)</f>
        <v>5.7839479112410377</v>
      </c>
      <c r="S29" s="72">
        <f>IF(RES_hh_tesh!S29=0,0,RES_hh_tesh!S29/RES_summary!S$19)</f>
        <v>5.7607800463711145</v>
      </c>
      <c r="T29" s="72">
        <f>IF(RES_hh_tesh!T29=0,0,RES_hh_tesh!T29/RES_summary!T$19)</f>
        <v>6.9489037265666722</v>
      </c>
      <c r="U29" s="72">
        <f>IF(RES_hh_tesh!U29=0,0,RES_hh_tesh!U29/RES_summary!U$19)</f>
        <v>7.1930966734782524</v>
      </c>
      <c r="V29" s="72">
        <f>IF(RES_hh_tesh!V29=0,0,RES_hh_tesh!V29/RES_summary!V$19)</f>
        <v>8.0675278989420924</v>
      </c>
      <c r="W29" s="72">
        <f>IF(RES_hh_tesh!W29=0,0,RES_hh_tesh!W29/RES_summary!W$19)</f>
        <v>7.8107065112964431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5.6327090601789163</v>
      </c>
      <c r="C30" s="72">
        <f>IF(RES_hh_tesh!C30=0,0,RES_hh_tesh!C30/RES_summary!C$19)</f>
        <v>4.9587234358444157</v>
      </c>
      <c r="D30" s="72">
        <f>IF(RES_hh_tesh!D30=0,0,RES_hh_tesh!D30/RES_summary!D$19)</f>
        <v>4.6490752602119914</v>
      </c>
      <c r="E30" s="72">
        <f>IF(RES_hh_tesh!E30=0,0,RES_hh_tesh!E30/RES_summary!E$19)</f>
        <v>4.823371631315319</v>
      </c>
      <c r="F30" s="72">
        <f>IF(RES_hh_tesh!F30=0,0,RES_hh_tesh!F30/RES_summary!F$19)</f>
        <v>4.878321212367414</v>
      </c>
      <c r="G30" s="72">
        <f>IF(RES_hh_tesh!G30=0,0,RES_hh_tesh!G30/RES_summary!G$19)</f>
        <v>5.4533060469723829</v>
      </c>
      <c r="H30" s="72">
        <f>IF(RES_hh_tesh!H30=0,0,RES_hh_tesh!H30/RES_summary!H$19)</f>
        <v>6.745777092651112</v>
      </c>
      <c r="I30" s="72">
        <f>IF(RES_hh_tesh!I30=0,0,RES_hh_tesh!I30/RES_summary!I$19)</f>
        <v>6.3914966445516903</v>
      </c>
      <c r="J30" s="72">
        <f>IF(RES_hh_tesh!J30=0,0,RES_hh_tesh!J30/RES_summary!J$19)</f>
        <v>6.0691305952397077</v>
      </c>
      <c r="K30" s="72">
        <f>IF(RES_hh_tesh!K30=0,0,RES_hh_tesh!K30/RES_summary!K$19)</f>
        <v>6.821014657518945</v>
      </c>
      <c r="L30" s="72">
        <f>IF(RES_hh_tesh!L30=0,0,RES_hh_tesh!L30/RES_summary!L$19)</f>
        <v>6.3296641551986079</v>
      </c>
      <c r="M30" s="72">
        <f>IF(RES_hh_tesh!M30=0,0,RES_hh_tesh!M30/RES_summary!M$19)</f>
        <v>5.6467194777587535</v>
      </c>
      <c r="N30" s="72">
        <f>IF(RES_hh_tesh!N30=0,0,RES_hh_tesh!N30/RES_summary!N$19)</f>
        <v>5.7008508608909532</v>
      </c>
      <c r="O30" s="72">
        <f>IF(RES_hh_tesh!O30=0,0,RES_hh_tesh!O30/RES_summary!O$19)</f>
        <v>6.3667486016008761</v>
      </c>
      <c r="P30" s="72">
        <f>IF(RES_hh_tesh!P30=0,0,RES_hh_tesh!P30/RES_summary!P$19)</f>
        <v>5.598745345730384</v>
      </c>
      <c r="Q30" s="72">
        <f>IF(RES_hh_tesh!Q30=0,0,RES_hh_tesh!Q30/RES_summary!Q$19)</f>
        <v>5.6134577389279618</v>
      </c>
      <c r="R30" s="72">
        <f>IF(RES_hh_tesh!R30=0,0,RES_hh_tesh!R30/RES_summary!R$19)</f>
        <v>7.100745905824783</v>
      </c>
      <c r="S30" s="72">
        <f>IF(RES_hh_tesh!S30=0,0,RES_hh_tesh!S30/RES_summary!S$19)</f>
        <v>6.4623697729775635</v>
      </c>
      <c r="T30" s="72">
        <f>IF(RES_hh_tesh!T30=0,0,RES_hh_tesh!T30/RES_summary!T$19)</f>
        <v>6.5797110970903665</v>
      </c>
      <c r="U30" s="72">
        <f>IF(RES_hh_tesh!U30=0,0,RES_hh_tesh!U30/RES_summary!U$19)</f>
        <v>7.4997065569201657</v>
      </c>
      <c r="V30" s="72">
        <f>IF(RES_hh_tesh!V30=0,0,RES_hh_tesh!V30/RES_summary!V$19)</f>
        <v>7.5198054720492111</v>
      </c>
      <c r="W30" s="72">
        <f>IF(RES_hh_tesh!W30=0,0,RES_hh_tesh!W30/RES_summary!W$19)</f>
        <v>7.9869577748772347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5.848548961971848</v>
      </c>
      <c r="C31" s="72">
        <f>IF(RES_hh_tesh!C31=0,0,RES_hh_tesh!C31/RES_summary!C$19)</f>
        <v>5.7106252726901365</v>
      </c>
      <c r="D31" s="72">
        <f>IF(RES_hh_tesh!D31=0,0,RES_hh_tesh!D31/RES_summary!D$19)</f>
        <v>6.3205590883622511</v>
      </c>
      <c r="E31" s="72">
        <f>IF(RES_hh_tesh!E31=0,0,RES_hh_tesh!E31/RES_summary!E$19)</f>
        <v>5.8867648230912613</v>
      </c>
      <c r="F31" s="72">
        <f>IF(RES_hh_tesh!F31=0,0,RES_hh_tesh!F31/RES_summary!F$19)</f>
        <v>6.4354930168103124</v>
      </c>
      <c r="G31" s="72">
        <f>IF(RES_hh_tesh!G31=0,0,RES_hh_tesh!G31/RES_summary!G$19)</f>
        <v>6.1038044169538921</v>
      </c>
      <c r="H31" s="72">
        <f>IF(RES_hh_tesh!H31=0,0,RES_hh_tesh!H31/RES_summary!H$19)</f>
        <v>6.1821380628377627</v>
      </c>
      <c r="I31" s="72">
        <f>IF(RES_hh_tesh!I31=0,0,RES_hh_tesh!I31/RES_summary!I$19)</f>
        <v>7.0551149891537781</v>
      </c>
      <c r="J31" s="72">
        <f>IF(RES_hh_tesh!J31=0,0,RES_hh_tesh!J31/RES_summary!J$19)</f>
        <v>6.0716063876062831</v>
      </c>
      <c r="K31" s="72">
        <f>IF(RES_hh_tesh!K31=0,0,RES_hh_tesh!K31/RES_summary!K$19)</f>
        <v>5.9853095472547295</v>
      </c>
      <c r="L31" s="72">
        <f>IF(RES_hh_tesh!L31=0,0,RES_hh_tesh!L31/RES_summary!L$19)</f>
        <v>6.0497067009449594</v>
      </c>
      <c r="M31" s="72">
        <f>IF(RES_hh_tesh!M31=0,0,RES_hh_tesh!M31/RES_summary!M$19)</f>
        <v>5.0328501949281899</v>
      </c>
      <c r="N31" s="72">
        <f>IF(RES_hh_tesh!N31=0,0,RES_hh_tesh!N31/RES_summary!N$19)</f>
        <v>5.9862065704128984</v>
      </c>
      <c r="O31" s="72">
        <f>IF(RES_hh_tesh!O31=0,0,RES_hh_tesh!O31/RES_summary!O$19)</f>
        <v>6.5384851273770286</v>
      </c>
      <c r="P31" s="72">
        <f>IF(RES_hh_tesh!P31=0,0,RES_hh_tesh!P31/RES_summary!P$19)</f>
        <v>6.3983566759593149</v>
      </c>
      <c r="Q31" s="72">
        <f>IF(RES_hh_tesh!Q31=0,0,RES_hh_tesh!Q31/RES_summary!Q$19)</f>
        <v>6.2863610020489595</v>
      </c>
      <c r="R31" s="72">
        <f>IF(RES_hh_tesh!R31=0,0,RES_hh_tesh!R31/RES_summary!R$19)</f>
        <v>6.4310040786169997</v>
      </c>
      <c r="S31" s="72">
        <f>IF(RES_hh_tesh!S31=0,0,RES_hh_tesh!S31/RES_summary!S$19)</f>
        <v>6.4706225356509153</v>
      </c>
      <c r="T31" s="72">
        <f>IF(RES_hh_tesh!T31=0,0,RES_hh_tesh!T31/RES_summary!T$19)</f>
        <v>6.3381319668314209</v>
      </c>
      <c r="U31" s="72">
        <f>IF(RES_hh_tesh!U31=0,0,RES_hh_tesh!U31/RES_summary!U$19)</f>
        <v>7.0784682007743056</v>
      </c>
      <c r="V31" s="72">
        <f>IF(RES_hh_tesh!V31=0,0,RES_hh_tesh!V31/RES_summary!V$19)</f>
        <v>7.9836487749651841</v>
      </c>
      <c r="W31" s="72">
        <f>IF(RES_hh_tesh!W31=0,0,RES_hh_tesh!W31/RES_summary!W$19)</f>
        <v>7.7888611621963033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5.780595519267151</v>
      </c>
      <c r="C32" s="77">
        <f>IF(RES_hh_tesh!C32=0,0,RES_hh_tesh!C32/RES_summary!C$19)</f>
        <v>5.6126563815514174</v>
      </c>
      <c r="D32" s="77">
        <f>IF(RES_hh_tesh!D32=0,0,RES_hh_tesh!D32/RES_summary!D$19)</f>
        <v>6.3458997062034443</v>
      </c>
      <c r="E32" s="77">
        <f>IF(RES_hh_tesh!E32=0,0,RES_hh_tesh!E32/RES_summary!E$19)</f>
        <v>6.1300466858061791</v>
      </c>
      <c r="F32" s="77">
        <f>IF(RES_hh_tesh!F32=0,0,RES_hh_tesh!F32/RES_summary!F$19)</f>
        <v>6.5433688497837803</v>
      </c>
      <c r="G32" s="77">
        <f>IF(RES_hh_tesh!G32=0,0,RES_hh_tesh!G32/RES_summary!G$19)</f>
        <v>6.3936884876443747</v>
      </c>
      <c r="H32" s="77">
        <f>IF(RES_hh_tesh!H32=0,0,RES_hh_tesh!H32/RES_summary!H$19)</f>
        <v>6.5828415203570998</v>
      </c>
      <c r="I32" s="77">
        <f>IF(RES_hh_tesh!I32=0,0,RES_hh_tesh!I32/RES_summary!I$19)</f>
        <v>6.2390943411484425</v>
      </c>
      <c r="J32" s="77">
        <f>IF(RES_hh_tesh!J32=0,0,RES_hh_tesh!J32/RES_summary!J$19)</f>
        <v>6.2036432574360418</v>
      </c>
      <c r="K32" s="77">
        <f>IF(RES_hh_tesh!K32=0,0,RES_hh_tesh!K32/RES_summary!K$19)</f>
        <v>6.5340616084737952</v>
      </c>
      <c r="L32" s="77">
        <f>IF(RES_hh_tesh!L32=0,0,RES_hh_tesh!L32/RES_summary!L$19)</f>
        <v>6.1438405184256508</v>
      </c>
      <c r="M32" s="77">
        <f>IF(RES_hh_tesh!M32=0,0,RES_hh_tesh!M32/RES_summary!M$19)</f>
        <v>5.7961621421590017</v>
      </c>
      <c r="N32" s="77">
        <f>IF(RES_hh_tesh!N32=0,0,RES_hh_tesh!N32/RES_summary!N$19)</f>
        <v>5.8929952078346952</v>
      </c>
      <c r="O32" s="77">
        <f>IF(RES_hh_tesh!O32=0,0,RES_hh_tesh!O32/RES_summary!O$19)</f>
        <v>6.1220147087819807</v>
      </c>
      <c r="P32" s="77">
        <f>IF(RES_hh_tesh!P32=0,0,RES_hh_tesh!P32/RES_summary!P$19)</f>
        <v>6.196269932565392</v>
      </c>
      <c r="Q32" s="77">
        <f>IF(RES_hh_tesh!Q32=0,0,RES_hh_tesh!Q32/RES_summary!Q$19)</f>
        <v>6.1871506858981613</v>
      </c>
      <c r="R32" s="77">
        <f>IF(RES_hh_tesh!R32=0,0,RES_hh_tesh!R32/RES_summary!R$19)</f>
        <v>6.5773456849079386</v>
      </c>
      <c r="S32" s="77">
        <f>IF(RES_hh_tesh!S32=0,0,RES_hh_tesh!S32/RES_summary!S$19)</f>
        <v>6.5683476007631461</v>
      </c>
      <c r="T32" s="77">
        <f>IF(RES_hh_tesh!T32=0,0,RES_hh_tesh!T32/RES_summary!T$19)</f>
        <v>6.5986988229384318</v>
      </c>
      <c r="U32" s="77">
        <f>IF(RES_hh_tesh!U32=0,0,RES_hh_tesh!U32/RES_summary!U$19)</f>
        <v>6.8320801985910506</v>
      </c>
      <c r="V32" s="77">
        <f>IF(RES_hh_tesh!V32=0,0,RES_hh_tesh!V32/RES_summary!V$19)</f>
        <v>7.8944511633688972</v>
      </c>
      <c r="W32" s="77">
        <f>IF(RES_hh_tesh!W32=0,0,RES_hh_tesh!W32/RES_summary!W$19)</f>
        <v>7.744542923824385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23.19994649104768</v>
      </c>
      <c r="C3" s="65">
        <f>IF(RES_hh_emih!C3=0,0,RES_hh_emih!C3/RES_summary!C$19)</f>
        <v>24.657451351767087</v>
      </c>
      <c r="D3" s="65">
        <f>IF(RES_hh_emih!D3=0,0,RES_hh_emih!D3/RES_summary!D$19)</f>
        <v>25.213516703700552</v>
      </c>
      <c r="E3" s="65">
        <f>IF(RES_hh_emih!E3=0,0,RES_hh_emih!E3/RES_summary!E$19)</f>
        <v>29.681610957295746</v>
      </c>
      <c r="F3" s="65">
        <f>IF(RES_hh_emih!F3=0,0,RES_hh_emih!F3/RES_summary!F$19)</f>
        <v>27.57562768927821</v>
      </c>
      <c r="G3" s="65">
        <f>IF(RES_hh_emih!G3=0,0,RES_hh_emih!G3/RES_summary!G$19)</f>
        <v>28.279584858930388</v>
      </c>
      <c r="H3" s="65">
        <f>IF(RES_hh_emih!H3=0,0,RES_hh_emih!H3/RES_summary!H$19)</f>
        <v>27.267168737849847</v>
      </c>
      <c r="I3" s="65">
        <f>IF(RES_hh_emih!I3=0,0,RES_hh_emih!I3/RES_summary!I$19)</f>
        <v>24.544463527074473</v>
      </c>
      <c r="J3" s="65">
        <f>IF(RES_hh_emih!J3=0,0,RES_hh_emih!J3/RES_summary!J$19)</f>
        <v>23.689691019766538</v>
      </c>
      <c r="K3" s="65">
        <f>IF(RES_hh_emih!K3=0,0,RES_hh_emih!K3/RES_summary!K$19)</f>
        <v>20.379615846967976</v>
      </c>
      <c r="L3" s="65">
        <f>IF(RES_hh_emih!L3=0,0,RES_hh_emih!L3/RES_summary!L$19)</f>
        <v>18.225286056547183</v>
      </c>
      <c r="M3" s="65">
        <f>IF(RES_hh_emih!M3=0,0,RES_hh_emih!M3/RES_summary!M$19)</f>
        <v>23.817068068824778</v>
      </c>
      <c r="N3" s="65">
        <f>IF(RES_hh_emih!N3=0,0,RES_hh_emih!N3/RES_summary!N$19)</f>
        <v>17.815244563532417</v>
      </c>
      <c r="O3" s="65">
        <f>IF(RES_hh_emih!O3=0,0,RES_hh_emih!O3/RES_summary!O$19)</f>
        <v>9.3681438929054153</v>
      </c>
      <c r="P3" s="65">
        <f>IF(RES_hh_emih!P3=0,0,RES_hh_emih!P3/RES_summary!P$19)</f>
        <v>9.6862760073427001</v>
      </c>
      <c r="Q3" s="65">
        <f>IF(RES_hh_emih!Q3=0,0,RES_hh_emih!Q3/RES_summary!Q$19)</f>
        <v>13.827214648975598</v>
      </c>
      <c r="R3" s="65">
        <f>IF(RES_hh_emih!R3=0,0,RES_hh_emih!R3/RES_summary!R$19)</f>
        <v>12.066546193493837</v>
      </c>
      <c r="S3" s="65">
        <f>IF(RES_hh_emih!S3=0,0,RES_hh_emih!S3/RES_summary!S$19)</f>
        <v>12.042612063021062</v>
      </c>
      <c r="T3" s="65">
        <f>IF(RES_hh_emih!T3=0,0,RES_hh_emih!T3/RES_summary!T$19)</f>
        <v>10.181474056939718</v>
      </c>
      <c r="U3" s="65">
        <f>IF(RES_hh_emih!U3=0,0,RES_hh_emih!U3/RES_summary!U$19)</f>
        <v>11.417296131133085</v>
      </c>
      <c r="V3" s="65">
        <f>IF(RES_hh_emih!V3=0,0,RES_hh_emih!V3/RES_summary!V$19)</f>
        <v>12.718507115699714</v>
      </c>
      <c r="W3" s="65">
        <f>IF(RES_hh_emih!W3=0,0,RES_hh_emih!W3/RES_summary!W$19)</f>
        <v>11.879392418331213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21.877325421943702</v>
      </c>
      <c r="C4" s="69">
        <f>IF(RES_hh_emih!C4=0,0,RES_hh_emih!C4/RES_summary!C$19)</f>
        <v>23.377483818129871</v>
      </c>
      <c r="D4" s="69">
        <f>IF(RES_hh_emih!D4=0,0,RES_hh_emih!D4/RES_summary!D$19)</f>
        <v>23.998803570304066</v>
      </c>
      <c r="E4" s="69">
        <f>IF(RES_hh_emih!E4=0,0,RES_hh_emih!E4/RES_summary!E$19)</f>
        <v>28.477301399892813</v>
      </c>
      <c r="F4" s="69">
        <f>IF(RES_hh_emih!F4=0,0,RES_hh_emih!F4/RES_summary!F$19)</f>
        <v>26.451669434583781</v>
      </c>
      <c r="G4" s="69">
        <f>IF(RES_hh_emih!G4=0,0,RES_hh_emih!G4/RES_summary!G$19)</f>
        <v>27.25338335776711</v>
      </c>
      <c r="H4" s="69">
        <f>IF(RES_hh_emih!H4=0,0,RES_hh_emih!H4/RES_summary!H$19)</f>
        <v>26.297168342612032</v>
      </c>
      <c r="I4" s="69">
        <f>IF(RES_hh_emih!I4=0,0,RES_hh_emih!I4/RES_summary!I$19)</f>
        <v>23.661812840170771</v>
      </c>
      <c r="J4" s="69">
        <f>IF(RES_hh_emih!J4=0,0,RES_hh_emih!J4/RES_summary!J$19)</f>
        <v>22.789221827753501</v>
      </c>
      <c r="K4" s="69">
        <f>IF(RES_hh_emih!K4=0,0,RES_hh_emih!K4/RES_summary!K$19)</f>
        <v>19.527483361836833</v>
      </c>
      <c r="L4" s="69">
        <f>IF(RES_hh_emih!L4=0,0,RES_hh_emih!L4/RES_summary!L$19)</f>
        <v>17.441597499890314</v>
      </c>
      <c r="M4" s="69">
        <f>IF(RES_hh_emih!M4=0,0,RES_hh_emih!M4/RES_summary!M$19)</f>
        <v>23.058591825484623</v>
      </c>
      <c r="N4" s="69">
        <f>IF(RES_hh_emih!N4=0,0,RES_hh_emih!N4/RES_summary!N$19)</f>
        <v>17.185489399763039</v>
      </c>
      <c r="O4" s="69">
        <f>IF(RES_hh_emih!O4=0,0,RES_hh_emih!O4/RES_summary!O$19)</f>
        <v>8.7238936208706122</v>
      </c>
      <c r="P4" s="69">
        <f>IF(RES_hh_emih!P4=0,0,RES_hh_emih!P4/RES_summary!P$19)</f>
        <v>9.012673773038367</v>
      </c>
      <c r="Q4" s="69">
        <f>IF(RES_hh_emih!Q4=0,0,RES_hh_emih!Q4/RES_summary!Q$19)</f>
        <v>13.097771352337713</v>
      </c>
      <c r="R4" s="69">
        <f>IF(RES_hh_emih!R4=0,0,RES_hh_emih!R4/RES_summary!R$19)</f>
        <v>11.335257753279015</v>
      </c>
      <c r="S4" s="69">
        <f>IF(RES_hh_emih!S4=0,0,RES_hh_emih!S4/RES_summary!S$19)</f>
        <v>11.384819906735935</v>
      </c>
      <c r="T4" s="69">
        <f>IF(RES_hh_emih!T4=0,0,RES_hh_emih!T4/RES_summary!T$19)</f>
        <v>9.421532849144727</v>
      </c>
      <c r="U4" s="69">
        <f>IF(RES_hh_emih!U4=0,0,RES_hh_emih!U4/RES_summary!U$19)</f>
        <v>10.557103018120255</v>
      </c>
      <c r="V4" s="69">
        <f>IF(RES_hh_emih!V4=0,0,RES_hh_emih!V4/RES_summary!V$19)</f>
        <v>11.774191989187655</v>
      </c>
      <c r="W4" s="69">
        <f>IF(RES_hh_emih!W4=0,0,RES_hh_emih!W4/RES_summary!W$19)</f>
        <v>10.875109311716315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33.383289552403511</v>
      </c>
      <c r="C5" s="72">
        <f>IF(RES_hh_emih!C5=0,0,RES_hh_emih!C5/RES_summary!C$19)</f>
        <v>39.121511960600948</v>
      </c>
      <c r="D5" s="72">
        <f>IF(RES_hh_emih!D5=0,0,RES_hh_emih!D5/RES_summary!D$19)</f>
        <v>21.910398419483883</v>
      </c>
      <c r="E5" s="72">
        <f>IF(RES_hh_emih!E5=0,0,RES_hh_emih!E5/RES_summary!E$19)</f>
        <v>30.304599657356906</v>
      </c>
      <c r="F5" s="72">
        <f>IF(RES_hh_emih!F5=0,0,RES_hh_emih!F5/RES_summary!F$19)</f>
        <v>40.568652015647487</v>
      </c>
      <c r="G5" s="72">
        <f>IF(RES_hh_emih!G5=0,0,RES_hh_emih!G5/RES_summary!G$19)</f>
        <v>49.753116288206478</v>
      </c>
      <c r="H5" s="72">
        <f>IF(RES_hh_emih!H5=0,0,RES_hh_emih!H5/RES_summary!H$19)</f>
        <v>17.844148619915867</v>
      </c>
      <c r="I5" s="72">
        <f>IF(RES_hh_emih!I5=0,0,RES_hh_emih!I5/RES_summary!I$19)</f>
        <v>23.3065674860818</v>
      </c>
      <c r="J5" s="72">
        <f>IF(RES_hh_emih!J5=0,0,RES_hh_emih!J5/RES_summary!J$19)</f>
        <v>76.727176277809292</v>
      </c>
      <c r="K5" s="72">
        <f>IF(RES_hh_emih!K5=0,0,RES_hh_emih!K5/RES_summary!K$19)</f>
        <v>45.60845452907423</v>
      </c>
      <c r="L5" s="72">
        <f>IF(RES_hh_emih!L5=0,0,RES_hh_emih!L5/RES_summary!L$19)</f>
        <v>45.075720440829343</v>
      </c>
      <c r="M5" s="72">
        <f>IF(RES_hh_emih!M5=0,0,RES_hh_emih!M5/RES_summary!M$19)</f>
        <v>68.134292454966669</v>
      </c>
      <c r="N5" s="72">
        <f>IF(RES_hh_emih!N5=0,0,RES_hh_emih!N5/RES_summary!N$19)</f>
        <v>7.02346215992858</v>
      </c>
      <c r="O5" s="72">
        <f>IF(RES_hh_emih!O5=0,0,RES_hh_emih!O5/RES_summary!O$19)</f>
        <v>14.800474037073359</v>
      </c>
      <c r="P5" s="72">
        <f>IF(RES_hh_emih!P5=0,0,RES_hh_emih!P5/RES_summary!P$19)</f>
        <v>34.997436350460255</v>
      </c>
      <c r="Q5" s="72">
        <f>IF(RES_hh_emih!Q5=0,0,RES_hh_emih!Q5/RES_summary!Q$19)</f>
        <v>48.616776352710176</v>
      </c>
      <c r="R5" s="72">
        <f>IF(RES_hh_emih!R5=0,0,RES_hh_emih!R5/RES_summary!R$19)</f>
        <v>19.068108185068592</v>
      </c>
      <c r="S5" s="72">
        <f>IF(RES_hh_emih!S5=0,0,RES_hh_emih!S5/RES_summary!S$19)</f>
        <v>37.985757033151593</v>
      </c>
      <c r="T5" s="72">
        <f>IF(RES_hh_emih!T5=0,0,RES_hh_emih!T5/RES_summary!T$19)</f>
        <v>30.43938965301593</v>
      </c>
      <c r="U5" s="72">
        <f>IF(RES_hh_emih!U5=0,0,RES_hh_emih!U5/RES_summary!U$19)</f>
        <v>29.007023966673657</v>
      </c>
      <c r="V5" s="72">
        <f>IF(RES_hh_emih!V5=0,0,RES_hh_emih!V5/RES_summary!V$19)</f>
        <v>31.827120789037149</v>
      </c>
      <c r="W5" s="72">
        <f>IF(RES_hh_emih!W5=0,0,RES_hh_emih!W5/RES_summary!W$19)</f>
        <v>35.230419446009677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22.694922971776009</v>
      </c>
      <c r="C6" s="72">
        <f>IF(RES_hh_emih!C6=0,0,RES_hh_emih!C6/RES_summary!C$19)</f>
        <v>25.448481174165327</v>
      </c>
      <c r="D6" s="72">
        <f>IF(RES_hh_emih!D6=0,0,RES_hh_emih!D6/RES_summary!D$19)</f>
        <v>22.528717120088899</v>
      </c>
      <c r="E6" s="72">
        <f>IF(RES_hh_emih!E6=0,0,RES_hh_emih!E6/RES_summary!E$19)</f>
        <v>26.516907473386709</v>
      </c>
      <c r="F6" s="72">
        <f>IF(RES_hh_emih!F6=0,0,RES_hh_emih!F6/RES_summary!F$19)</f>
        <v>29.335697021830885</v>
      </c>
      <c r="G6" s="72">
        <f>IF(RES_hh_emih!G6=0,0,RES_hh_emih!G6/RES_summary!G$19)</f>
        <v>29.120775827704065</v>
      </c>
      <c r="H6" s="72">
        <f>IF(RES_hh_emih!H6=0,0,RES_hh_emih!H6/RES_summary!H$19)</f>
        <v>28.512412934221402</v>
      </c>
      <c r="I6" s="72">
        <f>IF(RES_hh_emih!I6=0,0,RES_hh_emih!I6/RES_summary!I$19)</f>
        <v>26.803649390637304</v>
      </c>
      <c r="J6" s="72">
        <f>IF(RES_hh_emih!J6=0,0,RES_hh_emih!J6/RES_summary!J$19)</f>
        <v>26.037690161028049</v>
      </c>
      <c r="K6" s="72">
        <f>IF(RES_hh_emih!K6=0,0,RES_hh_emih!K6/RES_summary!K$19)</f>
        <v>19.904310861030915</v>
      </c>
      <c r="L6" s="72">
        <f>IF(RES_hh_emih!L6=0,0,RES_hh_emih!L6/RES_summary!L$19)</f>
        <v>22.389905209952403</v>
      </c>
      <c r="M6" s="72">
        <f>IF(RES_hh_emih!M6=0,0,RES_hh_emih!M6/RES_summary!M$19)</f>
        <v>17.798415489053507</v>
      </c>
      <c r="N6" s="72">
        <f>IF(RES_hh_emih!N6=0,0,RES_hh_emih!N6/RES_summary!N$19)</f>
        <v>7.0788578381494771</v>
      </c>
      <c r="O6" s="72">
        <f>IF(RES_hh_emih!O6=0,0,RES_hh_emih!O6/RES_summary!O$19)</f>
        <v>19.209991135843275</v>
      </c>
      <c r="P6" s="72">
        <f>IF(RES_hh_emih!P6=0,0,RES_hh_emih!P6/RES_summary!P$19)</f>
        <v>28.410595084945822</v>
      </c>
      <c r="Q6" s="72">
        <f>IF(RES_hh_emih!Q6=0,0,RES_hh_emih!Q6/RES_summary!Q$19)</f>
        <v>24.444617201282099</v>
      </c>
      <c r="R6" s="72">
        <f>IF(RES_hh_emih!R6=0,0,RES_hh_emih!R6/RES_summary!R$19)</f>
        <v>23.352567953269549</v>
      </c>
      <c r="S6" s="72">
        <f>IF(RES_hh_emih!S6=0,0,RES_hh_emih!S6/RES_summary!S$19)</f>
        <v>23.357653114811807</v>
      </c>
      <c r="T6" s="72">
        <f>IF(RES_hh_emih!T6=0,0,RES_hh_emih!T6/RES_summary!T$19)</f>
        <v>17.380863926921698</v>
      </c>
      <c r="U6" s="72">
        <f>IF(RES_hh_emih!U6=0,0,RES_hh_emih!U6/RES_summary!U$19)</f>
        <v>13.803047370011921</v>
      </c>
      <c r="V6" s="72">
        <f>IF(RES_hh_emih!V6=0,0,RES_hh_emih!V6/RES_summary!V$19)</f>
        <v>5.9171739420159541</v>
      </c>
      <c r="W6" s="72">
        <f>IF(RES_hh_emih!W6=0,0,RES_hh_emih!W6/RES_summary!W$19)</f>
        <v>22.230843875582348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30.64425074369435</v>
      </c>
      <c r="C7" s="72">
        <f>IF(RES_hh_emih!C7=0,0,RES_hh_emih!C7/RES_summary!C$19)</f>
        <v>32.495240049066709</v>
      </c>
      <c r="D7" s="72">
        <f>IF(RES_hh_emih!D7=0,0,RES_hh_emih!D7/RES_summary!D$19)</f>
        <v>33.409886194851786</v>
      </c>
      <c r="E7" s="72">
        <f>IF(RES_hh_emih!E7=0,0,RES_hh_emih!E7/RES_summary!E$19)</f>
        <v>39.339054308205242</v>
      </c>
      <c r="F7" s="72">
        <f>IF(RES_hh_emih!F7=0,0,RES_hh_emih!F7/RES_summary!F$19)</f>
        <v>36.55625327527207</v>
      </c>
      <c r="G7" s="72">
        <f>IF(RES_hh_emih!G7=0,0,RES_hh_emih!G7/RES_summary!G$19)</f>
        <v>38.27918028164985</v>
      </c>
      <c r="H7" s="72">
        <f>IF(RES_hh_emih!H7=0,0,RES_hh_emih!H7/RES_summary!H$19)</f>
        <v>37.912878984238965</v>
      </c>
      <c r="I7" s="72">
        <f>IF(RES_hh_emih!I7=0,0,RES_hh_emih!I7/RES_summary!I$19)</f>
        <v>35.278071303978962</v>
      </c>
      <c r="J7" s="72">
        <f>IF(RES_hh_emih!J7=0,0,RES_hh_emih!J7/RES_summary!J$19)</f>
        <v>34.641180122924666</v>
      </c>
      <c r="K7" s="72">
        <f>IF(RES_hh_emih!K7=0,0,RES_hh_emih!K7/RES_summary!K$19)</f>
        <v>29.992030971561796</v>
      </c>
      <c r="L7" s="72">
        <f>IF(RES_hh_emih!L7=0,0,RES_hh_emih!L7/RES_summary!L$19)</f>
        <v>27.652385956183846</v>
      </c>
      <c r="M7" s="72">
        <f>IF(RES_hh_emih!M7=0,0,RES_hh_emih!M7/RES_summary!M$19)</f>
        <v>39.437892153728548</v>
      </c>
      <c r="N7" s="72">
        <f>IF(RES_hh_emih!N7=0,0,RES_hh_emih!N7/RES_summary!N$19)</f>
        <v>30.955209227742831</v>
      </c>
      <c r="O7" s="72">
        <f>IF(RES_hh_emih!O7=0,0,RES_hh_emih!O7/RES_summary!O$19)</f>
        <v>14.948252778730705</v>
      </c>
      <c r="P7" s="72">
        <f>IF(RES_hh_emih!P7=0,0,RES_hh_emih!P7/RES_summary!P$19)</f>
        <v>15.599959094269238</v>
      </c>
      <c r="Q7" s="72">
        <f>IF(RES_hh_emih!Q7=0,0,RES_hh_emih!Q7/RES_summary!Q$19)</f>
        <v>24.426372047784525</v>
      </c>
      <c r="R7" s="72">
        <f>IF(RES_hh_emih!R7=0,0,RES_hh_emih!R7/RES_summary!R$19)</f>
        <v>22.02171582658308</v>
      </c>
      <c r="S7" s="72">
        <f>IF(RES_hh_emih!S7=0,0,RES_hh_emih!S7/RES_summary!S$19)</f>
        <v>22.499429920945818</v>
      </c>
      <c r="T7" s="72">
        <f>IF(RES_hh_emih!T7=0,0,RES_hh_emih!T7/RES_summary!T$19)</f>
        <v>19.008691217020708</v>
      </c>
      <c r="U7" s="72">
        <f>IF(RES_hh_emih!U7=0,0,RES_hh_emih!U7/RES_summary!U$19)</f>
        <v>20.812012665179399</v>
      </c>
      <c r="V7" s="72">
        <f>IF(RES_hh_emih!V7=0,0,RES_hh_emih!V7/RES_summary!V$19)</f>
        <v>22.661082660526052</v>
      </c>
      <c r="W7" s="72">
        <f>IF(RES_hh_emih!W7=0,0,RES_hh_emih!W7/RES_summary!W$19)</f>
        <v>20.032209254521788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20.47732593608584</v>
      </c>
      <c r="C8" s="72">
        <f>IF(RES_hh_emih!C8=0,0,RES_hh_emih!C8/RES_summary!C$19)</f>
        <v>18.365887539213748</v>
      </c>
      <c r="D8" s="72">
        <f>IF(RES_hh_emih!D8=0,0,RES_hh_emih!D8/RES_summary!D$19)</f>
        <v>15.241986499684621</v>
      </c>
      <c r="E8" s="72">
        <f>IF(RES_hh_emih!E8=0,0,RES_hh_emih!E8/RES_summary!E$19)</f>
        <v>17.207582992690977</v>
      </c>
      <c r="F8" s="72">
        <f>IF(RES_hh_emih!F8=0,0,RES_hh_emih!F8/RES_summary!F$19)</f>
        <v>16.061030818668272</v>
      </c>
      <c r="G8" s="72">
        <f>IF(RES_hh_emih!G8=0,0,RES_hh_emih!G8/RES_summary!G$19)</f>
        <v>18.965579522706719</v>
      </c>
      <c r="H8" s="72">
        <f>IF(RES_hh_emih!H8=0,0,RES_hh_emih!H8/RES_summary!H$19)</f>
        <v>22.767943043017471</v>
      </c>
      <c r="I8" s="72">
        <f>IF(RES_hh_emih!I8=0,0,RES_hh_emih!I8/RES_summary!I$19)</f>
        <v>20.712417469640975</v>
      </c>
      <c r="J8" s="72">
        <f>IF(RES_hh_emih!J8=0,0,RES_hh_emih!J8/RES_summary!J$19)</f>
        <v>18.967073763449928</v>
      </c>
      <c r="K8" s="72">
        <f>IF(RES_hh_emih!K8=0,0,RES_hh_emih!K8/RES_summary!K$19)</f>
        <v>19.038985696379456</v>
      </c>
      <c r="L8" s="72">
        <f>IF(RES_hh_emih!L8=0,0,RES_hh_emih!L8/RES_summary!L$19)</f>
        <v>17.056091104982318</v>
      </c>
      <c r="M8" s="72">
        <f>IF(RES_hh_emih!M8=0,0,RES_hh_emih!M8/RES_summary!M$19)</f>
        <v>21.8769096912084</v>
      </c>
      <c r="N8" s="72">
        <f>IF(RES_hh_emih!N8=0,0,RES_hh_emih!N8/RES_summary!N$19)</f>
        <v>18.765297051559347</v>
      </c>
      <c r="O8" s="72">
        <f>IF(RES_hh_emih!O8=0,0,RES_hh_emih!O8/RES_summary!O$19)</f>
        <v>12.746663913984724</v>
      </c>
      <c r="P8" s="72">
        <f>IF(RES_hh_emih!P8=0,0,RES_hh_emih!P8/RES_summary!P$19)</f>
        <v>11.887369631906571</v>
      </c>
      <c r="Q8" s="72">
        <f>IF(RES_hh_emih!Q8=0,0,RES_hh_emih!Q8/RES_summary!Q$19)</f>
        <v>16.758958898112535</v>
      </c>
      <c r="R8" s="72">
        <f>IF(RES_hh_emih!R8=0,0,RES_hh_emih!R8/RES_summary!R$19)</f>
        <v>14.57787356001449</v>
      </c>
      <c r="S8" s="72">
        <f>IF(RES_hh_emih!S8=0,0,RES_hh_emih!S8/RES_summary!S$19)</f>
        <v>14.654218082398529</v>
      </c>
      <c r="T8" s="72">
        <f>IF(RES_hh_emih!T8=0,0,RES_hh_emih!T8/RES_summary!T$19)</f>
        <v>12.286881400511687</v>
      </c>
      <c r="U8" s="72">
        <f>IF(RES_hh_emih!U8=0,0,RES_hh_emih!U8/RES_summary!U$19)</f>
        <v>13.022328514471305</v>
      </c>
      <c r="V8" s="72">
        <f>IF(RES_hh_emih!V8=0,0,RES_hh_emih!V8/RES_summary!V$19)</f>
        <v>13.479873304707326</v>
      </c>
      <c r="W8" s="72">
        <f>IF(RES_hh_emih!W8=0,0,RES_hh_emih!W8/RES_summary!W$19)</f>
        <v>14.082205569197221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1.2287638906169729</v>
      </c>
      <c r="C17" s="69">
        <f>IF(RES_hh_emih!C17=0,0,RES_hh_emih!C17/RES_summary!C$19)</f>
        <v>1.189861717390001</v>
      </c>
      <c r="D17" s="69">
        <f>IF(RES_hh_emih!D17=0,0,RES_hh_emih!D17/RES_summary!D$19)</f>
        <v>1.1268309918136914</v>
      </c>
      <c r="E17" s="69">
        <f>IF(RES_hh_emih!E17=0,0,RES_hh_emih!E17/RES_summary!E$19)</f>
        <v>1.1243255303861117</v>
      </c>
      <c r="F17" s="69">
        <f>IF(RES_hh_emih!F17=0,0,RES_hh_emih!F17/RES_summary!F$19)</f>
        <v>1.0374805904271809</v>
      </c>
      <c r="G17" s="69">
        <f>IF(RES_hh_emih!G17=0,0,RES_hh_emih!G17/RES_summary!G$19)</f>
        <v>0.94737107933597942</v>
      </c>
      <c r="H17" s="69">
        <f>IF(RES_hh_emih!H17=0,0,RES_hh_emih!H17/RES_summary!H$19)</f>
        <v>0.88956155877632404</v>
      </c>
      <c r="I17" s="69">
        <f>IF(RES_hh_emih!I17=0,0,RES_hh_emih!I17/RES_summary!I$19)</f>
        <v>0.79686565429354439</v>
      </c>
      <c r="J17" s="69">
        <f>IF(RES_hh_emih!J17=0,0,RES_hh_emih!J17/RES_summary!J$19)</f>
        <v>0.81084190493270947</v>
      </c>
      <c r="K17" s="69">
        <f>IF(RES_hh_emih!K17=0,0,RES_hh_emih!K17/RES_summary!K$19)</f>
        <v>0.77070928478439427</v>
      </c>
      <c r="L17" s="69">
        <f>IF(RES_hh_emih!L17=0,0,RES_hh_emih!L17/RES_summary!L$19)</f>
        <v>0.68223404230852402</v>
      </c>
      <c r="M17" s="69">
        <f>IF(RES_hh_emih!M17=0,0,RES_hh_emih!M17/RES_summary!M$19)</f>
        <v>0.66032570025908843</v>
      </c>
      <c r="N17" s="69">
        <f>IF(RES_hh_emih!N17=0,0,RES_hh_emih!N17/RES_summary!N$19)</f>
        <v>0.59311432245992268</v>
      </c>
      <c r="O17" s="69">
        <f>IF(RES_hh_emih!O17=0,0,RES_hh_emih!O17/RES_summary!O$19)</f>
        <v>0.48688421868853859</v>
      </c>
      <c r="P17" s="69">
        <f>IF(RES_hh_emih!P17=0,0,RES_hh_emih!P17/RES_summary!P$19)</f>
        <v>0.49612051506899529</v>
      </c>
      <c r="Q17" s="69">
        <f>IF(RES_hh_emih!Q17=0,0,RES_hh_emih!Q17/RES_summary!Q$19)</f>
        <v>0.55437113961901585</v>
      </c>
      <c r="R17" s="69">
        <f>IF(RES_hh_emih!R17=0,0,RES_hh_emih!R17/RES_summary!R$19)</f>
        <v>0.54680102322727919</v>
      </c>
      <c r="S17" s="69">
        <f>IF(RES_hh_emih!S17=0,0,RES_hh_emih!S17/RES_summary!S$19)</f>
        <v>0.4410177036843615</v>
      </c>
      <c r="T17" s="69">
        <f>IF(RES_hh_emih!T17=0,0,RES_hh_emih!T17/RES_summary!T$19)</f>
        <v>0.43432668879519093</v>
      </c>
      <c r="U17" s="69">
        <f>IF(RES_hh_emih!U17=0,0,RES_hh_emih!U17/RES_summary!U$19)</f>
        <v>0.46369153888750442</v>
      </c>
      <c r="V17" s="69">
        <f>IF(RES_hh_emih!V17=0,0,RES_hh_emih!V17/RES_summary!V$19)</f>
        <v>0.45045091691676481</v>
      </c>
      <c r="W17" s="69">
        <f>IF(RES_hh_emih!W17=0,0,RES_hh_emih!W17/RES_summary!W$19)</f>
        <v>0.50985434702464028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5.3071246776155885</v>
      </c>
      <c r="C19" s="72">
        <f>IF(RES_hh_emih!C19=0,0,RES_hh_emih!C19/RES_summary!C$19)</f>
        <v>5.2391731139004465</v>
      </c>
      <c r="D19" s="72">
        <f>IF(RES_hh_emih!D19=0,0,RES_hh_emih!D19/RES_summary!D$19)</f>
        <v>5.443687517699308</v>
      </c>
      <c r="E19" s="72">
        <f>IF(RES_hh_emih!E19=0,0,RES_hh_emih!E19/RES_summary!E$19)</f>
        <v>5.4235781987109846</v>
      </c>
      <c r="F19" s="72">
        <f>IF(RES_hh_emih!F19=0,0,RES_hh_emih!F19/RES_summary!F$19)</f>
        <v>5.477055836601413</v>
      </c>
      <c r="G19" s="72">
        <f>IF(RES_hh_emih!G19=0,0,RES_hh_emih!G19/RES_summary!G$19)</f>
        <v>5.358606612326386</v>
      </c>
      <c r="H19" s="72">
        <f>IF(RES_hh_emih!H19=0,0,RES_hh_emih!H19/RES_summary!H$19)</f>
        <v>5.4489722340972797</v>
      </c>
      <c r="I19" s="72">
        <f>IF(RES_hh_emih!I19=0,0,RES_hh_emih!I19/RES_summary!I$19)</f>
        <v>5.1778900944610537</v>
      </c>
      <c r="J19" s="72">
        <f>IF(RES_hh_emih!J19=0,0,RES_hh_emih!J19/RES_summary!J$19)</f>
        <v>5.5726711891542493</v>
      </c>
      <c r="K19" s="72">
        <f>IF(RES_hh_emih!K19=0,0,RES_hh_emih!K19/RES_summary!K$19)</f>
        <v>5.8831366486953716</v>
      </c>
      <c r="L19" s="72">
        <f>IF(RES_hh_emih!L19=0,0,RES_hh_emih!L19/RES_summary!L$19)</f>
        <v>5.510911374512113</v>
      </c>
      <c r="M19" s="72">
        <f>IF(RES_hh_emih!M19=0,0,RES_hh_emih!M19/RES_summary!M$19)</f>
        <v>4.5402871966317795</v>
      </c>
      <c r="N19" s="72">
        <f>IF(RES_hh_emih!N19=0,0,RES_hh_emih!N19/RES_summary!N$19)</f>
        <v>3.971976687663842</v>
      </c>
      <c r="O19" s="72">
        <f>IF(RES_hh_emih!O19=0,0,RES_hh_emih!O19/RES_summary!O$19)</f>
        <v>5.8123794091552492</v>
      </c>
      <c r="P19" s="72">
        <f>IF(RES_hh_emih!P19=0,0,RES_hh_emih!P19/RES_summary!P$19)</f>
        <v>5.5544756850825507</v>
      </c>
      <c r="Q19" s="72">
        <f>IF(RES_hh_emih!Q19=0,0,RES_hh_emih!Q19/RES_summary!Q$19)</f>
        <v>5.1515154197159312</v>
      </c>
      <c r="R19" s="72">
        <f>IF(RES_hh_emih!R19=0,0,RES_hh_emih!R19/RES_summary!R$19)</f>
        <v>4.9646365906417209</v>
      </c>
      <c r="S19" s="72">
        <f>IF(RES_hh_emih!S19=0,0,RES_hh_emih!S19/RES_summary!S$19)</f>
        <v>5.0075934361138676</v>
      </c>
      <c r="T19" s="72">
        <f>IF(RES_hh_emih!T19=0,0,RES_hh_emih!T19/RES_summary!T$19)</f>
        <v>4.803856639151828</v>
      </c>
      <c r="U19" s="72">
        <f>IF(RES_hh_emih!U19=0,0,RES_hh_emih!U19/RES_summary!U$19)</f>
        <v>4.6789388930585902</v>
      </c>
      <c r="V19" s="72">
        <f>IF(RES_hh_emih!V19=0,0,RES_hh_emih!V19/RES_summary!V$19)</f>
        <v>4.6488913274758934</v>
      </c>
      <c r="W19" s="72">
        <f>IF(RES_hh_emih!W19=0,0,RES_hh_emih!W19/RES_summary!W$19)</f>
        <v>4.675854185207081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7.0376124352409608</v>
      </c>
      <c r="C20" s="72">
        <f>IF(RES_hh_emih!C20=0,0,RES_hh_emih!C20/RES_summary!C$19)</f>
        <v>7.0108612866011075</v>
      </c>
      <c r="D20" s="72">
        <f>IF(RES_hh_emih!D20=0,0,RES_hh_emih!D20/RES_summary!D$19)</f>
        <v>6.9392179490300903</v>
      </c>
      <c r="E20" s="72">
        <f>IF(RES_hh_emih!E20=0,0,RES_hh_emih!E20/RES_summary!E$19)</f>
        <v>7.2042495803871356</v>
      </c>
      <c r="F20" s="72">
        <f>IF(RES_hh_emih!F20=0,0,RES_hh_emih!F20/RES_summary!F$19)</f>
        <v>7.1993168579338187</v>
      </c>
      <c r="G20" s="72">
        <f>IF(RES_hh_emih!G20=0,0,RES_hh_emih!G20/RES_summary!G$19)</f>
        <v>7.0032550661466573</v>
      </c>
      <c r="H20" s="72">
        <f>IF(RES_hh_emih!H20=0,0,RES_hh_emih!H20/RES_summary!H$19)</f>
        <v>7.0764346549209067</v>
      </c>
      <c r="I20" s="72">
        <f>IF(RES_hh_emih!I20=0,0,RES_hh_emih!I20/RES_summary!I$19)</f>
        <v>6.8804922635600088</v>
      </c>
      <c r="J20" s="72">
        <f>IF(RES_hh_emih!J20=0,0,RES_hh_emih!J20/RES_summary!J$19)</f>
        <v>7.5772923380042254</v>
      </c>
      <c r="K20" s="72">
        <f>IF(RES_hh_emih!K20=0,0,RES_hh_emih!K20/RES_summary!K$19)</f>
        <v>7.7483742586814328</v>
      </c>
      <c r="L20" s="72">
        <f>IF(RES_hh_emih!L20=0,0,RES_hh_emih!L20/RES_summary!L$19)</f>
        <v>7.3021286253256008</v>
      </c>
      <c r="M20" s="72">
        <f>IF(RES_hh_emih!M20=0,0,RES_hh_emih!M20/RES_summary!M$19)</f>
        <v>7.5196379595182696</v>
      </c>
      <c r="N20" s="72">
        <f>IF(RES_hh_emih!N20=0,0,RES_hh_emih!N20/RES_summary!N$19)</f>
        <v>7.1442618137865921</v>
      </c>
      <c r="O20" s="72">
        <f>IF(RES_hh_emih!O20=0,0,RES_hh_emih!O20/RES_summary!O$19)</f>
        <v>6.1348253360991549</v>
      </c>
      <c r="P20" s="72">
        <f>IF(RES_hh_emih!P20=0,0,RES_hh_emih!P20/RES_summary!P$19)</f>
        <v>6.5354286188782034</v>
      </c>
      <c r="Q20" s="72">
        <f>IF(RES_hh_emih!Q20=0,0,RES_hh_emih!Q20/RES_summary!Q$19)</f>
        <v>7.2986829131893041</v>
      </c>
      <c r="R20" s="72">
        <f>IF(RES_hh_emih!R20=0,0,RES_hh_emih!R20/RES_summary!R$19)</f>
        <v>7.4967366965805793</v>
      </c>
      <c r="S20" s="72">
        <f>IF(RES_hh_emih!S20=0,0,RES_hh_emih!S20/RES_summary!S$19)</f>
        <v>6.0542089902363818</v>
      </c>
      <c r="T20" s="72">
        <f>IF(RES_hh_emih!T20=0,0,RES_hh_emih!T20/RES_summary!T$19)</f>
        <v>6.0546129242899172</v>
      </c>
      <c r="U20" s="72">
        <f>IF(RES_hh_emih!U20=0,0,RES_hh_emih!U20/RES_summary!U$19)</f>
        <v>6.3725868490007365</v>
      </c>
      <c r="V20" s="72">
        <f>IF(RES_hh_emih!V20=0,0,RES_hh_emih!V20/RES_summary!V$19)</f>
        <v>5.8375405460240133</v>
      </c>
      <c r="W20" s="72">
        <f>IF(RES_hh_emih!W20=0,0,RES_hh_emih!W20/RES_summary!W$19)</f>
        <v>6.4722861727526393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5.0340055252258633</v>
      </c>
      <c r="C21" s="72">
        <f>IF(RES_hh_emih!C21=0,0,RES_hh_emih!C21/RES_summary!C$19)</f>
        <v>4.3191037036765803</v>
      </c>
      <c r="D21" s="72">
        <f>IF(RES_hh_emih!D21=0,0,RES_hh_emih!D21/RES_summary!D$19)</f>
        <v>3.5419877258103085</v>
      </c>
      <c r="E21" s="72">
        <f>IF(RES_hh_emih!E21=0,0,RES_hh_emih!E21/RES_summary!E$19)</f>
        <v>3.5814187744276254</v>
      </c>
      <c r="F21" s="72">
        <f>IF(RES_hh_emih!F21=0,0,RES_hh_emih!F21/RES_summary!F$19)</f>
        <v>3.519415400120856</v>
      </c>
      <c r="G21" s="72">
        <f>IF(RES_hh_emih!G21=0,0,RES_hh_emih!G21/RES_summary!G$19)</f>
        <v>3.8638684135590493</v>
      </c>
      <c r="H21" s="72">
        <f>IF(RES_hh_emih!H21=0,0,RES_hh_emih!H21/RES_summary!H$19)</f>
        <v>4.7308935464756381</v>
      </c>
      <c r="I21" s="72">
        <f>IF(RES_hh_emih!I21=0,0,RES_hh_emih!I21/RES_summary!I$19)</f>
        <v>4.4902379735177549</v>
      </c>
      <c r="J21" s="72">
        <f>IF(RES_hh_emih!J21=0,0,RES_hh_emih!J21/RES_summary!J$19)</f>
        <v>4.568579703423854</v>
      </c>
      <c r="K21" s="72">
        <f>IF(RES_hh_emih!K21=0,0,RES_hh_emih!K21/RES_summary!K$19)</f>
        <v>5.3433821171407523</v>
      </c>
      <c r="L21" s="72">
        <f>IF(RES_hh_emih!L21=0,0,RES_hh_emih!L21/RES_summary!L$19)</f>
        <v>4.8725667648666366</v>
      </c>
      <c r="M21" s="72">
        <f>IF(RES_hh_emih!M21=0,0,RES_hh_emih!M21/RES_summary!M$19)</f>
        <v>4.55757889589069</v>
      </c>
      <c r="N21" s="72">
        <f>IF(RES_hh_emih!N21=0,0,RES_hh_emih!N21/RES_summary!N$19)</f>
        <v>4.3658552113277045</v>
      </c>
      <c r="O21" s="72">
        <f>IF(RES_hh_emih!O21=0,0,RES_hh_emih!O21/RES_summary!O$19)</f>
        <v>4.687259329889681</v>
      </c>
      <c r="P21" s="72">
        <f>IF(RES_hh_emih!P21=0,0,RES_hh_emih!P21/RES_summary!P$19)</f>
        <v>4.3083550900402674</v>
      </c>
      <c r="Q21" s="72">
        <f>IF(RES_hh_emih!Q21=0,0,RES_hh_emih!Q21/RES_summary!Q$19)</f>
        <v>4.539174301715061</v>
      </c>
      <c r="R21" s="72">
        <f>IF(RES_hh_emih!R21=0,0,RES_hh_emih!R21/RES_summary!R$19)</f>
        <v>4.0834117295743697</v>
      </c>
      <c r="S21" s="72">
        <f>IF(RES_hh_emih!S21=0,0,RES_hh_emih!S21/RES_summary!S$19)</f>
        <v>4.5363519076051197</v>
      </c>
      <c r="T21" s="72">
        <f>IF(RES_hh_emih!T21=0,0,RES_hh_emih!T21/RES_summary!T$19)</f>
        <v>4.2789416788503942</v>
      </c>
      <c r="U21" s="72">
        <f>IF(RES_hh_emih!U21=0,0,RES_hh_emih!U21/RES_summary!U$19)</f>
        <v>4.118230622372212</v>
      </c>
      <c r="V21" s="72">
        <f>IF(RES_hh_emih!V21=0,0,RES_hh_emih!V21/RES_summary!V$19)</f>
        <v>4.0908735532865395</v>
      </c>
      <c r="W21" s="72">
        <f>IF(RES_hh_emih!W21=0,0,RES_hh_emih!W21/RES_summary!W$19)</f>
        <v>4.1924516985389975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9.3857178487006213E-2</v>
      </c>
      <c r="C27" s="69">
        <f>IF(RES_hh_emih!C27=0,0,RES_hh_emih!C27/RES_summary!C$19)</f>
        <v>9.0105816247215573E-2</v>
      </c>
      <c r="D27" s="69">
        <f>IF(RES_hh_emih!D27=0,0,RES_hh_emih!D27/RES_summary!D$19)</f>
        <v>8.7882141582797974E-2</v>
      </c>
      <c r="E27" s="69">
        <f>IF(RES_hh_emih!E27=0,0,RES_hh_emih!E27/RES_summary!E$19)</f>
        <v>7.9984027016818712E-2</v>
      </c>
      <c r="F27" s="69">
        <f>IF(RES_hh_emih!F27=0,0,RES_hh_emih!F27/RES_summary!F$19)</f>
        <v>8.6477664267252161E-2</v>
      </c>
      <c r="G27" s="69">
        <f>IF(RES_hh_emih!G27=0,0,RES_hh_emih!G27/RES_summary!G$19)</f>
        <v>7.8830421827294467E-2</v>
      </c>
      <c r="H27" s="69">
        <f>IF(RES_hh_emih!H27=0,0,RES_hh_emih!H27/RES_summary!H$19)</f>
        <v>8.0438836461494273E-2</v>
      </c>
      <c r="I27" s="69">
        <f>IF(RES_hh_emih!I27=0,0,RES_hh_emih!I27/RES_summary!I$19)</f>
        <v>8.5785032610159156E-2</v>
      </c>
      <c r="J27" s="69">
        <f>IF(RES_hh_emih!J27=0,0,RES_hh_emih!J27/RES_summary!J$19)</f>
        <v>8.9627287080329215E-2</v>
      </c>
      <c r="K27" s="69">
        <f>IF(RES_hh_emih!K27=0,0,RES_hh_emih!K27/RES_summary!K$19)</f>
        <v>8.1423200346749047E-2</v>
      </c>
      <c r="L27" s="69">
        <f>IF(RES_hh_emih!L27=0,0,RES_hh_emih!L27/RES_summary!L$19)</f>
        <v>0.10145451434834378</v>
      </c>
      <c r="M27" s="69">
        <f>IF(RES_hh_emih!M27=0,0,RES_hh_emih!M27/RES_summary!M$19)</f>
        <v>9.8150543081064287E-2</v>
      </c>
      <c r="N27" s="69">
        <f>IF(RES_hh_emih!N27=0,0,RES_hh_emih!N27/RES_summary!N$19)</f>
        <v>3.6640841309453248E-2</v>
      </c>
      <c r="O27" s="69">
        <f>IF(RES_hh_emih!O27=0,0,RES_hh_emih!O27/RES_summary!O$19)</f>
        <v>0.15736605334626436</v>
      </c>
      <c r="P27" s="69">
        <f>IF(RES_hh_emih!P27=0,0,RES_hh_emih!P27/RES_summary!P$19)</f>
        <v>0.17748171923533734</v>
      </c>
      <c r="Q27" s="69">
        <f>IF(RES_hh_emih!Q27=0,0,RES_hh_emih!Q27/RES_summary!Q$19)</f>
        <v>0.17507215701887005</v>
      </c>
      <c r="R27" s="69">
        <f>IF(RES_hh_emih!R27=0,0,RES_hh_emih!R27/RES_summary!R$19)</f>
        <v>0.18448741698754245</v>
      </c>
      <c r="S27" s="69">
        <f>IF(RES_hh_emih!S27=0,0,RES_hh_emih!S27/RES_summary!S$19)</f>
        <v>0.21677445260076797</v>
      </c>
      <c r="T27" s="69">
        <f>IF(RES_hh_emih!T27=0,0,RES_hh_emih!T27/RES_summary!T$19)</f>
        <v>0.32561451899980159</v>
      </c>
      <c r="U27" s="69">
        <f>IF(RES_hh_emih!U27=0,0,RES_hh_emih!U27/RES_summary!U$19)</f>
        <v>0.39650157412532905</v>
      </c>
      <c r="V27" s="69">
        <f>IF(RES_hh_emih!V27=0,0,RES_hh_emih!V27/RES_summary!V$19)</f>
        <v>0.49386420959529331</v>
      </c>
      <c r="W27" s="69">
        <f>IF(RES_hh_emih!W27=0,0,RES_hh_emih!W27/RES_summary!W$19)</f>
        <v>0.49442875959025651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2.2510598869495424</v>
      </c>
      <c r="C29" s="72">
        <f>IF(RES_hh_emih!C29=0,0,RES_hh_emih!C29/RES_summary!C$19)</f>
        <v>2.2546842958282389</v>
      </c>
      <c r="D29" s="72">
        <f>IF(RES_hh_emih!D29=0,0,RES_hh_emih!D29/RES_summary!D$19)</f>
        <v>2.3829833574576784</v>
      </c>
      <c r="E29" s="72">
        <f>IF(RES_hh_emih!E29=0,0,RES_hh_emih!E29/RES_summary!E$19)</f>
        <v>2.2894670977875218</v>
      </c>
      <c r="F29" s="72">
        <f>IF(RES_hh_emih!F29=0,0,RES_hh_emih!F29/RES_summary!F$19)</f>
        <v>2.5969528698865307</v>
      </c>
      <c r="G29" s="72">
        <f>IF(RES_hh_emih!G29=0,0,RES_hh_emih!G29/RES_summary!G$19)</f>
        <v>2.3969932818749866</v>
      </c>
      <c r="H29" s="72">
        <f>IF(RES_hh_emih!H29=0,0,RES_hh_emih!H29/RES_summary!H$19)</f>
        <v>2.3876795738290042</v>
      </c>
      <c r="I29" s="72">
        <f>IF(RES_hh_emih!I29=0,0,RES_hh_emih!I29/RES_summary!I$19)</f>
        <v>2.4652687611205661</v>
      </c>
      <c r="J29" s="72">
        <f>IF(RES_hh_emih!J29=0,0,RES_hh_emih!J29/RES_summary!J$19)</f>
        <v>2.4729166314299311</v>
      </c>
      <c r="K29" s="72">
        <f>IF(RES_hh_emih!K29=0,0,RES_hh_emih!K29/RES_summary!K$19)</f>
        <v>2.1666027186493286</v>
      </c>
      <c r="L29" s="72">
        <f>IF(RES_hh_emih!L29=0,0,RES_hh_emih!L29/RES_summary!L$19)</f>
        <v>2.6745559857912169</v>
      </c>
      <c r="M29" s="72">
        <f>IF(RES_hh_emih!M29=0,0,RES_hh_emih!M29/RES_summary!M$19)</f>
        <v>2.4855539179695594</v>
      </c>
      <c r="N29" s="72">
        <f>IF(RES_hh_emih!N29=0,0,RES_hh_emih!N29/RES_summary!N$19)</f>
        <v>0.77508164565204918</v>
      </c>
      <c r="O29" s="72">
        <f>IF(RES_hh_emih!O29=0,0,RES_hh_emih!O29/RES_summary!O$19)</f>
        <v>2.7860286592199048</v>
      </c>
      <c r="P29" s="72">
        <f>IF(RES_hh_emih!P29=0,0,RES_hh_emih!P29/RES_summary!P$19)</f>
        <v>2.6863358254293015</v>
      </c>
      <c r="Q29" s="72">
        <f>IF(RES_hh_emih!Q29=0,0,RES_hh_emih!Q29/RES_summary!Q$19)</f>
        <v>2.3410032402817458</v>
      </c>
      <c r="R29" s="72">
        <f>IF(RES_hh_emih!R29=0,0,RES_hh_emih!R29/RES_summary!R$19)</f>
        <v>2.1979100038720363</v>
      </c>
      <c r="S29" s="72">
        <f>IF(RES_hh_emih!S29=0,0,RES_hh_emih!S29/RES_summary!S$19)</f>
        <v>2.1838369557926254</v>
      </c>
      <c r="T29" s="72">
        <f>IF(RES_hh_emih!T29=0,0,RES_hh_emih!T29/RES_summary!T$19)</f>
        <v>2.6230388689065522</v>
      </c>
      <c r="U29" s="72">
        <f>IF(RES_hh_emih!U29=0,0,RES_hh_emih!U29/RES_summary!U$19)</f>
        <v>2.7025629730013239</v>
      </c>
      <c r="V29" s="72">
        <f>IF(RES_hh_emih!V29=0,0,RES_hh_emih!V29/RES_summary!V$19)</f>
        <v>3.0164364417327767</v>
      </c>
      <c r="W29" s="72">
        <f>IF(RES_hh_emih!W29=0,0,RES_hh_emih!W29/RES_summary!W$19)</f>
        <v>2.9081862183238343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1.9650507593800601</v>
      </c>
      <c r="C30" s="72">
        <f>IF(RES_hh_emih!C30=0,0,RES_hh_emih!C30/RES_summary!C$19)</f>
        <v>1.7241082180560028</v>
      </c>
      <c r="D30" s="72">
        <f>IF(RES_hh_emih!D30=0,0,RES_hh_emih!D30/RES_summary!D$19)</f>
        <v>1.6073437569931102</v>
      </c>
      <c r="E30" s="72">
        <f>IF(RES_hh_emih!E30=0,0,RES_hh_emih!E30/RES_summary!E$19)</f>
        <v>1.6620864298380984</v>
      </c>
      <c r="F30" s="72">
        <f>IF(RES_hh_emih!F30=0,0,RES_hh_emih!F30/RES_summary!F$19)</f>
        <v>1.6771340210505856</v>
      </c>
      <c r="G30" s="72">
        <f>IF(RES_hh_emih!G30=0,0,RES_hh_emih!G30/RES_summary!G$19)</f>
        <v>1.8715917480492184</v>
      </c>
      <c r="H30" s="72">
        <f>IF(RES_hh_emih!H30=0,0,RES_hh_emih!H30/RES_summary!H$19)</f>
        <v>2.3119724253583898</v>
      </c>
      <c r="I30" s="72">
        <f>IF(RES_hh_emih!I30=0,0,RES_hh_emih!I30/RES_summary!I$19)</f>
        <v>2.1881641282344897</v>
      </c>
      <c r="J30" s="72">
        <f>IF(RES_hh_emih!J30=0,0,RES_hh_emih!J30/RES_summary!J$19)</f>
        <v>2.075739152135903</v>
      </c>
      <c r="K30" s="72">
        <f>IF(RES_hh_emih!K30=0,0,RES_hh_emih!K30/RES_summary!K$19)</f>
        <v>2.3305302029730246</v>
      </c>
      <c r="L30" s="72">
        <f>IF(RES_hh_emih!L30=0,0,RES_hh_emih!L30/RES_summary!L$19)</f>
        <v>2.1604819541490539</v>
      </c>
      <c r="M30" s="72">
        <f>IF(RES_hh_emih!M30=0,0,RES_hh_emih!M30/RES_summary!M$19)</f>
        <v>1.9254312874927613</v>
      </c>
      <c r="N30" s="72">
        <f>IF(RES_hh_emih!N30=0,0,RES_hh_emih!N30/RES_summary!N$19)</f>
        <v>1.9420226126630633</v>
      </c>
      <c r="O30" s="72">
        <f>IF(RES_hh_emih!O30=0,0,RES_hh_emih!O30/RES_summary!O$19)</f>
        <v>2.1670014867238505</v>
      </c>
      <c r="P30" s="72">
        <f>IF(RES_hh_emih!P30=0,0,RES_hh_emih!P30/RES_summary!P$19)</f>
        <v>1.9043356273438077</v>
      </c>
      <c r="Q30" s="72">
        <f>IF(RES_hh_emih!Q30=0,0,RES_hh_emih!Q30/RES_summary!Q$19)</f>
        <v>1.9085323511908139</v>
      </c>
      <c r="R30" s="72">
        <f>IF(RES_hh_emih!R30=0,0,RES_hh_emih!R30/RES_summary!R$19)</f>
        <v>2.4105933074245884</v>
      </c>
      <c r="S30" s="72">
        <f>IF(RES_hh_emih!S30=0,0,RES_hh_emih!S30/RES_summary!S$19)</f>
        <v>2.1883650439313254</v>
      </c>
      <c r="T30" s="72">
        <f>IF(RES_hh_emih!T30=0,0,RES_hh_emih!T30/RES_summary!T$19)</f>
        <v>2.2205938941441032</v>
      </c>
      <c r="U30" s="72">
        <f>IF(RES_hh_emih!U30=0,0,RES_hh_emih!U30/RES_summary!U$19)</f>
        <v>2.5202218982515769</v>
      </c>
      <c r="V30" s="72">
        <f>IF(RES_hh_emih!V30=0,0,RES_hh_emih!V30/RES_summary!V$19)</f>
        <v>2.5155646334152193</v>
      </c>
      <c r="W30" s="72">
        <f>IF(RES_hh_emih!W30=0,0,RES_hh_emih!W30/RES_summary!W$19)</f>
        <v>2.6563091522941877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124149</v>
      </c>
      <c r="D3" s="67">
        <f t="shared" si="0"/>
        <v>122362</v>
      </c>
      <c r="E3" s="67">
        <f t="shared" si="0"/>
        <v>114317</v>
      </c>
      <c r="F3" s="67">
        <f t="shared" si="0"/>
        <v>180173</v>
      </c>
      <c r="G3" s="67">
        <f t="shared" si="0"/>
        <v>89546</v>
      </c>
      <c r="H3" s="67">
        <f t="shared" si="0"/>
        <v>89518</v>
      </c>
      <c r="I3" s="67">
        <f t="shared" si="0"/>
        <v>101055</v>
      </c>
      <c r="J3" s="67">
        <f t="shared" si="0"/>
        <v>119095</v>
      </c>
      <c r="K3" s="67">
        <f t="shared" si="0"/>
        <v>124954</v>
      </c>
      <c r="L3" s="67">
        <f t="shared" si="0"/>
        <v>101861</v>
      </c>
      <c r="M3" s="67">
        <f t="shared" si="0"/>
        <v>105520</v>
      </c>
      <c r="N3" s="67">
        <f t="shared" si="0"/>
        <v>99927</v>
      </c>
      <c r="O3" s="67">
        <f t="shared" si="0"/>
        <v>156463</v>
      </c>
      <c r="P3" s="67">
        <f t="shared" si="0"/>
        <v>139132</v>
      </c>
      <c r="Q3" s="67">
        <f t="shared" si="0"/>
        <v>94150</v>
      </c>
      <c r="R3" s="67">
        <f t="shared" si="0"/>
        <v>92967</v>
      </c>
      <c r="S3" s="67">
        <f t="shared" si="0"/>
        <v>94451</v>
      </c>
      <c r="T3" s="67">
        <f t="shared" si="0"/>
        <v>92271</v>
      </c>
      <c r="U3" s="67">
        <f t="shared" si="0"/>
        <v>91714</v>
      </c>
      <c r="V3" s="67">
        <f t="shared" si="0"/>
        <v>91429</v>
      </c>
      <c r="W3" s="67">
        <f t="shared" si="0"/>
        <v>91377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124149</v>
      </c>
      <c r="D4" s="71">
        <f t="shared" si="1"/>
        <v>122362</v>
      </c>
      <c r="E4" s="71">
        <f t="shared" si="1"/>
        <v>114317</v>
      </c>
      <c r="F4" s="71">
        <f t="shared" si="1"/>
        <v>180173</v>
      </c>
      <c r="G4" s="71">
        <f t="shared" si="1"/>
        <v>89546</v>
      </c>
      <c r="H4" s="71">
        <f t="shared" si="1"/>
        <v>89518</v>
      </c>
      <c r="I4" s="71">
        <f t="shared" si="1"/>
        <v>101055</v>
      </c>
      <c r="J4" s="71">
        <f t="shared" si="1"/>
        <v>119095</v>
      </c>
      <c r="K4" s="71">
        <f t="shared" si="1"/>
        <v>124954</v>
      </c>
      <c r="L4" s="71">
        <f t="shared" si="1"/>
        <v>101861</v>
      </c>
      <c r="M4" s="71">
        <f t="shared" si="1"/>
        <v>105520</v>
      </c>
      <c r="N4" s="71">
        <f t="shared" si="1"/>
        <v>99927</v>
      </c>
      <c r="O4" s="71">
        <f t="shared" si="1"/>
        <v>156463</v>
      </c>
      <c r="P4" s="71">
        <f t="shared" si="1"/>
        <v>139132</v>
      </c>
      <c r="Q4" s="71">
        <f t="shared" si="1"/>
        <v>94150</v>
      </c>
      <c r="R4" s="71">
        <f t="shared" ref="R4:V4" si="2">SUM(R5:R13)</f>
        <v>92967</v>
      </c>
      <c r="S4" s="71">
        <f t="shared" si="2"/>
        <v>94451</v>
      </c>
      <c r="T4" s="71">
        <f t="shared" si="2"/>
        <v>92271</v>
      </c>
      <c r="U4" s="71">
        <f t="shared" si="2"/>
        <v>91714</v>
      </c>
      <c r="V4" s="71">
        <f t="shared" si="2"/>
        <v>91429</v>
      </c>
      <c r="W4" s="71">
        <f t="shared" ref="W4" si="3">SUM(W5:W13)</f>
        <v>91377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41</v>
      </c>
      <c r="J5" s="82">
        <v>117</v>
      </c>
      <c r="K5" s="82">
        <v>58</v>
      </c>
      <c r="L5" s="82">
        <v>20</v>
      </c>
      <c r="M5" s="82">
        <v>0</v>
      </c>
      <c r="N5" s="82">
        <v>199</v>
      </c>
      <c r="O5" s="82">
        <v>627</v>
      </c>
      <c r="P5" s="82">
        <v>824</v>
      </c>
      <c r="Q5" s="82">
        <v>319</v>
      </c>
      <c r="R5" s="82">
        <v>113</v>
      </c>
      <c r="S5" s="82">
        <v>223</v>
      </c>
      <c r="T5" s="82">
        <v>17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1196</v>
      </c>
      <c r="I6" s="82">
        <v>1235</v>
      </c>
      <c r="J6" s="82">
        <v>2058</v>
      </c>
      <c r="K6" s="82">
        <v>2240</v>
      </c>
      <c r="L6" s="82">
        <v>2062</v>
      </c>
      <c r="M6" s="82">
        <v>2362</v>
      </c>
      <c r="N6" s="82">
        <v>2175</v>
      </c>
      <c r="O6" s="82">
        <v>3619</v>
      </c>
      <c r="P6" s="82">
        <v>3272</v>
      </c>
      <c r="Q6" s="82">
        <v>1096</v>
      </c>
      <c r="R6" s="82">
        <v>112</v>
      </c>
      <c r="S6" s="82">
        <v>194</v>
      </c>
      <c r="T6" s="82">
        <v>0</v>
      </c>
      <c r="U6" s="82">
        <v>0</v>
      </c>
      <c r="V6" s="82">
        <v>0</v>
      </c>
      <c r="W6" s="82">
        <v>481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94749</v>
      </c>
      <c r="D7" s="82">
        <v>90977</v>
      </c>
      <c r="E7" s="82">
        <v>86299</v>
      </c>
      <c r="F7" s="82">
        <v>118455</v>
      </c>
      <c r="G7" s="82">
        <v>42519</v>
      </c>
      <c r="H7" s="82">
        <v>28531</v>
      </c>
      <c r="I7" s="82">
        <v>31532</v>
      </c>
      <c r="J7" s="82">
        <v>55049</v>
      </c>
      <c r="K7" s="82">
        <v>58031</v>
      </c>
      <c r="L7" s="82">
        <v>40965</v>
      </c>
      <c r="M7" s="82">
        <v>28445</v>
      </c>
      <c r="N7" s="82">
        <v>35994</v>
      </c>
      <c r="O7" s="82">
        <v>77323</v>
      </c>
      <c r="P7" s="82">
        <v>55522</v>
      </c>
      <c r="Q7" s="82">
        <v>0</v>
      </c>
      <c r="R7" s="82">
        <v>20497</v>
      </c>
      <c r="S7" s="82">
        <v>39260</v>
      </c>
      <c r="T7" s="82">
        <v>33834</v>
      </c>
      <c r="U7" s="82">
        <v>50653</v>
      </c>
      <c r="V7" s="82">
        <v>51903</v>
      </c>
      <c r="W7" s="82">
        <v>16172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634</v>
      </c>
      <c r="D8" s="82">
        <v>2768</v>
      </c>
      <c r="E8" s="82">
        <v>5020</v>
      </c>
      <c r="F8" s="82">
        <v>13239</v>
      </c>
      <c r="G8" s="82">
        <v>13597</v>
      </c>
      <c r="H8" s="82">
        <v>17644</v>
      </c>
      <c r="I8" s="82">
        <v>19451</v>
      </c>
      <c r="J8" s="82">
        <v>20822</v>
      </c>
      <c r="K8" s="82">
        <v>21197</v>
      </c>
      <c r="L8" s="82">
        <v>10774</v>
      </c>
      <c r="M8" s="82">
        <v>8215</v>
      </c>
      <c r="N8" s="82">
        <v>4569</v>
      </c>
      <c r="O8" s="82">
        <v>14344</v>
      </c>
      <c r="P8" s="82">
        <v>24619</v>
      </c>
      <c r="Q8" s="82">
        <v>32090</v>
      </c>
      <c r="R8" s="82">
        <v>18926</v>
      </c>
      <c r="S8" s="82">
        <v>19482</v>
      </c>
      <c r="T8" s="82">
        <v>23902</v>
      </c>
      <c r="U8" s="82">
        <v>26997</v>
      </c>
      <c r="V8" s="82">
        <v>30519</v>
      </c>
      <c r="W8" s="82">
        <v>33981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13292</v>
      </c>
      <c r="D9" s="82">
        <v>4497</v>
      </c>
      <c r="E9" s="82">
        <v>6119</v>
      </c>
      <c r="F9" s="82">
        <v>24155</v>
      </c>
      <c r="G9" s="82">
        <v>22268</v>
      </c>
      <c r="H9" s="82">
        <v>26835</v>
      </c>
      <c r="I9" s="82">
        <v>33310</v>
      </c>
      <c r="J9" s="82">
        <v>23011</v>
      </c>
      <c r="K9" s="82">
        <v>29557</v>
      </c>
      <c r="L9" s="82">
        <v>37978</v>
      </c>
      <c r="M9" s="82">
        <v>56391</v>
      </c>
      <c r="N9" s="82">
        <v>46345</v>
      </c>
      <c r="O9" s="82">
        <v>36742</v>
      </c>
      <c r="P9" s="82">
        <v>12391</v>
      </c>
      <c r="Q9" s="82">
        <v>20771</v>
      </c>
      <c r="R9" s="82">
        <v>22308</v>
      </c>
      <c r="S9" s="82">
        <v>16732</v>
      </c>
      <c r="T9" s="82">
        <v>18762</v>
      </c>
      <c r="U9" s="82">
        <v>5655</v>
      </c>
      <c r="V9" s="82">
        <v>990</v>
      </c>
      <c r="W9" s="82">
        <v>29047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91</v>
      </c>
      <c r="G10" s="82">
        <v>17</v>
      </c>
      <c r="H10" s="82">
        <v>12</v>
      </c>
      <c r="I10" s="82">
        <v>5</v>
      </c>
      <c r="J10" s="82">
        <v>6</v>
      </c>
      <c r="K10" s="82">
        <v>5</v>
      </c>
      <c r="L10" s="82">
        <v>1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1596</v>
      </c>
      <c r="D11" s="82">
        <v>2665</v>
      </c>
      <c r="E11" s="82">
        <v>3992</v>
      </c>
      <c r="F11" s="82">
        <v>4214</v>
      </c>
      <c r="G11" s="82">
        <v>2378</v>
      </c>
      <c r="H11" s="82">
        <v>1626</v>
      </c>
      <c r="I11" s="82">
        <v>2021</v>
      </c>
      <c r="J11" s="82">
        <v>1622</v>
      </c>
      <c r="K11" s="82">
        <v>2048</v>
      </c>
      <c r="L11" s="82">
        <v>1733</v>
      </c>
      <c r="M11" s="82">
        <v>1324</v>
      </c>
      <c r="N11" s="82">
        <v>1522</v>
      </c>
      <c r="O11" s="82">
        <v>2371</v>
      </c>
      <c r="P11" s="82">
        <v>2135</v>
      </c>
      <c r="Q11" s="82">
        <v>2265</v>
      </c>
      <c r="R11" s="82">
        <v>1940</v>
      </c>
      <c r="S11" s="82">
        <v>1107</v>
      </c>
      <c r="T11" s="82">
        <v>2012</v>
      </c>
      <c r="U11" s="82">
        <v>1160</v>
      </c>
      <c r="V11" s="82">
        <v>673</v>
      </c>
      <c r="W11" s="82">
        <v>559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1672</v>
      </c>
      <c r="D12" s="82">
        <v>3801</v>
      </c>
      <c r="E12" s="82">
        <v>4082</v>
      </c>
      <c r="F12" s="82">
        <v>5539</v>
      </c>
      <c r="G12" s="82">
        <v>3862</v>
      </c>
      <c r="H12" s="82">
        <v>4143</v>
      </c>
      <c r="I12" s="82">
        <v>3620</v>
      </c>
      <c r="J12" s="82">
        <v>2317</v>
      </c>
      <c r="K12" s="82">
        <v>1579</v>
      </c>
      <c r="L12" s="82">
        <v>1957</v>
      </c>
      <c r="M12" s="82">
        <v>2577</v>
      </c>
      <c r="N12" s="82">
        <v>3286</v>
      </c>
      <c r="O12" s="82">
        <v>5747</v>
      </c>
      <c r="P12" s="82">
        <v>16499</v>
      </c>
      <c r="Q12" s="82">
        <v>21083</v>
      </c>
      <c r="R12" s="82">
        <v>16066</v>
      </c>
      <c r="S12" s="82">
        <v>11427</v>
      </c>
      <c r="T12" s="82">
        <v>12222</v>
      </c>
      <c r="U12" s="82">
        <v>7249</v>
      </c>
      <c r="V12" s="82">
        <v>7343</v>
      </c>
      <c r="W12" s="82">
        <v>11137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12206</v>
      </c>
      <c r="D13" s="83">
        <v>17654</v>
      </c>
      <c r="E13" s="83">
        <v>8805</v>
      </c>
      <c r="F13" s="83">
        <v>14480</v>
      </c>
      <c r="G13" s="83">
        <v>4905</v>
      </c>
      <c r="H13" s="83">
        <v>9531</v>
      </c>
      <c r="I13" s="83">
        <v>9840</v>
      </c>
      <c r="J13" s="83">
        <v>14093</v>
      </c>
      <c r="K13" s="83">
        <v>10239</v>
      </c>
      <c r="L13" s="83">
        <v>6371</v>
      </c>
      <c r="M13" s="83">
        <v>6206</v>
      </c>
      <c r="N13" s="83">
        <v>5837</v>
      </c>
      <c r="O13" s="83">
        <v>15690</v>
      </c>
      <c r="P13" s="83">
        <v>23870</v>
      </c>
      <c r="Q13" s="83">
        <v>16526</v>
      </c>
      <c r="R13" s="83">
        <v>13005</v>
      </c>
      <c r="S13" s="83">
        <v>6026</v>
      </c>
      <c r="T13" s="83">
        <v>1522</v>
      </c>
      <c r="U13" s="83">
        <v>0</v>
      </c>
      <c r="V13" s="83">
        <v>1</v>
      </c>
      <c r="W13" s="83">
        <v>0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110271</v>
      </c>
      <c r="D14" s="85">
        <f t="shared" si="4"/>
        <v>100907</v>
      </c>
      <c r="E14" s="85">
        <f t="shared" si="4"/>
        <v>101430</v>
      </c>
      <c r="F14" s="85">
        <f t="shared" si="4"/>
        <v>160154</v>
      </c>
      <c r="G14" s="85">
        <f t="shared" si="4"/>
        <v>80779</v>
      </c>
      <c r="H14" s="85">
        <f t="shared" si="4"/>
        <v>75844</v>
      </c>
      <c r="I14" s="85">
        <f t="shared" si="4"/>
        <v>87595</v>
      </c>
      <c r="J14" s="85">
        <f t="shared" si="4"/>
        <v>102685</v>
      </c>
      <c r="K14" s="85">
        <f t="shared" si="4"/>
        <v>113136</v>
      </c>
      <c r="L14" s="85">
        <f t="shared" si="4"/>
        <v>93533</v>
      </c>
      <c r="M14" s="85">
        <f t="shared" si="4"/>
        <v>96737</v>
      </c>
      <c r="N14" s="85">
        <f t="shared" si="4"/>
        <v>90804</v>
      </c>
      <c r="O14" s="85">
        <f t="shared" si="4"/>
        <v>135026</v>
      </c>
      <c r="P14" s="85">
        <f t="shared" si="4"/>
        <v>98763</v>
      </c>
      <c r="Q14" s="85">
        <f t="shared" si="4"/>
        <v>56541</v>
      </c>
      <c r="R14" s="85">
        <f t="shared" ref="R14:V14" si="5">SUM(R5:R11)</f>
        <v>63896</v>
      </c>
      <c r="S14" s="85">
        <f t="shared" si="5"/>
        <v>76998</v>
      </c>
      <c r="T14" s="85">
        <f t="shared" si="5"/>
        <v>78527</v>
      </c>
      <c r="U14" s="85">
        <f t="shared" si="5"/>
        <v>84465</v>
      </c>
      <c r="V14" s="85">
        <f t="shared" si="5"/>
        <v>84085</v>
      </c>
      <c r="W14" s="85">
        <f t="shared" ref="W14" si="6">SUM(W5:W11)</f>
        <v>80240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19870</v>
      </c>
      <c r="D15" s="71">
        <f t="shared" si="7"/>
        <v>17662</v>
      </c>
      <c r="E15" s="71">
        <f t="shared" si="7"/>
        <v>23623</v>
      </c>
      <c r="F15" s="71">
        <f t="shared" si="7"/>
        <v>28738</v>
      </c>
      <c r="G15" s="71">
        <f t="shared" si="7"/>
        <v>26125</v>
      </c>
      <c r="H15" s="71">
        <f t="shared" si="7"/>
        <v>30102</v>
      </c>
      <c r="I15" s="71">
        <f t="shared" si="7"/>
        <v>16325</v>
      </c>
      <c r="J15" s="71">
        <f t="shared" si="7"/>
        <v>4272</v>
      </c>
      <c r="K15" s="71">
        <f t="shared" si="7"/>
        <v>28141</v>
      </c>
      <c r="L15" s="71">
        <f t="shared" si="7"/>
        <v>23517</v>
      </c>
      <c r="M15" s="71">
        <f t="shared" si="7"/>
        <v>25424</v>
      </c>
      <c r="N15" s="71">
        <f t="shared" si="7"/>
        <v>35670</v>
      </c>
      <c r="O15" s="71">
        <f t="shared" si="7"/>
        <v>33906</v>
      </c>
      <c r="P15" s="71">
        <f t="shared" si="7"/>
        <v>44218</v>
      </c>
      <c r="Q15" s="71">
        <f t="shared" si="7"/>
        <v>40983</v>
      </c>
      <c r="R15" s="71">
        <f t="shared" si="7"/>
        <v>39377</v>
      </c>
      <c r="S15" s="71">
        <f t="shared" si="7"/>
        <v>39306</v>
      </c>
      <c r="T15" s="71">
        <f t="shared" si="7"/>
        <v>32039</v>
      </c>
      <c r="U15" s="71">
        <f t="shared" si="7"/>
        <v>23248</v>
      </c>
      <c r="V15" s="71">
        <f t="shared" si="7"/>
        <v>30472</v>
      </c>
      <c r="W15" s="71">
        <f t="shared" si="7"/>
        <v>30623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19870</v>
      </c>
      <c r="D16" s="82">
        <v>17662</v>
      </c>
      <c r="E16" s="82">
        <v>23623</v>
      </c>
      <c r="F16" s="82">
        <v>28738</v>
      </c>
      <c r="G16" s="82">
        <v>26125</v>
      </c>
      <c r="H16" s="82">
        <v>30102</v>
      </c>
      <c r="I16" s="82">
        <v>16325</v>
      </c>
      <c r="J16" s="82">
        <v>4272</v>
      </c>
      <c r="K16" s="82">
        <v>28141</v>
      </c>
      <c r="L16" s="82">
        <v>23517</v>
      </c>
      <c r="M16" s="82">
        <v>25424</v>
      </c>
      <c r="N16" s="82">
        <v>35670</v>
      </c>
      <c r="O16" s="82">
        <v>33906</v>
      </c>
      <c r="P16" s="82">
        <v>44218</v>
      </c>
      <c r="Q16" s="82">
        <v>40983</v>
      </c>
      <c r="R16" s="82">
        <v>39377</v>
      </c>
      <c r="S16" s="82">
        <v>39306</v>
      </c>
      <c r="T16" s="82">
        <v>32039</v>
      </c>
      <c r="U16" s="82">
        <v>23248</v>
      </c>
      <c r="V16" s="82">
        <v>30472</v>
      </c>
      <c r="W16" s="82">
        <v>30623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124149</v>
      </c>
      <c r="D17" s="71">
        <f t="shared" si="8"/>
        <v>122362</v>
      </c>
      <c r="E17" s="71">
        <f t="shared" si="8"/>
        <v>114317</v>
      </c>
      <c r="F17" s="71">
        <f t="shared" si="8"/>
        <v>180173</v>
      </c>
      <c r="G17" s="71">
        <f t="shared" si="8"/>
        <v>89546</v>
      </c>
      <c r="H17" s="71">
        <f t="shared" si="8"/>
        <v>89518</v>
      </c>
      <c r="I17" s="71">
        <f t="shared" si="8"/>
        <v>101055</v>
      </c>
      <c r="J17" s="71">
        <f t="shared" si="8"/>
        <v>119095</v>
      </c>
      <c r="K17" s="71">
        <f t="shared" si="8"/>
        <v>124954</v>
      </c>
      <c r="L17" s="71">
        <f t="shared" si="8"/>
        <v>101861</v>
      </c>
      <c r="M17" s="71">
        <f t="shared" si="8"/>
        <v>105520</v>
      </c>
      <c r="N17" s="71">
        <f t="shared" si="8"/>
        <v>99927</v>
      </c>
      <c r="O17" s="71">
        <f t="shared" si="8"/>
        <v>156463</v>
      </c>
      <c r="P17" s="71">
        <f t="shared" si="8"/>
        <v>139132</v>
      </c>
      <c r="Q17" s="71">
        <f t="shared" si="8"/>
        <v>94150</v>
      </c>
      <c r="R17" s="71">
        <f t="shared" ref="R17:V17" si="9">SUM(R18:R25)</f>
        <v>92967</v>
      </c>
      <c r="S17" s="71">
        <f t="shared" si="9"/>
        <v>94451</v>
      </c>
      <c r="T17" s="71">
        <f t="shared" si="9"/>
        <v>92271</v>
      </c>
      <c r="U17" s="71">
        <f t="shared" si="9"/>
        <v>91714</v>
      </c>
      <c r="V17" s="71">
        <f t="shared" si="9"/>
        <v>91429</v>
      </c>
      <c r="W17" s="71">
        <f t="shared" ref="W17" si="10">SUM(W18:W25)</f>
        <v>91377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267</v>
      </c>
      <c r="D19" s="82">
        <v>288</v>
      </c>
      <c r="E19" s="82">
        <v>205</v>
      </c>
      <c r="F19" s="82">
        <v>313</v>
      </c>
      <c r="G19" s="82">
        <v>178</v>
      </c>
      <c r="H19" s="82">
        <v>174</v>
      </c>
      <c r="I19" s="82">
        <v>95</v>
      </c>
      <c r="J19" s="82">
        <v>115</v>
      </c>
      <c r="K19" s="82">
        <v>160</v>
      </c>
      <c r="L19" s="82">
        <v>189</v>
      </c>
      <c r="M19" s="82">
        <v>259</v>
      </c>
      <c r="N19" s="82">
        <v>217</v>
      </c>
      <c r="O19" s="82">
        <v>393</v>
      </c>
      <c r="P19" s="82">
        <v>354</v>
      </c>
      <c r="Q19" s="82">
        <v>232</v>
      </c>
      <c r="R19" s="82">
        <v>172</v>
      </c>
      <c r="S19" s="82">
        <v>173</v>
      </c>
      <c r="T19" s="82">
        <v>191</v>
      </c>
      <c r="U19" s="82">
        <v>108</v>
      </c>
      <c r="V19" s="82">
        <v>82</v>
      </c>
      <c r="W19" s="82">
        <v>209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1379</v>
      </c>
      <c r="D20" s="82">
        <v>1451</v>
      </c>
      <c r="E20" s="82">
        <v>1488</v>
      </c>
      <c r="F20" s="82">
        <v>988</v>
      </c>
      <c r="G20" s="82">
        <v>324</v>
      </c>
      <c r="H20" s="82">
        <v>114</v>
      </c>
      <c r="I20" s="82">
        <v>193</v>
      </c>
      <c r="J20" s="82">
        <v>4493</v>
      </c>
      <c r="K20" s="82">
        <v>2528</v>
      </c>
      <c r="L20" s="82">
        <v>2915</v>
      </c>
      <c r="M20" s="82">
        <v>3225</v>
      </c>
      <c r="N20" s="82">
        <v>4458</v>
      </c>
      <c r="O20" s="82">
        <v>6678</v>
      </c>
      <c r="P20" s="82">
        <v>994</v>
      </c>
      <c r="Q20" s="82">
        <v>0</v>
      </c>
      <c r="R20" s="82">
        <v>489</v>
      </c>
      <c r="S20" s="82">
        <v>1989</v>
      </c>
      <c r="T20" s="82">
        <v>1877</v>
      </c>
      <c r="U20" s="82">
        <v>3807</v>
      </c>
      <c r="V20" s="82">
        <v>4870</v>
      </c>
      <c r="W20" s="82">
        <v>2102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15</v>
      </c>
      <c r="D21" s="82">
        <v>174</v>
      </c>
      <c r="E21" s="82">
        <v>397</v>
      </c>
      <c r="F21" s="82">
        <v>1113</v>
      </c>
      <c r="G21" s="82">
        <v>1133</v>
      </c>
      <c r="H21" s="82">
        <v>1364</v>
      </c>
      <c r="I21" s="82">
        <v>1276</v>
      </c>
      <c r="J21" s="82">
        <v>1083</v>
      </c>
      <c r="K21" s="82">
        <v>821</v>
      </c>
      <c r="L21" s="82">
        <v>281</v>
      </c>
      <c r="M21" s="82">
        <v>185</v>
      </c>
      <c r="N21" s="82">
        <v>122</v>
      </c>
      <c r="O21" s="82">
        <v>449</v>
      </c>
      <c r="P21" s="82">
        <v>713</v>
      </c>
      <c r="Q21" s="82">
        <v>1389</v>
      </c>
      <c r="R21" s="82">
        <v>1021</v>
      </c>
      <c r="S21" s="82">
        <v>1541</v>
      </c>
      <c r="T21" s="82">
        <v>1528</v>
      </c>
      <c r="U21" s="82">
        <v>1086</v>
      </c>
      <c r="V21" s="82">
        <v>944</v>
      </c>
      <c r="W21" s="82">
        <v>819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4</v>
      </c>
      <c r="D22" s="82">
        <v>1</v>
      </c>
      <c r="E22" s="82">
        <v>2</v>
      </c>
      <c r="F22" s="82">
        <v>10</v>
      </c>
      <c r="G22" s="82">
        <v>13</v>
      </c>
      <c r="H22" s="82">
        <v>19</v>
      </c>
      <c r="I22" s="82">
        <v>26</v>
      </c>
      <c r="J22" s="82">
        <v>78</v>
      </c>
      <c r="K22" s="82">
        <v>66</v>
      </c>
      <c r="L22" s="82">
        <v>99</v>
      </c>
      <c r="M22" s="82">
        <v>150</v>
      </c>
      <c r="N22" s="82">
        <v>167</v>
      </c>
      <c r="O22" s="82">
        <v>191</v>
      </c>
      <c r="P22" s="82">
        <v>79</v>
      </c>
      <c r="Q22" s="82">
        <v>252</v>
      </c>
      <c r="R22" s="82">
        <v>394</v>
      </c>
      <c r="S22" s="82">
        <v>348</v>
      </c>
      <c r="T22" s="82">
        <v>329</v>
      </c>
      <c r="U22" s="82">
        <v>160</v>
      </c>
      <c r="V22" s="82">
        <v>52</v>
      </c>
      <c r="W22" s="82">
        <v>632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17</v>
      </c>
      <c r="D24" s="82">
        <v>149</v>
      </c>
      <c r="E24" s="82">
        <v>354</v>
      </c>
      <c r="F24" s="82">
        <v>345</v>
      </c>
      <c r="G24" s="82">
        <v>171</v>
      </c>
      <c r="H24" s="82">
        <v>74</v>
      </c>
      <c r="I24" s="82">
        <v>21</v>
      </c>
      <c r="J24" s="82">
        <v>285</v>
      </c>
      <c r="K24" s="82">
        <v>265</v>
      </c>
      <c r="L24" s="82">
        <v>191</v>
      </c>
      <c r="M24" s="82">
        <v>181</v>
      </c>
      <c r="N24" s="82">
        <v>379</v>
      </c>
      <c r="O24" s="82">
        <v>994</v>
      </c>
      <c r="P24" s="82">
        <v>729</v>
      </c>
      <c r="Q24" s="82">
        <v>365</v>
      </c>
      <c r="R24" s="82">
        <v>270</v>
      </c>
      <c r="S24" s="82">
        <v>364</v>
      </c>
      <c r="T24" s="82">
        <v>615</v>
      </c>
      <c r="U24" s="82">
        <v>489</v>
      </c>
      <c r="V24" s="82">
        <v>389</v>
      </c>
      <c r="W24" s="82">
        <v>299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122467</v>
      </c>
      <c r="D25" s="83">
        <v>120299</v>
      </c>
      <c r="E25" s="83">
        <v>111871</v>
      </c>
      <c r="F25" s="83">
        <v>177404</v>
      </c>
      <c r="G25" s="83">
        <v>87727</v>
      </c>
      <c r="H25" s="83">
        <v>87773</v>
      </c>
      <c r="I25" s="83">
        <v>99444</v>
      </c>
      <c r="J25" s="83">
        <v>113041</v>
      </c>
      <c r="K25" s="83">
        <v>121114</v>
      </c>
      <c r="L25" s="83">
        <v>98186</v>
      </c>
      <c r="M25" s="83">
        <v>101520</v>
      </c>
      <c r="N25" s="83">
        <v>94584</v>
      </c>
      <c r="O25" s="83">
        <v>147758</v>
      </c>
      <c r="P25" s="83">
        <v>136263</v>
      </c>
      <c r="Q25" s="83">
        <v>91912</v>
      </c>
      <c r="R25" s="83">
        <v>90621</v>
      </c>
      <c r="S25" s="83">
        <v>90036</v>
      </c>
      <c r="T25" s="83">
        <v>87731</v>
      </c>
      <c r="U25" s="83">
        <v>86064</v>
      </c>
      <c r="V25" s="83">
        <v>85092</v>
      </c>
      <c r="W25" s="83">
        <v>87316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84108</v>
      </c>
      <c r="D26" s="85">
        <v>68559</v>
      </c>
      <c r="E26" s="85">
        <v>76336</v>
      </c>
      <c r="F26" s="85">
        <v>95141</v>
      </c>
      <c r="G26" s="85">
        <v>55254</v>
      </c>
      <c r="H26" s="85">
        <v>58452</v>
      </c>
      <c r="I26" s="85">
        <v>96142</v>
      </c>
      <c r="J26" s="85">
        <v>103775</v>
      </c>
      <c r="K26" s="85">
        <v>80744</v>
      </c>
      <c r="L26" s="85">
        <v>69603</v>
      </c>
      <c r="M26" s="85">
        <v>64114</v>
      </c>
      <c r="N26" s="85">
        <v>61671</v>
      </c>
      <c r="O26" s="85">
        <v>96505</v>
      </c>
      <c r="P26" s="85">
        <v>100345</v>
      </c>
      <c r="Q26" s="85">
        <v>83599</v>
      </c>
      <c r="R26" s="85">
        <v>73329</v>
      </c>
      <c r="S26" s="85">
        <v>69959</v>
      </c>
      <c r="T26" s="85">
        <v>77657</v>
      </c>
      <c r="U26" s="85">
        <v>62604</v>
      </c>
      <c r="V26" s="85">
        <v>65065</v>
      </c>
      <c r="W26" s="85">
        <v>53835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124149</v>
      </c>
      <c r="D27" s="71">
        <f t="shared" si="11"/>
        <v>122362</v>
      </c>
      <c r="E27" s="71">
        <f t="shared" si="11"/>
        <v>114317</v>
      </c>
      <c r="F27" s="71">
        <f t="shared" si="11"/>
        <v>180173</v>
      </c>
      <c r="G27" s="71">
        <f t="shared" si="11"/>
        <v>89546</v>
      </c>
      <c r="H27" s="71">
        <f t="shared" si="11"/>
        <v>89518</v>
      </c>
      <c r="I27" s="71">
        <f t="shared" si="11"/>
        <v>101055</v>
      </c>
      <c r="J27" s="71">
        <f t="shared" si="11"/>
        <v>119095</v>
      </c>
      <c r="K27" s="71">
        <f t="shared" si="11"/>
        <v>124954</v>
      </c>
      <c r="L27" s="71">
        <f t="shared" si="11"/>
        <v>101861</v>
      </c>
      <c r="M27" s="71">
        <f t="shared" si="11"/>
        <v>105520</v>
      </c>
      <c r="N27" s="71">
        <f t="shared" si="11"/>
        <v>99927</v>
      </c>
      <c r="O27" s="71">
        <f t="shared" si="11"/>
        <v>156463</v>
      </c>
      <c r="P27" s="71">
        <f t="shared" si="11"/>
        <v>139132</v>
      </c>
      <c r="Q27" s="71">
        <f t="shared" si="11"/>
        <v>94150</v>
      </c>
      <c r="R27" s="71">
        <f t="shared" ref="R27:V27" si="12">SUM(R28:R32)</f>
        <v>92967</v>
      </c>
      <c r="S27" s="71">
        <f t="shared" si="12"/>
        <v>94451</v>
      </c>
      <c r="T27" s="71">
        <f t="shared" si="12"/>
        <v>92271</v>
      </c>
      <c r="U27" s="71">
        <f t="shared" si="12"/>
        <v>91714</v>
      </c>
      <c r="V27" s="71">
        <f t="shared" si="12"/>
        <v>91429</v>
      </c>
      <c r="W27" s="71">
        <f t="shared" ref="W27" si="13">SUM(W28:W32)</f>
        <v>91377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3956</v>
      </c>
      <c r="D29" s="82">
        <v>2781</v>
      </c>
      <c r="E29" s="82">
        <v>3299</v>
      </c>
      <c r="F29" s="82">
        <v>5442</v>
      </c>
      <c r="G29" s="82">
        <v>3029</v>
      </c>
      <c r="H29" s="82">
        <v>3264</v>
      </c>
      <c r="I29" s="82">
        <v>3966</v>
      </c>
      <c r="J29" s="82">
        <v>4405</v>
      </c>
      <c r="K29" s="82">
        <v>3982</v>
      </c>
      <c r="L29" s="82">
        <v>3417</v>
      </c>
      <c r="M29" s="82">
        <v>4564</v>
      </c>
      <c r="N29" s="82">
        <v>5933</v>
      </c>
      <c r="O29" s="82">
        <v>19221</v>
      </c>
      <c r="P29" s="82">
        <v>16862</v>
      </c>
      <c r="Q29" s="82">
        <v>8454</v>
      </c>
      <c r="R29" s="82">
        <v>8250</v>
      </c>
      <c r="S29" s="82">
        <v>12989</v>
      </c>
      <c r="T29" s="82">
        <v>18570</v>
      </c>
      <c r="U29" s="82">
        <v>18436</v>
      </c>
      <c r="V29" s="82">
        <v>18616</v>
      </c>
      <c r="W29" s="82">
        <v>12070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4</v>
      </c>
      <c r="D30" s="82">
        <v>41</v>
      </c>
      <c r="E30" s="82">
        <v>84</v>
      </c>
      <c r="F30" s="82">
        <v>209</v>
      </c>
      <c r="G30" s="82">
        <v>210</v>
      </c>
      <c r="H30" s="82">
        <v>245</v>
      </c>
      <c r="I30" s="82">
        <v>220</v>
      </c>
      <c r="J30" s="82">
        <v>185</v>
      </c>
      <c r="K30" s="82">
        <v>150</v>
      </c>
      <c r="L30" s="82">
        <v>69</v>
      </c>
      <c r="M30" s="82">
        <v>48</v>
      </c>
      <c r="N30" s="82">
        <v>33</v>
      </c>
      <c r="O30" s="82">
        <v>116</v>
      </c>
      <c r="P30" s="82">
        <v>318</v>
      </c>
      <c r="Q30" s="82">
        <v>555</v>
      </c>
      <c r="R30" s="82">
        <v>529</v>
      </c>
      <c r="S30" s="82">
        <v>403</v>
      </c>
      <c r="T30" s="82">
        <v>440</v>
      </c>
      <c r="U30" s="82">
        <v>379</v>
      </c>
      <c r="V30" s="82">
        <v>291</v>
      </c>
      <c r="W30" s="82">
        <v>307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291</v>
      </c>
      <c r="D31" s="82">
        <v>106</v>
      </c>
      <c r="E31" s="82">
        <v>167</v>
      </c>
      <c r="F31" s="82">
        <v>801</v>
      </c>
      <c r="G31" s="82">
        <v>1239</v>
      </c>
      <c r="H31" s="82">
        <v>2036</v>
      </c>
      <c r="I31" s="82">
        <v>2269</v>
      </c>
      <c r="J31" s="82">
        <v>3003</v>
      </c>
      <c r="K31" s="82">
        <v>2839</v>
      </c>
      <c r="L31" s="82">
        <v>4254</v>
      </c>
      <c r="M31" s="82">
        <v>6252</v>
      </c>
      <c r="N31" s="82">
        <v>8050</v>
      </c>
      <c r="O31" s="82">
        <v>8091</v>
      </c>
      <c r="P31" s="82">
        <v>2134</v>
      </c>
      <c r="Q31" s="82">
        <v>1887</v>
      </c>
      <c r="R31" s="82">
        <v>1884</v>
      </c>
      <c r="S31" s="82">
        <v>1965</v>
      </c>
      <c r="T31" s="82">
        <v>2694</v>
      </c>
      <c r="U31" s="82">
        <v>1602</v>
      </c>
      <c r="V31" s="82">
        <v>554</v>
      </c>
      <c r="W31" s="82">
        <v>7656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119898</v>
      </c>
      <c r="D32" s="86">
        <v>119434</v>
      </c>
      <c r="E32" s="86">
        <v>110767</v>
      </c>
      <c r="F32" s="86">
        <v>173721</v>
      </c>
      <c r="G32" s="86">
        <v>85068</v>
      </c>
      <c r="H32" s="86">
        <v>83973</v>
      </c>
      <c r="I32" s="86">
        <v>94600</v>
      </c>
      <c r="J32" s="86">
        <v>111502</v>
      </c>
      <c r="K32" s="86">
        <v>117983</v>
      </c>
      <c r="L32" s="86">
        <v>94121</v>
      </c>
      <c r="M32" s="86">
        <v>94656</v>
      </c>
      <c r="N32" s="86">
        <v>85911</v>
      </c>
      <c r="O32" s="86">
        <v>129035</v>
      </c>
      <c r="P32" s="86">
        <v>119818</v>
      </c>
      <c r="Q32" s="86">
        <v>83254</v>
      </c>
      <c r="R32" s="86">
        <v>82304</v>
      </c>
      <c r="S32" s="86">
        <v>79094</v>
      </c>
      <c r="T32" s="86">
        <v>70567</v>
      </c>
      <c r="U32" s="86">
        <v>71297</v>
      </c>
      <c r="V32" s="86">
        <v>71968</v>
      </c>
      <c r="W32" s="86">
        <v>71344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120.08680092327813</v>
      </c>
      <c r="D3" s="65">
        <f t="shared" si="0"/>
        <v>122.35265633320012</v>
      </c>
      <c r="E3" s="65">
        <f t="shared" si="0"/>
        <v>129.13735049407936</v>
      </c>
      <c r="F3" s="65">
        <f t="shared" si="0"/>
        <v>191.67444629242843</v>
      </c>
      <c r="G3" s="65">
        <f t="shared" si="0"/>
        <v>94.751965949308769</v>
      </c>
      <c r="H3" s="65">
        <f t="shared" si="0"/>
        <v>95.882507687280722</v>
      </c>
      <c r="I3" s="65">
        <f t="shared" si="0"/>
        <v>103.83675431006033</v>
      </c>
      <c r="J3" s="65">
        <f t="shared" si="0"/>
        <v>117.23723102042113</v>
      </c>
      <c r="K3" s="65">
        <f t="shared" si="0"/>
        <v>117.48751323740444</v>
      </c>
      <c r="L3" s="65">
        <f t="shared" si="0"/>
        <v>89.586551675982193</v>
      </c>
      <c r="M3" s="65">
        <f t="shared" si="0"/>
        <v>105.23501578518709</v>
      </c>
      <c r="N3" s="65">
        <f t="shared" si="0"/>
        <v>98.147455763869601</v>
      </c>
      <c r="O3" s="65">
        <f t="shared" si="0"/>
        <v>103.7024659465128</v>
      </c>
      <c r="P3" s="65">
        <f t="shared" si="0"/>
        <v>82.382712353207978</v>
      </c>
      <c r="Q3" s="65">
        <f t="shared" si="0"/>
        <v>61.737974266014518</v>
      </c>
      <c r="R3" s="65">
        <f t="shared" ref="R3:V3" si="1">SUM(R4,R15,R17,R27)</f>
        <v>63.791898865613057</v>
      </c>
      <c r="S3" s="65">
        <f t="shared" si="1"/>
        <v>64.875434434804475</v>
      </c>
      <c r="T3" s="65">
        <f t="shared" si="1"/>
        <v>54.456482063101319</v>
      </c>
      <c r="U3" s="65">
        <f t="shared" si="1"/>
        <v>58.561040731225248</v>
      </c>
      <c r="V3" s="65">
        <f t="shared" si="1"/>
        <v>61.855078243295978</v>
      </c>
      <c r="W3" s="65">
        <f t="shared" ref="W3" si="2">SUM(W4,W15,W17,W27)</f>
        <v>58.664414694306437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96.662833516101571</v>
      </c>
      <c r="D4" s="69">
        <f t="shared" si="3"/>
        <v>98.015315834737919</v>
      </c>
      <c r="E4" s="69">
        <f t="shared" si="3"/>
        <v>105.72232606495993</v>
      </c>
      <c r="F4" s="69">
        <f t="shared" si="3"/>
        <v>154.88748351463212</v>
      </c>
      <c r="G4" s="69">
        <f t="shared" si="3"/>
        <v>76.251650702837907</v>
      </c>
      <c r="H4" s="69">
        <f t="shared" si="3"/>
        <v>76.294983320493628</v>
      </c>
      <c r="I4" s="69">
        <f t="shared" si="3"/>
        <v>84.436136183493545</v>
      </c>
      <c r="J4" s="69">
        <f t="shared" si="3"/>
        <v>95.153921273062934</v>
      </c>
      <c r="K4" s="69">
        <f t="shared" si="3"/>
        <v>89.635255866842357</v>
      </c>
      <c r="L4" s="69">
        <f t="shared" si="3"/>
        <v>67.002062006047041</v>
      </c>
      <c r="M4" s="69">
        <f t="shared" si="3"/>
        <v>82.149639244549832</v>
      </c>
      <c r="N4" s="69">
        <f t="shared" si="3"/>
        <v>73.731887499571798</v>
      </c>
      <c r="O4" s="69">
        <f t="shared" si="3"/>
        <v>69.993025049946539</v>
      </c>
      <c r="P4" s="69">
        <f t="shared" si="3"/>
        <v>52.882937566211929</v>
      </c>
      <c r="Q4" s="69">
        <f t="shared" si="3"/>
        <v>41.153724629228378</v>
      </c>
      <c r="R4" s="69">
        <f t="shared" ref="R4:V4" si="4">SUM(R5:R14)</f>
        <v>41.814458119391425</v>
      </c>
      <c r="S4" s="69">
        <f t="shared" si="4"/>
        <v>42.354843850370557</v>
      </c>
      <c r="T4" s="69">
        <f t="shared" si="4"/>
        <v>34.50121214978347</v>
      </c>
      <c r="U4" s="69">
        <f t="shared" si="4"/>
        <v>37.926718744797462</v>
      </c>
      <c r="V4" s="69">
        <f t="shared" si="4"/>
        <v>40.14414915560176</v>
      </c>
      <c r="W4" s="69">
        <f t="shared" ref="W4" si="5">SUM(W5:W14)</f>
        <v>36.176883449716385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1.8428635859945638E-2</v>
      </c>
      <c r="J5" s="72">
        <v>0.16043762853009672</v>
      </c>
      <c r="K5" s="72">
        <v>4.6793898512144237E-2</v>
      </c>
      <c r="L5" s="72">
        <v>1.4519129418814534E-2</v>
      </c>
      <c r="M5" s="72">
        <v>0</v>
      </c>
      <c r="N5" s="72">
        <v>2.2256604089798963E-2</v>
      </c>
      <c r="O5" s="72">
        <v>0.16100950639433861</v>
      </c>
      <c r="P5" s="72">
        <v>0.483784867686603</v>
      </c>
      <c r="Q5" s="72">
        <v>0.25797161347460201</v>
      </c>
      <c r="R5" s="72">
        <v>3.4785188825270159E-2</v>
      </c>
      <c r="S5" s="72">
        <v>0.13183221465810541</v>
      </c>
      <c r="T5" s="72">
        <v>7.8073366903961697E-3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0.9960757759246881</v>
      </c>
      <c r="I6" s="72">
        <v>0.97471661674387833</v>
      </c>
      <c r="J6" s="72">
        <v>1.6101741445109459</v>
      </c>
      <c r="K6" s="72">
        <v>1.3529219024947643</v>
      </c>
      <c r="L6" s="72">
        <v>1.4271648088704003</v>
      </c>
      <c r="M6" s="72">
        <v>1.3157776331515529</v>
      </c>
      <c r="N6" s="72">
        <v>0.48238569376480334</v>
      </c>
      <c r="O6" s="72">
        <v>2.1558583759963899</v>
      </c>
      <c r="P6" s="72">
        <v>2.7515286240136372</v>
      </c>
      <c r="Q6" s="72">
        <v>0.75733746810057956</v>
      </c>
      <c r="R6" s="72">
        <v>7.1445772553531864E-2</v>
      </c>
      <c r="S6" s="72">
        <v>0.12031467364966136</v>
      </c>
      <c r="T6" s="72">
        <v>0</v>
      </c>
      <c r="U6" s="72">
        <v>0</v>
      </c>
      <c r="V6" s="72">
        <v>0</v>
      </c>
      <c r="W6" s="72">
        <v>0.25291492983954622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77.715790653812093</v>
      </c>
      <c r="D7" s="72">
        <v>77.462200859345444</v>
      </c>
      <c r="E7" s="72">
        <v>86.182082060347611</v>
      </c>
      <c r="F7" s="72">
        <v>110.6278002403853</v>
      </c>
      <c r="G7" s="72">
        <v>41.584768471153744</v>
      </c>
      <c r="H7" s="72">
        <v>28.033979069234334</v>
      </c>
      <c r="I7" s="72">
        <v>28.826183749035899</v>
      </c>
      <c r="J7" s="72">
        <v>49.765093336680557</v>
      </c>
      <c r="K7" s="72">
        <v>45.188238057796305</v>
      </c>
      <c r="L7" s="72">
        <v>29.437721425968032</v>
      </c>
      <c r="M7" s="72">
        <v>28.874864522765879</v>
      </c>
      <c r="N7" s="72">
        <v>28.199524507187792</v>
      </c>
      <c r="O7" s="72">
        <v>28.669651814267723</v>
      </c>
      <c r="P7" s="72">
        <v>20.430015673255749</v>
      </c>
      <c r="Q7" s="72">
        <v>0</v>
      </c>
      <c r="R7" s="72">
        <v>9.894004798352606</v>
      </c>
      <c r="S7" s="72">
        <v>19.300820749846661</v>
      </c>
      <c r="T7" s="72">
        <v>14.00365555654705</v>
      </c>
      <c r="U7" s="72">
        <v>23.074016854087454</v>
      </c>
      <c r="V7" s="72">
        <v>25.704769341551746</v>
      </c>
      <c r="W7" s="72">
        <v>6.9753087080210978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0.38096967787403652</v>
      </c>
      <c r="D8" s="72">
        <v>1.472503229731335</v>
      </c>
      <c r="E8" s="72">
        <v>3.0882520096529045</v>
      </c>
      <c r="F8" s="72">
        <v>7.7322522302408299</v>
      </c>
      <c r="G8" s="72">
        <v>9.4716235419223498</v>
      </c>
      <c r="H8" s="72">
        <v>15.015509706888942</v>
      </c>
      <c r="I8" s="72">
        <v>15.044005909927888</v>
      </c>
      <c r="J8" s="72">
        <v>14.757683831954264</v>
      </c>
      <c r="K8" s="72">
        <v>14.892175263627724</v>
      </c>
      <c r="L8" s="72">
        <v>6.7151787036808042</v>
      </c>
      <c r="M8" s="72">
        <v>6.455809147514235</v>
      </c>
      <c r="N8" s="72">
        <v>2.9945038473241827</v>
      </c>
      <c r="O8" s="72">
        <v>6.2063625217850165</v>
      </c>
      <c r="P8" s="72">
        <v>9.6159511455208975</v>
      </c>
      <c r="Q8" s="72">
        <v>17.266976785920235</v>
      </c>
      <c r="R8" s="72">
        <v>8.7005218149296102</v>
      </c>
      <c r="S8" s="72">
        <v>8.9161234676531986</v>
      </c>
      <c r="T8" s="72">
        <v>9.1058463261886864</v>
      </c>
      <c r="U8" s="72">
        <v>10.84133824816686</v>
      </c>
      <c r="V8" s="72">
        <v>12.564484200761896</v>
      </c>
      <c r="W8" s="72">
        <v>14.491169846598591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9.9254097018474514</v>
      </c>
      <c r="D9" s="72">
        <v>3.5597213630653259</v>
      </c>
      <c r="E9" s="72">
        <v>5.0764516047266932</v>
      </c>
      <c r="F9" s="72">
        <v>20.338449130537938</v>
      </c>
      <c r="G9" s="72">
        <v>18.598831303173249</v>
      </c>
      <c r="H9" s="72">
        <v>22.146702738496149</v>
      </c>
      <c r="I9" s="72">
        <v>30.117321719431022</v>
      </c>
      <c r="J9" s="72">
        <v>17.250080886601005</v>
      </c>
      <c r="K9" s="72">
        <v>19.158160375376923</v>
      </c>
      <c r="L9" s="72">
        <v>23.592278724915381</v>
      </c>
      <c r="M9" s="72">
        <v>40.313469174541709</v>
      </c>
      <c r="N9" s="72">
        <v>36.017536281628054</v>
      </c>
      <c r="O9" s="72">
        <v>23.49376913401322</v>
      </c>
      <c r="P9" s="72">
        <v>7.4471860904035694</v>
      </c>
      <c r="Q9" s="72">
        <v>12.626482337281221</v>
      </c>
      <c r="R9" s="72">
        <v>11.273936979002958</v>
      </c>
      <c r="S9" s="72">
        <v>8.2807205247277231</v>
      </c>
      <c r="T9" s="72">
        <v>8.6101141698103696</v>
      </c>
      <c r="U9" s="72">
        <v>2.4546098890305625</v>
      </c>
      <c r="V9" s="72">
        <v>0.41447456940269162</v>
      </c>
      <c r="W9" s="72">
        <v>12.838160692553476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7.7317536275984422E-2</v>
      </c>
      <c r="G10" s="72">
        <v>1.1083098330672675E-2</v>
      </c>
      <c r="H10" s="72">
        <v>7.7466898953603208E-3</v>
      </c>
      <c r="I10" s="72">
        <v>3.0482532462920032E-3</v>
      </c>
      <c r="J10" s="72">
        <v>3.4408970218085676E-3</v>
      </c>
      <c r="K10" s="72">
        <v>2.7215107751233981E-3</v>
      </c>
      <c r="L10" s="72">
        <v>5.3793824666456904E-4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0.85642589276216408</v>
      </c>
      <c r="D11" s="72">
        <v>1.3176459068309045</v>
      </c>
      <c r="E11" s="72">
        <v>2.8912260135260528</v>
      </c>
      <c r="F11" s="72">
        <v>2.6421111476866024</v>
      </c>
      <c r="G11" s="72">
        <v>1.590995139683997</v>
      </c>
      <c r="H11" s="72">
        <v>1.2376379810720541</v>
      </c>
      <c r="I11" s="72">
        <v>1.096730025232785</v>
      </c>
      <c r="J11" s="72">
        <v>0.92088901668616341</v>
      </c>
      <c r="K11" s="72">
        <v>1.2461021234590823</v>
      </c>
      <c r="L11" s="72">
        <v>0.97473342469765201</v>
      </c>
      <c r="M11" s="72">
        <v>0.87595195172222973</v>
      </c>
      <c r="N11" s="72">
        <v>0.82144226335789161</v>
      </c>
      <c r="O11" s="72">
        <v>1.1067459274097324</v>
      </c>
      <c r="P11" s="72">
        <v>1.1656230743996447</v>
      </c>
      <c r="Q11" s="72">
        <v>1.2256520883999962</v>
      </c>
      <c r="R11" s="72">
        <v>0.80642966659385706</v>
      </c>
      <c r="S11" s="72">
        <v>0.44941754669948736</v>
      </c>
      <c r="T11" s="72">
        <v>0.84865843529718554</v>
      </c>
      <c r="U11" s="72">
        <v>0.46230773904073813</v>
      </c>
      <c r="V11" s="72">
        <v>0.28483697970426541</v>
      </c>
      <c r="W11" s="72">
        <v>0.2147042053467538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0.44067447507239665</v>
      </c>
      <c r="D12" s="72">
        <v>0.9517021312091315</v>
      </c>
      <c r="E12" s="72">
        <v>1.2811745325768407</v>
      </c>
      <c r="F12" s="72">
        <v>1.4715001023660639</v>
      </c>
      <c r="G12" s="72">
        <v>0.94444973669545984</v>
      </c>
      <c r="H12" s="72">
        <v>1.0609351018681266</v>
      </c>
      <c r="I12" s="72">
        <v>0.87695666608139622</v>
      </c>
      <c r="J12" s="72">
        <v>0.48206900447220341</v>
      </c>
      <c r="K12" s="72">
        <v>0.26734354322008436</v>
      </c>
      <c r="L12" s="72">
        <v>0.29135104832008613</v>
      </c>
      <c r="M12" s="72">
        <v>0.46735946992347066</v>
      </c>
      <c r="N12" s="72">
        <v>0.55785151683248257</v>
      </c>
      <c r="O12" s="72">
        <v>0.50245504080916759</v>
      </c>
      <c r="P12" s="72">
        <v>1.2951918467572834</v>
      </c>
      <c r="Q12" s="72">
        <v>2.4703094586716414</v>
      </c>
      <c r="R12" s="72">
        <v>1.6083560937083372</v>
      </c>
      <c r="S12" s="72">
        <v>1.0951878660032024</v>
      </c>
      <c r="T12" s="72">
        <v>1.1025393207361149</v>
      </c>
      <c r="U12" s="72">
        <v>0.60900793209427628</v>
      </c>
      <c r="V12" s="72">
        <v>0.63876063941848338</v>
      </c>
      <c r="W12" s="72">
        <v>1.0147381880598889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6.4370064720445361</v>
      </c>
      <c r="D13" s="74">
        <v>12.325353390686228</v>
      </c>
      <c r="E13" s="74">
        <v>6.1910898083143469</v>
      </c>
      <c r="F13" s="74">
        <v>10.474666045063547</v>
      </c>
      <c r="G13" s="74">
        <v>3.3263470933046357</v>
      </c>
      <c r="H13" s="74">
        <v>7.1310556344560849</v>
      </c>
      <c r="I13" s="74">
        <v>6.7973442822829249</v>
      </c>
      <c r="J13" s="74">
        <v>9.3391965105691455</v>
      </c>
      <c r="K13" s="74">
        <v>6.6056674816107934</v>
      </c>
      <c r="L13" s="74">
        <v>3.9762645400665151</v>
      </c>
      <c r="M13" s="74">
        <v>3.1860702507315377</v>
      </c>
      <c r="N13" s="74">
        <v>4.1156930972747832</v>
      </c>
      <c r="O13" s="74">
        <v>7.0979201248930908</v>
      </c>
      <c r="P13" s="74">
        <v>9.1895021112743827</v>
      </c>
      <c r="Q13" s="74">
        <v>6.2135299027022954</v>
      </c>
      <c r="R13" s="74">
        <v>9.1027821044992869</v>
      </c>
      <c r="S13" s="74">
        <v>3.6235666173921985</v>
      </c>
      <c r="T13" s="74">
        <v>0.45038311461536118</v>
      </c>
      <c r="U13" s="74">
        <v>0</v>
      </c>
      <c r="V13" s="74">
        <v>3.8909433548103308E-4</v>
      </c>
      <c r="W13" s="74">
        <v>0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0.90655664268890446</v>
      </c>
      <c r="D14" s="76">
        <v>0.9261889538695568</v>
      </c>
      <c r="E14" s="76">
        <v>1.012050035815482</v>
      </c>
      <c r="F14" s="76">
        <v>1.5233870820758546</v>
      </c>
      <c r="G14" s="76">
        <v>0.72355231857381441</v>
      </c>
      <c r="H14" s="76">
        <v>0.66534062265789051</v>
      </c>
      <c r="I14" s="76">
        <v>0.68140032565150976</v>
      </c>
      <c r="J14" s="76">
        <v>0.86485601603675144</v>
      </c>
      <c r="K14" s="76">
        <v>0.87513170996942491</v>
      </c>
      <c r="L14" s="76">
        <v>0.57231226186268835</v>
      </c>
      <c r="M14" s="76">
        <v>0.66033709419922615</v>
      </c>
      <c r="N14" s="76">
        <v>0.52069368811201033</v>
      </c>
      <c r="O14" s="76">
        <v>0.59925260437786954</v>
      </c>
      <c r="P14" s="76">
        <v>0.50415413290015831</v>
      </c>
      <c r="Q14" s="76">
        <v>0.33546497467780556</v>
      </c>
      <c r="R14" s="76">
        <v>0.32219570092596755</v>
      </c>
      <c r="S14" s="76">
        <v>0.4368601897403242</v>
      </c>
      <c r="T14" s="76">
        <v>0.37220788989830522</v>
      </c>
      <c r="U14" s="76">
        <v>0.48543808237756703</v>
      </c>
      <c r="V14" s="76">
        <v>0.53643433042719246</v>
      </c>
      <c r="W14" s="76">
        <v>0.38988687929703369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2.3976291296489602</v>
      </c>
      <c r="D15" s="69">
        <f t="shared" si="6"/>
        <v>1.7405216605187956</v>
      </c>
      <c r="E15" s="69">
        <f t="shared" si="6"/>
        <v>3.2085236555704908</v>
      </c>
      <c r="F15" s="69">
        <f t="shared" si="6"/>
        <v>2.3102332363056024</v>
      </c>
      <c r="G15" s="69">
        <f t="shared" si="6"/>
        <v>2.2002804974251586</v>
      </c>
      <c r="H15" s="69">
        <f t="shared" si="6"/>
        <v>2.9726282453257222</v>
      </c>
      <c r="I15" s="69">
        <f t="shared" si="6"/>
        <v>2.3251817826381735</v>
      </c>
      <c r="J15" s="69">
        <f t="shared" si="6"/>
        <v>0.59141431660895138</v>
      </c>
      <c r="K15" s="69">
        <f t="shared" si="6"/>
        <v>2.5288945038245916</v>
      </c>
      <c r="L15" s="69">
        <f t="shared" si="6"/>
        <v>2.7626408345819637</v>
      </c>
      <c r="M15" s="69">
        <f t="shared" si="6"/>
        <v>2.7109420905886843</v>
      </c>
      <c r="N15" s="69">
        <f t="shared" si="6"/>
        <v>5.9578409076548349</v>
      </c>
      <c r="O15" s="69">
        <f t="shared" si="6"/>
        <v>3.313263906923869</v>
      </c>
      <c r="P15" s="69">
        <f t="shared" si="6"/>
        <v>3.2454351168140541</v>
      </c>
      <c r="Q15" s="69">
        <f t="shared" si="6"/>
        <v>3.6977761981804145</v>
      </c>
      <c r="R15" s="69">
        <f t="shared" si="6"/>
        <v>4.1720464893992251</v>
      </c>
      <c r="S15" s="69">
        <f t="shared" si="6"/>
        <v>4.3194319577041398</v>
      </c>
      <c r="T15" s="69">
        <f t="shared" si="6"/>
        <v>2.5086624753199844</v>
      </c>
      <c r="U15" s="69">
        <f t="shared" si="6"/>
        <v>2.568709479751063</v>
      </c>
      <c r="V15" s="69">
        <f t="shared" si="6"/>
        <v>2.8785116236691888</v>
      </c>
      <c r="W15" s="69">
        <f t="shared" si="6"/>
        <v>2.6177071950211053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2.3976291296489602</v>
      </c>
      <c r="D16" s="72">
        <v>1.7405216605187956</v>
      </c>
      <c r="E16" s="72">
        <v>3.2085236555704908</v>
      </c>
      <c r="F16" s="72">
        <v>2.3102332363056024</v>
      </c>
      <c r="G16" s="72">
        <v>2.2002804974251586</v>
      </c>
      <c r="H16" s="72">
        <v>2.9726282453257222</v>
      </c>
      <c r="I16" s="72">
        <v>2.3251817826381735</v>
      </c>
      <c r="J16" s="72">
        <v>0.59141431660895138</v>
      </c>
      <c r="K16" s="72">
        <v>2.5288945038245916</v>
      </c>
      <c r="L16" s="72">
        <v>2.7626408345819637</v>
      </c>
      <c r="M16" s="72">
        <v>2.7109420905886843</v>
      </c>
      <c r="N16" s="72">
        <v>5.9578409076548349</v>
      </c>
      <c r="O16" s="72">
        <v>3.313263906923869</v>
      </c>
      <c r="P16" s="72">
        <v>3.2454351168140541</v>
      </c>
      <c r="Q16" s="72">
        <v>3.6977761981804145</v>
      </c>
      <c r="R16" s="72">
        <v>4.1720464893992251</v>
      </c>
      <c r="S16" s="72">
        <v>4.3194319577041398</v>
      </c>
      <c r="T16" s="72">
        <v>2.5086624753199844</v>
      </c>
      <c r="U16" s="72">
        <v>2.568709479751063</v>
      </c>
      <c r="V16" s="72">
        <v>2.8785116236691888</v>
      </c>
      <c r="W16" s="72">
        <v>2.6177071950211053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14.280934763517131</v>
      </c>
      <c r="D17" s="69">
        <f t="shared" si="7"/>
        <v>15.110148883737324</v>
      </c>
      <c r="E17" s="69">
        <f t="shared" si="7"/>
        <v>13.432379350210198</v>
      </c>
      <c r="F17" s="69">
        <f t="shared" si="7"/>
        <v>22.998938379501368</v>
      </c>
      <c r="G17" s="69">
        <f t="shared" si="7"/>
        <v>10.712285883722179</v>
      </c>
      <c r="H17" s="69">
        <f t="shared" si="7"/>
        <v>10.841664281515373</v>
      </c>
      <c r="I17" s="69">
        <f t="shared" si="7"/>
        <v>10.817575557957799</v>
      </c>
      <c r="J17" s="69">
        <f t="shared" si="7"/>
        <v>14.158972713608184</v>
      </c>
      <c r="K17" s="69">
        <f t="shared" si="7"/>
        <v>17.276831124650489</v>
      </c>
      <c r="L17" s="69">
        <f t="shared" si="7"/>
        <v>13.51287213092014</v>
      </c>
      <c r="M17" s="69">
        <f t="shared" si="7"/>
        <v>14.191180788314529</v>
      </c>
      <c r="N17" s="69">
        <f t="shared" si="7"/>
        <v>12.685438987366727</v>
      </c>
      <c r="O17" s="69">
        <f t="shared" si="7"/>
        <v>20.083264106965618</v>
      </c>
      <c r="P17" s="69">
        <f t="shared" si="7"/>
        <v>17.188796215658645</v>
      </c>
      <c r="Q17" s="69">
        <f t="shared" si="7"/>
        <v>10.952016623245406</v>
      </c>
      <c r="R17" s="69">
        <f t="shared" ref="R17:V17" si="8">SUM(R18:R26)</f>
        <v>11.699503142394022</v>
      </c>
      <c r="S17" s="69">
        <f t="shared" si="8"/>
        <v>12.020488869657271</v>
      </c>
      <c r="T17" s="69">
        <f t="shared" si="8"/>
        <v>11.066650273198768</v>
      </c>
      <c r="U17" s="69">
        <f t="shared" si="8"/>
        <v>11.568841199047903</v>
      </c>
      <c r="V17" s="69">
        <f t="shared" si="8"/>
        <v>11.495336622147356</v>
      </c>
      <c r="W17" s="69">
        <f t="shared" ref="W17" si="9">SUM(W18:W26)</f>
        <v>12.664889119268175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4.2989554861132581E-2</v>
      </c>
      <c r="D19" s="72">
        <v>4.8443159347482015E-2</v>
      </c>
      <c r="E19" s="72">
        <v>3.4342918943393398E-2</v>
      </c>
      <c r="F19" s="72">
        <v>5.3791409742606225E-2</v>
      </c>
      <c r="G19" s="72">
        <v>3.0033949039477852E-2</v>
      </c>
      <c r="H19" s="72">
        <v>2.9727080830128854E-2</v>
      </c>
      <c r="I19" s="72">
        <v>1.5276077460132263E-2</v>
      </c>
      <c r="J19" s="72">
        <v>1.9736935417931804E-2</v>
      </c>
      <c r="K19" s="72">
        <v>2.9635563926257772E-2</v>
      </c>
      <c r="L19" s="72">
        <v>3.308638053474211E-2</v>
      </c>
      <c r="M19" s="72">
        <v>3.7423455619510333E-2</v>
      </c>
      <c r="N19" s="72">
        <v>2.6921079633895298E-2</v>
      </c>
      <c r="O19" s="72">
        <v>6.9837290898818072E-2</v>
      </c>
      <c r="P19" s="72">
        <v>5.9616616746684795E-2</v>
      </c>
      <c r="Q19" s="72">
        <v>3.5389523284073833E-2</v>
      </c>
      <c r="R19" s="72">
        <v>2.5270554959987611E-2</v>
      </c>
      <c r="S19" s="72">
        <v>2.5739066920872238E-2</v>
      </c>
      <c r="T19" s="72">
        <v>2.7691973255132292E-2</v>
      </c>
      <c r="U19" s="72">
        <v>1.5659715790123634E-2</v>
      </c>
      <c r="V19" s="72">
        <v>1.1868841113323239E-2</v>
      </c>
      <c r="W19" s="72">
        <v>3.1584396176269222E-2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0.25036816164147069</v>
      </c>
      <c r="D20" s="72">
        <v>0.26485515418726835</v>
      </c>
      <c r="E20" s="72">
        <v>0.27644170224099285</v>
      </c>
      <c r="F20" s="72">
        <v>0.18676158563429024</v>
      </c>
      <c r="G20" s="72">
        <v>5.935882926034302E-2</v>
      </c>
      <c r="H20" s="72">
        <v>2.1045024285292556E-2</v>
      </c>
      <c r="I20" s="72">
        <v>3.3031275648228685E-2</v>
      </c>
      <c r="J20" s="72">
        <v>0.86431799092961914</v>
      </c>
      <c r="K20" s="72">
        <v>0.51200485223239767</v>
      </c>
      <c r="L20" s="72">
        <v>0.5536993721983019</v>
      </c>
      <c r="M20" s="72">
        <v>0.62844951268068217</v>
      </c>
      <c r="N20" s="72">
        <v>0.82058746414041384</v>
      </c>
      <c r="O20" s="72">
        <v>1.0563491143183361</v>
      </c>
      <c r="P20" s="72">
        <v>0.15876038671211462</v>
      </c>
      <c r="Q20" s="72">
        <v>0</v>
      </c>
      <c r="R20" s="72">
        <v>8.3846330779105097E-2</v>
      </c>
      <c r="S20" s="72">
        <v>0.27659067855288189</v>
      </c>
      <c r="T20" s="72">
        <v>0.25532041723627308</v>
      </c>
      <c r="U20" s="72">
        <v>0.55710400421010187</v>
      </c>
      <c r="V20" s="72">
        <v>0.6847822239351562</v>
      </c>
      <c r="W20" s="72">
        <v>0.33677432770436644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2.1479651624281234E-3</v>
      </c>
      <c r="D21" s="72">
        <v>2.10746952484667E-2</v>
      </c>
      <c r="E21" s="72">
        <v>4.9257534950457434E-2</v>
      </c>
      <c r="F21" s="72">
        <v>0.1378506743429978</v>
      </c>
      <c r="G21" s="72">
        <v>0.15417139437782976</v>
      </c>
      <c r="H21" s="72">
        <v>0.22696978000493354</v>
      </c>
      <c r="I21" s="72">
        <v>0.20130018284955534</v>
      </c>
      <c r="J21" s="72">
        <v>0.17342726488670546</v>
      </c>
      <c r="K21" s="72">
        <v>0.15306357095731665</v>
      </c>
      <c r="L21" s="72">
        <v>4.7852084723790558E-2</v>
      </c>
      <c r="M21" s="72">
        <v>2.9176800190110742E-2</v>
      </c>
      <c r="N21" s="72">
        <v>1.7905247377383516E-2</v>
      </c>
      <c r="O21" s="72">
        <v>6.9952606576061227E-2</v>
      </c>
      <c r="P21" s="72">
        <v>0.10050070683280868</v>
      </c>
      <c r="Q21" s="72">
        <v>0.19923951061042802</v>
      </c>
      <c r="R21" s="72">
        <v>0.13491189069371953</v>
      </c>
      <c r="S21" s="72">
        <v>0.22339573559439158</v>
      </c>
      <c r="T21" s="72">
        <v>0.21082375407329296</v>
      </c>
      <c r="U21" s="72">
        <v>0.1469826504547786</v>
      </c>
      <c r="V21" s="72">
        <v>0.12818937442982403</v>
      </c>
      <c r="W21" s="72">
        <v>0.11909944728995457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6.426250427265459E-4</v>
      </c>
      <c r="D22" s="72">
        <v>1.6017417986739863E-4</v>
      </c>
      <c r="E22" s="72">
        <v>2.9392816115805304E-4</v>
      </c>
      <c r="F22" s="72">
        <v>1.5446111657839506E-3</v>
      </c>
      <c r="G22" s="72">
        <v>1.8336600666207599E-3</v>
      </c>
      <c r="H22" s="72">
        <v>2.652495542613272E-3</v>
      </c>
      <c r="I22" s="72">
        <v>4.0267277948098333E-3</v>
      </c>
      <c r="J22" s="72">
        <v>1.1301804936309879E-2</v>
      </c>
      <c r="K22" s="72">
        <v>9.6853445849060475E-3</v>
      </c>
      <c r="L22" s="72">
        <v>1.415631701032696E-2</v>
      </c>
      <c r="M22" s="72">
        <v>1.8438910988543035E-2</v>
      </c>
      <c r="N22" s="72">
        <v>2.2810699927984873E-2</v>
      </c>
      <c r="O22" s="72">
        <v>2.8774828195199664E-2</v>
      </c>
      <c r="P22" s="72">
        <v>8.9807697859196692E-3</v>
      </c>
      <c r="Q22" s="72">
        <v>3.1229254251760975E-2</v>
      </c>
      <c r="R22" s="72">
        <v>5.5888872844636887E-2</v>
      </c>
      <c r="S22" s="72">
        <v>5.1935531288897663E-2</v>
      </c>
      <c r="T22" s="72">
        <v>4.0802572282652702E-2</v>
      </c>
      <c r="U22" s="72">
        <v>2.2185019252328714E-2</v>
      </c>
      <c r="V22" s="72">
        <v>7.2296925131153144E-3</v>
      </c>
      <c r="W22" s="72">
        <v>9.2023610937666978E-2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1.9594655703075513E-3</v>
      </c>
      <c r="D24" s="72">
        <v>1.4813061106087978E-2</v>
      </c>
      <c r="E24" s="72">
        <v>4.4596578916719441E-2</v>
      </c>
      <c r="F24" s="72">
        <v>4.0147897705854675E-2</v>
      </c>
      <c r="G24" s="72">
        <v>1.9587547299424642E-2</v>
      </c>
      <c r="H24" s="72">
        <v>9.4212547139229628E-3</v>
      </c>
      <c r="I24" s="72">
        <v>2.189223639002993E-3</v>
      </c>
      <c r="J24" s="72">
        <v>3.2827374341946346E-2</v>
      </c>
      <c r="K24" s="72">
        <v>3.6903640215506524E-2</v>
      </c>
      <c r="L24" s="72">
        <v>2.5615854922255179E-2</v>
      </c>
      <c r="M24" s="72">
        <v>2.150552978345821E-2</v>
      </c>
      <c r="N24" s="72">
        <v>3.9842895521845272E-2</v>
      </c>
      <c r="O24" s="72">
        <v>0.12722851416103065</v>
      </c>
      <c r="P24" s="72">
        <v>9.8274919094686164E-2</v>
      </c>
      <c r="Q24" s="72">
        <v>4.6048762716904959E-2</v>
      </c>
      <c r="R24" s="72">
        <v>3.3052907247815295E-2</v>
      </c>
      <c r="S24" s="72">
        <v>4.6425898177899112E-2</v>
      </c>
      <c r="T24" s="72">
        <v>7.7363304511415903E-2</v>
      </c>
      <c r="U24" s="72">
        <v>6.1211966089949194E-2</v>
      </c>
      <c r="V24" s="72">
        <v>5.0110557625732299E-2</v>
      </c>
      <c r="W24" s="72">
        <v>4.067771860828813E-2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8.0124060505770274</v>
      </c>
      <c r="D25" s="74">
        <v>9.7967292243515125</v>
      </c>
      <c r="E25" s="74">
        <v>7.4796403022352678</v>
      </c>
      <c r="F25" s="74">
        <v>15.471905016443289</v>
      </c>
      <c r="G25" s="74">
        <v>6.6013069921456582</v>
      </c>
      <c r="H25" s="74">
        <v>6.2286898228970822</v>
      </c>
      <c r="I25" s="74">
        <v>3.4767771672148822</v>
      </c>
      <c r="J25" s="74">
        <v>4.859743539907428</v>
      </c>
      <c r="K25" s="74">
        <v>9.7070056510776226</v>
      </c>
      <c r="L25" s="74">
        <v>7.1095716434721874</v>
      </c>
      <c r="M25" s="74">
        <v>8.1945269555342097</v>
      </c>
      <c r="N25" s="74">
        <v>6.6868419026798307</v>
      </c>
      <c r="O25" s="74">
        <v>10.71434082871985</v>
      </c>
      <c r="P25" s="74">
        <v>8.2657493170625891</v>
      </c>
      <c r="Q25" s="74">
        <v>3.4143428071606174</v>
      </c>
      <c r="R25" s="74">
        <v>4.9514853043607374</v>
      </c>
      <c r="S25" s="74">
        <v>5.2849223380906105</v>
      </c>
      <c r="T25" s="74">
        <v>3.7863299866311544</v>
      </c>
      <c r="U25" s="74">
        <v>5.2504616960130583</v>
      </c>
      <c r="V25" s="74">
        <v>4.7874587449495474</v>
      </c>
      <c r="W25" s="74">
        <v>6.9039358159363529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5.970420940662037</v>
      </c>
      <c r="D26" s="77">
        <v>4.9640734153166397</v>
      </c>
      <c r="E26" s="77">
        <v>5.5478063847622083</v>
      </c>
      <c r="F26" s="77">
        <v>7.1069371844665437</v>
      </c>
      <c r="G26" s="77">
        <v>3.8459935115328254</v>
      </c>
      <c r="H26" s="77">
        <v>4.3231588232413989</v>
      </c>
      <c r="I26" s="77">
        <v>7.0849749033511866</v>
      </c>
      <c r="J26" s="77">
        <v>8.1976178031882441</v>
      </c>
      <c r="K26" s="77">
        <v>6.8285325016564808</v>
      </c>
      <c r="L26" s="77">
        <v>5.7288904780585366</v>
      </c>
      <c r="M26" s="77">
        <v>5.2616596235180157</v>
      </c>
      <c r="N26" s="77">
        <v>5.0705296980853731</v>
      </c>
      <c r="O26" s="77">
        <v>8.0167809240963237</v>
      </c>
      <c r="P26" s="77">
        <v>8.496913499423842</v>
      </c>
      <c r="Q26" s="77">
        <v>7.2257667652216213</v>
      </c>
      <c r="R26" s="77">
        <v>6.4150472815080199</v>
      </c>
      <c r="S26" s="77">
        <v>6.1114796210317186</v>
      </c>
      <c r="T26" s="77">
        <v>6.6683182652088462</v>
      </c>
      <c r="U26" s="77">
        <v>5.5152361472375624</v>
      </c>
      <c r="V26" s="77">
        <v>5.8256971875806585</v>
      </c>
      <c r="W26" s="77">
        <v>5.1407938026152751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6.7454035140104658</v>
      </c>
      <c r="D27" s="69">
        <f t="shared" si="10"/>
        <v>7.4866699542060742</v>
      </c>
      <c r="E27" s="69">
        <f t="shared" si="10"/>
        <v>6.7741214233387286</v>
      </c>
      <c r="F27" s="69">
        <f t="shared" si="10"/>
        <v>11.477791161989328</v>
      </c>
      <c r="G27" s="69">
        <f t="shared" si="10"/>
        <v>5.5877488653235341</v>
      </c>
      <c r="H27" s="69">
        <f t="shared" si="10"/>
        <v>5.7732318399459892</v>
      </c>
      <c r="I27" s="69">
        <f t="shared" si="10"/>
        <v>6.2578607859708262</v>
      </c>
      <c r="J27" s="69">
        <f t="shared" si="10"/>
        <v>7.3329227171410754</v>
      </c>
      <c r="K27" s="69">
        <f t="shared" si="10"/>
        <v>8.0465317420870051</v>
      </c>
      <c r="L27" s="69">
        <f t="shared" si="10"/>
        <v>6.3089767044330545</v>
      </c>
      <c r="M27" s="69">
        <f t="shared" si="10"/>
        <v>6.1832536617340423</v>
      </c>
      <c r="N27" s="69">
        <f t="shared" si="10"/>
        <v>5.7722883692762412</v>
      </c>
      <c r="O27" s="69">
        <f t="shared" si="10"/>
        <v>10.312912882676791</v>
      </c>
      <c r="P27" s="69">
        <f t="shared" si="10"/>
        <v>9.0655434545233504</v>
      </c>
      <c r="Q27" s="69">
        <f t="shared" si="10"/>
        <v>5.9344568153603214</v>
      </c>
      <c r="R27" s="69">
        <f t="shared" ref="R27:V27" si="11">SUM(R28:R32)</f>
        <v>6.1058911144283794</v>
      </c>
      <c r="S27" s="69">
        <f t="shared" si="11"/>
        <v>6.1806697570725024</v>
      </c>
      <c r="T27" s="69">
        <f t="shared" si="11"/>
        <v>6.3799571647990927</v>
      </c>
      <c r="U27" s="69">
        <f t="shared" si="11"/>
        <v>6.4967713076288218</v>
      </c>
      <c r="V27" s="69">
        <f t="shared" si="11"/>
        <v>7.3370808418776692</v>
      </c>
      <c r="W27" s="69">
        <f t="shared" ref="W27" si="12">SUM(W28:W32)</f>
        <v>7.2049349303007704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0.27995581732363739</v>
      </c>
      <c r="D29" s="72">
        <v>0.20870143560260815</v>
      </c>
      <c r="E29" s="72">
        <v>0.23879453321481664</v>
      </c>
      <c r="F29" s="72">
        <v>0.44991174900235109</v>
      </c>
      <c r="G29" s="72">
        <v>0.23230752471619059</v>
      </c>
      <c r="H29" s="72">
        <v>0.25099358085835699</v>
      </c>
      <c r="I29" s="72">
        <v>0.31669046900246134</v>
      </c>
      <c r="J29" s="72">
        <v>0.35501019339780582</v>
      </c>
      <c r="K29" s="72">
        <v>0.28306226685848468</v>
      </c>
      <c r="L29" s="72">
        <v>0.30162813629490992</v>
      </c>
      <c r="M29" s="72">
        <v>0.37703034745634051</v>
      </c>
      <c r="N29" s="72">
        <v>0.15396507624378197</v>
      </c>
      <c r="O29" s="72">
        <v>1.810829197834309</v>
      </c>
      <c r="P29" s="72">
        <v>1.5445625577639153</v>
      </c>
      <c r="Q29" s="72">
        <v>0.67965761038097861</v>
      </c>
      <c r="R29" s="72">
        <v>0.62499315370899622</v>
      </c>
      <c r="S29" s="72">
        <v>0.98014422027807391</v>
      </c>
      <c r="T29" s="72">
        <v>1.6897578997174356</v>
      </c>
      <c r="U29" s="72">
        <v>1.7352710244936358</v>
      </c>
      <c r="V29" s="72">
        <v>1.964388501633159</v>
      </c>
      <c r="W29" s="72">
        <v>1.2340543715820012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2.4385505422190847E-4</v>
      </c>
      <c r="D30" s="72">
        <v>2.3473402722970979E-3</v>
      </c>
      <c r="E30" s="72">
        <v>4.9976393838628086E-3</v>
      </c>
      <c r="F30" s="72">
        <v>1.2626931417497963E-2</v>
      </c>
      <c r="G30" s="72">
        <v>1.4207102897183462E-2</v>
      </c>
      <c r="H30" s="72">
        <v>2.055730572685241E-2</v>
      </c>
      <c r="I30" s="72">
        <v>1.7551875148621266E-2</v>
      </c>
      <c r="J30" s="72">
        <v>1.4084755493555935E-2</v>
      </c>
      <c r="K30" s="72">
        <v>1.2903225086286827E-2</v>
      </c>
      <c r="L30" s="72">
        <v>5.5333320423218276E-3</v>
      </c>
      <c r="M30" s="72">
        <v>3.4534720520041657E-3</v>
      </c>
      <c r="N30" s="72">
        <v>2.4120280348822283E-3</v>
      </c>
      <c r="O30" s="72">
        <v>9.5544498307186289E-3</v>
      </c>
      <c r="P30" s="72">
        <v>2.3217948471656289E-2</v>
      </c>
      <c r="Q30" s="72">
        <v>4.0910316206607684E-2</v>
      </c>
      <c r="R30" s="72">
        <v>4.9425608810356833E-2</v>
      </c>
      <c r="S30" s="72">
        <v>3.4221949088664952E-2</v>
      </c>
      <c r="T30" s="72">
        <v>3.7967954844398917E-2</v>
      </c>
      <c r="U30" s="72">
        <v>3.7187949058707349E-2</v>
      </c>
      <c r="V30" s="72">
        <v>2.8573753856756229E-2</v>
      </c>
      <c r="W30" s="72">
        <v>3.199741434894008E-2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2.0843610232269313E-2</v>
      </c>
      <c r="D31" s="72">
        <v>8.4254270689656727E-3</v>
      </c>
      <c r="E31" s="72">
        <v>1.2394723344635702E-2</v>
      </c>
      <c r="F31" s="72">
        <v>6.5314016789064094E-2</v>
      </c>
      <c r="G31" s="72">
        <v>9.6073835731049398E-2</v>
      </c>
      <c r="H31" s="72">
        <v>0.16046554388300377</v>
      </c>
      <c r="I31" s="72">
        <v>0.2049829443293886</v>
      </c>
      <c r="J31" s="72">
        <v>0.234835317135386</v>
      </c>
      <c r="K31" s="72">
        <v>0.22020186610288947</v>
      </c>
      <c r="L31" s="72">
        <v>0.33530610449497106</v>
      </c>
      <c r="M31" s="72">
        <v>0.41246563597128061</v>
      </c>
      <c r="N31" s="72">
        <v>0.63564204302882754</v>
      </c>
      <c r="O31" s="72">
        <v>0.70411831071464748</v>
      </c>
      <c r="P31" s="72">
        <v>0.18319143864643384</v>
      </c>
      <c r="Q31" s="72">
        <v>0.16025696610999496</v>
      </c>
      <c r="R31" s="72">
        <v>0.16445386242338034</v>
      </c>
      <c r="S31" s="72">
        <v>0.17309410732278585</v>
      </c>
      <c r="T31" s="72">
        <v>0.23315437059087285</v>
      </c>
      <c r="U31" s="72">
        <v>0.15525952730561976</v>
      </c>
      <c r="V31" s="72">
        <v>6.0722555172903613E-2</v>
      </c>
      <c r="W31" s="72">
        <v>0.82168242993358254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6.4443602314003368</v>
      </c>
      <c r="D32" s="77">
        <v>7.2671957512622036</v>
      </c>
      <c r="E32" s="77">
        <v>6.517934527395413</v>
      </c>
      <c r="F32" s="77">
        <v>10.949938464780415</v>
      </c>
      <c r="G32" s="77">
        <v>5.2451604019791107</v>
      </c>
      <c r="H32" s="77">
        <v>5.3412154094777762</v>
      </c>
      <c r="I32" s="77">
        <v>5.7186354974903546</v>
      </c>
      <c r="J32" s="77">
        <v>6.728992451114328</v>
      </c>
      <c r="K32" s="77">
        <v>7.5303643840393439</v>
      </c>
      <c r="L32" s="77">
        <v>5.6665091316008516</v>
      </c>
      <c r="M32" s="77">
        <v>5.3903042062544175</v>
      </c>
      <c r="N32" s="77">
        <v>4.980269221968749</v>
      </c>
      <c r="O32" s="77">
        <v>7.7884109242971169</v>
      </c>
      <c r="P32" s="77">
        <v>7.3145715096413459</v>
      </c>
      <c r="Q32" s="77">
        <v>5.0536319226627402</v>
      </c>
      <c r="R32" s="77">
        <v>5.267018489485646</v>
      </c>
      <c r="S32" s="77">
        <v>4.9932094803829781</v>
      </c>
      <c r="T32" s="77">
        <v>4.4190769396463851</v>
      </c>
      <c r="U32" s="77">
        <v>4.5690528067708591</v>
      </c>
      <c r="V32" s="77">
        <v>5.28339603121485</v>
      </c>
      <c r="W32" s="77">
        <v>5.1172007144362466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69.724330697882152</v>
      </c>
      <c r="D3" s="65">
        <f t="shared" si="0"/>
        <v>71.866199323312955</v>
      </c>
      <c r="E3" s="65">
        <f t="shared" si="0"/>
        <v>78.41792063642437</v>
      </c>
      <c r="F3" s="65">
        <f t="shared" si="0"/>
        <v>113.93679086229109</v>
      </c>
      <c r="G3" s="65">
        <f t="shared" si="0"/>
        <v>60.260958986375719</v>
      </c>
      <c r="H3" s="65">
        <f t="shared" si="0"/>
        <v>65.132117623885023</v>
      </c>
      <c r="I3" s="65">
        <f t="shared" si="0"/>
        <v>70.166429360906761</v>
      </c>
      <c r="J3" s="65">
        <f t="shared" si="0"/>
        <v>73.988885785677013</v>
      </c>
      <c r="K3" s="65">
        <f t="shared" si="0"/>
        <v>78.769703936579532</v>
      </c>
      <c r="L3" s="65">
        <f t="shared" si="0"/>
        <v>63.313446788009628</v>
      </c>
      <c r="M3" s="65">
        <f t="shared" si="0"/>
        <v>74.263565587002219</v>
      </c>
      <c r="N3" s="65">
        <f t="shared" si="0"/>
        <v>79.254159326793271</v>
      </c>
      <c r="O3" s="65">
        <f t="shared" si="0"/>
        <v>79.876384157492453</v>
      </c>
      <c r="P3" s="65">
        <f t="shared" si="0"/>
        <v>70.845877413060208</v>
      </c>
      <c r="Q3" s="65">
        <f t="shared" si="0"/>
        <v>63.114353104139624</v>
      </c>
      <c r="R3" s="65">
        <f t="shared" ref="R3:V3" si="1">SUM(R4,R15,R17,R27)</f>
        <v>63.674778555858687</v>
      </c>
      <c r="S3" s="65">
        <f t="shared" si="1"/>
        <v>63.473409996241521</v>
      </c>
      <c r="T3" s="65">
        <f t="shared" si="1"/>
        <v>51.423718598227893</v>
      </c>
      <c r="U3" s="65">
        <f t="shared" si="1"/>
        <v>53.059128156047208</v>
      </c>
      <c r="V3" s="65">
        <f t="shared" si="1"/>
        <v>57.038112179304264</v>
      </c>
      <c r="W3" s="65">
        <f t="shared" ref="W3" si="2">SUM(W4,W15,W17,W27)</f>
        <v>56.074693901124505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48.447883041512888</v>
      </c>
      <c r="D4" s="69">
        <f t="shared" si="3"/>
        <v>51.215340835904797</v>
      </c>
      <c r="E4" s="69">
        <f t="shared" si="3"/>
        <v>55.49427246183263</v>
      </c>
      <c r="F4" s="69">
        <f t="shared" si="3"/>
        <v>82.972661992537297</v>
      </c>
      <c r="G4" s="69">
        <f t="shared" si="3"/>
        <v>42.560550586487203</v>
      </c>
      <c r="H4" s="69">
        <f t="shared" si="3"/>
        <v>44.876121230745532</v>
      </c>
      <c r="I4" s="69">
        <f t="shared" si="3"/>
        <v>49.980603269362817</v>
      </c>
      <c r="J4" s="69">
        <f t="shared" si="3"/>
        <v>55.100681937662756</v>
      </c>
      <c r="K4" s="69">
        <f t="shared" si="3"/>
        <v>52.371543690126451</v>
      </c>
      <c r="L4" s="69">
        <f t="shared" si="3"/>
        <v>40.118780052425556</v>
      </c>
      <c r="M4" s="69">
        <f t="shared" si="3"/>
        <v>50.772345047669106</v>
      </c>
      <c r="N4" s="69">
        <f t="shared" si="3"/>
        <v>46.712303169520666</v>
      </c>
      <c r="O4" s="69">
        <f t="shared" si="3"/>
        <v>45.796818076507137</v>
      </c>
      <c r="P4" s="69">
        <f t="shared" si="3"/>
        <v>38.77962076813705</v>
      </c>
      <c r="Q4" s="69">
        <f t="shared" si="3"/>
        <v>35.851574588287882</v>
      </c>
      <c r="R4" s="69">
        <f t="shared" ref="R4:V4" si="4">SUM(R5:R14)</f>
        <v>33.884098680645735</v>
      </c>
      <c r="S4" s="69">
        <f t="shared" si="4"/>
        <v>32.59928720438257</v>
      </c>
      <c r="T4" s="69">
        <f t="shared" si="4"/>
        <v>27.388539187566579</v>
      </c>
      <c r="U4" s="69">
        <f t="shared" si="4"/>
        <v>28.371709539883419</v>
      </c>
      <c r="V4" s="69">
        <f t="shared" si="4"/>
        <v>30.205627775348614</v>
      </c>
      <c r="W4" s="69">
        <f t="shared" ref="W4" si="5">SUM(W5:W14)</f>
        <v>29.415352078080033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1.1317081526139874E-2</v>
      </c>
      <c r="J5" s="72">
        <v>9.9288000794475445E-2</v>
      </c>
      <c r="K5" s="72">
        <v>2.9187871154389543E-2</v>
      </c>
      <c r="L5" s="72">
        <v>9.1291192297875291E-3</v>
      </c>
      <c r="M5" s="72">
        <v>0</v>
      </c>
      <c r="N5" s="72">
        <v>1.4219161923955793E-2</v>
      </c>
      <c r="O5" s="72">
        <v>0.10363312022871704</v>
      </c>
      <c r="P5" s="72">
        <v>0.31380162967637126</v>
      </c>
      <c r="Q5" s="72">
        <v>0.16920986839511643</v>
      </c>
      <c r="R5" s="72">
        <v>2.3253514711749586E-2</v>
      </c>
      <c r="S5" s="72">
        <v>9.0229904094743088E-2</v>
      </c>
      <c r="T5" s="72">
        <v>5.4740867080539535E-3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0.58158865833675211</v>
      </c>
      <c r="I6" s="72">
        <v>0.57570726765296809</v>
      </c>
      <c r="J6" s="72">
        <v>0.96255316086865728</v>
      </c>
      <c r="K6" s="72">
        <v>0.81919991648878465</v>
      </c>
      <c r="L6" s="72">
        <v>0.87599375968465187</v>
      </c>
      <c r="M6" s="72">
        <v>0.82506416236080482</v>
      </c>
      <c r="N6" s="72">
        <v>0.31188391215668448</v>
      </c>
      <c r="O6" s="72">
        <v>1.4508765253329292</v>
      </c>
      <c r="P6" s="72">
        <v>1.9351491713612234</v>
      </c>
      <c r="Q6" s="72">
        <v>0.55162823690028695</v>
      </c>
      <c r="R6" s="72">
        <v>5.291462171251634E-2</v>
      </c>
      <c r="S6" s="72">
        <v>9.0158617053436974E-2</v>
      </c>
      <c r="T6" s="72">
        <v>0</v>
      </c>
      <c r="U6" s="72">
        <v>0</v>
      </c>
      <c r="V6" s="72">
        <v>0</v>
      </c>
      <c r="W6" s="72">
        <v>0.19423122973809237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36.653282631981341</v>
      </c>
      <c r="D7" s="72">
        <v>36.978417773574563</v>
      </c>
      <c r="E7" s="72">
        <v>41.653424154241435</v>
      </c>
      <c r="F7" s="72">
        <v>54.123063386933794</v>
      </c>
      <c r="G7" s="72">
        <v>20.598024381766688</v>
      </c>
      <c r="H7" s="72">
        <v>14.060711818173736</v>
      </c>
      <c r="I7" s="72">
        <v>14.643113604257961</v>
      </c>
      <c r="J7" s="72">
        <v>25.618026575960869</v>
      </c>
      <c r="K7" s="72">
        <v>23.593424461565174</v>
      </c>
      <c r="L7" s="72">
        <v>15.602402609566342</v>
      </c>
      <c r="M7" s="72">
        <v>15.669729542083159</v>
      </c>
      <c r="N7" s="72">
        <v>15.829192613707537</v>
      </c>
      <c r="O7" s="72">
        <v>16.819350006809202</v>
      </c>
      <c r="P7" s="72">
        <v>12.57876378249996</v>
      </c>
      <c r="Q7" s="72">
        <v>0</v>
      </c>
      <c r="R7" s="72">
        <v>6.4458349577403125</v>
      </c>
      <c r="S7" s="72">
        <v>12.736608238081603</v>
      </c>
      <c r="T7" s="72">
        <v>9.3272963128957223</v>
      </c>
      <c r="U7" s="72">
        <v>15.479463507082093</v>
      </c>
      <c r="V7" s="72">
        <v>17.351374169601073</v>
      </c>
      <c r="W7" s="72">
        <v>4.7272829651645001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0.21010739856349861</v>
      </c>
      <c r="D8" s="72">
        <v>0.82537646164117884</v>
      </c>
      <c r="E8" s="72">
        <v>1.7589116320724458</v>
      </c>
      <c r="F8" s="72">
        <v>4.4728086107767382</v>
      </c>
      <c r="G8" s="72">
        <v>5.5633319984447178</v>
      </c>
      <c r="H8" s="72">
        <v>8.9531263741009184</v>
      </c>
      <c r="I8" s="72">
        <v>9.1040185740127981</v>
      </c>
      <c r="J8" s="72">
        <v>9.063865922111038</v>
      </c>
      <c r="K8" s="72">
        <v>9.2839833135073597</v>
      </c>
      <c r="L8" s="72">
        <v>4.2499633471648455</v>
      </c>
      <c r="M8" s="72">
        <v>4.1640932213913464</v>
      </c>
      <c r="N8" s="72">
        <v>1.9781348151186935</v>
      </c>
      <c r="O8" s="72">
        <v>4.2207909901378198</v>
      </c>
      <c r="P8" s="72">
        <v>6.7478457893023283</v>
      </c>
      <c r="Q8" s="72">
        <v>12.434527710553903</v>
      </c>
      <c r="R8" s="72">
        <v>6.3570296727396087</v>
      </c>
      <c r="S8" s="72">
        <v>6.5874099995058071</v>
      </c>
      <c r="T8" s="72">
        <v>6.7874074710194918</v>
      </c>
      <c r="U8" s="72">
        <v>8.1409852261606392</v>
      </c>
      <c r="V8" s="72">
        <v>9.4959624725837788</v>
      </c>
      <c r="W8" s="72">
        <v>11.002353805287873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5.1848162317457431</v>
      </c>
      <c r="D9" s="72">
        <v>1.8962777672451512</v>
      </c>
      <c r="E9" s="72">
        <v>2.7571634290000389</v>
      </c>
      <c r="F9" s="72">
        <v>11.260185494478076</v>
      </c>
      <c r="G9" s="72">
        <v>10.494032335721913</v>
      </c>
      <c r="H9" s="72">
        <v>12.731861941281458</v>
      </c>
      <c r="I9" s="72">
        <v>17.63655036080096</v>
      </c>
      <c r="J9" s="72">
        <v>10.286558102149133</v>
      </c>
      <c r="K9" s="72">
        <v>11.629318754323492</v>
      </c>
      <c r="L9" s="72">
        <v>14.571689760072735</v>
      </c>
      <c r="M9" s="72">
        <v>25.29414018152676</v>
      </c>
      <c r="N9" s="72">
        <v>22.906110650085996</v>
      </c>
      <c r="O9" s="72">
        <v>15.107099897326776</v>
      </c>
      <c r="P9" s="72">
        <v>4.8347513673038662</v>
      </c>
      <c r="Q9" s="72">
        <v>8.290065137360104</v>
      </c>
      <c r="R9" s="72">
        <v>7.5243250150155054</v>
      </c>
      <c r="S9" s="72">
        <v>5.6272955341185646</v>
      </c>
      <c r="T9" s="72">
        <v>5.9563220246376618</v>
      </c>
      <c r="U9" s="72">
        <v>1.7256758021240943</v>
      </c>
      <c r="V9" s="72">
        <v>0.29529941834801382</v>
      </c>
      <c r="W9" s="72">
        <v>9.2441672809390045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5.9432223203582484E-2</v>
      </c>
      <c r="G10" s="72">
        <v>8.5686000256981441E-3</v>
      </c>
      <c r="H10" s="72">
        <v>6.0235916095617353E-3</v>
      </c>
      <c r="I10" s="72">
        <v>2.3837858504207271E-3</v>
      </c>
      <c r="J10" s="72">
        <v>2.7061467428140819E-3</v>
      </c>
      <c r="K10" s="72">
        <v>2.1524854694192266E-3</v>
      </c>
      <c r="L10" s="72">
        <v>4.2785866426448623E-4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0.62079852162047533</v>
      </c>
      <c r="D11" s="72">
        <v>0.95677253427681674</v>
      </c>
      <c r="E11" s="72">
        <v>2.1031003895003173</v>
      </c>
      <c r="F11" s="72">
        <v>1.9253000103767988</v>
      </c>
      <c r="G11" s="72">
        <v>1.1614558361354654</v>
      </c>
      <c r="H11" s="72">
        <v>0.90516785332186533</v>
      </c>
      <c r="I11" s="72">
        <v>0.80362933966767391</v>
      </c>
      <c r="J11" s="72">
        <v>0.67611182361952826</v>
      </c>
      <c r="K11" s="72">
        <v>0.91678587127633904</v>
      </c>
      <c r="L11" s="72">
        <v>0.71871102506032492</v>
      </c>
      <c r="M11" s="72">
        <v>0.64783805061059385</v>
      </c>
      <c r="N11" s="72">
        <v>0.61001375838431837</v>
      </c>
      <c r="O11" s="72">
        <v>0.82627738242703352</v>
      </c>
      <c r="P11" s="72">
        <v>0.87562761330625083</v>
      </c>
      <c r="Q11" s="72">
        <v>0.92607277998482418</v>
      </c>
      <c r="R11" s="72">
        <v>0.61201627247067703</v>
      </c>
      <c r="S11" s="72">
        <v>0.34253491142806952</v>
      </c>
      <c r="T11" s="72">
        <v>0.6494926909440295</v>
      </c>
      <c r="U11" s="72">
        <v>0.35520228710933965</v>
      </c>
      <c r="V11" s="72">
        <v>0.21965932965007551</v>
      </c>
      <c r="W11" s="72">
        <v>0.16613857978726682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0.60194454479317394</v>
      </c>
      <c r="D12" s="72">
        <v>1.4132585924153194</v>
      </c>
      <c r="E12" s="72">
        <v>2.059368543926364</v>
      </c>
      <c r="F12" s="72">
        <v>2.5497171600277611</v>
      </c>
      <c r="G12" s="72">
        <v>1.7579820970357891</v>
      </c>
      <c r="H12" s="72">
        <v>2.1147346825301372</v>
      </c>
      <c r="I12" s="72">
        <v>1.8665882549932311</v>
      </c>
      <c r="J12" s="72">
        <v>1.0930354121478887</v>
      </c>
      <c r="K12" s="72">
        <v>0.6443644648219593</v>
      </c>
      <c r="L12" s="72">
        <v>0.74500758891626517</v>
      </c>
      <c r="M12" s="72">
        <v>1.2705306973025652</v>
      </c>
      <c r="N12" s="72">
        <v>1.6162683361478283</v>
      </c>
      <c r="O12" s="72">
        <v>1.5533951284238032</v>
      </c>
      <c r="P12" s="72">
        <v>4.25682909884525</v>
      </c>
      <c r="Q12" s="72">
        <v>8.5139533673350307</v>
      </c>
      <c r="R12" s="72">
        <v>5.6393658557692907</v>
      </c>
      <c r="S12" s="72">
        <v>3.8814877159777281</v>
      </c>
      <c r="T12" s="72">
        <v>3.9342984695746646</v>
      </c>
      <c r="U12" s="72">
        <v>2.1849446350296882</v>
      </c>
      <c r="V12" s="72">
        <v>2.3065809989763699</v>
      </c>
      <c r="W12" s="72">
        <v>3.6912913378662657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4.2703770701197463</v>
      </c>
      <c r="D13" s="74">
        <v>8.2190487528822196</v>
      </c>
      <c r="E13" s="74">
        <v>4.1502542772765487</v>
      </c>
      <c r="F13" s="74">
        <v>7.0587680246646798</v>
      </c>
      <c r="G13" s="74">
        <v>2.2536030187831169</v>
      </c>
      <c r="H13" s="74">
        <v>4.8575656887332075</v>
      </c>
      <c r="I13" s="74">
        <v>4.6558946749491499</v>
      </c>
      <c r="J13" s="74">
        <v>6.4336807772315945</v>
      </c>
      <c r="K13" s="74">
        <v>4.5779948415501162</v>
      </c>
      <c r="L13" s="74">
        <v>2.7731427222036462</v>
      </c>
      <c r="M13" s="74">
        <v>2.2406120981946396</v>
      </c>
      <c r="N13" s="74">
        <v>2.925786233883644</v>
      </c>
      <c r="O13" s="74">
        <v>5.1161424214429898</v>
      </c>
      <c r="P13" s="74">
        <v>6.732698182941637</v>
      </c>
      <c r="Q13" s="74">
        <v>4.6306525130808112</v>
      </c>
      <c r="R13" s="74">
        <v>6.9071630695601121</v>
      </c>
      <c r="S13" s="74">
        <v>2.8067020943822927</v>
      </c>
      <c r="T13" s="74">
        <v>0.35604024188865147</v>
      </c>
      <c r="U13" s="74">
        <v>0</v>
      </c>
      <c r="V13" s="74">
        <v>3.17055762117002E-4</v>
      </c>
      <c r="W13" s="74">
        <v>0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0.90655664268890446</v>
      </c>
      <c r="D14" s="76">
        <v>0.9261889538695568</v>
      </c>
      <c r="E14" s="76">
        <v>1.012050035815482</v>
      </c>
      <c r="F14" s="76">
        <v>1.5233870820758546</v>
      </c>
      <c r="G14" s="76">
        <v>0.72355231857381441</v>
      </c>
      <c r="H14" s="76">
        <v>0.66534062265789051</v>
      </c>
      <c r="I14" s="76">
        <v>0.68140032565150976</v>
      </c>
      <c r="J14" s="76">
        <v>0.86485601603675144</v>
      </c>
      <c r="K14" s="76">
        <v>0.87513170996942491</v>
      </c>
      <c r="L14" s="76">
        <v>0.57231226186268835</v>
      </c>
      <c r="M14" s="76">
        <v>0.66033709419922615</v>
      </c>
      <c r="N14" s="76">
        <v>0.52069368811201033</v>
      </c>
      <c r="O14" s="76">
        <v>0.59925260437786954</v>
      </c>
      <c r="P14" s="76">
        <v>0.50415413290015831</v>
      </c>
      <c r="Q14" s="76">
        <v>0.33546497467780556</v>
      </c>
      <c r="R14" s="76">
        <v>0.32219570092596755</v>
      </c>
      <c r="S14" s="76">
        <v>0.4368601897403242</v>
      </c>
      <c r="T14" s="76">
        <v>0.37220788989830522</v>
      </c>
      <c r="U14" s="76">
        <v>0.48543808237756703</v>
      </c>
      <c r="V14" s="76">
        <v>0.53643433042719246</v>
      </c>
      <c r="W14" s="76">
        <v>0.38988687929703369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5.2926783509515696</v>
      </c>
      <c r="D15" s="69">
        <f t="shared" si="6"/>
        <v>3.9653583670622243</v>
      </c>
      <c r="E15" s="69">
        <f t="shared" si="6"/>
        <v>7.5393930500716477</v>
      </c>
      <c r="F15" s="69">
        <f t="shared" si="6"/>
        <v>5.594046980745591</v>
      </c>
      <c r="G15" s="69">
        <f t="shared" si="6"/>
        <v>5.4868857089149587</v>
      </c>
      <c r="H15" s="69">
        <f t="shared" si="6"/>
        <v>7.6296187057801141</v>
      </c>
      <c r="I15" s="69">
        <f t="shared" si="6"/>
        <v>6.1391175250683636</v>
      </c>
      <c r="J15" s="69">
        <f t="shared" si="6"/>
        <v>1.6058517882050545</v>
      </c>
      <c r="K15" s="69">
        <f t="shared" si="6"/>
        <v>7.0609986435193015</v>
      </c>
      <c r="L15" s="69">
        <f t="shared" si="6"/>
        <v>7.9314416998313479</v>
      </c>
      <c r="M15" s="69">
        <f t="shared" si="6"/>
        <v>8.0382819722755681</v>
      </c>
      <c r="N15" s="69">
        <f t="shared" si="6"/>
        <v>18.34407069561485</v>
      </c>
      <c r="O15" s="69">
        <f t="shared" si="6"/>
        <v>10.651952521936202</v>
      </c>
      <c r="P15" s="69">
        <f t="shared" si="6"/>
        <v>10.912422004796078</v>
      </c>
      <c r="Q15" s="69">
        <f t="shared" si="6"/>
        <v>12.901933240307908</v>
      </c>
      <c r="R15" s="69">
        <f t="shared" si="6"/>
        <v>14.888372258232128</v>
      </c>
      <c r="S15" s="69">
        <f t="shared" si="6"/>
        <v>15.687642882625022</v>
      </c>
      <c r="T15" s="69">
        <f t="shared" si="6"/>
        <v>9.2437809174509979</v>
      </c>
      <c r="U15" s="69">
        <f t="shared" si="6"/>
        <v>9.588670492014808</v>
      </c>
      <c r="V15" s="69">
        <f t="shared" si="6"/>
        <v>10.886382224227036</v>
      </c>
      <c r="W15" s="69">
        <f t="shared" si="6"/>
        <v>10.025798004555831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5.2926783509515696</v>
      </c>
      <c r="D16" s="72">
        <v>3.9653583670622243</v>
      </c>
      <c r="E16" s="72">
        <v>7.5393930500716477</v>
      </c>
      <c r="F16" s="72">
        <v>5.594046980745591</v>
      </c>
      <c r="G16" s="72">
        <v>5.4868857089149587</v>
      </c>
      <c r="H16" s="72">
        <v>7.6296187057801141</v>
      </c>
      <c r="I16" s="72">
        <v>6.1391175250683636</v>
      </c>
      <c r="J16" s="72">
        <v>1.6058517882050545</v>
      </c>
      <c r="K16" s="72">
        <v>7.0609986435193015</v>
      </c>
      <c r="L16" s="72">
        <v>7.9314416998313479</v>
      </c>
      <c r="M16" s="72">
        <v>8.0382819722755681</v>
      </c>
      <c r="N16" s="72">
        <v>18.34407069561485</v>
      </c>
      <c r="O16" s="72">
        <v>10.651952521936202</v>
      </c>
      <c r="P16" s="72">
        <v>10.912422004796078</v>
      </c>
      <c r="Q16" s="72">
        <v>12.901933240307908</v>
      </c>
      <c r="R16" s="72">
        <v>14.888372258232128</v>
      </c>
      <c r="S16" s="72">
        <v>15.687642882625022</v>
      </c>
      <c r="T16" s="72">
        <v>9.2437809174509979</v>
      </c>
      <c r="U16" s="72">
        <v>9.588670492014808</v>
      </c>
      <c r="V16" s="72">
        <v>10.886382224227036</v>
      </c>
      <c r="W16" s="72">
        <v>10.025798004555831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10.960593409224524</v>
      </c>
      <c r="D17" s="69">
        <f t="shared" si="7"/>
        <v>11.08033523794623</v>
      </c>
      <c r="E17" s="69">
        <f t="shared" si="7"/>
        <v>10.311499642022781</v>
      </c>
      <c r="F17" s="69">
        <f t="shared" si="7"/>
        <v>16.773300613462336</v>
      </c>
      <c r="G17" s="69">
        <f t="shared" si="7"/>
        <v>8.0346982117930459</v>
      </c>
      <c r="H17" s="69">
        <f t="shared" si="7"/>
        <v>8.313540654522015</v>
      </c>
      <c r="I17" s="69">
        <f t="shared" si="7"/>
        <v>9.3738352372948892</v>
      </c>
      <c r="J17" s="69">
        <f t="shared" si="7"/>
        <v>11.789152898687705</v>
      </c>
      <c r="K17" s="69">
        <f t="shared" si="7"/>
        <v>13.268835805227317</v>
      </c>
      <c r="L17" s="69">
        <f t="shared" si="7"/>
        <v>10.536204210681952</v>
      </c>
      <c r="M17" s="69">
        <f t="shared" si="7"/>
        <v>10.833734785644356</v>
      </c>
      <c r="N17" s="69">
        <f t="shared" si="7"/>
        <v>9.8803463381005194</v>
      </c>
      <c r="O17" s="69">
        <f t="shared" si="7"/>
        <v>15.861031469600894</v>
      </c>
      <c r="P17" s="69">
        <f t="shared" si="7"/>
        <v>14.358573567943171</v>
      </c>
      <c r="Q17" s="69">
        <f t="shared" si="7"/>
        <v>9.8188010884673389</v>
      </c>
      <c r="R17" s="69">
        <f t="shared" ref="R17:V17" si="8">SUM(R18:R26)</f>
        <v>10.150983876881295</v>
      </c>
      <c r="S17" s="69">
        <f t="shared" si="8"/>
        <v>10.368677600175779</v>
      </c>
      <c r="T17" s="69">
        <f t="shared" si="8"/>
        <v>9.9016139037965267</v>
      </c>
      <c r="U17" s="69">
        <f t="shared" si="8"/>
        <v>10.023226814664747</v>
      </c>
      <c r="V17" s="69">
        <f t="shared" si="8"/>
        <v>10.105442009970638</v>
      </c>
      <c r="W17" s="69">
        <f t="shared" ref="W17" si="9">SUM(W18:W26)</f>
        <v>10.882834999878657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2.3142799125136372E-2</v>
      </c>
      <c r="D19" s="72">
        <v>2.6166110414406616E-2</v>
      </c>
      <c r="E19" s="72">
        <v>1.8622253446894731E-2</v>
      </c>
      <c r="F19" s="72">
        <v>2.9283450077551322E-2</v>
      </c>
      <c r="G19" s="72">
        <v>1.6422827323424642E-2</v>
      </c>
      <c r="H19" s="72">
        <v>1.6334291025300565E-2</v>
      </c>
      <c r="I19" s="72">
        <v>8.4392032855960253E-3</v>
      </c>
      <c r="J19" s="72">
        <v>1.0972891478037126E-2</v>
      </c>
      <c r="K19" s="72">
        <v>1.6602164470492075E-2</v>
      </c>
      <c r="L19" s="72">
        <v>1.8702422829883606E-2</v>
      </c>
      <c r="M19" s="72">
        <v>2.155145652195458E-2</v>
      </c>
      <c r="N19" s="72">
        <v>1.5980029193119479E-2</v>
      </c>
      <c r="O19" s="72">
        <v>4.327443898722886E-2</v>
      </c>
      <c r="P19" s="72">
        <v>3.8834134591229565E-2</v>
      </c>
      <c r="Q19" s="72">
        <v>2.407288896715536E-2</v>
      </c>
      <c r="R19" s="72">
        <v>1.768135761473839E-2</v>
      </c>
      <c r="S19" s="72">
        <v>1.8491730725959887E-2</v>
      </c>
      <c r="T19" s="72">
        <v>2.0364956504943851E-2</v>
      </c>
      <c r="U19" s="72">
        <v>1.1737892582005719E-2</v>
      </c>
      <c r="V19" s="72">
        <v>9.0181620454311256E-3</v>
      </c>
      <c r="W19" s="72">
        <v>2.4150810308971208E-2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0.12159553486554725</v>
      </c>
      <c r="D20" s="72">
        <v>0.12920067029427684</v>
      </c>
      <c r="E20" s="72">
        <v>0.13554532823363158</v>
      </c>
      <c r="F20" s="72">
        <v>9.2050176010924883E-2</v>
      </c>
      <c r="G20" s="72">
        <v>2.9427541016331101E-2</v>
      </c>
      <c r="H20" s="72">
        <v>1.0500030383887847E-2</v>
      </c>
      <c r="I20" s="72">
        <v>1.6597192373843137E-2</v>
      </c>
      <c r="J20" s="72">
        <v>0.43790705493743914</v>
      </c>
      <c r="K20" s="72">
        <v>0.26200081879144138</v>
      </c>
      <c r="L20" s="72">
        <v>0.2866658986527163</v>
      </c>
      <c r="M20" s="72">
        <v>0.33331390177095133</v>
      </c>
      <c r="N20" s="72">
        <v>0.45252107604074593</v>
      </c>
      <c r="O20" s="72">
        <v>0.61531241375814127</v>
      </c>
      <c r="P20" s="72">
        <v>9.8478747117601448E-2</v>
      </c>
      <c r="Q20" s="72">
        <v>0</v>
      </c>
      <c r="R20" s="72">
        <v>5.6830493273274288E-2</v>
      </c>
      <c r="S20" s="72">
        <v>0.19364619643720998</v>
      </c>
      <c r="T20" s="72">
        <v>0.18391675441626096</v>
      </c>
      <c r="U20" s="72">
        <v>0.41068926883037293</v>
      </c>
      <c r="V20" s="72">
        <v>0.51317681380108471</v>
      </c>
      <c r="W20" s="72">
        <v>0.25431429278969248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1.1548117425256967E-3</v>
      </c>
      <c r="D21" s="72">
        <v>1.1470211718364586E-2</v>
      </c>
      <c r="E21" s="72">
        <v>2.7150042475938867E-2</v>
      </c>
      <c r="F21" s="72">
        <v>7.6943066990571768E-2</v>
      </c>
      <c r="G21" s="72">
        <v>8.7168676000622849E-2</v>
      </c>
      <c r="H21" s="72">
        <v>0.13002502134531588</v>
      </c>
      <c r="I21" s="72">
        <v>0.11688058331172159</v>
      </c>
      <c r="J21" s="72">
        <v>0.10212573162115159</v>
      </c>
      <c r="K21" s="72">
        <v>9.1495498739041003E-2</v>
      </c>
      <c r="L21" s="72">
        <v>2.9062898944984854E-2</v>
      </c>
      <c r="M21" s="72">
        <v>1.8143505242584915E-2</v>
      </c>
      <c r="N21" s="72">
        <v>1.1505099736242537E-2</v>
      </c>
      <c r="O21" s="72">
        <v>4.6898337455199897E-2</v>
      </c>
      <c r="P21" s="72">
        <v>7.0638709623102369E-2</v>
      </c>
      <c r="Q21" s="72">
        <v>0.14578209345056498</v>
      </c>
      <c r="R21" s="72">
        <v>0.1012710429252057</v>
      </c>
      <c r="S21" s="72">
        <v>0.17155435933600313</v>
      </c>
      <c r="T21" s="72">
        <v>0.16510118498499915</v>
      </c>
      <c r="U21" s="72">
        <v>0.11695415202504415</v>
      </c>
      <c r="V21" s="72">
        <v>0.10320769286210292</v>
      </c>
      <c r="W21" s="72">
        <v>9.6468169041286952E-2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3.5657566146195371E-4</v>
      </c>
      <c r="D22" s="72">
        <v>9.1064627648446475E-5</v>
      </c>
      <c r="E22" s="72">
        <v>1.7116209571537013E-4</v>
      </c>
      <c r="F22" s="72">
        <v>9.209499922621892E-4</v>
      </c>
      <c r="G22" s="72">
        <v>1.1189828622984804E-3</v>
      </c>
      <c r="H22" s="72">
        <v>1.6560712799492344E-3</v>
      </c>
      <c r="I22" s="72">
        <v>2.5711090434566699E-3</v>
      </c>
      <c r="J22" s="72">
        <v>7.3766823880355688E-3</v>
      </c>
      <c r="K22" s="72">
        <v>6.4586905431023639E-3</v>
      </c>
      <c r="L22" s="72">
        <v>9.6392590991909496E-3</v>
      </c>
      <c r="M22" s="72">
        <v>1.2794169792353868E-2</v>
      </c>
      <c r="N22" s="72">
        <v>1.6085180058175667E-2</v>
      </c>
      <c r="O22" s="72">
        <v>2.0559413431222237E-2</v>
      </c>
      <c r="P22" s="72">
        <v>6.4901181967273241E-3</v>
      </c>
      <c r="Q22" s="72">
        <v>2.2872346629198181E-2</v>
      </c>
      <c r="R22" s="72">
        <v>4.1735140202998205E-2</v>
      </c>
      <c r="S22" s="72">
        <v>3.9618309688803102E-2</v>
      </c>
      <c r="T22" s="72">
        <v>3.1785139978311318E-2</v>
      </c>
      <c r="U22" s="72">
        <v>1.7612374299176847E-2</v>
      </c>
      <c r="V22" s="72">
        <v>5.8297709671168924E-3</v>
      </c>
      <c r="W22" s="72">
        <v>7.5128323270240549E-2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1.519250398570565E-3</v>
      </c>
      <c r="D24" s="72">
        <v>1.1517561962433524E-2</v>
      </c>
      <c r="E24" s="72">
        <v>3.4775291035413096E-2</v>
      </c>
      <c r="F24" s="72">
        <v>3.1396872550484914E-2</v>
      </c>
      <c r="G24" s="72">
        <v>1.5363299827988706E-2</v>
      </c>
      <c r="H24" s="72">
        <v>7.4116891907003001E-3</v>
      </c>
      <c r="I24" s="72">
        <v>1.7275546397846032E-3</v>
      </c>
      <c r="J24" s="72">
        <v>2.5987566532276268E-2</v>
      </c>
      <c r="K24" s="72">
        <v>2.9313136294339053E-2</v>
      </c>
      <c r="L24" s="72">
        <v>2.0419559887121248E-2</v>
      </c>
      <c r="M24" s="72">
        <v>1.7227295954563678E-2</v>
      </c>
      <c r="N24" s="72">
        <v>3.2127896816163681E-2</v>
      </c>
      <c r="O24" s="72">
        <v>0.1034757512726935</v>
      </c>
      <c r="P24" s="72">
        <v>8.0722816496014219E-2</v>
      </c>
      <c r="Q24" s="72">
        <v>3.8175908478025204E-2</v>
      </c>
      <c r="R24" s="72">
        <v>2.7595281600142959E-2</v>
      </c>
      <c r="S24" s="72">
        <v>3.9024361324728737E-2</v>
      </c>
      <c r="T24" s="72">
        <v>6.5454548843837834E-2</v>
      </c>
      <c r="U24" s="72">
        <v>5.2111349099570992E-2</v>
      </c>
      <c r="V24" s="72">
        <v>4.2910283236052074E-2</v>
      </c>
      <c r="W24" s="72">
        <v>3.5019665220600446E-2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4.8424034967692453</v>
      </c>
      <c r="D25" s="74">
        <v>5.9378162036124609</v>
      </c>
      <c r="E25" s="74">
        <v>4.5474291799729798</v>
      </c>
      <c r="F25" s="74">
        <v>9.4357689133739964</v>
      </c>
      <c r="G25" s="74">
        <v>4.0392033732295545</v>
      </c>
      <c r="H25" s="74">
        <v>3.8244547280554633</v>
      </c>
      <c r="I25" s="74">
        <v>2.1426446912893011</v>
      </c>
      <c r="J25" s="74">
        <v>3.0071651685425209</v>
      </c>
      <c r="K25" s="74">
        <v>6.0344329947324207</v>
      </c>
      <c r="L25" s="74">
        <v>4.4428236932095189</v>
      </c>
      <c r="M25" s="74">
        <v>5.169044832843932</v>
      </c>
      <c r="N25" s="74">
        <v>4.2815973581706999</v>
      </c>
      <c r="O25" s="74">
        <v>7.0147301906000843</v>
      </c>
      <c r="P25" s="74">
        <v>5.5664955424946552</v>
      </c>
      <c r="Q25" s="74">
        <v>2.3621310857207738</v>
      </c>
      <c r="R25" s="74">
        <v>3.4908232797569143</v>
      </c>
      <c r="S25" s="74">
        <v>3.7948630216313548</v>
      </c>
      <c r="T25" s="74">
        <v>2.7666730538593267</v>
      </c>
      <c r="U25" s="74">
        <v>3.898885630591014</v>
      </c>
      <c r="V25" s="74">
        <v>3.6056020994781921</v>
      </c>
      <c r="W25" s="74">
        <v>5.2569599366325903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5.970420940662037</v>
      </c>
      <c r="D26" s="77">
        <v>4.9640734153166397</v>
      </c>
      <c r="E26" s="77">
        <v>5.5478063847622083</v>
      </c>
      <c r="F26" s="77">
        <v>7.1069371844665437</v>
      </c>
      <c r="G26" s="77">
        <v>3.8459935115328254</v>
      </c>
      <c r="H26" s="77">
        <v>4.3231588232413989</v>
      </c>
      <c r="I26" s="77">
        <v>7.0849749033511866</v>
      </c>
      <c r="J26" s="77">
        <v>8.1976178031882441</v>
      </c>
      <c r="K26" s="77">
        <v>6.8285325016564808</v>
      </c>
      <c r="L26" s="77">
        <v>5.7288904780585366</v>
      </c>
      <c r="M26" s="77">
        <v>5.2616596235180157</v>
      </c>
      <c r="N26" s="77">
        <v>5.0705296980853731</v>
      </c>
      <c r="O26" s="77">
        <v>8.0167809240963237</v>
      </c>
      <c r="P26" s="77">
        <v>8.496913499423842</v>
      </c>
      <c r="Q26" s="77">
        <v>7.2257667652216213</v>
      </c>
      <c r="R26" s="77">
        <v>6.4150472815080199</v>
      </c>
      <c r="S26" s="77">
        <v>6.1114796210317186</v>
      </c>
      <c r="T26" s="77">
        <v>6.6683182652088462</v>
      </c>
      <c r="U26" s="77">
        <v>5.5152361472375624</v>
      </c>
      <c r="V26" s="77">
        <v>5.8256971875806585</v>
      </c>
      <c r="W26" s="77">
        <v>5.1407938026152751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5.023175896193167</v>
      </c>
      <c r="D27" s="69">
        <f t="shared" si="10"/>
        <v>5.6051648823997073</v>
      </c>
      <c r="E27" s="69">
        <f t="shared" si="10"/>
        <v>5.0727554824973113</v>
      </c>
      <c r="F27" s="69">
        <f t="shared" si="10"/>
        <v>8.5967812755458599</v>
      </c>
      <c r="G27" s="69">
        <f t="shared" si="10"/>
        <v>4.1788244791805136</v>
      </c>
      <c r="H27" s="69">
        <f t="shared" si="10"/>
        <v>4.3128370328373578</v>
      </c>
      <c r="I27" s="69">
        <f t="shared" si="10"/>
        <v>4.6728733291806854</v>
      </c>
      <c r="J27" s="69">
        <f t="shared" si="10"/>
        <v>5.4931991611214901</v>
      </c>
      <c r="K27" s="69">
        <f t="shared" si="10"/>
        <v>6.0683257977064642</v>
      </c>
      <c r="L27" s="69">
        <f t="shared" si="10"/>
        <v>4.7270208250707704</v>
      </c>
      <c r="M27" s="69">
        <f t="shared" si="10"/>
        <v>4.6192037814131943</v>
      </c>
      <c r="N27" s="69">
        <f t="shared" si="10"/>
        <v>4.3174391235572385</v>
      </c>
      <c r="O27" s="69">
        <f t="shared" si="10"/>
        <v>7.5665820894482136</v>
      </c>
      <c r="P27" s="69">
        <f t="shared" si="10"/>
        <v>6.7952610721839015</v>
      </c>
      <c r="Q27" s="69">
        <f t="shared" si="10"/>
        <v>4.5420441870765025</v>
      </c>
      <c r="R27" s="69">
        <f t="shared" ref="R27:V27" si="11">SUM(R28:R32)</f>
        <v>4.7513237400995267</v>
      </c>
      <c r="S27" s="69">
        <f t="shared" si="11"/>
        <v>4.8178023090581545</v>
      </c>
      <c r="T27" s="69">
        <f t="shared" si="11"/>
        <v>4.889784589413793</v>
      </c>
      <c r="U27" s="69">
        <f t="shared" si="11"/>
        <v>5.0755213094842366</v>
      </c>
      <c r="V27" s="69">
        <f t="shared" si="11"/>
        <v>5.8406601697579745</v>
      </c>
      <c r="W27" s="69">
        <f t="shared" ref="W27" si="12">SUM(W28:W32)</f>
        <v>5.7507088186099757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0.16533287470695912</v>
      </c>
      <c r="D29" s="72">
        <v>0.12341287882317432</v>
      </c>
      <c r="E29" s="72">
        <v>0.1413891424498912</v>
      </c>
      <c r="F29" s="72">
        <v>0.26673122045314862</v>
      </c>
      <c r="G29" s="72">
        <v>0.13789757048446497</v>
      </c>
      <c r="H29" s="72">
        <v>0.14917482761762696</v>
      </c>
      <c r="I29" s="72">
        <v>0.18845114666267829</v>
      </c>
      <c r="J29" s="72">
        <v>0.21150493822268354</v>
      </c>
      <c r="K29" s="72">
        <v>0.16883299949611108</v>
      </c>
      <c r="L29" s="72">
        <v>0.18010314250648976</v>
      </c>
      <c r="M29" s="72">
        <v>0.22525822322029246</v>
      </c>
      <c r="N29" s="72">
        <v>9.1987023714761557E-2</v>
      </c>
      <c r="O29" s="72">
        <v>1.0818868306265945</v>
      </c>
      <c r="P29" s="72">
        <v>0.92280480805269671</v>
      </c>
      <c r="Q29" s="72">
        <v>0.40606403899701365</v>
      </c>
      <c r="R29" s="72">
        <v>0.37478877536178157</v>
      </c>
      <c r="S29" s="72">
        <v>0.59131148473135253</v>
      </c>
      <c r="T29" s="72">
        <v>1.0265542343280609</v>
      </c>
      <c r="U29" s="72">
        <v>1.0617980416622139</v>
      </c>
      <c r="V29" s="72">
        <v>1.2099968103754906</v>
      </c>
      <c r="W29" s="72">
        <v>0.76479127822496595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1.4282658620072005E-4</v>
      </c>
      <c r="D30" s="72">
        <v>1.3770692704178581E-3</v>
      </c>
      <c r="E30" s="72">
        <v>2.9365410631139767E-3</v>
      </c>
      <c r="F30" s="72">
        <v>7.4311831549080474E-3</v>
      </c>
      <c r="G30" s="72">
        <v>8.3742223240481726E-3</v>
      </c>
      <c r="H30" s="72">
        <v>1.2135978508978577E-2</v>
      </c>
      <c r="I30" s="72">
        <v>1.0377452079909227E-2</v>
      </c>
      <c r="J30" s="72">
        <v>8.3398144740532074E-3</v>
      </c>
      <c r="K30" s="72">
        <v>7.6510307792261789E-3</v>
      </c>
      <c r="L30" s="72">
        <v>3.2854592654984653E-3</v>
      </c>
      <c r="M30" s="72">
        <v>2.0520182603571036E-3</v>
      </c>
      <c r="N30" s="72">
        <v>1.4332027297569176E-3</v>
      </c>
      <c r="O30" s="72">
        <v>5.6771577198438603E-3</v>
      </c>
      <c r="P30" s="72">
        <v>1.3795870797396435E-2</v>
      </c>
      <c r="Q30" s="72">
        <v>2.4308497254009589E-2</v>
      </c>
      <c r="R30" s="72">
        <v>2.9503116759807334E-2</v>
      </c>
      <c r="S30" s="72">
        <v>2.0580511024499881E-2</v>
      </c>
      <c r="T30" s="72">
        <v>2.3031021546478375E-2</v>
      </c>
      <c r="U30" s="72">
        <v>2.2758456493597583E-2</v>
      </c>
      <c r="V30" s="72">
        <v>1.7630189254392119E-2</v>
      </c>
      <c r="W30" s="72">
        <v>1.9891388556304943E-2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1.1966188217936968E-2</v>
      </c>
      <c r="D31" s="72">
        <v>4.8402379742209607E-3</v>
      </c>
      <c r="E31" s="72">
        <v>7.1252355252931845E-3</v>
      </c>
      <c r="F31" s="72">
        <v>3.7571248396044123E-2</v>
      </c>
      <c r="G31" s="72">
        <v>5.5301541329575418E-2</v>
      </c>
      <c r="H31" s="72">
        <v>9.2425796410731925E-2</v>
      </c>
      <c r="I31" s="72">
        <v>0.11814193589127187</v>
      </c>
      <c r="J31" s="72">
        <v>0.1354306989325329</v>
      </c>
      <c r="K31" s="72">
        <v>0.12706668967083726</v>
      </c>
      <c r="L31" s="72">
        <v>0.19359678206968153</v>
      </c>
      <c r="M31" s="72">
        <v>0.23821919003346659</v>
      </c>
      <c r="N31" s="72">
        <v>0.36711454103315538</v>
      </c>
      <c r="O31" s="72">
        <v>0.40666295331777697</v>
      </c>
      <c r="P31" s="72">
        <v>0.10580206526212896</v>
      </c>
      <c r="Q31" s="72">
        <v>9.2556279443851322E-2</v>
      </c>
      <c r="R31" s="72">
        <v>9.5162958966256511E-2</v>
      </c>
      <c r="S31" s="72">
        <v>0.10047729261242856</v>
      </c>
      <c r="T31" s="72">
        <v>0.13583527583492139</v>
      </c>
      <c r="U31" s="72">
        <v>9.079483015072097E-2</v>
      </c>
      <c r="V31" s="72">
        <v>3.5634327472264714E-2</v>
      </c>
      <c r="W31" s="72">
        <v>0.48375027435584855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4.8457340066820702</v>
      </c>
      <c r="D32" s="77">
        <v>5.475534696331894</v>
      </c>
      <c r="E32" s="77">
        <v>4.9213045634590129</v>
      </c>
      <c r="F32" s="77">
        <v>8.2850476235417592</v>
      </c>
      <c r="G32" s="77">
        <v>3.9772511450424251</v>
      </c>
      <c r="H32" s="77">
        <v>4.0591004303000204</v>
      </c>
      <c r="I32" s="77">
        <v>4.3559027945468261</v>
      </c>
      <c r="J32" s="77">
        <v>5.1379237094922203</v>
      </c>
      <c r="K32" s="77">
        <v>5.76477507776029</v>
      </c>
      <c r="L32" s="77">
        <v>4.3500354412291005</v>
      </c>
      <c r="M32" s="77">
        <v>4.1536743498990782</v>
      </c>
      <c r="N32" s="77">
        <v>3.8569043560795646</v>
      </c>
      <c r="O32" s="77">
        <v>6.0723551477839983</v>
      </c>
      <c r="P32" s="77">
        <v>5.7528583280716798</v>
      </c>
      <c r="Q32" s="77">
        <v>4.0191153713816279</v>
      </c>
      <c r="R32" s="77">
        <v>4.2518688890116811</v>
      </c>
      <c r="S32" s="77">
        <v>4.1054330206898735</v>
      </c>
      <c r="T32" s="77">
        <v>3.704364057704332</v>
      </c>
      <c r="U32" s="77">
        <v>3.900169981177704</v>
      </c>
      <c r="V32" s="77">
        <v>4.5773988426558265</v>
      </c>
      <c r="W32" s="77">
        <v>4.4822758774728566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0.58061610569864464</v>
      </c>
      <c r="D3" s="66">
        <f>IF(RES_hh_tes_in!D3=0,"",RES_hh_tes_in!D3/RES_hh_fec_in!D3)</f>
        <v>0.58736934266144103</v>
      </c>
      <c r="E3" s="66">
        <f>IF(RES_hh_tes_in!E3=0,"",RES_hh_tes_in!E3/RES_hh_fec_in!E3)</f>
        <v>0.60724430489240711</v>
      </c>
      <c r="F3" s="66">
        <f>IF(RES_hh_tes_in!F3=0,"",RES_hh_tes_in!F3/RES_hh_fec_in!F3)</f>
        <v>0.59442869441481649</v>
      </c>
      <c r="G3" s="66">
        <f>IF(RES_hh_tes_in!G3=0,"",RES_hh_tes_in!G3/RES_hh_fec_in!G3)</f>
        <v>0.63598637118109669</v>
      </c>
      <c r="H3" s="66">
        <f>IF(RES_hh_tes_in!H3=0,"",RES_hh_tes_in!H3/RES_hh_fec_in!H3)</f>
        <v>0.67929092797940149</v>
      </c>
      <c r="I3" s="66">
        <f>IF(RES_hh_tes_in!I3=0,"",RES_hh_tes_in!I3/RES_hh_fec_in!I3)</f>
        <v>0.67573789095320957</v>
      </c>
      <c r="J3" s="66">
        <f>IF(RES_hh_tes_in!J3=0,"",RES_hh_tes_in!J3/RES_hh_fec_in!J3)</f>
        <v>0.63110400289809943</v>
      </c>
      <c r="K3" s="66">
        <f>IF(RES_hh_tes_in!K3=0,"",RES_hh_tes_in!K3/RES_hh_fec_in!K3)</f>
        <v>0.67045170815226396</v>
      </c>
      <c r="L3" s="66">
        <f>IF(RES_hh_tes_in!L3=0,"",RES_hh_tes_in!L3/RES_hh_fec_in!L3)</f>
        <v>0.70672936510607676</v>
      </c>
      <c r="M3" s="66">
        <f>IF(RES_hh_tes_in!M3=0,"",RES_hh_tes_in!M3/RES_hh_fec_in!M3)</f>
        <v>0.70569254000582937</v>
      </c>
      <c r="N3" s="66">
        <f>IF(RES_hh_tes_in!N3=0,"",RES_hh_tes_in!N3/RES_hh_fec_in!N3)</f>
        <v>0.80750090473530745</v>
      </c>
      <c r="O3" s="66">
        <f>IF(RES_hh_tes_in!O3=0,"",RES_hh_tes_in!O3/RES_hh_fec_in!O3)</f>
        <v>0.7702457547990299</v>
      </c>
      <c r="P3" s="66">
        <f>IF(RES_hh_tes_in!P3=0,"",RES_hh_tes_in!P3/RES_hh_fec_in!P3)</f>
        <v>0.85996048672584735</v>
      </c>
      <c r="Q3" s="66">
        <f>IF(RES_hh_tes_in!Q3=0,"",RES_hh_tes_in!Q3/RES_hh_fec_in!Q3)</f>
        <v>1.0222938775443879</v>
      </c>
      <c r="R3" s="66">
        <f>IF(RES_hh_tes_in!R3=0,"",RES_hh_tes_in!R3/RES_hh_fec_in!R3)</f>
        <v>0.99816402534119419</v>
      </c>
      <c r="S3" s="66">
        <f>IF(RES_hh_tes_in!S3=0,"",RES_hh_tes_in!S3/RES_hh_fec_in!S3)</f>
        <v>0.9783889780349464</v>
      </c>
      <c r="T3" s="66">
        <f>IF(RES_hh_tes_in!T3=0,"",RES_hh_tes_in!T3/RES_hh_fec_in!T3)</f>
        <v>0.94430849460016131</v>
      </c>
      <c r="U3" s="66">
        <f>IF(RES_hh_tes_in!U3=0,"",RES_hh_tes_in!U3/RES_hh_fec_in!U3)</f>
        <v>0.90604824459268241</v>
      </c>
      <c r="V3" s="66">
        <f>IF(RES_hh_tes_in!V3=0,"",RES_hh_tes_in!V3/RES_hh_fec_in!V3)</f>
        <v>0.92212497015936135</v>
      </c>
      <c r="W3" s="66">
        <f>IF(RES_hh_tes_in!W3=0,"",RES_hh_tes_in!W3/RES_hh_fec_in!W3)</f>
        <v>0.9558553374021258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0.50120487139912673</v>
      </c>
      <c r="D4" s="70">
        <f>IF(RES_hh_tes_in!D4=0,"",RES_hh_tes_in!D4/RES_hh_fec_in!D4)</f>
        <v>0.52252385660071921</v>
      </c>
      <c r="E4" s="70">
        <f>IF(RES_hh_tes_in!E4=0,"",RES_hh_tes_in!E4/RES_hh_fec_in!E4)</f>
        <v>0.52490589762218043</v>
      </c>
      <c r="F4" s="70">
        <f>IF(RES_hh_tes_in!F4=0,"",RES_hh_tes_in!F4/RES_hh_fec_in!F4)</f>
        <v>0.53569636557946221</v>
      </c>
      <c r="G4" s="70">
        <f>IF(RES_hh_tes_in!G4=0,"",RES_hh_tes_in!G4/RES_hh_fec_in!G4)</f>
        <v>0.5581590718914522</v>
      </c>
      <c r="H4" s="70">
        <f>IF(RES_hh_tes_in!H4=0,"",RES_hh_tes_in!H4/RES_hh_fec_in!H4)</f>
        <v>0.5881922936169165</v>
      </c>
      <c r="I4" s="70">
        <f>IF(RES_hh_tes_in!I4=0,"",RES_hh_tes_in!I4/RES_hh_fec_in!I4)</f>
        <v>0.5919338038010975</v>
      </c>
      <c r="J4" s="70">
        <f>IF(RES_hh_tes_in!J4=0,"",RES_hh_tes_in!J4/RES_hh_fec_in!J4)</f>
        <v>0.57906895691182803</v>
      </c>
      <c r="K4" s="70">
        <f>IF(RES_hh_tes_in!K4=0,"",RES_hh_tes_in!K4/RES_hh_fec_in!K4)</f>
        <v>0.5842739353355223</v>
      </c>
      <c r="L4" s="70">
        <f>IF(RES_hh_tes_in!L4=0,"",RES_hh_tes_in!L4/RES_hh_fec_in!L4)</f>
        <v>0.59876933412593736</v>
      </c>
      <c r="M4" s="70">
        <f>IF(RES_hh_tes_in!M4=0,"",RES_hh_tes_in!M4/RES_hh_fec_in!M4)</f>
        <v>0.61804708474161152</v>
      </c>
      <c r="N4" s="70">
        <f>IF(RES_hh_tes_in!N4=0,"",RES_hh_tes_in!N4/RES_hh_fec_in!N4)</f>
        <v>0.63354275542982608</v>
      </c>
      <c r="O4" s="70">
        <f>IF(RES_hh_tes_in!O4=0,"",RES_hh_tes_in!O4/RES_hh_fec_in!O4)</f>
        <v>0.65430545463389878</v>
      </c>
      <c r="P4" s="70">
        <f>IF(RES_hh_tes_in!P4=0,"",RES_hh_tes_in!P4/RES_hh_fec_in!P4)</f>
        <v>0.73331063955331788</v>
      </c>
      <c r="Q4" s="70">
        <f>IF(RES_hh_tes_in!Q4=0,"",RES_hh_tes_in!Q4/RES_hh_fec_in!Q4)</f>
        <v>0.87116232883633626</v>
      </c>
      <c r="R4" s="70">
        <f>IF(RES_hh_tes_in!R4=0,"",RES_hh_tes_in!R4/RES_hh_fec_in!R4)</f>
        <v>0.81034408203730879</v>
      </c>
      <c r="S4" s="70">
        <f>IF(RES_hh_tes_in!S4=0,"",RES_hh_tes_in!S4/RES_hh_fec_in!S4)</f>
        <v>0.76967081544552463</v>
      </c>
      <c r="T4" s="70">
        <f>IF(RES_hh_tes_in!T4=0,"",RES_hh_tes_in!T4/RES_hh_fec_in!T4)</f>
        <v>0.79384280959932796</v>
      </c>
      <c r="U4" s="70">
        <f>IF(RES_hh_tes_in!U4=0,"",RES_hh_tes_in!U4/RES_hh_fec_in!U4)</f>
        <v>0.74806654724844246</v>
      </c>
      <c r="V4" s="70">
        <f>IF(RES_hh_tes_in!V4=0,"",RES_hh_tes_in!V4/RES_hh_fec_in!V4)</f>
        <v>0.75242914374070591</v>
      </c>
      <c r="W4" s="70">
        <f>IF(RES_hh_tes_in!W4=0,"",RES_hh_tes_in!W4/RES_hh_fec_in!W4)</f>
        <v>0.81309801379009172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>
        <f>IF(RES_hh_tes_in!I5=0,"",RES_hh_tes_in!I5/RES_hh_fec_in!I5)</f>
        <v>0.61410305201902549</v>
      </c>
      <c r="J5" s="78">
        <f>IF(RES_hh_tes_in!J5=0,"",RES_hh_tes_in!J5/RES_hh_fec_in!J5)</f>
        <v>0.61885731984532466</v>
      </c>
      <c r="K5" s="78">
        <f>IF(RES_hh_tes_in!K5=0,"",RES_hh_tes_in!K5/RES_hh_fec_in!K5)</f>
        <v>0.62375378163489692</v>
      </c>
      <c r="L5" s="78">
        <f>IF(RES_hh_tes_in!L5=0,"",RES_hh_tes_in!L5/RES_hh_fec_in!L5)</f>
        <v>0.62876491878070939</v>
      </c>
      <c r="M5" s="78" t="str">
        <f>IF(RES_hh_tes_in!M5=0,"",RES_hh_tes_in!M5/RES_hh_fec_in!M5)</f>
        <v/>
      </c>
      <c r="N5" s="78">
        <f>IF(RES_hh_tes_in!N5=0,"",RES_hh_tes_in!N5/RES_hh_fec_in!N5)</f>
        <v>0.63887383118222285</v>
      </c>
      <c r="O5" s="78">
        <f>IF(RES_hh_tes_in!O5=0,"",RES_hh_tes_in!O5/RES_hh_fec_in!O5)</f>
        <v>0.64364597190244521</v>
      </c>
      <c r="P5" s="78">
        <f>IF(RES_hh_tes_in!P5=0,"",RES_hh_tes_in!P5/RES_hh_fec_in!P5)</f>
        <v>0.64863878685774168</v>
      </c>
      <c r="Q5" s="78">
        <f>IF(RES_hh_tes_in!Q5=0,"",RES_hh_tes_in!Q5/RES_hh_fec_in!Q5)</f>
        <v>0.65592437135249215</v>
      </c>
      <c r="R5" s="78">
        <f>IF(RES_hh_tes_in!R5=0,"",RES_hh_tes_in!R5/RES_hh_fec_in!R5)</f>
        <v>0.66848896030303462</v>
      </c>
      <c r="S5" s="78">
        <f>IF(RES_hh_tes_in!S5=0,"",RES_hh_tes_in!S5/RES_hh_fec_in!S5)</f>
        <v>0.68442985903518316</v>
      </c>
      <c r="T5" s="78">
        <f>IF(RES_hh_tes_in!T5=0,"",RES_hh_tes_in!T5/RES_hh_fec_in!T5)</f>
        <v>0.70114648889007769</v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0.7032996693083402</v>
      </c>
      <c r="Q6" s="78">
        <f>IF(RES_hh_tes_in!Q6=0,"",RES_hh_tes_in!Q6/RES_hh_fec_in!Q6)</f>
        <v>0.72837837837837827</v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0.47163237128030733</v>
      </c>
      <c r="D7" s="78">
        <f>IF(RES_hh_tes_in!D7=0,"",RES_hh_tes_in!D7/RES_hh_fec_in!D7)</f>
        <v>0.47737370437898285</v>
      </c>
      <c r="E7" s="78">
        <f>IF(RES_hh_tes_in!E7=0,"",RES_hh_tes_in!E7/RES_hh_fec_in!E7)</f>
        <v>0.48331884259972158</v>
      </c>
      <c r="F7" s="78">
        <f>IF(RES_hh_tes_in!F7=0,"",RES_hh_tes_in!F7/RES_hh_fec_in!F7)</f>
        <v>0.48923564663971203</v>
      </c>
      <c r="G7" s="78">
        <f>IF(RES_hh_tes_in!G7=0,"",RES_hh_tes_in!G7/RES_hh_fec_in!G7)</f>
        <v>0.49532617684417296</v>
      </c>
      <c r="H7" s="78">
        <f>IF(RES_hh_tes_in!H7=0,"",RES_hh_tes_in!H7/RES_hh_fec_in!H7)</f>
        <v>0.50155961747166145</v>
      </c>
      <c r="I7" s="78">
        <f>IF(RES_hh_tes_in!I7=0,"",RES_hh_tes_in!I7/RES_hh_fec_in!I7)</f>
        <v>0.50797961088927368</v>
      </c>
      <c r="J7" s="78">
        <f>IF(RES_hh_tes_in!J7=0,"",RES_hh_tes_in!J7/RES_hh_fec_in!J7)</f>
        <v>0.51477903201436348</v>
      </c>
      <c r="K7" s="78">
        <f>IF(RES_hh_tes_in!K7=0,"",RES_hh_tes_in!K7/RES_hh_fec_in!K7)</f>
        <v>0.52211428184893816</v>
      </c>
      <c r="L7" s="78">
        <f>IF(RES_hh_tes_in!L7=0,"",RES_hh_tes_in!L7/RES_hh_fec_in!L7)</f>
        <v>0.53001393633010341</v>
      </c>
      <c r="M7" s="78">
        <f>IF(RES_hh_tes_in!M7=0,"",RES_hh_tes_in!M7/RES_hh_fec_in!M7)</f>
        <v>0.54267716233711283</v>
      </c>
      <c r="N7" s="78">
        <f>IF(RES_hh_tes_in!N7=0,"",RES_hh_tes_in!N7/RES_hh_fec_in!N7)</f>
        <v>0.56132835181929486</v>
      </c>
      <c r="O7" s="78">
        <f>IF(RES_hh_tes_in!O7=0,"",RES_hh_tes_in!O7/RES_hh_fec_in!O7)</f>
        <v>0.58666042112303907</v>
      </c>
      <c r="P7" s="78">
        <f>IF(RES_hh_tes_in!P7=0,"",RES_hh_tes_in!P7/RES_hh_fec_in!P7)</f>
        <v>0.61570015332716554</v>
      </c>
      <c r="Q7" s="78" t="str">
        <f>IF(RES_hh_tes_in!Q7=0,"",RES_hh_tes_in!Q7/RES_hh_fec_in!Q7)</f>
        <v/>
      </c>
      <c r="R7" s="78">
        <f>IF(RES_hh_tes_in!R7=0,"",RES_hh_tes_in!R7/RES_hh_fec_in!R7)</f>
        <v>0.65148896620846308</v>
      </c>
      <c r="S7" s="78">
        <f>IF(RES_hh_tes_in!S7=0,"",RES_hh_tes_in!S7/RES_hh_fec_in!S7)</f>
        <v>0.65989982515032641</v>
      </c>
      <c r="T7" s="78">
        <f>IF(RES_hh_tes_in!T7=0,"",RES_hh_tes_in!T7/RES_hh_fec_in!T7)</f>
        <v>0.66606153480653008</v>
      </c>
      <c r="U7" s="78">
        <f>IF(RES_hh_tes_in!U7=0,"",RES_hh_tes_in!U7/RES_hh_fec_in!U7)</f>
        <v>0.67086123777100293</v>
      </c>
      <c r="V7" s="78">
        <f>IF(RES_hh_tes_in!V7=0,"",RES_hh_tes_in!V7/RES_hh_fec_in!V7)</f>
        <v>0.67502547636374177</v>
      </c>
      <c r="W7" s="78">
        <f>IF(RES_hh_tes_in!W7=0,"",RES_hh_tes_in!W7/RES_hh_fec_in!W7)</f>
        <v>0.67771666646502227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0.55150688037951501</v>
      </c>
      <c r="D8" s="78">
        <f>IF(RES_hh_tes_in!D8=0,"",RES_hh_tes_in!D8/RES_hh_fec_in!D8)</f>
        <v>0.56052607897625639</v>
      </c>
      <c r="E8" s="78">
        <f>IF(RES_hh_tes_in!E8=0,"",RES_hh_tes_in!E8/RES_hh_fec_in!E8)</f>
        <v>0.56954925523391264</v>
      </c>
      <c r="F8" s="78">
        <f>IF(RES_hh_tes_in!F8=0,"",RES_hh_tes_in!F8/RES_hh_fec_in!F8)</f>
        <v>0.57846129143118075</v>
      </c>
      <c r="G8" s="78">
        <f>IF(RES_hh_tes_in!G8=0,"",RES_hh_tes_in!G8/RES_hh_fec_in!G8)</f>
        <v>0.58736836127627501</v>
      </c>
      <c r="H8" s="78">
        <f>IF(RES_hh_tes_in!H8=0,"",RES_hh_tes_in!H8/RES_hh_fec_in!H8)</f>
        <v>0.59625857189472087</v>
      </c>
      <c r="I8" s="78">
        <f>IF(RES_hh_tes_in!I8=0,"",RES_hh_tes_in!I8/RES_hh_fec_in!I8)</f>
        <v>0.60515919951911512</v>
      </c>
      <c r="J8" s="78">
        <f>IF(RES_hh_tes_in!J8=0,"",RES_hh_tes_in!J8/RES_hh_fec_in!J8)</f>
        <v>0.61417943529088126</v>
      </c>
      <c r="K8" s="78">
        <f>IF(RES_hh_tes_in!K8=0,"",RES_hh_tes_in!K8/RES_hh_fec_in!K8)</f>
        <v>0.62341351408765167</v>
      </c>
      <c r="L8" s="78">
        <f>IF(RES_hh_tes_in!L8=0,"",RES_hh_tes_in!L8/RES_hh_fec_in!L8)</f>
        <v>0.63288909122184711</v>
      </c>
      <c r="M8" s="78">
        <f>IF(RES_hh_tes_in!M8=0,"",RES_hh_tes_in!M8/RES_hh_fec_in!M8)</f>
        <v>0.64501492008863082</v>
      </c>
      <c r="N8" s="78">
        <f>IF(RES_hh_tes_in!N8=0,"",RES_hh_tes_in!N8/RES_hh_fec_in!N8)</f>
        <v>0.66058850346320563</v>
      </c>
      <c r="O8" s="78">
        <f>IF(RES_hh_tes_in!O8=0,"",RES_hh_tes_in!O8/RES_hh_fec_in!O8)</f>
        <v>0.68007483857450768</v>
      </c>
      <c r="P8" s="78">
        <f>IF(RES_hh_tes_in!P8=0,"",RES_hh_tes_in!P8/RES_hh_fec_in!P8)</f>
        <v>0.70173461649141899</v>
      </c>
      <c r="Q8" s="78">
        <f>IF(RES_hh_tes_in!Q8=0,"",RES_hh_tes_in!Q8/RES_hh_fec_in!Q8)</f>
        <v>0.72013345849246824</v>
      </c>
      <c r="R8" s="78">
        <f>IF(RES_hh_tes_in!R8=0,"",RES_hh_tes_in!R8/RES_hh_fec_in!R8)</f>
        <v>0.73064924242029949</v>
      </c>
      <c r="S8" s="78">
        <f>IF(RES_hh_tes_in!S8=0,"",RES_hh_tes_in!S8/RES_hh_fec_in!S8)</f>
        <v>0.73881996176973874</v>
      </c>
      <c r="T8" s="78">
        <f>IF(RES_hh_tes_in!T8=0,"",RES_hh_tes_in!T8/RES_hh_fec_in!T8)</f>
        <v>0.74539007445125716</v>
      </c>
      <c r="U8" s="78">
        <f>IF(RES_hh_tes_in!U8=0,"",RES_hh_tes_in!U8/RES_hh_fec_in!U8)</f>
        <v>0.75092069261257322</v>
      </c>
      <c r="V8" s="78">
        <f>IF(RES_hh_tes_in!V8=0,"",RES_hh_tes_in!V8/RES_hh_fec_in!V8)</f>
        <v>0.75577813787277903</v>
      </c>
      <c r="W8" s="78">
        <f>IF(RES_hh_tes_in!W8=0,"",RES_hh_tes_in!W8/RES_hh_fec_in!W8)</f>
        <v>0.75924538334428371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0.52237805667414161</v>
      </c>
      <c r="D9" s="78">
        <f>IF(RES_hh_tes_in!D9=0,"",RES_hh_tes_in!D9/RES_hh_fec_in!D9)</f>
        <v>0.53270398827290233</v>
      </c>
      <c r="E9" s="78">
        <f>IF(RES_hh_tes_in!E9=0,"",RES_hh_tes_in!E9/RES_hh_fec_in!E9)</f>
        <v>0.54312808309505778</v>
      </c>
      <c r="F9" s="78">
        <f>IF(RES_hh_tes_in!F9=0,"",RES_hh_tes_in!F9/RES_hh_fec_in!F9)</f>
        <v>0.55364032046922607</v>
      </c>
      <c r="G9" s="78">
        <f>IF(RES_hh_tes_in!G9=0,"",RES_hh_tes_in!G9/RES_hh_fec_in!G9)</f>
        <v>0.56423073926862644</v>
      </c>
      <c r="H9" s="78">
        <f>IF(RES_hh_tes_in!H9=0,"",RES_hh_tes_in!H9/RES_hh_fec_in!H9)</f>
        <v>0.57488747158512699</v>
      </c>
      <c r="I9" s="78">
        <f>IF(RES_hh_tes_in!I9=0,"",RES_hh_tes_in!I9/RES_hh_fec_in!I9)</f>
        <v>0.58559491196131996</v>
      </c>
      <c r="J9" s="78">
        <f>IF(RES_hh_tes_in!J9=0,"",RES_hh_tes_in!J9/RES_hh_fec_in!J9)</f>
        <v>0.59631941263181054</v>
      </c>
      <c r="K9" s="78">
        <f>IF(RES_hh_tes_in!K9=0,"",RES_hh_tes_in!K9/RES_hh_fec_in!K9)</f>
        <v>0.60701646329624137</v>
      </c>
      <c r="L9" s="78">
        <f>IF(RES_hh_tes_in!L9=0,"",RES_hh_tes_in!L9/RES_hh_fec_in!L9)</f>
        <v>0.61764655843455407</v>
      </c>
      <c r="M9" s="78">
        <f>IF(RES_hh_tes_in!M9=0,"",RES_hh_tes_in!M9/RES_hh_fec_in!M9)</f>
        <v>0.62743645484869903</v>
      </c>
      <c r="N9" s="78">
        <f>IF(RES_hh_tes_in!N9=0,"",RES_hh_tes_in!N9/RES_hh_fec_in!N9)</f>
        <v>0.63597105784745256</v>
      </c>
      <c r="O9" s="78">
        <f>IF(RES_hh_tes_in!O9=0,"",RES_hh_tes_in!O9/RES_hh_fec_in!O9)</f>
        <v>0.64302580872199844</v>
      </c>
      <c r="P9" s="78">
        <f>IF(RES_hh_tes_in!P9=0,"",RES_hh_tes_in!P9/RES_hh_fec_in!P9)</f>
        <v>0.64920512373578498</v>
      </c>
      <c r="Q9" s="78">
        <f>IF(RES_hh_tes_in!Q9=0,"",RES_hh_tes_in!Q9/RES_hh_fec_in!Q9)</f>
        <v>0.6565617339742108</v>
      </c>
      <c r="R9" s="78">
        <f>IF(RES_hh_tes_in!R9=0,"",RES_hh_tes_in!R9/RES_hh_fec_in!R9)</f>
        <v>0.66740882346859987</v>
      </c>
      <c r="S9" s="78">
        <f>IF(RES_hh_tes_in!S9=0,"",RES_hh_tes_in!S9/RES_hh_fec_in!S9)</f>
        <v>0.67956592875154365</v>
      </c>
      <c r="T9" s="78">
        <f>IF(RES_hh_tes_in!T9=0,"",RES_hh_tes_in!T9/RES_hh_fec_in!T9)</f>
        <v>0.69178200278949897</v>
      </c>
      <c r="U9" s="78">
        <f>IF(RES_hh_tes_in!U9=0,"",RES_hh_tes_in!U9/RES_hh_fec_in!U9)</f>
        <v>0.70303464914567038</v>
      </c>
      <c r="V9" s="78">
        <f>IF(RES_hh_tes_in!V9=0,"",RES_hh_tes_in!V9/RES_hh_fec_in!V9)</f>
        <v>0.71246691630219017</v>
      </c>
      <c r="W9" s="78">
        <f>IF(RES_hh_tes_in!W9=0,"",RES_hh_tes_in!W9/RES_hh_fec_in!W9)</f>
        <v>0.72005386926656112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>
        <f>IF(RES_hh_tes_in!F10=0,"",RES_hh_tes_in!F10/RES_hh_fec_in!F10)</f>
        <v>0.7686771470761764</v>
      </c>
      <c r="G10" s="78">
        <f>IF(RES_hh_tes_in!G10=0,"",RES_hh_tes_in!G10/RES_hh_fec_in!G10)</f>
        <v>0.77312316195773423</v>
      </c>
      <c r="H10" s="78">
        <f>IF(RES_hh_tes_in!H10=0,"",RES_hh_tes_in!H10/RES_hh_fec_in!H10)</f>
        <v>0.77756973506444471</v>
      </c>
      <c r="I10" s="78">
        <f>IF(RES_hh_tes_in!I10=0,"",RES_hh_tes_in!I10/RES_hh_fec_in!I10)</f>
        <v>0.7820169972165022</v>
      </c>
      <c r="J10" s="78">
        <f>IF(RES_hh_tes_in!J10=0,"",RES_hh_tes_in!J10/RES_hh_fec_in!J10)</f>
        <v>0.7864654843380654</v>
      </c>
      <c r="K10" s="78">
        <f>IF(RES_hh_tes_in!K10=0,"",RES_hh_tes_in!K10/RES_hh_fec_in!K10)</f>
        <v>0.79091565210563208</v>
      </c>
      <c r="L10" s="78">
        <f>IF(RES_hh_tes_in!L10=0,"",RES_hh_tes_in!L10/RES_hh_fec_in!L10)</f>
        <v>0.79536762243134784</v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0.7248712665824032</v>
      </c>
      <c r="D11" s="78">
        <f>IF(RES_hh_tes_in!D11=0,"",RES_hh_tes_in!D11/RES_hh_fec_in!D11)</f>
        <v>0.72612264745539168</v>
      </c>
      <c r="E11" s="78">
        <f>IF(RES_hh_tes_in!E11=0,"",RES_hh_tes_in!E11/RES_hh_fec_in!E11)</f>
        <v>0.7274078123472052</v>
      </c>
      <c r="F11" s="78">
        <f>IF(RES_hh_tes_in!F11=0,"",RES_hh_tes_in!F11/RES_hh_fec_in!F11)</f>
        <v>0.72869758415067665</v>
      </c>
      <c r="G11" s="78">
        <f>IF(RES_hh_tes_in!G11=0,"",RES_hh_tes_in!G11/RES_hh_fec_in!G11)</f>
        <v>0.73001846904834256</v>
      </c>
      <c r="H11" s="78">
        <f>IF(RES_hh_tes_in!H11=0,"",RES_hh_tes_in!H11/RES_hh_fec_in!H11)</f>
        <v>0.73136722302090318</v>
      </c>
      <c r="I11" s="78">
        <f>IF(RES_hh_tes_in!I11=0,"",RES_hh_tes_in!I11/RES_hh_fec_in!I11)</f>
        <v>0.73275037719250979</v>
      </c>
      <c r="J11" s="78">
        <f>IF(RES_hh_tes_in!J11=0,"",RES_hh_tes_in!J11/RES_hh_fec_in!J11)</f>
        <v>0.7341946872735321</v>
      </c>
      <c r="K11" s="78">
        <f>IF(RES_hh_tes_in!K11=0,"",RES_hh_tes_in!K11/RES_hh_fec_in!K11)</f>
        <v>0.73572290265537221</v>
      </c>
      <c r="L11" s="78">
        <f>IF(RES_hh_tes_in!L11=0,"",RES_hh_tes_in!L11/RES_hh_fec_in!L11)</f>
        <v>0.73734110973290823</v>
      </c>
      <c r="M11" s="78">
        <f>IF(RES_hh_tes_in!M11=0,"",RES_hh_tes_in!M11/RES_hh_fec_in!M11)</f>
        <v>0.73958171945032403</v>
      </c>
      <c r="N11" s="78">
        <f>IF(RES_hh_tes_in!N11=0,"",RES_hh_tes_in!N11/RES_hh_fec_in!N11)</f>
        <v>0.74261306679145556</v>
      </c>
      <c r="O11" s="78">
        <f>IF(RES_hh_tes_in!O11=0,"",RES_hh_tes_in!O11/RES_hh_fec_in!O11)</f>
        <v>0.74658271782475183</v>
      </c>
      <c r="P11" s="78">
        <f>IF(RES_hh_tes_in!P11=0,"",RES_hh_tes_in!P11/RES_hh_fec_in!P11)</f>
        <v>0.75120991728586328</v>
      </c>
      <c r="Q11" s="78">
        <f>IF(RES_hh_tes_in!Q11=0,"",RES_hh_tes_in!Q11/RES_hh_fec_in!Q11)</f>
        <v>0.75557557381046692</v>
      </c>
      <c r="R11" s="78">
        <f>IF(RES_hh_tes_in!R11=0,"",RES_hh_tes_in!R11/RES_hh_fec_in!R11)</f>
        <v>0.75892083069769722</v>
      </c>
      <c r="S11" s="78">
        <f>IF(RES_hh_tes_in!S11=0,"",RES_hh_tes_in!S11/RES_hh_fec_in!S11)</f>
        <v>0.76217520642804992</v>
      </c>
      <c r="T11" s="78">
        <f>IF(RES_hh_tes_in!T11=0,"",RES_hh_tes_in!T11/RES_hh_fec_in!T11)</f>
        <v>0.76531695665829136</v>
      </c>
      <c r="U11" s="78">
        <f>IF(RES_hh_tes_in!U11=0,"",RES_hh_tes_in!U11/RES_hh_fec_in!U11)</f>
        <v>0.76832433704519831</v>
      </c>
      <c r="V11" s="78">
        <f>IF(RES_hh_tes_in!V11=0,"",RES_hh_tes_in!V11/RES_hh_fec_in!V11)</f>
        <v>0.77117560324554346</v>
      </c>
      <c r="W11" s="78">
        <f>IF(RES_hh_tes_in!W11=0,"",RES_hh_tes_in!W11/RES_hh_fec_in!W11)</f>
        <v>0.77380216898382581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1.3659619034986832</v>
      </c>
      <c r="D12" s="78">
        <f>IF(RES_hh_tes_in!D12=0,"",RES_hh_tes_in!D12/RES_hh_fec_in!D12)</f>
        <v>1.4849799596642526</v>
      </c>
      <c r="E12" s="78">
        <f>IF(RES_hh_tes_in!E12=0,"",RES_hh_tes_in!E12/RES_hh_fec_in!E12)</f>
        <v>1.6074067127952762</v>
      </c>
      <c r="F12" s="78">
        <f>IF(RES_hh_tes_in!F12=0,"",RES_hh_tes_in!F12/RES_hh_fec_in!F12)</f>
        <v>1.7327332535879565</v>
      </c>
      <c r="G12" s="78">
        <f>IF(RES_hh_tes_in!G12=0,"",RES_hh_tes_in!G12/RES_hh_fec_in!G12)</f>
        <v>1.8613823782584789</v>
      </c>
      <c r="H12" s="78">
        <f>IF(RES_hh_tes_in!H12=0,"",RES_hh_tes_in!H12/RES_hh_fec_in!H12)</f>
        <v>1.9932743094336764</v>
      </c>
      <c r="I12" s="78">
        <f>IF(RES_hh_tes_in!I12=0,"",RES_hh_tes_in!I12/RES_hh_fec_in!I12)</f>
        <v>2.1284840257089517</v>
      </c>
      <c r="J12" s="78">
        <f>IF(RES_hh_tes_in!J12=0,"",RES_hh_tes_in!J12/RES_hh_fec_in!J12)</f>
        <v>2.2673837189441501</v>
      </c>
      <c r="K12" s="78">
        <f>IF(RES_hh_tes_in!K12=0,"",RES_hh_tes_in!K12/RES_hh_fec_in!K12)</f>
        <v>2.410248839604483</v>
      </c>
      <c r="L12" s="78">
        <f>IF(RES_hh_tes_in!L12=0,"",RES_hh_tes_in!L12/RES_hh_fec_in!L12)</f>
        <v>2.5570787996540165</v>
      </c>
      <c r="M12" s="78">
        <f>IF(RES_hh_tes_in!M12=0,"",RES_hh_tes_in!M12/RES_hh_fec_in!M12)</f>
        <v>2.7185299091310005</v>
      </c>
      <c r="N12" s="78">
        <f>IF(RES_hh_tes_in!N12=0,"",RES_hh_tes_in!N12/RES_hh_fec_in!N12)</f>
        <v>2.8973092075201401</v>
      </c>
      <c r="O12" s="78">
        <f>IF(RES_hh_tes_in!O12=0,"",RES_hh_tes_in!O12/RES_hh_fec_in!O12)</f>
        <v>3.0916101984411828</v>
      </c>
      <c r="P12" s="78">
        <f>IF(RES_hh_tes_in!P12=0,"",RES_hh_tes_in!P12/RES_hh_fec_in!P12)</f>
        <v>3.2866398205817089</v>
      </c>
      <c r="Q12" s="78">
        <f>IF(RES_hh_tes_in!Q12=0,"",RES_hh_tes_in!Q12/RES_hh_fec_in!Q12)</f>
        <v>3.446512880177059</v>
      </c>
      <c r="R12" s="78">
        <f>IF(RES_hh_tes_in!R12=0,"",RES_hh_tes_in!R12/RES_hh_fec_in!R12)</f>
        <v>3.5062918453380423</v>
      </c>
      <c r="S12" s="78">
        <f>IF(RES_hh_tes_in!S12=0,"",RES_hh_tes_in!S12/RES_hh_fec_in!S12)</f>
        <v>3.5441295840346521</v>
      </c>
      <c r="T12" s="78">
        <f>IF(RES_hh_tes_in!T12=0,"",RES_hh_tes_in!T12/RES_hh_fec_in!T12)</f>
        <v>3.5683974218242973</v>
      </c>
      <c r="U12" s="78">
        <f>IF(RES_hh_tes_in!U12=0,"",RES_hh_tes_in!U12/RES_hh_fec_in!U12)</f>
        <v>3.5877112922257508</v>
      </c>
      <c r="V12" s="78">
        <f>IF(RES_hh_tes_in!V12=0,"",RES_hh_tes_in!V12/RES_hh_fec_in!V12)</f>
        <v>3.6110255651886147</v>
      </c>
      <c r="W12" s="78">
        <f>IF(RES_hh_tes_in!W12=0,"",RES_hh_tes_in!W12/RES_hh_fec_in!W12)</f>
        <v>3.6376785473342301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0.66341040492435299</v>
      </c>
      <c r="D13" s="79">
        <f>IF(RES_hh_tes_in!D13=0,"",RES_hh_tes_in!D13/RES_hh_fec_in!D13)</f>
        <v>0.66684081927363015</v>
      </c>
      <c r="E13" s="79">
        <f>IF(RES_hh_tes_in!E13=0,"",RES_hh_tes_in!E13/RES_hh_fec_in!E13)</f>
        <v>0.67035924300483407</v>
      </c>
      <c r="F13" s="79">
        <f>IF(RES_hh_tes_in!F13=0,"",RES_hh_tes_in!F13/RES_hh_fec_in!F13)</f>
        <v>0.67388955354727553</v>
      </c>
      <c r="G13" s="79">
        <f>IF(RES_hh_tes_in!G13=0,"",RES_hh_tes_in!G13/RES_hh_fec_in!G13)</f>
        <v>0.6775008607247367</v>
      </c>
      <c r="H13" s="79">
        <f>IF(RES_hh_tes_in!H13=0,"",RES_hh_tes_in!H13/RES_hh_fec_in!H13)</f>
        <v>0.68118465732650457</v>
      </c>
      <c r="I13" s="79">
        <f>IF(RES_hh_tes_in!I13=0,"",RES_hh_tes_in!I13/RES_hh_fec_in!I13)</f>
        <v>0.6849579014387428</v>
      </c>
      <c r="J13" s="79">
        <f>IF(RES_hh_tes_in!J13=0,"",RES_hh_tes_in!J13/RES_hh_fec_in!J13)</f>
        <v>0.68889018128600399</v>
      </c>
      <c r="K13" s="79">
        <f>IF(RES_hh_tes_in!K13=0,"",RES_hh_tes_in!K13/RES_hh_fec_in!K13)</f>
        <v>0.69304046173904155</v>
      </c>
      <c r="L13" s="79">
        <f>IF(RES_hh_tes_in!L13=0,"",RES_hh_tes_in!L13/RES_hh_fec_in!L13)</f>
        <v>0.69742410100240892</v>
      </c>
      <c r="M13" s="79">
        <f>IF(RES_hh_tes_in!M13=0,"",RES_hh_tes_in!M13/RES_hh_fec_in!M13)</f>
        <v>0.70325257193565771</v>
      </c>
      <c r="N13" s="79">
        <f>IF(RES_hh_tes_in!N13=0,"",RES_hh_tes_in!N13/RES_hh_fec_in!N13)</f>
        <v>0.71088542433374369</v>
      </c>
      <c r="O13" s="79">
        <f>IF(RES_hh_tes_in!O13=0,"",RES_hh_tes_in!O13/RES_hh_fec_in!O13)</f>
        <v>0.72079458931922669</v>
      </c>
      <c r="P13" s="79">
        <f>IF(RES_hh_tes_in!P13=0,"",RES_hh_tes_in!P13/RES_hh_fec_in!P13)</f>
        <v>0.73265102955702566</v>
      </c>
      <c r="Q13" s="79">
        <f>IF(RES_hh_tes_in!Q13=0,"",RES_hh_tes_in!Q13/RES_hh_fec_in!Q13)</f>
        <v>0.74525311466947586</v>
      </c>
      <c r="R13" s="79">
        <f>IF(RES_hh_tes_in!R13=0,"",RES_hh_tes_in!R13/RES_hh_fec_in!R13)</f>
        <v>0.75879692496935269</v>
      </c>
      <c r="S13" s="79">
        <f>IF(RES_hh_tes_in!S13=0,"",RES_hh_tes_in!S13/RES_hh_fec_in!S13)</f>
        <v>0.77456892358783636</v>
      </c>
      <c r="T13" s="79">
        <f>IF(RES_hh_tes_in!T13=0,"",RES_hh_tes_in!T13/RES_hh_fec_in!T13)</f>
        <v>0.79052750943542593</v>
      </c>
      <c r="U13" s="79" t="str">
        <f>IF(RES_hh_tes_in!U13=0,"",RES_hh_tes_in!U13/RES_hh_fec_in!U13)</f>
        <v/>
      </c>
      <c r="V13" s="79">
        <f>IF(RES_hh_tes_in!V13=0,"",RES_hh_tes_in!V13/RES_hh_fec_in!V13)</f>
        <v>0.81485576428407636</v>
      </c>
      <c r="W13" s="79" t="str">
        <f>IF(RES_hh_tes_in!W13=0,"",RES_hh_tes_in!W13/RES_hh_fec_in!W13)</f>
        <v/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2.2074633167834747</v>
      </c>
      <c r="D15" s="70">
        <f>IF(RES_hh_tes_in!D15=0,"",RES_hh_tes_in!D15/RES_hh_fec_in!D15)</f>
        <v>2.2782585571961649</v>
      </c>
      <c r="E15" s="70">
        <f>IF(RES_hh_tes_in!E15=0,"",RES_hh_tes_in!E15/RES_hh_fec_in!E15)</f>
        <v>2.3498012978592508</v>
      </c>
      <c r="F15" s="70">
        <f>IF(RES_hh_tes_in!F15=0,"",RES_hh_tes_in!F15/RES_hh_fec_in!F15)</f>
        <v>2.4214208733708995</v>
      </c>
      <c r="G15" s="70">
        <f>IF(RES_hh_tes_in!G15=0,"",RES_hh_tes_in!G15/RES_hh_fec_in!G15)</f>
        <v>2.4937210120872746</v>
      </c>
      <c r="H15" s="70">
        <f>IF(RES_hh_tes_in!H15=0,"",RES_hh_tes_in!H15/RES_hh_fec_in!H15)</f>
        <v>2.5666239018542689</v>
      </c>
      <c r="I15" s="70">
        <f>IF(RES_hh_tes_in!I15=0,"",RES_hh_tes_in!I15/RES_hh_fec_in!I15)</f>
        <v>2.6402742232492731</v>
      </c>
      <c r="J15" s="70">
        <f>IF(RES_hh_tes_in!J15=0,"",RES_hh_tes_in!J15/RES_hh_fec_in!J15)</f>
        <v>2.7152737820292887</v>
      </c>
      <c r="K15" s="70">
        <f>IF(RES_hh_tes_in!K15=0,"",RES_hh_tes_in!K15/RES_hh_fec_in!K15)</f>
        <v>2.7921285893265022</v>
      </c>
      <c r="L15" s="70">
        <f>IF(RES_hh_tes_in!L15=0,"",RES_hh_tes_in!L15/RES_hh_fec_in!L15)</f>
        <v>2.8709637534303352</v>
      </c>
      <c r="M15" s="70">
        <f>IF(RES_hh_tes_in!M15=0,"",RES_hh_tes_in!M15/RES_hh_fec_in!M15)</f>
        <v>2.9651249284082071</v>
      </c>
      <c r="N15" s="70">
        <f>IF(RES_hh_tes_in!N15=0,"",RES_hh_tes_in!N15/RES_hh_fec_in!N15)</f>
        <v>3.0789796135787664</v>
      </c>
      <c r="O15" s="70">
        <f>IF(RES_hh_tes_in!O15=0,"",RES_hh_tes_in!O15/RES_hh_fec_in!O15)</f>
        <v>3.2149423713807894</v>
      </c>
      <c r="P15" s="70">
        <f>IF(RES_hh_tes_in!P15=0,"",RES_hh_tes_in!P15/RES_hh_fec_in!P15)</f>
        <v>3.362391054518592</v>
      </c>
      <c r="Q15" s="70">
        <f>IF(RES_hh_tes_in!Q15=0,"",RES_hh_tes_in!Q15/RES_hh_fec_in!Q15)</f>
        <v>3.4891060326086354</v>
      </c>
      <c r="R15" s="70">
        <f>IF(RES_hh_tes_in!R15=0,"",RES_hh_tes_in!R15/RES_hh_fec_in!R15)</f>
        <v>3.5686017152642164</v>
      </c>
      <c r="S15" s="70">
        <f>IF(RES_hh_tes_in!S15=0,"",RES_hh_tes_in!S15/RES_hh_fec_in!S15)</f>
        <v>3.6318763754675052</v>
      </c>
      <c r="T15" s="70">
        <f>IF(RES_hh_tes_in!T15=0,"",RES_hh_tes_in!T15/RES_hh_fec_in!T15)</f>
        <v>3.6847447627532821</v>
      </c>
      <c r="U15" s="70">
        <f>IF(RES_hh_tes_in!U15=0,"",RES_hh_tes_in!U15/RES_hh_fec_in!U15)</f>
        <v>3.7328746468222862</v>
      </c>
      <c r="V15" s="70">
        <f>IF(RES_hh_tes_in!V15=0,"",RES_hh_tes_in!V15/RES_hh_fec_in!V15)</f>
        <v>3.781948328681874</v>
      </c>
      <c r="W15" s="70">
        <f>IF(RES_hh_tes_in!W15=0,"",RES_hh_tes_in!W15/RES_hh_fec_in!W15)</f>
        <v>3.8299921487112689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2.2074633167834747</v>
      </c>
      <c r="D16" s="78">
        <f>IF(RES_hh_tes_in!D16=0,"",RES_hh_tes_in!D16/RES_hh_fec_in!D16)</f>
        <v>2.2782585571961649</v>
      </c>
      <c r="E16" s="78">
        <f>IF(RES_hh_tes_in!E16=0,"",RES_hh_tes_in!E16/RES_hh_fec_in!E16)</f>
        <v>2.3498012978592508</v>
      </c>
      <c r="F16" s="78">
        <f>IF(RES_hh_tes_in!F16=0,"",RES_hh_tes_in!F16/RES_hh_fec_in!F16)</f>
        <v>2.4214208733708995</v>
      </c>
      <c r="G16" s="78">
        <f>IF(RES_hh_tes_in!G16=0,"",RES_hh_tes_in!G16/RES_hh_fec_in!G16)</f>
        <v>2.4937210120872746</v>
      </c>
      <c r="H16" s="78">
        <f>IF(RES_hh_tes_in!H16=0,"",RES_hh_tes_in!H16/RES_hh_fec_in!H16)</f>
        <v>2.5666239018542689</v>
      </c>
      <c r="I16" s="78">
        <f>IF(RES_hh_tes_in!I16=0,"",RES_hh_tes_in!I16/RES_hh_fec_in!I16)</f>
        <v>2.6402742232492731</v>
      </c>
      <c r="J16" s="78">
        <f>IF(RES_hh_tes_in!J16=0,"",RES_hh_tes_in!J16/RES_hh_fec_in!J16)</f>
        <v>2.7152737820292887</v>
      </c>
      <c r="K16" s="78">
        <f>IF(RES_hh_tes_in!K16=0,"",RES_hh_tes_in!K16/RES_hh_fec_in!K16)</f>
        <v>2.7921285893265022</v>
      </c>
      <c r="L16" s="78">
        <f>IF(RES_hh_tes_in!L16=0,"",RES_hh_tes_in!L16/RES_hh_fec_in!L16)</f>
        <v>2.8709637534303352</v>
      </c>
      <c r="M16" s="78">
        <f>IF(RES_hh_tes_in!M16=0,"",RES_hh_tes_in!M16/RES_hh_fec_in!M16)</f>
        <v>2.9651249284082071</v>
      </c>
      <c r="N16" s="78">
        <f>IF(RES_hh_tes_in!N16=0,"",RES_hh_tes_in!N16/RES_hh_fec_in!N16)</f>
        <v>3.0789796135787664</v>
      </c>
      <c r="O16" s="78">
        <f>IF(RES_hh_tes_in!O16=0,"",RES_hh_tes_in!O16/RES_hh_fec_in!O16)</f>
        <v>3.2149423713807894</v>
      </c>
      <c r="P16" s="78">
        <f>IF(RES_hh_tes_in!P16=0,"",RES_hh_tes_in!P16/RES_hh_fec_in!P16)</f>
        <v>3.362391054518592</v>
      </c>
      <c r="Q16" s="78">
        <f>IF(RES_hh_tes_in!Q16=0,"",RES_hh_tes_in!Q16/RES_hh_fec_in!Q16)</f>
        <v>3.4891060326086354</v>
      </c>
      <c r="R16" s="78">
        <f>IF(RES_hh_tes_in!R16=0,"",RES_hh_tes_in!R16/RES_hh_fec_in!R16)</f>
        <v>3.5686017152642164</v>
      </c>
      <c r="S16" s="78">
        <f>IF(RES_hh_tes_in!S16=0,"",RES_hh_tes_in!S16/RES_hh_fec_in!S16)</f>
        <v>3.6318763754675052</v>
      </c>
      <c r="T16" s="78">
        <f>IF(RES_hh_tes_in!T16=0,"",RES_hh_tes_in!T16/RES_hh_fec_in!T16)</f>
        <v>3.6847447627532821</v>
      </c>
      <c r="U16" s="78">
        <f>IF(RES_hh_tes_in!U16=0,"",RES_hh_tes_in!U16/RES_hh_fec_in!U16)</f>
        <v>3.7328746468222862</v>
      </c>
      <c r="V16" s="78">
        <f>IF(RES_hh_tes_in!V16=0,"",RES_hh_tes_in!V16/RES_hh_fec_in!V16)</f>
        <v>3.781948328681874</v>
      </c>
      <c r="W16" s="78">
        <f>IF(RES_hh_tes_in!W16=0,"",RES_hh_tes_in!W16/RES_hh_fec_in!W16)</f>
        <v>3.8299921487112689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0.76749831791298873</v>
      </c>
      <c r="D17" s="70">
        <f>IF(RES_hh_tes_in!D17=0,"",RES_hh_tes_in!D17/RES_hh_fec_in!D17)</f>
        <v>0.73330417345336141</v>
      </c>
      <c r="E17" s="70">
        <f>IF(RES_hh_tes_in!E17=0,"",RES_hh_tes_in!E17/RES_hh_fec_in!E17)</f>
        <v>0.76765994863459697</v>
      </c>
      <c r="F17" s="70">
        <f>IF(RES_hh_tes_in!F17=0,"",RES_hh_tes_in!F17/RES_hh_fec_in!F17)</f>
        <v>0.72930760266796246</v>
      </c>
      <c r="G17" s="70">
        <f>IF(RES_hh_tes_in!G17=0,"",RES_hh_tes_in!G17/RES_hh_fec_in!G17)</f>
        <v>0.75004516300317814</v>
      </c>
      <c r="H17" s="70">
        <f>IF(RES_hh_tes_in!H17=0,"",RES_hh_tes_in!H17/RES_hh_fec_in!H17)</f>
        <v>0.76681406458012979</v>
      </c>
      <c r="I17" s="70">
        <f>IF(RES_hh_tes_in!I17=0,"",RES_hh_tes_in!I17/RES_hh_fec_in!I17)</f>
        <v>0.86653753302413106</v>
      </c>
      <c r="J17" s="70">
        <f>IF(RES_hh_tes_in!J17=0,"",RES_hh_tes_in!J17/RES_hh_fec_in!J17)</f>
        <v>0.83262770097417826</v>
      </c>
      <c r="K17" s="70">
        <f>IF(RES_hh_tes_in!K17=0,"",RES_hh_tes_in!K17/RES_hh_fec_in!K17)</f>
        <v>0.76801328377259037</v>
      </c>
      <c r="L17" s="70">
        <f>IF(RES_hh_tes_in!L17=0,"",RES_hh_tes_in!L17/RES_hh_fec_in!L17)</f>
        <v>0.77971611872009206</v>
      </c>
      <c r="M17" s="70">
        <f>IF(RES_hh_tes_in!M17=0,"",RES_hh_tes_in!M17/RES_hh_fec_in!M17)</f>
        <v>0.7634132034006077</v>
      </c>
      <c r="N17" s="70">
        <f>IF(RES_hh_tes_in!N17=0,"",RES_hh_tes_in!N17/RES_hh_fec_in!N17)</f>
        <v>0.77887303292698307</v>
      </c>
      <c r="O17" s="70">
        <f>IF(RES_hh_tes_in!O17=0,"",RES_hh_tes_in!O17/RES_hh_fec_in!O17)</f>
        <v>0.78976362533118816</v>
      </c>
      <c r="P17" s="70">
        <f>IF(RES_hh_tes_in!P17=0,"",RES_hh_tes_in!P17/RES_hh_fec_in!P17)</f>
        <v>0.83534491815446632</v>
      </c>
      <c r="Q17" s="70">
        <f>IF(RES_hh_tes_in!Q17=0,"",RES_hh_tes_in!Q17/RES_hh_fec_in!Q17)</f>
        <v>0.89652905270680083</v>
      </c>
      <c r="R17" s="70">
        <f>IF(RES_hh_tes_in!R17=0,"",RES_hh_tes_in!R17/RES_hh_fec_in!R17)</f>
        <v>0.86764230526153263</v>
      </c>
      <c r="S17" s="70">
        <f>IF(RES_hh_tes_in!S17=0,"",RES_hh_tes_in!S17/RES_hh_fec_in!S17)</f>
        <v>0.86258368628824422</v>
      </c>
      <c r="T17" s="70">
        <f>IF(RES_hh_tes_in!T17=0,"",RES_hh_tes_in!T17/RES_hh_fec_in!T17)</f>
        <v>0.89472547332378183</v>
      </c>
      <c r="U17" s="70">
        <f>IF(RES_hh_tes_in!U17=0,"",RES_hh_tes_in!U17/RES_hh_fec_in!U17)</f>
        <v>0.86639851323135486</v>
      </c>
      <c r="V17" s="70">
        <f>IF(RES_hh_tes_in!V17=0,"",RES_hh_tes_in!V17/RES_hh_fec_in!V17)</f>
        <v>0.87909056882258729</v>
      </c>
      <c r="W17" s="70">
        <f>IF(RES_hh_tes_in!W17=0,"",RES_hh_tes_in!W17/RES_hh_fec_in!W17)</f>
        <v>0.85929177092610098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0.53833539797966323</v>
      </c>
      <c r="D19" s="78">
        <f>IF(RES_hh_tes_in!D19=0,"",RES_hh_tes_in!D19/RES_hh_fec_in!D19)</f>
        <v>0.54014046083818601</v>
      </c>
      <c r="E19" s="78">
        <f>IF(RES_hh_tes_in!E19=0,"",RES_hh_tes_in!E19/RES_hh_fec_in!E19)</f>
        <v>0.54224434089569795</v>
      </c>
      <c r="F19" s="78">
        <f>IF(RES_hh_tes_in!F19=0,"",RES_hh_tes_in!F19/RES_hh_fec_in!F19)</f>
        <v>0.54438896875307141</v>
      </c>
      <c r="G19" s="78">
        <f>IF(RES_hh_tes_in!G19=0,"",RES_hh_tes_in!G19/RES_hh_fec_in!G19)</f>
        <v>0.54680878967457147</v>
      </c>
      <c r="H19" s="78">
        <f>IF(RES_hh_tes_in!H19=0,"",RES_hh_tes_in!H19/RES_hh_fec_in!H19)</f>
        <v>0.54947511054450759</v>
      </c>
      <c r="I19" s="78">
        <f>IF(RES_hh_tes_in!I19=0,"",RES_hh_tes_in!I19/RES_hh_fec_in!I19)</f>
        <v>0.55244569868284477</v>
      </c>
      <c r="J19" s="78">
        <f>IF(RES_hh_tes_in!J19=0,"",RES_hh_tes_in!J19/RES_hh_fec_in!J19)</f>
        <v>0.55595720640945145</v>
      </c>
      <c r="K19" s="78">
        <f>IF(RES_hh_tes_in!K19=0,"",RES_hh_tes_in!K19/RES_hh_fec_in!K19)</f>
        <v>0.56021085044317942</v>
      </c>
      <c r="L19" s="78">
        <f>IF(RES_hh_tes_in!L19=0,"",RES_hh_tes_in!L19/RES_hh_fec_in!L19)</f>
        <v>0.5652604645057886</v>
      </c>
      <c r="M19" s="78">
        <f>IF(RES_hh_tes_in!M19=0,"",RES_hh_tes_in!M19/RES_hh_fec_in!M19)</f>
        <v>0.57588098600704718</v>
      </c>
      <c r="N19" s="78">
        <f>IF(RES_hh_tes_in!N19=0,"",RES_hh_tes_in!N19/RES_hh_fec_in!N19)</f>
        <v>0.59358797679865849</v>
      </c>
      <c r="O19" s="78">
        <f>IF(RES_hh_tes_in!O19=0,"",RES_hh_tes_in!O19/RES_hh_fec_in!O19)</f>
        <v>0.61964658752192858</v>
      </c>
      <c r="P19" s="78">
        <f>IF(RES_hh_tes_in!P19=0,"",RES_hh_tes_in!P19/RES_hh_fec_in!P19)</f>
        <v>0.65139782682131286</v>
      </c>
      <c r="Q19" s="78">
        <f>IF(RES_hh_tes_in!Q19=0,"",RES_hh_tes_in!Q19/RES_hh_fec_in!Q19)</f>
        <v>0.68022642672863465</v>
      </c>
      <c r="R19" s="78">
        <f>IF(RES_hh_tes_in!R19=0,"",RES_hh_tes_in!R19/RES_hh_fec_in!R19)</f>
        <v>0.69968220495095368</v>
      </c>
      <c r="S19" s="78">
        <f>IF(RES_hh_tes_in!S19=0,"",RES_hh_tes_in!S19/RES_hh_fec_in!S19)</f>
        <v>0.71843050032884581</v>
      </c>
      <c r="T19" s="78">
        <f>IF(RES_hh_tes_in!T19=0,"",RES_hh_tes_in!T19/RES_hh_fec_in!T19)</f>
        <v>0.73541008859560097</v>
      </c>
      <c r="U19" s="78">
        <f>IF(RES_hh_tes_in!U19=0,"",RES_hh_tes_in!U19/RES_hh_fec_in!U19)</f>
        <v>0.74955974548456661</v>
      </c>
      <c r="V19" s="78">
        <f>IF(RES_hh_tes_in!V19=0,"",RES_hh_tes_in!V19/RES_hh_fec_in!V19)</f>
        <v>0.7598182467290665</v>
      </c>
      <c r="W19" s="78">
        <f>IF(RES_hh_tes_in!W19=0,"",RES_hh_tes_in!W19/RES_hh_fec_in!W19)</f>
        <v>0.76464372388783541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0.48566692373478815</v>
      </c>
      <c r="D20" s="78">
        <f>IF(RES_hh_tes_in!D20=0,"",RES_hh_tes_in!D20/RES_hh_fec_in!D20)</f>
        <v>0.48781633376454619</v>
      </c>
      <c r="E20" s="78">
        <f>IF(RES_hh_tes_in!E20=0,"",RES_hh_tes_in!E20/RES_hh_fec_in!E20)</f>
        <v>0.49032156557720652</v>
      </c>
      <c r="F20" s="78">
        <f>IF(RES_hh_tes_in!F20=0,"",RES_hh_tes_in!F20/RES_hh_fec_in!F20)</f>
        <v>0.49287531854208072</v>
      </c>
      <c r="G20" s="78">
        <f>IF(RES_hh_tes_in!G20=0,"",RES_hh_tes_in!G20/RES_hh_fec_in!G20)</f>
        <v>0.49575676243991079</v>
      </c>
      <c r="H20" s="78">
        <f>IF(RES_hh_tes_in!H20=0,"",RES_hh_tes_in!H20/RES_hh_fec_in!H20)</f>
        <v>0.4989317304435642</v>
      </c>
      <c r="I20" s="78">
        <f>IF(RES_hh_tes_in!I20=0,"",RES_hh_tes_in!I20/RES_hh_fec_in!I20)</f>
        <v>0.50246900999517308</v>
      </c>
      <c r="J20" s="78">
        <f>IF(RES_hh_tes_in!J20=0,"",RES_hh_tes_in!J20/RES_hh_fec_in!J20)</f>
        <v>0.50665039896537067</v>
      </c>
      <c r="K20" s="78">
        <f>IF(RES_hh_tes_in!K20=0,"",RES_hh_tes_in!K20/RES_hh_fec_in!K20)</f>
        <v>0.51171549966585061</v>
      </c>
      <c r="L20" s="78">
        <f>IF(RES_hh_tes_in!L20=0,"",RES_hh_tes_in!L20/RES_hh_fec_in!L20)</f>
        <v>0.51772841553818805</v>
      </c>
      <c r="M20" s="78">
        <f>IF(RES_hh_tes_in!M20=0,"",RES_hh_tes_in!M20/RES_hh_fec_in!M20)</f>
        <v>0.53037498644749448</v>
      </c>
      <c r="N20" s="78">
        <f>IF(RES_hh_tes_in!N20=0,"",RES_hh_tes_in!N20/RES_hh_fec_in!N20)</f>
        <v>0.5514598940586708</v>
      </c>
      <c r="O20" s="78">
        <f>IF(RES_hh_tes_in!O20=0,"",RES_hh_tes_in!O20/RES_hh_fec_in!O20)</f>
        <v>0.58248963852750846</v>
      </c>
      <c r="P20" s="78">
        <f>IF(RES_hh_tes_in!P20=0,"",RES_hh_tes_in!P20/RES_hh_fec_in!P20)</f>
        <v>0.62029797959724153</v>
      </c>
      <c r="Q20" s="78" t="str">
        <f>IF(RES_hh_tes_in!Q20=0,"",RES_hh_tes_in!Q20/RES_hh_fec_in!Q20)</f>
        <v/>
      </c>
      <c r="R20" s="78">
        <f>IF(RES_hh_tes_in!R20=0,"",RES_hh_tes_in!R20/RES_hh_fec_in!R20)</f>
        <v>0.67779344361526572</v>
      </c>
      <c r="S20" s="78">
        <f>IF(RES_hh_tes_in!S20=0,"",RES_hh_tes_in!S20/RES_hh_fec_in!S20)</f>
        <v>0.70011830279445375</v>
      </c>
      <c r="T20" s="78">
        <f>IF(RES_hh_tes_in!T20=0,"",RES_hh_tes_in!T20/RES_hh_fec_in!T20)</f>
        <v>0.72033704318313374</v>
      </c>
      <c r="U20" s="78">
        <f>IF(RES_hh_tes_in!U20=0,"",RES_hh_tes_in!U20/RES_hh_fec_in!U20)</f>
        <v>0.73718599350703784</v>
      </c>
      <c r="V20" s="78">
        <f>IF(RES_hh_tes_in!V20=0,"",RES_hh_tes_in!V20/RES_hh_fec_in!V20)</f>
        <v>0.74940148249186844</v>
      </c>
      <c r="W20" s="78">
        <f>IF(RES_hh_tes_in!W20=0,"",RES_hh_tes_in!W20/RES_hh_fec_in!W20)</f>
        <v>0.75514750344313486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0.53763057368223943</v>
      </c>
      <c r="D21" s="78">
        <f>IF(RES_hh_tes_in!D21=0,"",RES_hh_tes_in!D21/RES_hh_fec_in!D21)</f>
        <v>0.54426465403807478</v>
      </c>
      <c r="E21" s="78">
        <f>IF(RES_hh_tes_in!E21=0,"",RES_hh_tes_in!E21/RES_hh_fec_in!E21)</f>
        <v>0.55118556994876045</v>
      </c>
      <c r="F21" s="78">
        <f>IF(RES_hh_tes_in!F21=0,"",RES_hh_tes_in!F21/RES_hh_fec_in!F21)</f>
        <v>0.55816242725895759</v>
      </c>
      <c r="G21" s="78">
        <f>IF(RES_hh_tes_in!G21=0,"",RES_hh_tes_in!G21/RES_hh_fec_in!G21)</f>
        <v>0.56540110020019341</v>
      </c>
      <c r="H21" s="78">
        <f>IF(RES_hh_tes_in!H21=0,"",RES_hh_tes_in!H21/RES_hh_fec_in!H21)</f>
        <v>0.5728737162387415</v>
      </c>
      <c r="I21" s="78">
        <f>IF(RES_hh_tes_in!I21=0,"",RES_hh_tes_in!I21/RES_hh_fec_in!I21)</f>
        <v>0.58062830175904023</v>
      </c>
      <c r="J21" s="78">
        <f>IF(RES_hh_tes_in!J21=0,"",RES_hh_tes_in!J21/RES_hh_fec_in!J21)</f>
        <v>0.58886779819693913</v>
      </c>
      <c r="K21" s="78">
        <f>IF(RES_hh_tes_in!K21=0,"",RES_hh_tes_in!K21/RES_hh_fec_in!K21)</f>
        <v>0.59776142792693276</v>
      </c>
      <c r="L21" s="78">
        <f>IF(RES_hh_tes_in!L21=0,"",RES_hh_tes_in!L21/RES_hh_fec_in!L21)</f>
        <v>0.60734864766582863</v>
      </c>
      <c r="M21" s="78">
        <f>IF(RES_hh_tes_in!M21=0,"",RES_hh_tes_in!M21/RES_hh_fec_in!M21)</f>
        <v>0.62184698542558203</v>
      </c>
      <c r="N21" s="78">
        <f>IF(RES_hh_tes_in!N21=0,"",RES_hh_tes_in!N21/RES_hh_fec_in!N21)</f>
        <v>0.64255463740617536</v>
      </c>
      <c r="O21" s="78">
        <f>IF(RES_hh_tes_in!O21=0,"",RES_hh_tes_in!O21/RES_hh_fec_in!O21)</f>
        <v>0.6704301633736286</v>
      </c>
      <c r="P21" s="78">
        <f>IF(RES_hh_tes_in!P21=0,"",RES_hh_tes_in!P21/RES_hh_fec_in!P21)</f>
        <v>0.70286778918496329</v>
      </c>
      <c r="Q21" s="78">
        <f>IF(RES_hh_tes_in!Q21=0,"",RES_hh_tes_in!Q21/RES_hh_fec_in!Q21)</f>
        <v>0.73169268988826186</v>
      </c>
      <c r="R21" s="78">
        <f>IF(RES_hh_tes_in!R21=0,"",RES_hh_tes_in!R21/RES_hh_fec_in!R21)</f>
        <v>0.75064579114908292</v>
      </c>
      <c r="S21" s="78">
        <f>IF(RES_hh_tes_in!S21=0,"",RES_hh_tes_in!S21/RES_hh_fec_in!S21)</f>
        <v>0.76793927547249952</v>
      </c>
      <c r="T21" s="78">
        <f>IF(RES_hh_tes_in!T21=0,"",RES_hh_tes_in!T21/RES_hh_fec_in!T21)</f>
        <v>0.78312420585965692</v>
      </c>
      <c r="U21" s="78">
        <f>IF(RES_hh_tes_in!U21=0,"",RES_hh_tes_in!U21/RES_hh_fec_in!U21)</f>
        <v>0.79570038819667932</v>
      </c>
      <c r="V21" s="78">
        <f>IF(RES_hh_tes_in!V21=0,"",RES_hh_tes_in!V21/RES_hh_fec_in!V21)</f>
        <v>0.80511893689443759</v>
      </c>
      <c r="W21" s="78">
        <f>IF(RES_hh_tes_in!W21=0,"",RES_hh_tes_in!W21/RES_hh_fec_in!W21)</f>
        <v>0.80997998929776349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0.55487358530110409</v>
      </c>
      <c r="D22" s="78">
        <f>IF(RES_hh_tes_in!D22=0,"",RES_hh_tes_in!D22/RES_hh_fec_in!D22)</f>
        <v>0.56853500185757155</v>
      </c>
      <c r="E22" s="78">
        <f>IF(RES_hh_tes_in!E22=0,"",RES_hh_tes_in!E22/RES_hh_fec_in!E22)</f>
        <v>0.58232629034593142</v>
      </c>
      <c r="F22" s="78">
        <f>IF(RES_hh_tes_in!F22=0,"",RES_hh_tes_in!F22/RES_hh_fec_in!F22)</f>
        <v>0.59623419321507432</v>
      </c>
      <c r="G22" s="78">
        <f>IF(RES_hh_tes_in!G22=0,"",RES_hh_tes_in!G22/RES_hh_fec_in!G22)</f>
        <v>0.61024553169260354</v>
      </c>
      <c r="H22" s="78">
        <f>IF(RES_hh_tes_in!H22=0,"",RES_hh_tes_in!H22/RES_hh_fec_in!H22)</f>
        <v>0.62434460429579164</v>
      </c>
      <c r="I22" s="78">
        <f>IF(RES_hh_tes_in!I22=0,"",RES_hh_tes_in!I22/RES_hh_fec_in!I22)</f>
        <v>0.63851076468855117</v>
      </c>
      <c r="J22" s="78">
        <f>IF(RES_hh_tes_in!J22=0,"",RES_hh_tes_in!J22/RES_hh_fec_in!J22)</f>
        <v>0.65269949619605705</v>
      </c>
      <c r="K22" s="78">
        <f>IF(RES_hh_tes_in!K22=0,"",RES_hh_tes_in!K22/RES_hh_fec_in!K22)</f>
        <v>0.66685191078981276</v>
      </c>
      <c r="L22" s="78">
        <f>IF(RES_hh_tes_in!L22=0,"",RES_hh_tes_in!L22/RES_hh_fec_in!L22)</f>
        <v>0.68091574186698134</v>
      </c>
      <c r="M22" s="78">
        <f>IF(RES_hh_tes_in!M22=0,"",RES_hh_tes_in!M22/RES_hh_fec_in!M22)</f>
        <v>0.6938679730220233</v>
      </c>
      <c r="N22" s="78">
        <f>IF(RES_hh_tes_in!N22=0,"",RES_hh_tes_in!N22/RES_hh_fec_in!N22)</f>
        <v>0.70515942557474398</v>
      </c>
      <c r="O22" s="78">
        <f>IF(RES_hh_tes_in!O22=0,"",RES_hh_tes_in!O22/RES_hh_fec_in!O22)</f>
        <v>0.71449300380712766</v>
      </c>
      <c r="P22" s="78">
        <f>IF(RES_hh_tes_in!P22=0,"",RES_hh_tes_in!P22/RES_hh_fec_in!P22)</f>
        <v>0.72266836267228829</v>
      </c>
      <c r="Q22" s="78">
        <f>IF(RES_hh_tes_in!Q22=0,"",RES_hh_tes_in!Q22/RES_hh_fec_in!Q22)</f>
        <v>0.73240130695431005</v>
      </c>
      <c r="R22" s="78">
        <f>IF(RES_hh_tes_in!R22=0,"",RES_hh_tes_in!R22/RES_hh_fec_in!R22)</f>
        <v>0.74675222595767776</v>
      </c>
      <c r="S22" s="78">
        <f>IF(RES_hh_tes_in!S22=0,"",RES_hh_tes_in!S22/RES_hh_fec_in!S22)</f>
        <v>0.7628363223709308</v>
      </c>
      <c r="T22" s="78">
        <f>IF(RES_hh_tes_in!T22=0,"",RES_hh_tes_in!T22/RES_hh_fec_in!T22)</f>
        <v>0.77899843564090288</v>
      </c>
      <c r="U22" s="78">
        <f>IF(RES_hh_tes_in!U22=0,"",RES_hh_tes_in!U22/RES_hh_fec_in!U22)</f>
        <v>0.79388591458301816</v>
      </c>
      <c r="V22" s="78">
        <f>IF(RES_hh_tes_in!V22=0,"",RES_hh_tes_in!V22/RES_hh_fec_in!V22)</f>
        <v>0.80636499498991998</v>
      </c>
      <c r="W22" s="78">
        <f>IF(RES_hh_tes_in!W22=0,"",RES_hh_tes_in!W22/RES_hh_fec_in!W22)</f>
        <v>0.8164026873617185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0.77533916471525877</v>
      </c>
      <c r="D24" s="78">
        <f>IF(RES_hh_tes_in!D24=0,"",RES_hh_tes_in!D24/RES_hh_fec_in!D24)</f>
        <v>0.7775274725424548</v>
      </c>
      <c r="E24" s="78">
        <f>IF(RES_hh_tes_in!E24=0,"",RES_hh_tes_in!E24/RES_hh_fec_in!E24)</f>
        <v>0.77977485897187726</v>
      </c>
      <c r="F24" s="78">
        <f>IF(RES_hh_tes_in!F24=0,"",RES_hh_tes_in!F24/RES_hh_fec_in!F24)</f>
        <v>0.78203030157433073</v>
      </c>
      <c r="G24" s="78">
        <f>IF(RES_hh_tes_in!G24=0,"",RES_hh_tes_in!G24/RES_hh_fec_in!G24)</f>
        <v>0.78434015209448826</v>
      </c>
      <c r="H24" s="78">
        <f>IF(RES_hh_tes_in!H24=0,"",RES_hh_tes_in!H24/RES_hh_fec_in!H24)</f>
        <v>0.78669873766889276</v>
      </c>
      <c r="I24" s="78">
        <f>IF(RES_hh_tes_in!I24=0,"",RES_hh_tes_in!I24/RES_hh_fec_in!I24)</f>
        <v>0.78911747936878607</v>
      </c>
      <c r="J24" s="78">
        <f>IF(RES_hh_tes_in!J24=0,"",RES_hh_tes_in!J24/RES_hh_fec_in!J24)</f>
        <v>0.79164316529177081</v>
      </c>
      <c r="K24" s="78">
        <f>IF(RES_hh_tes_in!K24=0,"",RES_hh_tes_in!K24/RES_hh_fec_in!K24)</f>
        <v>0.79431557762754201</v>
      </c>
      <c r="L24" s="78">
        <f>IF(RES_hh_tes_in!L24=0,"",RES_hh_tes_in!L24/RES_hh_fec_in!L24)</f>
        <v>0.79714535974283007</v>
      </c>
      <c r="M24" s="78">
        <f>IF(RES_hh_tes_in!M24=0,"",RES_hh_tes_in!M24/RES_hh_fec_in!M24)</f>
        <v>0.80106354635423593</v>
      </c>
      <c r="N24" s="78">
        <f>IF(RES_hh_tes_in!N24=0,"",RES_hh_tes_in!N24/RES_hh_fec_in!N24)</f>
        <v>0.8063645072820681</v>
      </c>
      <c r="O24" s="78">
        <f>IF(RES_hh_tes_in!O24=0,"",RES_hh_tes_in!O24/RES_hh_fec_in!O24)</f>
        <v>0.81330629344398586</v>
      </c>
      <c r="P24" s="78">
        <f>IF(RES_hh_tes_in!P24=0,"",RES_hh_tes_in!P24/RES_hh_fec_in!P24)</f>
        <v>0.821397944049582</v>
      </c>
      <c r="Q24" s="78">
        <f>IF(RES_hh_tes_in!Q24=0,"",RES_hh_tes_in!Q24/RES_hh_fec_in!Q24)</f>
        <v>0.82903223074027244</v>
      </c>
      <c r="R24" s="78">
        <f>IF(RES_hh_tes_in!R24=0,"",RES_hh_tes_in!R24/RES_hh_fec_in!R24)</f>
        <v>0.83488212983040788</v>
      </c>
      <c r="S24" s="78">
        <f>IF(RES_hh_tes_in!S24=0,"",RES_hh_tes_in!S24/RES_hh_fec_in!S24)</f>
        <v>0.84057310372739646</v>
      </c>
      <c r="T24" s="78">
        <f>IF(RES_hh_tes_in!T24=0,"",RES_hh_tes_in!T24/RES_hh_fec_in!T24)</f>
        <v>0.84606712778380888</v>
      </c>
      <c r="U24" s="78">
        <f>IF(RES_hh_tes_in!U24=0,"",RES_hh_tes_in!U24/RES_hh_fec_in!U24)</f>
        <v>0.85132617735223348</v>
      </c>
      <c r="V24" s="78">
        <f>IF(RES_hh_tes_in!V24=0,"",RES_hh_tes_in!V24/RES_hh_fec_in!V24)</f>
        <v>0.85631222778525207</v>
      </c>
      <c r="W24" s="78">
        <f>IF(RES_hh_tes_in!W24=0,"",RES_hh_tes_in!W24/RES_hh_fec_in!W24)</f>
        <v>0.86090534127115848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0.60436321701650542</v>
      </c>
      <c r="D25" s="79">
        <f>IF(RES_hh_tes_in!D25=0,"",RES_hh_tes_in!D25/RES_hh_fec_in!D25)</f>
        <v>0.60610190070916348</v>
      </c>
      <c r="E25" s="79">
        <f>IF(RES_hh_tes_in!E25=0,"",RES_hh_tes_in!E25/RES_hh_fec_in!E25)</f>
        <v>0.60797431376666533</v>
      </c>
      <c r="F25" s="79">
        <f>IF(RES_hh_tes_in!F25=0,"",RES_hh_tes_in!F25/RES_hh_fec_in!F25)</f>
        <v>0.60986471306188961</v>
      </c>
      <c r="G25" s="79">
        <f>IF(RES_hh_tes_in!G25=0,"",RES_hh_tes_in!G25/RES_hh_fec_in!G25)</f>
        <v>0.61187934117220488</v>
      </c>
      <c r="H25" s="79">
        <f>IF(RES_hh_tes_in!H25=0,"",RES_hh_tes_in!H25/RES_hh_fec_in!H25)</f>
        <v>0.61400628973311699</v>
      </c>
      <c r="I25" s="79">
        <f>IF(RES_hh_tes_in!I25=0,"",RES_hh_tes_in!I25/RES_hh_fec_in!I25)</f>
        <v>0.61627322898168213</v>
      </c>
      <c r="J25" s="79">
        <f>IF(RES_hh_tes_in!J25=0,"",RES_hh_tes_in!J25/RES_hh_fec_in!J25)</f>
        <v>0.6187909184606486</v>
      </c>
      <c r="K25" s="79">
        <f>IF(RES_hh_tes_in!K25=0,"",RES_hh_tes_in!K25/RES_hh_fec_in!K25)</f>
        <v>0.62165751330973096</v>
      </c>
      <c r="L25" s="79">
        <f>IF(RES_hh_tes_in!L25=0,"",RES_hh_tes_in!L25/RES_hh_fec_in!L25)</f>
        <v>0.62490736657654999</v>
      </c>
      <c r="M25" s="79">
        <f>IF(RES_hh_tes_in!M25=0,"",RES_hh_tes_in!M25/RES_hh_fec_in!M25)</f>
        <v>0.63079233992305006</v>
      </c>
      <c r="N25" s="79">
        <f>IF(RES_hh_tes_in!N25=0,"",RES_hh_tes_in!N25/RES_hh_fec_in!N25)</f>
        <v>0.64030186753103868</v>
      </c>
      <c r="O25" s="79">
        <f>IF(RES_hh_tes_in!O25=0,"",RES_hh_tes_in!O25/RES_hh_fec_in!O25)</f>
        <v>0.65470478331219972</v>
      </c>
      <c r="P25" s="79">
        <f>IF(RES_hh_tes_in!P25=0,"",RES_hh_tes_in!P25/RES_hh_fec_in!P25)</f>
        <v>0.67344112783628773</v>
      </c>
      <c r="Q25" s="79">
        <f>IF(RES_hh_tes_in!Q25=0,"",RES_hh_tes_in!Q25/RES_hh_fec_in!Q25)</f>
        <v>0.69182598793737771</v>
      </c>
      <c r="R25" s="79">
        <f>IF(RES_hh_tes_in!R25=0,"",RES_hh_tes_in!R25/RES_hh_fec_in!R25)</f>
        <v>0.70500527926086576</v>
      </c>
      <c r="S25" s="79">
        <f>IF(RES_hh_tes_in!S25=0,"",RES_hh_tes_in!S25/RES_hh_fec_in!S25)</f>
        <v>0.71805464278636888</v>
      </c>
      <c r="T25" s="79">
        <f>IF(RES_hh_tes_in!T25=0,"",RES_hh_tes_in!T25/RES_hh_fec_in!T25)</f>
        <v>0.7307004576008822</v>
      </c>
      <c r="U25" s="79">
        <f>IF(RES_hh_tes_in!U25=0,"",RES_hh_tes_in!U25/RES_hh_fec_in!U25)</f>
        <v>0.74257957801151764</v>
      </c>
      <c r="V25" s="79">
        <f>IF(RES_hh_tes_in!V25=0,"",RES_hh_tes_in!V25/RES_hh_fec_in!V25)</f>
        <v>0.75313486581620448</v>
      </c>
      <c r="W25" s="79">
        <f>IF(RES_hh_tes_in!W25=0,"",RES_hh_tes_in!W25/RES_hh_fec_in!W25)</f>
        <v>0.76144391790230026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0.74468130568613644</v>
      </c>
      <c r="D27" s="70">
        <f>IF(RES_hh_tes_in!D27=0,"",RES_hh_tes_in!D27/RES_hh_fec_in!D27)</f>
        <v>0.74868598678517662</v>
      </c>
      <c r="E27" s="70">
        <f>IF(RES_hh_tes_in!E27=0,"",RES_hh_tes_in!E27/RES_hh_fec_in!E27)</f>
        <v>0.74884330608841176</v>
      </c>
      <c r="F27" s="70">
        <f>IF(RES_hh_tes_in!F27=0,"",RES_hh_tes_in!F27/RES_hh_fec_in!F27)</f>
        <v>0.74899265496444767</v>
      </c>
      <c r="G27" s="70">
        <f>IF(RES_hh_tes_in!G27=0,"",RES_hh_tes_in!G27/RES_hh_fec_in!G27)</f>
        <v>0.74785474077288494</v>
      </c>
      <c r="H27" s="70">
        <f>IF(RES_hh_tes_in!H27=0,"",RES_hh_tes_in!H27/RES_hh_fec_in!H27)</f>
        <v>0.74704033241764045</v>
      </c>
      <c r="I27" s="70">
        <f>IF(RES_hh_tes_in!I27=0,"",RES_hh_tes_in!I27/RES_hh_fec_in!I27)</f>
        <v>0.74672056298480749</v>
      </c>
      <c r="J27" s="70">
        <f>IF(RES_hh_tes_in!J27=0,"",RES_hh_tes_in!J27/RES_hh_fec_in!J27)</f>
        <v>0.74911455813939798</v>
      </c>
      <c r="K27" s="70">
        <f>IF(RES_hh_tes_in!K27=0,"",RES_hh_tes_in!K27/RES_hh_fec_in!K27)</f>
        <v>0.75415421105796077</v>
      </c>
      <c r="L27" s="70">
        <f>IF(RES_hh_tes_in!L27=0,"",RES_hh_tes_in!L27/RES_hh_fec_in!L27)</f>
        <v>0.74925317472630548</v>
      </c>
      <c r="M27" s="70">
        <f>IF(RES_hh_tes_in!M27=0,"",RES_hh_tes_in!M27/RES_hh_fec_in!M27)</f>
        <v>0.74705066848539692</v>
      </c>
      <c r="N27" s="70">
        <f>IF(RES_hh_tes_in!N27=0,"",RES_hh_tes_in!N27/RES_hh_fec_in!N27)</f>
        <v>0.74795970806610634</v>
      </c>
      <c r="O27" s="70">
        <f>IF(RES_hh_tes_in!O27=0,"",RES_hh_tes_in!O27/RES_hh_fec_in!O27)</f>
        <v>0.73369979709207556</v>
      </c>
      <c r="P27" s="70">
        <f>IF(RES_hh_tes_in!P27=0,"",RES_hh_tes_in!P27/RES_hh_fec_in!P27)</f>
        <v>0.74957018365990324</v>
      </c>
      <c r="Q27" s="70">
        <f>IF(RES_hh_tes_in!Q27=0,"",RES_hh_tes_in!Q27/RES_hh_fec_in!Q27)</f>
        <v>0.76536814208845561</v>
      </c>
      <c r="R27" s="70">
        <f>IF(RES_hh_tes_in!R27=0,"",RES_hh_tes_in!R27/RES_hh_fec_in!R27)</f>
        <v>0.77815402388555954</v>
      </c>
      <c r="S27" s="70">
        <f>IF(RES_hh_tes_in!S27=0,"",RES_hh_tes_in!S27/RES_hh_fec_in!S27)</f>
        <v>0.77949518392325901</v>
      </c>
      <c r="T27" s="70">
        <f>IF(RES_hh_tes_in!T27=0,"",RES_hh_tes_in!T27/RES_hh_fec_in!T27)</f>
        <v>0.76642906262643762</v>
      </c>
      <c r="U27" s="70">
        <f>IF(RES_hh_tes_in!U27=0,"",RES_hh_tes_in!U27/RES_hh_fec_in!U27)</f>
        <v>0.78123749000127418</v>
      </c>
      <c r="V27" s="70">
        <f>IF(RES_hh_tes_in!V27=0,"",RES_hh_tes_in!V27/RES_hh_fec_in!V27)</f>
        <v>0.79604686054723395</v>
      </c>
      <c r="W27" s="70">
        <f>IF(RES_hh_tes_in!W27=0,"",RES_hh_tes_in!W27/RES_hh_fec_in!W27)</f>
        <v>0.79816249199212574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0.59056774132265777</v>
      </c>
      <c r="D29" s="78">
        <f>IF(RES_hh_tes_in!D29=0,"",RES_hh_tes_in!D29/RES_hh_fec_in!D29)</f>
        <v>0.59133699040847432</v>
      </c>
      <c r="E29" s="78">
        <f>IF(RES_hh_tes_in!E29=0,"",RES_hh_tes_in!E29/RES_hh_fec_in!E29)</f>
        <v>0.59209539073785777</v>
      </c>
      <c r="F29" s="78">
        <f>IF(RES_hh_tes_in!F29=0,"",RES_hh_tes_in!F29/RES_hh_fec_in!F29)</f>
        <v>0.5928523116913641</v>
      </c>
      <c r="G29" s="78">
        <f>IF(RES_hh_tes_in!G29=0,"",RES_hh_tes_in!G29/RES_hh_fec_in!G29)</f>
        <v>0.59359924157830879</v>
      </c>
      <c r="H29" s="78">
        <f>IF(RES_hh_tes_in!H29=0,"",RES_hh_tes_in!H29/RES_hh_fec_in!H29)</f>
        <v>0.59433722212127282</v>
      </c>
      <c r="I29" s="78">
        <f>IF(RES_hh_tes_in!I29=0,"",RES_hh_tes_in!I29/RES_hh_fec_in!I29)</f>
        <v>0.59506415603942164</v>
      </c>
      <c r="J29" s="78">
        <f>IF(RES_hh_tes_in!J29=0,"",RES_hh_tes_in!J29/RES_hh_fec_in!J29)</f>
        <v>0.59577145151345612</v>
      </c>
      <c r="K29" s="78">
        <f>IF(RES_hh_tes_in!K29=0,"",RES_hh_tes_in!K29/RES_hh_fec_in!K29)</f>
        <v>0.59645180323705294</v>
      </c>
      <c r="L29" s="78">
        <f>IF(RES_hh_tes_in!L29=0,"",RES_hh_tes_in!L29/RES_hh_fec_in!L29)</f>
        <v>0.59710325674126796</v>
      </c>
      <c r="M29" s="78">
        <f>IF(RES_hh_tes_in!M29=0,"",RES_hh_tes_in!M29/RES_hh_fec_in!M29)</f>
        <v>0.59745382497725064</v>
      </c>
      <c r="N29" s="78">
        <f>IF(RES_hh_tes_in!N29=0,"",RES_hh_tes_in!N29/RES_hh_fec_in!N29)</f>
        <v>0.59745382497725064</v>
      </c>
      <c r="O29" s="78">
        <f>IF(RES_hh_tes_in!O29=0,"",RES_hh_tes_in!O29/RES_hh_fec_in!O29)</f>
        <v>0.59745382497725075</v>
      </c>
      <c r="P29" s="78">
        <f>IF(RES_hh_tes_in!P29=0,"",RES_hh_tes_in!P29/RES_hh_fec_in!P29)</f>
        <v>0.59745382497725052</v>
      </c>
      <c r="Q29" s="78">
        <f>IF(RES_hh_tes_in!Q29=0,"",RES_hh_tes_in!Q29/RES_hh_fec_in!Q29)</f>
        <v>0.59745382497725075</v>
      </c>
      <c r="R29" s="78">
        <f>IF(RES_hh_tes_in!R29=0,"",RES_hh_tes_in!R29/RES_hh_fec_in!R29)</f>
        <v>0.5996686093881396</v>
      </c>
      <c r="S29" s="78">
        <f>IF(RES_hh_tes_in!S29=0,"",RES_hh_tes_in!S29/RES_hh_fec_in!S29)</f>
        <v>0.60329028371313886</v>
      </c>
      <c r="T29" s="78">
        <f>IF(RES_hh_tes_in!T29=0,"",RES_hh_tes_in!T29/RES_hh_fec_in!T29)</f>
        <v>0.60751557042563509</v>
      </c>
      <c r="U29" s="78">
        <f>IF(RES_hh_tes_in!U29=0,"",RES_hh_tes_in!U29/RES_hh_fec_in!U29)</f>
        <v>0.61189176023500647</v>
      </c>
      <c r="V29" s="78">
        <f>IF(RES_hh_tes_in!V29=0,"",RES_hh_tes_in!V29/RES_hh_fec_in!V29)</f>
        <v>0.61596614385062831</v>
      </c>
      <c r="W29" s="78">
        <f>IF(RES_hh_tes_in!W29=0,"",RES_hh_tes_in!W29/RES_hh_fec_in!W29)</f>
        <v>0.61973872127249841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0.58570279240859058</v>
      </c>
      <c r="D30" s="78">
        <f>IF(RES_hh_tes_in!D30=0,"",RES_hh_tes_in!D30/RES_hh_fec_in!D30)</f>
        <v>0.58665089449100771</v>
      </c>
      <c r="E30" s="78">
        <f>IF(RES_hh_tes_in!E30=0,"",RES_hh_tes_in!E30/RES_hh_fec_in!E30)</f>
        <v>0.58758562544467663</v>
      </c>
      <c r="F30" s="78">
        <f>IF(RES_hh_tes_in!F30=0,"",RES_hh_tes_in!F30/RES_hh_fec_in!F30)</f>
        <v>0.58851853306260715</v>
      </c>
      <c r="G30" s="78">
        <f>IF(RES_hh_tes_in!G30=0,"",RES_hh_tes_in!G30/RES_hh_fec_in!G30)</f>
        <v>0.5894391266574377</v>
      </c>
      <c r="H30" s="78">
        <f>IF(RES_hh_tes_in!H30=0,"",RES_hh_tes_in!H30/RES_hh_fec_in!H30)</f>
        <v>0.59034869015574798</v>
      </c>
      <c r="I30" s="78">
        <f>IF(RES_hh_tes_in!I30=0,"",RES_hh_tes_in!I30/RES_hh_fec_in!I30)</f>
        <v>0.59124463865186483</v>
      </c>
      <c r="J30" s="78">
        <f>IF(RES_hh_tes_in!J30=0,"",RES_hh_tes_in!J30/RES_hh_fec_in!J30)</f>
        <v>0.59211638269963895</v>
      </c>
      <c r="K30" s="78">
        <f>IF(RES_hh_tes_in!K30=0,"",RES_hh_tes_in!K30/RES_hh_fec_in!K30)</f>
        <v>0.59295491848448589</v>
      </c>
      <c r="L30" s="78">
        <f>IF(RES_hh_tes_in!L30=0,"",RES_hh_tes_in!L30/RES_hh_fec_in!L30)</f>
        <v>0.59375783711686714</v>
      </c>
      <c r="M30" s="78">
        <f>IF(RES_hh_tes_in!M30=0,"",RES_hh_tes_in!M30/RES_hh_fec_in!M30)</f>
        <v>0.59418991364538432</v>
      </c>
      <c r="N30" s="78">
        <f>IF(RES_hh_tes_in!N30=0,"",RES_hh_tes_in!N30/RES_hh_fec_in!N30)</f>
        <v>0.59418991364538443</v>
      </c>
      <c r="O30" s="78">
        <f>IF(RES_hh_tes_in!O30=0,"",RES_hh_tes_in!O30/RES_hh_fec_in!O30)</f>
        <v>0.59418991364538443</v>
      </c>
      <c r="P30" s="78">
        <f>IF(RES_hh_tes_in!P30=0,"",RES_hh_tes_in!P30/RES_hh_fec_in!P30)</f>
        <v>0.59418991364538443</v>
      </c>
      <c r="Q30" s="78">
        <f>IF(RES_hh_tes_in!Q30=0,"",RES_hh_tes_in!Q30/RES_hh_fec_in!Q30)</f>
        <v>0.59418991364538443</v>
      </c>
      <c r="R30" s="78">
        <f>IF(RES_hh_tes_in!R30=0,"",RES_hh_tes_in!R30/RES_hh_fec_in!R30)</f>
        <v>0.59691964287195864</v>
      </c>
      <c r="S30" s="78">
        <f>IF(RES_hh_tes_in!S30=0,"",RES_hh_tes_in!S30/RES_hh_fec_in!S30)</f>
        <v>0.60138336864385644</v>
      </c>
      <c r="T30" s="78">
        <f>IF(RES_hh_tes_in!T30=0,"",RES_hh_tes_in!T30/RES_hh_fec_in!T30)</f>
        <v>0.60659104871106695</v>
      </c>
      <c r="U30" s="78">
        <f>IF(RES_hh_tes_in!U30=0,"",RES_hh_tes_in!U30/RES_hh_fec_in!U30)</f>
        <v>0.61198471735210735</v>
      </c>
      <c r="V30" s="78">
        <f>IF(RES_hh_tes_in!V30=0,"",RES_hh_tes_in!V30/RES_hh_fec_in!V30)</f>
        <v>0.61700640884548963</v>
      </c>
      <c r="W30" s="78">
        <f>IF(RES_hh_tes_in!W30=0,"",RES_hh_tes_in!W30/RES_hh_fec_in!W30)</f>
        <v>0.62165612319121177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0.57409383905151679</v>
      </c>
      <c r="D31" s="78">
        <f>IF(RES_hh_tes_in!D31=0,"",RES_hh_tes_in!D31/RES_hh_fec_in!D31)</f>
        <v>0.57447983759180066</v>
      </c>
      <c r="E31" s="78">
        <f>IF(RES_hh_tes_in!E31=0,"",RES_hh_tes_in!E31/RES_hh_fec_in!E31)</f>
        <v>0.5748603923763177</v>
      </c>
      <c r="F31" s="78">
        <f>IF(RES_hh_tes_in!F31=0,"",RES_hh_tes_in!F31/RES_hh_fec_in!F31)</f>
        <v>0.57524020483050275</v>
      </c>
      <c r="G31" s="78">
        <f>IF(RES_hh_tes_in!G31=0,"",RES_hh_tes_in!G31/RES_hh_fec_in!G31)</f>
        <v>0.57561500390582321</v>
      </c>
      <c r="H31" s="78">
        <f>IF(RES_hh_tes_in!H31=0,"",RES_hh_tes_in!H31/RES_hh_fec_in!H31)</f>
        <v>0.57598531232424599</v>
      </c>
      <c r="I31" s="78">
        <f>IF(RES_hh_tes_in!I31=0,"",RES_hh_tes_in!I31/RES_hh_fec_in!I31)</f>
        <v>0.57635007769928759</v>
      </c>
      <c r="J31" s="78">
        <f>IF(RES_hh_tes_in!J31=0,"",RES_hh_tes_in!J31/RES_hh_fec_in!J31)</f>
        <v>0.57670498877498533</v>
      </c>
      <c r="K31" s="78">
        <f>IF(RES_hh_tes_in!K31=0,"",RES_hh_tes_in!K31/RES_hh_fec_in!K31)</f>
        <v>0.57704637984977503</v>
      </c>
      <c r="L31" s="78">
        <f>IF(RES_hh_tes_in!L31=0,"",RES_hh_tes_in!L31/RES_hh_fec_in!L31)</f>
        <v>0.57737327019820217</v>
      </c>
      <c r="M31" s="78">
        <f>IF(RES_hh_tes_in!M31=0,"",RES_hh_tes_in!M31/RES_hh_fec_in!M31)</f>
        <v>0.57754918048507065</v>
      </c>
      <c r="N31" s="78">
        <f>IF(RES_hh_tes_in!N31=0,"",RES_hh_tes_in!N31/RES_hh_fec_in!N31)</f>
        <v>0.57754918048507065</v>
      </c>
      <c r="O31" s="78">
        <f>IF(RES_hh_tes_in!O31=0,"",RES_hh_tes_in!O31/RES_hh_fec_in!O31)</f>
        <v>0.57754918048507065</v>
      </c>
      <c r="P31" s="78">
        <f>IF(RES_hh_tes_in!P31=0,"",RES_hh_tes_in!P31/RES_hh_fec_in!P31)</f>
        <v>0.57754918048507065</v>
      </c>
      <c r="Q31" s="78">
        <f>IF(RES_hh_tes_in!Q31=0,"",RES_hh_tes_in!Q31/RES_hh_fec_in!Q31)</f>
        <v>0.57754918048507065</v>
      </c>
      <c r="R31" s="78">
        <f>IF(RES_hh_tes_in!R31=0,"",RES_hh_tes_in!R31/RES_hh_fec_in!R31)</f>
        <v>0.57866052863667639</v>
      </c>
      <c r="S31" s="78">
        <f>IF(RES_hh_tes_in!S31=0,"",RES_hh_tes_in!S31/RES_hh_fec_in!S31)</f>
        <v>0.58047783466746516</v>
      </c>
      <c r="T31" s="78">
        <f>IF(RES_hh_tes_in!T31=0,"",RES_hh_tes_in!T31/RES_hh_fec_in!T31)</f>
        <v>0.5825980250367172</v>
      </c>
      <c r="U31" s="78">
        <f>IF(RES_hh_tes_in!U31=0,"",RES_hh_tes_in!U31/RES_hh_fec_in!U31)</f>
        <v>0.58479393649058575</v>
      </c>
      <c r="V31" s="78">
        <f>IF(RES_hh_tes_in!V31=0,"",RES_hh_tes_in!V31/RES_hh_fec_in!V31)</f>
        <v>0.58683840577522195</v>
      </c>
      <c r="W31" s="78">
        <f>IF(RES_hh_tes_in!W31=0,"",RES_hh_tes_in!W31/RES_hh_fec_in!W31)</f>
        <v>0.58873143289062491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0.75193406834569665</v>
      </c>
      <c r="D32" s="81">
        <f>IF(RES_hh_tes_in!D32=0,"",RES_hh_tes_in!D32/RES_hh_fec_in!D32)</f>
        <v>0.75345908982579357</v>
      </c>
      <c r="E32" s="81">
        <f>IF(RES_hh_tes_in!E32=0,"",RES_hh_tes_in!E32/RES_hh_fec_in!E32)</f>
        <v>0.75504050290385194</v>
      </c>
      <c r="F32" s="81">
        <f>IF(RES_hh_tes_in!F32=0,"",RES_hh_tes_in!F32/RES_hh_fec_in!F32)</f>
        <v>0.75662960574526883</v>
      </c>
      <c r="G32" s="81">
        <f>IF(RES_hh_tes_in!G32=0,"",RES_hh_tes_in!G32/RES_hh_fec_in!G32)</f>
        <v>0.75827064193150762</v>
      </c>
      <c r="H32" s="81">
        <f>IF(RES_hh_tes_in!H32=0,"",RES_hh_tes_in!H32/RES_hh_fec_in!H32)</f>
        <v>0.75995819661145037</v>
      </c>
      <c r="I32" s="81">
        <f>IF(RES_hh_tes_in!I32=0,"",RES_hh_tes_in!I32/RES_hh_fec_in!I32)</f>
        <v>0.76170317140486243</v>
      </c>
      <c r="J32" s="81">
        <f>IF(RES_hh_tes_in!J32=0,"",RES_hh_tes_in!J32/RES_hh_fec_in!J32)</f>
        <v>0.7635502263999977</v>
      </c>
      <c r="K32" s="81">
        <f>IF(RES_hh_tes_in!K32=0,"",RES_hh_tes_in!K32/RES_hh_fec_in!K32)</f>
        <v>0.76553733441887195</v>
      </c>
      <c r="L32" s="81">
        <f>IF(RES_hh_tes_in!L32=0,"",RES_hh_tes_in!L32/RES_hh_fec_in!L32)</f>
        <v>0.76767465474818131</v>
      </c>
      <c r="M32" s="81">
        <f>IF(RES_hh_tes_in!M32=0,"",RES_hh_tes_in!M32/RES_hh_fec_in!M32)</f>
        <v>0.77058254802753678</v>
      </c>
      <c r="N32" s="81">
        <f>IF(RES_hh_tes_in!N32=0,"",RES_hh_tes_in!N32/RES_hh_fec_in!N32)</f>
        <v>0.77443691980870322</v>
      </c>
      <c r="O32" s="81">
        <f>IF(RES_hh_tes_in!O32=0,"",RES_hh_tes_in!O32/RES_hh_fec_in!O32)</f>
        <v>0.77966548077739128</v>
      </c>
      <c r="P32" s="81">
        <f>IF(RES_hh_tes_in!P32=0,"",RES_hh_tes_in!P32/RES_hh_fec_in!P32)</f>
        <v>0.78649286844606414</v>
      </c>
      <c r="Q32" s="81">
        <f>IF(RES_hh_tes_in!Q32=0,"",RES_hh_tes_in!Q32/RES_hh_fec_in!Q32)</f>
        <v>0.79529246151824418</v>
      </c>
      <c r="R32" s="81">
        <f>IF(RES_hh_tes_in!R32=0,"",RES_hh_tes_in!R32/RES_hh_fec_in!R32)</f>
        <v>0.80726295104137746</v>
      </c>
      <c r="S32" s="81">
        <f>IF(RES_hh_tes_in!S32=0,"",RES_hh_tes_in!S32/RES_hh_fec_in!S32)</f>
        <v>0.82220324158620872</v>
      </c>
      <c r="T32" s="81">
        <f>IF(RES_hh_tes_in!T32=0,"",RES_hh_tes_in!T32/RES_hh_fec_in!T32)</f>
        <v>0.83826647698076862</v>
      </c>
      <c r="U32" s="81">
        <f>IF(RES_hh_tes_in!U32=0,"",RES_hh_tes_in!U32/RES_hh_fec_in!U32)</f>
        <v>0.85360580105313277</v>
      </c>
      <c r="V32" s="81">
        <f>IF(RES_hh_tes_in!V32=0,"",RES_hh_tes_in!V32/RES_hh_fec_in!V32)</f>
        <v>0.86637435763135695</v>
      </c>
      <c r="W32" s="81">
        <f>IF(RES_hh_tes_in!W32=0,"",RES_hh_tes_in!W32/RES_hh_fec_in!W32)</f>
        <v>0.87592340570652438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243.59314410391096</v>
      </c>
      <c r="D3" s="65">
        <f t="shared" si="0"/>
        <v>245.30679757041526</v>
      </c>
      <c r="E3" s="65">
        <f t="shared" si="0"/>
        <v>276.29917825455067</v>
      </c>
      <c r="F3" s="65">
        <f t="shared" si="0"/>
        <v>363.59992918618588</v>
      </c>
      <c r="G3" s="65">
        <f t="shared" si="0"/>
        <v>152.51736520861269</v>
      </c>
      <c r="H3" s="65">
        <f t="shared" si="0"/>
        <v>126.24840505081646</v>
      </c>
      <c r="I3" s="65">
        <f t="shared" si="0"/>
        <v>128.90724956135159</v>
      </c>
      <c r="J3" s="65">
        <f t="shared" si="0"/>
        <v>198.16211416627579</v>
      </c>
      <c r="K3" s="65">
        <f t="shared" si="0"/>
        <v>181.75603270585657</v>
      </c>
      <c r="L3" s="65">
        <f t="shared" si="0"/>
        <v>113.6640858254413</v>
      </c>
      <c r="M3" s="65">
        <f t="shared" si="0"/>
        <v>111.33610303915201</v>
      </c>
      <c r="N3" s="65">
        <f t="shared" si="0"/>
        <v>98.980621950066123</v>
      </c>
      <c r="O3" s="65">
        <f t="shared" si="0"/>
        <v>118.45397646556198</v>
      </c>
      <c r="P3" s="65">
        <f t="shared" si="0"/>
        <v>100.74857246636518</v>
      </c>
      <c r="Q3" s="65">
        <f t="shared" si="0"/>
        <v>46.319831303528694</v>
      </c>
      <c r="R3" s="65">
        <f t="shared" ref="R3:V3" si="1">SUM(R4,R15,R17,R27)</f>
        <v>53.903966691103953</v>
      </c>
      <c r="S3" s="65">
        <f t="shared" si="1"/>
        <v>85.920682696502581</v>
      </c>
      <c r="T3" s="65">
        <f t="shared" si="1"/>
        <v>70.782046036432732</v>
      </c>
      <c r="U3" s="65">
        <f t="shared" si="1"/>
        <v>103.83048271221551</v>
      </c>
      <c r="V3" s="65">
        <f t="shared" si="1"/>
        <v>116.96364902277961</v>
      </c>
      <c r="W3" s="65">
        <f t="shared" ref="W3" si="2">SUM(W4,W15,W17,W27)</f>
        <v>61.087315511492278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241.95774114564338</v>
      </c>
      <c r="D4" s="69">
        <f t="shared" si="3"/>
        <v>243.75084517748903</v>
      </c>
      <c r="E4" s="69">
        <f t="shared" si="3"/>
        <v>274.59262112390422</v>
      </c>
      <c r="F4" s="69">
        <f t="shared" si="3"/>
        <v>361.33642238058047</v>
      </c>
      <c r="G4" s="69">
        <f t="shared" si="3"/>
        <v>151.24467270325417</v>
      </c>
      <c r="H4" s="69">
        <f t="shared" si="3"/>
        <v>124.86010619901336</v>
      </c>
      <c r="I4" s="69">
        <f t="shared" si="3"/>
        <v>127.41372990959235</v>
      </c>
      <c r="J4" s="69">
        <f t="shared" si="3"/>
        <v>194.05040739358381</v>
      </c>
      <c r="K4" s="69">
        <f t="shared" si="3"/>
        <v>178.95180711250646</v>
      </c>
      <c r="L4" s="69">
        <f t="shared" si="3"/>
        <v>110.93677844358984</v>
      </c>
      <c r="M4" s="69">
        <f t="shared" si="3"/>
        <v>108.21495469575032</v>
      </c>
      <c r="N4" s="69">
        <f t="shared" si="3"/>
        <v>95.90925793846047</v>
      </c>
      <c r="O4" s="69">
        <f t="shared" si="3"/>
        <v>110.02194621740718</v>
      </c>
      <c r="P4" s="69">
        <f t="shared" si="3"/>
        <v>95.727454113726125</v>
      </c>
      <c r="Q4" s="69">
        <f t="shared" si="3"/>
        <v>43.866706496026538</v>
      </c>
      <c r="R4" s="69">
        <f t="shared" ref="R4:V4" si="4">SUM(R5:R14)</f>
        <v>51.492976598740363</v>
      </c>
      <c r="S4" s="69">
        <f t="shared" si="4"/>
        <v>81.800160155952966</v>
      </c>
      <c r="T4" s="69">
        <f t="shared" si="4"/>
        <v>64.868358385079276</v>
      </c>
      <c r="U4" s="69">
        <f t="shared" si="4"/>
        <v>97.043931676042149</v>
      </c>
      <c r="V4" s="69">
        <f t="shared" si="4"/>
        <v>109.2501649693463</v>
      </c>
      <c r="W4" s="69">
        <f t="shared" ref="W4" si="5">SUM(W5:W14)</f>
        <v>56.3440121785777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7.9895426713005521E-2</v>
      </c>
      <c r="J5" s="72">
        <v>0.75486704877877353</v>
      </c>
      <c r="K5" s="72">
        <v>0.21992453722497832</v>
      </c>
      <c r="L5" s="72">
        <v>7.4387785898449146E-2</v>
      </c>
      <c r="M5" s="72">
        <v>0</v>
      </c>
      <c r="N5" s="72">
        <v>0.11605371746521499</v>
      </c>
      <c r="O5" s="72">
        <v>0.81539869208152893</v>
      </c>
      <c r="P5" s="72">
        <v>2.4959209767861616</v>
      </c>
      <c r="Q5" s="72">
        <v>1.3093334668155203</v>
      </c>
      <c r="R5" s="72">
        <v>0.17549983956655096</v>
      </c>
      <c r="S5" s="72">
        <v>0.66667675974563667</v>
      </c>
      <c r="T5" s="72">
        <v>3.8930188941941397E-2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2.631503507002777</v>
      </c>
      <c r="I6" s="72">
        <v>2.5750753680504435</v>
      </c>
      <c r="J6" s="72">
        <v>4.2538720552984488</v>
      </c>
      <c r="K6" s="72">
        <v>3.5742448688813653</v>
      </c>
      <c r="L6" s="72">
        <v>3.7703850353422923</v>
      </c>
      <c r="M6" s="72">
        <v>3.4761145083162002</v>
      </c>
      <c r="N6" s="72">
        <v>1.2744006786949762</v>
      </c>
      <c r="O6" s="72">
        <v>5.6954992924802843</v>
      </c>
      <c r="P6" s="72">
        <v>7.2691831271458076</v>
      </c>
      <c r="Q6" s="72">
        <v>2.0007877427208527</v>
      </c>
      <c r="R6" s="72">
        <v>0.18875050029261731</v>
      </c>
      <c r="S6" s="72">
        <v>0.31785582312656985</v>
      </c>
      <c r="T6" s="72">
        <v>0</v>
      </c>
      <c r="U6" s="72">
        <v>0</v>
      </c>
      <c r="V6" s="72">
        <v>0</v>
      </c>
      <c r="W6" s="72">
        <v>0.66816856802714597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241.06292154729516</v>
      </c>
      <c r="D7" s="72">
        <v>240.29223724851286</v>
      </c>
      <c r="E7" s="72">
        <v>267.33895086254194</v>
      </c>
      <c r="F7" s="72">
        <v>343.17494854990241</v>
      </c>
      <c r="G7" s="72">
        <v>128.99777258042937</v>
      </c>
      <c r="H7" s="72">
        <v>86.960251573120303</v>
      </c>
      <c r="I7" s="72">
        <v>89.423476262421005</v>
      </c>
      <c r="J7" s="72">
        <v>154.37889724496833</v>
      </c>
      <c r="K7" s="72">
        <v>140.17897388650269</v>
      </c>
      <c r="L7" s="72">
        <v>91.319428802072892</v>
      </c>
      <c r="M7" s="72">
        <v>89.575469231960255</v>
      </c>
      <c r="N7" s="72">
        <v>87.485328477125236</v>
      </c>
      <c r="O7" s="72">
        <v>88.933576214761828</v>
      </c>
      <c r="P7" s="72">
        <v>63.376453962140623</v>
      </c>
      <c r="Q7" s="72">
        <v>0</v>
      </c>
      <c r="R7" s="72">
        <v>30.692985862687962</v>
      </c>
      <c r="S7" s="72">
        <v>59.873483136098955</v>
      </c>
      <c r="T7" s="72">
        <v>43.441663695586243</v>
      </c>
      <c r="U7" s="72">
        <v>71.579852773706719</v>
      </c>
      <c r="V7" s="72">
        <v>79.738769813914601</v>
      </c>
      <c r="W7" s="72">
        <v>21.639059228942976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0.89481959834821212</v>
      </c>
      <c r="D8" s="72">
        <v>3.4586079289761655</v>
      </c>
      <c r="E8" s="72">
        <v>7.2536702613622923</v>
      </c>
      <c r="F8" s="72">
        <v>18.161473830678066</v>
      </c>
      <c r="G8" s="72">
        <v>22.246900122824801</v>
      </c>
      <c r="H8" s="72">
        <v>35.268351118890273</v>
      </c>
      <c r="I8" s="72">
        <v>35.335282852407893</v>
      </c>
      <c r="J8" s="72">
        <v>34.662771044538253</v>
      </c>
      <c r="K8" s="72">
        <v>34.978663819897434</v>
      </c>
      <c r="L8" s="72">
        <v>15.772576820276216</v>
      </c>
      <c r="M8" s="72">
        <v>15.163370955473869</v>
      </c>
      <c r="N8" s="72">
        <v>7.0334750651750353</v>
      </c>
      <c r="O8" s="72">
        <v>14.577472018083535</v>
      </c>
      <c r="P8" s="72">
        <v>22.585896047653531</v>
      </c>
      <c r="Q8" s="72">
        <v>40.556585286490169</v>
      </c>
      <c r="R8" s="72">
        <v>20.435740396193232</v>
      </c>
      <c r="S8" s="72">
        <v>20.942144436981803</v>
      </c>
      <c r="T8" s="72">
        <v>21.387764500551093</v>
      </c>
      <c r="U8" s="72">
        <v>25.464078902335434</v>
      </c>
      <c r="V8" s="72">
        <v>29.511395155431696</v>
      </c>
      <c r="W8" s="72">
        <v>34.036784381607575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0.89522309370681752</v>
      </c>
      <c r="D17" s="69">
        <f t="shared" si="7"/>
        <v>0.99907674366420762</v>
      </c>
      <c r="E17" s="69">
        <f t="shared" si="7"/>
        <v>1.0639543967495453</v>
      </c>
      <c r="F17" s="69">
        <f t="shared" si="7"/>
        <v>1.0452400224857858</v>
      </c>
      <c r="G17" s="69">
        <f t="shared" si="7"/>
        <v>0.62559646978258643</v>
      </c>
      <c r="H17" s="69">
        <f t="shared" si="7"/>
        <v>0.67692134675272553</v>
      </c>
      <c r="I17" s="69">
        <f t="shared" si="7"/>
        <v>0.61563859598400517</v>
      </c>
      <c r="J17" s="69">
        <f t="shared" si="7"/>
        <v>3.1407335085894301</v>
      </c>
      <c r="K17" s="69">
        <f t="shared" si="7"/>
        <v>2.0261046279689694</v>
      </c>
      <c r="L17" s="69">
        <f t="shared" si="7"/>
        <v>1.917448154587839</v>
      </c>
      <c r="M17" s="69">
        <f t="shared" si="7"/>
        <v>2.1169713805452397</v>
      </c>
      <c r="N17" s="69">
        <f t="shared" si="7"/>
        <v>2.6589428135516537</v>
      </c>
      <c r="O17" s="69">
        <f t="shared" si="7"/>
        <v>3.6256120245296568</v>
      </c>
      <c r="P17" s="69">
        <f t="shared" si="7"/>
        <v>0.88604943587235052</v>
      </c>
      <c r="Q17" s="69">
        <f t="shared" si="7"/>
        <v>0.56146727466643309</v>
      </c>
      <c r="R17" s="69">
        <f t="shared" ref="R17:V17" si="8">SUM(R18:R26)</f>
        <v>0.64374831641928276</v>
      </c>
      <c r="S17" s="69">
        <f t="shared" si="8"/>
        <v>1.450727809142881</v>
      </c>
      <c r="T17" s="69">
        <f t="shared" si="8"/>
        <v>1.360386662115475</v>
      </c>
      <c r="U17" s="69">
        <f t="shared" si="8"/>
        <v>2.1148423251057862</v>
      </c>
      <c r="V17" s="69">
        <f t="shared" si="8"/>
        <v>2.4567095466376809</v>
      </c>
      <c r="W17" s="69">
        <f t="shared" ref="W17" si="9">SUM(W18:W26)</f>
        <v>1.4079357625835076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0.11357284969262421</v>
      </c>
      <c r="D19" s="72">
        <v>0.12798056813985978</v>
      </c>
      <c r="E19" s="72">
        <v>9.0729554743317897E-2</v>
      </c>
      <c r="F19" s="72">
        <v>0.14210995468982693</v>
      </c>
      <c r="G19" s="72">
        <v>7.934581297608459E-2</v>
      </c>
      <c r="H19" s="72">
        <v>7.8535106814357186E-2</v>
      </c>
      <c r="I19" s="72">
        <v>4.0357422980461598E-2</v>
      </c>
      <c r="J19" s="72">
        <v>5.2142433362119836E-2</v>
      </c>
      <c r="K19" s="72">
        <v>7.8293330978313785E-2</v>
      </c>
      <c r="L19" s="72">
        <v>8.7409942612423575E-2</v>
      </c>
      <c r="M19" s="72">
        <v>9.8867934636280283E-2</v>
      </c>
      <c r="N19" s="72">
        <v>7.11220141892627E-2</v>
      </c>
      <c r="O19" s="72">
        <v>0.18450109957669325</v>
      </c>
      <c r="P19" s="72">
        <v>0.15749939897785756</v>
      </c>
      <c r="Q19" s="72">
        <v>9.3494548190114782E-2</v>
      </c>
      <c r="R19" s="72">
        <v>6.6761541248586451E-2</v>
      </c>
      <c r="S19" s="72">
        <v>6.7999289317498282E-2</v>
      </c>
      <c r="T19" s="72">
        <v>7.3158615537114946E-2</v>
      </c>
      <c r="U19" s="72">
        <v>4.1370945882226562E-2</v>
      </c>
      <c r="V19" s="72">
        <v>3.1355944767128156E-2</v>
      </c>
      <c r="W19" s="72">
        <v>8.3441893993717306E-2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0.77660511461010107</v>
      </c>
      <c r="D20" s="72">
        <v>0.82159604091316452</v>
      </c>
      <c r="E20" s="72">
        <v>0.85752900005377464</v>
      </c>
      <c r="F20" s="72">
        <v>0.57934712072263228</v>
      </c>
      <c r="G20" s="72">
        <v>0.18413368738310595</v>
      </c>
      <c r="H20" s="72">
        <v>6.5280800905636482E-2</v>
      </c>
      <c r="I20" s="72">
        <v>0.10246835028745879</v>
      </c>
      <c r="J20" s="72">
        <v>2.6812460172831938</v>
      </c>
      <c r="K20" s="72">
        <v>1.5882963774566794</v>
      </c>
      <c r="L20" s="72">
        <v>1.7176434842070167</v>
      </c>
      <c r="M20" s="72">
        <v>1.9495731293417884</v>
      </c>
      <c r="N20" s="72">
        <v>2.5457650474296791</v>
      </c>
      <c r="O20" s="72">
        <v>3.2768066063806653</v>
      </c>
      <c r="P20" s="72">
        <v>0.49249449928926736</v>
      </c>
      <c r="Q20" s="72">
        <v>0</v>
      </c>
      <c r="R20" s="72">
        <v>0.26010642785111943</v>
      </c>
      <c r="S20" s="72">
        <v>0.8580177777191007</v>
      </c>
      <c r="T20" s="72">
        <v>0.79204630929453057</v>
      </c>
      <c r="U20" s="72">
        <v>1.7282392941451579</v>
      </c>
      <c r="V20" s="72">
        <v>2.1242630657945294</v>
      </c>
      <c r="W20" s="72">
        <v>1.0447537061122707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5.0451294040923323E-3</v>
      </c>
      <c r="D21" s="72">
        <v>4.95001346111833E-2</v>
      </c>
      <c r="E21" s="72">
        <v>0.11569584195245269</v>
      </c>
      <c r="F21" s="72">
        <v>0.32378294707332672</v>
      </c>
      <c r="G21" s="72">
        <v>0.36211696942339583</v>
      </c>
      <c r="H21" s="72">
        <v>0.53310543903273189</v>
      </c>
      <c r="I21" s="72">
        <v>0.47281282271608477</v>
      </c>
      <c r="J21" s="72">
        <v>0.40734505794411646</v>
      </c>
      <c r="K21" s="72">
        <v>0.35951491953397641</v>
      </c>
      <c r="L21" s="72">
        <v>0.11239472776839871</v>
      </c>
      <c r="M21" s="72">
        <v>6.8530316567171137E-2</v>
      </c>
      <c r="N21" s="72">
        <v>4.2055751932712042E-2</v>
      </c>
      <c r="O21" s="72">
        <v>0.16430431857229844</v>
      </c>
      <c r="P21" s="72">
        <v>0.23605553760522552</v>
      </c>
      <c r="Q21" s="72">
        <v>0.46797272647631827</v>
      </c>
      <c r="R21" s="72">
        <v>0.31688034731957687</v>
      </c>
      <c r="S21" s="72">
        <v>0.52471074210628199</v>
      </c>
      <c r="T21" s="72">
        <v>0.49518173728382936</v>
      </c>
      <c r="U21" s="72">
        <v>0.34523208507840164</v>
      </c>
      <c r="V21" s="72">
        <v>0.3010905360760236</v>
      </c>
      <c r="W21" s="72">
        <v>0.27974016247751943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0.74017986456076224</v>
      </c>
      <c r="D27" s="69">
        <f t="shared" si="10"/>
        <v>0.55687564926201294</v>
      </c>
      <c r="E27" s="69">
        <f t="shared" si="10"/>
        <v>0.64260273389694644</v>
      </c>
      <c r="F27" s="69">
        <f t="shared" si="10"/>
        <v>1.2182667831196168</v>
      </c>
      <c r="G27" s="69">
        <f t="shared" si="10"/>
        <v>0.64709603557595163</v>
      </c>
      <c r="H27" s="69">
        <f t="shared" si="10"/>
        <v>0.71137750505037345</v>
      </c>
      <c r="I27" s="69">
        <f t="shared" si="10"/>
        <v>0.87788105577523878</v>
      </c>
      <c r="J27" s="69">
        <f t="shared" si="10"/>
        <v>0.97097326410255191</v>
      </c>
      <c r="K27" s="69">
        <f t="shared" si="10"/>
        <v>0.77812096538113884</v>
      </c>
      <c r="L27" s="69">
        <f t="shared" si="10"/>
        <v>0.80985922726362192</v>
      </c>
      <c r="M27" s="69">
        <f t="shared" si="10"/>
        <v>1.004176962856453</v>
      </c>
      <c r="N27" s="69">
        <f t="shared" si="10"/>
        <v>0.41242119805400695</v>
      </c>
      <c r="O27" s="69">
        <f t="shared" si="10"/>
        <v>4.8064182236251378</v>
      </c>
      <c r="P27" s="69">
        <f t="shared" si="10"/>
        <v>4.1350689167666959</v>
      </c>
      <c r="Q27" s="69">
        <f t="shared" si="10"/>
        <v>1.8916575328357204</v>
      </c>
      <c r="R27" s="69">
        <f t="shared" ref="R27:V27" si="11">SUM(R28:R32)</f>
        <v>1.7672417759443093</v>
      </c>
      <c r="S27" s="69">
        <f t="shared" si="11"/>
        <v>2.6697947314067325</v>
      </c>
      <c r="T27" s="69">
        <f t="shared" si="11"/>
        <v>4.5533009892379814</v>
      </c>
      <c r="U27" s="69">
        <f t="shared" si="11"/>
        <v>4.6717087110675788</v>
      </c>
      <c r="V27" s="69">
        <f t="shared" si="11"/>
        <v>5.2567745067956251</v>
      </c>
      <c r="W27" s="69">
        <f t="shared" ref="W27" si="12">SUM(W28:W32)</f>
        <v>3.335367570331075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0.73960709907745215</v>
      </c>
      <c r="D29" s="72">
        <v>0.55136222863661088</v>
      </c>
      <c r="E29" s="72">
        <v>0.63086430449985431</v>
      </c>
      <c r="F29" s="72">
        <v>1.188608712266241</v>
      </c>
      <c r="G29" s="72">
        <v>0.61372646616798221</v>
      </c>
      <c r="H29" s="72">
        <v>0.66309261225713234</v>
      </c>
      <c r="I29" s="72">
        <v>0.83665530269590793</v>
      </c>
      <c r="J29" s="72">
        <v>0.93789106364001629</v>
      </c>
      <c r="K29" s="72">
        <v>0.74781393739523883</v>
      </c>
      <c r="L29" s="72">
        <v>0.79686256573594305</v>
      </c>
      <c r="M29" s="72">
        <v>0.99606546565876031</v>
      </c>
      <c r="N29" s="72">
        <v>0.40675583914822133</v>
      </c>
      <c r="O29" s="72">
        <v>4.7839767815458849</v>
      </c>
      <c r="P29" s="72">
        <v>4.0805347201298012</v>
      </c>
      <c r="Q29" s="72">
        <v>1.7955675948632845</v>
      </c>
      <c r="R29" s="72">
        <v>1.651151162983709</v>
      </c>
      <c r="S29" s="72">
        <v>2.5894143953414117</v>
      </c>
      <c r="T29" s="72">
        <v>4.4641220543328224</v>
      </c>
      <c r="U29" s="72">
        <v>4.5843618496958225</v>
      </c>
      <c r="V29" s="72">
        <v>5.189660622320396</v>
      </c>
      <c r="W29" s="72">
        <v>3.260212209894839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5.7276548331013674E-4</v>
      </c>
      <c r="D30" s="72">
        <v>5.5134206254020086E-3</v>
      </c>
      <c r="E30" s="72">
        <v>1.173842939709217E-2</v>
      </c>
      <c r="F30" s="72">
        <v>2.9658070853375847E-2</v>
      </c>
      <c r="G30" s="72">
        <v>3.3369569407969452E-2</v>
      </c>
      <c r="H30" s="72">
        <v>4.8284892793241163E-2</v>
      </c>
      <c r="I30" s="72">
        <v>4.1225753079330865E-2</v>
      </c>
      <c r="J30" s="72">
        <v>3.308220046253562E-2</v>
      </c>
      <c r="K30" s="72">
        <v>3.0307027985900056E-2</v>
      </c>
      <c r="L30" s="72">
        <v>1.299666152767889E-2</v>
      </c>
      <c r="M30" s="72">
        <v>8.1114971976927151E-3</v>
      </c>
      <c r="N30" s="72">
        <v>5.6653589057855972E-3</v>
      </c>
      <c r="O30" s="72">
        <v>2.2441442079252798E-2</v>
      </c>
      <c r="P30" s="72">
        <v>5.4534196636894246E-2</v>
      </c>
      <c r="Q30" s="72">
        <v>9.6089937972435868E-2</v>
      </c>
      <c r="R30" s="72">
        <v>0.11609061296060033</v>
      </c>
      <c r="S30" s="72">
        <v>8.0380336065320981E-2</v>
      </c>
      <c r="T30" s="72">
        <v>8.9178934905158991E-2</v>
      </c>
      <c r="U30" s="72">
        <v>8.7346861371756734E-2</v>
      </c>
      <c r="V30" s="72">
        <v>6.7113884475228966E-2</v>
      </c>
      <c r="W30" s="72">
        <v>7.5155360436235857E-2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11249.46229722128</v>
      </c>
      <c r="D3" s="65">
        <f>IF(RES_hh_fec_in!D3=0,0,1000*11630*RES_hh_fec_in!D3/RES_hh_num_in!D3)</f>
        <v>11629.11192326962</v>
      </c>
      <c r="E3" s="65">
        <f>IF(RES_hh_fec_in!E3=0,0,1000*11630*RES_hh_fec_in!E3/RES_hh_num_in!E3)</f>
        <v>13137.743172460288</v>
      </c>
      <c r="F3" s="65">
        <f>IF(RES_hh_fec_in!F3=0,0,1000*11630*RES_hh_fec_in!F3/RES_hh_num_in!F3)</f>
        <v>12372.407688060603</v>
      </c>
      <c r="G3" s="65">
        <f>IF(RES_hh_fec_in!G3=0,0,1000*11630*RES_hh_fec_in!G3/RES_hh_num_in!G3)</f>
        <v>12306.13722545352</v>
      </c>
      <c r="H3" s="65">
        <f>IF(RES_hh_fec_in!H3=0,0,1000*11630*RES_hh_fec_in!H3/RES_hh_num_in!H3)</f>
        <v>12456.864143558556</v>
      </c>
      <c r="I3" s="65">
        <f>IF(RES_hh_fec_in!I3=0,0,1000*11630*RES_hh_fec_in!I3/RES_hh_num_in!I3)</f>
        <v>11950.140543525818</v>
      </c>
      <c r="J3" s="65">
        <f>IF(RES_hh_fec_in!J3=0,0,1000*11630*RES_hh_fec_in!J3/RES_hh_num_in!J3)</f>
        <v>11448.583036798336</v>
      </c>
      <c r="K3" s="65">
        <f>IF(RES_hh_fec_in!K3=0,0,1000*11630*RES_hh_fec_in!K3/RES_hh_num_in!K3)</f>
        <v>10935.062334547221</v>
      </c>
      <c r="L3" s="65">
        <f>IF(RES_hh_fec_in!L3=0,0,1000*11630*RES_hh_fec_in!L3/RES_hh_num_in!L3)</f>
        <v>10228.562413403293</v>
      </c>
      <c r="M3" s="65">
        <f>IF(RES_hh_fec_in!M3=0,0,1000*11630*RES_hh_fec_in!M3/RES_hh_num_in!M3)</f>
        <v>11598.590159038342</v>
      </c>
      <c r="N3" s="65">
        <f>IF(RES_hh_fec_in!N3=0,0,1000*11630*RES_hh_fec_in!N3/RES_hh_num_in!N3)</f>
        <v>11422.887813441846</v>
      </c>
      <c r="O3" s="65">
        <f>IF(RES_hh_fec_in!O3=0,0,1000*11630*RES_hh_fec_in!O3/RES_hh_num_in!O3)</f>
        <v>7708.2740261783547</v>
      </c>
      <c r="P3" s="65">
        <f>IF(RES_hh_fec_in!P3=0,0,1000*11630*RES_hh_fec_in!P3/RES_hh_num_in!P3)</f>
        <v>6886.3449434192617</v>
      </c>
      <c r="Q3" s="65">
        <f>IF(RES_hh_fec_in!Q3=0,0,1000*11630*RES_hh_fec_in!Q3/RES_hh_num_in!Q3)</f>
        <v>7626.2627797530413</v>
      </c>
      <c r="R3" s="65">
        <f>IF(RES_hh_fec_in!R3=0,0,1000*11630*RES_hh_fec_in!R3/RES_hh_num_in!R3)</f>
        <v>7980.2487313463898</v>
      </c>
      <c r="S3" s="65">
        <f>IF(RES_hh_fec_in!S3=0,0,1000*11630*RES_hh_fec_in!S3/RES_hh_num_in!S3)</f>
        <v>7988.2828395334727</v>
      </c>
      <c r="T3" s="65">
        <f>IF(RES_hh_fec_in!T3=0,0,1000*11630*RES_hh_fec_in!T3/RES_hh_num_in!T3)</f>
        <v>6863.7912929725298</v>
      </c>
      <c r="U3" s="65">
        <f>IF(RES_hh_fec_in!U3=0,0,1000*11630*RES_hh_fec_in!U3/RES_hh_num_in!U3)</f>
        <v>7425.9644514921347</v>
      </c>
      <c r="V3" s="65">
        <f>IF(RES_hh_fec_in!V3=0,0,1000*11630*RES_hh_fec_in!V3/RES_hh_num_in!V3)</f>
        <v>7868.1223678431597</v>
      </c>
      <c r="W3" s="65">
        <f>IF(RES_hh_fec_in!W3=0,0,1000*11630*RES_hh_fec_in!W3/RES_hh_num_in!W3)</f>
        <v>7466.5084528358766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9055.1575428900869</v>
      </c>
      <c r="D4" s="69">
        <f>IF(RES_hh_fec_in!D4=0,0,1000*11630*RES_hh_fec_in!D4/RES_hh_num_in!D4)</f>
        <v>9315.9487680652637</v>
      </c>
      <c r="E4" s="69">
        <f>IF(RES_hh_fec_in!E4=0,0,1000*11630*RES_hh_fec_in!E4/RES_hh_num_in!E4)</f>
        <v>10755.62385415541</v>
      </c>
      <c r="F4" s="69">
        <f>IF(RES_hh_fec_in!F4=0,0,1000*11630*RES_hh_fec_in!F4/RES_hh_num_in!F4)</f>
        <v>9997.8433687354463</v>
      </c>
      <c r="G4" s="69">
        <f>IF(RES_hh_fec_in!G4=0,0,1000*11630*RES_hh_fec_in!G4/RES_hh_num_in!G4)</f>
        <v>9903.3647251022376</v>
      </c>
      <c r="H4" s="69">
        <f>IF(RES_hh_fec_in!H4=0,0,1000*11630*RES_hh_fec_in!H4/RES_hh_num_in!H4)</f>
        <v>9912.0920487202675</v>
      </c>
      <c r="I4" s="69">
        <f>IF(RES_hh_fec_in!I4=0,0,1000*11630*RES_hh_fec_in!I4/RES_hh_num_in!I4)</f>
        <v>9717.4040256694861</v>
      </c>
      <c r="J4" s="69">
        <f>IF(RES_hh_fec_in!J4=0,0,1000*11630*RES_hh_fec_in!J4/RES_hh_num_in!J4)</f>
        <v>9292.0786297134382</v>
      </c>
      <c r="K4" s="69">
        <f>IF(RES_hh_fec_in!K4=0,0,1000*11630*RES_hh_fec_in!K4/RES_hh_num_in!K4)</f>
        <v>8342.7343320852196</v>
      </c>
      <c r="L4" s="69">
        <f>IF(RES_hh_fec_in!L4=0,0,1000*11630*RES_hh_fec_in!L4/RES_hh_num_in!L4)</f>
        <v>7649.9737989056375</v>
      </c>
      <c r="M4" s="69">
        <f>IF(RES_hh_fec_in!M4=0,0,1000*11630*RES_hh_fec_in!M4/RES_hh_num_in!M4)</f>
        <v>9054.2106180261053</v>
      </c>
      <c r="N4" s="69">
        <f>IF(RES_hh_fec_in!N4=0,0,1000*11630*RES_hh_fec_in!N4/RES_hh_num_in!N4)</f>
        <v>8581.2828526826579</v>
      </c>
      <c r="O4" s="69">
        <f>IF(RES_hh_fec_in!O4=0,0,1000*11630*RES_hh_fec_in!O4/RES_hh_num_in!O4)</f>
        <v>5202.6286171866723</v>
      </c>
      <c r="P4" s="69">
        <f>IF(RES_hh_fec_in!P4=0,0,1000*11630*RES_hh_fec_in!P4/RES_hh_num_in!P4)</f>
        <v>4420.4680727298155</v>
      </c>
      <c r="Q4" s="69">
        <f>IF(RES_hh_fec_in!Q4=0,0,1000*11630*RES_hh_fec_in!Q4/RES_hh_num_in!Q4)</f>
        <v>5083.566834178715</v>
      </c>
      <c r="R4" s="69">
        <f>IF(RES_hh_fec_in!R4=0,0,1000*11630*RES_hh_fec_in!R4/RES_hh_num_in!R4)</f>
        <v>5230.9114839515341</v>
      </c>
      <c r="S4" s="69">
        <f>IF(RES_hh_fec_in!S4=0,0,1000*11630*RES_hh_fec_in!S4/RES_hh_num_in!S4)</f>
        <v>5215.2633003336077</v>
      </c>
      <c r="T4" s="69">
        <f>IF(RES_hh_fec_in!T4=0,0,1000*11630*RES_hh_fec_in!T4/RES_hh_num_in!T4)</f>
        <v>4348.5937868017227</v>
      </c>
      <c r="U4" s="69">
        <f>IF(RES_hh_fec_in!U4=0,0,1000*11630*RES_hh_fec_in!U4/RES_hh_num_in!U4)</f>
        <v>4809.3828532393582</v>
      </c>
      <c r="V4" s="69">
        <f>IF(RES_hh_fec_in!V4=0,0,1000*11630*RES_hh_fec_in!V4/RES_hh_num_in!V4)</f>
        <v>5106.4372866338736</v>
      </c>
      <c r="W4" s="69">
        <f>IF(RES_hh_fec_in!W4=0,0,1000*11630*RES_hh_fec_in!W4/RES_hh_num_in!W4)</f>
        <v>4604.4098024689101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5227.439879296775</v>
      </c>
      <c r="J5" s="72">
        <f>IF(RES_hh_fec_in!J5=0,0,1000*11630*RES_hh_fec_in!J5/RES_hh_num_in!J5)</f>
        <v>15947.774528248074</v>
      </c>
      <c r="K5" s="72">
        <f>IF(RES_hh_fec_in!K5=0,0,1000*11630*RES_hh_fec_in!K5/RES_hh_num_in!K5)</f>
        <v>9382.9834430385763</v>
      </c>
      <c r="L5" s="72">
        <f>IF(RES_hh_fec_in!L5=0,0,1000*11630*RES_hh_fec_in!L5/RES_hh_num_in!L5)</f>
        <v>8442.873757040652</v>
      </c>
      <c r="M5" s="72">
        <f>IF(RES_hh_fec_in!M5=0,0,1000*11630*RES_hh_fec_in!M5/RES_hh_num_in!M5)</f>
        <v>0</v>
      </c>
      <c r="N5" s="72">
        <f>IF(RES_hh_fec_in!N5=0,0,1000*11630*RES_hh_fec_in!N5/RES_hh_num_in!N5)</f>
        <v>1300.7251535897585</v>
      </c>
      <c r="O5" s="72">
        <f>IF(RES_hh_fec_in!O5=0,0,1000*11630*RES_hh_fec_in!O5/RES_hh_num_in!O5)</f>
        <v>2986.5080691645262</v>
      </c>
      <c r="P5" s="72">
        <f>IF(RES_hh_fec_in!P5=0,0,1000*11630*RES_hh_fec_in!P5/RES_hh_num_in!P5)</f>
        <v>6828.177198052419</v>
      </c>
      <c r="Q5" s="72">
        <f>IF(RES_hh_fec_in!Q5=0,0,1000*11630*RES_hh_fec_in!Q5/RES_hh_num_in!Q5)</f>
        <v>9405.0465978358043</v>
      </c>
      <c r="R5" s="72">
        <f>IF(RES_hh_fec_in!R5=0,0,1000*11630*RES_hh_fec_in!R5/RES_hh_num_in!R5)</f>
        <v>3580.1039472379816</v>
      </c>
      <c r="S5" s="72">
        <f>IF(RES_hh_fec_in!S5=0,0,1000*11630*RES_hh_fec_in!S5/RES_hh_num_in!S5)</f>
        <v>6875.3751411379635</v>
      </c>
      <c r="T5" s="72">
        <f>IF(RES_hh_fec_in!T5=0,0,1000*11630*RES_hh_fec_in!T5/RES_hh_num_in!T5)</f>
        <v>5341.1368064298504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9685.9207976623093</v>
      </c>
      <c r="I6" s="72">
        <f>IF(RES_hh_fec_in!I6=0,0,1000*11630*RES_hh_fec_in!I6/RES_hh_num_in!I6)</f>
        <v>9178.9103260982229</v>
      </c>
      <c r="J6" s="72">
        <f>IF(RES_hh_fec_in!J6=0,0,1000*11630*RES_hh_fec_in!J6/RES_hh_num_in!J6)</f>
        <v>9099.283430836882</v>
      </c>
      <c r="K6" s="72">
        <f>IF(RES_hh_fec_in!K6=0,0,1000*11630*RES_hh_fec_in!K6/RES_hh_num_in!K6)</f>
        <v>7024.3221991134415</v>
      </c>
      <c r="L6" s="72">
        <f>IF(RES_hh_fec_in!L6=0,0,1000*11630*RES_hh_fec_in!L6/RES_hh_num_in!L6)</f>
        <v>8049.4310025037612</v>
      </c>
      <c r="M6" s="72">
        <f>IF(RES_hh_fec_in!M6=0,0,1000*11630*RES_hh_fec_in!M6/RES_hh_num_in!M6)</f>
        <v>6478.6172199629809</v>
      </c>
      <c r="N6" s="72">
        <f>IF(RES_hh_fec_in!N6=0,0,1000*11630*RES_hh_fec_in!N6/RES_hh_num_in!N6)</f>
        <v>2579.3772958550176</v>
      </c>
      <c r="O6" s="72">
        <f>IF(RES_hh_fec_in!O6=0,0,1000*11630*RES_hh_fec_in!O6/RES_hh_num_in!O6)</f>
        <v>6928.0555161199272</v>
      </c>
      <c r="P6" s="72">
        <f>IF(RES_hh_fec_in!P6=0,0,1000*11630*RES_hh_fec_in!P6/RES_hh_num_in!P6)</f>
        <v>9780.0360321756107</v>
      </c>
      <c r="Q6" s="72">
        <f>IF(RES_hh_fec_in!Q6=0,0,1000*11630*RES_hh_fec_in!Q6/RES_hh_num_in!Q6)</f>
        <v>8036.3455784760408</v>
      </c>
      <c r="R6" s="72">
        <f>IF(RES_hh_fec_in!R6=0,0,1000*11630*RES_hh_fec_in!R6/RES_hh_num_in!R6)</f>
        <v>7418.8779892640678</v>
      </c>
      <c r="S6" s="72">
        <f>IF(RES_hh_fec_in!S6=0,0,1000*11630*RES_hh_fec_in!S6/RES_hh_num_in!S6)</f>
        <v>7212.6786316781527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6115.1780333345587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9539.2526074558536</v>
      </c>
      <c r="D7" s="72">
        <f>IF(RES_hh_fec_in!D7=0,0,1000*11630*RES_hh_fec_in!D7/RES_hh_num_in!D7)</f>
        <v>9902.3423062333059</v>
      </c>
      <c r="E7" s="72">
        <f>IF(RES_hh_fec_in!E7=0,0,1000*11630*RES_hh_fec_in!E7/RES_hh_num_in!E7)</f>
        <v>11614.243668661778</v>
      </c>
      <c r="F7" s="72">
        <f>IF(RES_hh_fec_in!F7=0,0,1000*11630*RES_hh_fec_in!F7/RES_hh_num_in!F7)</f>
        <v>10861.51970618109</v>
      </c>
      <c r="G7" s="72">
        <f>IF(RES_hh_fec_in!G7=0,0,1000*11630*RES_hh_fec_in!G7/RES_hh_num_in!G7)</f>
        <v>11374.464529257932</v>
      </c>
      <c r="H7" s="72">
        <f>IF(RES_hh_fec_in!H7=0,0,1000*11630*RES_hh_fec_in!H7/RES_hh_num_in!H7)</f>
        <v>11427.400952479595</v>
      </c>
      <c r="I7" s="72">
        <f>IF(RES_hh_fec_in!I7=0,0,1000*11630*RES_hh_fec_in!I7/RES_hh_num_in!I7)</f>
        <v>10632.009292188492</v>
      </c>
      <c r="J7" s="72">
        <f>IF(RES_hh_fec_in!J7=0,0,1000*11630*RES_hh_fec_in!J7/RES_hh_num_in!J7)</f>
        <v>10513.688450391375</v>
      </c>
      <c r="K7" s="72">
        <f>IF(RES_hh_fec_in!K7=0,0,1000*11630*RES_hh_fec_in!K7/RES_hh_num_in!K7)</f>
        <v>9056.1804658229412</v>
      </c>
      <c r="L7" s="72">
        <f>IF(RES_hh_fec_in!L7=0,0,1000*11630*RES_hh_fec_in!L7/RES_hh_num_in!L7)</f>
        <v>8357.3953419750578</v>
      </c>
      <c r="M7" s="72">
        <f>IF(RES_hh_fec_in!M7=0,0,1000*11630*RES_hh_fec_in!M7/RES_hh_num_in!M7)</f>
        <v>11805.754065732717</v>
      </c>
      <c r="N7" s="72">
        <f>IF(RES_hh_fec_in!N7=0,0,1000*11630*RES_hh_fec_in!N7/RES_hh_num_in!N7)</f>
        <v>9111.5316446795023</v>
      </c>
      <c r="O7" s="72">
        <f>IF(RES_hh_fec_in!O7=0,0,1000*11630*RES_hh_fec_in!O7/RES_hh_num_in!O7)</f>
        <v>4312.1458117239845</v>
      </c>
      <c r="P7" s="72">
        <f>IF(RES_hh_fec_in!P7=0,0,1000*11630*RES_hh_fec_in!P7/RES_hh_num_in!P7)</f>
        <v>4279.404241201044</v>
      </c>
      <c r="Q7" s="72">
        <f>IF(RES_hh_fec_in!Q7=0,0,1000*11630*RES_hh_fec_in!Q7/RES_hh_num_in!Q7)</f>
        <v>0</v>
      </c>
      <c r="R7" s="72">
        <f>IF(RES_hh_fec_in!R7=0,0,1000*11630*RES_hh_fec_in!R7/RES_hh_num_in!R7)</f>
        <v>5613.859384536313</v>
      </c>
      <c r="S7" s="72">
        <f>IF(RES_hh_fec_in!S7=0,0,1000*11630*RES_hh_fec_in!S7/RES_hh_num_in!S7)</f>
        <v>5717.4871452041943</v>
      </c>
      <c r="T7" s="72">
        <f>IF(RES_hh_fec_in!T7=0,0,1000*11630*RES_hh_fec_in!T7/RES_hh_num_in!T7)</f>
        <v>4813.5755193782052</v>
      </c>
      <c r="U7" s="72">
        <f>IF(RES_hh_fec_in!U7=0,0,1000*11630*RES_hh_fec_in!U7/RES_hh_num_in!U7)</f>
        <v>5297.8267035128638</v>
      </c>
      <c r="V7" s="72">
        <f>IF(RES_hh_fec_in!V7=0,0,1000*11630*RES_hh_fec_in!V7/RES_hh_num_in!V7)</f>
        <v>5759.7146107594317</v>
      </c>
      <c r="W7" s="72">
        <f>IF(RES_hh_fec_in!W7=0,0,1000*11630*RES_hh_fec_in!W7/RES_hh_num_in!W7)</f>
        <v>5016.2527995476976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6988.4500846609544</v>
      </c>
      <c r="D8" s="72">
        <f>IF(RES_hh_fec_in!D8=0,0,1000*11630*RES_hh_fec_in!D8/RES_hh_num_in!D8)</f>
        <v>6186.8542491963253</v>
      </c>
      <c r="E8" s="72">
        <f>IF(RES_hh_fec_in!E8=0,0,1000*11630*RES_hh_fec_in!E8/RES_hh_num_in!E8)</f>
        <v>7154.655552243682</v>
      </c>
      <c r="F8" s="72">
        <f>IF(RES_hh_fec_in!F8=0,0,1000*11630*RES_hh_fec_in!F8/RES_hh_num_in!F8)</f>
        <v>6792.5140446937721</v>
      </c>
      <c r="G8" s="72">
        <f>IF(RES_hh_fec_in!G8=0,0,1000*11630*RES_hh_fec_in!G8/RES_hh_num_in!G8)</f>
        <v>8101.4180916788209</v>
      </c>
      <c r="H8" s="72">
        <f>IF(RES_hh_fec_in!H8=0,0,1000*11630*RES_hh_fec_in!H8/RES_hh_num_in!H8)</f>
        <v>9897.4369695714358</v>
      </c>
      <c r="I8" s="72">
        <f>IF(RES_hh_fec_in!I8=0,0,1000*11630*RES_hh_fec_in!I8/RES_hh_num_in!I8)</f>
        <v>8995.0022483399989</v>
      </c>
      <c r="J8" s="72">
        <f>IF(RES_hh_fec_in!J8=0,0,1000*11630*RES_hh_fec_in!J8/RES_hh_num_in!J8)</f>
        <v>8242.8135129011662</v>
      </c>
      <c r="K8" s="72">
        <f>IF(RES_hh_fec_in!K8=0,0,1000*11630*RES_hh_fec_in!K8/RES_hh_num_in!K8)</f>
        <v>8170.7788043586552</v>
      </c>
      <c r="L8" s="72">
        <f>IF(RES_hh_fec_in!L8=0,0,1000*11630*RES_hh_fec_in!L8/RES_hh_num_in!L8)</f>
        <v>7248.7032043630725</v>
      </c>
      <c r="M8" s="72">
        <f>IF(RES_hh_fec_in!M8=0,0,1000*11630*RES_hh_fec_in!M8/RES_hh_num_in!M8)</f>
        <v>9139.5082636141888</v>
      </c>
      <c r="N8" s="72">
        <f>IF(RES_hh_fec_in!N8=0,0,1000*11630*RES_hh_fec_in!N8/RES_hh_num_in!N8)</f>
        <v>7622.2542666623422</v>
      </c>
      <c r="O8" s="72">
        <f>IF(RES_hh_fec_in!O8=0,0,1000*11630*RES_hh_fec_in!O8/RES_hh_num_in!O8)</f>
        <v>5032.0688879224581</v>
      </c>
      <c r="P8" s="72">
        <f>IF(RES_hh_fec_in!P8=0,0,1000*11630*RES_hh_fec_in!P8/RES_hh_num_in!P8)</f>
        <v>4542.5692279299747</v>
      </c>
      <c r="Q8" s="72">
        <f>IF(RES_hh_fec_in!Q8=0,0,1000*11630*RES_hh_fec_in!Q8/RES_hh_num_in!Q8)</f>
        <v>6257.8666257479699</v>
      </c>
      <c r="R8" s="72">
        <f>IF(RES_hh_fec_in!R8=0,0,1000*11630*RES_hh_fec_in!R8/RES_hh_num_in!R8)</f>
        <v>5346.458243032409</v>
      </c>
      <c r="S8" s="72">
        <f>IF(RES_hh_fec_in!S8=0,0,1000*11630*RES_hh_fec_in!S8/RES_hh_num_in!S8)</f>
        <v>5322.5806348838269</v>
      </c>
      <c r="T8" s="72">
        <f>IF(RES_hh_fec_in!T8=0,0,1000*11630*RES_hh_fec_in!T8/RES_hh_num_in!T8)</f>
        <v>4430.6331174619036</v>
      </c>
      <c r="U8" s="72">
        <f>IF(RES_hh_fec_in!U8=0,0,1000*11630*RES_hh_fec_in!U8/RES_hh_num_in!U8)</f>
        <v>4670.3249926354993</v>
      </c>
      <c r="V8" s="72">
        <f>IF(RES_hh_fec_in!V8=0,0,1000*11630*RES_hh_fec_in!V8/RES_hh_num_in!V8)</f>
        <v>4787.9993202549513</v>
      </c>
      <c r="W8" s="72">
        <f>IF(RES_hh_fec_in!W8=0,0,1000*11630*RES_hh_fec_in!W8/RES_hh_num_in!W8)</f>
        <v>4959.6040527336345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8684.3601288358295</v>
      </c>
      <c r="D9" s="72">
        <f>IF(RES_hh_fec_in!D9=0,0,1000*11630*RES_hh_fec_in!D9/RES_hh_num_in!D9)</f>
        <v>9206.0394601845092</v>
      </c>
      <c r="E9" s="72">
        <f>IF(RES_hh_fec_in!E9=0,0,1000*11630*RES_hh_fec_in!E9/RES_hh_num_in!E9)</f>
        <v>9648.4935713305185</v>
      </c>
      <c r="F9" s="72">
        <f>IF(RES_hh_fec_in!F9=0,0,1000*11630*RES_hh_fec_in!F9/RES_hh_num_in!F9)</f>
        <v>9792.430692947888</v>
      </c>
      <c r="G9" s="72">
        <f>IF(RES_hh_fec_in!G9=0,0,1000*11630*RES_hh_fec_in!G9/RES_hh_num_in!G9)</f>
        <v>9713.6881648960352</v>
      </c>
      <c r="H9" s="72">
        <f>IF(RES_hh_fec_in!H9=0,0,1000*11630*RES_hh_fec_in!H9/RES_hh_num_in!H9)</f>
        <v>9598.1424575632645</v>
      </c>
      <c r="I9" s="72">
        <f>IF(RES_hh_fec_in!I9=0,0,1000*11630*RES_hh_fec_in!I9/RES_hh_num_in!I9)</f>
        <v>10515.294253887205</v>
      </c>
      <c r="J9" s="72">
        <f>IF(RES_hh_fec_in!J9=0,0,1000*11630*RES_hh_fec_in!J9/RES_hh_num_in!J9)</f>
        <v>8718.3712446729696</v>
      </c>
      <c r="K9" s="72">
        <f>IF(RES_hh_fec_in!K9=0,0,1000*11630*RES_hh_fec_in!K9/RES_hh_num_in!K9)</f>
        <v>7538.2956716051567</v>
      </c>
      <c r="L9" s="72">
        <f>IF(RES_hh_fec_in!L9=0,0,1000*11630*RES_hh_fec_in!L9/RES_hh_num_in!L9)</f>
        <v>7224.661687576121</v>
      </c>
      <c r="M9" s="72">
        <f>IF(RES_hh_fec_in!M9=0,0,1000*11630*RES_hh_fec_in!M9/RES_hh_num_in!M9)</f>
        <v>8314.1928055881272</v>
      </c>
      <c r="N9" s="72">
        <f>IF(RES_hh_fec_in!N9=0,0,1000*11630*RES_hh_fec_in!N9/RES_hh_num_in!N9)</f>
        <v>9038.3848733484574</v>
      </c>
      <c r="O9" s="72">
        <f>IF(RES_hh_fec_in!O9=0,0,1000*11630*RES_hh_fec_in!O9/RES_hh_num_in!O9)</f>
        <v>7436.5177461372205</v>
      </c>
      <c r="P9" s="72">
        <f>IF(RES_hh_fec_in!P9=0,0,1000*11630*RES_hh_fec_in!P9/RES_hh_num_in!P9)</f>
        <v>6989.8131088203954</v>
      </c>
      <c r="Q9" s="72">
        <f>IF(RES_hh_fec_in!Q9=0,0,1000*11630*RES_hh_fec_in!Q9/RES_hh_num_in!Q9)</f>
        <v>7069.7602225497376</v>
      </c>
      <c r="R9" s="72">
        <f>IF(RES_hh_fec_in!R9=0,0,1000*11630*RES_hh_fec_in!R9/RES_hh_num_in!R9)</f>
        <v>5877.5276611890076</v>
      </c>
      <c r="S9" s="72">
        <f>IF(RES_hh_fec_in!S9=0,0,1000*11630*RES_hh_fec_in!S9/RES_hh_num_in!S9)</f>
        <v>5755.7243427314979</v>
      </c>
      <c r="T9" s="72">
        <f>IF(RES_hh_fec_in!T9=0,0,1000*11630*RES_hh_fec_in!T9/RES_hh_num_in!T9)</f>
        <v>5337.1510390627118</v>
      </c>
      <c r="U9" s="72">
        <f>IF(RES_hh_fec_in!U9=0,0,1000*11630*RES_hh_fec_in!U9/RES_hh_num_in!U9)</f>
        <v>5048.1190113926514</v>
      </c>
      <c r="V9" s="72">
        <f>IF(RES_hh_fec_in!V9=0,0,1000*11630*RES_hh_fec_in!V9/RES_hh_num_in!V9)</f>
        <v>4869.0295375285896</v>
      </c>
      <c r="W9" s="72">
        <f>IF(RES_hh_fec_in!W9=0,0,1000*11630*RES_hh_fec_in!W9/RES_hh_num_in!W9)</f>
        <v>5140.2144405410863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9881.3510647219646</v>
      </c>
      <c r="G10" s="72">
        <f>IF(RES_hh_fec_in!G10=0,0,1000*11630*RES_hh_fec_in!G10/RES_hh_num_in!G10)</f>
        <v>7582.1431521013656</v>
      </c>
      <c r="H10" s="72">
        <f>IF(RES_hh_fec_in!H10=0,0,1000*11630*RES_hh_fec_in!H10/RES_hh_num_in!H10)</f>
        <v>7507.8336235867109</v>
      </c>
      <c r="I10" s="72">
        <f>IF(RES_hh_fec_in!I10=0,0,1000*11630*RES_hh_fec_in!I10/RES_hh_num_in!I10)</f>
        <v>7090.2370508751992</v>
      </c>
      <c r="J10" s="72">
        <f>IF(RES_hh_fec_in!J10=0,0,1000*11630*RES_hh_fec_in!J10/RES_hh_num_in!J10)</f>
        <v>6669.6053939389394</v>
      </c>
      <c r="K10" s="72">
        <f>IF(RES_hh_fec_in!K10=0,0,1000*11630*RES_hh_fec_in!K10/RES_hh_num_in!K10)</f>
        <v>6330.2340629370246</v>
      </c>
      <c r="L10" s="72">
        <f>IF(RES_hh_fec_in!L10=0,0,1000*11630*RES_hh_fec_in!L10/RES_hh_num_in!L10)</f>
        <v>6256.2218087089377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6240.7475769573739</v>
      </c>
      <c r="D11" s="72">
        <f>IF(RES_hh_fec_in!D11=0,0,1000*11630*RES_hh_fec_in!D11/RES_hh_num_in!D11)</f>
        <v>5750.1770718361795</v>
      </c>
      <c r="E11" s="72">
        <f>IF(RES_hh_fec_in!E11=0,0,1000*11630*RES_hh_fec_in!E11/RES_hh_num_in!E11)</f>
        <v>8423.0858059388756</v>
      </c>
      <c r="F11" s="72">
        <f>IF(RES_hh_fec_in!F11=0,0,1000*11630*RES_hh_fec_in!F11/RES_hh_num_in!F11)</f>
        <v>7291.8254977681981</v>
      </c>
      <c r="G11" s="72">
        <f>IF(RES_hh_fec_in!G11=0,0,1000*11630*RES_hh_fec_in!G11/RES_hh_num_in!G11)</f>
        <v>7781.0233282274539</v>
      </c>
      <c r="H11" s="72">
        <f>IF(RES_hh_fec_in!H11=0,0,1000*11630*RES_hh_fec_in!H11/RES_hh_num_in!H11)</f>
        <v>8852.2323000418146</v>
      </c>
      <c r="I11" s="72">
        <f>IF(RES_hh_fec_in!I11=0,0,1000*11630*RES_hh_fec_in!I11/RES_hh_num_in!I11)</f>
        <v>6311.2173149219634</v>
      </c>
      <c r="J11" s="72">
        <f>IF(RES_hh_fec_in!J11=0,0,1000*11630*RES_hh_fec_in!J11/RES_hh_num_in!J11)</f>
        <v>6602.921864402022</v>
      </c>
      <c r="K11" s="72">
        <f>IF(RES_hh_fec_in!K11=0,0,1000*11630*RES_hh_fec_in!K11/RES_hh_num_in!K11)</f>
        <v>7076.2537577290659</v>
      </c>
      <c r="L11" s="72">
        <f>IF(RES_hh_fec_in!L11=0,0,1000*11630*RES_hh_fec_in!L11/RES_hh_num_in!L11)</f>
        <v>6541.3443330834925</v>
      </c>
      <c r="M11" s="72">
        <f>IF(RES_hh_fec_in!M11=0,0,1000*11630*RES_hh_fec_in!M11/RES_hh_num_in!M11)</f>
        <v>7694.351358405991</v>
      </c>
      <c r="N11" s="72">
        <f>IF(RES_hh_fec_in!N11=0,0,1000*11630*RES_hh_fec_in!N11/RES_hh_num_in!N11)</f>
        <v>6276.8551398503805</v>
      </c>
      <c r="O11" s="72">
        <f>IF(RES_hh_fec_in!O11=0,0,1000*11630*RES_hh_fec_in!O11/RES_hh_num_in!O11)</f>
        <v>5428.7031361346217</v>
      </c>
      <c r="P11" s="72">
        <f>IF(RES_hh_fec_in!P11=0,0,1000*11630*RES_hh_fec_in!P11/RES_hh_num_in!P11)</f>
        <v>6349.5064895868236</v>
      </c>
      <c r="Q11" s="72">
        <f>IF(RES_hh_fec_in!Q11=0,0,1000*11630*RES_hh_fec_in!Q11/RES_hh_num_in!Q11)</f>
        <v>6293.3041007028505</v>
      </c>
      <c r="R11" s="72">
        <f>IF(RES_hh_fec_in!R11=0,0,1000*11630*RES_hh_fec_in!R11/RES_hh_num_in!R11)</f>
        <v>4834.4211456116282</v>
      </c>
      <c r="S11" s="72">
        <f>IF(RES_hh_fec_in!S11=0,0,1000*11630*RES_hh_fec_in!S11/RES_hh_num_in!S11)</f>
        <v>4721.5230967615516</v>
      </c>
      <c r="T11" s="72">
        <f>IF(RES_hh_fec_in!T11=0,0,1000*11630*RES_hh_fec_in!T11/RES_hh_num_in!T11)</f>
        <v>4905.5157070110681</v>
      </c>
      <c r="U11" s="72">
        <f>IF(RES_hh_fec_in!U11=0,0,1000*11630*RES_hh_fec_in!U11/RES_hh_num_in!U11)</f>
        <v>4635.033625037745</v>
      </c>
      <c r="V11" s="72">
        <f>IF(RES_hh_fec_in!V11=0,0,1000*11630*RES_hh_fec_in!V11/RES_hh_num_in!V11)</f>
        <v>4922.2200207438436</v>
      </c>
      <c r="W11" s="72">
        <f>IF(RES_hh_fec_in!W11=0,0,1000*11630*RES_hh_fec_in!W11/RES_hh_num_in!W11)</f>
        <v>4466.9229126703876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3065.2177901267783</v>
      </c>
      <c r="D12" s="72">
        <f>IF(RES_hh_fec_in!D12=0,0,1000*11630*RES_hh_fec_in!D12/RES_hh_num_in!D12)</f>
        <v>2911.9431165383321</v>
      </c>
      <c r="E12" s="72">
        <f>IF(RES_hh_fec_in!E12=0,0,1000*11630*RES_hh_fec_in!E12/RES_hh_num_in!E12)</f>
        <v>3650.1861376454326</v>
      </c>
      <c r="F12" s="72">
        <f>IF(RES_hh_fec_in!F12=0,0,1000*11630*RES_hh_fec_in!F12/RES_hh_num_in!F12)</f>
        <v>3089.6454577572345</v>
      </c>
      <c r="G12" s="72">
        <f>IF(RES_hh_fec_in!G12=0,0,1000*11630*RES_hh_fec_in!G12/RES_hh_num_in!G12)</f>
        <v>2844.1093831611079</v>
      </c>
      <c r="H12" s="72">
        <f>IF(RES_hh_fec_in!H12=0,0,1000*11630*RES_hh_fec_in!H12/RES_hh_num_in!H12)</f>
        <v>2978.1982222366187</v>
      </c>
      <c r="I12" s="72">
        <f>IF(RES_hh_fec_in!I12=0,0,1000*11630*RES_hh_fec_in!I12/RES_hh_num_in!I12)</f>
        <v>2817.4049797034909</v>
      </c>
      <c r="J12" s="72">
        <f>IF(RES_hh_fec_in!J12=0,0,1000*11630*RES_hh_fec_in!J12/RES_hh_num_in!J12)</f>
        <v>2419.7076055294456</v>
      </c>
      <c r="K12" s="72">
        <f>IF(RES_hh_fec_in!K12=0,0,1000*11630*RES_hh_fec_in!K12/RES_hh_num_in!K12)</f>
        <v>1969.0977882517927</v>
      </c>
      <c r="L12" s="72">
        <f>IF(RES_hh_fec_in!L12=0,0,1000*11630*RES_hh_fec_in!L12/RES_hh_num_in!L12)</f>
        <v>1731.4321369251925</v>
      </c>
      <c r="M12" s="72">
        <f>IF(RES_hh_fec_in!M12=0,0,1000*11630*RES_hh_fec_in!M12/RES_hh_num_in!M12)</f>
        <v>2109.1931064066603</v>
      </c>
      <c r="N12" s="72">
        <f>IF(RES_hh_fec_in!N12=0,0,1000*11630*RES_hh_fec_in!N12/RES_hh_num_in!N12)</f>
        <v>1974.3801402196507</v>
      </c>
      <c r="O12" s="72">
        <f>IF(RES_hh_fec_in!O12=0,0,1000*11630*RES_hh_fec_in!O12/RES_hh_num_in!O12)</f>
        <v>1016.8004392919121</v>
      </c>
      <c r="P12" s="72">
        <f>IF(RES_hh_fec_in!P12=0,0,1000*11630*RES_hh_fec_in!P12/RES_hh_num_in!P12)</f>
        <v>912.96934225027007</v>
      </c>
      <c r="Q12" s="72">
        <f>IF(RES_hh_fec_in!Q12=0,0,1000*11630*RES_hh_fec_in!Q12/RES_hh_num_in!Q12)</f>
        <v>1362.6950151473316</v>
      </c>
      <c r="R12" s="72">
        <f>IF(RES_hh_fec_in!R12=0,0,1000*11630*RES_hh_fec_in!R12/RES_hh_num_in!R12)</f>
        <v>1164.2712168447631</v>
      </c>
      <c r="S12" s="72">
        <f>IF(RES_hh_fec_in!S12=0,0,1000*11630*RES_hh_fec_in!S12/RES_hh_num_in!S12)</f>
        <v>1114.6438156661629</v>
      </c>
      <c r="T12" s="72">
        <f>IF(RES_hh_fec_in!T12=0,0,1000*11630*RES_hh_fec_in!T12/RES_hh_num_in!T12)</f>
        <v>1049.135354292343</v>
      </c>
      <c r="U12" s="72">
        <f>IF(RES_hh_fec_in!U12=0,0,1000*11630*RES_hh_fec_in!U12/RES_hh_num_in!U12)</f>
        <v>977.06749210324642</v>
      </c>
      <c r="V12" s="72">
        <f>IF(RES_hh_fec_in!V12=0,0,1000*11630*RES_hh_fec_in!V12/RES_hh_num_in!V12)</f>
        <v>1011.6827231971895</v>
      </c>
      <c r="W12" s="72">
        <f>IF(RES_hh_fec_in!W12=0,0,1000*11630*RES_hh_fec_in!W12/RES_hh_num_in!W12)</f>
        <v>1059.6574595615075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6133.244737823853</v>
      </c>
      <c r="D13" s="74">
        <f>IF(RES_hh_fec_in!D13=0,0,1000*11630*RES_hh_fec_in!D13/RES_hh_num_in!D13)</f>
        <v>8119.6250104044884</v>
      </c>
      <c r="E13" s="74">
        <f>IF(RES_hh_fec_in!E13=0,0,1000*11630*RES_hh_fec_in!E13/RES_hh_num_in!E13)</f>
        <v>8177.441734320937</v>
      </c>
      <c r="F13" s="74">
        <f>IF(RES_hh_fec_in!F13=0,0,1000*11630*RES_hh_fec_in!F13/RES_hh_num_in!F13)</f>
        <v>8413.0087088459295</v>
      </c>
      <c r="G13" s="74">
        <f>IF(RES_hh_fec_in!G13=0,0,1000*11630*RES_hh_fec_in!G13/RES_hh_num_in!G13)</f>
        <v>7886.9351060413683</v>
      </c>
      <c r="H13" s="74">
        <f>IF(RES_hh_fec_in!H13=0,0,1000*11630*RES_hh_fec_in!H13/RES_hh_num_in!H13)</f>
        <v>8701.5189412154305</v>
      </c>
      <c r="I13" s="74">
        <f>IF(RES_hh_fec_in!I13=0,0,1000*11630*RES_hh_fec_in!I13/RES_hh_num_in!I13)</f>
        <v>8033.8530490803269</v>
      </c>
      <c r="J13" s="74">
        <f>IF(RES_hh_fec_in!J13=0,0,1000*11630*RES_hh_fec_in!J13/RES_hh_num_in!J13)</f>
        <v>7707.0074092045097</v>
      </c>
      <c r="K13" s="74">
        <f>IF(RES_hh_fec_in!K13=0,0,1000*11630*RES_hh_fec_in!K13/RES_hh_num_in!K13)</f>
        <v>7503.0679569424292</v>
      </c>
      <c r="L13" s="74">
        <f>IF(RES_hh_fec_in!L13=0,0,1000*11630*RES_hh_fec_in!L13/RES_hh_num_in!L13)</f>
        <v>7258.5083347941563</v>
      </c>
      <c r="M13" s="74">
        <f>IF(RES_hh_fec_in!M13=0,0,1000*11630*RES_hh_fec_in!M13/RES_hh_num_in!M13)</f>
        <v>5970.6730609100514</v>
      </c>
      <c r="N13" s="74">
        <f>IF(RES_hh_fec_in!N13=0,0,1000*11630*RES_hh_fec_in!N13/RES_hh_num_in!N13)</f>
        <v>8200.3616106400077</v>
      </c>
      <c r="O13" s="74">
        <f>IF(RES_hh_fec_in!O13=0,0,1000*11630*RES_hh_fec_in!O13/RES_hh_num_in!O13)</f>
        <v>5261.237160771615</v>
      </c>
      <c r="P13" s="74">
        <f>IF(RES_hh_fec_in!P13=0,0,1000*11630*RES_hh_fec_in!P13/RES_hh_num_in!P13)</f>
        <v>4477.3317785555537</v>
      </c>
      <c r="Q13" s="74">
        <f>IF(RES_hh_fec_in!Q13=0,0,1000*11630*RES_hh_fec_in!Q13/RES_hh_num_in!Q13)</f>
        <v>4372.7068115955281</v>
      </c>
      <c r="R13" s="74">
        <f>IF(RES_hh_fec_in!R13=0,0,1000*11630*RES_hh_fec_in!R13/RES_hh_num_in!R13)</f>
        <v>8140.3580065610695</v>
      </c>
      <c r="S13" s="74">
        <f>IF(RES_hh_fec_in!S13=0,0,1000*11630*RES_hh_fec_in!S13/RES_hh_num_in!S13)</f>
        <v>6993.3753335996125</v>
      </c>
      <c r="T13" s="74">
        <f>IF(RES_hh_fec_in!T13=0,0,1000*11630*RES_hh_fec_in!T13/RES_hh_num_in!T13)</f>
        <v>3441.4951530727008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4525.1671216444147</v>
      </c>
      <c r="W13" s="74">
        <f>IF(RES_hh_fec_in!W13=0,0,1000*11630*RES_hh_fec_in!W13/RES_hh_num_in!W13)</f>
        <v>0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95.612207692611477</v>
      </c>
      <c r="D14" s="76">
        <f>IF(RES_hh_fec_in!D14=0,0,1000*11630*RES_hh_fec_in!D14/RES_hh_num_in!D14)</f>
        <v>106.74757483130948</v>
      </c>
      <c r="E14" s="76">
        <f>IF(RES_hh_fec_in!E14=0,0,1000*11630*RES_hh_fec_in!E14/RES_hh_num_in!E14)</f>
        <v>116.04201830359911</v>
      </c>
      <c r="F14" s="76">
        <f>IF(RES_hh_fec_in!F14=0,0,1000*11630*RES_hh_fec_in!F14/RES_hh_num_in!F14)</f>
        <v>110.62472223323918</v>
      </c>
      <c r="G14" s="76">
        <f>IF(RES_hh_fec_in!G14=0,0,1000*11630*RES_hh_fec_in!G14/RES_hh_num_in!G14)</f>
        <v>104.17204304353187</v>
      </c>
      <c r="H14" s="76">
        <f>IF(RES_hh_fec_in!H14=0,0,1000*11630*RES_hh_fec_in!H14/RES_hh_num_in!H14)</f>
        <v>102.02404200083417</v>
      </c>
      <c r="I14" s="76">
        <f>IF(RES_hh_fec_in!I14=0,0,1000*11630*RES_hh_fec_in!I14/RES_hh_num_in!I14)</f>
        <v>90.469613417741414</v>
      </c>
      <c r="J14" s="76">
        <f>IF(RES_hh_fec_in!J14=0,0,1000*11630*RES_hh_fec_in!J14/RES_hh_num_in!J14)</f>
        <v>97.952724025002865</v>
      </c>
      <c r="K14" s="76">
        <f>IF(RES_hh_fec_in!K14=0,0,1000*11630*RES_hh_fec_in!K14/RES_hh_num_in!K14)</f>
        <v>89.960594213551929</v>
      </c>
      <c r="L14" s="76">
        <f>IF(RES_hh_fec_in!L14=0,0,1000*11630*RES_hh_fec_in!L14/RES_hh_num_in!L14)</f>
        <v>71.161960008372077</v>
      </c>
      <c r="M14" s="76">
        <f>IF(RES_hh_fec_in!M14=0,0,1000*11630*RES_hh_fec_in!M14/RES_hh_num_in!M14)</f>
        <v>79.387622166668393</v>
      </c>
      <c r="N14" s="76">
        <f>IF(RES_hh_fec_in!N14=0,0,1000*11630*RES_hh_fec_in!N14/RES_hh_num_in!N14)</f>
        <v>66.689436508773625</v>
      </c>
      <c r="O14" s="76">
        <f>IF(RES_hh_fec_in!O14=0,0,1000*11630*RES_hh_fec_in!O14/RES_hh_num_in!O14)</f>
        <v>51.614561557882354</v>
      </c>
      <c r="P14" s="76">
        <f>IF(RES_hh_fec_in!P14=0,0,1000*11630*RES_hh_fec_in!P14/RES_hh_num_in!P14)</f>
        <v>59.367501651720197</v>
      </c>
      <c r="Q14" s="76">
        <f>IF(RES_hh_fec_in!Q14=0,0,1000*11630*RES_hh_fec_in!Q14/RES_hh_num_in!Q14)</f>
        <v>69.00227543734421</v>
      </c>
      <c r="R14" s="76">
        <f>IF(RES_hh_fec_in!R14=0,0,1000*11630*RES_hh_fec_in!R14/RES_hh_num_in!R14)</f>
        <v>58.644297010282372</v>
      </c>
      <c r="S14" s="76">
        <f>IF(RES_hh_fec_in!S14=0,0,1000*11630*RES_hh_fec_in!S14/RES_hh_num_in!S14)</f>
        <v>65.984623063975306</v>
      </c>
      <c r="T14" s="76">
        <f>IF(RES_hh_fec_in!T14=0,0,1000*11630*RES_hh_fec_in!T14/RES_hh_num_in!T14)</f>
        <v>55.124705636498142</v>
      </c>
      <c r="U14" s="76">
        <f>IF(RES_hh_fec_in!U14=0,0,1000*11630*RES_hh_fec_in!U14/RES_hh_num_in!U14)</f>
        <v>66.840050885586976</v>
      </c>
      <c r="V14" s="76">
        <f>IF(RES_hh_fec_in!V14=0,0,1000*11630*RES_hh_fec_in!V14/RES_hh_num_in!V14)</f>
        <v>74.195531460643963</v>
      </c>
      <c r="W14" s="76">
        <f>IF(RES_hh_fec_in!W14=0,0,1000*11630*RES_hh_fec_in!W14/RES_hh_num_in!W14)</f>
        <v>56.510274255041153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224.60452180700133</v>
      </c>
      <c r="D15" s="69">
        <f t="shared" si="0"/>
        <v>165.42935643282712</v>
      </c>
      <c r="E15" s="69">
        <f t="shared" si="0"/>
        <v>326.41803156385146</v>
      </c>
      <c r="F15" s="69">
        <f t="shared" si="0"/>
        <v>149.12341215517395</v>
      </c>
      <c r="G15" s="69">
        <f t="shared" si="0"/>
        <v>285.76666947774993</v>
      </c>
      <c r="H15" s="69">
        <f t="shared" si="0"/>
        <v>386.19793218278056</v>
      </c>
      <c r="I15" s="69">
        <f t="shared" si="0"/>
        <v>267.59550870399249</v>
      </c>
      <c r="J15" s="69">
        <f t="shared" si="0"/>
        <v>57.753461540468571</v>
      </c>
      <c r="K15" s="69">
        <f t="shared" si="0"/>
        <v>235.37496262208492</v>
      </c>
      <c r="L15" s="69">
        <f t="shared" si="0"/>
        <v>315.42506853641959</v>
      </c>
      <c r="M15" s="69">
        <f t="shared" si="0"/>
        <v>298.78939076522363</v>
      </c>
      <c r="N15" s="69">
        <f t="shared" si="0"/>
        <v>693.40308180997863</v>
      </c>
      <c r="O15" s="69">
        <f t="shared" si="0"/>
        <v>246.27713413091018</v>
      </c>
      <c r="P15" s="69">
        <f t="shared" si="0"/>
        <v>271.28489785633388</v>
      </c>
      <c r="Q15" s="69">
        <f t="shared" si="0"/>
        <v>456.7725670189933</v>
      </c>
      <c r="R15" s="69">
        <f t="shared" si="0"/>
        <v>521.91531050494245</v>
      </c>
      <c r="S15" s="69">
        <f t="shared" si="0"/>
        <v>531.86301540586271</v>
      </c>
      <c r="T15" s="69">
        <f t="shared" si="0"/>
        <v>316.19625438080675</v>
      </c>
      <c r="U15" s="69">
        <f t="shared" si="0"/>
        <v>325.73098163317337</v>
      </c>
      <c r="V15" s="69">
        <f t="shared" si="0"/>
        <v>366.15395753286884</v>
      </c>
      <c r="W15" s="69">
        <f t="shared" si="0"/>
        <v>333.16846337804321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224.60452180700133</v>
      </c>
      <c r="D16" s="72">
        <f>IF(RES_hh_fec_in!D16=0,0,1000*11630*RES_hh_fec_in!D16/RES_hh_num_in!D$3)</f>
        <v>165.42935643282712</v>
      </c>
      <c r="E16" s="72">
        <f>IF(RES_hh_fec_in!E16=0,0,1000*11630*RES_hh_fec_in!E16/RES_hh_num_in!E$3)</f>
        <v>326.41803156385146</v>
      </c>
      <c r="F16" s="72">
        <f>IF(RES_hh_fec_in!F16=0,0,1000*11630*RES_hh_fec_in!F16/RES_hh_num_in!F$3)</f>
        <v>149.12341215517395</v>
      </c>
      <c r="G16" s="72">
        <f>IF(RES_hh_fec_in!G16=0,0,1000*11630*RES_hh_fec_in!G16/RES_hh_num_in!G$3)</f>
        <v>285.76666947774993</v>
      </c>
      <c r="H16" s="72">
        <f>IF(RES_hh_fec_in!H16=0,0,1000*11630*RES_hh_fec_in!H16/RES_hh_num_in!H$3)</f>
        <v>386.19793218278056</v>
      </c>
      <c r="I16" s="72">
        <f>IF(RES_hh_fec_in!I16=0,0,1000*11630*RES_hh_fec_in!I16/RES_hh_num_in!I$3)</f>
        <v>267.59550870399249</v>
      </c>
      <c r="J16" s="72">
        <f>IF(RES_hh_fec_in!J16=0,0,1000*11630*RES_hh_fec_in!J16/RES_hh_num_in!J$3)</f>
        <v>57.753461540468571</v>
      </c>
      <c r="K16" s="72">
        <f>IF(RES_hh_fec_in!K16=0,0,1000*11630*RES_hh_fec_in!K16/RES_hh_num_in!K$3)</f>
        <v>235.37496262208492</v>
      </c>
      <c r="L16" s="72">
        <f>IF(RES_hh_fec_in!L16=0,0,1000*11630*RES_hh_fec_in!L16/RES_hh_num_in!L$3)</f>
        <v>315.42506853641959</v>
      </c>
      <c r="M16" s="72">
        <f>IF(RES_hh_fec_in!M16=0,0,1000*11630*RES_hh_fec_in!M16/RES_hh_num_in!M$3)</f>
        <v>298.78939076522363</v>
      </c>
      <c r="N16" s="72">
        <f>IF(RES_hh_fec_in!N16=0,0,1000*11630*RES_hh_fec_in!N16/RES_hh_num_in!N$3)</f>
        <v>693.40308180997863</v>
      </c>
      <c r="O16" s="72">
        <f>IF(RES_hh_fec_in!O16=0,0,1000*11630*RES_hh_fec_in!O16/RES_hh_num_in!O$3)</f>
        <v>246.27713413091018</v>
      </c>
      <c r="P16" s="72">
        <f>IF(RES_hh_fec_in!P16=0,0,1000*11630*RES_hh_fec_in!P16/RES_hh_num_in!P$3)</f>
        <v>271.28489785633388</v>
      </c>
      <c r="Q16" s="72">
        <f>IF(RES_hh_fec_in!Q16=0,0,1000*11630*RES_hh_fec_in!Q16/RES_hh_num_in!Q$3)</f>
        <v>456.7725670189933</v>
      </c>
      <c r="R16" s="72">
        <f>IF(RES_hh_fec_in!R16=0,0,1000*11630*RES_hh_fec_in!R16/RES_hh_num_in!R$3)</f>
        <v>521.91531050494245</v>
      </c>
      <c r="S16" s="72">
        <f>IF(RES_hh_fec_in!S16=0,0,1000*11630*RES_hh_fec_in!S16/RES_hh_num_in!S$3)</f>
        <v>531.86301540586271</v>
      </c>
      <c r="T16" s="72">
        <f>IF(RES_hh_fec_in!T16=0,0,1000*11630*RES_hh_fec_in!T16/RES_hh_num_in!T$3)</f>
        <v>316.19625438080675</v>
      </c>
      <c r="U16" s="72">
        <f>IF(RES_hh_fec_in!U16=0,0,1000*11630*RES_hh_fec_in!U16/RES_hh_num_in!U$3)</f>
        <v>325.73098163317337</v>
      </c>
      <c r="V16" s="72">
        <f>IF(RES_hh_fec_in!V16=0,0,1000*11630*RES_hh_fec_in!V16/RES_hh_num_in!V$3)</f>
        <v>366.15395753286884</v>
      </c>
      <c r="W16" s="72">
        <f>IF(RES_hh_fec_in!W16=0,0,1000*11630*RES_hh_fec_in!W16/RES_hh_num_in!W$3)</f>
        <v>333.16846337804321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1337.8059533278902</v>
      </c>
      <c r="D17" s="69">
        <f>IF(RES_hh_fec_in!D17=0,0,1000*11630*RES_hh_fec_in!D17/RES_hh_num_in!D17)</f>
        <v>1436.156907519206</v>
      </c>
      <c r="E17" s="69">
        <f>IF(RES_hh_fec_in!E17=0,0,1000*11630*RES_hh_fec_in!E17/RES_hh_num_in!E17)</f>
        <v>1366.5384137350052</v>
      </c>
      <c r="F17" s="69">
        <f>IF(RES_hh_fec_in!F17=0,0,1000*11630*RES_hh_fec_in!F17/RES_hh_num_in!F17)</f>
        <v>1484.5601358338981</v>
      </c>
      <c r="G17" s="69">
        <f>IF(RES_hh_fec_in!G17=0,0,1000*11630*RES_hh_fec_in!G17/RES_hh_num_in!G17)</f>
        <v>1391.2836400027802</v>
      </c>
      <c r="H17" s="69">
        <f>IF(RES_hh_fec_in!H17=0,0,1000*11630*RES_hh_fec_in!H17/RES_hh_num_in!H17)</f>
        <v>1408.5273977750148</v>
      </c>
      <c r="I17" s="69">
        <f>IF(RES_hh_fec_in!I17=0,0,1000*11630*RES_hh_fec_in!I17/RES_hh_num_in!I17)</f>
        <v>1244.9498168230093</v>
      </c>
      <c r="J17" s="69">
        <f>IF(RES_hh_fec_in!J17=0,0,1000*11630*RES_hh_fec_in!J17/RES_hh_num_in!J17)</f>
        <v>1382.6680604497519</v>
      </c>
      <c r="K17" s="69">
        <f>IF(RES_hh_fec_in!K17=0,0,1000*11630*RES_hh_fec_in!K17/RES_hh_num_in!K17)</f>
        <v>1608.0281221864461</v>
      </c>
      <c r="L17" s="69">
        <f>IF(RES_hh_fec_in!L17=0,0,1000*11630*RES_hh_fec_in!L17/RES_hh_num_in!L17)</f>
        <v>1542.8348718606849</v>
      </c>
      <c r="M17" s="69">
        <f>IF(RES_hh_fec_in!M17=0,0,1000*11630*RES_hh_fec_in!M17/RES_hh_num_in!M17)</f>
        <v>1564.0962146332258</v>
      </c>
      <c r="N17" s="69">
        <f>IF(RES_hh_fec_in!N17=0,0,1000*11630*RES_hh_fec_in!N17/RES_hh_num_in!N17)</f>
        <v>1476.394322085873</v>
      </c>
      <c r="O17" s="69">
        <f>IF(RES_hh_fec_in!O17=0,0,1000*11630*RES_hh_fec_in!O17/RES_hh_num_in!O17)</f>
        <v>1492.8025256067579</v>
      </c>
      <c r="P17" s="69">
        <f>IF(RES_hh_fec_in!P17=0,0,1000*11630*RES_hh_fec_in!P17/RES_hh_num_in!P17)</f>
        <v>1436.8060545964267</v>
      </c>
      <c r="Q17" s="69">
        <f>IF(RES_hh_fec_in!Q17=0,0,1000*11630*RES_hh_fec_in!Q17/RES_hh_num_in!Q17)</f>
        <v>1352.8619578156568</v>
      </c>
      <c r="R17" s="69">
        <f>IF(RES_hh_fec_in!R17=0,0,1000*11630*RES_hh_fec_in!R17/RES_hh_num_in!R17)</f>
        <v>1463.5862353958121</v>
      </c>
      <c r="S17" s="69">
        <f>IF(RES_hh_fec_in!S17=0,0,1000*11630*RES_hh_fec_in!S17/RES_hh_num_in!S17)</f>
        <v>1480.1144038084728</v>
      </c>
      <c r="T17" s="69">
        <f>IF(RES_hh_fec_in!T17=0,0,1000*11630*RES_hh_fec_in!T17/RES_hh_num_in!T17)</f>
        <v>1394.8601692547136</v>
      </c>
      <c r="U17" s="69">
        <f>IF(RES_hh_fec_in!U17=0,0,1000*11630*RES_hh_fec_in!U17/RES_hh_num_in!U17)</f>
        <v>1467.0129221812058</v>
      </c>
      <c r="V17" s="69">
        <f>IF(RES_hh_fec_in!V17=0,0,1000*11630*RES_hh_fec_in!V17/RES_hh_num_in!V17)</f>
        <v>1462.2358870333674</v>
      </c>
      <c r="W17" s="69">
        <f>IF(RES_hh_fec_in!W17=0,0,1000*11630*RES_hh_fec_in!W17/RES_hh_num_in!W17)</f>
        <v>1611.9226988967559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1872.5412847751757</v>
      </c>
      <c r="D19" s="72">
        <f>IF(RES_hh_fec_in!D19=0,0,1000*11630*RES_hh_fec_in!D19/RES_hh_num_in!D19)</f>
        <v>1956.228969483388</v>
      </c>
      <c r="E19" s="72">
        <f>IF(RES_hh_fec_in!E19=0,0,1000*11630*RES_hh_fec_in!E19/RES_hh_num_in!E19)</f>
        <v>1948.3324259105621</v>
      </c>
      <c r="F19" s="72">
        <f>IF(RES_hh_fec_in!F19=0,0,1000*11630*RES_hh_fec_in!F19/RES_hh_num_in!F19)</f>
        <v>1998.7031798930043</v>
      </c>
      <c r="G19" s="72">
        <f>IF(RES_hh_fec_in!G19=0,0,1000*11630*RES_hh_fec_in!G19/RES_hh_num_in!G19)</f>
        <v>1962.3304906130754</v>
      </c>
      <c r="H19" s="72">
        <f>IF(RES_hh_fec_in!H19=0,0,1000*11630*RES_hh_fec_in!H19/RES_hh_num_in!H19)</f>
        <v>1986.9307474390721</v>
      </c>
      <c r="I19" s="72">
        <f>IF(RES_hh_fec_in!I19=0,0,1000*11630*RES_hh_fec_in!I19/RES_hh_num_in!I19)</f>
        <v>1870.1134827509286</v>
      </c>
      <c r="J19" s="72">
        <f>IF(RES_hh_fec_in!J19=0,0,1000*11630*RES_hh_fec_in!J19/RES_hh_num_in!J19)</f>
        <v>1996.0048600917121</v>
      </c>
      <c r="K19" s="72">
        <f>IF(RES_hh_fec_in!K19=0,0,1000*11630*RES_hh_fec_in!K19/RES_hh_num_in!K19)</f>
        <v>2154.135052889862</v>
      </c>
      <c r="L19" s="72">
        <f>IF(RES_hh_fec_in!L19=0,0,1000*11630*RES_hh_fec_in!L19/RES_hh_num_in!L19)</f>
        <v>2035.9502942806917</v>
      </c>
      <c r="M19" s="72">
        <f>IF(RES_hh_fec_in!M19=0,0,1000*11630*RES_hh_fec_in!M19/RES_hh_num_in!M19)</f>
        <v>1680.4432002119891</v>
      </c>
      <c r="N19" s="72">
        <f>IF(RES_hh_fec_in!N19=0,0,1000*11630*RES_hh_fec_in!N19/RES_hh_num_in!N19)</f>
        <v>1442.8209960470153</v>
      </c>
      <c r="O19" s="72">
        <f>IF(RES_hh_fec_in!O19=0,0,1000*11630*RES_hh_fec_in!O19/RES_hh_num_in!O19)</f>
        <v>2066.68624212024</v>
      </c>
      <c r="P19" s="72">
        <f>IF(RES_hh_fec_in!P19=0,0,1000*11630*RES_hh_fec_in!P19/RES_hh_num_in!P19)</f>
        <v>1958.5911095026672</v>
      </c>
      <c r="Q19" s="72">
        <f>IF(RES_hh_fec_in!Q19=0,0,1000*11630*RES_hh_fec_in!Q19/RES_hh_num_in!Q19)</f>
        <v>1774.052395662839</v>
      </c>
      <c r="R19" s="72">
        <f>IF(RES_hh_fec_in!R19=0,0,1000*11630*RES_hh_fec_in!R19/RES_hh_num_in!R19)</f>
        <v>1708.7008964224181</v>
      </c>
      <c r="S19" s="72">
        <f>IF(RES_hh_fec_in!S19=0,0,1000*11630*RES_hh_fec_in!S19/RES_hh_num_in!S19)</f>
        <v>1730.3199323106596</v>
      </c>
      <c r="T19" s="72">
        <f>IF(RES_hh_fec_in!T19=0,0,1000*11630*RES_hh_fec_in!T19/RES_hh_num_in!T19)</f>
        <v>1686.1657013465367</v>
      </c>
      <c r="U19" s="72">
        <f>IF(RES_hh_fec_in!U19=0,0,1000*11630*RES_hh_fec_in!U19/RES_hh_num_in!U19)</f>
        <v>1686.3193948068322</v>
      </c>
      <c r="V19" s="72">
        <f>IF(RES_hh_fec_in!V19=0,0,1000*11630*RES_hh_fec_in!V19/RES_hh_num_in!V19)</f>
        <v>1683.3490505847471</v>
      </c>
      <c r="W19" s="72">
        <f>IF(RES_hh_fec_in!W19=0,0,1000*11630*RES_hh_fec_in!W19/RES_hh_num_in!W19)</f>
        <v>1757.5431939234979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2111.5168382090674</v>
      </c>
      <c r="D20" s="72">
        <f>IF(RES_hh_fec_in!D20=0,0,1000*11630*RES_hh_fec_in!D20/RES_hh_num_in!D20)</f>
        <v>2122.8569560288979</v>
      </c>
      <c r="E20" s="72">
        <f>IF(RES_hh_fec_in!E20=0,0,1000*11630*RES_hh_fec_in!E20/RES_hh_num_in!E20)</f>
        <v>2160.629702327115</v>
      </c>
      <c r="F20" s="72">
        <f>IF(RES_hh_fec_in!F20=0,0,1000*11630*RES_hh_fec_in!F20/RES_hh_num_in!F20)</f>
        <v>2198.4182600473641</v>
      </c>
      <c r="G20" s="72">
        <f>IF(RES_hh_fec_in!G20=0,0,1000*11630*RES_hh_fec_in!G20/RES_hh_num_in!G20)</f>
        <v>2130.6888404252759</v>
      </c>
      <c r="H20" s="72">
        <f>IF(RES_hh_fec_in!H20=0,0,1000*11630*RES_hh_fec_in!H20/RES_hh_num_in!H20)</f>
        <v>2146.961688052214</v>
      </c>
      <c r="I20" s="72">
        <f>IF(RES_hh_fec_in!I20=0,0,1000*11630*RES_hh_fec_in!I20/RES_hh_num_in!I20)</f>
        <v>1990.4338641911895</v>
      </c>
      <c r="J20" s="72">
        <f>IF(RES_hh_fec_in!J20=0,0,1000*11630*RES_hh_fec_in!J20/RES_hh_num_in!J20)</f>
        <v>2237.262015248491</v>
      </c>
      <c r="K20" s="72">
        <f>IF(RES_hh_fec_in!K20=0,0,1000*11630*RES_hh_fec_in!K20/RES_hh_num_in!K20)</f>
        <v>2355.465360546988</v>
      </c>
      <c r="L20" s="72">
        <f>IF(RES_hh_fec_in!L20=0,0,1000*11630*RES_hh_fec_in!L20/RES_hh_num_in!L20)</f>
        <v>2209.0990389935682</v>
      </c>
      <c r="M20" s="72">
        <f>IF(RES_hh_fec_in!M20=0,0,1000*11630*RES_hh_fec_in!M20/RES_hh_num_in!M20)</f>
        <v>2266.315606969406</v>
      </c>
      <c r="N20" s="72">
        <f>IF(RES_hh_fec_in!N20=0,0,1000*11630*RES_hh_fec_in!N20/RES_hh_num_in!N20)</f>
        <v>2140.7429806982982</v>
      </c>
      <c r="O20" s="72">
        <f>IF(RES_hh_fec_in!O20=0,0,1000*11630*RES_hh_fec_in!O20/RES_hh_num_in!O20)</f>
        <v>1839.6735848341193</v>
      </c>
      <c r="P20" s="72">
        <f>IF(RES_hh_fec_in!P20=0,0,1000*11630*RES_hh_fec_in!P20/RES_hh_num_in!P20)</f>
        <v>1857.5284682715221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1994.1366604519269</v>
      </c>
      <c r="S20" s="72">
        <f>IF(RES_hh_fec_in!S20=0,0,1000*11630*RES_hh_fec_in!S20/RES_hh_num_in!S20)</f>
        <v>1617.2697795726579</v>
      </c>
      <c r="T20" s="72">
        <f>IF(RES_hh_fec_in!T20=0,0,1000*11630*RES_hh_fec_in!T20/RES_hh_num_in!T20)</f>
        <v>1581.9799959818092</v>
      </c>
      <c r="U20" s="72">
        <f>IF(RES_hh_fec_in!U20=0,0,1000*11630*RES_hh_fec_in!U20/RES_hh_num_in!U20)</f>
        <v>1701.8963932134186</v>
      </c>
      <c r="V20" s="72">
        <f>IF(RES_hh_fec_in!V20=0,0,1000*11630*RES_hh_fec_in!V20/RES_hh_num_in!V20)</f>
        <v>1635.32182019833</v>
      </c>
      <c r="W20" s="72">
        <f>IF(RES_hh_fec_in!W20=0,0,1000*11630*RES_hh_fec_in!W20/RES_hh_num_in!W20)</f>
        <v>1863.3137160807714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1665.3889892692716</v>
      </c>
      <c r="D21" s="72">
        <f>IF(RES_hh_fec_in!D21=0,0,1000*11630*RES_hh_fec_in!D21/RES_hh_num_in!D21)</f>
        <v>1408.6132513774007</v>
      </c>
      <c r="E21" s="72">
        <f>IF(RES_hh_fec_in!E21=0,0,1000*11630*RES_hh_fec_in!E21/RES_hh_num_in!E21)</f>
        <v>1442.9852178181864</v>
      </c>
      <c r="F21" s="72">
        <f>IF(RES_hh_fec_in!F21=0,0,1000*11630*RES_hh_fec_in!F21/RES_hh_num_in!F21)</f>
        <v>1440.4342700890068</v>
      </c>
      <c r="G21" s="72">
        <f>IF(RES_hh_fec_in!G21=0,0,1000*11630*RES_hh_fec_in!G21/RES_hh_num_in!G21)</f>
        <v>1582.5360252552164</v>
      </c>
      <c r="H21" s="72">
        <f>IF(RES_hh_fec_in!H21=0,0,1000*11630*RES_hh_fec_in!H21/RES_hh_num_in!H21)</f>
        <v>1935.2335347927983</v>
      </c>
      <c r="I21" s="72">
        <f>IF(RES_hh_fec_in!I21=0,0,1000*11630*RES_hh_fec_in!I21/RES_hh_num_in!I21)</f>
        <v>1834.7344251883451</v>
      </c>
      <c r="J21" s="72">
        <f>IF(RES_hh_fec_in!J21=0,0,1000*11630*RES_hh_fec_in!J21/RES_hh_num_in!J21)</f>
        <v>1862.3814317935221</v>
      </c>
      <c r="K21" s="72">
        <f>IF(RES_hh_fec_in!K21=0,0,1000*11630*RES_hh_fec_in!K21/RES_hh_num_in!K21)</f>
        <v>2168.2452256194797</v>
      </c>
      <c r="L21" s="72">
        <f>IF(RES_hh_fec_in!L21=0,0,1000*11630*RES_hh_fec_in!L21/RES_hh_num_in!L21)</f>
        <v>1980.4973143689829</v>
      </c>
      <c r="M21" s="72">
        <f>IF(RES_hh_fec_in!M21=0,0,1000*11630*RES_hh_fec_in!M21/RES_hh_num_in!M21)</f>
        <v>1834.1956011404752</v>
      </c>
      <c r="N21" s="72">
        <f>IF(RES_hh_fec_in!N21=0,0,1000*11630*RES_hh_fec_in!N21/RES_hh_num_in!N21)</f>
        <v>1706.8690737620514</v>
      </c>
      <c r="O21" s="72">
        <f>IF(RES_hh_fec_in!O21=0,0,1000*11630*RES_hh_fec_in!O21/RES_hh_num_in!O21)</f>
        <v>1811.9127271260402</v>
      </c>
      <c r="P21" s="72">
        <f>IF(RES_hh_fec_in!P21=0,0,1000*11630*RES_hh_fec_in!P21/RES_hh_num_in!P21)</f>
        <v>1639.3032545099086</v>
      </c>
      <c r="Q21" s="72">
        <f>IF(RES_hh_fec_in!Q21=0,0,1000*11630*RES_hh_fec_in!Q21/RES_hh_num_in!Q21)</f>
        <v>1668.2185085667948</v>
      </c>
      <c r="R21" s="72">
        <f>IF(RES_hh_fec_in!R21=0,0,1000*11630*RES_hh_fec_in!R21/RES_hh_num_in!R21)</f>
        <v>1536.7534659823291</v>
      </c>
      <c r="S21" s="72">
        <f>IF(RES_hh_fec_in!S21=0,0,1000*11630*RES_hh_fec_in!S21/RES_hh_num_in!S21)</f>
        <v>1685.9781991971279</v>
      </c>
      <c r="T21" s="72">
        <f>IF(RES_hh_fec_in!T21=0,0,1000*11630*RES_hh_fec_in!T21/RES_hh_num_in!T21)</f>
        <v>1604.6336779269614</v>
      </c>
      <c r="U21" s="72">
        <f>IF(RES_hh_fec_in!U21=0,0,1000*11630*RES_hh_fec_in!U21/RES_hh_num_in!U21)</f>
        <v>1574.040722641874</v>
      </c>
      <c r="V21" s="72">
        <f>IF(RES_hh_fec_in!V21=0,0,1000*11630*RES_hh_fec_in!V21/RES_hh_num_in!V21)</f>
        <v>1579.2822294691246</v>
      </c>
      <c r="W21" s="72">
        <f>IF(RES_hh_fec_in!W21=0,0,1000*11630*RES_hh_fec_in!W21/RES_hh_num_in!W21)</f>
        <v>1691.2412356314671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1868.4323117274323</v>
      </c>
      <c r="D22" s="72">
        <f>IF(RES_hh_fec_in!D22=0,0,1000*11630*RES_hh_fec_in!D22/RES_hh_num_in!D22)</f>
        <v>1862.825711857846</v>
      </c>
      <c r="E22" s="72">
        <f>IF(RES_hh_fec_in!E22=0,0,1000*11630*RES_hh_fec_in!E22/RES_hh_num_in!E22)</f>
        <v>1709.1922571340785</v>
      </c>
      <c r="F22" s="72">
        <f>IF(RES_hh_fec_in!F22=0,0,1000*11630*RES_hh_fec_in!F22/RES_hh_num_in!F22)</f>
        <v>1796.3827858067348</v>
      </c>
      <c r="G22" s="72">
        <f>IF(RES_hh_fec_in!G22=0,0,1000*11630*RES_hh_fec_in!G22/RES_hh_num_in!G22)</f>
        <v>1640.4205057538029</v>
      </c>
      <c r="H22" s="72">
        <f>IF(RES_hh_fec_in!H22=0,0,1000*11630*RES_hh_fec_in!H22/RES_hh_num_in!H22)</f>
        <v>1623.6064821364398</v>
      </c>
      <c r="I22" s="72">
        <f>IF(RES_hh_fec_in!I22=0,0,1000*11630*RES_hh_fec_in!I22/RES_hh_num_in!I22)</f>
        <v>1801.1863174476291</v>
      </c>
      <c r="J22" s="72">
        <f>IF(RES_hh_fec_in!J22=0,0,1000*11630*RES_hh_fec_in!J22/RES_hh_num_in!J22)</f>
        <v>1685.1280949908191</v>
      </c>
      <c r="K22" s="72">
        <f>IF(RES_hh_fec_in!K22=0,0,1000*11630*RES_hh_fec_in!K22/RES_hh_num_in!K22)</f>
        <v>1706.6751139766261</v>
      </c>
      <c r="L22" s="72">
        <f>IF(RES_hh_fec_in!L22=0,0,1000*11630*RES_hh_fec_in!L22/RES_hh_num_in!L22)</f>
        <v>1663.0097659606317</v>
      </c>
      <c r="M22" s="72">
        <f>IF(RES_hh_fec_in!M22=0,0,1000*11630*RES_hh_fec_in!M22/RES_hh_num_in!M22)</f>
        <v>1429.6302319783699</v>
      </c>
      <c r="N22" s="72">
        <f>IF(RES_hh_fec_in!N22=0,0,1000*11630*RES_hh_fec_in!N22/RES_hh_num_in!N22)</f>
        <v>1588.5535339069706</v>
      </c>
      <c r="O22" s="72">
        <f>IF(RES_hh_fec_in!O22=0,0,1000*11630*RES_hh_fec_in!O22/RES_hh_num_in!O22)</f>
        <v>1752.1007953412152</v>
      </c>
      <c r="P22" s="72">
        <f>IF(RES_hh_fec_in!P22=0,0,1000*11630*RES_hh_fec_in!P22/RES_hh_num_in!P22)</f>
        <v>1322.1057292436171</v>
      </c>
      <c r="Q22" s="72">
        <f>IF(RES_hh_fec_in!Q22=0,0,1000*11630*RES_hh_fec_in!Q22/RES_hh_num_in!Q22)</f>
        <v>1441.254868841191</v>
      </c>
      <c r="R22" s="72">
        <f>IF(RES_hh_fec_in!R22=0,0,1000*11630*RES_hh_fec_in!R22/RES_hh_num_in!R22)</f>
        <v>1649.7146984343326</v>
      </c>
      <c r="S22" s="72">
        <f>IF(RES_hh_fec_in!S22=0,0,1000*11630*RES_hh_fec_in!S22/RES_hh_num_in!S22)</f>
        <v>1735.6615772697694</v>
      </c>
      <c r="T22" s="72">
        <f>IF(RES_hh_fec_in!T22=0,0,1000*11630*RES_hh_fec_in!T22/RES_hh_num_in!T22)</f>
        <v>1442.3523271952915</v>
      </c>
      <c r="U22" s="72">
        <f>IF(RES_hh_fec_in!U22=0,0,1000*11630*RES_hh_fec_in!U22/RES_hh_num_in!U22)</f>
        <v>1612.5735869036434</v>
      </c>
      <c r="V22" s="72">
        <f>IF(RES_hh_fec_in!V22=0,0,1000*11630*RES_hh_fec_in!V22/RES_hh_num_in!V22)</f>
        <v>1616.9485370679058</v>
      </c>
      <c r="W22" s="72">
        <f>IF(RES_hh_fec_in!W22=0,0,1000*11630*RES_hh_fec_in!W22/RES_hh_num_in!W22)</f>
        <v>1693.4091696282705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1340.5049754515776</v>
      </c>
      <c r="D24" s="72">
        <f>IF(RES_hh_fec_in!D24=0,0,1000*11630*RES_hh_fec_in!D24/RES_hh_num_in!D24)</f>
        <v>1156.2140984147866</v>
      </c>
      <c r="E24" s="72">
        <f>IF(RES_hh_fec_in!E24=0,0,1000*11630*RES_hh_fec_in!E24/RES_hh_num_in!E24)</f>
        <v>1465.1361943543702</v>
      </c>
      <c r="F24" s="72">
        <f>IF(RES_hh_fec_in!F24=0,0,1000*11630*RES_hh_fec_in!F24/RES_hh_num_in!F24)</f>
        <v>1353.3914502002604</v>
      </c>
      <c r="G24" s="72">
        <f>IF(RES_hh_fec_in!G24=0,0,1000*11630*RES_hh_fec_in!G24/RES_hh_num_in!G24)</f>
        <v>1332.1823104813368</v>
      </c>
      <c r="H24" s="72">
        <f>IF(RES_hh_fec_in!H24=0,0,1000*11630*RES_hh_fec_in!H24/RES_hh_num_in!H24)</f>
        <v>1480.6647611205954</v>
      </c>
      <c r="I24" s="72">
        <f>IF(RES_hh_fec_in!I24=0,0,1000*11630*RES_hh_fec_in!I24/RES_hh_num_in!I24)</f>
        <v>1212.4129010288004</v>
      </c>
      <c r="J24" s="72">
        <f>IF(RES_hh_fec_in!J24=0,0,1000*11630*RES_hh_fec_in!J24/RES_hh_num_in!J24)</f>
        <v>1339.5872406906526</v>
      </c>
      <c r="K24" s="72">
        <f>IF(RES_hh_fec_in!K24=0,0,1000*11630*RES_hh_fec_in!K24/RES_hh_num_in!K24)</f>
        <v>1619.5823988918523</v>
      </c>
      <c r="L24" s="72">
        <f>IF(RES_hh_fec_in!L24=0,0,1000*11630*RES_hh_fec_in!L24/RES_hh_num_in!L24)</f>
        <v>1559.7507473603546</v>
      </c>
      <c r="M24" s="72">
        <f>IF(RES_hh_fec_in!M24=0,0,1000*11630*RES_hh_fec_in!M24/RES_hh_num_in!M24)</f>
        <v>1381.8193998984475</v>
      </c>
      <c r="N24" s="72">
        <f>IF(RES_hh_fec_in!N24=0,0,1000*11630*RES_hh_fec_in!N24/RES_hh_num_in!N24)</f>
        <v>1222.6197227415844</v>
      </c>
      <c r="O24" s="72">
        <f>IF(RES_hh_fec_in!O24=0,0,1000*11630*RES_hh_fec_in!O24/RES_hh_num_in!O24)</f>
        <v>1488.5992149826825</v>
      </c>
      <c r="P24" s="72">
        <f>IF(RES_hh_fec_in!P24=0,0,1000*11630*RES_hh_fec_in!P24/RES_hh_num_in!P24)</f>
        <v>1567.8152387807959</v>
      </c>
      <c r="Q24" s="72">
        <f>IF(RES_hh_fec_in!Q24=0,0,1000*11630*RES_hh_fec_in!Q24/RES_hh_num_in!Q24)</f>
        <v>1467.2523572537114</v>
      </c>
      <c r="R24" s="72">
        <f>IF(RES_hh_fec_in!R24=0,0,1000*11630*RES_hh_fec_in!R24/RES_hh_num_in!R24)</f>
        <v>1423.7233751558961</v>
      </c>
      <c r="S24" s="72">
        <f>IF(RES_hh_fec_in!S24=0,0,1000*11630*RES_hh_fec_in!S24/RES_hh_num_in!S24)</f>
        <v>1483.3329555191392</v>
      </c>
      <c r="T24" s="72">
        <f>IF(RES_hh_fec_in!T24=0,0,1000*11630*RES_hh_fec_in!T24/RES_hh_num_in!T24)</f>
        <v>1462.9841162077512</v>
      </c>
      <c r="U24" s="72">
        <f>IF(RES_hh_fec_in!U24=0,0,1000*11630*RES_hh_fec_in!U24/RES_hh_num_in!U24)</f>
        <v>1455.81833461372</v>
      </c>
      <c r="V24" s="72">
        <f>IF(RES_hh_fec_in!V24=0,0,1000*11630*RES_hh_fec_in!V24/RES_hh_num_in!V24)</f>
        <v>1498.1639722037703</v>
      </c>
      <c r="W24" s="72">
        <f>IF(RES_hh_fec_in!W24=0,0,1000*11630*RES_hh_fec_in!W24/RES_hh_num_in!W24)</f>
        <v>1582.213603392612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760.89299458801815</v>
      </c>
      <c r="D25" s="74">
        <f>IF(RES_hh_fec_in!D25=0,0,1000*11630*RES_hh_fec_in!D25/RES_hh_num_in!D25)</f>
        <v>947.1064670463436</v>
      </c>
      <c r="E25" s="74">
        <f>IF(RES_hh_fec_in!E25=0,0,1000*11630*RES_hh_fec_in!E25/RES_hh_num_in!E25)</f>
        <v>777.57610743620921</v>
      </c>
      <c r="F25" s="74">
        <f>IF(RES_hh_fec_in!F25=0,0,1000*11630*RES_hh_fec_in!F25/RES_hh_num_in!F25)</f>
        <v>1014.2852209715421</v>
      </c>
      <c r="G25" s="74">
        <f>IF(RES_hh_fec_in!G25=0,0,1000*11630*RES_hh_fec_in!G25/RES_hh_num_in!G25)</f>
        <v>875.1376465472888</v>
      </c>
      <c r="H25" s="74">
        <f>IF(RES_hh_fec_in!H25=0,0,1000*11630*RES_hh_fec_in!H25/RES_hh_num_in!H25)</f>
        <v>825.30690121441739</v>
      </c>
      <c r="I25" s="74">
        <f>IF(RES_hh_fec_in!I25=0,0,1000*11630*RES_hh_fec_in!I25/RES_hh_num_in!I25)</f>
        <v>406.60993579008368</v>
      </c>
      <c r="J25" s="74">
        <f>IF(RES_hh_fec_in!J25=0,0,1000*11630*RES_hh_fec_in!J25/RES_hh_num_in!J25)</f>
        <v>499.98511486207116</v>
      </c>
      <c r="K25" s="74">
        <f>IF(RES_hh_fec_in!K25=0,0,1000*11630*RES_hh_fec_in!K25/RES_hh_num_in!K25)</f>
        <v>932.11747380181282</v>
      </c>
      <c r="L25" s="74">
        <f>IF(RES_hh_fec_in!L25=0,0,1000*11630*RES_hh_fec_in!L25/RES_hh_num_in!L25)</f>
        <v>842.11922487504876</v>
      </c>
      <c r="M25" s="74">
        <f>IF(RES_hh_fec_in!M25=0,0,1000*11630*RES_hh_fec_in!M25/RES_hh_num_in!M25)</f>
        <v>938.75441777839706</v>
      </c>
      <c r="N25" s="74">
        <f>IF(RES_hh_fec_in!N25=0,0,1000*11630*RES_hh_fec_in!N25/RES_hh_num_in!N25)</f>
        <v>822.21064163247934</v>
      </c>
      <c r="O25" s="74">
        <f>IF(RES_hh_fec_in!O25=0,0,1000*11630*RES_hh_fec_in!O25/RES_hh_num_in!O25)</f>
        <v>843.32343316782749</v>
      </c>
      <c r="P25" s="74">
        <f>IF(RES_hh_fec_in!P25=0,0,1000*11630*RES_hh_fec_in!P25/RES_hh_num_in!P25)</f>
        <v>705.47885014595238</v>
      </c>
      <c r="Q25" s="74">
        <f>IF(RES_hh_fec_in!Q25=0,0,1000*11630*RES_hh_fec_in!Q25/RES_hh_num_in!Q25)</f>
        <v>432.03071249976045</v>
      </c>
      <c r="R25" s="74">
        <f>IF(RES_hh_fec_in!R25=0,0,1000*11630*RES_hh_fec_in!R25/RES_hh_num_in!R25)</f>
        <v>635.45727910435085</v>
      </c>
      <c r="S25" s="74">
        <f>IF(RES_hh_fec_in!S25=0,0,1000*11630*RES_hh_fec_in!S25/RES_hh_num_in!S25)</f>
        <v>682.65634626142651</v>
      </c>
      <c r="T25" s="74">
        <f>IF(RES_hh_fec_in!T25=0,0,1000*11630*RES_hh_fec_in!T25/RES_hh_num_in!T25)</f>
        <v>501.93224452611196</v>
      </c>
      <c r="U25" s="74">
        <f>IF(RES_hh_fec_in!U25=0,0,1000*11630*RES_hh_fec_in!U25/RES_hh_num_in!U25)</f>
        <v>709.50536257473357</v>
      </c>
      <c r="V25" s="74">
        <f>IF(RES_hh_fec_in!V25=0,0,1000*11630*RES_hh_fec_in!V25/RES_hh_num_in!V25)</f>
        <v>654.32878770934099</v>
      </c>
      <c r="W25" s="74">
        <f>IF(RES_hh_fec_in!W25=0,0,1000*11630*RES_hh_fec_in!W25/RES_hh_num_in!W25)</f>
        <v>919.56541228800882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825.55756336970899</v>
      </c>
      <c r="D26" s="77">
        <f>IF(RES_hh_fec_in!D26=0,0,1000*11630*RES_hh_fec_in!D26/RES_hh_num_in!D26)</f>
        <v>842.08016190627802</v>
      </c>
      <c r="E26" s="77">
        <f>IF(RES_hh_fec_in!E26=0,0,1000*11630*RES_hh_fec_in!E26/RES_hh_num_in!E26)</f>
        <v>845.22359377992666</v>
      </c>
      <c r="F26" s="77">
        <f>IF(RES_hh_fec_in!F26=0,0,1000*11630*RES_hh_fec_in!F26/RES_hh_num_in!F26)</f>
        <v>868.74932421717131</v>
      </c>
      <c r="G26" s="77">
        <f>IF(RES_hh_fec_in!G26=0,0,1000*11630*RES_hh_fec_in!G26/RES_hh_num_in!G26)</f>
        <v>809.51432546289425</v>
      </c>
      <c r="H26" s="77">
        <f>IF(RES_hh_fec_in!H26=0,0,1000*11630*RES_hh_fec_in!H26/RES_hh_num_in!H26)</f>
        <v>860.16453011526505</v>
      </c>
      <c r="I26" s="77">
        <f>IF(RES_hh_fec_in!I26=0,0,1000*11630*RES_hh_fec_in!I26/RES_hh_num_in!I26)</f>
        <v>857.04747275877662</v>
      </c>
      <c r="J26" s="77">
        <f>IF(RES_hh_fec_in!J26=0,0,1000*11630*RES_hh_fec_in!J26/RES_hh_num_in!J26)</f>
        <v>918.70195182923896</v>
      </c>
      <c r="K26" s="77">
        <f>IF(RES_hh_fec_in!K26=0,0,1000*11630*RES_hh_fec_in!K26/RES_hh_num_in!K26)</f>
        <v>983.55088915913097</v>
      </c>
      <c r="L26" s="77">
        <f>IF(RES_hh_fec_in!L26=0,0,1000*11630*RES_hh_fec_in!L26/RES_hh_num_in!L26)</f>
        <v>957.24316853901098</v>
      </c>
      <c r="M26" s="77">
        <f>IF(RES_hh_fec_in!M26=0,0,1000*11630*RES_hh_fec_in!M26/RES_hh_num_in!M26)</f>
        <v>954.4421097032556</v>
      </c>
      <c r="N26" s="77">
        <f>IF(RES_hh_fec_in!N26=0,0,1000*11630*RES_hh_fec_in!N26/RES_hh_num_in!N26)</f>
        <v>956.20729984486854</v>
      </c>
      <c r="O26" s="77">
        <f>IF(RES_hh_fec_in!O26=0,0,1000*11630*RES_hh_fec_in!O26/RES_hh_num_in!O26)</f>
        <v>966.11742549339669</v>
      </c>
      <c r="P26" s="77">
        <f>IF(RES_hh_fec_in!P26=0,0,1000*11630*RES_hh_fec_in!P26/RES_hh_num_in!P26)</f>
        <v>984.79350239971382</v>
      </c>
      <c r="Q26" s="77">
        <f>IF(RES_hh_fec_in!Q26=0,0,1000*11630*RES_hh_fec_in!Q26/RES_hh_num_in!Q26)</f>
        <v>1005.2233576900137</v>
      </c>
      <c r="R26" s="77">
        <f>IF(RES_hh_fec_in!R26=0,0,1000*11630*RES_hh_fec_in!R26/RES_hh_num_in!R26)</f>
        <v>1017.4283009987627</v>
      </c>
      <c r="S26" s="77">
        <f>IF(RES_hh_fec_in!S26=0,0,1000*11630*RES_hh_fec_in!S26/RES_hh_num_in!S26)</f>
        <v>1015.9737559513271</v>
      </c>
      <c r="T26" s="77">
        <f>IF(RES_hh_fec_in!T26=0,0,1000*11630*RES_hh_fec_in!T26/RES_hh_num_in!T26)</f>
        <v>998.65487237955222</v>
      </c>
      <c r="U26" s="77">
        <f>IF(RES_hh_fec_in!U26=0,0,1000*11630*RES_hh_fec_in!U26/RES_hh_num_in!U26)</f>
        <v>1024.5702573697024</v>
      </c>
      <c r="V26" s="77">
        <f>IF(RES_hh_fec_in!V26=0,0,1000*11630*RES_hh_fec_in!V26/RES_hh_num_in!V26)</f>
        <v>1041.3103556683789</v>
      </c>
      <c r="W26" s="77">
        <f>IF(RES_hh_fec_in!W26=0,0,1000*11630*RES_hh_fec_in!W26/RES_hh_num_in!W26)</f>
        <v>1110.5680676960276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631.89427919630225</v>
      </c>
      <c r="D27" s="69">
        <f>IF(RES_hh_fec_in!D27=0,0,1000*11630*RES_hh_fec_in!D27/RES_hh_num_in!D27)</f>
        <v>711.57689125232207</v>
      </c>
      <c r="E27" s="69">
        <f>IF(RES_hh_fec_in!E27=0,0,1000*11630*RES_hh_fec_in!E27/RES_hh_num_in!E27)</f>
        <v>689.16287300602198</v>
      </c>
      <c r="F27" s="69">
        <f>IF(RES_hh_fec_in!F27=0,0,1000*11630*RES_hh_fec_in!F27/RES_hh_num_in!F27)</f>
        <v>740.88077133608192</v>
      </c>
      <c r="G27" s="69">
        <f>IF(RES_hh_fec_in!G27=0,0,1000*11630*RES_hh_fec_in!G27/RES_hh_num_in!G27)</f>
        <v>725.72219087075587</v>
      </c>
      <c r="H27" s="69">
        <f>IF(RES_hh_fec_in!H27=0,0,1000*11630*RES_hh_fec_in!H27/RES_hh_num_in!H27)</f>
        <v>750.04676488049165</v>
      </c>
      <c r="I27" s="69">
        <f>IF(RES_hh_fec_in!I27=0,0,1000*11630*RES_hh_fec_in!I27/RES_hh_num_in!I27)</f>
        <v>720.19119232933258</v>
      </c>
      <c r="J27" s="69">
        <f>IF(RES_hh_fec_in!J27=0,0,1000*11630*RES_hh_fec_in!J27/RES_hh_num_in!J27)</f>
        <v>716.0828850946782</v>
      </c>
      <c r="K27" s="69">
        <f>IF(RES_hh_fec_in!K27=0,0,1000*11630*RES_hh_fec_in!K27/RES_hh_num_in!K27)</f>
        <v>748.92491765347143</v>
      </c>
      <c r="L27" s="69">
        <f>IF(RES_hh_fec_in!L27=0,0,1000*11630*RES_hh_fec_in!L27/RES_hh_num_in!L27)</f>
        <v>720.32867410055292</v>
      </c>
      <c r="M27" s="69">
        <f>IF(RES_hh_fec_in!M27=0,0,1000*11630*RES_hh_fec_in!M27/RES_hh_num_in!M27)</f>
        <v>681.49393561378804</v>
      </c>
      <c r="N27" s="69">
        <f>IF(RES_hh_fec_in!N27=0,0,1000*11630*RES_hh_fec_in!N27/RES_hh_num_in!N27)</f>
        <v>671.80755686333703</v>
      </c>
      <c r="O27" s="69">
        <f>IF(RES_hh_fec_in!O27=0,0,1000*11630*RES_hh_fec_in!O27/RES_hh_num_in!O27)</f>
        <v>766.56574925401583</v>
      </c>
      <c r="P27" s="69">
        <f>IF(RES_hh_fec_in!P27=0,0,1000*11630*RES_hh_fec_in!P27/RES_hh_num_in!P27)</f>
        <v>757.78591823668569</v>
      </c>
      <c r="Q27" s="69">
        <f>IF(RES_hh_fec_in!Q27=0,0,1000*11630*RES_hh_fec_in!Q27/RES_hh_num_in!Q27)</f>
        <v>733.06142073967646</v>
      </c>
      <c r="R27" s="69">
        <f>IF(RES_hh_fec_in!R27=0,0,1000*11630*RES_hh_fec_in!R27/RES_hh_num_in!R27)</f>
        <v>763.83570149410059</v>
      </c>
      <c r="S27" s="69">
        <f>IF(RES_hh_fec_in!S27=0,0,1000*11630*RES_hh_fec_in!S27/RES_hh_num_in!S27)</f>
        <v>761.04211998552898</v>
      </c>
      <c r="T27" s="69">
        <f>IF(RES_hh_fec_in!T27=0,0,1000*11630*RES_hh_fec_in!T27/RES_hh_num_in!T27)</f>
        <v>804.14108253528673</v>
      </c>
      <c r="U27" s="69">
        <f>IF(RES_hh_fec_in!U27=0,0,1000*11630*RES_hh_fec_in!U27/RES_hh_num_in!U27)</f>
        <v>823.83769443839753</v>
      </c>
      <c r="V27" s="69">
        <f>IF(RES_hh_fec_in!V27=0,0,1000*11630*RES_hh_fec_in!V27/RES_hh_num_in!V27)</f>
        <v>933.29523664304872</v>
      </c>
      <c r="W27" s="69">
        <f>IF(RES_hh_fec_in!W27=0,0,1000*11630*RES_hh_fec_in!W27/RES_hh_num_in!W27)</f>
        <v>917.00748809216714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823.02481179825656</v>
      </c>
      <c r="D29" s="72">
        <f>IF(RES_hh_fec_in!D29=0,0,1000*11630*RES_hh_fec_in!D29/RES_hh_num_in!D29)</f>
        <v>872.77874723420814</v>
      </c>
      <c r="E29" s="72">
        <f>IF(RES_hh_fec_in!E29=0,0,1000*11630*RES_hh_fec_in!E29/RES_hh_num_in!E29)</f>
        <v>841.82492309436725</v>
      </c>
      <c r="F29" s="72">
        <f>IF(RES_hh_fec_in!F29=0,0,1000*11630*RES_hh_fec_in!F29/RES_hh_num_in!F29)</f>
        <v>961.49828020899361</v>
      </c>
      <c r="G29" s="72">
        <f>IF(RES_hh_fec_in!G29=0,0,1000*11630*RES_hh_fec_in!G29/RES_hh_num_in!G29)</f>
        <v>891.95659044215802</v>
      </c>
      <c r="H29" s="72">
        <f>IF(RES_hh_fec_in!H29=0,0,1000*11630*RES_hh_fec_in!H29/RES_hh_num_in!H29)</f>
        <v>894.31842689420705</v>
      </c>
      <c r="I29" s="72">
        <f>IF(RES_hh_fec_in!I29=0,0,1000*11630*RES_hh_fec_in!I29/RES_hh_num_in!I29)</f>
        <v>928.67124420035941</v>
      </c>
      <c r="J29" s="72">
        <f>IF(RES_hh_fec_in!J29=0,0,1000*11630*RES_hh_fec_in!J29/RES_hh_num_in!J29)</f>
        <v>937.2913846121412</v>
      </c>
      <c r="K29" s="72">
        <f>IF(RES_hh_fec_in!K29=0,0,1000*11630*RES_hh_fec_in!K29/RES_hh_num_in!K29)</f>
        <v>826.723797981963</v>
      </c>
      <c r="L29" s="72">
        <f>IF(RES_hh_fec_in!L29=0,0,1000*11630*RES_hh_fec_in!L29/RES_hh_num_in!L29)</f>
        <v>1026.6125914866263</v>
      </c>
      <c r="M29" s="72">
        <f>IF(RES_hh_fec_in!M29=0,0,1000*11630*RES_hh_fec_in!M29/RES_hh_num_in!M29)</f>
        <v>960.74998705461007</v>
      </c>
      <c r="N29" s="72">
        <f>IF(RES_hh_fec_in!N29=0,0,1000*11630*RES_hh_fec_in!N29/RES_hh_num_in!N29)</f>
        <v>301.80580426684384</v>
      </c>
      <c r="O29" s="72">
        <f>IF(RES_hh_fec_in!O29=0,0,1000*11630*RES_hh_fec_in!O29/RES_hh_num_in!O29)</f>
        <v>1095.6736679055725</v>
      </c>
      <c r="P29" s="72">
        <f>IF(RES_hh_fec_in!P29=0,0,1000*11630*RES_hh_fec_in!P29/RES_hh_num_in!P29)</f>
        <v>1065.3103159052507</v>
      </c>
      <c r="Q29" s="72">
        <f>IF(RES_hh_fec_in!Q29=0,0,1000*11630*RES_hh_fec_in!Q29/RES_hh_num_in!Q29)</f>
        <v>934.99148435424434</v>
      </c>
      <c r="R29" s="72">
        <f>IF(RES_hh_fec_in!R29=0,0,1000*11630*RES_hh_fec_in!R29/RES_hh_num_in!R29)</f>
        <v>881.05095486492439</v>
      </c>
      <c r="S29" s="72">
        <f>IF(RES_hh_fec_in!S29=0,0,1000*11630*RES_hh_fec_in!S29/RES_hh_num_in!S29)</f>
        <v>877.59467871537447</v>
      </c>
      <c r="T29" s="72">
        <f>IF(RES_hh_fec_in!T29=0,0,1000*11630*RES_hh_fec_in!T29/RES_hh_num_in!T29)</f>
        <v>1058.2597939533537</v>
      </c>
      <c r="U29" s="72">
        <f>IF(RES_hh_fec_in!U29=0,0,1000*11630*RES_hh_fec_in!U29/RES_hh_num_in!U29)</f>
        <v>1094.6627259091442</v>
      </c>
      <c r="V29" s="72">
        <f>IF(RES_hh_fec_in!V29=0,0,1000*11630*RES_hh_fec_in!V29/RES_hh_num_in!V29)</f>
        <v>1227.2152059515279</v>
      </c>
      <c r="W29" s="72">
        <f>IF(RES_hh_fec_in!W29=0,0,1000*11630*RES_hh_fec_in!W29/RES_hh_num_in!W29)</f>
        <v>1189.0681310272305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709.00857015019892</v>
      </c>
      <c r="D30" s="72">
        <f>IF(RES_hh_fec_in!D30=0,0,1000*11630*RES_hh_fec_in!D30/RES_hh_num_in!D30)</f>
        <v>665.84310650768896</v>
      </c>
      <c r="E30" s="72">
        <f>IF(RES_hh_fec_in!E30=0,0,1000*11630*RES_hh_fec_in!E30/RES_hh_num_in!E30)</f>
        <v>691.93507183719601</v>
      </c>
      <c r="F30" s="72">
        <f>IF(RES_hh_fec_in!F30=0,0,1000*11630*RES_hh_fec_in!F30/RES_hh_num_in!F30)</f>
        <v>702.63737983493445</v>
      </c>
      <c r="G30" s="72">
        <f>IF(RES_hh_fec_in!G30=0,0,1000*11630*RES_hh_fec_in!G30/RES_hh_num_in!G30)</f>
        <v>786.802889020208</v>
      </c>
      <c r="H30" s="72">
        <f>IF(RES_hh_fec_in!H30=0,0,1000*11630*RES_hh_fec_in!H30/RES_hh_num_in!H30)</f>
        <v>975.84271674813681</v>
      </c>
      <c r="I30" s="72">
        <f>IF(RES_hh_fec_in!I30=0,0,1000*11630*RES_hh_fec_in!I30/RES_hh_num_in!I30)</f>
        <v>927.85594535666064</v>
      </c>
      <c r="J30" s="72">
        <f>IF(RES_hh_fec_in!J30=0,0,1000*11630*RES_hh_fec_in!J30/RES_hh_num_in!J30)</f>
        <v>885.436250757057</v>
      </c>
      <c r="K30" s="72">
        <f>IF(RES_hh_fec_in!K30=0,0,1000*11630*RES_hh_fec_in!K30/RES_hh_num_in!K30)</f>
        <v>1000.4300516901053</v>
      </c>
      <c r="L30" s="72">
        <f>IF(RES_hh_fec_in!L30=0,0,1000*11630*RES_hh_fec_in!L30/RES_hh_num_in!L30)</f>
        <v>932.64712539424431</v>
      </c>
      <c r="M30" s="72">
        <f>IF(RES_hh_fec_in!M30=0,0,1000*11630*RES_hh_fec_in!M30/RES_hh_num_in!M30)</f>
        <v>836.74749926684262</v>
      </c>
      <c r="N30" s="72">
        <f>IF(RES_hh_fec_in!N30=0,0,1000*11630*RES_hh_fec_in!N30/RES_hh_num_in!N30)</f>
        <v>850.05715289940349</v>
      </c>
      <c r="O30" s="72">
        <f>IF(RES_hh_fec_in!O30=0,0,1000*11630*RES_hh_fec_in!O30/RES_hh_num_in!O30)</f>
        <v>957.91596147635914</v>
      </c>
      <c r="P30" s="72">
        <f>IF(RES_hh_fec_in!P30=0,0,1000*11630*RES_hh_fec_in!P30/RES_hh_num_in!P30)</f>
        <v>849.13440479673784</v>
      </c>
      <c r="Q30" s="72">
        <f>IF(RES_hh_fec_in!Q30=0,0,1000*11630*RES_hh_fec_in!Q30/RES_hh_num_in!Q30)</f>
        <v>857.27383330242765</v>
      </c>
      <c r="R30" s="72">
        <f>IF(RES_hh_fec_in!R30=0,0,1000*11630*RES_hh_fec_in!R30/RES_hh_num_in!R30)</f>
        <v>1086.6159366057655</v>
      </c>
      <c r="S30" s="72">
        <f>IF(RES_hh_fec_in!S30=0,0,1000*11630*RES_hh_fec_in!S30/RES_hh_num_in!S30)</f>
        <v>987.59619826593894</v>
      </c>
      <c r="T30" s="72">
        <f>IF(RES_hh_fec_in!T30=0,0,1000*11630*RES_hh_fec_in!T30/RES_hh_num_in!T30)</f>
        <v>1003.562079182635</v>
      </c>
      <c r="U30" s="72">
        <f>IF(RES_hh_fec_in!U30=0,0,1000*11630*RES_hh_fec_in!U30/RES_hh_num_in!U30)</f>
        <v>1141.1499935429194</v>
      </c>
      <c r="V30" s="72">
        <f>IF(RES_hh_fec_in!V30=0,0,1000*11630*RES_hh_fec_in!V30/RES_hh_num_in!V30)</f>
        <v>1141.9682383301542</v>
      </c>
      <c r="W30" s="72">
        <f>IF(RES_hh_fec_in!W30=0,0,1000*11630*RES_hh_fec_in!W30/RES_hh_num_in!W30)</f>
        <v>1212.1496054663619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833.02813402505888</v>
      </c>
      <c r="D31" s="72">
        <f>IF(RES_hh_fec_in!D31=0,0,1000*11630*RES_hh_fec_in!D31/RES_hh_num_in!D31)</f>
        <v>924.41242275538468</v>
      </c>
      <c r="E31" s="72">
        <f>IF(RES_hh_fec_in!E31=0,0,1000*11630*RES_hh_fec_in!E31/RES_hh_num_in!E31)</f>
        <v>863.17744010846229</v>
      </c>
      <c r="F31" s="72">
        <f>IF(RES_hh_fec_in!F31=0,0,1000*11630*RES_hh_fec_in!F31/RES_hh_num_in!F31)</f>
        <v>948.31712266768477</v>
      </c>
      <c r="G31" s="72">
        <f>IF(RES_hh_fec_in!G31=0,0,1000*11630*RES_hh_fec_in!G31/RES_hh_num_in!G31)</f>
        <v>901.80686808079463</v>
      </c>
      <c r="H31" s="72">
        <f>IF(RES_hh_fec_in!H31=0,0,1000*11630*RES_hh_fec_in!H31/RES_hh_num_in!H31)</f>
        <v>916.60819025507556</v>
      </c>
      <c r="I31" s="72">
        <f>IF(RES_hh_fec_in!I31=0,0,1000*11630*RES_hh_fec_in!I31/RES_hh_num_in!I31)</f>
        <v>1050.661808087611</v>
      </c>
      <c r="J31" s="72">
        <f>IF(RES_hh_fec_in!J31=0,0,1000*11630*RES_hh_fec_in!J31/RES_hh_num_in!J31)</f>
        <v>909.46877731752875</v>
      </c>
      <c r="K31" s="72">
        <f>IF(RES_hh_fec_in!K31=0,0,1000*11630*RES_hh_fec_in!K31/RES_hh_num_in!K31)</f>
        <v>902.05977554653202</v>
      </c>
      <c r="L31" s="72">
        <f>IF(RES_hh_fec_in!L31=0,0,1000*11630*RES_hh_fec_in!L31/RES_hh_num_in!L31)</f>
        <v>916.69252357228811</v>
      </c>
      <c r="M31" s="72">
        <f>IF(RES_hh_fec_in!M31=0,0,1000*11630*RES_hh_fec_in!M31/RES_hh_num_in!M31)</f>
        <v>767.27052884612829</v>
      </c>
      <c r="N31" s="72">
        <f>IF(RES_hh_fec_in!N31=0,0,1000*11630*RES_hh_fec_in!N31/RES_hh_num_in!N31)</f>
        <v>918.32508825158561</v>
      </c>
      <c r="O31" s="72">
        <f>IF(RES_hh_fec_in!O31=0,0,1000*11630*RES_hh_fec_in!O31/RES_hh_num_in!O31)</f>
        <v>1012.0993639366395</v>
      </c>
      <c r="P31" s="72">
        <f>IF(RES_hh_fec_in!P31=0,0,1000*11630*RES_hh_fec_in!P31/RES_hh_num_in!P31)</f>
        <v>998.36758737489492</v>
      </c>
      <c r="Q31" s="72">
        <f>IF(RES_hh_fec_in!Q31=0,0,1000*11630*RES_hh_fec_in!Q31/RES_hh_num_in!Q31)</f>
        <v>987.69926648608441</v>
      </c>
      <c r="R31" s="72">
        <f>IF(RES_hh_fec_in!R31=0,0,1000*11630*RES_hh_fec_in!R31/RES_hh_num_in!R31)</f>
        <v>1015.1796284415676</v>
      </c>
      <c r="S31" s="72">
        <f>IF(RES_hh_fec_in!S31=0,0,1000*11630*RES_hh_fec_in!S31/RES_hh_num_in!S31)</f>
        <v>1024.4704672590328</v>
      </c>
      <c r="T31" s="72">
        <f>IF(RES_hh_fec_in!T31=0,0,1000*11630*RES_hh_fec_in!T31/RES_hh_num_in!T31)</f>
        <v>1006.5275909323873</v>
      </c>
      <c r="U31" s="72">
        <f>IF(RES_hh_fec_in!U31=0,0,1000*11630*RES_hh_fec_in!U31/RES_hh_num_in!U31)</f>
        <v>1127.1337718878638</v>
      </c>
      <c r="V31" s="72">
        <f>IF(RES_hh_fec_in!V31=0,0,1000*11630*RES_hh_fec_in!V31/RES_hh_num_in!V31)</f>
        <v>1274.7352286297275</v>
      </c>
      <c r="W31" s="72">
        <f>IF(RES_hh_fec_in!W31=0,0,1000*11630*RES_hh_fec_in!W31/RES_hh_num_in!W31)</f>
        <v>1248.1931374252306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625.09724508487147</v>
      </c>
      <c r="D32" s="77">
        <f>IF(RES_hh_fec_in!D32=0,0,1000*11630*RES_hh_fec_in!D32/RES_hh_num_in!D32)</f>
        <v>707.65013804427065</v>
      </c>
      <c r="E32" s="77">
        <f>IF(RES_hh_fec_in!E32=0,0,1000*11630*RES_hh_fec_in!E32/RES_hh_num_in!E32)</f>
        <v>684.35164402402029</v>
      </c>
      <c r="F32" s="77">
        <f>IF(RES_hh_fec_in!F32=0,0,1000*11630*RES_hh_fec_in!F32/RES_hh_num_in!F32)</f>
        <v>733.05924065251884</v>
      </c>
      <c r="G32" s="77">
        <f>IF(RES_hh_fec_in!G32=0,0,1000*11630*RES_hh_fec_in!G32/RES_hh_num_in!G32)</f>
        <v>717.08768837890932</v>
      </c>
      <c r="H32" s="77">
        <f>IF(RES_hh_fec_in!H32=0,0,1000*11630*RES_hh_fec_in!H32/RES_hh_num_in!H32)</f>
        <v>739.74176476041748</v>
      </c>
      <c r="I32" s="77">
        <f>IF(RES_hh_fec_in!I32=0,0,1000*11630*RES_hh_fec_in!I32/RES_hh_num_in!I32)</f>
        <v>703.04155217561117</v>
      </c>
      <c r="J32" s="77">
        <f>IF(RES_hh_fec_in!J32=0,0,1000*11630*RES_hh_fec_in!J32/RES_hh_num_in!J32)</f>
        <v>701.85451567200266</v>
      </c>
      <c r="K32" s="77">
        <f>IF(RES_hh_fec_in!K32=0,0,1000*11630*RES_hh_fec_in!K32/RES_hh_num_in!K32)</f>
        <v>742.29454909925641</v>
      </c>
      <c r="L32" s="77">
        <f>IF(RES_hh_fec_in!L32=0,0,1000*11630*RES_hh_fec_in!L32/RES_hh_num_in!L32)</f>
        <v>700.17850639621236</v>
      </c>
      <c r="M32" s="77">
        <f>IF(RES_hh_fec_in!M32=0,0,1000*11630*RES_hh_fec_in!M32/RES_hh_num_in!M32)</f>
        <v>662.28488335381678</v>
      </c>
      <c r="N32" s="77">
        <f>IF(RES_hh_fec_in!N32=0,0,1000*11630*RES_hh_fec_in!N32/RES_hh_num_in!N32)</f>
        <v>674.19225770269873</v>
      </c>
      <c r="O32" s="77">
        <f>IF(RES_hh_fec_in!O32=0,0,1000*11630*RES_hh_fec_in!O32/RES_hh_num_in!O32)</f>
        <v>701.97403068605774</v>
      </c>
      <c r="P32" s="77">
        <f>IF(RES_hh_fec_in!P32=0,0,1000*11630*RES_hh_fec_in!P32/RES_hh_num_in!P32)</f>
        <v>709.9806928602452</v>
      </c>
      <c r="Q32" s="77">
        <f>IF(RES_hh_fec_in!Q32=0,0,1000*11630*RES_hh_fec_in!Q32/RES_hh_num_in!Q32)</f>
        <v>705.95694213572517</v>
      </c>
      <c r="R32" s="77">
        <f>IF(RES_hh_fec_in!R32=0,0,1000*11630*RES_hh_fec_in!R32/RES_hh_num_in!R32)</f>
        <v>744.25817739985985</v>
      </c>
      <c r="S32" s="77">
        <f>IF(RES_hh_fec_in!S32=0,0,1000*11630*RES_hh_fec_in!S32/RES_hh_num_in!S32)</f>
        <v>734.20267348792618</v>
      </c>
      <c r="T32" s="77">
        <f>IF(RES_hh_fec_in!T32=0,0,1000*11630*RES_hh_fec_in!T32/RES_hh_num_in!T32)</f>
        <v>728.29884801801779</v>
      </c>
      <c r="U32" s="77">
        <f>IF(RES_hh_fec_in!U32=0,0,1000*11630*RES_hh_fec_in!U32/RES_hh_num_in!U32)</f>
        <v>745.30603170883899</v>
      </c>
      <c r="V32" s="77">
        <f>IF(RES_hh_fec_in!V32=0,0,1000*11630*RES_hh_fec_in!V32/RES_hh_num_in!V32)</f>
        <v>853.79468434621924</v>
      </c>
      <c r="W32" s="77">
        <f>IF(RES_hh_fec_in!W32=0,0,1000*11630*RES_hh_fec_in!W32/RES_hh_num_in!W32)</f>
        <v>834.17027793358307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6531.6189902163487</v>
      </c>
      <c r="D3" s="65">
        <f>IF(RES_hh_tes_in!D3=0,0,1000*11630*RES_hh_tes_in!D3/RES_hh_num_in!D3)</f>
        <v>6830.583826107204</v>
      </c>
      <c r="E3" s="65">
        <f>IF(RES_hh_tes_in!E3=0,0,1000*11630*RES_hh_tes_in!E3/RES_hh_num_in!E3)</f>
        <v>7977.8197206156165</v>
      </c>
      <c r="F3" s="65">
        <f>IF(RES_hh_tes_in!F3=0,0,1000*11630*RES_hh_tes_in!F3/RES_hh_num_in!F3)</f>
        <v>7354.5141487817</v>
      </c>
      <c r="G3" s="65">
        <f>IF(RES_hh_tes_in!G3=0,0,1000*11630*RES_hh_tes_in!G3/RES_hh_num_in!G3)</f>
        <v>7826.535557272794</v>
      </c>
      <c r="H3" s="65">
        <f>IF(RES_hh_tes_in!H3=0,0,1000*11630*RES_hh_tes_in!H3/RES_hh_num_in!H3)</f>
        <v>8461.8348037912237</v>
      </c>
      <c r="I3" s="65">
        <f>IF(RES_hh_tes_in!I3=0,0,1000*11630*RES_hh_tes_in!I3/RES_hh_num_in!I3)</f>
        <v>8075.1627674765778</v>
      </c>
      <c r="J3" s="65">
        <f>IF(RES_hh_tes_in!J3=0,0,1000*11630*RES_hh_tes_in!J3/RES_hh_num_in!J3)</f>
        <v>7225.2465820347097</v>
      </c>
      <c r="K3" s="65">
        <f>IF(RES_hh_tes_in!K3=0,0,1000*11630*RES_hh_tes_in!K3/RES_hh_num_in!K3)</f>
        <v>7331.4312209486689</v>
      </c>
      <c r="L3" s="65">
        <f>IF(RES_hh_tes_in!L3=0,0,1000*11630*RES_hh_tes_in!L3/RES_hh_num_in!L3)</f>
        <v>7228.82542037239</v>
      </c>
      <c r="M3" s="65">
        <f>IF(RES_hh_tes_in!M3=0,0,1000*11630*RES_hh_tes_in!M3/RES_hh_num_in!M3)</f>
        <v>8185.0385498183832</v>
      </c>
      <c r="N3" s="65">
        <f>IF(RES_hh_tes_in!N3=0,0,1000*11630*RES_hh_tes_in!N3/RES_hh_num_in!N3)</f>
        <v>9223.9922440442097</v>
      </c>
      <c r="O3" s="65">
        <f>IF(RES_hh_tes_in!O3=0,0,1000*11630*RES_hh_tes_in!O3/RES_hh_num_in!O3)</f>
        <v>5937.2653454915044</v>
      </c>
      <c r="P3" s="65">
        <f>IF(RES_hh_tes_in!P3=0,0,1000*11630*RES_hh_tes_in!P3/RES_hh_num_in!P3)</f>
        <v>5921.9845493049061</v>
      </c>
      <c r="Q3" s="65">
        <f>IF(RES_hh_tes_in!Q3=0,0,1000*11630*RES_hh_tes_in!Q3/RES_hh_num_in!Q3)</f>
        <v>7796.2817482861801</v>
      </c>
      <c r="R3" s="65">
        <f>IF(RES_hh_tes_in!R3=0,0,1000*11630*RES_hh_tes_in!R3/RES_hh_num_in!R3)</f>
        <v>7965.5971969046714</v>
      </c>
      <c r="S3" s="65">
        <f>IF(RES_hh_tes_in!S3=0,0,1000*11630*RES_hh_tes_in!S3/RES_hh_num_in!S3)</f>
        <v>7815.6478836252545</v>
      </c>
      <c r="T3" s="65">
        <f>IF(RES_hh_tes_in!T3=0,0,1000*11630*RES_hh_tes_in!T3/RES_hh_num_in!T3)</f>
        <v>6481.536423116584</v>
      </c>
      <c r="U3" s="65">
        <f>IF(RES_hh_tes_in!U3=0,0,1000*11630*RES_hh_tes_in!U3/RES_hh_num_in!U3)</f>
        <v>6728.2820556821098</v>
      </c>
      <c r="V3" s="65">
        <f>IF(RES_hh_tes_in!V3=0,0,1000*11630*RES_hh_tes_in!V3/RES_hh_num_in!V3)</f>
        <v>7255.3921036575766</v>
      </c>
      <c r="W3" s="65">
        <f>IF(RES_hh_tes_in!W3=0,0,1000*11630*RES_hh_tes_in!W3/RES_hh_num_in!W3)</f>
        <v>7136.9019564012606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4538.4890717830576</v>
      </c>
      <c r="D4" s="69">
        <f>IF(RES_hh_tes_in!D4=0,0,1000*11630*RES_hh_tes_in!D4/RES_hh_num_in!D4)</f>
        <v>4867.8054781841811</v>
      </c>
      <c r="E4" s="69">
        <f>IF(RES_hh_tes_in!E4=0,0,1000*11630*RES_hh_tes_in!E4/RES_hh_num_in!E4)</f>
        <v>5645.6903936519802</v>
      </c>
      <c r="F4" s="69">
        <f>IF(RES_hh_tes_in!F4=0,0,1000*11630*RES_hh_tes_in!F4/RES_hh_num_in!F4)</f>
        <v>5355.808356264306</v>
      </c>
      <c r="G4" s="69">
        <f>IF(RES_hh_tes_in!G4=0,0,1000*11630*RES_hh_tes_in!G4/RES_hh_num_in!G4)</f>
        <v>5527.6528635656105</v>
      </c>
      <c r="H4" s="69">
        <f>IF(RES_hh_tes_in!H4=0,0,1000*11630*RES_hh_tes_in!H4/RES_hh_num_in!H4)</f>
        <v>5830.2161566787745</v>
      </c>
      <c r="I4" s="69">
        <f>IF(RES_hh_tes_in!I4=0,0,1000*11630*RES_hh_tes_in!I4/RES_hh_num_in!I4)</f>
        <v>5752.0599279866365</v>
      </c>
      <c r="J4" s="69">
        <f>IF(RES_hh_tes_in!J4=0,0,1000*11630*RES_hh_tes_in!J4/RES_hh_num_in!J4)</f>
        <v>5380.7542796508487</v>
      </c>
      <c r="K4" s="69">
        <f>IF(RES_hh_tes_in!K4=0,0,1000*11630*RES_hh_tes_in!K4/RES_hh_num_in!K4)</f>
        <v>4874.4422196662026</v>
      </c>
      <c r="L4" s="69">
        <f>IF(RES_hh_tes_in!L4=0,0,1000*11630*RES_hh_tes_in!L4/RES_hh_num_in!L4)</f>
        <v>4580.569717651596</v>
      </c>
      <c r="M4" s="69">
        <f>IF(RES_hh_tes_in!M4=0,0,1000*11630*RES_hh_tes_in!M4/RES_hh_num_in!M4)</f>
        <v>5595.9284771075781</v>
      </c>
      <c r="N4" s="69">
        <f>IF(RES_hh_tes_in!N4=0,0,1000*11630*RES_hh_tes_in!N4/RES_hh_num_in!N4)</f>
        <v>5436.6095836112891</v>
      </c>
      <c r="O4" s="69">
        <f>IF(RES_hh_tes_in!O4=0,0,1000*11630*RES_hh_tes_in!O4/RES_hh_num_in!O4)</f>
        <v>3404.1082826596576</v>
      </c>
      <c r="P4" s="69">
        <f>IF(RES_hh_tes_in!P4=0,0,1000*11630*RES_hh_tes_in!P4/RES_hh_num_in!P4)</f>
        <v>3241.5762695385238</v>
      </c>
      <c r="Q4" s="69">
        <f>IF(RES_hh_tes_in!Q4=0,0,1000*11630*RES_hh_tes_in!Q4/RES_hh_num_in!Q4)</f>
        <v>4428.6119220582905</v>
      </c>
      <c r="R4" s="69">
        <f>IF(RES_hh_tes_in!R4=0,0,1000*11630*RES_hh_tes_in!R4/RES_hh_num_in!R4)</f>
        <v>4238.8381646811222</v>
      </c>
      <c r="S4" s="69">
        <f>IF(RES_hh_tes_in!S4=0,0,1000*11630*RES_hh_tes_in!S4/RES_hh_num_in!S4)</f>
        <v>4014.0359571308854</v>
      </c>
      <c r="T4" s="69">
        <f>IF(RES_hh_tes_in!T4=0,0,1000*11630*RES_hh_tes_in!T4/RES_hh_num_in!T4)</f>
        <v>3452.0999095208608</v>
      </c>
      <c r="U4" s="69">
        <f>IF(RES_hh_tes_in!U4=0,0,1000*11630*RES_hh_tes_in!U4/RES_hh_num_in!U4)</f>
        <v>3597.738425418629</v>
      </c>
      <c r="V4" s="69">
        <f>IF(RES_hh_tes_in!V4=0,0,1000*11630*RES_hh_tes_in!V4/RES_hh_num_in!V4)</f>
        <v>3842.2322351475391</v>
      </c>
      <c r="W4" s="69">
        <f>IF(RES_hh_tes_in!W4=0,0,1000*11630*RES_hh_tes_in!W4/RES_hh_num_in!W4)</f>
        <v>3743.8364650630988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3210.1867841221156</v>
      </c>
      <c r="J5" s="72">
        <f>IF(RES_hh_tes_in!J5=0,0,1000*11630*RES_hh_tes_in!J5/RES_hh_num_in!J5)</f>
        <v>9869.3970020491415</v>
      </c>
      <c r="K5" s="72">
        <f>IF(RES_hh_tes_in!K5=0,0,1000*11630*RES_hh_tes_in!K5/RES_hh_num_in!K5)</f>
        <v>5852.6714056129376</v>
      </c>
      <c r="L5" s="72">
        <f>IF(RES_hh_tes_in!L5=0,0,1000*11630*RES_hh_tes_in!L5/RES_hh_num_in!L5)</f>
        <v>5308.5828321214485</v>
      </c>
      <c r="M5" s="72">
        <f>IF(RES_hh_tes_in!M5=0,0,1000*11630*RES_hh_tes_in!M5/RES_hh_num_in!M5)</f>
        <v>0</v>
      </c>
      <c r="N5" s="72">
        <f>IF(RES_hh_tes_in!N5=0,0,1000*11630*RES_hh_tes_in!N5/RES_hh_num_in!N5)</f>
        <v>830.99926218897428</v>
      </c>
      <c r="O5" s="72">
        <f>IF(RES_hh_tes_in!O5=0,0,1000*11630*RES_hh_tes_in!O5/RES_hh_num_in!O5)</f>
        <v>1922.2538887718968</v>
      </c>
      <c r="P5" s="72">
        <f>IF(RES_hh_tes_in!P5=0,0,1000*11630*RES_hh_tes_in!P5/RES_hh_num_in!P5)</f>
        <v>4429.0205741944146</v>
      </c>
      <c r="Q5" s="72">
        <f>IF(RES_hh_tes_in!Q5=0,0,1000*11630*RES_hh_tes_in!Q5/RES_hh_num_in!Q5)</f>
        <v>6168.9992772263449</v>
      </c>
      <c r="R5" s="72">
        <f>IF(RES_hh_tes_in!R5=0,0,1000*11630*RES_hh_tes_in!R5/RES_hh_num_in!R5)</f>
        <v>2393.2599654659089</v>
      </c>
      <c r="S5" s="72">
        <f>IF(RES_hh_tes_in!S5=0,0,1000*11630*RES_hh_tes_in!S5/RES_hh_num_in!S5)</f>
        <v>4705.7120386630595</v>
      </c>
      <c r="T5" s="72">
        <f>IF(RES_hh_tes_in!T5=0,0,1000*11630*RES_hh_tes_in!T5/RES_hh_num_in!T5)</f>
        <v>3744.919318509852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5655.4147963682499</v>
      </c>
      <c r="I6" s="72">
        <f>IF(RES_hh_tes_in!I6=0,0,1000*11630*RES_hh_tes_in!I6/RES_hh_num_in!I6)</f>
        <v>5421.4376702866548</v>
      </c>
      <c r="J6" s="72">
        <f>IF(RES_hh_tes_in!J6=0,0,1000*11630*RES_hh_tes_in!J6/RES_hh_num_in!J6)</f>
        <v>5439.5010985920726</v>
      </c>
      <c r="K6" s="72">
        <f>IF(RES_hh_tes_in!K6=0,0,1000*11630*RES_hh_tes_in!K6/RES_hh_num_in!K6)</f>
        <v>4253.2567092698955</v>
      </c>
      <c r="L6" s="72">
        <f>IF(RES_hh_tes_in!L6=0,0,1000*11630*RES_hh_tes_in!L6/RES_hh_num_in!L6)</f>
        <v>4940.74074933681</v>
      </c>
      <c r="M6" s="72">
        <f>IF(RES_hh_tes_in!M6=0,0,1000*11630*RES_hh_tes_in!M6/RES_hh_num_in!M6)</f>
        <v>4062.4454734361393</v>
      </c>
      <c r="N6" s="72">
        <f>IF(RES_hh_tes_in!N6=0,0,1000*11630*RES_hh_tes_in!N6/RES_hh_num_in!N6)</f>
        <v>1667.6827118998806</v>
      </c>
      <c r="O6" s="72">
        <f>IF(RES_hh_tes_in!O6=0,0,1000*11630*RES_hh_tes_in!O6/RES_hh_num_in!O6)</f>
        <v>4662.5294251511377</v>
      </c>
      <c r="P6" s="72">
        <f>IF(RES_hh_tes_in!P6=0,0,1000*11630*RES_hh_tes_in!P6/RES_hh_num_in!P6)</f>
        <v>6878.2961072527596</v>
      </c>
      <c r="Q6" s="72">
        <f>IF(RES_hh_tes_in!Q6=0,0,1000*11630*RES_hh_tes_in!Q6/RES_hh_num_in!Q6)</f>
        <v>5853.5003605386291</v>
      </c>
      <c r="R6" s="72">
        <f>IF(RES_hh_tes_in!R6=0,0,1000*11630*RES_hh_tes_in!R6/RES_hh_num_in!R6)</f>
        <v>5494.6165224693304</v>
      </c>
      <c r="S6" s="72">
        <f>IF(RES_hh_tes_in!S6=0,0,1000*11630*RES_hh_tes_in!S6/RES_hh_num_in!S6)</f>
        <v>5404.8696718117117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4696.2769269314231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4499.0203274962587</v>
      </c>
      <c r="D7" s="72">
        <f>IF(RES_hh_tes_in!D7=0,0,1000*11630*RES_hh_tes_in!D7/RES_hh_num_in!D7)</f>
        <v>4727.1178287553139</v>
      </c>
      <c r="E7" s="72">
        <f>IF(RES_hh_tes_in!E7=0,0,1000*11630*RES_hh_tes_in!E7/RES_hh_num_in!E7)</f>
        <v>5613.3828076087548</v>
      </c>
      <c r="F7" s="72">
        <f>IF(RES_hh_tes_in!F7=0,0,1000*11630*RES_hh_tes_in!F7/RES_hh_num_in!F7)</f>
        <v>5313.8426169434806</v>
      </c>
      <c r="G7" s="72">
        <f>IF(RES_hh_tes_in!G7=0,0,1000*11630*RES_hh_tes_in!G7/RES_hh_num_in!G7)</f>
        <v>5634.070028926988</v>
      </c>
      <c r="H7" s="72">
        <f>IF(RES_hh_tes_in!H7=0,0,1000*11630*RES_hh_tes_in!H7/RES_hh_num_in!H7)</f>
        <v>5731.5228504209645</v>
      </c>
      <c r="I7" s="72">
        <f>IF(RES_hh_tes_in!I7=0,0,1000*11630*RES_hh_tes_in!I7/RES_hh_num_in!I7)</f>
        <v>5400.8439432170526</v>
      </c>
      <c r="J7" s="72">
        <f>IF(RES_hh_tes_in!J7=0,0,1000*11630*RES_hh_tes_in!J7/RES_hh_num_in!J7)</f>
        <v>5412.226363393067</v>
      </c>
      <c r="K7" s="72">
        <f>IF(RES_hh_tes_in!K7=0,0,1000*11630*RES_hh_tes_in!K7/RES_hh_num_in!K7)</f>
        <v>4728.3611602075262</v>
      </c>
      <c r="L7" s="72">
        <f>IF(RES_hh_tes_in!L7=0,0,1000*11630*RES_hh_tes_in!L7/RES_hh_num_in!L7)</f>
        <v>4429.5360026670705</v>
      </c>
      <c r="M7" s="72">
        <f>IF(RES_hh_tes_in!M7=0,0,1000*11630*RES_hh_tes_in!M7/RES_hh_num_in!M7)</f>
        <v>6406.7131156416635</v>
      </c>
      <c r="N7" s="72">
        <f>IF(RES_hh_tes_in!N7=0,0,1000*11630*RES_hh_tes_in!N7/RES_hh_num_in!N7)</f>
        <v>5114.5610406572951</v>
      </c>
      <c r="O7" s="72">
        <f>IF(RES_hh_tes_in!O7=0,0,1000*11630*RES_hh_tes_in!O7/RES_hh_num_in!O7)</f>
        <v>2529.7652778499414</v>
      </c>
      <c r="P7" s="72">
        <f>IF(RES_hh_tes_in!P7=0,0,1000*11630*RES_hh_tes_in!P7/RES_hh_num_in!P7)</f>
        <v>2634.8298474564053</v>
      </c>
      <c r="Q7" s="72">
        <f>IF(RES_hh_tes_in!Q7=0,0,1000*11630*RES_hh_tes_in!Q7/RES_hh_num_in!Q7)</f>
        <v>0</v>
      </c>
      <c r="R7" s="72">
        <f>IF(RES_hh_tes_in!R7=0,0,1000*11630*RES_hh_tes_in!R7/RES_hh_num_in!R7)</f>
        <v>3657.3674468712416</v>
      </c>
      <c r="S7" s="72">
        <f>IF(RES_hh_tes_in!S7=0,0,1000*11630*RES_hh_tes_in!S7/RES_hh_num_in!S7)</f>
        <v>3772.9687674194861</v>
      </c>
      <c r="T7" s="72">
        <f>IF(RES_hh_tes_in!T7=0,0,1000*11630*RES_hh_tes_in!T7/RES_hh_num_in!T7)</f>
        <v>3206.1374983441879</v>
      </c>
      <c r="U7" s="72">
        <f>IF(RES_hh_tes_in!U7=0,0,1000*11630*RES_hh_tes_in!U7/RES_hh_num_in!U7)</f>
        <v>3554.106579814912</v>
      </c>
      <c r="V7" s="72">
        <f>IF(RES_hh_tes_in!V7=0,0,1000*11630*RES_hh_tes_in!V7/RES_hh_num_in!V7)</f>
        <v>3887.9540988470894</v>
      </c>
      <c r="W7" s="72">
        <f>IF(RES_hh_tes_in!W7=0,0,1000*11630*RES_hh_tes_in!W7/RES_hh_num_in!W7)</f>
        <v>3399.5981254553017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3854.1783048793204</v>
      </c>
      <c r="D8" s="72">
        <f>IF(RES_hh_tes_in!D8=0,0,1000*11630*RES_hh_tes_in!D8/RES_hh_num_in!D8)</f>
        <v>3467.8931534996059</v>
      </c>
      <c r="E8" s="72">
        <f>IF(RES_hh_tes_in!E8=0,0,1000*11630*RES_hh_tes_in!E8/RES_hh_num_in!E8)</f>
        <v>4074.9287412355666</v>
      </c>
      <c r="F8" s="72">
        <f>IF(RES_hh_tes_in!F8=0,0,1000*11630*RES_hh_tes_in!F8/RES_hh_num_in!F8)</f>
        <v>3929.2064463579927</v>
      </c>
      <c r="G8" s="72">
        <f>IF(RES_hh_tes_in!G8=0,0,1000*11630*RES_hh_tes_in!G8/RES_hh_num_in!G8)</f>
        <v>4758.5166685233553</v>
      </c>
      <c r="H8" s="72">
        <f>IF(RES_hh_tes_in!H8=0,0,1000*11630*RES_hh_tes_in!H8/RES_hh_num_in!H8)</f>
        <v>5901.431632894677</v>
      </c>
      <c r="I8" s="72">
        <f>IF(RES_hh_tes_in!I8=0,0,1000*11630*RES_hh_tes_in!I8/RES_hh_num_in!I8)</f>
        <v>5443.4083602780756</v>
      </c>
      <c r="J8" s="72">
        <f>IF(RES_hh_tes_in!J8=0,0,1000*11630*RES_hh_tes_in!J8/RES_hh_num_in!J8)</f>
        <v>5062.5665485616837</v>
      </c>
      <c r="K8" s="72">
        <f>IF(RES_hh_tes_in!K8=0,0,1000*11630*RES_hh_tes_in!K8/RES_hh_num_in!K8)</f>
        <v>5093.7739272581302</v>
      </c>
      <c r="L8" s="72">
        <f>IF(RES_hh_tes_in!L8=0,0,1000*11630*RES_hh_tes_in!L8/RES_hh_num_in!L8)</f>
        <v>4587.6251835462372</v>
      </c>
      <c r="M8" s="72">
        <f>IF(RES_hh_tes_in!M8=0,0,1000*11630*RES_hh_tes_in!M8/RES_hh_num_in!M8)</f>
        <v>5895.1191923044871</v>
      </c>
      <c r="N8" s="72">
        <f>IF(RES_hh_tes_in!N8=0,0,1000*11630*RES_hh_tes_in!N8/RES_hh_num_in!N8)</f>
        <v>5035.1735390305112</v>
      </c>
      <c r="O8" s="72">
        <f>IF(RES_hh_tes_in!O8=0,0,1000*11630*RES_hh_tes_in!O8/RES_hh_num_in!O8)</f>
        <v>3422.1834366496687</v>
      </c>
      <c r="P8" s="72">
        <f>IF(RES_hh_tes_in!P8=0,0,1000*11630*RES_hh_tes_in!P8/RES_hh_num_in!P8)</f>
        <v>3187.6780750471617</v>
      </c>
      <c r="Q8" s="72">
        <f>IF(RES_hh_tes_in!Q8=0,0,1000*11630*RES_hh_tes_in!Q8/RES_hh_num_in!Q8)</f>
        <v>4506.499135984478</v>
      </c>
      <c r="R8" s="72">
        <f>IF(RES_hh_tes_in!R8=0,0,1000*11630*RES_hh_tes_in!R8/RES_hh_num_in!R8)</f>
        <v>3906.3856649033951</v>
      </c>
      <c r="S8" s="72">
        <f>IF(RES_hh_tes_in!S8=0,0,1000*11630*RES_hh_tes_in!S8/RES_hh_num_in!S8)</f>
        <v>3932.42882118122</v>
      </c>
      <c r="T8" s="72">
        <f>IF(RES_hh_tes_in!T8=0,0,1000*11630*RES_hh_tes_in!T8/RES_hh_num_in!T8)</f>
        <v>3302.5499492911345</v>
      </c>
      <c r="U8" s="72">
        <f>IF(RES_hh_tes_in!U8=0,0,1000*11630*RES_hh_tes_in!U8/RES_hh_num_in!U8)</f>
        <v>3507.04367819566</v>
      </c>
      <c r="V8" s="72">
        <f>IF(RES_hh_tes_in!V8=0,0,1000*11630*RES_hh_tes_in!V8/RES_hh_num_in!V8)</f>
        <v>3618.6652103984188</v>
      </c>
      <c r="W8" s="72">
        <f>IF(RES_hh_tes_in!W8=0,0,1000*11630*RES_hh_tes_in!W8/RES_hh_num_in!W8)</f>
        <v>3765.5564802536114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4536.5191675596589</v>
      </c>
      <c r="D9" s="72">
        <f>IF(RES_hh_tes_in!D9=0,0,1000*11630*RES_hh_tes_in!D9/RES_hh_num_in!D9)</f>
        <v>4904.0939366380053</v>
      </c>
      <c r="E9" s="72">
        <f>IF(RES_hh_tes_in!E9=0,0,1000*11630*RES_hh_tes_in!E9/RES_hh_num_in!E9)</f>
        <v>5240.3678181517325</v>
      </c>
      <c r="F9" s="72">
        <f>IF(RES_hh_tes_in!F9=0,0,1000*11630*RES_hh_tes_in!F9/RES_hh_num_in!F9)</f>
        <v>5421.4844670163538</v>
      </c>
      <c r="G9" s="72">
        <f>IF(RES_hh_tes_in!G9=0,0,1000*11630*RES_hh_tes_in!G9/RES_hh_num_in!G9)</f>
        <v>5480.7614543041964</v>
      </c>
      <c r="H9" s="72">
        <f>IF(RES_hh_tes_in!H9=0,0,1000*11630*RES_hh_tes_in!H9/RES_hh_num_in!H9)</f>
        <v>5517.8518493424017</v>
      </c>
      <c r="I9" s="72">
        <f>IF(RES_hh_tes_in!I9=0,0,1000*11630*RES_hh_tes_in!I9/RES_hh_num_in!I9)</f>
        <v>6157.7028128524516</v>
      </c>
      <c r="J9" s="72">
        <f>IF(RES_hh_tes_in!J9=0,0,1000*11630*RES_hh_tes_in!J9/RES_hh_num_in!J9)</f>
        <v>5198.9340197294514</v>
      </c>
      <c r="K9" s="72">
        <f>IF(RES_hh_tes_in!K9=0,0,1000*11630*RES_hh_tes_in!K9/RES_hh_num_in!K9)</f>
        <v>4575.8695778591264</v>
      </c>
      <c r="L9" s="72">
        <f>IF(RES_hh_tes_in!L9=0,0,1000*11630*RES_hh_tes_in!L9/RES_hh_num_in!L9)</f>
        <v>4462.287427185368</v>
      </c>
      <c r="M9" s="72">
        <f>IF(RES_hh_tes_in!M9=0,0,1000*11630*RES_hh_tes_in!M9/RES_hh_num_in!M9)</f>
        <v>5216.6276588667733</v>
      </c>
      <c r="N9" s="72">
        <f>IF(RES_hh_tes_in!N9=0,0,1000*11630*RES_hh_tes_in!N9/RES_hh_num_in!N9)</f>
        <v>5748.1511891358323</v>
      </c>
      <c r="O9" s="72">
        <f>IF(RES_hh_tes_in!O9=0,0,1000*11630*RES_hh_tes_in!O9/RES_hh_num_in!O9)</f>
        <v>4781.8728377853795</v>
      </c>
      <c r="P9" s="72">
        <f>IF(RES_hh_tes_in!P9=0,0,1000*11630*RES_hh_tes_in!P9/RES_hh_num_in!P9)</f>
        <v>4537.8224842017562</v>
      </c>
      <c r="Q9" s="72">
        <f>IF(RES_hh_tes_in!Q9=0,0,1000*11630*RES_hh_tes_in!Q9/RES_hh_num_in!Q9)</f>
        <v>4641.7340304991576</v>
      </c>
      <c r="R9" s="72">
        <f>IF(RES_hh_tes_in!R9=0,0,1000*11630*RES_hh_tes_in!R9/RES_hh_num_in!R9)</f>
        <v>3922.7138212583077</v>
      </c>
      <c r="S9" s="72">
        <f>IF(RES_hh_tes_in!S9=0,0,1000*11630*RES_hh_tes_in!S9/RES_hh_num_in!S9)</f>
        <v>3911.3941586061983</v>
      </c>
      <c r="T9" s="72">
        <f>IF(RES_hh_tes_in!T9=0,0,1000*11630*RES_hh_tes_in!T9/RES_hh_num_in!T9)</f>
        <v>3692.1450349928582</v>
      </c>
      <c r="U9" s="72">
        <f>IF(RES_hh_tes_in!U9=0,0,1000*11630*RES_hh_tes_in!U9/RES_hh_num_in!U9)</f>
        <v>3549.0025780200208</v>
      </c>
      <c r="V9" s="72">
        <f>IF(RES_hh_tes_in!V9=0,0,1000*11630*RES_hh_tes_in!V9/RES_hh_num_in!V9)</f>
        <v>3469.0224599872736</v>
      </c>
      <c r="W9" s="72">
        <f>IF(RES_hh_tes_in!W9=0,0,1000*11630*RES_hh_tes_in!W9/RES_hh_num_in!W9)</f>
        <v>3701.2312967714611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7595.568745688618</v>
      </c>
      <c r="G10" s="72">
        <f>IF(RES_hh_tes_in!G10=0,0,1000*11630*RES_hh_tes_in!G10/RES_hh_num_in!G10)</f>
        <v>5861.9304881687895</v>
      </c>
      <c r="H10" s="72">
        <f>IF(RES_hh_tes_in!H10=0,0,1000*11630*RES_hh_tes_in!H10/RES_hh_num_in!H10)</f>
        <v>5837.8642016002486</v>
      </c>
      <c r="I10" s="72">
        <f>IF(RES_hh_tes_in!I10=0,0,1000*11630*RES_hh_tes_in!I10/RES_hh_num_in!I10)</f>
        <v>5544.6858880786112</v>
      </c>
      <c r="J10" s="72">
        <f>IF(RES_hh_tes_in!J10=0,0,1000*11630*RES_hh_tes_in!J10/RES_hh_num_in!J10)</f>
        <v>5245.4144364879621</v>
      </c>
      <c r="K10" s="72">
        <f>IF(RES_hh_tes_in!K10=0,0,1000*11630*RES_hh_tes_in!K10/RES_hh_num_in!K10)</f>
        <v>5006.6812018691217</v>
      </c>
      <c r="L10" s="72">
        <f>IF(RES_hh_tes_in!L10=0,0,1000*11630*RES_hh_tes_in!L10/RES_hh_num_in!L10)</f>
        <v>4975.9962653959747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4523.738600530156</v>
      </c>
      <c r="D11" s="72">
        <f>IF(RES_hh_tes_in!D11=0,0,1000*11630*RES_hh_tes_in!D11/RES_hh_num_in!D11)</f>
        <v>4175.3337987389787</v>
      </c>
      <c r="E11" s="72">
        <f>IF(RES_hh_tes_in!E11=0,0,1000*11630*RES_hh_tes_in!E11/RES_hh_num_in!E11)</f>
        <v>6127.0184193107943</v>
      </c>
      <c r="F11" s="72">
        <f>IF(RES_hh_tes_in!F11=0,0,1000*11630*RES_hh_tes_in!F11/RES_hh_num_in!F11)</f>
        <v>5313.5356242719909</v>
      </c>
      <c r="G11" s="72">
        <f>IF(RES_hh_tes_in!G11=0,0,1000*11630*RES_hh_tes_in!G11/RES_hh_num_in!G11)</f>
        <v>5680.2907377020456</v>
      </c>
      <c r="H11" s="72">
        <f>IF(RES_hh_tes_in!H11=0,0,1000*11630*RES_hh_tes_in!H11/RES_hh_num_in!H11)</f>
        <v>6474.232554817524</v>
      </c>
      <c r="I11" s="72">
        <f>IF(RES_hh_tes_in!I11=0,0,1000*11630*RES_hh_tes_in!I11/RES_hh_num_in!I11)</f>
        <v>4624.5468680529675</v>
      </c>
      <c r="J11" s="72">
        <f>IF(RES_hh_tes_in!J11=0,0,1000*11630*RES_hh_tes_in!J11/RES_hh_num_in!J11)</f>
        <v>4847.8301533262102</v>
      </c>
      <c r="K11" s="72">
        <f>IF(RES_hh_tes_in!K11=0,0,1000*11630*RES_hh_tes_in!K11/RES_hh_num_in!K11)</f>
        <v>5206.1619545624135</v>
      </c>
      <c r="L11" s="72">
        <f>IF(RES_hh_tes_in!L11=0,0,1000*11630*RES_hh_tes_in!L11/RES_hh_num_in!L11)</f>
        <v>4823.2020897008533</v>
      </c>
      <c r="M11" s="72">
        <f>IF(RES_hh_tes_in!M11=0,0,1000*11630*RES_hh_tes_in!M11/RES_hh_num_in!M11)</f>
        <v>5690.6016077048389</v>
      </c>
      <c r="N11" s="72">
        <f>IF(RES_hh_tes_in!N11=0,0,1000*11630*RES_hh_tes_in!N11/RES_hh_num_in!N11)</f>
        <v>4661.2746452100018</v>
      </c>
      <c r="O11" s="72">
        <f>IF(RES_hh_tes_in!O11=0,0,1000*11630*RES_hh_tes_in!O11/RES_hh_num_in!O11)</f>
        <v>4052.9759416391398</v>
      </c>
      <c r="P11" s="72">
        <f>IF(RES_hh_tes_in!P11=0,0,1000*11630*RES_hh_tes_in!P11/RES_hh_num_in!P11)</f>
        <v>4769.8122448485701</v>
      </c>
      <c r="Q11" s="72">
        <f>IF(RES_hh_tes_in!Q11=0,0,1000*11630*RES_hh_tes_in!Q11/RES_hh_num_in!Q11)</f>
        <v>4755.0668570523203</v>
      </c>
      <c r="R11" s="72">
        <f>IF(RES_hh_tes_in!R11=0,0,1000*11630*RES_hh_tes_in!R11/RES_hh_num_in!R11)</f>
        <v>3668.9429117700897</v>
      </c>
      <c r="S11" s="72">
        <f>IF(RES_hh_tes_in!S11=0,0,1000*11630*RES_hh_tes_in!S11/RES_hh_num_in!S11)</f>
        <v>3598.6278409290412</v>
      </c>
      <c r="T11" s="72">
        <f>IF(RES_hh_tes_in!T11=0,0,1000*11630*RES_hh_tes_in!T11/RES_hh_num_in!T11)</f>
        <v>3754.2743517291565</v>
      </c>
      <c r="U11" s="72">
        <f>IF(RES_hh_tes_in!U11=0,0,1000*11630*RES_hh_tes_in!U11/RES_hh_num_in!U11)</f>
        <v>3561.2091371393276</v>
      </c>
      <c r="V11" s="72">
        <f>IF(RES_hh_tes_in!V11=0,0,1000*11630*RES_hh_tes_in!V11/RES_hh_num_in!V11)</f>
        <v>3795.895993804425</v>
      </c>
      <c r="W11" s="72">
        <f>IF(RES_hh_tes_in!W11=0,0,1000*11630*RES_hh_tes_in!W11/RES_hh_num_in!W11)</f>
        <v>3456.5146385078947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4186.9707272396008</v>
      </c>
      <c r="D12" s="72">
        <f>IF(RES_hh_tes_in!D12=0,0,1000*11630*RES_hh_tes_in!D12/RES_hh_num_in!D12)</f>
        <v>4324.1771717416896</v>
      </c>
      <c r="E12" s="72">
        <f>IF(RES_hh_tes_in!E12=0,0,1000*11630*RES_hh_tes_in!E12/RES_hh_num_in!E12)</f>
        <v>5867.3337006035308</v>
      </c>
      <c r="F12" s="72">
        <f>IF(RES_hh_tes_in!F12=0,0,1000*11630*RES_hh_tes_in!F12/RES_hh_num_in!F12)</f>
        <v>5353.5314264529452</v>
      </c>
      <c r="G12" s="72">
        <f>IF(RES_hh_tes_in!G12=0,0,1000*11630*RES_hh_tes_in!G12/RES_hh_num_in!G12)</f>
        <v>5293.9750876556773</v>
      </c>
      <c r="H12" s="72">
        <f>IF(RES_hh_tes_in!H12=0,0,1000*11630*RES_hh_tes_in!H12/RES_hh_num_in!H12)</f>
        <v>5936.3660047852991</v>
      </c>
      <c r="I12" s="72">
        <f>IF(RES_hh_tes_in!I12=0,0,1000*11630*RES_hh_tes_in!I12/RES_hh_num_in!I12)</f>
        <v>5996.8014932517344</v>
      </c>
      <c r="J12" s="72">
        <f>IF(RES_hh_tes_in!J12=0,0,1000*11630*RES_hh_tes_in!J12/RES_hh_num_in!J12)</f>
        <v>5486.4056293827989</v>
      </c>
      <c r="K12" s="72">
        <f>IF(RES_hh_tes_in!K12=0,0,1000*11630*RES_hh_tes_in!K12/RES_hh_num_in!K12)</f>
        <v>4746.0156592016383</v>
      </c>
      <c r="L12" s="72">
        <f>IF(RES_hh_tes_in!L12=0,0,1000*11630*RES_hh_tes_in!L12/RES_hh_num_in!L12)</f>
        <v>4427.4084103710602</v>
      </c>
      <c r="M12" s="72">
        <f>IF(RES_hh_tes_in!M12=0,0,1000*11630*RES_hh_tes_in!M12/RES_hh_num_in!M12)</f>
        <v>5733.9045438994308</v>
      </c>
      <c r="N12" s="72">
        <f>IF(RES_hh_tes_in!N12=0,0,1000*11630*RES_hh_tes_in!N12/RES_hh_num_in!N12)</f>
        <v>5720.3897594032987</v>
      </c>
      <c r="O12" s="72">
        <f>IF(RES_hh_tes_in!O12=0,0,1000*11630*RES_hh_tes_in!O12/RES_hh_num_in!O12)</f>
        <v>3143.5506078943504</v>
      </c>
      <c r="P12" s="72">
        <f>IF(RES_hh_tes_in!P12=0,0,1000*11630*RES_hh_tes_in!P12/RES_hh_num_in!P12)</f>
        <v>3000.6013952100284</v>
      </c>
      <c r="Q12" s="72">
        <f>IF(RES_hh_tes_in!Q12=0,0,1000*11630*RES_hh_tes_in!Q12/RES_hh_num_in!Q12)</f>
        <v>4696.5459214583507</v>
      </c>
      <c r="R12" s="72">
        <f>IF(RES_hh_tes_in!R12=0,0,1000*11630*RES_hh_tes_in!R12/RES_hh_num_in!R12)</f>
        <v>4082.274673384592</v>
      </c>
      <c r="S12" s="72">
        <f>IF(RES_hh_tes_in!S12=0,0,1000*11630*RES_hh_tes_in!S12/RES_hh_num_in!S12)</f>
        <v>3950.4421227637158</v>
      </c>
      <c r="T12" s="72">
        <f>IF(RES_hh_tes_in!T12=0,0,1000*11630*RES_hh_tes_in!T12/RES_hh_num_in!T12)</f>
        <v>3743.7318934015175</v>
      </c>
      <c r="U12" s="72">
        <f>IF(RES_hh_tes_in!U12=0,0,1000*11630*RES_hh_tes_in!U12/RES_hh_num_in!U12)</f>
        <v>3505.4360746855114</v>
      </c>
      <c r="V12" s="72">
        <f>IF(RES_hh_tes_in!V12=0,0,1000*11630*RES_hh_tes_in!V12/RES_hh_num_in!V12)</f>
        <v>3653.2121773246877</v>
      </c>
      <c r="W12" s="72">
        <f>IF(RES_hh_tes_in!W12=0,0,1000*11630*RES_hh_tes_in!W12/RES_hh_num_in!W12)</f>
        <v>3854.693208169585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4068.8583750198795</v>
      </c>
      <c r="D13" s="74">
        <f>IF(RES_hh_tes_in!D13=0,0,1000*11630*RES_hh_tes_in!D13/RES_hh_num_in!D13)</f>
        <v>5414.4973941327862</v>
      </c>
      <c r="E13" s="74">
        <f>IF(RES_hh_tes_in!E13=0,0,1000*11630*RES_hh_tes_in!E13/RES_hh_num_in!E13)</f>
        <v>5481.8236507355214</v>
      </c>
      <c r="F13" s="74">
        <f>IF(RES_hh_tes_in!F13=0,0,1000*11630*RES_hh_tes_in!F13/RES_hh_num_in!F13)</f>
        <v>5669.4386827935241</v>
      </c>
      <c r="G13" s="74">
        <f>IF(RES_hh_tes_in!G13=0,0,1000*11630*RES_hh_tes_in!G13/RES_hh_num_in!G13)</f>
        <v>5343.4053228231696</v>
      </c>
      <c r="H13" s="74">
        <f>IF(RES_hh_tes_in!H13=0,0,1000*11630*RES_hh_tes_in!H13/RES_hh_num_in!H13)</f>
        <v>5927.3411981919216</v>
      </c>
      <c r="I13" s="74">
        <f>IF(RES_hh_tes_in!I13=0,0,1000*11630*RES_hh_tes_in!I13/RES_hh_num_in!I13)</f>
        <v>5502.8511249653066</v>
      </c>
      <c r="J13" s="74">
        <f>IF(RES_hh_tes_in!J13=0,0,1000*11630*RES_hh_tes_in!J13/RES_hh_num_in!J13)</f>
        <v>5309.2817312994712</v>
      </c>
      <c r="K13" s="74">
        <f>IF(RES_hh_tes_in!K13=0,0,1000*11630*RES_hh_tes_in!K13/RES_hh_num_in!K13)</f>
        <v>5199.9296813387882</v>
      </c>
      <c r="L13" s="74">
        <f>IF(RES_hh_tes_in!L13=0,0,1000*11630*RES_hh_tes_in!L13/RES_hh_num_in!L13)</f>
        <v>5062.258650012307</v>
      </c>
      <c r="M13" s="74">
        <f>IF(RES_hh_tes_in!M13=0,0,1000*11630*RES_hh_tes_in!M13/RES_hh_num_in!M13)</f>
        <v>4198.8911862719397</v>
      </c>
      <c r="N13" s="74">
        <f>IF(RES_hh_tes_in!N13=0,0,1000*11630*RES_hh_tes_in!N13/RES_hh_num_in!N13)</f>
        <v>5829.5175432699634</v>
      </c>
      <c r="O13" s="74">
        <f>IF(RES_hh_tes_in!O13=0,0,1000*11630*RES_hh_tes_in!O13/RES_hh_num_in!O13)</f>
        <v>3792.2712786094307</v>
      </c>
      <c r="P13" s="74">
        <f>IF(RES_hh_tes_in!P13=0,0,1000*11630*RES_hh_tes_in!P13/RES_hh_num_in!P13)</f>
        <v>3280.3217372271156</v>
      </c>
      <c r="Q13" s="74">
        <f>IF(RES_hh_tes_in!Q13=0,0,1000*11630*RES_hh_tes_in!Q13/RES_hh_num_in!Q13)</f>
        <v>3258.7733708780002</v>
      </c>
      <c r="R13" s="74">
        <f>IF(RES_hh_tes_in!R13=0,0,1000*11630*RES_hh_tes_in!R13/RES_hh_num_in!R13)</f>
        <v>6176.8786235281887</v>
      </c>
      <c r="S13" s="74">
        <f>IF(RES_hh_tes_in!S13=0,0,1000*11630*RES_hh_tes_in!S13/RES_hh_num_in!S13)</f>
        <v>5416.8512043919791</v>
      </c>
      <c r="T13" s="74">
        <f>IF(RES_hh_tes_in!T13=0,0,1000*11630*RES_hh_tes_in!T13/RES_hh_num_in!T13)</f>
        <v>2720.5965920926524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3687.3585134207333</v>
      </c>
      <c r="W13" s="74">
        <f>IF(RES_hh_tes_in!W13=0,0,1000*11630*RES_hh_tes_in!W13/RES_hh_num_in!W13)</f>
        <v>0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95.612207692611477</v>
      </c>
      <c r="D14" s="76">
        <f>IF(RES_hh_tes_in!D14=0,0,1000*11630*RES_hh_tes_in!D14/RES_hh_num_in!D14)</f>
        <v>106.74757483130948</v>
      </c>
      <c r="E14" s="76">
        <f>IF(RES_hh_tes_in!E14=0,0,1000*11630*RES_hh_tes_in!E14/RES_hh_num_in!E14)</f>
        <v>116.04201830359911</v>
      </c>
      <c r="F14" s="76">
        <f>IF(RES_hh_tes_in!F14=0,0,1000*11630*RES_hh_tes_in!F14/RES_hh_num_in!F14)</f>
        <v>110.62472223323918</v>
      </c>
      <c r="G14" s="76">
        <f>IF(RES_hh_tes_in!G14=0,0,1000*11630*RES_hh_tes_in!G14/RES_hh_num_in!G14)</f>
        <v>104.17204304353187</v>
      </c>
      <c r="H14" s="76">
        <f>IF(RES_hh_tes_in!H14=0,0,1000*11630*RES_hh_tes_in!H14/RES_hh_num_in!H14)</f>
        <v>102.02404200083417</v>
      </c>
      <c r="I14" s="76">
        <f>IF(RES_hh_tes_in!I14=0,0,1000*11630*RES_hh_tes_in!I14/RES_hh_num_in!I14)</f>
        <v>90.469613417741414</v>
      </c>
      <c r="J14" s="76">
        <f>IF(RES_hh_tes_in!J14=0,0,1000*11630*RES_hh_tes_in!J14/RES_hh_num_in!J14)</f>
        <v>97.952724025002865</v>
      </c>
      <c r="K14" s="76">
        <f>IF(RES_hh_tes_in!K14=0,0,1000*11630*RES_hh_tes_in!K14/RES_hh_num_in!K14)</f>
        <v>89.960594213551929</v>
      </c>
      <c r="L14" s="76">
        <f>IF(RES_hh_tes_in!L14=0,0,1000*11630*RES_hh_tes_in!L14/RES_hh_num_in!L14)</f>
        <v>71.161960008372077</v>
      </c>
      <c r="M14" s="76">
        <f>IF(RES_hh_tes_in!M14=0,0,1000*11630*RES_hh_tes_in!M14/RES_hh_num_in!M14)</f>
        <v>79.387622166668393</v>
      </c>
      <c r="N14" s="76">
        <f>IF(RES_hh_tes_in!N14=0,0,1000*11630*RES_hh_tes_in!N14/RES_hh_num_in!N14)</f>
        <v>66.689436508773625</v>
      </c>
      <c r="O14" s="76">
        <f>IF(RES_hh_tes_in!O14=0,0,1000*11630*RES_hh_tes_in!O14/RES_hh_num_in!O14)</f>
        <v>51.614561557882354</v>
      </c>
      <c r="P14" s="76">
        <f>IF(RES_hh_tes_in!P14=0,0,1000*11630*RES_hh_tes_in!P14/RES_hh_num_in!P14)</f>
        <v>59.367501651720197</v>
      </c>
      <c r="Q14" s="76">
        <f>IF(RES_hh_tes_in!Q14=0,0,1000*11630*RES_hh_tes_in!Q14/RES_hh_num_in!Q14)</f>
        <v>69.00227543734421</v>
      </c>
      <c r="R14" s="76">
        <f>IF(RES_hh_tes_in!R14=0,0,1000*11630*RES_hh_tes_in!R14/RES_hh_num_in!R14)</f>
        <v>58.644297010282372</v>
      </c>
      <c r="S14" s="76">
        <f>IF(RES_hh_tes_in!S14=0,0,1000*11630*RES_hh_tes_in!S14/RES_hh_num_in!S14)</f>
        <v>65.984623063975306</v>
      </c>
      <c r="T14" s="76">
        <f>IF(RES_hh_tes_in!T14=0,0,1000*11630*RES_hh_tes_in!T14/RES_hh_num_in!T14)</f>
        <v>55.124705636498142</v>
      </c>
      <c r="U14" s="76">
        <f>IF(RES_hh_tes_in!U14=0,0,1000*11630*RES_hh_tes_in!U14/RES_hh_num_in!U14)</f>
        <v>66.840050885586976</v>
      </c>
      <c r="V14" s="76">
        <f>IF(RES_hh_tes_in!V14=0,0,1000*11630*RES_hh_tes_in!V14/RES_hh_num_in!V14)</f>
        <v>74.195531460643963</v>
      </c>
      <c r="W14" s="76">
        <f>IF(RES_hh_tes_in!W14=0,0,1000*11630*RES_hh_tes_in!W14/RES_hh_num_in!W14)</f>
        <v>56.510274255041153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495.80624267264943</v>
      </c>
      <c r="D15" s="69">
        <f t="shared" si="0"/>
        <v>376.8908469045428</v>
      </c>
      <c r="E15" s="69">
        <f t="shared" si="0"/>
        <v>767.0175142134002</v>
      </c>
      <c r="F15" s="69">
        <f t="shared" si="0"/>
        <v>361.09054290082986</v>
      </c>
      <c r="G15" s="69">
        <f t="shared" si="0"/>
        <v>712.62234823086419</v>
      </c>
      <c r="H15" s="69">
        <f t="shared" si="0"/>
        <v>991.22484358701854</v>
      </c>
      <c r="I15" s="69">
        <f t="shared" si="0"/>
        <v>706.52552388842776</v>
      </c>
      <c r="J15" s="69">
        <f t="shared" si="0"/>
        <v>156.81645994227117</v>
      </c>
      <c r="K15" s="69">
        <f t="shared" si="0"/>
        <v>657.19716234878024</v>
      </c>
      <c r="L15" s="69">
        <f t="shared" si="0"/>
        <v>905.57393869133989</v>
      </c>
      <c r="M15" s="69">
        <f t="shared" si="0"/>
        <v>885.9478709018656</v>
      </c>
      <c r="N15" s="69">
        <f t="shared" si="0"/>
        <v>2134.9739528856135</v>
      </c>
      <c r="O15" s="69">
        <f t="shared" si="0"/>
        <v>791.76679361969298</v>
      </c>
      <c r="P15" s="69">
        <f t="shared" si="0"/>
        <v>912.16591377812711</v>
      </c>
      <c r="Q15" s="69">
        <f t="shared" si="0"/>
        <v>1593.7279191161015</v>
      </c>
      <c r="R15" s="69">
        <f t="shared" si="0"/>
        <v>1862.5078722905939</v>
      </c>
      <c r="S15" s="69">
        <f t="shared" si="0"/>
        <v>1931.6607206374629</v>
      </c>
      <c r="T15" s="69">
        <f t="shared" si="0"/>
        <v>1165.1024923318823</v>
      </c>
      <c r="U15" s="69">
        <f t="shared" si="0"/>
        <v>1215.9129230230087</v>
      </c>
      <c r="V15" s="69">
        <f t="shared" si="0"/>
        <v>1384.7753477316871</v>
      </c>
      <c r="W15" s="69">
        <f t="shared" si="0"/>
        <v>1276.0325989361033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495.80624267264943</v>
      </c>
      <c r="D16" s="72">
        <f>IF(RES_hh_tes_in!D16=0,0,1000*11630*RES_hh_tes_in!D16/RES_hh_num_in!D$3)</f>
        <v>376.8908469045428</v>
      </c>
      <c r="E16" s="72">
        <f>IF(RES_hh_tes_in!E16=0,0,1000*11630*RES_hh_tes_in!E16/RES_hh_num_in!E$3)</f>
        <v>767.0175142134002</v>
      </c>
      <c r="F16" s="72">
        <f>IF(RES_hh_tes_in!F16=0,0,1000*11630*RES_hh_tes_in!F16/RES_hh_num_in!F$3)</f>
        <v>361.09054290082986</v>
      </c>
      <c r="G16" s="72">
        <f>IF(RES_hh_tes_in!G16=0,0,1000*11630*RES_hh_tes_in!G16/RES_hh_num_in!G$3)</f>
        <v>712.62234823086419</v>
      </c>
      <c r="H16" s="72">
        <f>IF(RES_hh_tes_in!H16=0,0,1000*11630*RES_hh_tes_in!H16/RES_hh_num_in!H$3)</f>
        <v>991.22484358701854</v>
      </c>
      <c r="I16" s="72">
        <f>IF(RES_hh_tes_in!I16=0,0,1000*11630*RES_hh_tes_in!I16/RES_hh_num_in!I$3)</f>
        <v>706.52552388842776</v>
      </c>
      <c r="J16" s="72">
        <f>IF(RES_hh_tes_in!J16=0,0,1000*11630*RES_hh_tes_in!J16/RES_hh_num_in!J$3)</f>
        <v>156.81645994227117</v>
      </c>
      <c r="K16" s="72">
        <f>IF(RES_hh_tes_in!K16=0,0,1000*11630*RES_hh_tes_in!K16/RES_hh_num_in!K$3)</f>
        <v>657.19716234878024</v>
      </c>
      <c r="L16" s="72">
        <f>IF(RES_hh_tes_in!L16=0,0,1000*11630*RES_hh_tes_in!L16/RES_hh_num_in!L$3)</f>
        <v>905.57393869133989</v>
      </c>
      <c r="M16" s="72">
        <f>IF(RES_hh_tes_in!M16=0,0,1000*11630*RES_hh_tes_in!M16/RES_hh_num_in!M$3)</f>
        <v>885.9478709018656</v>
      </c>
      <c r="N16" s="72">
        <f>IF(RES_hh_tes_in!N16=0,0,1000*11630*RES_hh_tes_in!N16/RES_hh_num_in!N$3)</f>
        <v>2134.9739528856135</v>
      </c>
      <c r="O16" s="72">
        <f>IF(RES_hh_tes_in!O16=0,0,1000*11630*RES_hh_tes_in!O16/RES_hh_num_in!O$3)</f>
        <v>791.76679361969298</v>
      </c>
      <c r="P16" s="72">
        <f>IF(RES_hh_tes_in!P16=0,0,1000*11630*RES_hh_tes_in!P16/RES_hh_num_in!P$3)</f>
        <v>912.16591377812711</v>
      </c>
      <c r="Q16" s="72">
        <f>IF(RES_hh_tes_in!Q16=0,0,1000*11630*RES_hh_tes_in!Q16/RES_hh_num_in!Q$3)</f>
        <v>1593.7279191161015</v>
      </c>
      <c r="R16" s="72">
        <f>IF(RES_hh_tes_in!R16=0,0,1000*11630*RES_hh_tes_in!R16/RES_hh_num_in!R$3)</f>
        <v>1862.5078722905939</v>
      </c>
      <c r="S16" s="72">
        <f>IF(RES_hh_tes_in!S16=0,0,1000*11630*RES_hh_tes_in!S16/RES_hh_num_in!S$3)</f>
        <v>1931.6607206374629</v>
      </c>
      <c r="T16" s="72">
        <f>IF(RES_hh_tes_in!T16=0,0,1000*11630*RES_hh_tes_in!T16/RES_hh_num_in!T$3)</f>
        <v>1165.1024923318823</v>
      </c>
      <c r="U16" s="72">
        <f>IF(RES_hh_tes_in!U16=0,0,1000*11630*RES_hh_tes_in!U16/RES_hh_num_in!U$3)</f>
        <v>1215.9129230230087</v>
      </c>
      <c r="V16" s="72">
        <f>IF(RES_hh_tes_in!V16=0,0,1000*11630*RES_hh_tes_in!V16/RES_hh_num_in!V$3)</f>
        <v>1384.7753477316871</v>
      </c>
      <c r="W16" s="72">
        <f>IF(RES_hh_tes_in!W16=0,0,1000*11630*RES_hh_tes_in!W16/RES_hh_num_in!W$3)</f>
        <v>1276.0325989361033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1026.763818873138</v>
      </c>
      <c r="D17" s="69">
        <f>IF(RES_hh_tes_in!D17=0,0,1000*11630*RES_hh_tes_in!D17/RES_hh_num_in!D17)</f>
        <v>1053.139854017707</v>
      </c>
      <c r="E17" s="69">
        <f>IF(RES_hh_tes_in!E17=0,0,1000*11630*RES_hh_tes_in!E17/RES_hh_num_in!E17)</f>
        <v>1049.0368084950178</v>
      </c>
      <c r="F17" s="69">
        <f>IF(RES_hh_tes_in!F17=0,0,1000*11630*RES_hh_tes_in!F17/RES_hh_num_in!F17)</f>
        <v>1082.7009936814447</v>
      </c>
      <c r="G17" s="69">
        <f>IF(RES_hh_tes_in!G17=0,0,1000*11630*RES_hh_tes_in!G17/RES_hh_num_in!G17)</f>
        <v>1043.5255645495401</v>
      </c>
      <c r="H17" s="69">
        <f>IF(RES_hh_tes_in!H17=0,0,1000*11630*RES_hh_tes_in!H17/RES_hh_num_in!H17)</f>
        <v>1080.0786189603325</v>
      </c>
      <c r="I17" s="69">
        <f>IF(RES_hh_tes_in!I17=0,0,1000*11630*RES_hh_tes_in!I17/RES_hh_num_in!I17)</f>
        <v>1078.7957430086542</v>
      </c>
      <c r="J17" s="69">
        <f>IF(RES_hh_tes_in!J17=0,0,1000*11630*RES_hh_tes_in!J17/RES_hh_num_in!J17)</f>
        <v>1151.2477283827031</v>
      </c>
      <c r="K17" s="69">
        <f>IF(RES_hh_tes_in!K17=0,0,1000*11630*RES_hh_tes_in!K17/RES_hh_num_in!K17)</f>
        <v>1234.9869585190845</v>
      </c>
      <c r="L17" s="69">
        <f>IF(RES_hh_tes_in!L17=0,0,1000*11630*RES_hh_tes_in!L17/RES_hh_num_in!L17)</f>
        <v>1202.973218113224</v>
      </c>
      <c r="M17" s="69">
        <f>IF(RES_hh_tes_in!M17=0,0,1000*11630*RES_hh_tes_in!M17/RES_hh_num_in!M17)</f>
        <v>1194.0517016399153</v>
      </c>
      <c r="N17" s="69">
        <f>IF(RES_hh_tes_in!N17=0,0,1000*11630*RES_hh_tes_in!N17/RES_hh_num_in!N17)</f>
        <v>1149.923723439201</v>
      </c>
      <c r="O17" s="69">
        <f>IF(RES_hh_tes_in!O17=0,0,1000*11630*RES_hh_tes_in!O17/RES_hh_num_in!O17)</f>
        <v>1178.9611345267467</v>
      </c>
      <c r="P17" s="69">
        <f>IF(RES_hh_tes_in!P17=0,0,1000*11630*RES_hh_tes_in!P17/RES_hh_num_in!P17)</f>
        <v>1200.2286360806938</v>
      </c>
      <c r="Q17" s="69">
        <f>IF(RES_hh_tes_in!Q17=0,0,1000*11630*RES_hh_tes_in!Q17/RES_hh_num_in!Q17)</f>
        <v>1212.8800494835386</v>
      </c>
      <c r="R17" s="69">
        <f>IF(RES_hh_tes_in!R17=0,0,1000*11630*RES_hh_tes_in!R17/RES_hh_num_in!R17)</f>
        <v>1269.8693352278706</v>
      </c>
      <c r="S17" s="69">
        <f>IF(RES_hh_tes_in!S17=0,0,1000*11630*RES_hh_tes_in!S17/RES_hh_num_in!S17)</f>
        <v>1276.7225385654394</v>
      </c>
      <c r="T17" s="69">
        <f>IF(RES_hh_tes_in!T17=0,0,1000*11630*RES_hh_tes_in!T17/RES_hh_num_in!T17)</f>
        <v>1248.0169251569139</v>
      </c>
      <c r="U17" s="69">
        <f>IF(RES_hh_tes_in!U17=0,0,1000*11630*RES_hh_tes_in!U17/RES_hh_num_in!U17)</f>
        <v>1271.0178146689821</v>
      </c>
      <c r="V17" s="69">
        <f>IF(RES_hh_tes_in!V17=0,0,1000*11630*RES_hh_tes_in!V17/RES_hh_num_in!V17)</f>
        <v>1285.4377776849635</v>
      </c>
      <c r="W17" s="69">
        <f>IF(RES_hh_tes_in!W17=0,0,1000*11630*RES_hh_tes_in!W17/RES_hh_num_in!W17)</f>
        <v>1385.1119105309738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1008.055257772794</v>
      </c>
      <c r="D19" s="72">
        <f>IF(RES_hh_tes_in!D19=0,0,1000*11630*RES_hh_tes_in!D19/RES_hh_num_in!D19)</f>
        <v>1056.6384170817671</v>
      </c>
      <c r="E19" s="72">
        <f>IF(RES_hh_tes_in!E19=0,0,1000*11630*RES_hh_tes_in!E19/RES_hh_num_in!E19)</f>
        <v>1056.4722321335889</v>
      </c>
      <c r="F19" s="72">
        <f>IF(RES_hh_tes_in!F19=0,0,1000*11630*RES_hh_tes_in!F19/RES_hh_num_in!F19)</f>
        <v>1088.0719629454375</v>
      </c>
      <c r="G19" s="72">
        <f>IF(RES_hh_tes_in!G19=0,0,1000*11630*RES_hh_tes_in!G19/RES_hh_num_in!G19)</f>
        <v>1073.0195605136437</v>
      </c>
      <c r="H19" s="72">
        <f>IF(RES_hh_tes_in!H19=0,0,1000*11630*RES_hh_tes_in!H19/RES_hh_num_in!H19)</f>
        <v>1091.7689920933653</v>
      </c>
      <c r="I19" s="72">
        <f>IF(RES_hh_tes_in!I19=0,0,1000*11630*RES_hh_tes_in!I19/RES_hh_num_in!I19)</f>
        <v>1033.136149594545</v>
      </c>
      <c r="J19" s="72">
        <f>IF(RES_hh_tes_in!J19=0,0,1000*11630*RES_hh_tes_in!J19/RES_hh_num_in!J19)</f>
        <v>1109.6932859962762</v>
      </c>
      <c r="K19" s="72">
        <f>IF(RES_hh_tes_in!K19=0,0,1000*11630*RES_hh_tes_in!K19/RES_hh_num_in!K19)</f>
        <v>1206.7698299488927</v>
      </c>
      <c r="L19" s="72">
        <f>IF(RES_hh_tes_in!L19=0,0,1000*11630*RES_hh_tes_in!L19/RES_hh_num_in!L19)</f>
        <v>1150.8422090558006</v>
      </c>
      <c r="M19" s="72">
        <f>IF(RES_hh_tes_in!M19=0,0,1000*11630*RES_hh_tes_in!M19/RES_hh_num_in!M19)</f>
        <v>967.73528706691798</v>
      </c>
      <c r="N19" s="72">
        <f>IF(RES_hh_tes_in!N19=0,0,1000*11630*RES_hh_tes_in!N19/RES_hh_num_in!N19)</f>
        <v>856.44119592617301</v>
      </c>
      <c r="O19" s="72">
        <f>IF(RES_hh_tes_in!O19=0,0,1000*11630*RES_hh_tes_in!O19/RES_hh_num_in!O19)</f>
        <v>1280.6150774083249</v>
      </c>
      <c r="P19" s="72">
        <f>IF(RES_hh_tes_in!P19=0,0,1000*11630*RES_hh_tes_in!P19/RES_hh_num_in!P19)</f>
        <v>1275.8219923615816</v>
      </c>
      <c r="Q19" s="72">
        <f>IF(RES_hh_tes_in!Q19=0,0,1000*11630*RES_hh_tes_in!Q19/RES_hh_num_in!Q19)</f>
        <v>1206.7573219311071</v>
      </c>
      <c r="R19" s="72">
        <f>IF(RES_hh_tes_in!R19=0,0,1000*11630*RES_hh_tes_in!R19/RES_hh_num_in!R19)</f>
        <v>1195.5476108105086</v>
      </c>
      <c r="S19" s="72">
        <f>IF(RES_hh_tes_in!S19=0,0,1000*11630*RES_hh_tes_in!S19/RES_hh_num_in!S19)</f>
        <v>1243.1146146989217</v>
      </c>
      <c r="T19" s="72">
        <f>IF(RES_hh_tes_in!T19=0,0,1000*11630*RES_hh_tes_in!T19/RES_hh_num_in!T19)</f>
        <v>1240.0232678141203</v>
      </c>
      <c r="U19" s="72">
        <f>IF(RES_hh_tes_in!U19=0,0,1000*11630*RES_hh_tes_in!U19/RES_hh_num_in!U19)</f>
        <v>1263.9971363770974</v>
      </c>
      <c r="V19" s="72">
        <f>IF(RES_hh_tes_in!V19=0,0,1000*11630*RES_hh_tes_in!V19/RES_hh_num_in!V19)</f>
        <v>1279.0393242483412</v>
      </c>
      <c r="W19" s="72">
        <f>IF(RES_hh_tes_in!W19=0,0,1000*11630*RES_hh_tes_in!W19/RES_hh_num_in!W19)</f>
        <v>1343.8943726953835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1025.4938872272041</v>
      </c>
      <c r="D20" s="72">
        <f>IF(RES_hh_tes_in!D20=0,0,1000*11630*RES_hh_tes_in!D20/RES_hh_num_in!D20)</f>
        <v>1035.5642973965814</v>
      </c>
      <c r="E20" s="72">
        <f>IF(RES_hh_tes_in!E20=0,0,1000*11630*RES_hh_tes_in!E20/RES_hh_num_in!E20)</f>
        <v>1059.4033382776447</v>
      </c>
      <c r="F20" s="72">
        <f>IF(RES_hh_tes_in!F20=0,0,1000*11630*RES_hh_tes_in!F20/RES_hh_num_in!F20)</f>
        <v>1083.5461002095713</v>
      </c>
      <c r="G20" s="72">
        <f>IF(RES_hh_tes_in!G20=0,0,1000*11630*RES_hh_tes_in!G20/RES_hh_num_in!G20)</f>
        <v>1056.3034012960825</v>
      </c>
      <c r="H20" s="72">
        <f>IF(RES_hh_tes_in!H20=0,0,1000*11630*RES_hh_tes_in!H20/RES_hh_num_in!H20)</f>
        <v>1071.1873102159268</v>
      </c>
      <c r="I20" s="72">
        <f>IF(RES_hh_tes_in!I20=0,0,1000*11630*RES_hh_tes_in!I20/RES_hh_num_in!I20)</f>
        <v>1000.1313332010139</v>
      </c>
      <c r="J20" s="72">
        <f>IF(RES_hh_tes_in!J20=0,0,1000*11630*RES_hh_tes_in!J20/RES_hh_num_in!J20)</f>
        <v>1133.5096926157173</v>
      </c>
      <c r="K20" s="72">
        <f>IF(RES_hh_tes_in!K20=0,0,1000*11630*RES_hh_tes_in!K20/RES_hh_num_in!K20)</f>
        <v>1205.3281339179048</v>
      </c>
      <c r="L20" s="72">
        <f>IF(RES_hh_tes_in!L20=0,0,1000*11630*RES_hh_tes_in!L20/RES_hh_num_in!L20)</f>
        <v>1143.7133452250739</v>
      </c>
      <c r="M20" s="72">
        <f>IF(RES_hh_tes_in!M20=0,0,1000*11630*RES_hh_tes_in!M20/RES_hh_num_in!M20)</f>
        <v>1201.997109332144</v>
      </c>
      <c r="N20" s="72">
        <f>IF(RES_hh_tes_in!N20=0,0,1000*11630*RES_hh_tes_in!N20/RES_hh_num_in!N20)</f>
        <v>1180.5338973427265</v>
      </c>
      <c r="O20" s="72">
        <f>IF(RES_hh_tes_in!O20=0,0,1000*11630*RES_hh_tes_in!O20/RES_hh_num_in!O20)</f>
        <v>1071.5908014386318</v>
      </c>
      <c r="P20" s="72">
        <f>IF(RES_hh_tes_in!P20=0,0,1000*11630*RES_hh_tes_in!P20/RES_hh_num_in!P20)</f>
        <v>1152.2211559131838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1351.6127541271574</v>
      </c>
      <c r="S20" s="72">
        <f>IF(RES_hh_tes_in!S20=0,0,1000*11630*RES_hh_tes_in!S20/RES_hh_num_in!S20)</f>
        <v>1132.2801732351695</v>
      </c>
      <c r="T20" s="72">
        <f>IF(RES_hh_tes_in!T20=0,0,1000*11630*RES_hh_tes_in!T20/RES_hh_num_in!T20)</f>
        <v>1139.5587926804021</v>
      </c>
      <c r="U20" s="72">
        <f>IF(RES_hh_tes_in!U20=0,0,1000*11630*RES_hh_tes_in!U20/RES_hh_num_in!U20)</f>
        <v>1254.6141834770783</v>
      </c>
      <c r="V20" s="72">
        <f>IF(RES_hh_tes_in!V20=0,0,1000*11630*RES_hh_tes_in!V20/RES_hh_num_in!V20)</f>
        <v>1225.5125964079291</v>
      </c>
      <c r="W20" s="72">
        <f>IF(RES_hh_tes_in!W20=0,0,1000*11630*RES_hh_tes_in!W20/RES_hh_num_in!W20)</f>
        <v>1407.0767008297448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895.36403770492348</v>
      </c>
      <c r="D21" s="72">
        <f>IF(RES_hh_tes_in!D21=0,0,1000*11630*RES_hh_tes_in!D21/RES_hh_num_in!D21)</f>
        <v>766.65840393436861</v>
      </c>
      <c r="E21" s="72">
        <f>IF(RES_hh_tes_in!E21=0,0,1000*11630*RES_hh_tes_in!E21/RES_hh_num_in!E21)</f>
        <v>795.35262971075315</v>
      </c>
      <c r="F21" s="72">
        <f>IF(RES_hh_tes_in!F21=0,0,1000*11630*RES_hh_tes_in!F21/RES_hh_num_in!F21)</f>
        <v>803.99628849986493</v>
      </c>
      <c r="G21" s="72">
        <f>IF(RES_hh_tes_in!G21=0,0,1000*11630*RES_hh_tes_in!G21/RES_hh_num_in!G21)</f>
        <v>894.76760978574032</v>
      </c>
      <c r="H21" s="72">
        <f>IF(RES_hh_tes_in!H21=0,0,1000*11630*RES_hh_tes_in!H21/RES_hh_num_in!H21)</f>
        <v>1108.6444268665862</v>
      </c>
      <c r="I21" s="72">
        <f>IF(RES_hh_tes_in!I21=0,0,1000*11630*RES_hh_tes_in!I21/RES_hh_num_in!I21)</f>
        <v>1065.2987334759578</v>
      </c>
      <c r="J21" s="72">
        <f>IF(RES_hh_tes_in!J21=0,0,1000*11630*RES_hh_tes_in!J21/RES_hh_num_in!J21)</f>
        <v>1096.6964531431145</v>
      </c>
      <c r="K21" s="72">
        <f>IF(RES_hh_tes_in!K21=0,0,1000*11630*RES_hh_tes_in!K21/RES_hh_num_in!K21)</f>
        <v>1296.0933621620547</v>
      </c>
      <c r="L21" s="72">
        <f>IF(RES_hh_tes_in!L21=0,0,1000*11630*RES_hh_tes_in!L21/RES_hh_num_in!L21)</f>
        <v>1202.8523655878073</v>
      </c>
      <c r="M21" s="72">
        <f>IF(RES_hh_tes_in!M21=0,0,1000*11630*RES_hh_tes_in!M21/RES_hh_num_in!M21)</f>
        <v>1140.5890052500679</v>
      </c>
      <c r="N21" s="72">
        <f>IF(RES_hh_tes_in!N21=0,0,1000*11630*RES_hh_tes_in!N21/RES_hh_num_in!N21)</f>
        <v>1096.7566387909894</v>
      </c>
      <c r="O21" s="72">
        <f>IF(RES_hh_tes_in!O21=0,0,1000*11630*RES_hh_tes_in!O21/RES_hh_num_in!O21)</f>
        <v>1214.7609456658681</v>
      </c>
      <c r="P21" s="72">
        <f>IF(RES_hh_tes_in!P21=0,0,1000*11630*RES_hh_tes_in!P21/RES_hh_num_in!P21)</f>
        <v>1152.2134543010948</v>
      </c>
      <c r="Q21" s="72">
        <f>IF(RES_hh_tes_in!Q21=0,0,1000*11630*RES_hh_tes_in!Q21/RES_hh_num_in!Q21)</f>
        <v>1220.6232878546225</v>
      </c>
      <c r="R21" s="72">
        <f>IF(RES_hh_tes_in!R21=0,0,1000*11630*RES_hh_tes_in!R21/RES_hh_num_in!R21)</f>
        <v>1153.5575212734007</v>
      </c>
      <c r="S21" s="72">
        <f>IF(RES_hh_tes_in!S21=0,0,1000*11630*RES_hh_tes_in!S21/RES_hh_num_in!S21)</f>
        <v>1294.7288767538716</v>
      </c>
      <c r="T21" s="72">
        <f>IF(RES_hh_tes_in!T21=0,0,1000*11630*RES_hh_tes_in!T21/RES_hh_num_in!T21)</f>
        <v>1256.6274747222121</v>
      </c>
      <c r="U21" s="72">
        <f>IF(RES_hh_tes_in!U21=0,0,1000*11630*RES_hh_tes_in!U21/RES_hh_num_in!U21)</f>
        <v>1252.4648140435206</v>
      </c>
      <c r="V21" s="72">
        <f>IF(RES_hh_tes_in!V21=0,0,1000*11630*RES_hh_tes_in!V21/RES_hh_num_in!V21)</f>
        <v>1271.5100296464586</v>
      </c>
      <c r="W21" s="72">
        <f>IF(RES_hh_tes_in!W21=0,0,1000*11630*RES_hh_tes_in!W21/RES_hh_num_in!W21)</f>
        <v>1369.8715579367122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1036.7437357006304</v>
      </c>
      <c r="D22" s="72">
        <f>IF(RES_hh_tes_in!D22=0,0,1000*11630*RES_hh_tes_in!D22/RES_hh_num_in!D22)</f>
        <v>1059.0816195514326</v>
      </c>
      <c r="E22" s="72">
        <f>IF(RES_hh_tes_in!E22=0,0,1000*11630*RES_hh_tes_in!E22/RES_hh_num_in!E22)</f>
        <v>995.3075865848773</v>
      </c>
      <c r="F22" s="72">
        <f>IF(RES_hh_tes_in!F22=0,0,1000*11630*RES_hh_tes_in!F22/RES_hh_num_in!F22)</f>
        <v>1071.064841000926</v>
      </c>
      <c r="G22" s="72">
        <f>IF(RES_hh_tes_in!G22=0,0,1000*11630*RES_hh_tes_in!G22/RES_hh_num_in!G22)</f>
        <v>1001.059283733179</v>
      </c>
      <c r="H22" s="72">
        <f>IF(RES_hh_tes_in!H22=0,0,1000*11630*RES_hh_tes_in!H22/RES_hh_num_in!H22)</f>
        <v>1013.6899466215576</v>
      </c>
      <c r="I22" s="72">
        <f>IF(RES_hh_tes_in!I22=0,0,1000*11630*RES_hh_tes_in!I22/RES_hh_num_in!I22)</f>
        <v>1150.0768529000411</v>
      </c>
      <c r="J22" s="72">
        <f>IF(RES_hh_tes_in!J22=0,0,1000*11630*RES_hh_tes_in!J22/RES_hh_num_in!J22)</f>
        <v>1099.8822586263291</v>
      </c>
      <c r="K22" s="72">
        <f>IF(RES_hh_tes_in!K22=0,0,1000*11630*RES_hh_tes_in!K22/RES_hh_num_in!K22)</f>
        <v>1138.0995608527346</v>
      </c>
      <c r="L22" s="72">
        <f>IF(RES_hh_tes_in!L22=0,0,1000*11630*RES_hh_tes_in!L22/RES_hh_num_in!L22)</f>
        <v>1132.3695285211186</v>
      </c>
      <c r="M22" s="72">
        <f>IF(RES_hh_tes_in!M22=0,0,1000*11630*RES_hh_tes_in!M22/RES_hh_num_in!M22)</f>
        <v>991.97463123383659</v>
      </c>
      <c r="N22" s="72">
        <f>IF(RES_hh_tes_in!N22=0,0,1000*11630*RES_hh_tes_in!N22/RES_hh_num_in!N22)</f>
        <v>1120.183497464569</v>
      </c>
      <c r="O22" s="72">
        <f>IF(RES_hh_tes_in!O22=0,0,1000*11630*RES_hh_tes_in!O22/RES_hh_num_in!O22)</f>
        <v>1251.8637602362021</v>
      </c>
      <c r="P22" s="72">
        <f>IF(RES_hh_tes_in!P22=0,0,1000*11630*RES_hh_tes_in!P22/RES_hh_num_in!P22)</f>
        <v>955.44398263213645</v>
      </c>
      <c r="Q22" s="72">
        <f>IF(RES_hh_tes_in!Q22=0,0,1000*11630*RES_hh_tes_in!Q22/RES_hh_num_in!Q22)</f>
        <v>1055.576949593551</v>
      </c>
      <c r="R22" s="72">
        <f>IF(RES_hh_tes_in!R22=0,0,1000*11630*RES_hh_tes_in!R22/RES_hh_num_in!R22)</f>
        <v>1231.9281232509368</v>
      </c>
      <c r="S22" s="72">
        <f>IF(RES_hh_tes_in!S22=0,0,1000*11630*RES_hh_tes_in!S22/RES_hh_num_in!S22)</f>
        <v>1324.0256944850003</v>
      </c>
      <c r="T22" s="72">
        <f>IF(RES_hh_tes_in!T22=0,0,1000*11630*RES_hh_tes_in!T22/RES_hh_num_in!T22)</f>
        <v>1123.5902065281477</v>
      </c>
      <c r="U22" s="72">
        <f>IF(RES_hh_tes_in!U22=0,0,1000*11630*RES_hh_tes_in!U22/RES_hh_num_in!U22)</f>
        <v>1280.1994568714169</v>
      </c>
      <c r="V22" s="72">
        <f>IF(RES_hh_tes_in!V22=0,0,1000*11630*RES_hh_tes_in!V22/RES_hh_num_in!V22)</f>
        <v>1303.8506989917203</v>
      </c>
      <c r="W22" s="72">
        <f>IF(RES_hh_tes_in!W22=0,0,1000*11630*RES_hh_tes_in!W22/RES_hh_num_in!W22)</f>
        <v>1382.5037968874963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1039.3460079632748</v>
      </c>
      <c r="D24" s="72">
        <f>IF(RES_hh_tes_in!D24=0,0,1000*11630*RES_hh_tes_in!D24/RES_hh_num_in!D24)</f>
        <v>898.98822565840192</v>
      </c>
      <c r="E24" s="72">
        <f>IF(RES_hh_tes_in!E24=0,0,1000*11630*RES_hh_tes_in!E24/RES_hh_num_in!E24)</f>
        <v>1142.4763693272721</v>
      </c>
      <c r="F24" s="72">
        <f>IF(RES_hh_tes_in!F24=0,0,1000*11630*RES_hh_tes_in!F24/RES_hh_num_in!F24)</f>
        <v>1058.3931239482306</v>
      </c>
      <c r="G24" s="72">
        <f>IF(RES_hh_tes_in!G24=0,0,1000*11630*RES_hh_tes_in!G24/RES_hh_num_in!G24)</f>
        <v>1044.8840760205183</v>
      </c>
      <c r="H24" s="72">
        <f>IF(RES_hh_tes_in!H24=0,0,1000*11630*RES_hh_tes_in!H24/RES_hh_num_in!H24)</f>
        <v>1164.837098484385</v>
      </c>
      <c r="I24" s="72">
        <f>IF(RES_hh_tes_in!I24=0,0,1000*11630*RES_hh_tes_in!I24/RES_hh_num_in!I24)</f>
        <v>956.73621241404453</v>
      </c>
      <c r="J24" s="72">
        <f>IF(RES_hh_tes_in!J24=0,0,1000*11630*RES_hh_tes_in!J24/RES_hh_num_in!J24)</f>
        <v>1060.4750834048177</v>
      </c>
      <c r="K24" s="72">
        <f>IF(RES_hh_tes_in!K24=0,0,1000*11630*RES_hh_tes_in!K24/RES_hh_num_in!K24)</f>
        <v>1286.459528691182</v>
      </c>
      <c r="L24" s="72">
        <f>IF(RES_hh_tes_in!L24=0,0,1000*11630*RES_hh_tes_in!L24/RES_hh_num_in!L24)</f>
        <v>1243.3480706137179</v>
      </c>
      <c r="M24" s="72">
        <f>IF(RES_hh_tes_in!M24=0,0,1000*11630*RES_hh_tes_in!M24/RES_hh_num_in!M24)</f>
        <v>1106.9251489037324</v>
      </c>
      <c r="N24" s="72">
        <f>IF(RES_hh_tes_in!N24=0,0,1000*11630*RES_hh_tes_in!N24/RES_hh_num_in!N24)</f>
        <v>985.87715032185645</v>
      </c>
      <c r="O24" s="72">
        <f>IF(RES_hh_tes_in!O24=0,0,1000*11630*RES_hh_tes_in!O24/RES_hh_num_in!O24)</f>
        <v>1210.6871099611924</v>
      </c>
      <c r="P24" s="72">
        <f>IF(RES_hh_tes_in!P24=0,0,1000*11630*RES_hh_tes_in!P24/RES_hh_num_in!P24)</f>
        <v>1287.8002137841499</v>
      </c>
      <c r="Q24" s="72">
        <f>IF(RES_hh_tes_in!Q24=0,0,1000*11630*RES_hh_tes_in!Q24/RES_hh_num_in!Q24)</f>
        <v>1216.3994947929675</v>
      </c>
      <c r="R24" s="72">
        <f>IF(RES_hh_tes_in!R24=0,0,1000*11630*RES_hh_tes_in!R24/RES_hh_num_in!R24)</f>
        <v>1188.6412037394912</v>
      </c>
      <c r="S24" s="72">
        <f>IF(RES_hh_tes_in!S24=0,0,1000*11630*RES_hh_tes_in!S24/RES_hh_num_in!S24)</f>
        <v>1246.8497862818549</v>
      </c>
      <c r="T24" s="72">
        <f>IF(RES_hh_tes_in!T24=0,0,1000*11630*RES_hh_tes_in!T24/RES_hh_num_in!T24)</f>
        <v>1237.7827691932259</v>
      </c>
      <c r="U24" s="72">
        <f>IF(RES_hh_tes_in!U24=0,0,1000*11630*RES_hh_tes_in!U24/RES_hh_num_in!U24)</f>
        <v>1239.3762577259931</v>
      </c>
      <c r="V24" s="72">
        <f>IF(RES_hh_tes_in!V24=0,0,1000*11630*RES_hh_tes_in!V24/RES_hh_num_in!V24)</f>
        <v>1282.896128625413</v>
      </c>
      <c r="W24" s="72">
        <f>IF(RES_hh_tes_in!W24=0,0,1000*11630*RES_hh_tes_in!W24/RES_hh_num_in!W24)</f>
        <v>1362.136142192586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459.85573801453717</v>
      </c>
      <c r="D25" s="74">
        <f>IF(RES_hh_tes_in!D25=0,0,1000*11630*RES_hh_tes_in!D25/RES_hh_num_in!D25)</f>
        <v>574.04302985072957</v>
      </c>
      <c r="E25" s="74">
        <f>IF(RES_hh_tes_in!E25=0,0,1000*11630*RES_hh_tes_in!E25/RES_hh_num_in!E25)</f>
        <v>472.74630031988409</v>
      </c>
      <c r="F25" s="74">
        <f>IF(RES_hh_tes_in!F25=0,0,1000*11630*RES_hh_tes_in!F25/RES_hh_num_in!F25)</f>
        <v>618.57676525072486</v>
      </c>
      <c r="G25" s="74">
        <f>IF(RES_hh_tes_in!G25=0,0,1000*11630*RES_hh_tes_in!G25/RES_hh_num_in!G25)</f>
        <v>535.47864660434891</v>
      </c>
      <c r="H25" s="74">
        <f>IF(RES_hh_tes_in!H25=0,0,1000*11630*RES_hh_tes_in!H25/RES_hh_num_in!H25)</f>
        <v>506.74362830580066</v>
      </c>
      <c r="I25" s="74">
        <f>IF(RES_hh_tes_in!I25=0,0,1000*11630*RES_hh_tes_in!I25/RES_hh_num_in!I25)</f>
        <v>250.58281806538929</v>
      </c>
      <c r="J25" s="74">
        <f>IF(RES_hh_tes_in!J25=0,0,1000*11630*RES_hh_tes_in!J25/RES_hh_num_in!J25)</f>
        <v>309.38624844215389</v>
      </c>
      <c r="K25" s="74">
        <f>IF(RES_hh_tes_in!K25=0,0,1000*11630*RES_hh_tes_in!K25/RES_hh_num_in!K25)</f>
        <v>579.45783087618327</v>
      </c>
      <c r="L25" s="74">
        <f>IF(RES_hh_tes_in!L25=0,0,1000*11630*RES_hh_tes_in!L25/RES_hh_num_in!L25)</f>
        <v>526.24650716015219</v>
      </c>
      <c r="M25" s="74">
        <f>IF(RES_hh_tes_in!M25=0,0,1000*11630*RES_hh_tes_in!M25/RES_hh_num_in!M25)</f>
        <v>592.15909580353559</v>
      </c>
      <c r="N25" s="74">
        <f>IF(RES_hh_tes_in!N25=0,0,1000*11630*RES_hh_tes_in!N25/RES_hh_num_in!N25)</f>
        <v>526.46300934117016</v>
      </c>
      <c r="O25" s="74">
        <f>IF(RES_hh_tes_in!O25=0,0,1000*11630*RES_hh_tes_in!O25/RES_hh_num_in!O25)</f>
        <v>552.1278855742429</v>
      </c>
      <c r="P25" s="74">
        <f>IF(RES_hh_tes_in!P25=0,0,1000*11630*RES_hh_tes_in!P25/RES_hh_num_in!P25)</f>
        <v>475.09847250693764</v>
      </c>
      <c r="Q25" s="74">
        <f>IF(RES_hh_tes_in!Q25=0,0,1000*11630*RES_hh_tes_in!Q25/RES_hh_num_in!Q25)</f>
        <v>298.89007449443596</v>
      </c>
      <c r="R25" s="74">
        <f>IF(RES_hh_tes_in!R25=0,0,1000*11630*RES_hh_tes_in!R25/RES_hh_num_in!R25)</f>
        <v>448.00073651331275</v>
      </c>
      <c r="S25" s="74">
        <f>IF(RES_hh_tes_in!S25=0,0,1000*11630*RES_hh_tes_in!S25/RES_hh_num_in!S25)</f>
        <v>490.18455886059644</v>
      </c>
      <c r="T25" s="74">
        <f>IF(RES_hh_tes_in!T25=0,0,1000*11630*RES_hh_tes_in!T25/RES_hh_num_in!T25)</f>
        <v>366.76212075986791</v>
      </c>
      <c r="U25" s="74">
        <f>IF(RES_hh_tes_in!U25=0,0,1000*11630*RES_hh_tes_in!U25/RES_hh_num_in!U25)</f>
        <v>526.86419273765443</v>
      </c>
      <c r="V25" s="74">
        <f>IF(RES_hh_tes_in!V25=0,0,1000*11630*RES_hh_tes_in!V25/RES_hh_num_in!V25)</f>
        <v>492.79782373115421</v>
      </c>
      <c r="W25" s="74">
        <f>IF(RES_hh_tes_in!W25=0,0,1000*11630*RES_hh_tes_in!W25/RES_hh_num_in!W25)</f>
        <v>700.19749030002549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825.55756336970899</v>
      </c>
      <c r="D26" s="77">
        <f>IF(RES_hh_tes_in!D26=0,0,1000*11630*RES_hh_tes_in!D26/RES_hh_num_in!D26)</f>
        <v>842.08016190627802</v>
      </c>
      <c r="E26" s="77">
        <f>IF(RES_hh_tes_in!E26=0,0,1000*11630*RES_hh_tes_in!E26/RES_hh_num_in!E26)</f>
        <v>845.22359377992666</v>
      </c>
      <c r="F26" s="77">
        <f>IF(RES_hh_tes_in!F26=0,0,1000*11630*RES_hh_tes_in!F26/RES_hh_num_in!F26)</f>
        <v>868.74932421717131</v>
      </c>
      <c r="G26" s="77">
        <f>IF(RES_hh_tes_in!G26=0,0,1000*11630*RES_hh_tes_in!G26/RES_hh_num_in!G26)</f>
        <v>809.51432546289425</v>
      </c>
      <c r="H26" s="77">
        <f>IF(RES_hh_tes_in!H26=0,0,1000*11630*RES_hh_tes_in!H26/RES_hh_num_in!H26)</f>
        <v>860.16453011526505</v>
      </c>
      <c r="I26" s="77">
        <f>IF(RES_hh_tes_in!I26=0,0,1000*11630*RES_hh_tes_in!I26/RES_hh_num_in!I26)</f>
        <v>857.04747275877662</v>
      </c>
      <c r="J26" s="77">
        <f>IF(RES_hh_tes_in!J26=0,0,1000*11630*RES_hh_tes_in!J26/RES_hh_num_in!J26)</f>
        <v>918.70195182923896</v>
      </c>
      <c r="K26" s="77">
        <f>IF(RES_hh_tes_in!K26=0,0,1000*11630*RES_hh_tes_in!K26/RES_hh_num_in!K26)</f>
        <v>983.55088915913097</v>
      </c>
      <c r="L26" s="77">
        <f>IF(RES_hh_tes_in!L26=0,0,1000*11630*RES_hh_tes_in!L26/RES_hh_num_in!L26)</f>
        <v>957.24316853901098</v>
      </c>
      <c r="M26" s="77">
        <f>IF(RES_hh_tes_in!M26=0,0,1000*11630*RES_hh_tes_in!M26/RES_hh_num_in!M26)</f>
        <v>954.4421097032556</v>
      </c>
      <c r="N26" s="77">
        <f>IF(RES_hh_tes_in!N26=0,0,1000*11630*RES_hh_tes_in!N26/RES_hh_num_in!N26)</f>
        <v>956.20729984486854</v>
      </c>
      <c r="O26" s="77">
        <f>IF(RES_hh_tes_in!O26=0,0,1000*11630*RES_hh_tes_in!O26/RES_hh_num_in!O26)</f>
        <v>966.11742549339669</v>
      </c>
      <c r="P26" s="77">
        <f>IF(RES_hh_tes_in!P26=0,0,1000*11630*RES_hh_tes_in!P26/RES_hh_num_in!P26)</f>
        <v>984.79350239971382</v>
      </c>
      <c r="Q26" s="77">
        <f>IF(RES_hh_tes_in!Q26=0,0,1000*11630*RES_hh_tes_in!Q26/RES_hh_num_in!Q26)</f>
        <v>1005.2233576900137</v>
      </c>
      <c r="R26" s="77">
        <f>IF(RES_hh_tes_in!R26=0,0,1000*11630*RES_hh_tes_in!R26/RES_hh_num_in!R26)</f>
        <v>1017.4283009987627</v>
      </c>
      <c r="S26" s="77">
        <f>IF(RES_hh_tes_in!S26=0,0,1000*11630*RES_hh_tes_in!S26/RES_hh_num_in!S26)</f>
        <v>1015.9737559513271</v>
      </c>
      <c r="T26" s="77">
        <f>IF(RES_hh_tes_in!T26=0,0,1000*11630*RES_hh_tes_in!T26/RES_hh_num_in!T26)</f>
        <v>998.65487237955222</v>
      </c>
      <c r="U26" s="77">
        <f>IF(RES_hh_tes_in!U26=0,0,1000*11630*RES_hh_tes_in!U26/RES_hh_num_in!U26)</f>
        <v>1024.5702573697024</v>
      </c>
      <c r="V26" s="77">
        <f>IF(RES_hh_tes_in!V26=0,0,1000*11630*RES_hh_tes_in!V26/RES_hh_num_in!V26)</f>
        <v>1041.3103556683789</v>
      </c>
      <c r="W26" s="77">
        <f>IF(RES_hh_tes_in!W26=0,0,1000*11630*RES_hh_tes_in!W26/RES_hh_num_in!W26)</f>
        <v>1110.5680676960276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470.55985688750241</v>
      </c>
      <c r="D27" s="69">
        <f>IF(RES_hh_tes_in!D27=0,0,1000*11630*RES_hh_tes_in!D27/RES_hh_num_in!D27)</f>
        <v>532.7476470007731</v>
      </c>
      <c r="E27" s="69">
        <f>IF(RES_hh_tes_in!E27=0,0,1000*11630*RES_hh_tes_in!E27/RES_hh_num_in!E27)</f>
        <v>516.07500425521778</v>
      </c>
      <c r="F27" s="69">
        <f>IF(RES_hh_tes_in!F27=0,0,1000*11630*RES_hh_tes_in!F27/RES_hh_num_in!F27)</f>
        <v>554.91425593511985</v>
      </c>
      <c r="G27" s="69">
        <f>IF(RES_hh_tes_in!G27=0,0,1000*11630*RES_hh_tes_in!G27/RES_hh_num_in!G27)</f>
        <v>542.73478092677919</v>
      </c>
      <c r="H27" s="69">
        <f>IF(RES_hh_tes_in!H27=0,0,1000*11630*RES_hh_tes_in!H27/RES_hh_num_in!H27)</f>
        <v>560.31518456509832</v>
      </c>
      <c r="I27" s="69">
        <f>IF(RES_hh_tes_in!I27=0,0,1000*11630*RES_hh_tes_in!I27/RES_hh_num_in!I27)</f>
        <v>537.78157259285899</v>
      </c>
      <c r="J27" s="69">
        <f>IF(RES_hh_tes_in!J27=0,0,1000*11630*RES_hh_tes_in!J27/RES_hh_num_in!J27)</f>
        <v>536.42811405888517</v>
      </c>
      <c r="K27" s="69">
        <f>IF(RES_hh_tes_in!K27=0,0,1000*11630*RES_hh_tes_in!K27/RES_hh_num_in!K27)</f>
        <v>564.80488041460205</v>
      </c>
      <c r="L27" s="69">
        <f>IF(RES_hh_tes_in!L27=0,0,1000*11630*RES_hh_tes_in!L27/RES_hh_num_in!L27)</f>
        <v>539.70854591622958</v>
      </c>
      <c r="M27" s="69">
        <f>IF(RES_hh_tes_in!M27=0,0,1000*11630*RES_hh_tes_in!M27/RES_hh_num_in!M27)</f>
        <v>509.11050016902431</v>
      </c>
      <c r="N27" s="69">
        <f>IF(RES_hh_tes_in!N27=0,0,1000*11630*RES_hh_tes_in!N27/RES_hh_num_in!N27)</f>
        <v>502.48498410810572</v>
      </c>
      <c r="O27" s="69">
        <f>IF(RES_hh_tes_in!O27=0,0,1000*11630*RES_hh_tes_in!O27/RES_hh_num_in!O27)</f>
        <v>562.42913468540632</v>
      </c>
      <c r="P27" s="69">
        <f>IF(RES_hh_tes_in!P27=0,0,1000*11630*RES_hh_tes_in!P27/RES_hh_num_in!P27)</f>
        <v>568.01372990756101</v>
      </c>
      <c r="Q27" s="69">
        <f>IF(RES_hh_tes_in!Q27=0,0,1000*11630*RES_hh_tes_in!Q27/RES_hh_num_in!Q27)</f>
        <v>561.06185762824987</v>
      </c>
      <c r="R27" s="69">
        <f>IF(RES_hh_tes_in!R27=0,0,1000*11630*RES_hh_tes_in!R27/RES_hh_num_in!R27)</f>
        <v>594.38182470508343</v>
      </c>
      <c r="S27" s="69">
        <f>IF(RES_hh_tes_in!S27=0,0,1000*11630*RES_hh_tes_in!S27/RES_hh_num_in!S27)</f>
        <v>593.22866729146688</v>
      </c>
      <c r="T27" s="69">
        <f>IF(RES_hh_tes_in!T27=0,0,1000*11630*RES_hh_tes_in!T27/RES_hh_num_in!T27)</f>
        <v>616.3170961069286</v>
      </c>
      <c r="U27" s="69">
        <f>IF(RES_hh_tes_in!U27=0,0,1000*11630*RES_hh_tes_in!U27/RES_hh_num_in!U27)</f>
        <v>643.61289257149042</v>
      </c>
      <c r="V27" s="69">
        <f>IF(RES_hh_tes_in!V27=0,0,1000*11630*RES_hh_tes_in!V27/RES_hh_num_in!V27)</f>
        <v>742.94674309338654</v>
      </c>
      <c r="W27" s="69">
        <f>IF(RES_hh_tes_in!W27=0,0,1000*11630*RES_hh_tes_in!W27/RES_hh_num_in!W27)</f>
        <v>731.92098187108377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486.05190415620189</v>
      </c>
      <c r="D29" s="72">
        <f>IF(RES_hh_tes_in!D29=0,0,1000*11630*RES_hh_tes_in!D29/RES_hh_num_in!D29)</f>
        <v>516.10635768195516</v>
      </c>
      <c r="E29" s="72">
        <f>IF(RES_hh_tes_in!E29=0,0,1000*11630*RES_hh_tes_in!E29/RES_hh_num_in!E29)</f>
        <v>498.44065677242639</v>
      </c>
      <c r="F29" s="72">
        <f>IF(RES_hh_tes_in!F29=0,0,1000*11630*RES_hh_tes_in!F29/RES_hh_num_in!F29)</f>
        <v>570.02647810917279</v>
      </c>
      <c r="G29" s="72">
        <f>IF(RES_hh_tes_in!G29=0,0,1000*11630*RES_hh_tes_in!G29/RES_hh_num_in!G29)</f>
        <v>529.46475560723923</v>
      </c>
      <c r="H29" s="72">
        <f>IF(RES_hh_tes_in!H29=0,0,1000*11630*RES_hh_tes_in!H29/RES_hh_num_in!H29)</f>
        <v>531.52672953216961</v>
      </c>
      <c r="I29" s="72">
        <f>IF(RES_hh_tes_in!I29=0,0,1000*11630*RES_hh_tes_in!I29/RES_hh_num_in!I29)</f>
        <v>552.61897016816658</v>
      </c>
      <c r="J29" s="72">
        <f>IF(RES_hh_tes_in!J29=0,0,1000*11630*RES_hh_tes_in!J29/RES_hh_num_in!J29)</f>
        <v>558.41144870143239</v>
      </c>
      <c r="K29" s="72">
        <f>IF(RES_hh_tes_in!K29=0,0,1000*11630*RES_hh_tes_in!K29/RES_hh_num_in!K29)</f>
        <v>493.10090008532694</v>
      </c>
      <c r="L29" s="72">
        <f>IF(RES_hh_tes_in!L29=0,0,1000*11630*RES_hh_tes_in!L29/RES_hh_num_in!L29)</f>
        <v>612.99372178825752</v>
      </c>
      <c r="M29" s="72">
        <f>IF(RES_hh_tes_in!M29=0,0,1000*11630*RES_hh_tes_in!M29/RES_hh_num_in!M29)</f>
        <v>574.00375461262081</v>
      </c>
      <c r="N29" s="72">
        <f>IF(RES_hh_tes_in!N29=0,0,1000*11630*RES_hh_tes_in!N29/RES_hh_num_in!N29)</f>
        <v>180.31503215956124</v>
      </c>
      <c r="O29" s="72">
        <f>IF(RES_hh_tes_in!O29=0,0,1000*11630*RES_hh_tes_in!O29/RES_hh_num_in!O29)</f>
        <v>654.61442381703841</v>
      </c>
      <c r="P29" s="72">
        <f>IF(RES_hh_tes_in!P29=0,0,1000*11630*RES_hh_tes_in!P29/RES_hh_num_in!P29)</f>
        <v>636.47372302531505</v>
      </c>
      <c r="Q29" s="72">
        <f>IF(RES_hh_tes_in!Q29=0,0,1000*11630*RES_hh_tes_in!Q29/RES_hh_num_in!Q29)</f>
        <v>558.61423864860046</v>
      </c>
      <c r="R29" s="72">
        <f>IF(RES_hh_tes_in!R29=0,0,1000*11630*RES_hh_tes_in!R29/RES_hh_num_in!R29)</f>
        <v>528.33860090394182</v>
      </c>
      <c r="S29" s="72">
        <f>IF(RES_hh_tes_in!S29=0,0,1000*11630*RES_hh_tes_in!S29/RES_hh_num_in!S29)</f>
        <v>529.44434270733927</v>
      </c>
      <c r="T29" s="72">
        <f>IF(RES_hh_tes_in!T29=0,0,1000*11630*RES_hh_tes_in!T29/RES_hh_num_in!T29)</f>
        <v>642.90930238208659</v>
      </c>
      <c r="U29" s="72">
        <f>IF(RES_hh_tes_in!U29=0,0,1000*11630*RES_hh_tes_in!U29/RES_hh_num_in!U29)</f>
        <v>669.81510222019676</v>
      </c>
      <c r="V29" s="72">
        <f>IF(RES_hh_tes_in!V29=0,0,1000*11630*RES_hh_tes_in!V29/RES_hh_num_in!V29)</f>
        <v>755.92301808481704</v>
      </c>
      <c r="W29" s="72">
        <f>IF(RES_hh_tes_in!W29=0,0,1000*11630*RES_hh_tes_in!W29/RES_hh_num_in!W29)</f>
        <v>736.91156302869547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415.26829937859355</v>
      </c>
      <c r="D30" s="72">
        <f>IF(RES_hh_tes_in!D30=0,0,1000*11630*RES_hh_tes_in!D30/RES_hh_num_in!D30)</f>
        <v>390.61745402340705</v>
      </c>
      <c r="E30" s="72">
        <f>IF(RES_hh_tes_in!E30=0,0,1000*11630*RES_hh_tes_in!E30/RES_hh_num_in!E30)</f>
        <v>406.5711019525661</v>
      </c>
      <c r="F30" s="72">
        <f>IF(RES_hh_tes_in!F30=0,0,1000*11630*RES_hh_tes_in!F30/RES_hh_num_in!F30)</f>
        <v>413.51512005540951</v>
      </c>
      <c r="G30" s="72">
        <f>IF(RES_hh_tes_in!G30=0,0,1000*11630*RES_hh_tes_in!G30/RES_hh_num_in!G30)</f>
        <v>463.77240775562018</v>
      </c>
      <c r="H30" s="72">
        <f>IF(RES_hh_tes_in!H30=0,0,1000*11630*RES_hh_tes_in!H30/RES_hh_num_in!H30)</f>
        <v>576.08746963028921</v>
      </c>
      <c r="I30" s="72">
        <f>IF(RES_hh_tes_in!I30=0,0,1000*11630*RES_hh_tes_in!I30/RES_hh_num_in!I30)</f>
        <v>548.58985313338326</v>
      </c>
      <c r="J30" s="72">
        <f>IF(RES_hh_tes_in!J30=0,0,1000*11630*RES_hh_tes_in!J30/RES_hh_num_in!J30)</f>
        <v>524.28130990939894</v>
      </c>
      <c r="K30" s="72">
        <f>IF(RES_hh_tes_in!K30=0,0,1000*11630*RES_hh_tes_in!K30/RES_hh_num_in!K30)</f>
        <v>593.20991974933634</v>
      </c>
      <c r="L30" s="72">
        <f>IF(RES_hh_tes_in!L30=0,0,1000*11630*RES_hh_tes_in!L30/RES_hh_num_in!L30)</f>
        <v>553.76653996735001</v>
      </c>
      <c r="M30" s="72">
        <f>IF(RES_hh_tes_in!M30=0,0,1000*11630*RES_hh_tes_in!M30/RES_hh_num_in!M30)</f>
        <v>497.18692433235657</v>
      </c>
      <c r="N30" s="72">
        <f>IF(RES_hh_tes_in!N30=0,0,1000*11630*RES_hh_tes_in!N30/RES_hh_num_in!N30)</f>
        <v>505.09538627493794</v>
      </c>
      <c r="O30" s="72">
        <f>IF(RES_hh_tes_in!O30=0,0,1000*11630*RES_hh_tes_in!O30/RES_hh_num_in!O30)</f>
        <v>569.18400242917323</v>
      </c>
      <c r="P30" s="72">
        <f>IF(RES_hh_tes_in!P30=0,0,1000*11630*RES_hh_tes_in!P30/RES_hh_num_in!P30)</f>
        <v>504.5470986594986</v>
      </c>
      <c r="Q30" s="72">
        <f>IF(RES_hh_tes_in!Q30=0,0,1000*11630*RES_hh_tes_in!Q30/RES_hh_num_in!Q30)</f>
        <v>509.38346498041722</v>
      </c>
      <c r="R30" s="72">
        <f>IF(RES_hh_tes_in!R30=0,0,1000*11630*RES_hh_tes_in!R30/RES_hh_num_in!R30)</f>
        <v>648.62239681769245</v>
      </c>
      <c r="S30" s="72">
        <f>IF(RES_hh_tes_in!S30=0,0,1000*11630*RES_hh_tes_in!S30/RES_hh_num_in!S30)</f>
        <v>593.92392857303628</v>
      </c>
      <c r="T30" s="72">
        <f>IF(RES_hh_tes_in!T30=0,0,1000*11630*RES_hh_tes_in!T30/RES_hh_num_in!T30)</f>
        <v>608.75177405805334</v>
      </c>
      <c r="U30" s="72">
        <f>IF(RES_hh_tes_in!U30=0,0,1000*11630*RES_hh_tes_in!U30/RES_hh_num_in!U30)</f>
        <v>698.36635625472275</v>
      </c>
      <c r="V30" s="72">
        <f>IF(RES_hh_tes_in!V30=0,0,1000*11630*RES_hh_tes_in!V30/RES_hh_num_in!V30)</f>
        <v>704.60172174769878</v>
      </c>
      <c r="W30" s="72">
        <f>IF(RES_hh_tes_in!W30=0,0,1000*11630*RES_hh_tes_in!W30/RES_hh_num_in!W30)</f>
        <v>753.54022446197553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478.23631950036747</v>
      </c>
      <c r="D31" s="72">
        <f>IF(RES_hh_tes_in!D31=0,0,1000*11630*RES_hh_tes_in!D31/RES_hh_num_in!D31)</f>
        <v>531.0562984923564</v>
      </c>
      <c r="E31" s="72">
        <f>IF(RES_hh_tes_in!E31=0,0,1000*11630*RES_hh_tes_in!E31/RES_hh_num_in!E31)</f>
        <v>496.20652191113618</v>
      </c>
      <c r="F31" s="72">
        <f>IF(RES_hh_tes_in!F31=0,0,1000*11630*RES_hh_tes_in!F31/RES_hh_num_in!F31)</f>
        <v>545.51013588763192</v>
      </c>
      <c r="G31" s="72">
        <f>IF(RES_hh_tes_in!G31=0,0,1000*11630*RES_hh_tes_in!G31/RES_hh_num_in!G31)</f>
        <v>519.09356389262484</v>
      </c>
      <c r="H31" s="72">
        <f>IF(RES_hh_tes_in!H31=0,0,1000*11630*RES_hh_tes_in!H31/RES_hh_num_in!H31)</f>
        <v>527.95285474303159</v>
      </c>
      <c r="I31" s="72">
        <f>IF(RES_hh_tes_in!I31=0,0,1000*11630*RES_hh_tes_in!I31/RES_hh_num_in!I31)</f>
        <v>605.54901472696861</v>
      </c>
      <c r="J31" s="72">
        <f>IF(RES_hh_tes_in!J31=0,0,1000*11630*RES_hh_tes_in!J31/RES_hh_num_in!J31)</f>
        <v>524.49518101410513</v>
      </c>
      <c r="K31" s="72">
        <f>IF(RES_hh_tes_in!K31=0,0,1000*11630*RES_hh_tes_in!K31/RES_hh_num_in!K31)</f>
        <v>520.53032788722692</v>
      </c>
      <c r="L31" s="72">
        <f>IF(RES_hh_tes_in!L31=0,0,1000*11630*RES_hh_tes_in!L31/RES_hh_num_in!L31)</f>
        <v>529.2737601011745</v>
      </c>
      <c r="M31" s="72">
        <f>IF(RES_hh_tes_in!M31=0,0,1000*11630*RES_hh_tes_in!M31/RES_hh_num_in!M31)</f>
        <v>443.13646514542808</v>
      </c>
      <c r="N31" s="72">
        <f>IF(RES_hh_tes_in!N31=0,0,1000*11630*RES_hh_tes_in!N31/RES_hh_num_in!N31)</f>
        <v>530.37790213858352</v>
      </c>
      <c r="O31" s="72">
        <f>IF(RES_hh_tes_in!O31=0,0,1000*11630*RES_hh_tes_in!O31/RES_hh_num_in!O31)</f>
        <v>584.53715821106732</v>
      </c>
      <c r="P31" s="72">
        <f>IF(RES_hh_tes_in!P31=0,0,1000*11630*RES_hh_tes_in!P31/RES_hh_num_in!P31)</f>
        <v>576.60638191122769</v>
      </c>
      <c r="Q31" s="72">
        <f>IF(RES_hh_tes_in!Q31=0,0,1000*11630*RES_hh_tes_in!Q31/RES_hh_num_in!Q31)</f>
        <v>570.44490192474348</v>
      </c>
      <c r="R31" s="72">
        <f>IF(RES_hh_tes_in!R31=0,0,1000*11630*RES_hh_tes_in!R31/RES_hh_num_in!R31)</f>
        <v>587.44438045518211</v>
      </c>
      <c r="S31" s="72">
        <f>IF(RES_hh_tes_in!S31=0,0,1000*11630*RES_hh_tes_in!S31/RES_hh_num_in!S31)</f>
        <v>594.68239851528972</v>
      </c>
      <c r="T31" s="72">
        <f>IF(RES_hh_tes_in!T31=0,0,1000*11630*RES_hh_tes_in!T31/RES_hh_num_in!T31)</f>
        <v>586.4009866221736</v>
      </c>
      <c r="U31" s="72">
        <f>IF(RES_hh_tes_in!U31=0,0,1000*11630*RES_hh_tes_in!U31/RES_hh_num_in!U31)</f>
        <v>659.14099541378584</v>
      </c>
      <c r="V31" s="72">
        <f>IF(RES_hh_tes_in!V31=0,0,1000*11630*RES_hh_tes_in!V31/RES_hh_num_in!V31)</f>
        <v>748.0635893545824</v>
      </c>
      <c r="W31" s="72">
        <f>IF(RES_hh_tes_in!W31=0,0,1000*11630*RES_hh_tes_in!W31/RES_hh_num_in!W31)</f>
        <v>734.85053432060067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470.03191460835444</v>
      </c>
      <c r="D32" s="77">
        <f>IF(RES_hh_tes_in!D32=0,0,1000*11630*RES_hh_tes_in!D32/RES_hh_num_in!D32)</f>
        <v>533.18542892593337</v>
      </c>
      <c r="E32" s="77">
        <f>IF(RES_hh_tes_in!E32=0,0,1000*11630*RES_hh_tes_in!E32/RES_hh_num_in!E32)</f>
        <v>516.71320946697404</v>
      </c>
      <c r="F32" s="77">
        <f>IF(RES_hh_tes_in!F32=0,0,1000*11630*RES_hh_tes_in!F32/RES_hh_num_in!F32)</f>
        <v>554.65432424284143</v>
      </c>
      <c r="G32" s="77">
        <f>IF(RES_hh_tes_in!G32=0,0,1000*11630*RES_hh_tes_in!G32/RES_hh_num_in!G32)</f>
        <v>543.74654178825654</v>
      </c>
      <c r="H32" s="77">
        <f>IF(RES_hh_tes_in!H32=0,0,1000*11630*RES_hh_tes_in!H32/RES_hh_num_in!H32)</f>
        <v>562.17281750549864</v>
      </c>
      <c r="I32" s="77">
        <f>IF(RES_hh_tes_in!I32=0,0,1000*11630*RES_hh_tes_in!I32/RES_hh_num_in!I32)</f>
        <v>535.50897992156013</v>
      </c>
      <c r="J32" s="77">
        <f>IF(RES_hh_tes_in!J32=0,0,1000*11630*RES_hh_tes_in!J32/RES_hh_num_in!J32)</f>
        <v>535.90117434121828</v>
      </c>
      <c r="K32" s="77">
        <f>IF(RES_hh_tes_in!K32=0,0,1000*11630*RES_hh_tes_in!K32/RES_hh_num_in!K32)</f>
        <v>568.25419047110324</v>
      </c>
      <c r="L32" s="77">
        <f>IF(RES_hh_tes_in!L32=0,0,1000*11630*RES_hh_tes_in!L32/RES_hh_num_in!L32)</f>
        <v>537.50929315980954</v>
      </c>
      <c r="M32" s="77">
        <f>IF(RES_hh_tes_in!M32=0,0,1000*11630*RES_hh_tes_in!M32/RES_hh_num_in!M32)</f>
        <v>510.34517293490404</v>
      </c>
      <c r="N32" s="77">
        <f>IF(RES_hh_tes_in!N32=0,0,1000*11630*RES_hh_tes_in!N32/RES_hh_num_in!N32)</f>
        <v>522.11937541415341</v>
      </c>
      <c r="O32" s="77">
        <f>IF(RES_hh_tes_in!O32=0,0,1000*11630*RES_hh_tes_in!O32/RES_hh_num_in!O32)</f>
        <v>547.30492012808861</v>
      </c>
      <c r="P32" s="77">
        <f>IF(RES_hh_tes_in!P32=0,0,1000*11630*RES_hh_tes_in!P32/RES_hh_num_in!P32)</f>
        <v>558.3947516689783</v>
      </c>
      <c r="Q32" s="77">
        <f>IF(RES_hh_tes_in!Q32=0,0,1000*11630*RES_hh_tes_in!Q32/RES_hh_num_in!Q32)</f>
        <v>561.44223423701362</v>
      </c>
      <c r="R32" s="77">
        <f>IF(RES_hh_tes_in!R32=0,0,1000*11630*RES_hh_tes_in!R32/RES_hh_num_in!R32)</f>
        <v>600.81205262448782</v>
      </c>
      <c r="S32" s="77">
        <f>IF(RES_hh_tes_in!S32=0,0,1000*11630*RES_hh_tes_in!S32/RES_hh_num_in!S32)</f>
        <v>603.66381812303371</v>
      </c>
      <c r="T32" s="77">
        <f>IF(RES_hh_tes_in!T32=0,0,1000*11630*RES_hh_tes_in!T32/RES_hh_num_in!T32)</f>
        <v>610.508509517216</v>
      </c>
      <c r="U32" s="77">
        <f>IF(RES_hh_tes_in!U32=0,0,1000*11630*RES_hh_tes_in!U32/RES_hh_num_in!U32)</f>
        <v>636.1975522265551</v>
      </c>
      <c r="V32" s="77">
        <f>IF(RES_hh_tes_in!V32=0,0,1000*11630*RES_hh_tes_in!V32/RES_hh_num_in!V32)</f>
        <v>739.7058211995228</v>
      </c>
      <c r="W32" s="77">
        <f>IF(RES_hh_tes_in!W32=0,0,1000*11630*RES_hh_tes_in!W32/RES_hh_num_in!W32)</f>
        <v>730.669270786742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1962.1031510838666</v>
      </c>
      <c r="D3" s="65">
        <f>IF(RES_hh_emi_in!D3=0,0,1000000*RES_hh_emi_in!D3/RES_hh_num_in!D3)</f>
        <v>2004.7628967360395</v>
      </c>
      <c r="E3" s="65">
        <f>IF(RES_hh_emi_in!E3=0,0,1000000*RES_hh_emi_in!E3/RES_hh_num_in!E3)</f>
        <v>2416.9561679763351</v>
      </c>
      <c r="F3" s="65">
        <f>IF(RES_hh_emi_in!F3=0,0,1000000*RES_hh_emi_in!F3/RES_hh_num_in!F3)</f>
        <v>2018.0600266753947</v>
      </c>
      <c r="G3" s="65">
        <f>IF(RES_hh_emi_in!G3=0,0,1000000*RES_hh_emi_in!G3/RES_hh_num_in!G3)</f>
        <v>1703.2292364663153</v>
      </c>
      <c r="H3" s="65">
        <f>IF(RES_hh_emi_in!H3=0,0,1000000*RES_hh_emi_in!H3/RES_hh_num_in!H3)</f>
        <v>1410.313066096388</v>
      </c>
      <c r="I3" s="65">
        <f>IF(RES_hh_emi_in!I3=0,0,1000000*RES_hh_emi_in!I3/RES_hh_num_in!I3)</f>
        <v>1275.6147598966068</v>
      </c>
      <c r="J3" s="65">
        <f>IF(RES_hh_emi_in!J3=0,0,1000000*RES_hh_emi_in!J3/RES_hh_num_in!J3)</f>
        <v>1663.8995269849768</v>
      </c>
      <c r="K3" s="65">
        <f>IF(RES_hh_emi_in!K3=0,0,1000000*RES_hh_emi_in!K3/RES_hh_num_in!K3)</f>
        <v>1454.583548392661</v>
      </c>
      <c r="L3" s="65">
        <f>IF(RES_hh_emi_in!L3=0,0,1000000*RES_hh_emi_in!L3/RES_hh_num_in!L3)</f>
        <v>1115.8744350187146</v>
      </c>
      <c r="M3" s="65">
        <f>IF(RES_hh_emi_in!M3=0,0,1000000*RES_hh_emi_in!M3/RES_hh_num_in!M3)</f>
        <v>1055.1184897569372</v>
      </c>
      <c r="N3" s="65">
        <f>IF(RES_hh_emi_in!N3=0,0,1000000*RES_hh_emi_in!N3/RES_hh_num_in!N3)</f>
        <v>990.52930589396374</v>
      </c>
      <c r="O3" s="65">
        <f>IF(RES_hh_emi_in!O3=0,0,1000000*RES_hh_emi_in!O3/RES_hh_num_in!O3)</f>
        <v>757.07340691129525</v>
      </c>
      <c r="P3" s="65">
        <f>IF(RES_hh_emi_in!P3=0,0,1000000*RES_hh_emi_in!P3/RES_hh_num_in!P3)</f>
        <v>724.12221822704464</v>
      </c>
      <c r="Q3" s="65">
        <f>IF(RES_hh_emi_in!Q3=0,0,1000000*RES_hh_emi_in!Q3/RES_hh_num_in!Q3)</f>
        <v>491.9790897878778</v>
      </c>
      <c r="R3" s="65">
        <f>IF(RES_hh_emi_in!R3=0,0,1000000*RES_hh_emi_in!R3/RES_hh_num_in!R3)</f>
        <v>579.81828703845395</v>
      </c>
      <c r="S3" s="65">
        <f>IF(RES_hh_emi_in!S3=0,0,1000000*RES_hh_emi_in!S3/RES_hh_num_in!S3)</f>
        <v>909.68526216241844</v>
      </c>
      <c r="T3" s="65">
        <f>IF(RES_hh_emi_in!T3=0,0,1000000*RES_hh_emi_in!T3/RES_hh_num_in!T3)</f>
        <v>767.1104251220072</v>
      </c>
      <c r="U3" s="65">
        <f>IF(RES_hh_emi_in!U3=0,0,1000000*RES_hh_emi_in!U3/RES_hh_num_in!U3)</f>
        <v>1132.1115937830159</v>
      </c>
      <c r="V3" s="65">
        <f>IF(RES_hh_emi_in!V3=0,0,1000000*RES_hh_emi_in!V3/RES_hh_num_in!V3)</f>
        <v>1279.2839145433024</v>
      </c>
      <c r="W3" s="65">
        <f>IF(RES_hh_emi_in!W3=0,0,1000000*RES_hh_emi_in!W3/RES_hh_num_in!W3)</f>
        <v>668.51960024395942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1948.9302462818339</v>
      </c>
      <c r="D4" s="69">
        <f>IF(RES_hh_emi_in!D4=0,0,1000000*RES_hh_emi_in!D4/RES_hh_num_in!D4)</f>
        <v>1992.0469196113909</v>
      </c>
      <c r="E4" s="69">
        <f>IF(RES_hh_emi_in!E4=0,0,1000000*RES_hh_emi_in!E4/RES_hh_num_in!E4)</f>
        <v>2402.0278797020937</v>
      </c>
      <c r="F4" s="69">
        <f>IF(RES_hh_emi_in!F4=0,0,1000000*RES_hh_emi_in!F4/RES_hh_num_in!F4)</f>
        <v>2005.4970632701929</v>
      </c>
      <c r="G4" s="69">
        <f>IF(RES_hh_emi_in!G4=0,0,1000000*RES_hh_emi_in!G4/RES_hh_num_in!G4)</f>
        <v>1689.0165133367673</v>
      </c>
      <c r="H4" s="69">
        <f>IF(RES_hh_emi_in!H4=0,0,1000000*RES_hh_emi_in!H4/RES_hh_num_in!H4)</f>
        <v>1394.8044661298661</v>
      </c>
      <c r="I4" s="69">
        <f>IF(RES_hh_emi_in!I4=0,0,1000000*RES_hh_emi_in!I4/RES_hh_num_in!I4)</f>
        <v>1260.8354847320009</v>
      </c>
      <c r="J4" s="69">
        <f>IF(RES_hh_emi_in!J4=0,0,1000000*RES_hh_emi_in!J4/RES_hh_num_in!J4)</f>
        <v>1629.3749308836123</v>
      </c>
      <c r="K4" s="69">
        <f>IF(RES_hh_emi_in!K4=0,0,1000000*RES_hh_emi_in!K4/RES_hh_num_in!K4)</f>
        <v>1432.1414849665193</v>
      </c>
      <c r="L4" s="69">
        <f>IF(RES_hh_emi_in!L4=0,0,1000000*RES_hh_emi_in!L4/RES_hh_num_in!L4)</f>
        <v>1089.0996401330231</v>
      </c>
      <c r="M4" s="69">
        <f>IF(RES_hh_emi_in!M4=0,0,1000000*RES_hh_emi_in!M4/RES_hh_num_in!M4)</f>
        <v>1025.5397526132517</v>
      </c>
      <c r="N4" s="69">
        <f>IF(RES_hh_emi_in!N4=0,0,1000000*RES_hh_emi_in!N4/RES_hh_num_in!N4)</f>
        <v>959.79322844136686</v>
      </c>
      <c r="O4" s="69">
        <f>IF(RES_hh_emi_in!O4=0,0,1000000*RES_hh_emi_in!O4/RES_hh_num_in!O4)</f>
        <v>703.18187825496875</v>
      </c>
      <c r="P4" s="69">
        <f>IF(RES_hh_emi_in!P4=0,0,1000000*RES_hh_emi_in!P4/RES_hh_num_in!P4)</f>
        <v>688.03333606737579</v>
      </c>
      <c r="Q4" s="69">
        <f>IF(RES_hh_emi_in!Q4=0,0,1000000*RES_hh_emi_in!Q4/RES_hh_num_in!Q4)</f>
        <v>465.92359528440295</v>
      </c>
      <c r="R4" s="69">
        <f>IF(RES_hh_emi_in!R4=0,0,1000000*RES_hh_emi_in!R4/RES_hh_num_in!R4)</f>
        <v>553.88446006368235</v>
      </c>
      <c r="S4" s="69">
        <f>IF(RES_hh_emi_in!S4=0,0,1000000*RES_hh_emi_in!S4/RES_hh_num_in!S4)</f>
        <v>866.05922812837298</v>
      </c>
      <c r="T4" s="69">
        <f>IF(RES_hh_emi_in!T4=0,0,1000000*RES_hh_emi_in!T4/RES_hh_num_in!T4)</f>
        <v>703.01999962154173</v>
      </c>
      <c r="U4" s="69">
        <f>IF(RES_hh_emi_in!U4=0,0,1000000*RES_hh_emi_in!U4/RES_hh_num_in!U4)</f>
        <v>1058.1147008749172</v>
      </c>
      <c r="V4" s="69">
        <f>IF(RES_hh_emi_in!V4=0,0,1000000*RES_hh_emi_in!V4/RES_hh_num_in!V4)</f>
        <v>1194.9180781737336</v>
      </c>
      <c r="W4" s="69">
        <f>IF(RES_hh_emi_in!W4=0,0,1000000*RES_hh_emi_in!W4/RES_hh_num_in!W4)</f>
        <v>616.61044002952269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1948.6689442196468</v>
      </c>
      <c r="J5" s="72">
        <f>IF(RES_hh_emi_in!J5=0,0,1000000*RES_hh_emi_in!J5/RES_hh_num_in!J5)</f>
        <v>6451.8551177672953</v>
      </c>
      <c r="K5" s="72">
        <f>IF(RES_hh_emi_in!K5=0,0,1000000*RES_hh_emi_in!K5/RES_hh_num_in!K5)</f>
        <v>3791.8023659479022</v>
      </c>
      <c r="L5" s="72">
        <f>IF(RES_hh_emi_in!L5=0,0,1000000*RES_hh_emi_in!L5/RES_hh_num_in!L5)</f>
        <v>3719.3892949224573</v>
      </c>
      <c r="M5" s="72">
        <f>IF(RES_hh_emi_in!M5=0,0,1000000*RES_hh_emi_in!M5/RES_hh_num_in!M5)</f>
        <v>0</v>
      </c>
      <c r="N5" s="72">
        <f>IF(RES_hh_emi_in!N5=0,0,1000000*RES_hh_emi_in!N5/RES_hh_num_in!N5)</f>
        <v>583.18450987545225</v>
      </c>
      <c r="O5" s="72">
        <f>IF(RES_hh_emi_in!O5=0,0,1000000*RES_hh_emi_in!O5/RES_hh_num_in!O5)</f>
        <v>1300.4763829051499</v>
      </c>
      <c r="P5" s="72">
        <f>IF(RES_hh_emi_in!P5=0,0,1000000*RES_hh_emi_in!P5/RES_hh_num_in!P5)</f>
        <v>3029.0303116336913</v>
      </c>
      <c r="Q5" s="72">
        <f>IF(RES_hh_emi_in!Q5=0,0,1000000*RES_hh_emi_in!Q5/RES_hh_num_in!Q5)</f>
        <v>4104.4936263809414</v>
      </c>
      <c r="R5" s="72">
        <f>IF(RES_hh_emi_in!R5=0,0,1000000*RES_hh_emi_in!R5/RES_hh_num_in!R5)</f>
        <v>1553.0959253677077</v>
      </c>
      <c r="S5" s="72">
        <f>IF(RES_hh_emi_in!S5=0,0,1000000*RES_hh_emi_in!S5/RES_hh_num_in!S5)</f>
        <v>2989.5818822674291</v>
      </c>
      <c r="T5" s="72">
        <f>IF(RES_hh_emi_in!T5=0,0,1000000*RES_hh_emi_in!T5/RES_hh_num_in!T5)</f>
        <v>2290.0111142318469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2200.2537683969708</v>
      </c>
      <c r="I6" s="72">
        <f>IF(RES_hh_emi_in!I6=0,0,1000000*RES_hh_emi_in!I6/RES_hh_num_in!I6)</f>
        <v>2085.0812696764724</v>
      </c>
      <c r="J6" s="72">
        <f>IF(RES_hh_emi_in!J6=0,0,1000000*RES_hh_emi_in!J6/RES_hh_num_in!J6)</f>
        <v>2066.9932241489059</v>
      </c>
      <c r="K6" s="72">
        <f>IF(RES_hh_emi_in!K6=0,0,1000000*RES_hh_emi_in!K6/RES_hh_num_in!K6)</f>
        <v>1595.6450307506095</v>
      </c>
      <c r="L6" s="72">
        <f>IF(RES_hh_emi_in!L6=0,0,1000000*RES_hh_emi_in!L6/RES_hh_num_in!L6)</f>
        <v>1828.5087465287547</v>
      </c>
      <c r="M6" s="72">
        <f>IF(RES_hh_emi_in!M6=0,0,1000000*RES_hh_emi_in!M6/RES_hh_num_in!M6)</f>
        <v>1471.682687686791</v>
      </c>
      <c r="N6" s="72">
        <f>IF(RES_hh_emi_in!N6=0,0,1000000*RES_hh_emi_in!N6/RES_hh_num_in!N6)</f>
        <v>585.93134652642584</v>
      </c>
      <c r="O6" s="72">
        <f>IF(RES_hh_emi_in!O6=0,0,1000000*RES_hh_emi_in!O6/RES_hh_num_in!O6)</f>
        <v>1573.7770910418028</v>
      </c>
      <c r="P6" s="72">
        <f>IF(RES_hh_emi_in!P6=0,0,1000000*RES_hh_emi_in!P6/RES_hh_num_in!P6)</f>
        <v>2221.6329850690122</v>
      </c>
      <c r="Q6" s="72">
        <f>IF(RES_hh_emi_in!Q6=0,0,1000000*RES_hh_emi_in!Q6/RES_hh_num_in!Q6)</f>
        <v>1825.5362616066172</v>
      </c>
      <c r="R6" s="72">
        <f>IF(RES_hh_emi_in!R6=0,0,1000000*RES_hh_emi_in!R6/RES_hh_num_in!R6)</f>
        <v>1685.2723240412258</v>
      </c>
      <c r="S6" s="72">
        <f>IF(RES_hh_emi_in!S6=0,0,1000000*RES_hh_emi_in!S6/RES_hh_num_in!S6)</f>
        <v>1638.4320779720097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1389.1238420522784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2544.2265517028691</v>
      </c>
      <c r="D7" s="72">
        <f>IF(RES_hh_emi_in!D7=0,0,1000000*RES_hh_emi_in!D7/RES_hh_num_in!D7)</f>
        <v>2641.2416022567559</v>
      </c>
      <c r="E7" s="72">
        <f>IF(RES_hh_emi_in!E7=0,0,1000000*RES_hh_emi_in!E7/RES_hh_num_in!E7)</f>
        <v>3097.822116855838</v>
      </c>
      <c r="F7" s="72">
        <f>IF(RES_hh_emi_in!F7=0,0,1000000*RES_hh_emi_in!F7/RES_hh_num_in!F7)</f>
        <v>2897.0912882520993</v>
      </c>
      <c r="G7" s="72">
        <f>IF(RES_hh_emi_in!G7=0,0,1000000*RES_hh_emi_in!G7/RES_hh_num_in!G7)</f>
        <v>3033.8853825449651</v>
      </c>
      <c r="H7" s="72">
        <f>IF(RES_hh_emi_in!H7=0,0,1000000*RES_hh_emi_in!H7/RES_hh_num_in!H7)</f>
        <v>3047.921614143223</v>
      </c>
      <c r="I7" s="72">
        <f>IF(RES_hh_emi_in!I7=0,0,1000000*RES_hh_emi_in!I7/RES_hh_num_in!I7)</f>
        <v>2835.9595414950213</v>
      </c>
      <c r="J7" s="72">
        <f>IF(RES_hh_emi_in!J7=0,0,1000000*RES_hh_emi_in!J7/RES_hh_num_in!J7)</f>
        <v>2804.3905837520815</v>
      </c>
      <c r="K7" s="72">
        <f>IF(RES_hh_emi_in!K7=0,0,1000000*RES_hh_emi_in!K7/RES_hh_num_in!K7)</f>
        <v>2415.5877700970632</v>
      </c>
      <c r="L7" s="72">
        <f>IF(RES_hh_emi_in!L7=0,0,1000000*RES_hh_emi_in!L7/RES_hh_num_in!L7)</f>
        <v>2229.2061223501255</v>
      </c>
      <c r="M7" s="72">
        <f>IF(RES_hh_emi_in!M7=0,0,1000000*RES_hh_emi_in!M7/RES_hh_num_in!M7)</f>
        <v>3149.0760847938213</v>
      </c>
      <c r="N7" s="72">
        <f>IF(RES_hh_emi_in!N7=0,0,1000000*RES_hh_emi_in!N7/RES_hh_num_in!N7)</f>
        <v>2430.5531054377184</v>
      </c>
      <c r="O7" s="72">
        <f>IF(RES_hh_emi_in!O7=0,0,1000000*RES_hh_emi_in!O7/RES_hh_num_in!O7)</f>
        <v>1150.156825456356</v>
      </c>
      <c r="P7" s="72">
        <f>IF(RES_hh_emi_in!P7=0,0,1000000*RES_hh_emi_in!P7/RES_hh_num_in!P7)</f>
        <v>1141.465616550928</v>
      </c>
      <c r="Q7" s="72">
        <f>IF(RES_hh_emi_in!Q7=0,0,1000000*RES_hh_emi_in!Q7/RES_hh_num_in!Q7)</f>
        <v>0</v>
      </c>
      <c r="R7" s="72">
        <f>IF(RES_hh_emi_in!R7=0,0,1000000*RES_hh_emi_in!R7/RES_hh_num_in!R7)</f>
        <v>1497.437959832559</v>
      </c>
      <c r="S7" s="72">
        <f>IF(RES_hh_emi_in!S7=0,0,1000000*RES_hh_emi_in!S7/RES_hh_num_in!S7)</f>
        <v>1525.0505128909565</v>
      </c>
      <c r="T7" s="72">
        <f>IF(RES_hh_emi_in!T7=0,0,1000000*RES_hh_emi_in!T7/RES_hh_num_in!T7)</f>
        <v>1283.9647601698364</v>
      </c>
      <c r="U7" s="72">
        <f>IF(RES_hh_emi_in!U7=0,0,1000000*RES_hh_emi_in!U7/RES_hh_num_in!U7)</f>
        <v>1413.1414284189825</v>
      </c>
      <c r="V7" s="72">
        <f>IF(RES_hh_emi_in!V7=0,0,1000000*RES_hh_emi_in!V7/RES_hh_num_in!V7)</f>
        <v>1536.3036782828467</v>
      </c>
      <c r="W7" s="72">
        <f>IF(RES_hh_emi_in!W7=0,0,1000000*RES_hh_emi_in!W7/RES_hh_num_in!W7)</f>
        <v>1338.0570881117349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1411.3873790981263</v>
      </c>
      <c r="D8" s="72">
        <f>IF(RES_hh_emi_in!D8=0,0,1000000*RES_hh_emi_in!D8/RES_hh_num_in!D8)</f>
        <v>1249.49708416769</v>
      </c>
      <c r="E8" s="72">
        <f>IF(RES_hh_emi_in!E8=0,0,1000000*RES_hh_emi_in!E8/RES_hh_num_in!E8)</f>
        <v>1444.9542353311338</v>
      </c>
      <c r="F8" s="72">
        <f>IF(RES_hh_emi_in!F8=0,0,1000000*RES_hh_emi_in!F8/RES_hh_num_in!F8)</f>
        <v>1371.8161364663542</v>
      </c>
      <c r="G8" s="72">
        <f>IF(RES_hh_emi_in!G8=0,0,1000000*RES_hh_emi_in!G8/RES_hh_num_in!G8)</f>
        <v>1636.1623977954548</v>
      </c>
      <c r="H8" s="72">
        <f>IF(RES_hh_emi_in!H8=0,0,1000000*RES_hh_emi_in!H8/RES_hh_num_in!H8)</f>
        <v>1998.886370374647</v>
      </c>
      <c r="I8" s="72">
        <f>IF(RES_hh_emi_in!I8=0,0,1000000*RES_hh_emi_in!I8/RES_hh_num_in!I8)</f>
        <v>1816.6306540747466</v>
      </c>
      <c r="J8" s="72">
        <f>IF(RES_hh_emi_in!J8=0,0,1000000*RES_hh_emi_in!J8/RES_hh_num_in!J8)</f>
        <v>1664.7186170655198</v>
      </c>
      <c r="K8" s="72">
        <f>IF(RES_hh_emi_in!K8=0,0,1000000*RES_hh_emi_in!K8/RES_hh_num_in!K8)</f>
        <v>1650.1704873282745</v>
      </c>
      <c r="L8" s="72">
        <f>IF(RES_hh_emi_in!L8=0,0,1000000*RES_hh_emi_in!L8/RES_hh_num_in!L8)</f>
        <v>1463.9480991531666</v>
      </c>
      <c r="M8" s="72">
        <f>IF(RES_hh_emi_in!M8=0,0,1000000*RES_hh_emi_in!M8/RES_hh_num_in!M8)</f>
        <v>1845.8150889195217</v>
      </c>
      <c r="N8" s="72">
        <f>IF(RES_hh_emi_in!N8=0,0,1000000*RES_hh_emi_in!N8/RES_hh_num_in!N8)</f>
        <v>1539.390471695127</v>
      </c>
      <c r="O8" s="72">
        <f>IF(RES_hh_emi_in!O8=0,0,1000000*RES_hh_emi_in!O8/RES_hh_num_in!O8)</f>
        <v>1016.2766326048198</v>
      </c>
      <c r="P8" s="72">
        <f>IF(RES_hh_emi_in!P8=0,0,1000000*RES_hh_emi_in!P8/RES_hh_num_in!P8)</f>
        <v>917.41728127273768</v>
      </c>
      <c r="Q8" s="72">
        <f>IF(RES_hh_emi_in!Q8=0,0,1000000*RES_hh_emi_in!Q8/RES_hh_num_in!Q8)</f>
        <v>1263.8387437360602</v>
      </c>
      <c r="R8" s="72">
        <f>IF(RES_hh_emi_in!R8=0,0,1000000*RES_hh_emi_in!R8/RES_hh_num_in!R8)</f>
        <v>1079.7707067628253</v>
      </c>
      <c r="S8" s="72">
        <f>IF(RES_hh_emi_in!S8=0,0,1000000*RES_hh_emi_in!S8/RES_hh_num_in!S8)</f>
        <v>1074.9483850211375</v>
      </c>
      <c r="T8" s="72">
        <f>IF(RES_hh_emi_in!T8=0,0,1000000*RES_hh_emi_in!T8/RES_hh_num_in!T8)</f>
        <v>894.81066440260622</v>
      </c>
      <c r="U8" s="72">
        <f>IF(RES_hh_emi_in!U8=0,0,1000000*RES_hh_emi_in!U8/RES_hh_num_in!U8)</f>
        <v>943.21883551266569</v>
      </c>
      <c r="V8" s="72">
        <f>IF(RES_hh_emi_in!V8=0,0,1000000*RES_hh_emi_in!V8/RES_hh_num_in!V8)</f>
        <v>966.98434271868985</v>
      </c>
      <c r="W8" s="72">
        <f>IF(RES_hh_emi_in!W8=0,0,1000000*RES_hh_emi_in!W8/RES_hh_num_in!W8)</f>
        <v>1001.6416344900849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7.2108763961595947</v>
      </c>
      <c r="D17" s="69">
        <f>IF(RES_hh_emi_in!D17=0,0,1000000*RES_hh_emi_in!D17/RES_hh_num_in!D17)</f>
        <v>8.1649265594237406</v>
      </c>
      <c r="E17" s="69">
        <f>IF(RES_hh_emi_in!E17=0,0,1000000*RES_hh_emi_in!E17/RES_hh_num_in!E17)</f>
        <v>9.3070531657543967</v>
      </c>
      <c r="F17" s="69">
        <f>IF(RES_hh_emi_in!F17=0,0,1000000*RES_hh_emi_in!F17/RES_hh_num_in!F17)</f>
        <v>5.8013133071314007</v>
      </c>
      <c r="G17" s="69">
        <f>IF(RES_hh_emi_in!G17=0,0,1000000*RES_hh_emi_in!G17/RES_hh_num_in!G17)</f>
        <v>6.9863139591113663</v>
      </c>
      <c r="H17" s="69">
        <f>IF(RES_hh_emi_in!H17=0,0,1000000*RES_hh_emi_in!H17/RES_hh_num_in!H17)</f>
        <v>7.5618461845966793</v>
      </c>
      <c r="I17" s="69">
        <f>IF(RES_hh_emi_in!I17=0,0,1000000*RES_hh_emi_in!I17/RES_hh_num_in!I17)</f>
        <v>6.0921141554995311</v>
      </c>
      <c r="J17" s="69">
        <f>IF(RES_hh_emi_in!J17=0,0,1000000*RES_hh_emi_in!J17/RES_hh_num_in!J17)</f>
        <v>26.371665549262609</v>
      </c>
      <c r="K17" s="69">
        <f>IF(RES_hh_emi_in!K17=0,0,1000000*RES_hh_emi_in!K17/RES_hh_num_in!K17)</f>
        <v>16.214804071650121</v>
      </c>
      <c r="L17" s="69">
        <f>IF(RES_hh_emi_in!L17=0,0,1000000*RES_hh_emi_in!L17/RES_hh_num_in!L17)</f>
        <v>18.824163856508761</v>
      </c>
      <c r="M17" s="69">
        <f>IF(RES_hh_emi_in!M17=0,0,1000000*RES_hh_emi_in!M17/RES_hh_num_in!M17)</f>
        <v>20.062276161346094</v>
      </c>
      <c r="N17" s="69">
        <f>IF(RES_hh_emi_in!N17=0,0,1000000*RES_hh_emi_in!N17/RES_hh_num_in!N17)</f>
        <v>26.608852597913014</v>
      </c>
      <c r="O17" s="69">
        <f>IF(RES_hh_emi_in!O17=0,0,1000000*RES_hh_emi_in!O17/RES_hh_num_in!O17)</f>
        <v>23.172328438861946</v>
      </c>
      <c r="P17" s="69">
        <f>IF(RES_hh_emi_in!P17=0,0,1000000*RES_hh_emi_in!P17/RES_hh_num_in!P17)</f>
        <v>6.3684086757349174</v>
      </c>
      <c r="Q17" s="69">
        <f>IF(RES_hh_emi_in!Q17=0,0,1000000*RES_hh_emi_in!Q17/RES_hh_num_in!Q17)</f>
        <v>5.9635398265154871</v>
      </c>
      <c r="R17" s="69">
        <f>IF(RES_hh_emi_in!R17=0,0,1000000*RES_hh_emi_in!R17/RES_hh_num_in!R17)</f>
        <v>6.9244819819858963</v>
      </c>
      <c r="S17" s="69">
        <f>IF(RES_hh_emi_in!S17=0,0,1000000*RES_hh_emi_in!S17/RES_hh_num_in!S17)</f>
        <v>15.359581255284551</v>
      </c>
      <c r="T17" s="69">
        <f>IF(RES_hh_emi_in!T17=0,0,1000000*RES_hh_emi_in!T17/RES_hh_num_in!T17)</f>
        <v>14.743382667527987</v>
      </c>
      <c r="U17" s="69">
        <f>IF(RES_hh_emi_in!U17=0,0,1000000*RES_hh_emi_in!U17/RES_hh_num_in!U17)</f>
        <v>23.059100302088954</v>
      </c>
      <c r="V17" s="69">
        <f>IF(RES_hh_emi_in!V17=0,0,1000000*RES_hh_emi_in!V17/RES_hh_num_in!V17)</f>
        <v>26.87013471259317</v>
      </c>
      <c r="W17" s="69">
        <f>IF(RES_hh_emi_in!W17=0,0,1000000*RES_hh_emi_in!W17/RES_hh_num_in!W17)</f>
        <v>15.407988471754464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425.36647824952888</v>
      </c>
      <c r="D19" s="72">
        <f>IF(RES_hh_emi_in!D19=0,0,1000000*RES_hh_emi_in!D19/RES_hh_num_in!D19)</f>
        <v>444.37697270784645</v>
      </c>
      <c r="E19" s="72">
        <f>IF(RES_hh_emi_in!E19=0,0,1000000*RES_hh_emi_in!E19/RES_hh_num_in!E19)</f>
        <v>442.5831938698434</v>
      </c>
      <c r="F19" s="72">
        <f>IF(RES_hh_emi_in!F19=0,0,1000000*RES_hh_emi_in!F19/RES_hh_num_in!F19)</f>
        <v>454.025414344495</v>
      </c>
      <c r="G19" s="72">
        <f>IF(RES_hh_emi_in!G19=0,0,1000000*RES_hh_emi_in!G19/RES_hh_num_in!G19)</f>
        <v>445.76299424766626</v>
      </c>
      <c r="H19" s="72">
        <f>IF(RES_hh_emi_in!H19=0,0,1000000*RES_hh_emi_in!H19/RES_hh_num_in!H19)</f>
        <v>451.35118858825973</v>
      </c>
      <c r="I19" s="72">
        <f>IF(RES_hh_emi_in!I19=0,0,1000000*RES_hh_emi_in!I19/RES_hh_num_in!I19)</f>
        <v>424.814978741701</v>
      </c>
      <c r="J19" s="72">
        <f>IF(RES_hh_emi_in!J19=0,0,1000000*RES_hh_emi_in!J19/RES_hh_num_in!J19)</f>
        <v>453.41246401843335</v>
      </c>
      <c r="K19" s="72">
        <f>IF(RES_hh_emi_in!K19=0,0,1000000*RES_hh_emi_in!K19/RES_hh_num_in!K19)</f>
        <v>489.33331861446112</v>
      </c>
      <c r="L19" s="72">
        <f>IF(RES_hh_emi_in!L19=0,0,1000000*RES_hh_emi_in!L19/RES_hh_num_in!L19)</f>
        <v>462.48646884880196</v>
      </c>
      <c r="M19" s="72">
        <f>IF(RES_hh_emi_in!M19=0,0,1000000*RES_hh_emi_in!M19/RES_hh_num_in!M19)</f>
        <v>381.72947736015556</v>
      </c>
      <c r="N19" s="72">
        <f>IF(RES_hh_emi_in!N19=0,0,1000000*RES_hh_emi_in!N19/RES_hh_num_in!N19)</f>
        <v>327.75121746204007</v>
      </c>
      <c r="O19" s="72">
        <f>IF(RES_hh_emi_in!O19=0,0,1000000*RES_hh_emi_in!O19/RES_hh_num_in!O19)</f>
        <v>469.46844676003377</v>
      </c>
      <c r="P19" s="72">
        <f>IF(RES_hh_emi_in!P19=0,0,1000000*RES_hh_emi_in!P19/RES_hh_num_in!P19)</f>
        <v>444.91355643462583</v>
      </c>
      <c r="Q19" s="72">
        <f>IF(RES_hh_emi_in!Q19=0,0,1000000*RES_hh_emi_in!Q19/RES_hh_num_in!Q19)</f>
        <v>402.99374219877063</v>
      </c>
      <c r="R19" s="72">
        <f>IF(RES_hh_emi_in!R19=0,0,1000000*RES_hh_emi_in!R19/RES_hh_num_in!R19)</f>
        <v>388.14849563131656</v>
      </c>
      <c r="S19" s="72">
        <f>IF(RES_hh_emi_in!S19=0,0,1000000*RES_hh_emi_in!S19/RES_hh_num_in!S19)</f>
        <v>393.05947582368952</v>
      </c>
      <c r="T19" s="72">
        <f>IF(RES_hh_emi_in!T19=0,0,1000000*RES_hh_emi_in!T19/RES_hh_num_in!T19)</f>
        <v>383.0294007178793</v>
      </c>
      <c r="U19" s="72">
        <f>IF(RES_hh_emi_in!U19=0,0,1000000*RES_hh_emi_in!U19/RES_hh_num_in!U19)</f>
        <v>383.06431372432002</v>
      </c>
      <c r="V19" s="72">
        <f>IF(RES_hh_emi_in!V19=0,0,1000000*RES_hh_emi_in!V19/RES_hh_num_in!V19)</f>
        <v>382.38957033083119</v>
      </c>
      <c r="W19" s="72">
        <f>IF(RES_hh_emi_in!W19=0,0,1000000*RES_hh_emi_in!W19/RES_hh_num_in!W19)</f>
        <v>399.24351193166177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563.16542031189351</v>
      </c>
      <c r="D20" s="72">
        <f>IF(RES_hh_emi_in!D20=0,0,1000000*RES_hh_emi_in!D20/RES_hh_num_in!D20)</f>
        <v>566.22745755559231</v>
      </c>
      <c r="E20" s="72">
        <f>IF(RES_hh_emi_in!E20=0,0,1000000*RES_hh_emi_in!E20/RES_hh_num_in!E20)</f>
        <v>576.29637100388084</v>
      </c>
      <c r="F20" s="72">
        <f>IF(RES_hh_emi_in!F20=0,0,1000000*RES_hh_emi_in!F20/RES_hh_num_in!F20)</f>
        <v>586.38372542776551</v>
      </c>
      <c r="G20" s="72">
        <f>IF(RES_hh_emi_in!G20=0,0,1000000*RES_hh_emi_in!G20/RES_hh_num_in!G20)</f>
        <v>568.31384994785788</v>
      </c>
      <c r="H20" s="72">
        <f>IF(RES_hh_emi_in!H20=0,0,1000000*RES_hh_emi_in!H20/RES_hh_num_in!H20)</f>
        <v>572.63860443540773</v>
      </c>
      <c r="I20" s="72">
        <f>IF(RES_hh_emi_in!I20=0,0,1000000*RES_hh_emi_in!I20/RES_hh_num_in!I20)</f>
        <v>530.92409475367242</v>
      </c>
      <c r="J20" s="72">
        <f>IF(RES_hh_emi_in!J20=0,0,1000000*RES_hh_emi_in!J20/RES_hh_num_in!J20)</f>
        <v>596.76074277391365</v>
      </c>
      <c r="K20" s="72">
        <f>IF(RES_hh_emi_in!K20=0,0,1000000*RES_hh_emi_in!K20/RES_hh_num_in!K20)</f>
        <v>628.28179488001558</v>
      </c>
      <c r="L20" s="72">
        <f>IF(RES_hh_emi_in!L20=0,0,1000000*RES_hh_emi_in!L20/RES_hh_num_in!L20)</f>
        <v>589.24304775540884</v>
      </c>
      <c r="M20" s="72">
        <f>IF(RES_hh_emi_in!M20=0,0,1000000*RES_hh_emi_in!M20/RES_hh_num_in!M20)</f>
        <v>604.51879979590342</v>
      </c>
      <c r="N20" s="72">
        <f>IF(RES_hh_emi_in!N20=0,0,1000000*RES_hh_emi_in!N20/RES_hh_num_in!N20)</f>
        <v>571.05541665089254</v>
      </c>
      <c r="O20" s="72">
        <f>IF(RES_hh_emi_in!O20=0,0,1000000*RES_hh_emi_in!O20/RES_hh_num_in!O20)</f>
        <v>490.6868233573922</v>
      </c>
      <c r="P20" s="72">
        <f>IF(RES_hh_emi_in!P20=0,0,1000000*RES_hh_emi_in!P20/RES_hh_num_in!P20)</f>
        <v>495.46730310791486</v>
      </c>
      <c r="Q20" s="72">
        <f>IF(RES_hh_emi_in!Q20=0,0,1000000*RES_hh_emi_in!Q20/RES_hh_num_in!Q20)</f>
        <v>0</v>
      </c>
      <c r="R20" s="72">
        <f>IF(RES_hh_emi_in!R20=0,0,1000000*RES_hh_emi_in!R20/RES_hh_num_in!R20)</f>
        <v>531.91498538061228</v>
      </c>
      <c r="S20" s="72">
        <f>IF(RES_hh_emi_in!S20=0,0,1000000*RES_hh_emi_in!S20/RES_hh_num_in!S20)</f>
        <v>431.38148703826079</v>
      </c>
      <c r="T20" s="72">
        <f>IF(RES_hh_emi_in!T20=0,0,1000000*RES_hh_emi_in!T20/RES_hh_num_in!T20)</f>
        <v>421.9745920588868</v>
      </c>
      <c r="U20" s="72">
        <f>IF(RES_hh_emi_in!U20=0,0,1000000*RES_hh_emi_in!U20/RES_hh_num_in!U20)</f>
        <v>453.96356557529754</v>
      </c>
      <c r="V20" s="72">
        <f>IF(RES_hh_emi_in!V20=0,0,1000000*RES_hh_emi_in!V20/RES_hh_num_in!V20)</f>
        <v>436.19364800709025</v>
      </c>
      <c r="W20" s="72">
        <f>IF(RES_hh_emi_in!W20=0,0,1000000*RES_hh_emi_in!W20/RES_hh_num_in!W20)</f>
        <v>497.02840443019539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336.34196027282212</v>
      </c>
      <c r="D21" s="72">
        <f>IF(RES_hh_emi_in!D21=0,0,1000000*RES_hh_emi_in!D21/RES_hh_num_in!D21)</f>
        <v>284.48353224817987</v>
      </c>
      <c r="E21" s="72">
        <f>IF(RES_hh_emi_in!E21=0,0,1000000*RES_hh_emi_in!E21/RES_hh_num_in!E21)</f>
        <v>291.42529459056095</v>
      </c>
      <c r="F21" s="72">
        <f>IF(RES_hh_emi_in!F21=0,0,1000000*RES_hh_emi_in!F21/RES_hh_num_in!F21)</f>
        <v>290.91010518717587</v>
      </c>
      <c r="G21" s="72">
        <f>IF(RES_hh_emi_in!G21=0,0,1000000*RES_hh_emi_in!G21/RES_hh_num_in!G21)</f>
        <v>319.60897566054354</v>
      </c>
      <c r="H21" s="72">
        <f>IF(RES_hh_emi_in!H21=0,0,1000000*RES_hh_emi_in!H21/RES_hh_num_in!H21)</f>
        <v>390.8397646867536</v>
      </c>
      <c r="I21" s="72">
        <f>IF(RES_hh_emi_in!I21=0,0,1000000*RES_hh_emi_in!I21/RES_hh_num_in!I21)</f>
        <v>370.54296451103824</v>
      </c>
      <c r="J21" s="72">
        <f>IF(RES_hh_emi_in!J21=0,0,1000000*RES_hh_emi_in!J21/RES_hh_num_in!J21)</f>
        <v>376.12655396501981</v>
      </c>
      <c r="K21" s="72">
        <f>IF(RES_hh_emi_in!K21=0,0,1000000*RES_hh_emi_in!K21/RES_hh_num_in!K21)</f>
        <v>437.89880576611012</v>
      </c>
      <c r="L21" s="72">
        <f>IF(RES_hh_emi_in!L21=0,0,1000000*RES_hh_emi_in!L21/RES_hh_num_in!L21)</f>
        <v>399.98123760995981</v>
      </c>
      <c r="M21" s="72">
        <f>IF(RES_hh_emi_in!M21=0,0,1000000*RES_hh_emi_in!M21/RES_hh_num_in!M21)</f>
        <v>370.43414360633045</v>
      </c>
      <c r="N21" s="72">
        <f>IF(RES_hh_emi_in!N21=0,0,1000000*RES_hh_emi_in!N21/RES_hh_num_in!N21)</f>
        <v>344.71927813698392</v>
      </c>
      <c r="O21" s="72">
        <f>IF(RES_hh_emi_in!O21=0,0,1000000*RES_hh_emi_in!O21/RES_hh_num_in!O21)</f>
        <v>365.93389437037519</v>
      </c>
      <c r="P21" s="72">
        <f>IF(RES_hh_emi_in!P21=0,0,1000000*RES_hh_emi_in!P21/RES_hh_num_in!P21)</f>
        <v>331.07368528082122</v>
      </c>
      <c r="Q21" s="72">
        <f>IF(RES_hh_emi_in!Q21=0,0,1000000*RES_hh_emi_in!Q21/RES_hh_num_in!Q21)</f>
        <v>336.91340999014994</v>
      </c>
      <c r="R21" s="72">
        <f>IF(RES_hh_emi_in!R21=0,0,1000000*RES_hh_emi_in!R21/RES_hh_num_in!R21)</f>
        <v>310.36272998979126</v>
      </c>
      <c r="S21" s="72">
        <f>IF(RES_hh_emi_in!S21=0,0,1000000*RES_hh_emi_in!S21/RES_hh_num_in!S21)</f>
        <v>340.50015710985207</v>
      </c>
      <c r="T21" s="72">
        <f>IF(RES_hh_emi_in!T21=0,0,1000000*RES_hh_emi_in!T21/RES_hh_num_in!T21)</f>
        <v>324.07181759412919</v>
      </c>
      <c r="U21" s="72">
        <f>IF(RES_hh_emi_in!U21=0,0,1000000*RES_hh_emi_in!U21/RES_hh_num_in!U21)</f>
        <v>317.89326434475294</v>
      </c>
      <c r="V21" s="72">
        <f>IF(RES_hh_emi_in!V21=0,0,1000000*RES_hh_emi_in!V21/RES_hh_num_in!V21)</f>
        <v>318.95183906358432</v>
      </c>
      <c r="W21" s="72">
        <f>IF(RES_hh_emi_in!W21=0,0,1000000*RES_hh_emi_in!W21/RES_hh_num_in!W21)</f>
        <v>341.56307994813119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5.9620284058732826</v>
      </c>
      <c r="D27" s="69">
        <f>IF(RES_hh_emi_in!D27=0,0,1000000*RES_hh_emi_in!D27/RES_hh_num_in!D27)</f>
        <v>4.5510505652246032</v>
      </c>
      <c r="E27" s="69">
        <f>IF(RES_hh_emi_in!E27=0,0,1000000*RES_hh_emi_in!E27/RES_hh_num_in!E27)</f>
        <v>5.6212351084873324</v>
      </c>
      <c r="F27" s="69">
        <f>IF(RES_hh_emi_in!F27=0,0,1000000*RES_hh_emi_in!F27/RES_hh_num_in!F27)</f>
        <v>6.7616500980702812</v>
      </c>
      <c r="G27" s="69">
        <f>IF(RES_hh_emi_in!G27=0,0,1000000*RES_hh_emi_in!G27/RES_hh_num_in!G27)</f>
        <v>7.2264091704370008</v>
      </c>
      <c r="H27" s="69">
        <f>IF(RES_hh_emi_in!H27=0,0,1000000*RES_hh_emi_in!H27/RES_hh_num_in!H27)</f>
        <v>7.9467537819251266</v>
      </c>
      <c r="I27" s="69">
        <f>IF(RES_hh_emi_in!I27=0,0,1000000*RES_hh_emi_in!I27/RES_hh_num_in!I27)</f>
        <v>8.6871610091063154</v>
      </c>
      <c r="J27" s="69">
        <f>IF(RES_hh_emi_in!J27=0,0,1000000*RES_hh_emi_in!J27/RES_hh_num_in!J27)</f>
        <v>8.1529305521017008</v>
      </c>
      <c r="K27" s="69">
        <f>IF(RES_hh_emi_in!K27=0,0,1000000*RES_hh_emi_in!K27/RES_hh_num_in!K27)</f>
        <v>6.2272593544915633</v>
      </c>
      <c r="L27" s="69">
        <f>IF(RES_hh_emi_in!L27=0,0,1000000*RES_hh_emi_in!L27/RES_hh_num_in!L27)</f>
        <v>7.9506310291831213</v>
      </c>
      <c r="M27" s="69">
        <f>IF(RES_hh_emi_in!M27=0,0,1000000*RES_hh_emi_in!M27/RES_hh_num_in!M27)</f>
        <v>9.516460982339396</v>
      </c>
      <c r="N27" s="69">
        <f>IF(RES_hh_emi_in!N27=0,0,1000000*RES_hh_emi_in!N27/RES_hh_num_in!N27)</f>
        <v>4.1272248546839894</v>
      </c>
      <c r="O27" s="69">
        <f>IF(RES_hh_emi_in!O27=0,0,1000000*RES_hh_emi_in!O27/RES_hh_num_in!O27)</f>
        <v>30.719200217464433</v>
      </c>
      <c r="P27" s="69">
        <f>IF(RES_hh_emi_in!P27=0,0,1000000*RES_hh_emi_in!P27/RES_hh_num_in!P27)</f>
        <v>29.72047348393393</v>
      </c>
      <c r="Q27" s="69">
        <f>IF(RES_hh_emi_in!Q27=0,0,1000000*RES_hh_emi_in!Q27/RES_hh_num_in!Q27)</f>
        <v>20.091954676959325</v>
      </c>
      <c r="R27" s="69">
        <f>IF(RES_hh_emi_in!R27=0,0,1000000*RES_hh_emi_in!R27/RES_hh_num_in!R27)</f>
        <v>19.009344992785714</v>
      </c>
      <c r="S27" s="69">
        <f>IF(RES_hh_emi_in!S27=0,0,1000000*RES_hh_emi_in!S27/RES_hh_num_in!S27)</f>
        <v>28.266452778760758</v>
      </c>
      <c r="T27" s="69">
        <f>IF(RES_hh_emi_in!T27=0,0,1000000*RES_hh_emi_in!T27/RES_hh_num_in!T27)</f>
        <v>49.347042832937561</v>
      </c>
      <c r="U27" s="69">
        <f>IF(RES_hh_emi_in!U27=0,0,1000000*RES_hh_emi_in!U27/RES_hh_num_in!U27)</f>
        <v>50.937792606009758</v>
      </c>
      <c r="V27" s="69">
        <f>IF(RES_hh_emi_in!V27=0,0,1000000*RES_hh_emi_in!V27/RES_hh_num_in!V27)</f>
        <v>57.495701656975633</v>
      </c>
      <c r="W27" s="69">
        <f>IF(RES_hh_emi_in!W27=0,0,1000000*RES_hh_emi_in!W27/RES_hh_num_in!W27)</f>
        <v>36.501171742682239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186.95831624809205</v>
      </c>
      <c r="D29" s="72">
        <f>IF(RES_hh_emi_in!D29=0,0,1000000*RES_hh_emi_in!D29/RES_hh_num_in!D29)</f>
        <v>198.26042022172274</v>
      </c>
      <c r="E29" s="72">
        <f>IF(RES_hh_emi_in!E29=0,0,1000000*RES_hh_emi_in!E29/RES_hh_num_in!E29)</f>
        <v>191.22894953011649</v>
      </c>
      <c r="F29" s="72">
        <f>IF(RES_hh_emi_in!F29=0,0,1000000*RES_hh_emi_in!F29/RES_hh_num_in!F29)</f>
        <v>218.41394933227508</v>
      </c>
      <c r="G29" s="72">
        <f>IF(RES_hh_emi_in!G29=0,0,1000000*RES_hh_emi_in!G29/RES_hh_num_in!G29)</f>
        <v>202.6168590848406</v>
      </c>
      <c r="H29" s="72">
        <f>IF(RES_hh_emi_in!H29=0,0,1000000*RES_hh_emi_in!H29/RES_hh_num_in!H29)</f>
        <v>203.15337385328809</v>
      </c>
      <c r="I29" s="72">
        <f>IF(RES_hh_emi_in!I29=0,0,1000000*RES_hh_emi_in!I29/RES_hh_num_in!I29)</f>
        <v>210.95695983255368</v>
      </c>
      <c r="J29" s="72">
        <f>IF(RES_hh_emi_in!J29=0,0,1000000*RES_hh_emi_in!J29/RES_hh_num_in!J29)</f>
        <v>212.91511092849404</v>
      </c>
      <c r="K29" s="72">
        <f>IF(RES_hh_emi_in!K29=0,0,1000000*RES_hh_emi_in!K29/RES_hh_num_in!K29)</f>
        <v>187.79857794958281</v>
      </c>
      <c r="L29" s="72">
        <f>IF(RES_hh_emi_in!L29=0,0,1000000*RES_hh_emi_in!L29/RES_hh_num_in!L29)</f>
        <v>233.20531628210216</v>
      </c>
      <c r="M29" s="72">
        <f>IF(RES_hh_emi_in!M29=0,0,1000000*RES_hh_emi_in!M29/RES_hh_num_in!M29)</f>
        <v>218.24396705932523</v>
      </c>
      <c r="N29" s="72">
        <f>IF(RES_hh_emi_in!N29=0,0,1000000*RES_hh_emi_in!N29/RES_hh_num_in!N29)</f>
        <v>68.558206497256251</v>
      </c>
      <c r="O29" s="72">
        <f>IF(RES_hh_emi_in!O29=0,0,1000000*RES_hh_emi_in!O29/RES_hh_num_in!O29)</f>
        <v>248.89323040142995</v>
      </c>
      <c r="P29" s="72">
        <f>IF(RES_hh_emi_in!P29=0,0,1000000*RES_hh_emi_in!P29/RES_hh_num_in!P29)</f>
        <v>241.99589136103674</v>
      </c>
      <c r="Q29" s="72">
        <f>IF(RES_hh_emi_in!Q29=0,0,1000000*RES_hh_emi_in!Q29/RES_hh_num_in!Q29)</f>
        <v>212.39266558591018</v>
      </c>
      <c r="R29" s="72">
        <f>IF(RES_hh_emi_in!R29=0,0,1000000*RES_hh_emi_in!R29/RES_hh_num_in!R29)</f>
        <v>200.13953490711626</v>
      </c>
      <c r="S29" s="72">
        <f>IF(RES_hh_emi_in!S29=0,0,1000000*RES_hh_emi_in!S29/RES_hh_num_in!S29)</f>
        <v>199.3544072169845</v>
      </c>
      <c r="T29" s="72">
        <f>IF(RES_hh_emi_in!T29=0,0,1000000*RES_hh_emi_in!T29/RES_hh_num_in!T29)</f>
        <v>240.39429479444385</v>
      </c>
      <c r="U29" s="72">
        <f>IF(RES_hh_emi_in!U29=0,0,1000000*RES_hh_emi_in!U29/RES_hh_num_in!U29)</f>
        <v>248.66358481752127</v>
      </c>
      <c r="V29" s="72">
        <f>IF(RES_hh_emi_in!V29=0,0,1000000*RES_hh_emi_in!V29/RES_hh_num_in!V29)</f>
        <v>278.77420618394905</v>
      </c>
      <c r="W29" s="72">
        <f>IF(RES_hh_emi_in!W29=0,0,1000000*RES_hh_emi_in!W29/RES_hh_num_in!W29)</f>
        <v>270.10871664414572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143.19137082753417</v>
      </c>
      <c r="D30" s="72">
        <f>IF(RES_hh_emi_in!D30=0,0,1000000*RES_hh_emi_in!D30/RES_hh_num_in!D30)</f>
        <v>134.47367379029288</v>
      </c>
      <c r="E30" s="72">
        <f>IF(RES_hh_emi_in!E30=0,0,1000000*RES_hh_emi_in!E30/RES_hh_num_in!E30)</f>
        <v>139.74320710824011</v>
      </c>
      <c r="F30" s="72">
        <f>IF(RES_hh_emi_in!F30=0,0,1000000*RES_hh_emi_in!F30/RES_hh_num_in!F30)</f>
        <v>141.90464523146338</v>
      </c>
      <c r="G30" s="72">
        <f>IF(RES_hh_emi_in!G30=0,0,1000000*RES_hh_emi_in!G30/RES_hh_num_in!G30)</f>
        <v>158.9027114665212</v>
      </c>
      <c r="H30" s="72">
        <f>IF(RES_hh_emi_in!H30=0,0,1000000*RES_hh_emi_in!H30/RES_hh_num_in!H30)</f>
        <v>197.08119507445372</v>
      </c>
      <c r="I30" s="72">
        <f>IF(RES_hh_emi_in!I30=0,0,1000000*RES_hh_emi_in!I30/RES_hh_num_in!I30)</f>
        <v>187.38978672423121</v>
      </c>
      <c r="J30" s="72">
        <f>IF(RES_hh_emi_in!J30=0,0,1000000*RES_hh_emi_in!J30/RES_hh_num_in!J30)</f>
        <v>178.82270520289524</v>
      </c>
      <c r="K30" s="72">
        <f>IF(RES_hh_emi_in!K30=0,0,1000000*RES_hh_emi_in!K30/RES_hh_num_in!K30)</f>
        <v>202.0468532393337</v>
      </c>
      <c r="L30" s="72">
        <f>IF(RES_hh_emi_in!L30=0,0,1000000*RES_hh_emi_in!L30/RES_hh_num_in!L30)</f>
        <v>188.35741344462161</v>
      </c>
      <c r="M30" s="72">
        <f>IF(RES_hh_emi_in!M30=0,0,1000000*RES_hh_emi_in!M30/RES_hh_num_in!M30)</f>
        <v>168.98952495193157</v>
      </c>
      <c r="N30" s="72">
        <f>IF(RES_hh_emi_in!N30=0,0,1000000*RES_hh_emi_in!N30/RES_hh_num_in!N30)</f>
        <v>171.67754259956354</v>
      </c>
      <c r="O30" s="72">
        <f>IF(RES_hh_emi_in!O30=0,0,1000000*RES_hh_emi_in!O30/RES_hh_num_in!O30)</f>
        <v>193.46070757976548</v>
      </c>
      <c r="P30" s="72">
        <f>IF(RES_hh_emi_in!P30=0,0,1000000*RES_hh_emi_in!P30/RES_hh_num_in!P30)</f>
        <v>171.4911843927492</v>
      </c>
      <c r="Q30" s="72">
        <f>IF(RES_hh_emi_in!Q30=0,0,1000000*RES_hh_emi_in!Q30/RES_hh_num_in!Q30)</f>
        <v>173.13502337375834</v>
      </c>
      <c r="R30" s="72">
        <f>IF(RES_hh_emi_in!R30=0,0,1000000*RES_hh_emi_in!R30/RES_hh_num_in!R30)</f>
        <v>219.45295455690044</v>
      </c>
      <c r="S30" s="72">
        <f>IF(RES_hh_emi_in!S30=0,0,1000000*RES_hh_emi_in!S30/RES_hh_num_in!S30)</f>
        <v>199.45492820178904</v>
      </c>
      <c r="T30" s="72">
        <f>IF(RES_hh_emi_in!T30=0,0,1000000*RES_hh_emi_in!T30/RES_hh_num_in!T30)</f>
        <v>202.679397511725</v>
      </c>
      <c r="U30" s="72">
        <f>IF(RES_hh_emi_in!U30=0,0,1000000*RES_hh_emi_in!U30/RES_hh_num_in!U30)</f>
        <v>230.46665269592805</v>
      </c>
      <c r="V30" s="72">
        <f>IF(RES_hh_emi_in!V30=0,0,1000000*RES_hh_emi_in!V30/RES_hh_num_in!V30)</f>
        <v>230.63190541315794</v>
      </c>
      <c r="W30" s="72">
        <f>IF(RES_hh_emi_in!W30=0,0,1000000*RES_hh_emi_in!W30/RES_hh_num_in!W30)</f>
        <v>244.80573431998653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124.28645535846783</v>
      </c>
      <c r="D3" s="65">
        <f>IF(RES_hh_fech_in!D3=0,0,RES_hh_fech_in!D3/RES_summary!D$21)</f>
        <v>125.59294087411489</v>
      </c>
      <c r="E3" s="65">
        <f>IF(RES_hh_fech_in!E3=0,0,RES_hh_fech_in!E3/RES_summary!E$21)</f>
        <v>140.955825901911</v>
      </c>
      <c r="F3" s="65">
        <f>IF(RES_hh_fech_in!F3=0,0,RES_hh_fech_in!F3/RES_summary!F$21)</f>
        <v>130.57131375822135</v>
      </c>
      <c r="G3" s="65">
        <f>IF(RES_hh_fech_in!G3=0,0,RES_hh_fech_in!G3/RES_summary!G$21)</f>
        <v>127.77521244363837</v>
      </c>
      <c r="H3" s="65">
        <f>IF(RES_hh_fech_in!H3=0,0,RES_hh_fech_in!H3/RES_summary!H$21)</f>
        <v>124.90512635916325</v>
      </c>
      <c r="I3" s="65">
        <f>IF(RES_hh_fech_in!I3=0,0,RES_hh_fech_in!I3/RES_summary!I$21)</f>
        <v>117.91517056011509</v>
      </c>
      <c r="J3" s="65">
        <f>IF(RES_hh_fech_in!J3=0,0,RES_hh_fech_in!J3/RES_summary!J$21)</f>
        <v>110.72077392498933</v>
      </c>
      <c r="K3" s="65">
        <f>IF(RES_hh_fech_in!K3=0,0,RES_hh_fech_in!K3/RES_summary!K$21)</f>
        <v>105.29025458428967</v>
      </c>
      <c r="L3" s="65">
        <f>IF(RES_hh_fech_in!L3=0,0,RES_hh_fech_in!L3/RES_summary!L$21)</f>
        <v>97.136183520390702</v>
      </c>
      <c r="M3" s="65">
        <f>IF(RES_hh_fech_in!M3=0,0,RES_hh_fech_in!M3/RES_summary!M$21)</f>
        <v>108.94167028213414</v>
      </c>
      <c r="N3" s="65">
        <f>IF(RES_hh_fech_in!N3=0,0,RES_hh_fech_in!N3/RES_summary!N$21)</f>
        <v>106.5736781855083</v>
      </c>
      <c r="O3" s="65">
        <f>IF(RES_hh_fech_in!O3=0,0,RES_hh_fech_in!O3/RES_summary!O$21)</f>
        <v>71.691919990213137</v>
      </c>
      <c r="P3" s="65">
        <f>IF(RES_hh_fech_in!P3=0,0,RES_hh_fech_in!P3/RES_summary!P$21)</f>
        <v>63.863134253140977</v>
      </c>
      <c r="Q3" s="65">
        <f>IF(RES_hh_fech_in!Q3=0,0,RES_hh_fech_in!Q3/RES_summary!Q$21)</f>
        <v>70.532343793936349</v>
      </c>
      <c r="R3" s="65">
        <f>IF(RES_hh_fech_in!R3=0,0,RES_hh_fech_in!R3/RES_summary!R$21)</f>
        <v>73.649071794856582</v>
      </c>
      <c r="S3" s="65">
        <f>IF(RES_hh_fech_in!S3=0,0,RES_hh_fech_in!S3/RES_summary!S$21)</f>
        <v>73.391507655519206</v>
      </c>
      <c r="T3" s="65">
        <f>IF(RES_hh_fech_in!T3=0,0,RES_hh_fech_in!T3/RES_summary!T$21)</f>
        <v>62.798581067733892</v>
      </c>
      <c r="U3" s="65">
        <f>IF(RES_hh_fech_in!U3=0,0,RES_hh_fech_in!U3/RES_summary!U$21)</f>
        <v>67.670369296379334</v>
      </c>
      <c r="V3" s="65">
        <f>IF(RES_hh_fech_in!V3=0,0,RES_hh_fech_in!V3/RES_summary!V$21)</f>
        <v>71.556495597129583</v>
      </c>
      <c r="W3" s="65">
        <f>IF(RES_hh_fech_in!W3=0,0,RES_hh_fech_in!W3/RES_summary!W$21)</f>
        <v>67.359556216721884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100.04330909187495</v>
      </c>
      <c r="D4" s="69">
        <f>IF(RES_hh_fech_in!D4=0,0,RES_hh_fech_in!D4/RES_summary!D$21)</f>
        <v>100.61107077942235</v>
      </c>
      <c r="E4" s="69">
        <f>IF(RES_hh_fech_in!E4=0,0,RES_hh_fech_in!E4/RES_summary!E$21)</f>
        <v>115.39789015139186</v>
      </c>
      <c r="F4" s="69">
        <f>IF(RES_hh_fech_in!F4=0,0,RES_hh_fech_in!F4/RES_summary!F$21)</f>
        <v>105.51152017601656</v>
      </c>
      <c r="G4" s="69">
        <f>IF(RES_hh_fech_in!G4=0,0,RES_hh_fech_in!G4/RES_summary!G$21)</f>
        <v>102.82711044692894</v>
      </c>
      <c r="H4" s="69">
        <f>IF(RES_hh_fech_in!H4=0,0,RES_hh_fech_in!H4/RES_summary!H$21)</f>
        <v>99.388666004619537</v>
      </c>
      <c r="I4" s="69">
        <f>IF(RES_hh_fech_in!I4=0,0,RES_hh_fech_in!I4/RES_summary!I$21)</f>
        <v>95.884173823306028</v>
      </c>
      <c r="J4" s="69">
        <f>IF(RES_hh_fech_in!J4=0,0,RES_hh_fech_in!J4/RES_summary!J$21)</f>
        <v>89.864932100928669</v>
      </c>
      <c r="K4" s="69">
        <f>IF(RES_hh_fech_in!K4=0,0,RES_hh_fech_in!K4/RES_summary!K$21)</f>
        <v>80.32954864639261</v>
      </c>
      <c r="L4" s="69">
        <f>IF(RES_hh_fech_in!L4=0,0,RES_hh_fech_in!L4/RES_summary!L$21)</f>
        <v>72.648455259260075</v>
      </c>
      <c r="M4" s="69">
        <f>IF(RES_hh_fech_in!M4=0,0,RES_hh_fech_in!M4/RES_summary!M$21)</f>
        <v>85.043165961455131</v>
      </c>
      <c r="N4" s="69">
        <f>IF(RES_hh_fech_in!N4=0,0,RES_hh_fech_in!N4/RES_summary!N$21)</f>
        <v>80.061967875097352</v>
      </c>
      <c r="O4" s="69">
        <f>IF(RES_hh_fech_in!O4=0,0,RES_hh_fech_in!O4/RES_summary!O$21)</f>
        <v>48.387801639566398</v>
      </c>
      <c r="P4" s="69">
        <f>IF(RES_hh_fech_in!P4=0,0,RES_hh_fech_in!P4/RES_summary!P$21)</f>
        <v>40.994888915671325</v>
      </c>
      <c r="Q4" s="69">
        <f>IF(RES_hh_fech_in!Q4=0,0,RES_hh_fech_in!Q4/RES_summary!Q$21)</f>
        <v>47.015936114826182</v>
      </c>
      <c r="R4" s="69">
        <f>IF(RES_hh_fech_in!R4=0,0,RES_hh_fech_in!R4/RES_summary!R$21)</f>
        <v>48.275660120820376</v>
      </c>
      <c r="S4" s="69">
        <f>IF(RES_hh_fech_in!S4=0,0,RES_hh_fech_in!S4/RES_summary!S$21)</f>
        <v>47.914682557025714</v>
      </c>
      <c r="T4" s="69">
        <f>IF(RES_hh_fech_in!T4=0,0,RES_hh_fech_in!T4/RES_summary!T$21)</f>
        <v>39.786396146792747</v>
      </c>
      <c r="U4" s="69">
        <f>IF(RES_hh_fech_in!U4=0,0,RES_hh_fech_in!U4/RES_summary!U$21)</f>
        <v>43.826322613352545</v>
      </c>
      <c r="V4" s="69">
        <f>IF(RES_hh_fech_in!V4=0,0,RES_hh_fech_in!V4/RES_summary!V$21)</f>
        <v>46.440400915904881</v>
      </c>
      <c r="W4" s="69">
        <f>IF(RES_hh_fech_in!W4=0,0,RES_hh_fech_in!W4/RES_summary!W$21)</f>
        <v>41.53896066593623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51.580520138231201</v>
      </c>
      <c r="J5" s="72">
        <f>IF(RES_hh_fech_in!J5=0,0,RES_hh_fech_in!J5/RES_summary!J$21)</f>
        <v>154.23305508405176</v>
      </c>
      <c r="K5" s="72">
        <f>IF(RES_hh_fech_in!K5=0,0,RES_hh_fech_in!K5/RES_summary!K$21)</f>
        <v>90.345778126614874</v>
      </c>
      <c r="L5" s="72">
        <f>IF(RES_hh_fech_in!L5=0,0,RES_hh_fech_in!L5/RES_summary!L$21)</f>
        <v>80.178279366877433</v>
      </c>
      <c r="M5" s="72">
        <f>IF(RES_hh_fech_in!M5=0,0,RES_hh_fech_in!M5/RES_summary!M$21)</f>
        <v>0</v>
      </c>
      <c r="N5" s="72">
        <f>IF(RES_hh_fech_in!N5=0,0,RES_hh_fech_in!N5/RES_summary!N$21)</f>
        <v>12.135553302322249</v>
      </c>
      <c r="O5" s="72">
        <f>IF(RES_hh_fech_in!O5=0,0,RES_hh_fech_in!O5/RES_summary!O$21)</f>
        <v>27.776451228579489</v>
      </c>
      <c r="P5" s="72">
        <f>IF(RES_hh_fech_in!P5=0,0,RES_hh_fech_in!P5/RES_summary!P$21)</f>
        <v>63.323693582932449</v>
      </c>
      <c r="Q5" s="72">
        <f>IF(RES_hh_fech_in!Q5=0,0,RES_hh_fech_in!Q5/RES_summary!Q$21)</f>
        <v>86.983624770667518</v>
      </c>
      <c r="R5" s="72">
        <f>IF(RES_hh_fech_in!R5=0,0,RES_hh_fech_in!R5/RES_summary!R$21)</f>
        <v>33.040490531013084</v>
      </c>
      <c r="S5" s="72">
        <f>IF(RES_hh_fech_in!S5=0,0,RES_hh_fech_in!S5/RES_summary!S$21)</f>
        <v>63.166785333162082</v>
      </c>
      <c r="T5" s="72">
        <f>IF(RES_hh_fech_in!T5=0,0,RES_hh_fech_in!T5/RES_summary!T$21)</f>
        <v>48.867425948084495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97.120844154221302</v>
      </c>
      <c r="I6" s="72">
        <f>IF(RES_hh_fech_in!I6=0,0,RES_hh_fech_in!I6/RES_summary!I$21)</f>
        <v>90.570715274494802</v>
      </c>
      <c r="J6" s="72">
        <f>IF(RES_hh_fech_in!J6=0,0,RES_hh_fech_in!J6/RES_summary!J$21)</f>
        <v>88.000384011438271</v>
      </c>
      <c r="K6" s="72">
        <f>IF(RES_hh_fech_in!K6=0,0,RES_hh_fech_in!K6/RES_summary!K$21)</f>
        <v>67.634975457810725</v>
      </c>
      <c r="L6" s="72">
        <f>IF(RES_hh_fech_in!L6=0,0,RES_hh_fech_in!L6/RES_summary!L$21)</f>
        <v>76.441925609150545</v>
      </c>
      <c r="M6" s="72">
        <f>IF(RES_hh_fech_in!M6=0,0,RES_hh_fech_in!M6/RES_summary!M$21)</f>
        <v>60.851480342321352</v>
      </c>
      <c r="N6" s="72">
        <f>IF(RES_hh_fech_in!N6=0,0,RES_hh_fech_in!N6/RES_summary!N$21)</f>
        <v>24.065169013038801</v>
      </c>
      <c r="O6" s="72">
        <f>IF(RES_hh_fech_in!O6=0,0,RES_hh_fech_in!O6/RES_summary!O$21)</f>
        <v>64.435384635083309</v>
      </c>
      <c r="P6" s="72">
        <f>IF(RES_hh_fech_in!P6=0,0,RES_hh_fech_in!P6/RES_summary!P$21)</f>
        <v>90.69887716273243</v>
      </c>
      <c r="Q6" s="72">
        <f>IF(RES_hh_fech_in!Q6=0,0,RES_hh_fech_in!Q6/RES_summary!Q$21)</f>
        <v>74.325040397612369</v>
      </c>
      <c r="R6" s="72">
        <f>IF(RES_hh_fech_in!R6=0,0,RES_hh_fech_in!R6/RES_summary!R$21)</f>
        <v>68.468226500554906</v>
      </c>
      <c r="S6" s="72">
        <f>IF(RES_hh_fech_in!S6=0,0,RES_hh_fech_in!S6/RES_summary!S$21)</f>
        <v>66.265725644301511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55.168447355766546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105.39169446726035</v>
      </c>
      <c r="D7" s="72">
        <f>IF(RES_hh_fech_in!D7=0,0,RES_hh_fech_in!D7/RES_summary!D$21)</f>
        <v>106.9440469734803</v>
      </c>
      <c r="E7" s="72">
        <f>IF(RES_hh_fech_in!E7=0,0,RES_hh_fech_in!E7/RES_summary!E$21)</f>
        <v>124.61008615041185</v>
      </c>
      <c r="F7" s="72">
        <f>IF(RES_hh_fech_in!F7=0,0,RES_hh_fech_in!F7/RES_summary!F$21)</f>
        <v>114.62626622103988</v>
      </c>
      <c r="G7" s="72">
        <f>IF(RES_hh_fech_in!G7=0,0,RES_hh_fech_in!G7/RES_summary!G$21)</f>
        <v>118.10161019921505</v>
      </c>
      <c r="H7" s="72">
        <f>IF(RES_hh_fech_in!H7=0,0,RES_hh_fech_in!H7/RES_summary!H$21)</f>
        <v>114.58268657962078</v>
      </c>
      <c r="I7" s="72">
        <f>IF(RES_hh_fech_in!I7=0,0,RES_hh_fech_in!I7/RES_summary!I$21)</f>
        <v>104.90882383507474</v>
      </c>
      <c r="J7" s="72">
        <f>IF(RES_hh_fech_in!J7=0,0,RES_hh_fech_in!J7/RES_summary!J$21)</f>
        <v>101.67928365387458</v>
      </c>
      <c r="K7" s="72">
        <f>IF(RES_hh_fech_in!K7=0,0,RES_hh_fech_in!K7/RES_summary!K$21)</f>
        <v>87.199095682818566</v>
      </c>
      <c r="L7" s="72">
        <f>IF(RES_hh_fech_in!L7=0,0,RES_hh_fech_in!L7/RES_summary!L$21)</f>
        <v>79.36652824513979</v>
      </c>
      <c r="M7" s="72">
        <f>IF(RES_hh_fech_in!M7=0,0,RES_hh_fech_in!M7/RES_summary!M$21)</f>
        <v>110.88749143004929</v>
      </c>
      <c r="N7" s="72">
        <f>IF(RES_hh_fech_in!N7=0,0,RES_hh_fech_in!N7/RES_summary!N$21)</f>
        <v>85.009102526111576</v>
      </c>
      <c r="O7" s="72">
        <f>IF(RES_hh_fech_in!O7=0,0,RES_hh_fech_in!O7/RES_summary!O$21)</f>
        <v>40.105737220854671</v>
      </c>
      <c r="P7" s="72">
        <f>IF(RES_hh_fech_in!P7=0,0,RES_hh_fech_in!P7/RES_summary!P$21)</f>
        <v>39.686679918706488</v>
      </c>
      <c r="Q7" s="72">
        <f>IF(RES_hh_fech_in!Q7=0,0,RES_hh_fech_in!Q7/RES_summary!Q$21)</f>
        <v>0</v>
      </c>
      <c r="R7" s="72">
        <f>IF(RES_hh_fech_in!R7=0,0,RES_hh_fech_in!R7/RES_summary!R$21)</f>
        <v>51.809855403866344</v>
      </c>
      <c r="S7" s="72">
        <f>IF(RES_hh_fech_in!S7=0,0,RES_hh_fech_in!S7/RES_summary!S$21)</f>
        <v>52.528811262282794</v>
      </c>
      <c r="T7" s="72">
        <f>IF(RES_hh_fech_in!T7=0,0,RES_hh_fech_in!T7/RES_summary!T$21)</f>
        <v>44.040632877171795</v>
      </c>
      <c r="U7" s="72">
        <f>IF(RES_hh_fech_in!U7=0,0,RES_hh_fech_in!U7/RES_summary!U$21)</f>
        <v>48.277350617117364</v>
      </c>
      <c r="V7" s="72">
        <f>IF(RES_hh_fech_in!V7=0,0,RES_hh_fech_in!V7/RES_summary!V$21)</f>
        <v>52.381619644091657</v>
      </c>
      <c r="W7" s="72">
        <f>IF(RES_hh_fech_in!W7=0,0,RES_hh_fech_in!W7/RES_summary!W$21)</f>
        <v>45.254427097057089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77.209884928156896</v>
      </c>
      <c r="D8" s="72">
        <f>IF(RES_hh_fech_in!D8=0,0,RES_hh_fech_in!D8/RES_summary!D$21)</f>
        <v>66.817244948968863</v>
      </c>
      <c r="E8" s="72">
        <f>IF(RES_hh_fech_in!E8=0,0,RES_hh_fech_in!E8/RES_summary!E$21)</f>
        <v>76.762832791877642</v>
      </c>
      <c r="F8" s="72">
        <f>IF(RES_hh_fech_in!F8=0,0,RES_hh_fech_in!F8/RES_summary!F$21)</f>
        <v>71.684307929224076</v>
      </c>
      <c r="G8" s="72">
        <f>IF(RES_hh_fech_in!G8=0,0,RES_hh_fech_in!G8/RES_summary!G$21)</f>
        <v>84.117412214282197</v>
      </c>
      <c r="H8" s="72">
        <f>IF(RES_hh_fech_in!H8=0,0,RES_hh_fech_in!H8/RES_summary!H$21)</f>
        <v>99.24171935000463</v>
      </c>
      <c r="I8" s="72">
        <f>IF(RES_hh_fech_in!I8=0,0,RES_hh_fech_in!I8/RES_summary!I$21)</f>
        <v>88.756046043010969</v>
      </c>
      <c r="J8" s="72">
        <f>IF(RES_hh_fech_in!J8=0,0,RES_hh_fech_in!J8/RES_summary!J$21)</f>
        <v>79.717349171885402</v>
      </c>
      <c r="K8" s="72">
        <f>IF(RES_hh_fech_in!K8=0,0,RES_hh_fech_in!K8/RES_summary!K$21)</f>
        <v>78.673843288929234</v>
      </c>
      <c r="L8" s="72">
        <f>IF(RES_hh_fech_in!L8=0,0,RES_hh_fech_in!L8/RES_summary!L$21)</f>
        <v>68.837763928702515</v>
      </c>
      <c r="M8" s="72">
        <f>IF(RES_hh_fech_in!M8=0,0,RES_hh_fech_in!M8/RES_summary!M$21)</f>
        <v>85.844338160324327</v>
      </c>
      <c r="N8" s="72">
        <f>IF(RES_hh_fech_in!N8=0,0,RES_hh_fech_in!N8/RES_summary!N$21)</f>
        <v>71.114387756437679</v>
      </c>
      <c r="O8" s="72">
        <f>IF(RES_hh_fech_in!O8=0,0,RES_hh_fech_in!O8/RES_summary!O$21)</f>
        <v>46.80148615280045</v>
      </c>
      <c r="P8" s="72">
        <f>IF(RES_hh_fech_in!P8=0,0,RES_hh_fech_in!P8/RES_summary!P$21)</f>
        <v>42.12724033446905</v>
      </c>
      <c r="Q8" s="72">
        <f>IF(RES_hh_fech_in!Q8=0,0,RES_hh_fech_in!Q8/RES_summary!Q$21)</f>
        <v>57.876579002192386</v>
      </c>
      <c r="R8" s="72">
        <f>IF(RES_hh_fech_in!R8=0,0,RES_hh_fech_in!R8/RES_summary!R$21)</f>
        <v>49.342031839509225</v>
      </c>
      <c r="S8" s="72">
        <f>IF(RES_hh_fech_in!S8=0,0,RES_hh_fech_in!S8/RES_summary!S$21)</f>
        <v>48.900649270827287</v>
      </c>
      <c r="T8" s="72">
        <f>IF(RES_hh_fech_in!T8=0,0,RES_hh_fech_in!T8/RES_summary!T$21)</f>
        <v>40.53699495396814</v>
      </c>
      <c r="U8" s="72">
        <f>IF(RES_hh_fech_in!U8=0,0,RES_hh_fech_in!U8/RES_summary!U$21)</f>
        <v>42.55913410981254</v>
      </c>
      <c r="V8" s="72">
        <f>IF(RES_hh_fech_in!V8=0,0,RES_hh_fech_in!V8/RES_summary!V$21)</f>
        <v>43.544372629374998</v>
      </c>
      <c r="W8" s="72">
        <f>IF(RES_hh_fech_in!W8=0,0,RES_hh_fech_in!W8/RES_summary!W$21)</f>
        <v>44.74336701191389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95.946660289356345</v>
      </c>
      <c r="D9" s="72">
        <f>IF(RES_hh_fech_in!D9=0,0,RES_hh_fech_in!D9/RES_summary!D$21)</f>
        <v>99.424064127731157</v>
      </c>
      <c r="E9" s="72">
        <f>IF(RES_hh_fech_in!E9=0,0,RES_hh_fech_in!E9/RES_summary!E$21)</f>
        <v>103.51940681159505</v>
      </c>
      <c r="F9" s="72">
        <f>IF(RES_hh_fech_in!F9=0,0,RES_hh_fech_in!F9/RES_summary!F$21)</f>
        <v>103.34371229121371</v>
      </c>
      <c r="G9" s="72">
        <f>IF(RES_hh_fech_in!G9=0,0,RES_hh_fech_in!G9/RES_summary!G$21)</f>
        <v>100.85768963421467</v>
      </c>
      <c r="H9" s="72">
        <f>IF(RES_hh_fech_in!H9=0,0,RES_hh_fech_in!H9/RES_summary!H$21)</f>
        <v>96.240689683937688</v>
      </c>
      <c r="I9" s="72">
        <f>IF(RES_hh_fech_in!I9=0,0,RES_hh_fech_in!I9/RES_summary!I$21)</f>
        <v>103.75716594468427</v>
      </c>
      <c r="J9" s="72">
        <f>IF(RES_hh_fech_in!J9=0,0,RES_hh_fech_in!J9/RES_summary!J$21)</f>
        <v>84.316531440865276</v>
      </c>
      <c r="K9" s="72">
        <f>IF(RES_hh_fech_in!K9=0,0,RES_hh_fech_in!K9/RES_summary!K$21)</f>
        <v>72.583863366501816</v>
      </c>
      <c r="L9" s="72">
        <f>IF(RES_hh_fech_in!L9=0,0,RES_hh_fech_in!L9/RES_summary!L$21)</f>
        <v>68.609452158940442</v>
      </c>
      <c r="M9" s="72">
        <f>IF(RES_hh_fech_in!M9=0,0,RES_hh_fech_in!M9/RES_summary!M$21)</f>
        <v>78.092426654341907</v>
      </c>
      <c r="N9" s="72">
        <f>IF(RES_hh_fech_in!N9=0,0,RES_hh_fech_in!N9/RES_summary!N$21)</f>
        <v>84.32665509290031</v>
      </c>
      <c r="O9" s="72">
        <f>IF(RES_hh_fech_in!O9=0,0,RES_hh_fech_in!O9/RES_summary!O$21)</f>
        <v>69.16441131325368</v>
      </c>
      <c r="P9" s="72">
        <f>IF(RES_hh_fech_in!P9=0,0,RES_hh_fech_in!P9/RES_summary!P$21)</f>
        <v>64.822685566970151</v>
      </c>
      <c r="Q9" s="72">
        <f>IF(RES_hh_fech_in!Q9=0,0,RES_hh_fech_in!Q9/RES_summary!Q$21)</f>
        <v>65.385467686929289</v>
      </c>
      <c r="R9" s="72">
        <f>IF(RES_hh_fech_in!R9=0,0,RES_hh_fech_in!R9/RES_summary!R$21)</f>
        <v>54.243228659632543</v>
      </c>
      <c r="S9" s="72">
        <f>IF(RES_hh_fech_in!S9=0,0,RES_hh_fech_in!S9/RES_summary!S$21)</f>
        <v>52.880111489305627</v>
      </c>
      <c r="T9" s="72">
        <f>IF(RES_hh_fech_in!T9=0,0,RES_hh_fech_in!T9/RES_summary!T$21)</f>
        <v>48.830959143597212</v>
      </c>
      <c r="U9" s="72">
        <f>IF(RES_hh_fech_in!U9=0,0,RES_hh_fech_in!U9/RES_summary!U$21)</f>
        <v>46.001846626719725</v>
      </c>
      <c r="V9" s="72">
        <f>IF(RES_hh_fech_in!V9=0,0,RES_hh_fech_in!V9/RES_summary!V$21)</f>
        <v>44.281300464823111</v>
      </c>
      <c r="W9" s="72">
        <f>IF(RES_hh_fech_in!W9=0,0,RES_hh_fech_in!W9/RES_summary!W$21)</f>
        <v>46.372754515817299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104.28212703272071</v>
      </c>
      <c r="G10" s="72">
        <f>IF(RES_hh_fech_in!G10=0,0,RES_hh_fech_in!G10/RES_summary!G$21)</f>
        <v>78.725755636300093</v>
      </c>
      <c r="H10" s="72">
        <f>IF(RES_hh_fech_in!H10=0,0,RES_hh_fech_in!H10/RES_summary!H$21)</f>
        <v>75.28113790360247</v>
      </c>
      <c r="I10" s="72">
        <f>IF(RES_hh_fech_in!I10=0,0,RES_hh_fech_in!I10/RES_summary!I$21)</f>
        <v>69.961228332041514</v>
      </c>
      <c r="J10" s="72">
        <f>IF(RES_hh_fech_in!J10=0,0,RES_hh_fech_in!J10/RES_summary!J$21)</f>
        <v>64.502643568868976</v>
      </c>
      <c r="K10" s="72">
        <f>IF(RES_hh_fech_in!K10=0,0,RES_hh_fech_in!K10/RES_summary!K$21)</f>
        <v>60.951820453648963</v>
      </c>
      <c r="L10" s="72">
        <f>IF(RES_hh_fech_in!L10=0,0,RES_hh_fech_in!L10/RES_summary!L$21)</f>
        <v>59.412602200940526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68.94910837814615</v>
      </c>
      <c r="D11" s="72">
        <f>IF(RES_hh_fech_in!D11=0,0,RES_hh_fech_in!D11/RES_summary!D$21)</f>
        <v>62.10118655352705</v>
      </c>
      <c r="E11" s="72">
        <f>IF(RES_hh_fech_in!E11=0,0,RES_hh_fech_in!E11/RES_summary!E$21)</f>
        <v>90.371915543880803</v>
      </c>
      <c r="F11" s="72">
        <f>IF(RES_hh_fech_in!F11=0,0,RES_hh_fech_in!F11/RES_summary!F$21)</f>
        <v>76.953755400258217</v>
      </c>
      <c r="G11" s="72">
        <f>IF(RES_hh_fech_in!G11=0,0,RES_hh_fech_in!G11/RES_summary!G$21)</f>
        <v>80.79073803408923</v>
      </c>
      <c r="H11" s="72">
        <f>IF(RES_hh_fech_in!H11=0,0,RES_hh_fech_in!H11/RES_summary!H$21)</f>
        <v>88.761439577001482</v>
      </c>
      <c r="I11" s="72">
        <f>IF(RES_hh_fech_in!I11=0,0,RES_hh_fech_in!I11/RES_summary!I$21)</f>
        <v>62.274436306454227</v>
      </c>
      <c r="J11" s="72">
        <f>IF(RES_hh_fech_in!J11=0,0,RES_hh_fech_in!J11/RES_summary!J$21)</f>
        <v>63.857738258347503</v>
      </c>
      <c r="K11" s="72">
        <f>IF(RES_hh_fech_in!K11=0,0,RES_hh_fech_in!K11/RES_summary!K$21)</f>
        <v>68.135008000864758</v>
      </c>
      <c r="L11" s="72">
        <f>IF(RES_hh_fech_in!L11=0,0,RES_hh_fech_in!L11/RES_summary!L$21)</f>
        <v>62.120286109399835</v>
      </c>
      <c r="M11" s="72">
        <f>IF(RES_hh_fech_in!M11=0,0,RES_hh_fech_in!M11/RES_summary!M$21)</f>
        <v>72.270463670892909</v>
      </c>
      <c r="N11" s="72">
        <f>IF(RES_hh_fech_in!N11=0,0,RES_hh_fech_in!N11/RES_summary!N$21)</f>
        <v>58.562033578259104</v>
      </c>
      <c r="O11" s="72">
        <f>IF(RES_hh_fech_in!O11=0,0,RES_hh_fech_in!O11/RES_summary!O$21)</f>
        <v>50.490440475341913</v>
      </c>
      <c r="P11" s="72">
        <f>IF(RES_hh_fech_in!P11=0,0,RES_hh_fech_in!P11/RES_summary!P$21)</f>
        <v>58.8845590392879</v>
      </c>
      <c r="Q11" s="72">
        <f>IF(RES_hh_fech_in!Q11=0,0,RES_hh_fech_in!Q11/RES_summary!Q$21)</f>
        <v>58.20432645056809</v>
      </c>
      <c r="R11" s="72">
        <f>IF(RES_hh_fech_in!R11=0,0,RES_hh_fech_in!R11/RES_summary!R$21)</f>
        <v>44.616482772166982</v>
      </c>
      <c r="S11" s="72">
        <f>IF(RES_hh_fech_in!S11=0,0,RES_hh_fech_in!S11/RES_summary!S$21)</f>
        <v>43.378496413119422</v>
      </c>
      <c r="T11" s="72">
        <f>IF(RES_hh_fech_in!T11=0,0,RES_hh_fech_in!T11/RES_summary!T$21)</f>
        <v>44.881817155655959</v>
      </c>
      <c r="U11" s="72">
        <f>IF(RES_hh_fech_in!U11=0,0,RES_hh_fech_in!U11/RES_summary!U$21)</f>
        <v>42.23753549539493</v>
      </c>
      <c r="V11" s="72">
        <f>IF(RES_hh_fech_in!V11=0,0,RES_hh_fech_in!V11/RES_summary!V$21)</f>
        <v>44.765040345834251</v>
      </c>
      <c r="W11" s="72">
        <f>IF(RES_hh_fech_in!W11=0,0,RES_hh_fech_in!W11/RES_summary!W$21)</f>
        <v>40.29861439954604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33.865178972214089</v>
      </c>
      <c r="D12" s="72">
        <f>IF(RES_hh_fech_in!D12=0,0,RES_hh_fech_in!D12/RES_summary!D$21)</f>
        <v>31.448618095452947</v>
      </c>
      <c r="E12" s="72">
        <f>IF(RES_hh_fech_in!E12=0,0,RES_hh_fech_in!E12/RES_summary!E$21)</f>
        <v>39.163119188237708</v>
      </c>
      <c r="F12" s="72">
        <f>IF(RES_hh_fech_in!F12=0,0,RES_hh_fech_in!F12/RES_summary!F$21)</f>
        <v>32.606350892864889</v>
      </c>
      <c r="G12" s="72">
        <f>IF(RES_hh_fech_in!G12=0,0,RES_hh_fech_in!G12/RES_summary!G$21)</f>
        <v>29.53052399697771</v>
      </c>
      <c r="H12" s="72">
        <f>IF(RES_hh_fech_in!H12=0,0,RES_hh_fech_in!H12/RES_summary!H$21)</f>
        <v>29.862429338884407</v>
      </c>
      <c r="I12" s="72">
        <f>IF(RES_hh_fech_in!I12=0,0,RES_hh_fech_in!I12/RES_summary!I$21)</f>
        <v>27.800073773913681</v>
      </c>
      <c r="J12" s="72">
        <f>IF(RES_hh_fech_in!J12=0,0,RES_hh_fech_in!J12/RES_summary!J$21)</f>
        <v>23.40131507063132</v>
      </c>
      <c r="K12" s="72">
        <f>IF(RES_hh_fech_in!K12=0,0,RES_hh_fech_in!K12/RES_summary!K$21)</f>
        <v>18.959819439838387</v>
      </c>
      <c r="L12" s="72">
        <f>IF(RES_hh_fech_in!L12=0,0,RES_hh_fech_in!L12/RES_summary!L$21)</f>
        <v>16.442653718872755</v>
      </c>
      <c r="M12" s="72">
        <f>IF(RES_hh_fech_in!M12=0,0,RES_hh_fech_in!M12/RES_summary!M$21)</f>
        <v>19.810943986191852</v>
      </c>
      <c r="N12" s="72">
        <f>IF(RES_hh_fech_in!N12=0,0,RES_hh_fech_in!N12/RES_summary!N$21)</f>
        <v>18.420644334090397</v>
      </c>
      <c r="O12" s="72">
        <f>IF(RES_hh_fech_in!O12=0,0,RES_hh_fech_in!O12/RES_summary!O$21)</f>
        <v>9.4568998834451445</v>
      </c>
      <c r="P12" s="72">
        <f>IF(RES_hh_fech_in!P12=0,0,RES_hh_fech_in!P12/RES_summary!P$21)</f>
        <v>8.4667678067518803</v>
      </c>
      <c r="Q12" s="72">
        <f>IF(RES_hh_fech_in!Q12=0,0,RES_hh_fech_in!Q12/RES_summary!Q$21)</f>
        <v>12.603037171736078</v>
      </c>
      <c r="R12" s="72">
        <f>IF(RES_hh_fech_in!R12=0,0,RES_hh_fech_in!R12/RES_summary!R$21)</f>
        <v>10.744965141408329</v>
      </c>
      <c r="S12" s="72">
        <f>IF(RES_hh_fech_in!S12=0,0,RES_hh_fech_in!S12/RES_summary!S$21)</f>
        <v>10.240672717018855</v>
      </c>
      <c r="T12" s="72">
        <f>IF(RES_hh_fech_in!T12=0,0,RES_hh_fech_in!T12/RES_summary!T$21)</f>
        <v>9.5988075373166932</v>
      </c>
      <c r="U12" s="72">
        <f>IF(RES_hh_fech_in!U12=0,0,RES_hh_fech_in!U12/RES_summary!U$21)</f>
        <v>8.9036943887912585</v>
      </c>
      <c r="V12" s="72">
        <f>IF(RES_hh_fech_in!V12=0,0,RES_hh_fech_in!V12/RES_summary!V$21)</f>
        <v>9.2007301035400992</v>
      </c>
      <c r="W12" s="72">
        <f>IF(RES_hh_fech_in!W12=0,0,RES_hh_fech_in!W12/RES_summary!W$21)</f>
        <v>9.559763665799073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67.761394115556257</v>
      </c>
      <c r="D13" s="74">
        <f>IF(RES_hh_fech_in!D13=0,0,RES_hh_fech_in!D13/RES_summary!D$21)</f>
        <v>87.690925203942783</v>
      </c>
      <c r="E13" s="74">
        <f>IF(RES_hh_fech_in!E13=0,0,RES_hh_fech_in!E13/RES_summary!E$21)</f>
        <v>87.736381986991319</v>
      </c>
      <c r="F13" s="74">
        <f>IF(RES_hh_fech_in!F13=0,0,RES_hh_fech_in!F13/RES_summary!F$21)</f>
        <v>88.786081696404395</v>
      </c>
      <c r="G13" s="74">
        <f>IF(RES_hh_fech_in!G13=0,0,RES_hh_fech_in!G13/RES_summary!G$21)</f>
        <v>81.890425097749258</v>
      </c>
      <c r="H13" s="74">
        <f>IF(RES_hh_fech_in!H13=0,0,RES_hh_fech_in!H13/RES_summary!H$21)</f>
        <v>87.250234918166242</v>
      </c>
      <c r="I13" s="74">
        <f>IF(RES_hh_fech_in!I13=0,0,RES_hh_fech_in!I13/RES_summary!I$21)</f>
        <v>79.272134841161304</v>
      </c>
      <c r="J13" s="74">
        <f>IF(RES_hh_fech_in!J13=0,0,RES_hh_fech_in!J13/RES_summary!J$21)</f>
        <v>74.535496860176323</v>
      </c>
      <c r="K13" s="74">
        <f>IF(RES_hh_fech_in!K13=0,0,RES_hh_fech_in!K13/RES_summary!K$21)</f>
        <v>72.244666850580458</v>
      </c>
      <c r="L13" s="74">
        <f>IF(RES_hh_fech_in!L13=0,0,RES_hh_fech_in!L13/RES_summary!L$21)</f>
        <v>68.930878963885476</v>
      </c>
      <c r="M13" s="74">
        <f>IF(RES_hh_fech_in!M13=0,0,RES_hh_fech_in!M13/RES_summary!M$21)</f>
        <v>56.080531085686168</v>
      </c>
      <c r="N13" s="74">
        <f>IF(RES_hh_fech_in!N13=0,0,RES_hh_fech_in!N13/RES_summary!N$21)</f>
        <v>76.508034883152348</v>
      </c>
      <c r="O13" s="74">
        <f>IF(RES_hh_fech_in!O13=0,0,RES_hh_fech_in!O13/RES_summary!O$21)</f>
        <v>48.93289889521207</v>
      </c>
      <c r="P13" s="74">
        <f>IF(RES_hh_fech_in!P13=0,0,RES_hh_fech_in!P13/RES_summary!P$21)</f>
        <v>41.522236080113117</v>
      </c>
      <c r="Q13" s="74">
        <f>IF(RES_hh_fech_in!Q13=0,0,RES_hh_fech_in!Q13/RES_summary!Q$21)</f>
        <v>40.441467734938243</v>
      </c>
      <c r="R13" s="74">
        <f>IF(RES_hh_fech_in!R13=0,0,RES_hh_fech_in!R13/RES_summary!R$21)</f>
        <v>75.126707380197402</v>
      </c>
      <c r="S13" s="74">
        <f>IF(RES_hh_fech_in!S13=0,0,RES_hh_fech_in!S13/RES_summary!S$21)</f>
        <v>64.250899679432223</v>
      </c>
      <c r="T13" s="74">
        <f>IF(RES_hh_fech_in!T13=0,0,RES_hh_fech_in!T13/RES_summary!T$21)</f>
        <v>31.48711887346051</v>
      </c>
      <c r="U13" s="74">
        <f>IF(RES_hh_fech_in!U13=0,0,RES_hh_fech_in!U13/RES_summary!U$21)</f>
        <v>0</v>
      </c>
      <c r="V13" s="74">
        <f>IF(RES_hh_fech_in!V13=0,0,RES_hh_fech_in!V13/RES_summary!V$21)</f>
        <v>41.154049985242771</v>
      </c>
      <c r="W13" s="74">
        <f>IF(RES_hh_fech_in!W13=0,0,RES_hh_fech_in!W13/RES_summary!W$21)</f>
        <v>0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1.0563440339764147</v>
      </c>
      <c r="D14" s="76">
        <f>IF(RES_hh_fech_in!D14=0,0,RES_hh_fech_in!D14/RES_summary!D$21)</f>
        <v>1.1528603338503591</v>
      </c>
      <c r="E14" s="76">
        <f>IF(RES_hh_fech_in!E14=0,0,RES_hh_fech_in!E14/RES_summary!E$21)</f>
        <v>1.245023465186629</v>
      </c>
      <c r="F14" s="76">
        <f>IF(RES_hh_fech_in!F14=0,0,RES_hh_fech_in!F14/RES_summary!F$21)</f>
        <v>1.1674700414270414</v>
      </c>
      <c r="G14" s="76">
        <f>IF(RES_hh_fech_in!G14=0,0,RES_hh_fech_in!G14/RES_summary!G$21)</f>
        <v>1.0816233141821305</v>
      </c>
      <c r="H14" s="76">
        <f>IF(RES_hh_fech_in!H14=0,0,RES_hh_fech_in!H14/RES_summary!H$21)</f>
        <v>1.0229962943263169</v>
      </c>
      <c r="I14" s="76">
        <f>IF(RES_hh_fech_in!I14=0,0,RES_hh_fech_in!I14/RES_summary!I$21)</f>
        <v>0.89268740043731742</v>
      </c>
      <c r="J14" s="76">
        <f>IF(RES_hh_fech_in!J14=0,0,RES_hh_fech_in!J14/RES_summary!J$21)</f>
        <v>0.94731386209539115</v>
      </c>
      <c r="K14" s="76">
        <f>IF(RES_hh_fech_in!K14=0,0,RES_hh_fech_in!K14/RES_summary!K$21)</f>
        <v>0.86620209172232909</v>
      </c>
      <c r="L14" s="76">
        <f>IF(RES_hh_fech_in!L14=0,0,RES_hh_fech_in!L14/RES_summary!L$21)</f>
        <v>0.67579400972184211</v>
      </c>
      <c r="M14" s="76">
        <f>IF(RES_hh_fech_in!M14=0,0,RES_hh_fech_in!M14/RES_summary!M$21)</f>
        <v>0.74566132952152719</v>
      </c>
      <c r="N14" s="76">
        <f>IF(RES_hh_fech_in!N14=0,0,RES_hh_fech_in!N14/RES_summary!N$21)</f>
        <v>0.62220155366451124</v>
      </c>
      <c r="O14" s="76">
        <f>IF(RES_hh_fech_in!O14=0,0,RES_hh_fech_in!O14/RES_summary!O$21)</f>
        <v>0.48004871193872278</v>
      </c>
      <c r="P14" s="76">
        <f>IF(RES_hh_fech_in!P14=0,0,RES_hh_fech_in!P14/RES_summary!P$21)</f>
        <v>0.5505670656072077</v>
      </c>
      <c r="Q14" s="76">
        <f>IF(RES_hh_fech_in!Q14=0,0,RES_hh_fech_in!Q14/RES_summary!Q$21)</f>
        <v>0.6381752575628209</v>
      </c>
      <c r="R14" s="76">
        <f>IF(RES_hh_fech_in!R14=0,0,RES_hh_fech_in!R14/RES_summary!R$21)</f>
        <v>0.54122348641888529</v>
      </c>
      <c r="S14" s="76">
        <f>IF(RES_hh_fech_in!S14=0,0,RES_hh_fech_in!S14/RES_summary!S$21)</f>
        <v>0.60622677814811998</v>
      </c>
      <c r="T14" s="76">
        <f>IF(RES_hh_fech_in!T14=0,0,RES_hh_fech_in!T14/RES_summary!T$21)</f>
        <v>0.50435002289374686</v>
      </c>
      <c r="U14" s="76">
        <f>IF(RES_hh_fech_in!U14=0,0,RES_hh_fech_in!U14/RES_summary!U$21)</f>
        <v>0.60909137887235787</v>
      </c>
      <c r="V14" s="76">
        <f>IF(RES_hh_fech_in!V14=0,0,RES_hh_fech_in!V14/RES_summary!V$21)</f>
        <v>0.67476990978034701</v>
      </c>
      <c r="W14" s="76">
        <f>IF(RES_hh_fech_in!W14=0,0,RES_hh_fech_in!W14/RES_summary!W$21)</f>
        <v>0.509810846602478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2.4814785929609471</v>
      </c>
      <c r="D15" s="69">
        <f>IF(RES_hh_fech_in!D15=0,0,RES_hh_fech_in!D15/RES_summary!D$21)</f>
        <v>1.7866161679755661</v>
      </c>
      <c r="E15" s="69">
        <f>IF(RES_hh_fech_in!E15=0,0,RES_hh_fech_in!E15/RES_summary!E$21)</f>
        <v>3.502163394760776</v>
      </c>
      <c r="F15" s="69">
        <f>IF(RES_hh_fech_in!F15=0,0,RES_hh_fech_in!F15/RES_summary!F$21)</f>
        <v>1.5737631937233656</v>
      </c>
      <c r="G15" s="69">
        <f>IF(RES_hh_fech_in!G15=0,0,RES_hh_fech_in!G15/RES_summary!G$21)</f>
        <v>2.9671290213070765</v>
      </c>
      <c r="H15" s="69">
        <f>IF(RES_hh_fech_in!H15=0,0,RES_hh_fech_in!H15/RES_summary!H$21)</f>
        <v>3.8724113037615235</v>
      </c>
      <c r="I15" s="69">
        <f>IF(RES_hh_fech_in!I15=0,0,RES_hh_fech_in!I15/RES_summary!I$21)</f>
        <v>2.6404350589036958</v>
      </c>
      <c r="J15" s="69">
        <f>IF(RES_hh_fech_in!J15=0,0,RES_hh_fech_in!J15/RES_summary!J$21)</f>
        <v>0.55854143155134495</v>
      </c>
      <c r="K15" s="69">
        <f>IF(RES_hh_fech_in!K15=0,0,RES_hh_fech_in!K15/RES_summary!K$21)</f>
        <v>2.2663510256316379</v>
      </c>
      <c r="L15" s="69">
        <f>IF(RES_hh_fech_in!L15=0,0,RES_hh_fech_in!L15/RES_summary!L$21)</f>
        <v>2.9954539167827261</v>
      </c>
      <c r="M15" s="69">
        <f>IF(RES_hh_fech_in!M15=0,0,RES_hh_fech_in!M15/RES_summary!M$21)</f>
        <v>2.8064286129792477</v>
      </c>
      <c r="N15" s="69">
        <f>IF(RES_hh_fech_in!N15=0,0,RES_hh_fech_in!N15/RES_summary!N$21)</f>
        <v>6.4693375353556837</v>
      </c>
      <c r="O15" s="69">
        <f>IF(RES_hh_fech_in!O15=0,0,RES_hh_fech_in!O15/RES_summary!O$21)</f>
        <v>2.2905361869038039</v>
      </c>
      <c r="P15" s="69">
        <f>IF(RES_hh_fech_in!P15=0,0,RES_hh_fech_in!P15/RES_summary!P$21)</f>
        <v>2.5158634943497749</v>
      </c>
      <c r="Q15" s="69">
        <f>IF(RES_hh_fech_in!Q15=0,0,RES_hh_fech_in!Q15/RES_summary!Q$21)</f>
        <v>4.2245121448156739</v>
      </c>
      <c r="R15" s="69">
        <f>IF(RES_hh_fech_in!R15=0,0,RES_hh_fech_in!R15/RES_summary!R$21)</f>
        <v>4.8167142990451879</v>
      </c>
      <c r="S15" s="69">
        <f>IF(RES_hh_fech_in!S15=0,0,RES_hh_fech_in!S15/RES_summary!S$21)</f>
        <v>4.8864354644115933</v>
      </c>
      <c r="T15" s="69">
        <f>IF(RES_hh_fech_in!T15=0,0,RES_hh_fech_in!T15/RES_summary!T$21)</f>
        <v>2.8929603576928531</v>
      </c>
      <c r="U15" s="69">
        <f>IF(RES_hh_fech_in!U15=0,0,RES_hh_fech_in!U15/RES_summary!U$21)</f>
        <v>2.9682791996075233</v>
      </c>
      <c r="V15" s="69">
        <f>IF(RES_hh_fech_in!V15=0,0,RES_hh_fech_in!V15/RES_summary!V$21)</f>
        <v>3.3299804991790616</v>
      </c>
      <c r="W15" s="69">
        <f>IF(RES_hh_fech_in!W15=0,0,RES_hh_fech_in!W15/RES_summary!W$21)</f>
        <v>3.0056993814864508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2.4814785929609471</v>
      </c>
      <c r="D16" s="72">
        <f>IF(RES_hh_fech_in!D16=0,0,RES_hh_fech_in!D16/RES_summary!D$21)</f>
        <v>1.7866161679755661</v>
      </c>
      <c r="E16" s="72">
        <f>IF(RES_hh_fech_in!E16=0,0,RES_hh_fech_in!E16/RES_summary!E$21)</f>
        <v>3.502163394760776</v>
      </c>
      <c r="F16" s="72">
        <f>IF(RES_hh_fech_in!F16=0,0,RES_hh_fech_in!F16/RES_summary!F$21)</f>
        <v>1.5737631937233656</v>
      </c>
      <c r="G16" s="72">
        <f>IF(RES_hh_fech_in!G16=0,0,RES_hh_fech_in!G16/RES_summary!G$21)</f>
        <v>2.9671290213070765</v>
      </c>
      <c r="H16" s="72">
        <f>IF(RES_hh_fech_in!H16=0,0,RES_hh_fech_in!H16/RES_summary!H$21)</f>
        <v>3.8724113037615235</v>
      </c>
      <c r="I16" s="72">
        <f>IF(RES_hh_fech_in!I16=0,0,RES_hh_fech_in!I16/RES_summary!I$21)</f>
        <v>2.6404350589036958</v>
      </c>
      <c r="J16" s="72">
        <f>IF(RES_hh_fech_in!J16=0,0,RES_hh_fech_in!J16/RES_summary!J$21)</f>
        <v>0.55854143155134495</v>
      </c>
      <c r="K16" s="72">
        <f>IF(RES_hh_fech_in!K16=0,0,RES_hh_fech_in!K16/RES_summary!K$21)</f>
        <v>2.2663510256316379</v>
      </c>
      <c r="L16" s="72">
        <f>IF(RES_hh_fech_in!L16=0,0,RES_hh_fech_in!L16/RES_summary!L$21)</f>
        <v>2.9954539167827261</v>
      </c>
      <c r="M16" s="72">
        <f>IF(RES_hh_fech_in!M16=0,0,RES_hh_fech_in!M16/RES_summary!M$21)</f>
        <v>2.8064286129792477</v>
      </c>
      <c r="N16" s="72">
        <f>IF(RES_hh_fech_in!N16=0,0,RES_hh_fech_in!N16/RES_summary!N$21)</f>
        <v>6.4693375353556837</v>
      </c>
      <c r="O16" s="72">
        <f>IF(RES_hh_fech_in!O16=0,0,RES_hh_fech_in!O16/RES_summary!O$21)</f>
        <v>2.2905361869038039</v>
      </c>
      <c r="P16" s="72">
        <f>IF(RES_hh_fech_in!P16=0,0,RES_hh_fech_in!P16/RES_summary!P$21)</f>
        <v>2.5158634943497749</v>
      </c>
      <c r="Q16" s="72">
        <f>IF(RES_hh_fech_in!Q16=0,0,RES_hh_fech_in!Q16/RES_summary!Q$21)</f>
        <v>4.2245121448156739</v>
      </c>
      <c r="R16" s="72">
        <f>IF(RES_hh_fech_in!R16=0,0,RES_hh_fech_in!R16/RES_summary!R$21)</f>
        <v>4.8167142990451879</v>
      </c>
      <c r="S16" s="72">
        <f>IF(RES_hh_fech_in!S16=0,0,RES_hh_fech_in!S16/RES_summary!S$21)</f>
        <v>4.8864354644115933</v>
      </c>
      <c r="T16" s="72">
        <f>IF(RES_hh_fech_in!T16=0,0,RES_hh_fech_in!T16/RES_summary!T$21)</f>
        <v>2.8929603576928531</v>
      </c>
      <c r="U16" s="72">
        <f>IF(RES_hh_fech_in!U16=0,0,RES_hh_fech_in!U16/RES_summary!U$21)</f>
        <v>2.9682791996075233</v>
      </c>
      <c r="V16" s="72">
        <f>IF(RES_hh_fech_in!V16=0,0,RES_hh_fech_in!V16/RES_summary!V$21)</f>
        <v>3.3299804991790616</v>
      </c>
      <c r="W16" s="72">
        <f>IF(RES_hh_fech_in!W16=0,0,RES_hh_fech_in!W16/RES_summary!W$21)</f>
        <v>3.0056993814864508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14.780365096885548</v>
      </c>
      <c r="D17" s="69">
        <f>IF(RES_hh_fech_in!D17=0,0,RES_hh_fech_in!D17/RES_summary!D$21)</f>
        <v>15.510313320752569</v>
      </c>
      <c r="E17" s="69">
        <f>IF(RES_hh_fech_in!E17=0,0,RES_hh_fech_in!E17/RES_summary!E$21)</f>
        <v>14.661692514927813</v>
      </c>
      <c r="F17" s="69">
        <f>IF(RES_hh_fech_in!F17=0,0,RES_hh_fech_in!F17/RES_summary!F$21)</f>
        <v>15.66719850946817</v>
      </c>
      <c r="G17" s="69">
        <f>IF(RES_hh_fech_in!G17=0,0,RES_hh_fech_in!G17/RES_summary!G$21)</f>
        <v>14.445764695603927</v>
      </c>
      <c r="H17" s="69">
        <f>IF(RES_hh_fech_in!H17=0,0,RES_hh_fech_in!H17/RES_summary!H$21)</f>
        <v>14.123321132181264</v>
      </c>
      <c r="I17" s="69">
        <f>IF(RES_hh_fech_in!I17=0,0,RES_hh_fech_in!I17/RES_summary!I$21)</f>
        <v>12.284246319512921</v>
      </c>
      <c r="J17" s="69">
        <f>IF(RES_hh_fech_in!J17=0,0,RES_hh_fech_in!J17/RES_summary!J$21)</f>
        <v>13.371967276849398</v>
      </c>
      <c r="K17" s="69">
        <f>IF(RES_hh_fech_in!K17=0,0,RES_hh_fech_in!K17/RES_summary!K$21)</f>
        <v>15.483193893537017</v>
      </c>
      <c r="L17" s="69">
        <f>IF(RES_hh_fech_in!L17=0,0,RES_hh_fech_in!L17/RES_summary!L$21)</f>
        <v>14.65162798032477</v>
      </c>
      <c r="M17" s="69">
        <f>IF(RES_hh_fech_in!M17=0,0,RES_hh_fech_in!M17/RES_summary!M$21)</f>
        <v>14.691031562256248</v>
      </c>
      <c r="N17" s="69">
        <f>IF(RES_hh_fech_in!N17=0,0,RES_hh_fech_in!N17/RES_summary!N$21)</f>
        <v>13.7745179613632</v>
      </c>
      <c r="O17" s="69">
        <f>IF(RES_hh_fech_in!O17=0,0,RES_hh_fech_in!O17/RES_summary!O$21)</f>
        <v>13.884026289611242</v>
      </c>
      <c r="P17" s="69">
        <f>IF(RES_hh_fech_in!P17=0,0,RES_hh_fech_in!P17/RES_summary!P$21)</f>
        <v>13.324766434783985</v>
      </c>
      <c r="Q17" s="69">
        <f>IF(RES_hh_fech_in!Q17=0,0,RES_hh_fech_in!Q17/RES_summary!Q$21)</f>
        <v>12.512095041849802</v>
      </c>
      <c r="R17" s="69">
        <f>IF(RES_hh_fech_in!R17=0,0,RES_hh_fech_in!R17/RES_summary!R$21)</f>
        <v>13.507319302620774</v>
      </c>
      <c r="S17" s="69">
        <f>IF(RES_hh_fech_in!S17=0,0,RES_hh_fech_in!S17/RES_summary!S$21)</f>
        <v>13.598395272205686</v>
      </c>
      <c r="T17" s="69">
        <f>IF(RES_hh_fech_in!T17=0,0,RES_hh_fech_in!T17/RES_summary!T$21)</f>
        <v>12.761932243886735</v>
      </c>
      <c r="U17" s="69">
        <f>IF(RES_hh_fech_in!U17=0,0,RES_hh_fech_in!U17/RES_summary!U$21)</f>
        <v>13.368405794969208</v>
      </c>
      <c r="V17" s="69">
        <f>IF(RES_hh_fech_in!V17=0,0,RES_hh_fech_in!V17/RES_summary!V$21)</f>
        <v>13.298277647548876</v>
      </c>
      <c r="W17" s="69">
        <f>IF(RES_hh_fech_in!W17=0,0,RES_hh_fech_in!W17/RES_summary!W$21)</f>
        <v>14.542057822502915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20.688234926089283</v>
      </c>
      <c r="D19" s="72">
        <f>IF(RES_hh_fech_in!D19=0,0,RES_hh_fech_in!D19/RES_summary!D$21)</f>
        <v>21.127025943308706</v>
      </c>
      <c r="E19" s="72">
        <f>IF(RES_hh_fech_in!E19=0,0,RES_hh_fech_in!E19/RES_summary!E$21)</f>
        <v>20.903803843675512</v>
      </c>
      <c r="F19" s="72">
        <f>IF(RES_hh_fech_in!F19=0,0,RES_hh_fech_in!F19/RES_summary!F$21)</f>
        <v>21.093170108127289</v>
      </c>
      <c r="G19" s="72">
        <f>IF(RES_hh_fech_in!G19=0,0,RES_hh_fech_in!G19/RES_summary!G$21)</f>
        <v>20.374971506420398</v>
      </c>
      <c r="H19" s="72">
        <f>IF(RES_hh_fech_in!H19=0,0,RES_hh_fech_in!H19/RES_summary!H$21)</f>
        <v>19.922978465179515</v>
      </c>
      <c r="I19" s="72">
        <f>IF(RES_hh_fech_in!I19=0,0,RES_hh_fech_in!I19/RES_summary!I$21)</f>
        <v>18.452900154786381</v>
      </c>
      <c r="J19" s="72">
        <f>IF(RES_hh_fech_in!J19=0,0,RES_hh_fech_in!J19/RES_summary!J$21)</f>
        <v>19.303629292555502</v>
      </c>
      <c r="K19" s="72">
        <f>IF(RES_hh_fech_in!K19=0,0,RES_hh_fech_in!K19/RES_summary!K$21)</f>
        <v>20.741484702026362</v>
      </c>
      <c r="L19" s="72">
        <f>IF(RES_hh_fech_in!L19=0,0,RES_hh_fech_in!L19/RES_summary!L$21)</f>
        <v>19.334529470582918</v>
      </c>
      <c r="M19" s="72">
        <f>IF(RES_hh_fech_in!M19=0,0,RES_hh_fech_in!M19/RES_summary!M$21)</f>
        <v>15.783839805968926</v>
      </c>
      <c r="N19" s="72">
        <f>IF(RES_hh_fech_in!N19=0,0,RES_hh_fech_in!N19/RES_summary!N$21)</f>
        <v>13.461284311228605</v>
      </c>
      <c r="O19" s="72">
        <f>IF(RES_hh_fech_in!O19=0,0,RES_hh_fech_in!O19/RES_summary!O$21)</f>
        <v>19.221514986593736</v>
      </c>
      <c r="P19" s="72">
        <f>IF(RES_hh_fech_in!P19=0,0,RES_hh_fech_in!P19/RES_summary!P$21)</f>
        <v>18.163738238629474</v>
      </c>
      <c r="Q19" s="72">
        <f>IF(RES_hh_fech_in!Q19=0,0,RES_hh_fech_in!Q19/RES_summary!Q$21)</f>
        <v>16.407521887594822</v>
      </c>
      <c r="R19" s="72">
        <f>IF(RES_hh_fech_in!R19=0,0,RES_hh_fech_in!R19/RES_summary!R$21)</f>
        <v>15.769462736447643</v>
      </c>
      <c r="S19" s="72">
        <f>IF(RES_hh_fech_in!S19=0,0,RES_hh_fech_in!S19/RES_summary!S$21)</f>
        <v>15.897132225990598</v>
      </c>
      <c r="T19" s="72">
        <f>IF(RES_hh_fech_in!T19=0,0,RES_hh_fech_in!T19/RES_summary!T$21)</f>
        <v>15.427161020769494</v>
      </c>
      <c r="U19" s="72">
        <f>IF(RES_hh_fech_in!U19=0,0,RES_hh_fech_in!U19/RES_summary!U$21)</f>
        <v>15.366873480695936</v>
      </c>
      <c r="V19" s="72">
        <f>IF(RES_hh_fech_in!V19=0,0,RES_hh_fech_in!V19/RES_summary!V$21)</f>
        <v>15.309187287032396</v>
      </c>
      <c r="W19" s="72">
        <f>IF(RES_hh_fech_in!W19=0,0,RES_hh_fech_in!W19/RES_summary!W$21)</f>
        <v>15.855781898893017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23.32848773719147</v>
      </c>
      <c r="D20" s="72">
        <f>IF(RES_hh_fech_in!D20=0,0,RES_hh_fech_in!D20/RES_summary!D$21)</f>
        <v>22.926587165202868</v>
      </c>
      <c r="E20" s="72">
        <f>IF(RES_hh_fech_in!E20=0,0,RES_hh_fech_in!E20/RES_summary!E$21)</f>
        <v>23.181557148881701</v>
      </c>
      <c r="F20" s="72">
        <f>IF(RES_hh_fech_in!F20=0,0,RES_hh_fech_in!F20/RES_summary!F$21)</f>
        <v>23.200848827625652</v>
      </c>
      <c r="G20" s="72">
        <f>IF(RES_hh_fech_in!G20=0,0,RES_hh_fech_in!G20/RES_summary!G$21)</f>
        <v>22.123044319180821</v>
      </c>
      <c r="H20" s="72">
        <f>IF(RES_hh_fech_in!H20=0,0,RES_hh_fech_in!H20/RES_summary!H$21)</f>
        <v>21.527610628483341</v>
      </c>
      <c r="I20" s="72">
        <f>IF(RES_hh_fech_in!I20=0,0,RES_hh_fech_in!I20/RES_summary!I$21)</f>
        <v>19.640132911398005</v>
      </c>
      <c r="J20" s="72">
        <f>IF(RES_hh_fech_in!J20=0,0,RES_hh_fech_in!J20/RES_summary!J$21)</f>
        <v>21.636859426628934</v>
      </c>
      <c r="K20" s="72">
        <f>IF(RES_hh_fech_in!K20=0,0,RES_hh_fech_in!K20/RES_summary!K$21)</f>
        <v>22.680030519161832</v>
      </c>
      <c r="L20" s="72">
        <f>IF(RES_hh_fech_in!L20=0,0,RES_hh_fech_in!L20/RES_summary!L$21)</f>
        <v>20.978847368151396</v>
      </c>
      <c r="M20" s="72">
        <f>IF(RES_hh_fech_in!M20=0,0,RES_hh_fech_in!M20/RES_summary!M$21)</f>
        <v>21.286742976888348</v>
      </c>
      <c r="N20" s="72">
        <f>IF(RES_hh_fech_in!N20=0,0,RES_hh_fech_in!N20/RES_summary!N$21)</f>
        <v>19.972782472253222</v>
      </c>
      <c r="O20" s="72">
        <f>IF(RES_hh_fech_in!O20=0,0,RES_hh_fech_in!O20/RES_summary!O$21)</f>
        <v>17.110150859209291</v>
      </c>
      <c r="P20" s="72">
        <f>IF(RES_hh_fech_in!P20=0,0,RES_hh_fech_in!P20/RES_summary!P$21)</f>
        <v>17.226495466454754</v>
      </c>
      <c r="Q20" s="72">
        <f>IF(RES_hh_fech_in!Q20=0,0,RES_hh_fech_in!Q20/RES_summary!Q$21)</f>
        <v>0</v>
      </c>
      <c r="R20" s="72">
        <f>IF(RES_hh_fech_in!R20=0,0,RES_hh_fech_in!R20/RES_summary!R$21)</f>
        <v>18.403726377285601</v>
      </c>
      <c r="S20" s="72">
        <f>IF(RES_hh_fech_in!S20=0,0,RES_hh_fech_in!S20/RES_summary!S$21)</f>
        <v>14.858495848586962</v>
      </c>
      <c r="T20" s="72">
        <f>IF(RES_hh_fech_in!T20=0,0,RES_hh_fech_in!T20/RES_summary!T$21)</f>
        <v>14.473939370346555</v>
      </c>
      <c r="U20" s="72">
        <f>IF(RES_hh_fech_in!U20=0,0,RES_hh_fech_in!U20/RES_summary!U$21)</f>
        <v>15.508821538970173</v>
      </c>
      <c r="V20" s="72">
        <f>IF(RES_hh_fech_in!V20=0,0,RES_hh_fech_in!V20/RES_summary!V$21)</f>
        <v>14.872404514851127</v>
      </c>
      <c r="W20" s="72">
        <f>IF(RES_hh_fech_in!W20=0,0,RES_hh_fech_in!W20/RES_summary!W$21)</f>
        <v>16.809997042199907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18.399572246259847</v>
      </c>
      <c r="D21" s="72">
        <f>IF(RES_hh_fech_in!D21=0,0,RES_hh_fech_in!D21/RES_summary!D$21)</f>
        <v>15.212845311148781</v>
      </c>
      <c r="E21" s="72">
        <f>IF(RES_hh_fech_in!E21=0,0,RES_hh_fech_in!E21/RES_summary!E$21)</f>
        <v>15.481895974963061</v>
      </c>
      <c r="F21" s="72">
        <f>IF(RES_hh_fech_in!F21=0,0,RES_hh_fech_in!F21/RES_summary!F$21)</f>
        <v>15.20151936226473</v>
      </c>
      <c r="G21" s="72">
        <f>IF(RES_hh_fech_in!G21=0,0,RES_hh_fech_in!G21/RES_summary!G$21)</f>
        <v>16.431547375276754</v>
      </c>
      <c r="H21" s="72">
        <f>IF(RES_hh_fech_in!H21=0,0,RES_hh_fech_in!H21/RES_summary!H$21)</f>
        <v>19.404609893155037</v>
      </c>
      <c r="I21" s="72">
        <f>IF(RES_hh_fech_in!I21=0,0,RES_hh_fech_in!I21/RES_summary!I$21)</f>
        <v>18.10380571597593</v>
      </c>
      <c r="J21" s="72">
        <f>IF(RES_hh_fech_in!J21=0,0,RES_hh_fech_in!J21/RES_summary!J$21)</f>
        <v>18.011339290541123</v>
      </c>
      <c r="K21" s="72">
        <f>IF(RES_hh_fech_in!K21=0,0,RES_hh_fech_in!K21/RES_summary!K$21)</f>
        <v>20.877347089772986</v>
      </c>
      <c r="L21" s="72">
        <f>IF(RES_hh_fech_in!L21=0,0,RES_hh_fech_in!L21/RES_summary!L$21)</f>
        <v>18.807916774120518</v>
      </c>
      <c r="M21" s="72">
        <f>IF(RES_hh_fech_in!M21=0,0,RES_hh_fech_in!M21/RES_summary!M$21)</f>
        <v>17.227984580235734</v>
      </c>
      <c r="N21" s="72">
        <f>IF(RES_hh_fech_in!N21=0,0,RES_hh_fech_in!N21/RES_summary!N$21)</f>
        <v>15.924809762891538</v>
      </c>
      <c r="O21" s="72">
        <f>IF(RES_hh_fech_in!O21=0,0,RES_hh_fech_in!O21/RES_summary!O$21)</f>
        <v>16.851956977815323</v>
      </c>
      <c r="P21" s="72">
        <f>IF(RES_hh_fech_in!P21=0,0,RES_hh_fech_in!P21/RES_summary!P$21)</f>
        <v>15.202701096816567</v>
      </c>
      <c r="Q21" s="72">
        <f>IF(RES_hh_fech_in!Q21=0,0,RES_hh_fech_in!Q21/RES_summary!Q$21)</f>
        <v>15.428705352512278</v>
      </c>
      <c r="R21" s="72">
        <f>IF(RES_hh_fech_in!R21=0,0,RES_hh_fech_in!R21/RES_summary!R$21)</f>
        <v>14.18257377148594</v>
      </c>
      <c r="S21" s="72">
        <f>IF(RES_hh_fech_in!S21=0,0,RES_hh_fech_in!S21/RES_summary!S$21)</f>
        <v>15.489747220898463</v>
      </c>
      <c r="T21" s="72">
        <f>IF(RES_hh_fech_in!T21=0,0,RES_hh_fech_in!T21/RES_summary!T$21)</f>
        <v>14.681203697216725</v>
      </c>
      <c r="U21" s="72">
        <f>IF(RES_hh_fech_in!U21=0,0,RES_hh_fech_in!U21/RES_summary!U$21)</f>
        <v>14.343714905248792</v>
      </c>
      <c r="V21" s="72">
        <f>IF(RES_hh_fech_in!V21=0,0,RES_hh_fech_in!V21/RES_summary!V$21)</f>
        <v>14.362753477436138</v>
      </c>
      <c r="W21" s="72">
        <f>IF(RES_hh_fech_in!W21=0,0,RES_hh_fech_in!W21/RES_summary!W$21)</f>
        <v>15.257634784339825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20.642838116733014</v>
      </c>
      <c r="D22" s="72">
        <f>IF(RES_hh_fech_in!D22=0,0,RES_hh_fech_in!D22/RES_summary!D$21)</f>
        <v>20.118282550879801</v>
      </c>
      <c r="E22" s="72">
        <f>IF(RES_hh_fech_in!E22=0,0,RES_hh_fech_in!E22/RES_summary!E$21)</f>
        <v>18.338051145230949</v>
      </c>
      <c r="F22" s="72">
        <f>IF(RES_hh_fech_in!F22=0,0,RES_hh_fech_in!F22/RES_summary!F$21)</f>
        <v>18.957996395623621</v>
      </c>
      <c r="G22" s="72">
        <f>IF(RES_hh_fech_in!G22=0,0,RES_hh_fech_in!G22/RES_summary!G$21)</f>
        <v>17.032564709749387</v>
      </c>
      <c r="H22" s="72">
        <f>IF(RES_hh_fech_in!H22=0,0,RES_hh_fech_in!H22/RES_summary!H$21)</f>
        <v>16.279921693909998</v>
      </c>
      <c r="I22" s="72">
        <f>IF(RES_hh_fech_in!I22=0,0,RES_hh_fech_in!I22/RES_summary!I$21)</f>
        <v>17.77277773920801</v>
      </c>
      <c r="J22" s="72">
        <f>IF(RES_hh_fech_in!J22=0,0,RES_hh_fech_in!J22/RES_summary!J$21)</f>
        <v>16.29709862263481</v>
      </c>
      <c r="K22" s="72">
        <f>IF(RES_hh_fech_in!K22=0,0,RES_hh_fech_in!K22/RES_summary!K$21)</f>
        <v>16.433034558527833</v>
      </c>
      <c r="L22" s="72">
        <f>IF(RES_hh_fech_in!L22=0,0,RES_hh_fech_in!L22/RES_summary!L$21)</f>
        <v>15.792876388071637</v>
      </c>
      <c r="M22" s="72">
        <f>IF(RES_hh_fech_in!M22=0,0,RES_hh_fech_in!M22/RES_summary!M$21)</f>
        <v>13.428037651299483</v>
      </c>
      <c r="N22" s="72">
        <f>IF(RES_hh_fech_in!N22=0,0,RES_hh_fech_in!N22/RES_summary!N$21)</f>
        <v>14.820945094447358</v>
      </c>
      <c r="O22" s="72">
        <f>IF(RES_hh_fech_in!O22=0,0,RES_hh_fech_in!O22/RES_summary!O$21)</f>
        <v>16.295667435770632</v>
      </c>
      <c r="P22" s="72">
        <f>IF(RES_hh_fech_in!P22=0,0,RES_hh_fech_in!P22/RES_summary!P$21)</f>
        <v>12.261049421321644</v>
      </c>
      <c r="Q22" s="72">
        <f>IF(RES_hh_fech_in!Q22=0,0,RES_hh_fech_in!Q22/RES_summary!Q$21)</f>
        <v>13.329606760165086</v>
      </c>
      <c r="R22" s="72">
        <f>IF(RES_hh_fech_in!R22=0,0,RES_hh_fech_in!R22/RES_summary!R$21)</f>
        <v>15.225083873484911</v>
      </c>
      <c r="S22" s="72">
        <f>IF(RES_hh_fech_in!S22=0,0,RES_hh_fech_in!S22/RES_summary!S$21)</f>
        <v>15.946208026733334</v>
      </c>
      <c r="T22" s="72">
        <f>IF(RES_hh_fech_in!T22=0,0,RES_hh_fech_in!T22/RES_summary!T$21)</f>
        <v>13.196450136871995</v>
      </c>
      <c r="U22" s="72">
        <f>IF(RES_hh_fech_in!U22=0,0,RES_hh_fech_in!U22/RES_summary!U$21)</f>
        <v>14.694852211611368</v>
      </c>
      <c r="V22" s="72">
        <f>IF(RES_hh_fech_in!V22=0,0,RES_hh_fech_in!V22/RES_summary!V$21)</f>
        <v>14.705309025995961</v>
      </c>
      <c r="W22" s="72">
        <f>IF(RES_hh_fech_in!W22=0,0,RES_hh_fech_in!W22/RES_summary!W$21)</f>
        <v>15.27719293161231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14.810184468142969</v>
      </c>
      <c r="D24" s="72">
        <f>IF(RES_hh_fech_in!D24=0,0,RES_hh_fech_in!D24/RES_summary!D$21)</f>
        <v>12.486966318507898</v>
      </c>
      <c r="E24" s="72">
        <f>IF(RES_hh_fech_in!E24=0,0,RES_hh_fech_in!E24/RES_summary!E$21)</f>
        <v>15.719555453551189</v>
      </c>
      <c r="F24" s="72">
        <f>IF(RES_hh_fech_in!F24=0,0,RES_hh_fech_in!F24/RES_summary!F$21)</f>
        <v>14.28291922940123</v>
      </c>
      <c r="G24" s="72">
        <f>IF(RES_hh_fech_in!G24=0,0,RES_hh_fech_in!G24/RES_summary!G$21)</f>
        <v>13.832112759423312</v>
      </c>
      <c r="H24" s="72">
        <f>IF(RES_hh_fech_in!H24=0,0,RES_hh_fech_in!H24/RES_summary!H$21)</f>
        <v>14.846643340728898</v>
      </c>
      <c r="I24" s="72">
        <f>IF(RES_hh_fech_in!I24=0,0,RES_hh_fech_in!I24/RES_summary!I$21)</f>
        <v>11.963196038857204</v>
      </c>
      <c r="J24" s="72">
        <f>IF(RES_hh_fech_in!J24=0,0,RES_hh_fech_in!J24/RES_summary!J$21)</f>
        <v>12.955326921469281</v>
      </c>
      <c r="K24" s="72">
        <f>IF(RES_hh_fech_in!K24=0,0,RES_hh_fech_in!K24/RES_summary!K$21)</f>
        <v>15.594446367334635</v>
      </c>
      <c r="L24" s="72">
        <f>IF(RES_hh_fech_in!L24=0,0,RES_hh_fech_in!L24/RES_summary!L$21)</f>
        <v>14.812270651360425</v>
      </c>
      <c r="M24" s="72">
        <f>IF(RES_hh_fech_in!M24=0,0,RES_hh_fech_in!M24/RES_summary!M$21)</f>
        <v>12.978966528607341</v>
      </c>
      <c r="N24" s="72">
        <f>IF(RES_hh_fech_in!N24=0,0,RES_hh_fech_in!N24/RES_summary!N$21)</f>
        <v>11.406842385459479</v>
      </c>
      <c r="O24" s="72">
        <f>IF(RES_hh_fech_in!O24=0,0,RES_hh_fech_in!O24/RES_summary!O$21)</f>
        <v>13.844932789830121</v>
      </c>
      <c r="P24" s="72">
        <f>IF(RES_hh_fech_in!P24=0,0,RES_hh_fech_in!P24/RES_summary!P$21)</f>
        <v>14.539729842325194</v>
      </c>
      <c r="Q24" s="72">
        <f>IF(RES_hh_fech_in!Q24=0,0,RES_hh_fech_in!Q24/RES_summary!Q$21)</f>
        <v>13.570047437787546</v>
      </c>
      <c r="R24" s="72">
        <f>IF(RES_hh_fech_in!R24=0,0,RES_hh_fech_in!R24/RES_summary!R$21)</f>
        <v>13.139428181103991</v>
      </c>
      <c r="S24" s="72">
        <f>IF(RES_hh_fech_in!S24=0,0,RES_hh_fech_in!S24/RES_summary!S$21)</f>
        <v>13.627965377228012</v>
      </c>
      <c r="T24" s="72">
        <f>IF(RES_hh_fech_in!T24=0,0,RES_hh_fech_in!T24/RES_summary!T$21)</f>
        <v>13.385215648462925</v>
      </c>
      <c r="U24" s="72">
        <f>IF(RES_hh_fech_in!U24=0,0,RES_hh_fech_in!U24/RES_summary!U$21)</f>
        <v>13.266393203909711</v>
      </c>
      <c r="V24" s="72">
        <f>IF(RES_hh_fech_in!V24=0,0,RES_hh_fech_in!V24/RES_summary!V$21)</f>
        <v>13.625024963886558</v>
      </c>
      <c r="W24" s="72">
        <f>IF(RES_hh_fech_in!W24=0,0,RES_hh_fech_in!W24/RES_summary!W$21)</f>
        <v>14.274035426037367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8.4065078584061705</v>
      </c>
      <c r="D25" s="74">
        <f>IF(RES_hh_fech_in!D25=0,0,RES_hh_fech_in!D25/RES_summary!D$21)</f>
        <v>10.22863029456505</v>
      </c>
      <c r="E25" s="74">
        <f>IF(RES_hh_fech_in!E25=0,0,RES_hh_fech_in!E25/RES_summary!E$21)</f>
        <v>8.3426720241432886</v>
      </c>
      <c r="F25" s="74">
        <f>IF(RES_hh_fech_in!F25=0,0,RES_hh_fech_in!F25/RES_summary!F$21)</f>
        <v>10.704186053907973</v>
      </c>
      <c r="G25" s="74">
        <f>IF(RES_hh_fech_in!G25=0,0,RES_hh_fech_in!G25/RES_summary!G$21)</f>
        <v>9.08659611512536</v>
      </c>
      <c r="H25" s="74">
        <f>IF(RES_hh_fech_in!H25=0,0,RES_hh_fech_in!H25/RES_summary!H$21)</f>
        <v>8.2753622094033634</v>
      </c>
      <c r="I25" s="74">
        <f>IF(RES_hh_fech_in!I25=0,0,RES_hh_fech_in!I25/RES_summary!I$21)</f>
        <v>4.0121268662484812</v>
      </c>
      <c r="J25" s="74">
        <f>IF(RES_hh_fech_in!J25=0,0,RES_hh_fech_in!J25/RES_summary!J$21)</f>
        <v>4.8354227497470816</v>
      </c>
      <c r="K25" s="74">
        <f>IF(RES_hh_fech_in!K25=0,0,RES_hh_fech_in!K25/RES_summary!K$21)</f>
        <v>8.9750641666663658</v>
      </c>
      <c r="L25" s="74">
        <f>IF(RES_hh_fech_in!L25=0,0,RES_hh_fech_in!L25/RES_summary!L$21)</f>
        <v>7.9972379565600127</v>
      </c>
      <c r="M25" s="74">
        <f>IF(RES_hh_fech_in!M25=0,0,RES_hh_fech_in!M25/RES_summary!M$21)</f>
        <v>8.8174056376857326</v>
      </c>
      <c r="N25" s="74">
        <f>IF(RES_hh_fech_in!N25=0,0,RES_hh_fech_in!N25/RES_summary!N$21)</f>
        <v>7.6710910369728502</v>
      </c>
      <c r="O25" s="74">
        <f>IF(RES_hh_fech_in!O25=0,0,RES_hh_fech_in!O25/RES_summary!O$21)</f>
        <v>7.8434518403485756</v>
      </c>
      <c r="P25" s="74">
        <f>IF(RES_hh_fech_in!P25=0,0,RES_hh_fech_in!P25/RES_summary!P$21)</f>
        <v>6.5425259538700766</v>
      </c>
      <c r="Q25" s="74">
        <f>IF(RES_hh_fech_in!Q25=0,0,RES_hh_fech_in!Q25/RES_summary!Q$21)</f>
        <v>3.9956843376119733</v>
      </c>
      <c r="R25" s="74">
        <f>IF(RES_hh_fech_in!R25=0,0,RES_hh_fech_in!R25/RES_summary!R$21)</f>
        <v>5.864583968102024</v>
      </c>
      <c r="S25" s="74">
        <f>IF(RES_hh_fech_in!S25=0,0,RES_hh_fech_in!S25/RES_summary!S$21)</f>
        <v>6.2718333175168635</v>
      </c>
      <c r="T25" s="74">
        <f>IF(RES_hh_fech_in!T25=0,0,RES_hh_fech_in!T25/RES_summary!T$21)</f>
        <v>4.5923064095283559</v>
      </c>
      <c r="U25" s="74">
        <f>IF(RES_hh_fech_in!U25=0,0,RES_hh_fech_in!U25/RES_summary!U$21)</f>
        <v>6.4654887882672742</v>
      </c>
      <c r="V25" s="74">
        <f>IF(RES_hh_fech_in!V25=0,0,RES_hh_fech_in!V25/RES_summary!V$21)</f>
        <v>5.9507812446025143</v>
      </c>
      <c r="W25" s="74">
        <f>IF(RES_hh_fech_in!W25=0,0,RES_hh_fech_in!W25/RES_summary!W$21)</f>
        <v>8.2959148141647088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9.1209357864988228</v>
      </c>
      <c r="D26" s="77">
        <f>IF(RES_hh_fech_in!D26=0,0,RES_hh_fech_in!D26/RES_summary!D$21)</f>
        <v>9.0943594561110022</v>
      </c>
      <c r="E26" s="77">
        <f>IF(RES_hh_fech_in!E26=0,0,RES_hh_fech_in!E26/RES_summary!E$21)</f>
        <v>9.0684669481721816</v>
      </c>
      <c r="F26" s="77">
        <f>IF(RES_hh_fech_in!F26=0,0,RES_hh_fech_in!F26/RES_summary!F$21)</f>
        <v>9.1682834456762059</v>
      </c>
      <c r="G26" s="77">
        <f>IF(RES_hh_fech_in!G26=0,0,RES_hh_fech_in!G26/RES_summary!G$21)</f>
        <v>8.4052260280543063</v>
      </c>
      <c r="H26" s="77">
        <f>IF(RES_hh_fech_in!H26=0,0,RES_hh_fech_in!H26/RES_summary!H$21)</f>
        <v>8.6248800729896491</v>
      </c>
      <c r="I26" s="77">
        <f>IF(RES_hh_fech_in!I26=0,0,RES_hh_fech_in!I26/RES_summary!I$21)</f>
        <v>8.4567121667215055</v>
      </c>
      <c r="J26" s="77">
        <f>IF(RES_hh_fech_in!J26=0,0,RES_hh_fech_in!J26/RES_summary!J$21)</f>
        <v>8.8848891418250151</v>
      </c>
      <c r="K26" s="77">
        <f>IF(RES_hh_fech_in!K26=0,0,RES_hh_fech_in!K26/RES_summary!K$21)</f>
        <v>9.4703002459342933</v>
      </c>
      <c r="L26" s="77">
        <f>IF(RES_hh_fech_in!L26=0,0,RES_hh_fech_in!L26/RES_summary!L$21)</f>
        <v>9.0905196971768731</v>
      </c>
      <c r="M26" s="77">
        <f>IF(RES_hh_fech_in!M26=0,0,RES_hh_fech_in!M26/RES_summary!M$21)</f>
        <v>8.9647548704572557</v>
      </c>
      <c r="N26" s="77">
        <f>IF(RES_hh_fech_in!N26=0,0,RES_hh_fech_in!N26/RES_summary!N$21)</f>
        <v>8.9212579792986038</v>
      </c>
      <c r="O26" s="77">
        <f>IF(RES_hh_fech_in!O26=0,0,RES_hh_fech_in!O26/RES_summary!O$21)</f>
        <v>8.9855151664817949</v>
      </c>
      <c r="P26" s="77">
        <f>IF(RES_hh_fech_in!P26=0,0,RES_hh_fech_in!P26/RES_summary!P$21)</f>
        <v>9.1328564241433732</v>
      </c>
      <c r="Q26" s="77">
        <f>IF(RES_hh_fech_in!Q26=0,0,RES_hh_fech_in!Q26/RES_summary!Q$21)</f>
        <v>9.2969205890100532</v>
      </c>
      <c r="R26" s="77">
        <f>IF(RES_hh_fech_in!R26=0,0,RES_hh_fech_in!R26/RES_summary!R$21)</f>
        <v>9.3897637165169598</v>
      </c>
      <c r="S26" s="77">
        <f>IF(RES_hh_fech_in!S26=0,0,RES_hh_fech_in!S26/RES_summary!S$21)</f>
        <v>9.3341519304620739</v>
      </c>
      <c r="T26" s="77">
        <f>IF(RES_hh_fech_in!T26=0,0,RES_hh_fech_in!T26/RES_summary!T$21)</f>
        <v>9.1369487044316724</v>
      </c>
      <c r="U26" s="77">
        <f>IF(RES_hh_fech_in!U26=0,0,RES_hh_fech_in!U26/RES_summary!U$21)</f>
        <v>9.3365714499700783</v>
      </c>
      <c r="V26" s="77">
        <f>IF(RES_hh_fech_in!V26=0,0,RES_hh_fech_in!V26/RES_summary!V$21)</f>
        <v>9.4701780675349934</v>
      </c>
      <c r="W26" s="77">
        <f>IF(RES_hh_fech_in!W26=0,0,RES_hh_fech_in!W26/RES_summary!W$21)</f>
        <v>10.01905678685115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6.981302576746403</v>
      </c>
      <c r="D27" s="69">
        <f>IF(RES_hh_fech_in!D27=0,0,RES_hh_fech_in!D27/RES_summary!D$21)</f>
        <v>7.6849406059643917</v>
      </c>
      <c r="E27" s="69">
        <f>IF(RES_hh_fech_in!E27=0,0,RES_hh_fech_in!E27/RES_summary!E$21)</f>
        <v>7.3940798408305355</v>
      </c>
      <c r="F27" s="69">
        <f>IF(RES_hh_fech_in!F27=0,0,RES_hh_fech_in!F27/RES_summary!F$21)</f>
        <v>7.8188318790132287</v>
      </c>
      <c r="G27" s="69">
        <f>IF(RES_hh_fech_in!G27=0,0,RES_hh_fech_in!G27/RES_summary!G$21)</f>
        <v>7.5352082797984679</v>
      </c>
      <c r="H27" s="69">
        <f>IF(RES_hh_fech_in!H27=0,0,RES_hh_fech_in!H27/RES_summary!H$21)</f>
        <v>7.5207279186009073</v>
      </c>
      <c r="I27" s="69">
        <f>IF(RES_hh_fech_in!I27=0,0,RES_hh_fech_in!I27/RES_summary!I$21)</f>
        <v>7.1063153583924565</v>
      </c>
      <c r="J27" s="69">
        <f>IF(RES_hh_fech_in!J27=0,0,RES_hh_fech_in!J27/RES_summary!J$21)</f>
        <v>6.9253331156599236</v>
      </c>
      <c r="K27" s="69">
        <f>IF(RES_hh_fech_in!K27=0,0,RES_hh_fech_in!K27/RES_summary!K$21)</f>
        <v>7.2111610187284079</v>
      </c>
      <c r="L27" s="69">
        <f>IF(RES_hh_fech_in!L27=0,0,RES_hh_fech_in!L27/RES_summary!L$21)</f>
        <v>6.8406463640231419</v>
      </c>
      <c r="M27" s="69">
        <f>IF(RES_hh_fech_in!M27=0,0,RES_hh_fech_in!M27/RES_summary!M$21)</f>
        <v>6.4010441454435236</v>
      </c>
      <c r="N27" s="69">
        <f>IF(RES_hh_fech_in!N27=0,0,RES_hh_fech_in!N27/RES_summary!N$21)</f>
        <v>6.2678548136920602</v>
      </c>
      <c r="O27" s="69">
        <f>IF(RES_hh_fech_in!O27=0,0,RES_hh_fech_in!O27/RES_summary!O$21)</f>
        <v>7.1295558741316984</v>
      </c>
      <c r="P27" s="69">
        <f>IF(RES_hh_fech_in!P27=0,0,RES_hh_fech_in!P27/RES_summary!P$21)</f>
        <v>7.027615408335893</v>
      </c>
      <c r="Q27" s="69">
        <f>IF(RES_hh_fech_in!Q27=0,0,RES_hh_fech_in!Q27/RES_summary!Q$21)</f>
        <v>6.7798004924446902</v>
      </c>
      <c r="R27" s="69">
        <f>IF(RES_hh_fech_in!R27=0,0,RES_hh_fech_in!R27/RES_summary!R$21)</f>
        <v>7.0493780723702386</v>
      </c>
      <c r="S27" s="69">
        <f>IF(RES_hh_fech_in!S27=0,0,RES_hh_fech_in!S27/RES_summary!S$21)</f>
        <v>6.991994361876209</v>
      </c>
      <c r="T27" s="69">
        <f>IF(RES_hh_fech_in!T27=0,0,RES_hh_fech_in!T27/RES_summary!T$21)</f>
        <v>7.3572923193615525</v>
      </c>
      <c r="U27" s="69">
        <f>IF(RES_hh_fech_in!U27=0,0,RES_hh_fech_in!U27/RES_summary!U$21)</f>
        <v>7.5073616884500538</v>
      </c>
      <c r="V27" s="69">
        <f>IF(RES_hh_fech_in!V27=0,0,RES_hh_fech_in!V27/RES_summary!V$21)</f>
        <v>8.4878365344967612</v>
      </c>
      <c r="W27" s="69">
        <f>IF(RES_hh_fech_in!W27=0,0,RES_hh_fech_in!W27/RES_summary!W$21)</f>
        <v>8.2728383467962878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9.0929534077146226</v>
      </c>
      <c r="D29" s="72">
        <f>IF(RES_hh_fech_in!D29=0,0,RES_hh_fech_in!D29/RES_summary!D$21)</f>
        <v>9.4259003026906001</v>
      </c>
      <c r="E29" s="72">
        <f>IF(RES_hh_fech_in!E29=0,0,RES_hh_fech_in!E29/RES_summary!E$21)</f>
        <v>9.0320023570195822</v>
      </c>
      <c r="F29" s="72">
        <f>IF(RES_hh_fech_in!F29=0,0,RES_hh_fech_in!F29/RES_summary!F$21)</f>
        <v>10.147102875078149</v>
      </c>
      <c r="G29" s="72">
        <f>IF(RES_hh_fech_in!G29=0,0,RES_hh_fech_in!G29/RES_summary!G$21)</f>
        <v>9.2612280154425086</v>
      </c>
      <c r="H29" s="72">
        <f>IF(RES_hh_fech_in!H29=0,0,RES_hh_fech_in!H29/RES_summary!H$21)</f>
        <v>8.9673416061386249</v>
      </c>
      <c r="I29" s="72">
        <f>IF(RES_hh_fech_in!I29=0,0,RES_hh_fech_in!I29/RES_summary!I$21)</f>
        <v>9.1634427022270852</v>
      </c>
      <c r="J29" s="72">
        <f>IF(RES_hh_fech_in!J29=0,0,RES_hh_fech_in!J29/RES_summary!J$21)</f>
        <v>9.0646700263182201</v>
      </c>
      <c r="K29" s="72">
        <f>IF(RES_hh_fech_in!K29=0,0,RES_hh_fech_in!K29/RES_summary!K$21)</f>
        <v>7.9602618162867547</v>
      </c>
      <c r="L29" s="72">
        <f>IF(RES_hh_fech_in!L29=0,0,RES_hh_fech_in!L29/RES_summary!L$21)</f>
        <v>9.7492907664439947</v>
      </c>
      <c r="M29" s="72">
        <f>IF(RES_hh_fech_in!M29=0,0,RES_hh_fech_in!M29/RES_summary!M$21)</f>
        <v>9.02400264843447</v>
      </c>
      <c r="N29" s="72">
        <f>IF(RES_hh_fech_in!N29=0,0,RES_hh_fech_in!N29/RES_summary!N$21)</f>
        <v>2.8157988753600107</v>
      </c>
      <c r="O29" s="72">
        <f>IF(RES_hh_fech_in!O29=0,0,RES_hh_fech_in!O29/RES_summary!O$21)</f>
        <v>10.19047177981736</v>
      </c>
      <c r="P29" s="72">
        <f>IF(RES_hh_fech_in!P29=0,0,RES_hh_fech_in!P29/RES_summary!P$21)</f>
        <v>9.879559662623036</v>
      </c>
      <c r="Q29" s="72">
        <f>IF(RES_hh_fech_in!Q29=0,0,RES_hh_fech_in!Q29/RES_summary!Q$21)</f>
        <v>8.6473732578373017</v>
      </c>
      <c r="R29" s="72">
        <f>IF(RES_hh_fech_in!R29=0,0,RES_hh_fech_in!R29/RES_summary!R$21)</f>
        <v>8.1311481902677567</v>
      </c>
      <c r="S29" s="72">
        <f>IF(RES_hh_fech_in!S29=0,0,RES_hh_fech_in!S29/RES_summary!S$21)</f>
        <v>8.0628087256289298</v>
      </c>
      <c r="T29" s="72">
        <f>IF(RES_hh_fech_in!T29=0,0,RES_hh_fech_in!T29/RES_summary!T$21)</f>
        <v>9.6822893681725208</v>
      </c>
      <c r="U29" s="72">
        <f>IF(RES_hh_fech_in!U29=0,0,RES_hh_fech_in!U29/RES_summary!U$21)</f>
        <v>9.9753010401724396</v>
      </c>
      <c r="V29" s="72">
        <f>IF(RES_hh_fech_in!V29=0,0,RES_hh_fech_in!V29/RES_summary!V$21)</f>
        <v>11.160886343138209</v>
      </c>
      <c r="W29" s="72">
        <f>IF(RES_hh_fech_in!W29=0,0,RES_hh_fech_in!W29/RES_summary!W$21)</f>
        <v>10.727249841526664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7.8332776869264498</v>
      </c>
      <c r="D30" s="72">
        <f>IF(RES_hh_fech_in!D30=0,0,RES_hh_fech_in!D30/RES_summary!D$21)</f>
        <v>7.1910215035186669</v>
      </c>
      <c r="E30" s="72">
        <f>IF(RES_hh_fech_in!E30=0,0,RES_hh_fech_in!E30/RES_summary!E$21)</f>
        <v>7.4238229687546351</v>
      </c>
      <c r="F30" s="72">
        <f>IF(RES_hh_fech_in!F30=0,0,RES_hh_fech_in!F30/RES_summary!F$21)</f>
        <v>7.4152330002199314</v>
      </c>
      <c r="G30" s="72">
        <f>IF(RES_hh_fech_in!G30=0,0,RES_hh_fech_in!G30/RES_summary!G$21)</f>
        <v>8.1694120952824427</v>
      </c>
      <c r="H30" s="72">
        <f>IF(RES_hh_fech_in!H30=0,0,RES_hh_fech_in!H30/RES_summary!H$21)</f>
        <v>9.7847866395109833</v>
      </c>
      <c r="I30" s="72">
        <f>IF(RES_hh_fech_in!I30=0,0,RES_hh_fech_in!I30/RES_summary!I$21)</f>
        <v>9.1553979347315018</v>
      </c>
      <c r="J30" s="72">
        <f>IF(RES_hh_fech_in!J30=0,0,RES_hh_fech_in!J30/RES_summary!J$21)</f>
        <v>8.5631721087187636</v>
      </c>
      <c r="K30" s="72">
        <f>IF(RES_hh_fech_in!K30=0,0,RES_hh_fech_in!K30/RES_summary!K$21)</f>
        <v>9.6328243601719521</v>
      </c>
      <c r="L30" s="72">
        <f>IF(RES_hh_fech_in!L30=0,0,RES_hh_fech_in!L30/RES_summary!L$21)</f>
        <v>8.8569418331307208</v>
      </c>
      <c r="M30" s="72">
        <f>IF(RES_hh_fech_in!M30=0,0,RES_hh_fech_in!M30/RES_summary!M$21)</f>
        <v>7.85928883809156</v>
      </c>
      <c r="N30" s="72">
        <f>IF(RES_hh_fech_in!N30=0,0,RES_hh_fech_in!N30/RES_summary!N$21)</f>
        <v>7.9308944403519908</v>
      </c>
      <c r="O30" s="72">
        <f>IF(RES_hh_fech_in!O30=0,0,RES_hh_fech_in!O30/RES_summary!O$21)</f>
        <v>8.9092362614876013</v>
      </c>
      <c r="P30" s="72">
        <f>IF(RES_hh_fech_in!P30=0,0,RES_hh_fech_in!P30/RES_summary!P$21)</f>
        <v>7.8747702791619272</v>
      </c>
      <c r="Q30" s="72">
        <f>IF(RES_hh_fech_in!Q30=0,0,RES_hh_fech_in!Q30/RES_summary!Q$21)</f>
        <v>7.9285928746859335</v>
      </c>
      <c r="R30" s="72">
        <f>IF(RES_hh_fech_in!R30=0,0,RES_hh_fech_in!R30/RES_summary!R$21)</f>
        <v>10.028290824340178</v>
      </c>
      <c r="S30" s="72">
        <f>IF(RES_hh_fech_in!S30=0,0,RES_hh_fech_in!S30/RES_summary!S$21)</f>
        <v>9.0734361065549507</v>
      </c>
      <c r="T30" s="72">
        <f>IF(RES_hh_fech_in!T30=0,0,RES_hh_fech_in!T30/RES_summary!T$21)</f>
        <v>9.1818459938575678</v>
      </c>
      <c r="U30" s="72">
        <f>IF(RES_hh_fech_in!U30=0,0,RES_hh_fech_in!U30/RES_summary!U$21)</f>
        <v>10.398924205743221</v>
      </c>
      <c r="V30" s="72">
        <f>IF(RES_hh_fech_in!V30=0,0,RES_hh_fech_in!V30/RES_summary!V$21)</f>
        <v>10.385609348438948</v>
      </c>
      <c r="W30" s="72">
        <f>IF(RES_hh_fech_in!W30=0,0,RES_hh_fech_in!W30/RES_summary!W$21)</f>
        <v>10.935480754927289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9.203472242173488</v>
      </c>
      <c r="D31" s="72">
        <f>IF(RES_hh_fech_in!D31=0,0,RES_hh_fech_in!D31/RES_summary!D$21)</f>
        <v>9.9835374808029158</v>
      </c>
      <c r="E31" s="72">
        <f>IF(RES_hh_fech_in!E31=0,0,RES_hh_fech_in!E31/RES_summary!E$21)</f>
        <v>9.2610951038709217</v>
      </c>
      <c r="F31" s="72">
        <f>IF(RES_hh_fech_in!F31=0,0,RES_hh_fech_in!F31/RES_summary!F$21)</f>
        <v>10.007996477971332</v>
      </c>
      <c r="G31" s="72">
        <f>IF(RES_hh_fech_in!G31=0,0,RES_hh_fech_in!G31/RES_summary!G$21)</f>
        <v>9.3635039201270693</v>
      </c>
      <c r="H31" s="72">
        <f>IF(RES_hh_fech_in!H31=0,0,RES_hh_fech_in!H31/RES_summary!H$21)</f>
        <v>9.1908413310308479</v>
      </c>
      <c r="I31" s="72">
        <f>IF(RES_hh_fech_in!I31=0,0,RES_hh_fech_in!I31/RES_summary!I$21)</f>
        <v>10.367155587033526</v>
      </c>
      <c r="J31" s="72">
        <f>IF(RES_hh_fech_in!J31=0,0,RES_hh_fech_in!J31/RES_summary!J$21)</f>
        <v>8.7955938793078019</v>
      </c>
      <c r="K31" s="72">
        <f>IF(RES_hh_fech_in!K31=0,0,RES_hh_fech_in!K31/RES_summary!K$21)</f>
        <v>8.6856481025697079</v>
      </c>
      <c r="L31" s="72">
        <f>IF(RES_hh_fech_in!L31=0,0,RES_hh_fech_in!L31/RES_summary!L$21)</f>
        <v>8.7054279577750293</v>
      </c>
      <c r="M31" s="72">
        <f>IF(RES_hh_fech_in!M31=0,0,RES_hh_fech_in!M31/RES_summary!M$21)</f>
        <v>7.2067149390235885</v>
      </c>
      <c r="N31" s="72">
        <f>IF(RES_hh_fech_in!N31=0,0,RES_hh_fech_in!N31/RES_summary!N$21)</f>
        <v>8.5678231304903161</v>
      </c>
      <c r="O31" s="72">
        <f>IF(RES_hh_fech_in!O31=0,0,RES_hh_fech_in!O31/RES_summary!O$21)</f>
        <v>9.4131768506243656</v>
      </c>
      <c r="P31" s="72">
        <f>IF(RES_hh_fech_in!P31=0,0,RES_hh_fech_in!P31/RES_summary!P$21)</f>
        <v>9.2587408546004824</v>
      </c>
      <c r="Q31" s="72">
        <f>IF(RES_hh_fech_in!Q31=0,0,RES_hh_fech_in!Q31/RES_summary!Q$21)</f>
        <v>9.1348470726406301</v>
      </c>
      <c r="R31" s="72">
        <f>IF(RES_hh_fech_in!R31=0,0,RES_hh_fech_in!R31/RES_summary!R$21)</f>
        <v>9.369010898881406</v>
      </c>
      <c r="S31" s="72">
        <f>IF(RES_hh_fech_in!S31=0,0,RES_hh_fech_in!S31/RES_summary!S$21)</f>
        <v>9.4122145711462686</v>
      </c>
      <c r="T31" s="72">
        <f>IF(RES_hh_fech_in!T31=0,0,RES_hh_fech_in!T31/RES_summary!T$21)</f>
        <v>9.2089782189027574</v>
      </c>
      <c r="U31" s="72">
        <f>IF(RES_hh_fech_in!U31=0,0,RES_hh_fech_in!U31/RES_summary!U$21)</f>
        <v>10.271198992172216</v>
      </c>
      <c r="V31" s="72">
        <f>IF(RES_hh_fech_in!V31=0,0,RES_hh_fech_in!V31/RES_summary!V$21)</f>
        <v>11.593056324053263</v>
      </c>
      <c r="W31" s="72">
        <f>IF(RES_hh_fech_in!W31=0,0,RES_hh_fech_in!W31/RES_summary!W$21)</f>
        <v>11.260649651817841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6.9062074962580677</v>
      </c>
      <c r="D32" s="77">
        <f>IF(RES_hh_fech_in!D32=0,0,RES_hh_fech_in!D32/RES_summary!D$21)</f>
        <v>7.6425321669760962</v>
      </c>
      <c r="E32" s="77">
        <f>IF(RES_hh_fech_in!E32=0,0,RES_hh_fech_in!E32/RES_summary!E$21)</f>
        <v>7.3424598064107078</v>
      </c>
      <c r="F32" s="77">
        <f>IF(RES_hh_fech_in!F32=0,0,RES_hh_fech_in!F32/RES_summary!F$21)</f>
        <v>7.7362879180719322</v>
      </c>
      <c r="G32" s="77">
        <f>IF(RES_hh_fech_in!G32=0,0,RES_hh_fech_in!G32/RES_summary!G$21)</f>
        <v>7.4455558267152329</v>
      </c>
      <c r="H32" s="77">
        <f>IF(RES_hh_fech_in!H32=0,0,RES_hh_fech_in!H32/RES_summary!H$21)</f>
        <v>7.4173995586464772</v>
      </c>
      <c r="I32" s="77">
        <f>IF(RES_hh_fech_in!I32=0,0,RES_hh_fech_in!I32/RES_summary!I$21)</f>
        <v>6.9370953616564162</v>
      </c>
      <c r="J32" s="77">
        <f>IF(RES_hh_fech_in!J32=0,0,RES_hh_fech_in!J32/RES_summary!J$21)</f>
        <v>6.7877286567408008</v>
      </c>
      <c r="K32" s="77">
        <f>IF(RES_hh_fech_in!K32=0,0,RES_hh_fech_in!K32/RES_summary!K$21)</f>
        <v>7.147319298242242</v>
      </c>
      <c r="L32" s="77">
        <f>IF(RES_hh_fech_in!L32=0,0,RES_hh_fech_in!L32/RES_summary!L$21)</f>
        <v>6.6492890345189828</v>
      </c>
      <c r="M32" s="77">
        <f>IF(RES_hh_fech_in!M32=0,0,RES_hh_fech_in!M32/RES_summary!M$21)</f>
        <v>6.2206199551718004</v>
      </c>
      <c r="N32" s="77">
        <f>IF(RES_hh_fech_in!N32=0,0,RES_hh_fech_in!N32/RES_summary!N$21)</f>
        <v>6.2901036831525285</v>
      </c>
      <c r="O32" s="77">
        <f>IF(RES_hh_fech_in!O32=0,0,RES_hh_fech_in!O32/RES_summary!O$21)</f>
        <v>6.5288112322212122</v>
      </c>
      <c r="P32" s="77">
        <f>IF(RES_hh_fech_in!P32=0,0,RES_hh_fech_in!P32/RES_summary!P$21)</f>
        <v>6.5842755014183947</v>
      </c>
      <c r="Q32" s="77">
        <f>IF(RES_hh_fech_in!Q32=0,0,RES_hh_fech_in!Q32/RES_summary!Q$21)</f>
        <v>6.529121692295714</v>
      </c>
      <c r="R32" s="77">
        <f>IF(RES_hh_fech_in!R32=0,0,RES_hh_fech_in!R32/RES_summary!R$21)</f>
        <v>6.8686986817744762</v>
      </c>
      <c r="S32" s="77">
        <f>IF(RES_hh_fech_in!S32=0,0,RES_hh_fech_in!S32/RES_summary!S$21)</f>
        <v>6.7454097725887134</v>
      </c>
      <c r="T32" s="77">
        <f>IF(RES_hh_fech_in!T32=0,0,RES_hh_fech_in!T32/RES_summary!T$21)</f>
        <v>6.6633923289047967</v>
      </c>
      <c r="U32" s="77">
        <f>IF(RES_hh_fech_in!U32=0,0,RES_hh_fech_in!U32/RES_summary!U$21)</f>
        <v>6.7917284999151812</v>
      </c>
      <c r="V32" s="77">
        <f>IF(RES_hh_fech_in!V32=0,0,RES_hh_fech_in!V32/RES_summary!V$21)</f>
        <v>7.7648202093252854</v>
      </c>
      <c r="W32" s="77">
        <f>IF(RES_hh_fech_in!W32=0,0,RES_hh_fech_in!W32/RES_summary!W$21)</f>
        <v>7.5255174604997963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72.162717701322038</v>
      </c>
      <c r="D3" s="65">
        <f>IF(RES_hh_tesh_in!D3=0,0,RES_hh_tesh_in!D3/RES_summary!D$21)</f>
        <v>73.769443124146107</v>
      </c>
      <c r="E3" s="65">
        <f>IF(RES_hh_tesh_in!E3=0,0,RES_hh_tesh_in!E3/RES_summary!E$21)</f>
        <v>85.594622520341105</v>
      </c>
      <c r="F3" s="65">
        <f>IF(RES_hh_tesh_in!F3=0,0,RES_hh_tesh_in!F3/RES_summary!F$21)</f>
        <v>77.615335565326859</v>
      </c>
      <c r="G3" s="65">
        <f>IF(RES_hh_tesh_in!G3=0,0,RES_hh_tesh_in!G3/RES_summary!G$21)</f>
        <v>81.263293688923284</v>
      </c>
      <c r="H3" s="65">
        <f>IF(RES_hh_tesh_in!H3=0,0,RES_hh_tesh_in!H3/RES_summary!H$21)</f>
        <v>84.846919193900405</v>
      </c>
      <c r="I3" s="65">
        <f>IF(RES_hh_tesh_in!I3=0,0,RES_hh_tesh_in!I3/RES_summary!I$21)</f>
        <v>79.679748665680151</v>
      </c>
      <c r="J3" s="65">
        <f>IF(RES_hh_tesh_in!J3=0,0,RES_hh_tesh_in!J3/RES_summary!J$21)</f>
        <v>69.876323628036289</v>
      </c>
      <c r="K3" s="65">
        <f>IF(RES_hh_tesh_in!K3=0,0,RES_hh_tesh_in!K3/RES_summary!K$21)</f>
        <v>70.592031037823759</v>
      </c>
      <c r="L3" s="65">
        <f>IF(RES_hh_tesh_in!L3=0,0,RES_hh_tesh_in!L3/RES_summary!L$21)</f>
        <v>68.648993308193084</v>
      </c>
      <c r="M3" s="65">
        <f>IF(RES_hh_tesh_in!M3=0,0,RES_hh_tesh_in!M3/RES_summary!M$21)</f>
        <v>76.879324013876811</v>
      </c>
      <c r="N3" s="65">
        <f>IF(RES_hh_tesh_in!N3=0,0,RES_hh_tesh_in!N3/RES_summary!N$21)</f>
        <v>86.058341555767456</v>
      </c>
      <c r="O3" s="65">
        <f>IF(RES_hh_tesh_in!O3=0,0,RES_hh_tesh_in!O3/RES_summary!O$21)</f>
        <v>55.220397025853373</v>
      </c>
      <c r="P3" s="65">
        <f>IF(RES_hh_tesh_in!P3=0,0,RES_hh_tesh_in!P3/RES_summary!P$21)</f>
        <v>54.919772016169247</v>
      </c>
      <c r="Q3" s="65">
        <f>IF(RES_hh_tesh_in!Q3=0,0,RES_hh_tesh_in!Q3/RES_summary!Q$21)</f>
        <v>72.104783229397043</v>
      </c>
      <c r="R3" s="65">
        <f>IF(RES_hh_tesh_in!R3=0,0,RES_hh_tesh_in!R3/RES_summary!R$21)</f>
        <v>73.513853965396663</v>
      </c>
      <c r="S3" s="65">
        <f>IF(RES_hh_tesh_in!S3=0,0,RES_hh_tesh_in!S3/RES_summary!S$21)</f>
        <v>71.805442171527389</v>
      </c>
      <c r="T3" s="65">
        <f>IF(RES_hh_tesh_in!T3=0,0,RES_hh_tesh_in!T3/RES_summary!T$21)</f>
        <v>59.30123355109798</v>
      </c>
      <c r="U3" s="65">
        <f>IF(RES_hh_tesh_in!U3=0,0,RES_hh_tesh_in!U3/RES_summary!U$21)</f>
        <v>61.312619311923036</v>
      </c>
      <c r="V3" s="65">
        <f>IF(RES_hh_tesh_in!V3=0,0,RES_hh_tesh_in!V3/RES_summary!V$21)</f>
        <v>65.984031367211585</v>
      </c>
      <c r="W3" s="65">
        <f>IF(RES_hh_tesh_in!W3=0,0,RES_hh_tesh_in!W3/RES_summary!W$21)</f>
        <v>64.385991334792152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50.14219386773626</v>
      </c>
      <c r="D4" s="69">
        <f>IF(RES_hh_tesh_in!D4=0,0,RES_hh_tesh_in!D4/RES_summary!D$21)</f>
        <v>52.571684720391701</v>
      </c>
      <c r="E4" s="69">
        <f>IF(RES_hh_tesh_in!E4=0,0,RES_hh_tesh_in!E4/RES_summary!E$21)</f>
        <v>60.57303311362211</v>
      </c>
      <c r="F4" s="69">
        <f>IF(RES_hh_tesh_in!F4=0,0,RES_hh_tesh_in!F4/RES_summary!F$21)</f>
        <v>56.522137885056168</v>
      </c>
      <c r="G4" s="69">
        <f>IF(RES_hh_tesh_in!G4=0,0,RES_hh_tesh_in!G4/RES_summary!G$21)</f>
        <v>57.393884532337694</v>
      </c>
      <c r="H4" s="69">
        <f>IF(RES_hh_tesh_in!H4=0,0,RES_hh_tesh_in!H4/RES_summary!H$21)</f>
        <v>58.459647416782815</v>
      </c>
      <c r="I4" s="69">
        <f>IF(RES_hh_tesh_in!I4=0,0,RES_hh_tesh_in!I4/RES_summary!I$21)</f>
        <v>56.757083735555163</v>
      </c>
      <c r="J4" s="69">
        <f>IF(RES_hh_tesh_in!J4=0,0,RES_hh_tesh_in!J4/RES_summary!J$21)</f>
        <v>52.03799249463701</v>
      </c>
      <c r="K4" s="69">
        <f>IF(RES_hh_tesh_in!K4=0,0,RES_hh_tesh_in!K4/RES_summary!K$21)</f>
        <v>46.934461511354101</v>
      </c>
      <c r="L4" s="69">
        <f>IF(RES_hh_tesh_in!L4=0,0,RES_hh_tesh_in!L4/RES_summary!L$21)</f>
        <v>43.49966718086511</v>
      </c>
      <c r="M4" s="69">
        <f>IF(RES_hh_tesh_in!M4=0,0,RES_hh_tesh_in!M4/RES_summary!M$21)</f>
        <v>52.56068079967438</v>
      </c>
      <c r="N4" s="69">
        <f>IF(RES_hh_tesh_in!N4=0,0,RES_hh_tesh_in!N4/RES_summary!N$21)</f>
        <v>50.722679732723392</v>
      </c>
      <c r="O4" s="69">
        <f>IF(RES_hh_tesh_in!O4=0,0,RES_hh_tesh_in!O4/RES_summary!O$21)</f>
        <v>31.660402550511403</v>
      </c>
      <c r="P4" s="69">
        <f>IF(RES_hh_tesh_in!P4=0,0,RES_hh_tesh_in!P4/RES_summary!P$21)</f>
        <v>30.061988209168163</v>
      </c>
      <c r="Q4" s="69">
        <f>IF(RES_hh_tesh_in!Q4=0,0,RES_hh_tesh_in!Q4/RES_summary!Q$21)</f>
        <v>40.958512398212385</v>
      </c>
      <c r="R4" s="69">
        <f>IF(RES_hh_tesh_in!R4=0,0,RES_hh_tesh_in!R4/RES_summary!R$21)</f>
        <v>39.1198954853513</v>
      </c>
      <c r="S4" s="69">
        <f>IF(RES_hh_tesh_in!S4=0,0,RES_hh_tesh_in!S4/RES_summary!S$21)</f>
        <v>36.87853279547943</v>
      </c>
      <c r="T4" s="69">
        <f>IF(RES_hh_tesh_in!T4=0,0,RES_hh_tesh_in!T4/RES_summary!T$21)</f>
        <v>31.584144501001834</v>
      </c>
      <c r="U4" s="69">
        <f>IF(RES_hh_tesh_in!U4=0,0,RES_hh_tesh_in!U4/RES_summary!U$21)</f>
        <v>32.78500583596697</v>
      </c>
      <c r="V4" s="69">
        <f>IF(RES_hh_tesh_in!V4=0,0,RES_hh_tesh_in!V4/RES_summary!V$21)</f>
        <v>34.9431110961294</v>
      </c>
      <c r="W4" s="69">
        <f>IF(RES_hh_tesh_in!W4=0,0,RES_hh_tesh_in!W4/RES_summary!W$21)</f>
        <v>33.775246412377491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31.675754841616587</v>
      </c>
      <c r="J5" s="72">
        <f>IF(RES_hh_tesh_in!J5=0,0,RES_hh_tesh_in!J5/RES_summary!J$21)</f>
        <v>95.448255100872615</v>
      </c>
      <c r="K5" s="72">
        <f>IF(RES_hh_tesh_in!K5=0,0,RES_hh_tesh_in!K5/RES_summary!K$21)</f>
        <v>56.353520761223379</v>
      </c>
      <c r="L5" s="72">
        <f>IF(RES_hh_tesh_in!L5=0,0,RES_hh_tesh_in!L5/RES_summary!L$21)</f>
        <v>50.41328931409172</v>
      </c>
      <c r="M5" s="72">
        <f>IF(RES_hh_tesh_in!M5=0,0,RES_hh_tesh_in!M5/RES_summary!M$21)</f>
        <v>0</v>
      </c>
      <c r="N5" s="72">
        <f>IF(RES_hh_tesh_in!N5=0,0,RES_hh_tesh_in!N5/RES_summary!N$21)</f>
        <v>7.7530874317706919</v>
      </c>
      <c r="O5" s="72">
        <f>IF(RES_hh_tesh_in!O5=0,0,RES_hh_tesh_in!O5/RES_summary!O$21)</f>
        <v>17.878200947019916</v>
      </c>
      <c r="P5" s="72">
        <f>IF(RES_hh_tesh_in!P5=0,0,RES_hh_tesh_in!P5/RES_summary!P$21)</f>
        <v>41.074203784984661</v>
      </c>
      <c r="Q5" s="72">
        <f>IF(RES_hh_tesh_in!Q5=0,0,RES_hh_tesh_in!Q5/RES_summary!Q$21)</f>
        <v>57.054679395661154</v>
      </c>
      <c r="R5" s="72">
        <f>IF(RES_hh_tesh_in!R5=0,0,RES_hh_tesh_in!R5/RES_summary!R$21)</f>
        <v>22.087203162979197</v>
      </c>
      <c r="S5" s="72">
        <f>IF(RES_hh_tesh_in!S5=0,0,RES_hh_tesh_in!S5/RES_summary!S$21)</f>
        <v>43.233233981281799</v>
      </c>
      <c r="T5" s="72">
        <f>IF(RES_hh_tesh_in!T5=0,0,RES_hh_tesh_in!T5/RES_summary!T$21)</f>
        <v>34.263224124595318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56.706912077798663</v>
      </c>
      <c r="I6" s="72">
        <f>IF(RES_hh_tesh_in!I6=0,0,RES_hh_tesh_in!I6/RES_summary!I$21)</f>
        <v>53.494747216108564</v>
      </c>
      <c r="J6" s="72">
        <f>IF(RES_hh_tesh_in!J6=0,0,RES_hh_tesh_in!J6/RES_summary!J$21)</f>
        <v>52.606140818136666</v>
      </c>
      <c r="K6" s="72">
        <f>IF(RES_hh_tesh_in!K6=0,0,RES_hh_tesh_in!K6/RES_summary!K$21)</f>
        <v>40.95326281922911</v>
      </c>
      <c r="L6" s="72">
        <f>IF(RES_hh_tesh_in!L6=0,0,RES_hh_tesh_in!L6/RES_summary!L$21)</f>
        <v>46.920053938896615</v>
      </c>
      <c r="M6" s="72">
        <f>IF(RES_hh_tesh_in!M6=0,0,RES_hh_tesh_in!M6/RES_summary!M$21)</f>
        <v>38.157188868454888</v>
      </c>
      <c r="N6" s="72">
        <f>IF(RES_hh_tesh_in!N6=0,0,RES_hh_tesh_in!N6/RES_summary!N$21)</f>
        <v>15.559207405014444</v>
      </c>
      <c r="O6" s="72">
        <f>IF(RES_hh_tesh_in!O6=0,0,RES_hh_tesh_in!O6/RES_summary!O$21)</f>
        <v>43.364530809976102</v>
      </c>
      <c r="P6" s="72">
        <f>IF(RES_hh_tesh_in!P6=0,0,RES_hh_tesh_in!P6/RES_summary!P$21)</f>
        <v>63.788490315187495</v>
      </c>
      <c r="Q6" s="72">
        <f>IF(RES_hh_tesh_in!Q6=0,0,RES_hh_tesh_in!Q6/RES_summary!Q$21)</f>
        <v>54.13675239772035</v>
      </c>
      <c r="R6" s="72">
        <f>IF(RES_hh_tesh_in!R6=0,0,RES_hh_tesh_in!R6/RES_summary!R$21)</f>
        <v>50.709372648874108</v>
      </c>
      <c r="S6" s="72">
        <f>IF(RES_hh_tesh_in!S6=0,0,RES_hh_tesh_in!S6/RES_summary!S$21)</f>
        <v>49.656671134971859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42.367745468604056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49.70613477484364</v>
      </c>
      <c r="D7" s="72">
        <f>IF(RES_hh_tesh_in!D7=0,0,RES_hh_tesh_in!D7/RES_summary!D$21)</f>
        <v>51.052275865010245</v>
      </c>
      <c r="E7" s="72">
        <f>IF(RES_hh_tesh_in!E7=0,0,RES_hh_tesh_in!E7/RES_summary!E$21)</f>
        <v>60.226402614468647</v>
      </c>
      <c r="F7" s="72">
        <f>IF(RES_hh_tesh_in!F7=0,0,RES_hh_tesh_in!F7/RES_summary!F$21)</f>
        <v>56.07925547654623</v>
      </c>
      <c r="G7" s="72">
        <f>IF(RES_hh_tesh_in!G7=0,0,RES_hh_tesh_in!G7/RES_summary!G$21)</f>
        <v>58.498819059117984</v>
      </c>
      <c r="H7" s="72">
        <f>IF(RES_hh_tesh_in!H7=0,0,RES_hh_tesh_in!H7/RES_summary!H$21)</f>
        <v>57.470048449749868</v>
      </c>
      <c r="I7" s="72">
        <f>IF(RES_hh_tesh_in!I7=0,0,RES_hh_tesh_in!I7/RES_summary!I$21)</f>
        <v>53.291543510592632</v>
      </c>
      <c r="J7" s="72">
        <f>IF(RES_hh_tesh_in!J7=0,0,RES_hh_tesh_in!J7/RES_summary!J$21)</f>
        <v>52.34236321525546</v>
      </c>
      <c r="K7" s="72">
        <f>IF(RES_hh_tesh_in!K7=0,0,RES_hh_tesh_in!K7/RES_summary!K$21)</f>
        <v>45.527893220311647</v>
      </c>
      <c r="L7" s="72">
        <f>IF(RES_hh_tesh_in!L7=0,0,RES_hh_tesh_in!L7/RES_summary!L$21)</f>
        <v>42.065366048060866</v>
      </c>
      <c r="M7" s="72">
        <f>IF(RES_hh_tesh_in!M7=0,0,RES_hh_tesh_in!M7/RES_summary!M$21)</f>
        <v>60.176109187940071</v>
      </c>
      <c r="N7" s="72">
        <f>IF(RES_hh_tesh_in!N7=0,0,RES_hh_tesh_in!N7/RES_summary!N$21)</f>
        <v>47.718019410619675</v>
      </c>
      <c r="O7" s="72">
        <f>IF(RES_hh_tesh_in!O7=0,0,RES_hh_tesh_in!O7/RES_summary!O$21)</f>
        <v>23.528448687436541</v>
      </c>
      <c r="P7" s="72">
        <f>IF(RES_hh_tesh_in!P7=0,0,RES_hh_tesh_in!P7/RES_summary!P$21)</f>
        <v>24.435094910993726</v>
      </c>
      <c r="Q7" s="72">
        <f>IF(RES_hh_tesh_in!Q7=0,0,RES_hh_tesh_in!Q7/RES_summary!Q$21)</f>
        <v>0</v>
      </c>
      <c r="R7" s="72">
        <f>IF(RES_hh_tesh_in!R7=0,0,RES_hh_tesh_in!R7/RES_summary!R$21)</f>
        <v>33.753549136474845</v>
      </c>
      <c r="S7" s="72">
        <f>IF(RES_hh_tesh_in!S7=0,0,RES_hh_tesh_in!S7/RES_summary!S$21)</f>
        <v>34.663753367334905</v>
      </c>
      <c r="T7" s="72">
        <f>IF(RES_hh_tesh_in!T7=0,0,RES_hh_tesh_in!T7/RES_summary!T$21)</f>
        <v>29.333771528019977</v>
      </c>
      <c r="U7" s="72">
        <f>IF(RES_hh_tesh_in!U7=0,0,RES_hh_tesh_in!U7/RES_summary!U$21)</f>
        <v>32.387403191304045</v>
      </c>
      <c r="V7" s="72">
        <f>IF(RES_hh_tesh_in!V7=0,0,RES_hh_tesh_in!V7/RES_summary!V$21)</f>
        <v>35.358927752957314</v>
      </c>
      <c r="W7" s="72">
        <f>IF(RES_hh_tesh_in!W7=0,0,RES_hh_tesh_in!W7/RES_summary!W$21)</f>
        <v>30.66967947500191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42.58178277118914</v>
      </c>
      <c r="D8" s="72">
        <f>IF(RES_hh_tesh_in!D8=0,0,RES_hh_tesh_in!D8/RES_summary!D$21)</f>
        <v>37.452808319241576</v>
      </c>
      <c r="E8" s="72">
        <f>IF(RES_hh_tesh_in!E8=0,0,RES_hh_tesh_in!E8/RES_summary!E$21)</f>
        <v>43.720214246259275</v>
      </c>
      <c r="F8" s="72">
        <f>IF(RES_hh_tesh_in!F8=0,0,RES_hh_tesh_in!F8/RES_summary!F$21)</f>
        <v>41.466597340089393</v>
      </c>
      <c r="G8" s="72">
        <f>IF(RES_hh_tesh_in!G8=0,0,RES_hh_tesh_in!G8/RES_summary!G$21)</f>
        <v>49.407906567103844</v>
      </c>
      <c r="H8" s="72">
        <f>IF(RES_hh_tesh_in!H8=0,0,RES_hh_tesh_in!H8/RES_summary!H$21)</f>
        <v>59.173725852010435</v>
      </c>
      <c r="I8" s="72">
        <f>IF(RES_hh_tesh_in!I8=0,0,RES_hh_tesh_in!I8/RES_summary!I$21)</f>
        <v>53.711537775870255</v>
      </c>
      <c r="J8" s="72">
        <f>IF(RES_hh_tesh_in!J8=0,0,RES_hh_tesh_in!J8/RES_summary!J$21)</f>
        <v>48.960756497274581</v>
      </c>
      <c r="K8" s="72">
        <f>IF(RES_hh_tesh_in!K8=0,0,RES_hh_tesh_in!K8/RES_summary!K$21)</f>
        <v>49.046337111532587</v>
      </c>
      <c r="L8" s="72">
        <f>IF(RES_hh_tesh_in!L8=0,0,RES_hh_tesh_in!L8/RES_summary!L$21)</f>
        <v>43.566669854580596</v>
      </c>
      <c r="M8" s="72">
        <f>IF(RES_hh_tesh_in!M8=0,0,RES_hh_tesh_in!M8/RES_summary!M$21)</f>
        <v>55.370878918542992</v>
      </c>
      <c r="N8" s="72">
        <f>IF(RES_hh_tesh_in!N8=0,0,RES_hh_tesh_in!N8/RES_summary!N$21)</f>
        <v>46.977346982727283</v>
      </c>
      <c r="O8" s="72">
        <f>IF(RES_hh_tesh_in!O8=0,0,RES_hh_tesh_in!O8/RES_summary!O$21)</f>
        <v>31.828513140412827</v>
      </c>
      <c r="P8" s="72">
        <f>IF(RES_hh_tesh_in!P8=0,0,RES_hh_tesh_in!P8/RES_summary!P$21)</f>
        <v>29.562142839950475</v>
      </c>
      <c r="Q8" s="72">
        <f>IF(RES_hh_tesh_in!Q8=0,0,RES_hh_tesh_in!Q8/RES_summary!Q$21)</f>
        <v>41.678861002561369</v>
      </c>
      <c r="R8" s="72">
        <f>IF(RES_hh_tesh_in!R8=0,0,RES_hh_tesh_in!R8/RES_summary!R$21)</f>
        <v>36.051718183015716</v>
      </c>
      <c r="S8" s="72">
        <f>IF(RES_hh_tesh_in!S8=0,0,RES_hh_tesh_in!S8/RES_summary!S$21)</f>
        <v>36.128775824788015</v>
      </c>
      <c r="T8" s="72">
        <f>IF(RES_hh_tesh_in!T8=0,0,RES_hh_tesh_in!T8/RES_summary!T$21)</f>
        <v>30.21587368676855</v>
      </c>
      <c r="U8" s="72">
        <f>IF(RES_hh_tesh_in!U8=0,0,RES_hh_tesh_in!U8/RES_summary!U$21)</f>
        <v>31.958534462731826</v>
      </c>
      <c r="V8" s="72">
        <f>IF(RES_hh_tesh_in!V8=0,0,RES_hh_tesh_in!V8/RES_summary!V$21)</f>
        <v>32.909884860667439</v>
      </c>
      <c r="W8" s="72">
        <f>IF(RES_hh_tesh_in!W8=0,0,RES_hh_tesh_in!W8/RES_summary!W$21)</f>
        <v>33.971194839074535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50.120429946328002</v>
      </c>
      <c r="D9" s="72">
        <f>IF(RES_hh_tesh_in!D9=0,0,RES_hh_tesh_in!D9/RES_summary!D$21)</f>
        <v>52.963595491143188</v>
      </c>
      <c r="E9" s="72">
        <f>IF(RES_hh_tesh_in!E9=0,0,RES_hh_tesh_in!E9/RES_summary!E$21)</f>
        <v>56.224296984719089</v>
      </c>
      <c r="F9" s="72">
        <f>IF(RES_hh_tesh_in!F9=0,0,RES_hh_tesh_in!F9/RES_summary!F$21)</f>
        <v>57.21524599138705</v>
      </c>
      <c r="G9" s="72">
        <f>IF(RES_hh_tesh_in!G9=0,0,RES_hh_tesh_in!G9/RES_summary!G$21)</f>
        <v>56.907008783238609</v>
      </c>
      <c r="H9" s="72">
        <f>IF(RES_hh_tesh_in!H9=0,0,RES_hh_tesh_in!H9/RES_summary!H$21)</f>
        <v>55.327566756007748</v>
      </c>
      <c r="I9" s="72">
        <f>IF(RES_hh_tesh_in!I9=0,0,RES_hh_tesh_in!I9/RES_summary!I$21)</f>
        <v>60.759668456733458</v>
      </c>
      <c r="J9" s="72">
        <f>IF(RES_hh_tesh_in!J9=0,0,RES_hh_tesh_in!J9/RES_summary!J$21)</f>
        <v>50.279584503968358</v>
      </c>
      <c r="K9" s="72">
        <f>IF(RES_hh_tesh_in!K9=0,0,RES_hh_tesh_in!K9/RES_summary!K$21)</f>
        <v>44.059600033111543</v>
      </c>
      <c r="L9" s="72">
        <f>IF(RES_hh_tesh_in!L9=0,0,RES_hh_tesh_in!L9/RES_summary!L$21)</f>
        <v>42.376392002049748</v>
      </c>
      <c r="M9" s="72">
        <f>IF(RES_hh_tesh_in!M9=0,0,RES_hh_tesh_in!M9/RES_summary!M$21)</f>
        <v>48.998035330532339</v>
      </c>
      <c r="N9" s="72">
        <f>IF(RES_hh_tesh_in!N9=0,0,RES_hh_tesh_in!N9/RES_summary!N$21)</f>
        <v>53.629312044169083</v>
      </c>
      <c r="O9" s="72">
        <f>IF(RES_hh_tesh_in!O9=0,0,RES_hh_tesh_in!O9/RES_summary!O$21)</f>
        <v>44.474501519485891</v>
      </c>
      <c r="P9" s="72">
        <f>IF(RES_hh_tesh_in!P9=0,0,RES_hh_tesh_in!P9/RES_summary!P$21)</f>
        <v>42.083219604390727</v>
      </c>
      <c r="Q9" s="72">
        <f>IF(RES_hh_tesh_in!Q9=0,0,RES_hh_tesh_in!Q9/RES_summary!Q$21)</f>
        <v>42.92959604124502</v>
      </c>
      <c r="R9" s="72">
        <f>IF(RES_hh_tesh_in!R9=0,0,RES_hh_tesh_in!R9/RES_summary!R$21)</f>
        <v>36.202409420863596</v>
      </c>
      <c r="S9" s="72">
        <f>IF(RES_hh_tesh_in!S9=0,0,RES_hh_tesh_in!S9/RES_summary!S$21)</f>
        <v>35.935522076715152</v>
      </c>
      <c r="T9" s="72">
        <f>IF(RES_hh_tesh_in!T9=0,0,RES_hh_tesh_in!T9/RES_summary!T$21)</f>
        <v>33.780378714489878</v>
      </c>
      <c r="U9" s="72">
        <f>IF(RES_hh_tesh_in!U9=0,0,RES_hh_tesh_in!U9/RES_summary!U$21)</f>
        <v>32.340892103268843</v>
      </c>
      <c r="V9" s="72">
        <f>IF(RES_hh_tesh_in!V9=0,0,RES_hh_tesh_in!V9/RES_summary!V$21)</f>
        <v>31.548961592023264</v>
      </c>
      <c r="W9" s="72">
        <f>IF(RES_hh_tesh_in!W9=0,0,RES_hh_tesh_in!W9/RES_summary!W$21)</f>
        <v>33.390881317662647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80.159287898547177</v>
      </c>
      <c r="G10" s="72">
        <f>IF(RES_hh_tesh_in!G10=0,0,RES_hh_tesh_in!G10/RES_summary!G$21)</f>
        <v>60.864705125048246</v>
      </c>
      <c r="H10" s="72">
        <f>IF(RES_hh_tesh_in!H10=0,0,RES_hh_tesh_in!H10/RES_summary!H$21)</f>
        <v>58.536334455054103</v>
      </c>
      <c r="I10" s="72">
        <f>IF(RES_hh_tesh_in!I10=0,0,RES_hh_tesh_in!I10/RES_summary!I$21)</f>
        <v>54.710869701801187</v>
      </c>
      <c r="J10" s="72">
        <f>IF(RES_hh_tesh_in!J10=0,0,RES_hh_tesh_in!J10/RES_summary!J$21)</f>
        <v>50.729102815476146</v>
      </c>
      <c r="K10" s="72">
        <f>IF(RES_hh_tesh_in!K10=0,0,RES_hh_tesh_in!K10/RES_summary!K$21)</f>
        <v>48.207748821123168</v>
      </c>
      <c r="L10" s="72">
        <f>IF(RES_hh_tesh_in!L10=0,0,RES_hh_tesh_in!L10/RES_summary!L$21)</f>
        <v>47.254860155021532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49.979227519794193</v>
      </c>
      <c r="D11" s="72">
        <f>IF(RES_hh_tesh_in!D11=0,0,RES_hh_tesh_in!D11/RES_summary!D$21)</f>
        <v>45.093077990368229</v>
      </c>
      <c r="E11" s="72">
        <f>IF(RES_hh_tesh_in!E11=0,0,RES_hh_tesh_in!E11/RES_summary!E$21)</f>
        <v>65.737237383400725</v>
      </c>
      <c r="F11" s="72">
        <f>IF(RES_hh_tesh_in!F11=0,0,RES_hh_tesh_in!F11/RES_summary!F$21)</f>
        <v>56.076015651490252</v>
      </c>
      <c r="G11" s="72">
        <f>IF(RES_hh_tesh_in!G11=0,0,RES_hh_tesh_in!G11/RES_summary!G$21)</f>
        <v>58.97873089293153</v>
      </c>
      <c r="H11" s="72">
        <f>IF(RES_hh_tesh_in!H11=0,0,RES_hh_tesh_in!H11/RES_summary!H$21)</f>
        <v>64.917207574769265</v>
      </c>
      <c r="I11" s="72">
        <f>IF(RES_hh_tesh_in!I11=0,0,RES_hh_tesh_in!I11/RES_summary!I$21)</f>
        <v>45.631616693005263</v>
      </c>
      <c r="J11" s="72">
        <f>IF(RES_hh_tesh_in!J11=0,0,RES_hh_tesh_in!J11/RES_summary!J$21)</f>
        <v>46.884012170582508</v>
      </c>
      <c r="K11" s="72">
        <f>IF(RES_hh_tesh_in!K11=0,0,RES_hh_tesh_in!K11/RES_summary!K$21)</f>
        <v>50.128485858843227</v>
      </c>
      <c r="L11" s="72">
        <f>IF(RES_hh_tesh_in!L11=0,0,RES_hh_tesh_in!L11/RES_summary!L$21)</f>
        <v>45.80384069683064</v>
      </c>
      <c r="M11" s="72">
        <f>IF(RES_hh_tesh_in!M11=0,0,RES_hh_tesh_in!M11/RES_summary!M$21)</f>
        <v>53.449913787191143</v>
      </c>
      <c r="N11" s="72">
        <f>IF(RES_hh_tesh_in!N11=0,0,RES_hh_tesh_in!N11/RES_summary!N$21)</f>
        <v>43.488931353095197</v>
      </c>
      <c r="O11" s="72">
        <f>IF(RES_hh_tesh_in!O11=0,0,RES_hh_tesh_in!O11/RES_summary!O$21)</f>
        <v>37.695290274249622</v>
      </c>
      <c r="P11" s="72">
        <f>IF(RES_hh_tesh_in!P11=0,0,RES_hh_tesh_in!P11/RES_summary!P$21)</f>
        <v>44.234664725317998</v>
      </c>
      <c r="Q11" s="72">
        <f>IF(RES_hh_tesh_in!Q11=0,0,RES_hh_tesh_in!Q11/RES_summary!Q$21)</f>
        <v>43.977767356139715</v>
      </c>
      <c r="R11" s="72">
        <f>IF(RES_hh_tesh_in!R11=0,0,RES_hh_tesh_in!R11/RES_summary!R$21)</f>
        <v>33.860378168262464</v>
      </c>
      <c r="S11" s="72">
        <f>IF(RES_hh_tesh_in!S11=0,0,RES_hh_tesh_in!S11/RES_summary!S$21)</f>
        <v>33.06201445820772</v>
      </c>
      <c r="T11" s="72">
        <f>IF(RES_hh_tesh_in!T11=0,0,RES_hh_tesh_in!T11/RES_summary!T$21)</f>
        <v>34.348815714860507</v>
      </c>
      <c r="U11" s="72">
        <f>IF(RES_hh_tesh_in!U11=0,0,RES_hh_tesh_in!U11/RES_summary!U$21)</f>
        <v>32.45212645792234</v>
      </c>
      <c r="V11" s="72">
        <f>IF(RES_hh_tesh_in!V11=0,0,RES_hh_tesh_in!V11/RES_summary!V$21)</f>
        <v>34.521706993009815</v>
      </c>
      <c r="W11" s="72">
        <f>IF(RES_hh_tesh_in!W11=0,0,RES_hh_tesh_in!W11/RES_summary!W$21)</f>
        <v>31.183155229411557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46.25854433120913</v>
      </c>
      <c r="D12" s="72">
        <f>IF(RES_hh_tesh_in!D12=0,0,RES_hh_tesh_in!D12/RES_summary!D$21)</f>
        <v>46.70056763088219</v>
      </c>
      <c r="E12" s="72">
        <f>IF(RES_hh_tesh_in!E12=0,0,RES_hh_tesh_in!E12/RES_summary!E$21)</f>
        <v>62.951060677174787</v>
      </c>
      <c r="F12" s="72">
        <f>IF(RES_hh_tesh_in!F12=0,0,RES_hh_tesh_in!F12/RES_summary!F$21)</f>
        <v>56.498108470224366</v>
      </c>
      <c r="G12" s="72">
        <f>IF(RES_hh_tesh_in!G12=0,0,RES_hh_tesh_in!G12/RES_summary!G$21)</f>
        <v>54.967596988713439</v>
      </c>
      <c r="H12" s="72">
        <f>IF(RES_hh_tesh_in!H12=0,0,RES_hh_tesh_in!H12/RES_summary!H$21)</f>
        <v>59.524013218476775</v>
      </c>
      <c r="I12" s="72">
        <f>IF(RES_hh_tesh_in!I12=0,0,RES_hh_tesh_in!I12/RES_summary!I$21)</f>
        <v>59.172012941305653</v>
      </c>
      <c r="J12" s="72">
        <f>IF(RES_hh_tesh_in!J12=0,0,RES_hh_tesh_in!J12/RES_summary!J$21)</f>
        <v>53.059760793031835</v>
      </c>
      <c r="K12" s="72">
        <f>IF(RES_hh_tesh_in!K12=0,0,RES_hh_tesh_in!K12/RES_summary!K$21)</f>
        <v>45.697882803981003</v>
      </c>
      <c r="L12" s="72">
        <f>IF(RES_hh_tesh_in!L12=0,0,RES_hh_tesh_in!L12/RES_summary!L$21)</f>
        <v>42.045161234581798</v>
      </c>
      <c r="M12" s="72">
        <f>IF(RES_hh_tesh_in!M12=0,0,RES_hh_tesh_in!M12/RES_summary!M$21)</f>
        <v>53.856643754581484</v>
      </c>
      <c r="N12" s="72">
        <f>IF(RES_hh_tesh_in!N12=0,0,RES_hh_tesh_in!N12/RES_summary!N$21)</f>
        <v>53.370302437613809</v>
      </c>
      <c r="O12" s="72">
        <f>IF(RES_hh_tesh_in!O12=0,0,RES_hh_tesh_in!O12/RES_summary!O$21)</f>
        <v>29.237048125296248</v>
      </c>
      <c r="P12" s="72">
        <f>IF(RES_hh_tesh_in!P12=0,0,RES_hh_tesh_in!P12/RES_summary!P$21)</f>
        <v>27.827216225289991</v>
      </c>
      <c r="Q12" s="72">
        <f>IF(RES_hh_tesh_in!Q12=0,0,RES_hh_tesh_in!Q12/RES_summary!Q$21)</f>
        <v>43.436529941738641</v>
      </c>
      <c r="R12" s="72">
        <f>IF(RES_hh_tesh_in!R12=0,0,RES_hh_tesh_in!R12/RES_summary!R$21)</f>
        <v>37.674983653761544</v>
      </c>
      <c r="S12" s="72">
        <f>IF(RES_hh_tesh_in!S12=0,0,RES_hh_tesh_in!S12/RES_summary!S$21)</f>
        <v>36.294271136803047</v>
      </c>
      <c r="T12" s="72">
        <f>IF(RES_hh_tesh_in!T12=0,0,RES_hh_tesh_in!T12/RES_summary!T$21)</f>
        <v>34.252360068748523</v>
      </c>
      <c r="U12" s="72">
        <f>IF(RES_hh_tesh_in!U12=0,0,RES_hh_tesh_in!U12/RES_summary!U$21)</f>
        <v>31.943884901193449</v>
      </c>
      <c r="V12" s="72">
        <f>IF(RES_hh_tesh_in!V12=0,0,RES_hh_tesh_in!V12/RES_summary!V$21)</f>
        <v>33.22407162228378</v>
      </c>
      <c r="W12" s="72">
        <f>IF(RES_hh_tesh_in!W12=0,0,RES_hh_tesh_in!W12/RES_summary!W$21)</f>
        <v>34.775347204662523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44.953613908439849</v>
      </c>
      <c r="D13" s="74">
        <f>IF(RES_hh_tesh_in!D13=0,0,RES_hh_tesh_in!D13/RES_summary!D$21)</f>
        <v>58.47588840585982</v>
      </c>
      <c r="E13" s="74">
        <f>IF(RES_hh_tesh_in!E13=0,0,RES_hh_tesh_in!E13/RES_summary!E$21)</f>
        <v>58.814894612782467</v>
      </c>
      <c r="F13" s="74">
        <f>IF(RES_hh_tesh_in!F13=0,0,RES_hh_tesh_in!F13/RES_summary!F$21)</f>
        <v>59.83201295560189</v>
      </c>
      <c r="G13" s="74">
        <f>IF(RES_hh_tesh_in!G13=0,0,RES_hh_tesh_in!G13/RES_summary!G$21)</f>
        <v>55.480833488839707</v>
      </c>
      <c r="H13" s="74">
        <f>IF(RES_hh_tesh_in!H13=0,0,RES_hh_tesh_in!H13/RES_summary!H$21)</f>
        <v>59.433521374388093</v>
      </c>
      <c r="I13" s="74">
        <f>IF(RES_hh_tesh_in!I13=0,0,RES_hh_tesh_in!I13/RES_summary!I$21)</f>
        <v>54.298075123370907</v>
      </c>
      <c r="J13" s="74">
        <f>IF(RES_hh_tesh_in!J13=0,0,RES_hh_tesh_in!J13/RES_summary!J$21)</f>
        <v>51.346771944249248</v>
      </c>
      <c r="K13" s="74">
        <f>IF(RES_hh_tesh_in!K13=0,0,RES_hh_tesh_in!K13/RES_summary!K$21)</f>
        <v>50.068477272309501</v>
      </c>
      <c r="L13" s="74">
        <f>IF(RES_hh_tesh_in!L13=0,0,RES_hh_tesh_in!L13/RES_summary!L$21)</f>
        <v>48.07405629269369</v>
      </c>
      <c r="M13" s="74">
        <f>IF(RES_hh_tesh_in!M13=0,0,RES_hh_tesh_in!M13/RES_summary!M$21)</f>
        <v>39.438777721526399</v>
      </c>
      <c r="N13" s="74">
        <f>IF(RES_hh_tesh_in!N13=0,0,RES_hh_tesh_in!N13/RES_summary!N$21)</f>
        <v>54.38844684285062</v>
      </c>
      <c r="O13" s="74">
        <f>IF(RES_hh_tesh_in!O13=0,0,RES_hh_tesh_in!O13/RES_summary!O$21)</f>
        <v>35.270568763373632</v>
      </c>
      <c r="P13" s="74">
        <f>IF(RES_hh_tesh_in!P13=0,0,RES_hh_tesh_in!P13/RES_summary!P$21)</f>
        <v>30.421309013604755</v>
      </c>
      <c r="Q13" s="74">
        <f>IF(RES_hh_tesh_in!Q13=0,0,RES_hh_tesh_in!Q13/RES_summary!Q$21)</f>
        <v>30.139129791267834</v>
      </c>
      <c r="R13" s="74">
        <f>IF(RES_hh_tesh_in!R13=0,0,RES_hh_tesh_in!R13/RES_summary!R$21)</f>
        <v>57.005914543166163</v>
      </c>
      <c r="S13" s="74">
        <f>IF(RES_hh_tesh_in!S13=0,0,RES_hh_tesh_in!S13/RES_summary!S$21)</f>
        <v>49.766750204247892</v>
      </c>
      <c r="T13" s="74">
        <f>IF(RES_hh_tesh_in!T13=0,0,RES_hh_tesh_in!T13/RES_summary!T$21)</f>
        <v>24.891433662333935</v>
      </c>
      <c r="U13" s="74">
        <f>IF(RES_hh_tesh_in!U13=0,0,RES_hh_tesh_in!U13/RES_summary!U$21)</f>
        <v>0</v>
      </c>
      <c r="V13" s="74">
        <f>IF(RES_hh_tesh_in!V13=0,0,RES_hh_tesh_in!V13/RES_summary!V$21)</f>
        <v>33.534614854110082</v>
      </c>
      <c r="W13" s="74">
        <f>IF(RES_hh_tesh_in!W13=0,0,RES_hh_tesh_in!W13/RES_summary!W$21)</f>
        <v>0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1.0563440339764147</v>
      </c>
      <c r="D14" s="76">
        <f>IF(RES_hh_tesh_in!D14=0,0,RES_hh_tesh_in!D14/RES_summary!D$21)</f>
        <v>1.1528603338503591</v>
      </c>
      <c r="E14" s="76">
        <f>IF(RES_hh_tesh_in!E14=0,0,RES_hh_tesh_in!E14/RES_summary!E$21)</f>
        <v>1.245023465186629</v>
      </c>
      <c r="F14" s="76">
        <f>IF(RES_hh_tesh_in!F14=0,0,RES_hh_tesh_in!F14/RES_summary!F$21)</f>
        <v>1.1674700414270414</v>
      </c>
      <c r="G14" s="76">
        <f>IF(RES_hh_tesh_in!G14=0,0,RES_hh_tesh_in!G14/RES_summary!G$21)</f>
        <v>1.0816233141821305</v>
      </c>
      <c r="H14" s="76">
        <f>IF(RES_hh_tesh_in!H14=0,0,RES_hh_tesh_in!H14/RES_summary!H$21)</f>
        <v>1.0229962943263169</v>
      </c>
      <c r="I14" s="76">
        <f>IF(RES_hh_tesh_in!I14=0,0,RES_hh_tesh_in!I14/RES_summary!I$21)</f>
        <v>0.89268740043731742</v>
      </c>
      <c r="J14" s="76">
        <f>IF(RES_hh_tesh_in!J14=0,0,RES_hh_tesh_in!J14/RES_summary!J$21)</f>
        <v>0.94731386209539115</v>
      </c>
      <c r="K14" s="76">
        <f>IF(RES_hh_tesh_in!K14=0,0,RES_hh_tesh_in!K14/RES_summary!K$21)</f>
        <v>0.86620209172232909</v>
      </c>
      <c r="L14" s="76">
        <f>IF(RES_hh_tesh_in!L14=0,0,RES_hh_tesh_in!L14/RES_summary!L$21)</f>
        <v>0.67579400972184211</v>
      </c>
      <c r="M14" s="76">
        <f>IF(RES_hh_tesh_in!M14=0,0,RES_hh_tesh_in!M14/RES_summary!M$21)</f>
        <v>0.74566132952152719</v>
      </c>
      <c r="N14" s="76">
        <f>IF(RES_hh_tesh_in!N14=0,0,RES_hh_tesh_in!N14/RES_summary!N$21)</f>
        <v>0.62220155366451124</v>
      </c>
      <c r="O14" s="76">
        <f>IF(RES_hh_tesh_in!O14=0,0,RES_hh_tesh_in!O14/RES_summary!O$21)</f>
        <v>0.48004871193872278</v>
      </c>
      <c r="P14" s="76">
        <f>IF(RES_hh_tesh_in!P14=0,0,RES_hh_tesh_in!P14/RES_summary!P$21)</f>
        <v>0.5505670656072077</v>
      </c>
      <c r="Q14" s="76">
        <f>IF(RES_hh_tesh_in!Q14=0,0,RES_hh_tesh_in!Q14/RES_summary!Q$21)</f>
        <v>0.6381752575628209</v>
      </c>
      <c r="R14" s="76">
        <f>IF(RES_hh_tesh_in!R14=0,0,RES_hh_tesh_in!R14/RES_summary!R$21)</f>
        <v>0.54122348641888529</v>
      </c>
      <c r="S14" s="76">
        <f>IF(RES_hh_tesh_in!S14=0,0,RES_hh_tesh_in!S14/RES_summary!S$21)</f>
        <v>0.60622677814811998</v>
      </c>
      <c r="T14" s="76">
        <f>IF(RES_hh_tesh_in!T14=0,0,RES_hh_tesh_in!T14/RES_summary!T$21)</f>
        <v>0.50435002289374686</v>
      </c>
      <c r="U14" s="76">
        <f>IF(RES_hh_tesh_in!U14=0,0,RES_hh_tesh_in!U14/RES_summary!U$21)</f>
        <v>0.60909137887235787</v>
      </c>
      <c r="V14" s="76">
        <f>IF(RES_hh_tesh_in!V14=0,0,RES_hh_tesh_in!V14/RES_summary!V$21)</f>
        <v>0.67476990978034701</v>
      </c>
      <c r="W14" s="76">
        <f>IF(RES_hh_tesh_in!W14=0,0,RES_hh_tesh_in!W14/RES_summary!W$21)</f>
        <v>0.509810846602478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5.4777729653447622</v>
      </c>
      <c r="D15" s="69">
        <f>IF(RES_hh_tesh_in!D15=0,0,RES_hh_tesh_in!D15/RES_summary!D$21)</f>
        <v>4.0703735731153543</v>
      </c>
      <c r="E15" s="69">
        <f>IF(RES_hh_tesh_in!E15=0,0,RES_hh_tesh_in!E15/RES_summary!E$21)</f>
        <v>8.2293880903240328</v>
      </c>
      <c r="F15" s="69">
        <f>IF(RES_hh_tesh_in!F15=0,0,RES_hh_tesh_in!F15/RES_summary!F$21)</f>
        <v>3.8107430470246073</v>
      </c>
      <c r="G15" s="69">
        <f>IF(RES_hh_tesh_in!G15=0,0,RES_hh_tesh_in!G15/RES_summary!G$21)</f>
        <v>7.3991919860074074</v>
      </c>
      <c r="H15" s="69">
        <f>IF(RES_hh_tesh_in!H15=0,0,RES_hh_tesh_in!H15/RES_summary!H$21)</f>
        <v>9.9390234100449781</v>
      </c>
      <c r="I15" s="69">
        <f>IF(RES_hh_tesh_in!I15=0,0,RES_hh_tesh_in!I15/RES_summary!I$21)</f>
        <v>6.9714726241871023</v>
      </c>
      <c r="J15" s="69">
        <f>IF(RES_hh_tesh_in!J15=0,0,RES_hh_tesh_in!J15/RES_summary!J$21)</f>
        <v>1.5165929052684735</v>
      </c>
      <c r="K15" s="69">
        <f>IF(RES_hh_tesh_in!K15=0,0,RES_hh_tesh_in!K15/RES_summary!K$21)</f>
        <v>6.3279434921155371</v>
      </c>
      <c r="L15" s="69">
        <f>IF(RES_hh_tesh_in!L15=0,0,RES_hh_tesh_in!L15/RES_summary!L$21)</f>
        <v>8.5998396201541336</v>
      </c>
      <c r="M15" s="69">
        <f>IF(RES_hh_tesh_in!M15=0,0,RES_hh_tesh_in!M15/RES_summary!M$21)</f>
        <v>8.3214114401428372</v>
      </c>
      <c r="N15" s="69">
        <f>IF(RES_hh_tesh_in!N15=0,0,RES_hh_tesh_in!N15/RES_summary!N$21)</f>
        <v>19.91895838472005</v>
      </c>
      <c r="O15" s="69">
        <f>IF(RES_hh_tesh_in!O15=0,0,RES_hh_tesh_in!O15/RES_summary!O$21)</f>
        <v>7.3639418404580246</v>
      </c>
      <c r="P15" s="69">
        <f>IF(RES_hh_tesh_in!P15=0,0,RES_hh_tesh_in!P15/RES_summary!P$21)</f>
        <v>8.4593169077915711</v>
      </c>
      <c r="Q15" s="69">
        <f>IF(RES_hh_tesh_in!Q15=0,0,RES_hh_tesh_in!Q15/RES_summary!Q$21)</f>
        <v>14.739770809304812</v>
      </c>
      <c r="R15" s="69">
        <f>IF(RES_hh_tesh_in!R15=0,0,RES_hh_tesh_in!R15/RES_summary!R$21)</f>
        <v>17.188934909510337</v>
      </c>
      <c r="S15" s="69">
        <f>IF(RES_hh_tesh_in!S15=0,0,RES_hh_tesh_in!S15/RES_summary!S$21)</f>
        <v>17.746929523443054</v>
      </c>
      <c r="T15" s="69">
        <f>IF(RES_hh_tesh_in!T15=0,0,RES_hh_tesh_in!T15/RES_summary!T$21)</f>
        <v>10.659820526861603</v>
      </c>
      <c r="U15" s="69">
        <f>IF(RES_hh_tesh_in!U15=0,0,RES_hh_tesh_in!U15/RES_summary!U$21)</f>
        <v>11.080214168904872</v>
      </c>
      <c r="V15" s="69">
        <f>IF(RES_hh_tesh_in!V15=0,0,RES_hh_tesh_in!V15/RES_summary!V$21)</f>
        <v>12.593814183413484</v>
      </c>
      <c r="W15" s="69">
        <f>IF(RES_hh_tesh_in!W15=0,0,RES_hh_tesh_in!W15/RES_summary!W$21)</f>
        <v>11.511805032479423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5.4777729653447622</v>
      </c>
      <c r="D16" s="72">
        <f>IF(RES_hh_tesh_in!D16=0,0,RES_hh_tesh_in!D16/RES_summary!D$21)</f>
        <v>4.0703735731153543</v>
      </c>
      <c r="E16" s="72">
        <f>IF(RES_hh_tesh_in!E16=0,0,RES_hh_tesh_in!E16/RES_summary!E$21)</f>
        <v>8.2293880903240328</v>
      </c>
      <c r="F16" s="72">
        <f>IF(RES_hh_tesh_in!F16=0,0,RES_hh_tesh_in!F16/RES_summary!F$21)</f>
        <v>3.8107430470246073</v>
      </c>
      <c r="G16" s="72">
        <f>IF(RES_hh_tesh_in!G16=0,0,RES_hh_tesh_in!G16/RES_summary!G$21)</f>
        <v>7.3991919860074074</v>
      </c>
      <c r="H16" s="72">
        <f>IF(RES_hh_tesh_in!H16=0,0,RES_hh_tesh_in!H16/RES_summary!H$21)</f>
        <v>9.9390234100449781</v>
      </c>
      <c r="I16" s="72">
        <f>IF(RES_hh_tesh_in!I16=0,0,RES_hh_tesh_in!I16/RES_summary!I$21)</f>
        <v>6.9714726241871023</v>
      </c>
      <c r="J16" s="72">
        <f>IF(RES_hh_tesh_in!J16=0,0,RES_hh_tesh_in!J16/RES_summary!J$21)</f>
        <v>1.5165929052684735</v>
      </c>
      <c r="K16" s="72">
        <f>IF(RES_hh_tesh_in!K16=0,0,RES_hh_tesh_in!K16/RES_summary!K$21)</f>
        <v>6.3279434921155371</v>
      </c>
      <c r="L16" s="72">
        <f>IF(RES_hh_tesh_in!L16=0,0,RES_hh_tesh_in!L16/RES_summary!L$21)</f>
        <v>8.5998396201541336</v>
      </c>
      <c r="M16" s="72">
        <f>IF(RES_hh_tesh_in!M16=0,0,RES_hh_tesh_in!M16/RES_summary!M$21)</f>
        <v>8.3214114401428372</v>
      </c>
      <c r="N16" s="72">
        <f>IF(RES_hh_tesh_in!N16=0,0,RES_hh_tesh_in!N16/RES_summary!N$21)</f>
        <v>19.91895838472005</v>
      </c>
      <c r="O16" s="72">
        <f>IF(RES_hh_tesh_in!O16=0,0,RES_hh_tesh_in!O16/RES_summary!O$21)</f>
        <v>7.3639418404580246</v>
      </c>
      <c r="P16" s="72">
        <f>IF(RES_hh_tesh_in!P16=0,0,RES_hh_tesh_in!P16/RES_summary!P$21)</f>
        <v>8.4593169077915711</v>
      </c>
      <c r="Q16" s="72">
        <f>IF(RES_hh_tesh_in!Q16=0,0,RES_hh_tesh_in!Q16/RES_summary!Q$21)</f>
        <v>14.739770809304812</v>
      </c>
      <c r="R16" s="72">
        <f>IF(RES_hh_tesh_in!R16=0,0,RES_hh_tesh_in!R16/RES_summary!R$21)</f>
        <v>17.188934909510337</v>
      </c>
      <c r="S16" s="72">
        <f>IF(RES_hh_tesh_in!S16=0,0,RES_hh_tesh_in!S16/RES_summary!S$21)</f>
        <v>17.746929523443054</v>
      </c>
      <c r="T16" s="72">
        <f>IF(RES_hh_tesh_in!T16=0,0,RES_hh_tesh_in!T16/RES_summary!T$21)</f>
        <v>10.659820526861603</v>
      </c>
      <c r="U16" s="72">
        <f>IF(RES_hh_tesh_in!U16=0,0,RES_hh_tesh_in!U16/RES_summary!U$21)</f>
        <v>11.080214168904872</v>
      </c>
      <c r="V16" s="72">
        <f>IF(RES_hh_tesh_in!V16=0,0,RES_hh_tesh_in!V16/RES_summary!V$21)</f>
        <v>12.593814183413484</v>
      </c>
      <c r="W16" s="72">
        <f>IF(RES_hh_tesh_in!W16=0,0,RES_hh_tesh_in!W16/RES_summary!W$21)</f>
        <v>11.511805032479423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11.343905349999508</v>
      </c>
      <c r="D17" s="69">
        <f>IF(RES_hh_tesh_in!D17=0,0,RES_hh_tesh_in!D17/RES_summary!D$21)</f>
        <v>11.373777489677124</v>
      </c>
      <c r="E17" s="69">
        <f>IF(RES_hh_tesh_in!E17=0,0,RES_hh_tesh_in!E17/RES_summary!E$21)</f>
        <v>11.255194122905742</v>
      </c>
      <c r="F17" s="69">
        <f>IF(RES_hh_tesh_in!F17=0,0,RES_hh_tesh_in!F17/RES_summary!F$21)</f>
        <v>11.426206985463304</v>
      </c>
      <c r="G17" s="69">
        <f>IF(RES_hh_tesh_in!G17=0,0,RES_hh_tesh_in!G17/RES_summary!G$21)</f>
        <v>10.834975935819802</v>
      </c>
      <c r="H17" s="69">
        <f>IF(RES_hh_tesh_in!H17=0,0,RES_hh_tesh_in!H17/RES_summary!H$21)</f>
        <v>10.829961282738356</v>
      </c>
      <c r="I17" s="69">
        <f>IF(RES_hh_tesh_in!I17=0,0,RES_hh_tesh_in!I17/RES_summary!I$21)</f>
        <v>10.644760500771486</v>
      </c>
      <c r="J17" s="69">
        <f>IF(RES_hh_tesh_in!J17=0,0,RES_hh_tesh_in!J17/RES_summary!J$21)</f>
        <v>11.133870371225058</v>
      </c>
      <c r="K17" s="69">
        <f>IF(RES_hh_tesh_in!K17=0,0,RES_hh_tesh_in!K17/RES_summary!K$21)</f>
        <v>11.891298585463081</v>
      </c>
      <c r="L17" s="69">
        <f>IF(RES_hh_tesh_in!L17=0,0,RES_hh_tesh_in!L17/RES_summary!L$21)</f>
        <v>11.424110501749533</v>
      </c>
      <c r="M17" s="69">
        <f>IF(RES_hh_tesh_in!M17=0,0,RES_hh_tesh_in!M17/RES_summary!M$21)</f>
        <v>11.215327466201476</v>
      </c>
      <c r="N17" s="69">
        <f>IF(RES_hh_tesh_in!N17=0,0,RES_hh_tesh_in!N17/RES_summary!N$21)</f>
        <v>10.72860058167416</v>
      </c>
      <c r="O17" s="69">
        <f>IF(RES_hh_tesh_in!O17=0,0,RES_hh_tesh_in!O17/RES_summary!O$21)</f>
        <v>10.965098936676897</v>
      </c>
      <c r="P17" s="69">
        <f>IF(RES_hh_tesh_in!P17=0,0,RES_hh_tesh_in!P17/RES_summary!P$21)</f>
        <v>11.13077592689201</v>
      </c>
      <c r="Q17" s="69">
        <f>IF(RES_hh_tesh_in!Q17=0,0,RES_hh_tesh_in!Q17/RES_summary!Q$21)</f>
        <v>11.217456715247062</v>
      </c>
      <c r="R17" s="69">
        <f>IF(RES_hh_tesh_in!R17=0,0,RES_hh_tesh_in!R17/RES_summary!R$21)</f>
        <v>11.719521657629485</v>
      </c>
      <c r="S17" s="69">
        <f>IF(RES_hh_tesh_in!S17=0,0,RES_hh_tesh_in!S17/RES_summary!S$21)</f>
        <v>11.729753921503812</v>
      </c>
      <c r="T17" s="69">
        <f>IF(RES_hh_tesh_in!T17=0,0,RES_hh_tesh_in!T17/RES_summary!T$21)</f>
        <v>11.418425867437589</v>
      </c>
      <c r="U17" s="69">
        <f>IF(RES_hh_tesh_in!U17=0,0,RES_hh_tesh_in!U17/RES_summary!U$21)</f>
        <v>11.58236690503475</v>
      </c>
      <c r="V17" s="69">
        <f>IF(RES_hh_tesh_in!V17=0,0,RES_hh_tesh_in!V17/RES_summary!V$21)</f>
        <v>11.690390461544441</v>
      </c>
      <c r="W17" s="69">
        <f>IF(RES_hh_tesh_in!W17=0,0,RES_hh_tesh_in!W17/RES_summary!W$21)</f>
        <v>12.495870619208292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11.137209182433043</v>
      </c>
      <c r="D19" s="72">
        <f>IF(RES_hh_tesh_in!D19=0,0,RES_hh_tesh_in!D19/RES_summary!D$21)</f>
        <v>11.411561529159078</v>
      </c>
      <c r="E19" s="72">
        <f>IF(RES_hh_tesh_in!E19=0,0,RES_hh_tesh_in!E19/RES_summary!E$21)</f>
        <v>11.334969337426784</v>
      </c>
      <c r="F19" s="72">
        <f>IF(RES_hh_tesh_in!F19=0,0,RES_hh_tesh_in!F19/RES_summary!F$21)</f>
        <v>11.48288912289653</v>
      </c>
      <c r="G19" s="72">
        <f>IF(RES_hh_tesh_in!G19=0,0,RES_hh_tesh_in!G19/RES_summary!G$21)</f>
        <v>11.141213509079616</v>
      </c>
      <c r="H19" s="72">
        <f>IF(RES_hh_tesh_in!H19=0,0,RES_hh_tesh_in!H19/RES_summary!H$21)</f>
        <v>10.947180794530359</v>
      </c>
      <c r="I19" s="72">
        <f>IF(RES_hh_tesh_in!I19=0,0,RES_hh_tesh_in!I19/RES_summary!I$21)</f>
        <v>10.194225318735738</v>
      </c>
      <c r="J19" s="72">
        <f>IF(RES_hh_tesh_in!J19=0,0,RES_hh_tesh_in!J19/RES_summary!J$21)</f>
        <v>10.731991815052814</v>
      </c>
      <c r="K19" s="72">
        <f>IF(RES_hh_tesh_in!K19=0,0,RES_hh_tesh_in!K19/RES_summary!K$21)</f>
        <v>11.619604784376381</v>
      </c>
      <c r="L19" s="72">
        <f>IF(RES_hh_tesh_in!L19=0,0,RES_hh_tesh_in!L19/RES_summary!L$21)</f>
        <v>10.929045109542558</v>
      </c>
      <c r="M19" s="72">
        <f>IF(RES_hh_tesh_in!M19=0,0,RES_hh_tesh_in!M19/RES_summary!M$21)</f>
        <v>9.0896132304386654</v>
      </c>
      <c r="N19" s="72">
        <f>IF(RES_hh_tesh_in!N19=0,0,RES_hh_tesh_in!N19/RES_summary!N$21)</f>
        <v>7.9904565194137103</v>
      </c>
      <c r="O19" s="72">
        <f>IF(RES_hh_tesh_in!O19=0,0,RES_hh_tesh_in!O19/RES_summary!O$21)</f>
        <v>11.910546168444416</v>
      </c>
      <c r="P19" s="72">
        <f>IF(RES_hh_tesh_in!P19=0,0,RES_hh_tesh_in!P19/RES_summary!P$21)</f>
        <v>11.831819615594423</v>
      </c>
      <c r="Q19" s="72">
        <f>IF(RES_hh_tesh_in!Q19=0,0,RES_hh_tesh_in!Q19/RES_summary!Q$21)</f>
        <v>11.160829985070489</v>
      </c>
      <c r="R19" s="72">
        <f>IF(RES_hh_tesh_in!R19=0,0,RES_hh_tesh_in!R19/RES_summary!R$21)</f>
        <v>11.033612458329586</v>
      </c>
      <c r="S19" s="72">
        <f>IF(RES_hh_tesh_in!S19=0,0,RES_hh_tesh_in!S19/RES_summary!S$21)</f>
        <v>11.420984658912243</v>
      </c>
      <c r="T19" s="72">
        <f>IF(RES_hh_tesh_in!T19=0,0,RES_hh_tesh_in!T19/RES_summary!T$21)</f>
        <v>11.345289853062697</v>
      </c>
      <c r="U19" s="72">
        <f>IF(RES_hh_tesh_in!U19=0,0,RES_hh_tesh_in!U19/RES_summary!U$21)</f>
        <v>11.51838977508398</v>
      </c>
      <c r="V19" s="72">
        <f>IF(RES_hh_tesh_in!V19=0,0,RES_hh_tesh_in!V19/RES_summary!V$21)</f>
        <v>11.632199843279869</v>
      </c>
      <c r="W19" s="72">
        <f>IF(RES_hh_tesh_in!W19=0,0,RES_hh_tesh_in!W19/RES_summary!W$21)</f>
        <v>12.124024116322891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11.32987487470651</v>
      </c>
      <c r="D20" s="72">
        <f>IF(RES_hh_tesh_in!D20=0,0,RES_hh_tesh_in!D20/RES_summary!D$21)</f>
        <v>11.183963696662563</v>
      </c>
      <c r="E20" s="72">
        <f>IF(RES_hh_tesh_in!E20=0,0,RES_hh_tesh_in!E20/RES_summary!E$21)</f>
        <v>11.36641739375716</v>
      </c>
      <c r="F20" s="72">
        <f>IF(RES_hh_tesh_in!F20=0,0,RES_hh_tesh_in!F20/RES_summary!F$21)</f>
        <v>11.43512575636265</v>
      </c>
      <c r="G20" s="72">
        <f>IF(RES_hh_tesh_in!G20=0,0,RES_hh_tesh_in!G20/RES_summary!G$21)</f>
        <v>10.967648826991745</v>
      </c>
      <c r="H20" s="72">
        <f>IF(RES_hh_tesh_in!H20=0,0,RES_hh_tesh_in!H20/RES_summary!H$21)</f>
        <v>10.740808023184458</v>
      </c>
      <c r="I20" s="72">
        <f>IF(RES_hh_tesh_in!I20=0,0,RES_hh_tesh_in!I20/RES_summary!I$21)</f>
        <v>9.8685581401637723</v>
      </c>
      <c r="J20" s="72">
        <f>IF(RES_hh_tesh_in!J20=0,0,RES_hh_tesh_in!J20/RES_summary!J$21)</f>
        <v>10.962323460859192</v>
      </c>
      <c r="K20" s="72">
        <f>IF(RES_hh_tesh_in!K20=0,0,RES_hh_tesh_in!K20/RES_summary!K$21)</f>
        <v>11.605723149549638</v>
      </c>
      <c r="L20" s="72">
        <f>IF(RES_hh_tesh_in!L20=0,0,RES_hh_tesh_in!L20/RES_summary!L$21)</f>
        <v>10.861345407730509</v>
      </c>
      <c r="M20" s="72">
        <f>IF(RES_hh_tesh_in!M20=0,0,RES_hh_tesh_in!M20/RES_summary!M$21)</f>
        <v>11.289956017878456</v>
      </c>
      <c r="N20" s="72">
        <f>IF(RES_hh_tesh_in!N20=0,0,RES_hh_tesh_in!N20/RES_summary!N$21)</f>
        <v>11.014188506205636</v>
      </c>
      <c r="O20" s="72">
        <f>IF(RES_hh_tesh_in!O20=0,0,RES_hh_tesh_in!O20/RES_summary!O$21)</f>
        <v>9.9664855891319597</v>
      </c>
      <c r="P20" s="72">
        <f>IF(RES_hh_tesh_in!P20=0,0,RES_hh_tesh_in!P20/RES_summary!P$21)</f>
        <v>10.685560333382924</v>
      </c>
      <c r="Q20" s="72">
        <f>IF(RES_hh_tesh_in!Q20=0,0,RES_hh_tesh_in!Q20/RES_summary!Q$21)</f>
        <v>0</v>
      </c>
      <c r="R20" s="72">
        <f>IF(RES_hh_tesh_in!R20=0,0,RES_hh_tesh_in!R20/RES_summary!R$21)</f>
        <v>12.473925076613506</v>
      </c>
      <c r="S20" s="72">
        <f>IF(RES_hh_tesh_in!S20=0,0,RES_hh_tesh_in!S20/RES_summary!S$21)</f>
        <v>10.402704895591141</v>
      </c>
      <c r="T20" s="72">
        <f>IF(RES_hh_tesh_in!T20=0,0,RES_hh_tesh_in!T20/RES_summary!T$21)</f>
        <v>10.426114689247385</v>
      </c>
      <c r="U20" s="72">
        <f>IF(RES_hh_tesh_in!U20=0,0,RES_hh_tesh_in!U20/RES_summary!U$21)</f>
        <v>11.432886014329075</v>
      </c>
      <c r="V20" s="72">
        <f>IF(RES_hh_tesh_in!V20=0,0,RES_hh_tesh_in!V20/RES_summary!V$21)</f>
        <v>11.145401991648191</v>
      </c>
      <c r="W20" s="72">
        <f>IF(RES_hh_tesh_in!W20=0,0,RES_hh_tesh_in!W20/RES_summary!W$21)</f>
        <v>12.694027299303741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9.892172582264493</v>
      </c>
      <c r="D21" s="72">
        <f>IF(RES_hh_tesh_in!D21=0,0,RES_hh_tesh_in!D21/RES_summary!D$21)</f>
        <v>8.2798139902071384</v>
      </c>
      <c r="E21" s="72">
        <f>IF(RES_hh_tesh_in!E21=0,0,RES_hh_tesh_in!E21/RES_summary!E$21)</f>
        <v>8.5333976568474341</v>
      </c>
      <c r="F21" s="72">
        <f>IF(RES_hh_tesh_in!F21=0,0,RES_hh_tesh_in!F21/RES_summary!F$21)</f>
        <v>8.4849169452657218</v>
      </c>
      <c r="G21" s="72">
        <f>IF(RES_hh_tesh_in!G21=0,0,RES_hh_tesh_in!G21/RES_summary!G$21)</f>
        <v>9.2904149639730758</v>
      </c>
      <c r="H21" s="72">
        <f>IF(RES_hh_tesh_in!H21=0,0,RES_hh_tesh_in!H21/RES_summary!H$21)</f>
        <v>11.116390981654774</v>
      </c>
      <c r="I21" s="72">
        <f>IF(RES_hh_tesh_in!I21=0,0,RES_hh_tesh_in!I21/RES_summary!I$21)</f>
        <v>10.511581968242711</v>
      </c>
      <c r="J21" s="72">
        <f>IF(RES_hh_tesh_in!J21=0,0,RES_hh_tesh_in!J21/RES_summary!J$21)</f>
        <v>10.606297710598973</v>
      </c>
      <c r="K21" s="72">
        <f>IF(RES_hh_tesh_in!K21=0,0,RES_hh_tesh_in!K21/RES_summary!K$21)</f>
        <v>12.479672807708894</v>
      </c>
      <c r="L21" s="72">
        <f>IF(RES_hh_tesh_in!L21=0,0,RES_hh_tesh_in!L21/RES_summary!L$21)</f>
        <v>11.42296281817355</v>
      </c>
      <c r="M21" s="72">
        <f>IF(RES_hh_tesh_in!M21=0,0,RES_hh_tesh_in!M21/RES_summary!M$21)</f>
        <v>10.713170276178003</v>
      </c>
      <c r="N21" s="72">
        <f>IF(RES_hh_tesh_in!N21=0,0,RES_hh_tesh_in!N21/RES_summary!N$21)</f>
        <v>10.232560362957095</v>
      </c>
      <c r="O21" s="72">
        <f>IF(RES_hh_tesh_in!O21=0,0,RES_hh_tesh_in!O21/RES_summary!O$21)</f>
        <v>11.29806026980209</v>
      </c>
      <c r="P21" s="72">
        <f>IF(RES_hh_tesh_in!P21=0,0,RES_hh_tesh_in!P21/RES_summary!P$21)</f>
        <v>10.685488909559277</v>
      </c>
      <c r="Q21" s="72">
        <f>IF(RES_hh_tesh_in!Q21=0,0,RES_hh_tesh_in!Q21/RES_summary!Q$21)</f>
        <v>11.289070920873133</v>
      </c>
      <c r="R21" s="72">
        <f>IF(RES_hh_tesh_in!R21=0,0,RES_hh_tesh_in!R21/RES_summary!R$21)</f>
        <v>10.646089309227294</v>
      </c>
      <c r="S21" s="72">
        <f>IF(RES_hh_tesh_in!S21=0,0,RES_hh_tesh_in!S21/RES_summary!S$21)</f>
        <v>11.895185258068928</v>
      </c>
      <c r="T21" s="72">
        <f>IF(RES_hh_tesh_in!T21=0,0,RES_hh_tesh_in!T21/RES_summary!T$21)</f>
        <v>11.497205986446708</v>
      </c>
      <c r="U21" s="72">
        <f>IF(RES_hh_tesh_in!U21=0,0,RES_hh_tesh_in!U21/RES_summary!U$21)</f>
        <v>11.413299518288957</v>
      </c>
      <c r="V21" s="72">
        <f>IF(RES_hh_tesh_in!V21=0,0,RES_hh_tesh_in!V21/RES_summary!V$21)</f>
        <v>11.563724810630269</v>
      </c>
      <c r="W21" s="72">
        <f>IF(RES_hh_tesh_in!W21=0,0,RES_hh_tesh_in!W21/RES_summary!W$21)</f>
        <v>12.358378859328756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11.454165596621937</v>
      </c>
      <c r="D22" s="72">
        <f>IF(RES_hh_tesh_in!D22=0,0,RES_hh_tesh_in!D22/RES_summary!D$21)</f>
        <v>11.437947807435597</v>
      </c>
      <c r="E22" s="72">
        <f>IF(RES_hh_tesh_in!E22=0,0,RES_hh_tesh_in!E22/RES_summary!E$21)</f>
        <v>10.678729295576296</v>
      </c>
      <c r="F22" s="72">
        <f>IF(RES_hh_tesh_in!F22=0,0,RES_hh_tesh_in!F22/RES_summary!F$21)</f>
        <v>11.303405685918936</v>
      </c>
      <c r="G22" s="72">
        <f>IF(RES_hh_tesh_in!G22=0,0,RES_hh_tesh_in!G22/RES_summary!G$21)</f>
        <v>10.394046507389691</v>
      </c>
      <c r="H22" s="72">
        <f>IF(RES_hh_tesh_in!H22=0,0,RES_hh_tesh_in!H22/RES_summary!H$21)</f>
        <v>10.164281267950711</v>
      </c>
      <c r="I22" s="72">
        <f>IF(RES_hh_tesh_in!I22=0,0,RES_hh_tesh_in!I22/RES_summary!I$21)</f>
        <v>11.348109904901365</v>
      </c>
      <c r="J22" s="72">
        <f>IF(RES_hh_tesh_in!J22=0,0,RES_hh_tesh_in!J22/RES_summary!J$21)</f>
        <v>10.637108060451197</v>
      </c>
      <c r="K22" s="72">
        <f>IF(RES_hh_tesh_in!K22=0,0,RES_hh_tesh_in!K22/RES_summary!K$21)</f>
        <v>10.958400495429315</v>
      </c>
      <c r="L22" s="72">
        <f>IF(RES_hh_tesh_in!L22=0,0,RES_hh_tesh_in!L22/RES_summary!L$21)</f>
        <v>10.753618141997332</v>
      </c>
      <c r="M22" s="72">
        <f>IF(RES_hh_tesh_in!M22=0,0,RES_hh_tesh_in!M22/RES_summary!M$21)</f>
        <v>9.3172852667705843</v>
      </c>
      <c r="N22" s="72">
        <f>IF(RES_hh_tesh_in!N22=0,0,RES_hh_tesh_in!N22/RES_summary!N$21)</f>
        <v>10.451129129275317</v>
      </c>
      <c r="O22" s="72">
        <f>IF(RES_hh_tesh_in!O22=0,0,RES_hh_tesh_in!O22/RES_summary!O$21)</f>
        <v>11.64314037522575</v>
      </c>
      <c r="P22" s="72">
        <f>IF(RES_hh_tesh_in!P22=0,0,RES_hh_tesh_in!P22/RES_summary!P$21)</f>
        <v>8.8606725099505201</v>
      </c>
      <c r="Q22" s="72">
        <f>IF(RES_hh_tesh_in!Q22=0,0,RES_hh_tesh_in!Q22/RES_summary!Q$21)</f>
        <v>9.7626214123319155</v>
      </c>
      <c r="R22" s="72">
        <f>IF(RES_hh_tesh_in!R22=0,0,RES_hh_tesh_in!R22/RES_summary!R$21)</f>
        <v>11.369365272917198</v>
      </c>
      <c r="S22" s="72">
        <f>IF(RES_hh_tesh_in!S22=0,0,RES_hh_tesh_in!S22/RES_summary!S$21)</f>
        <v>12.164346686875076</v>
      </c>
      <c r="T22" s="72">
        <f>IF(RES_hh_tesh_in!T22=0,0,RES_hh_tesh_in!T22/RES_summary!T$21)</f>
        <v>10.280014012636462</v>
      </c>
      <c r="U22" s="72">
        <f>IF(RES_hh_tesh_in!U22=0,0,RES_hh_tesh_in!U22/RES_summary!U$21)</f>
        <v>11.666036187677376</v>
      </c>
      <c r="V22" s="72">
        <f>IF(RES_hh_tesh_in!V22=0,0,RES_hh_tesh_in!V22/RES_summary!V$21)</f>
        <v>11.857846439072459</v>
      </c>
      <c r="W22" s="72">
        <f>IF(RES_hh_tesh_in!W22=0,0,RES_hh_tesh_in!W22/RES_summary!W$21)</f>
        <v>12.47234136471174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11.48291605480887</v>
      </c>
      <c r="D24" s="72">
        <f>IF(RES_hh_tesh_in!D24=0,0,RES_hh_tesh_in!D24/RES_summary!D$21)</f>
        <v>9.7089593613522052</v>
      </c>
      <c r="E24" s="72">
        <f>IF(RES_hh_tesh_in!E24=0,0,RES_hh_tesh_in!E24/RES_summary!E$21)</f>
        <v>12.257714136893483</v>
      </c>
      <c r="F24" s="72">
        <f>IF(RES_hh_tesh_in!F24=0,0,RES_hh_tesh_in!F24/RES_summary!F$21)</f>
        <v>11.169675632330453</v>
      </c>
      <c r="G24" s="72">
        <f>IF(RES_hh_tesh_in!G24=0,0,RES_hh_tesh_in!G24/RES_summary!G$21)</f>
        <v>10.849081425514189</v>
      </c>
      <c r="H24" s="72">
        <f>IF(RES_hh_tesh_in!H24=0,0,RES_hh_tesh_in!H24/RES_summary!H$21)</f>
        <v>11.679835574771698</v>
      </c>
      <c r="I24" s="72">
        <f>IF(RES_hh_tesh_in!I24=0,0,RES_hh_tesh_in!I24/RES_summary!I$21)</f>
        <v>9.4403671033776426</v>
      </c>
      <c r="J24" s="72">
        <f>IF(RES_hh_tesh_in!J24=0,0,RES_hh_tesh_in!J24/RES_summary!J$21)</f>
        <v>10.255996011501637</v>
      </c>
      <c r="K24" s="72">
        <f>IF(RES_hh_tesh_in!K24=0,0,RES_hh_tesh_in!K24/RES_summary!K$21)</f>
        <v>12.386911674051136</v>
      </c>
      <c r="L24" s="72">
        <f>IF(RES_hh_tesh_in!L24=0,0,RES_hh_tesh_in!L24/RES_summary!L$21)</f>
        <v>11.807532816986869</v>
      </c>
      <c r="M24" s="72">
        <f>IF(RES_hh_tesh_in!M24=0,0,RES_hh_tesh_in!M24/RES_summary!M$21)</f>
        <v>10.396976955419122</v>
      </c>
      <c r="N24" s="72">
        <f>IF(RES_hh_tesh_in!N24=0,0,RES_hh_tesh_in!N24/RES_summary!N$21)</f>
        <v>9.1980728397952429</v>
      </c>
      <c r="O24" s="72">
        <f>IF(RES_hh_tesh_in!O24=0,0,RES_hh_tesh_in!O24/RES_summary!O$21)</f>
        <v>11.260170970277837</v>
      </c>
      <c r="P24" s="72">
        <f>IF(RES_hh_tesh_in!P24=0,0,RES_hh_tesh_in!P24/RES_summary!P$21)</f>
        <v>11.942904199522266</v>
      </c>
      <c r="Q24" s="72">
        <f>IF(RES_hh_tesh_in!Q24=0,0,RES_hh_tesh_in!Q24/RES_summary!Q$21)</f>
        <v>11.250006698600327</v>
      </c>
      <c r="R24" s="72">
        <f>IF(RES_hh_tesh_in!R24=0,0,RES_hh_tesh_in!R24/RES_summary!R$21)</f>
        <v>10.96987378459378</v>
      </c>
      <c r="S24" s="72">
        <f>IF(RES_hh_tesh_in!S24=0,0,RES_hh_tesh_in!S24/RES_summary!S$21)</f>
        <v>11.455301154626049</v>
      </c>
      <c r="T24" s="72">
        <f>IF(RES_hh_tesh_in!T24=0,0,RES_hh_tesh_in!T24/RES_summary!T$21)</f>
        <v>11.324790958461918</v>
      </c>
      <c r="U24" s="72">
        <f>IF(RES_hh_tesh_in!U24=0,0,RES_hh_tesh_in!U24/RES_summary!U$21)</f>
        <v>11.294027813536106</v>
      </c>
      <c r="V24" s="72">
        <f>IF(RES_hh_tesh_in!V24=0,0,RES_hh_tesh_in!V24/RES_summary!V$21)</f>
        <v>11.667275480455372</v>
      </c>
      <c r="W24" s="72">
        <f>IF(RES_hh_tesh_in!W24=0,0,RES_hh_tesh_in!W24/RES_summary!W$21)</f>
        <v>12.288593339769307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5.0805841331808876</v>
      </c>
      <c r="D25" s="74">
        <f>IF(RES_hh_tesh_in!D25=0,0,RES_hh_tesh_in!D25/RES_summary!D$21)</f>
        <v>6.199592263187208</v>
      </c>
      <c r="E25" s="74">
        <f>IF(RES_hh_tesh_in!E25=0,0,RES_hh_tesh_in!E25/RES_summary!E$21)</f>
        <v>5.0721302988588723</v>
      </c>
      <c r="F25" s="74">
        <f>IF(RES_hh_tesh_in!F25=0,0,RES_hh_tesh_in!F25/RES_summary!F$21)</f>
        <v>6.528105356327667</v>
      </c>
      <c r="G25" s="74">
        <f>IF(RES_hh_tesh_in!G25=0,0,RES_hh_tesh_in!G25/RES_summary!G$21)</f>
        <v>5.5599004444208209</v>
      </c>
      <c r="H25" s="74">
        <f>IF(RES_hh_tesh_in!H25=0,0,RES_hh_tesh_in!H25/RES_summary!H$21)</f>
        <v>5.0811244463934102</v>
      </c>
      <c r="I25" s="74">
        <f>IF(RES_hh_tesh_in!I25=0,0,RES_hh_tesh_in!I25/RES_summary!I$21)</f>
        <v>2.4725663789471088</v>
      </c>
      <c r="J25" s="74">
        <f>IF(RES_hh_tesh_in!J25=0,0,RES_hh_tesh_in!J25/RES_summary!J$21)</f>
        <v>2.9921156844615115</v>
      </c>
      <c r="K25" s="74">
        <f>IF(RES_hh_tesh_in!K25=0,0,RES_hh_tesh_in!K25/RES_summary!K$21)</f>
        <v>5.5794160716450865</v>
      </c>
      <c r="L25" s="74">
        <f>IF(RES_hh_tesh_in!L25=0,0,RES_hh_tesh_in!L25/RES_summary!L$21)</f>
        <v>4.9975329113199471</v>
      </c>
      <c r="M25" s="74">
        <f>IF(RES_hh_tesh_in!M25=0,0,RES_hh_tesh_in!M25/RES_summary!M$21)</f>
        <v>5.5619519342464772</v>
      </c>
      <c r="N25" s="74">
        <f>IF(RES_hh_tesh_in!N25=0,0,RES_hh_tesh_in!N25/RES_summary!N$21)</f>
        <v>4.9118139169743289</v>
      </c>
      <c r="O25" s="74">
        <f>IF(RES_hh_tesh_in!O25=0,0,RES_hh_tesh_in!O25/RES_summary!O$21)</f>
        <v>5.1351454375550887</v>
      </c>
      <c r="P25" s="74">
        <f>IF(RES_hh_tesh_in!P25=0,0,RES_hh_tesh_in!P25/RES_summary!P$21)</f>
        <v>4.4060060572724487</v>
      </c>
      <c r="Q25" s="74">
        <f>IF(RES_hh_tesh_in!Q25=0,0,RES_hh_tesh_in!Q25/RES_summary!Q$21)</f>
        <v>2.7643182643543098</v>
      </c>
      <c r="R25" s="74">
        <f>IF(RES_hh_tesh_in!R25=0,0,RES_hh_tesh_in!R25/RES_summary!R$21)</f>
        <v>4.1345626581805632</v>
      </c>
      <c r="S25" s="74">
        <f>IF(RES_hh_tesh_in!S25=0,0,RES_hh_tesh_in!S25/RES_summary!S$21)</f>
        <v>4.5035190324252197</v>
      </c>
      <c r="T25" s="74">
        <f>IF(RES_hh_tesh_in!T25=0,0,RES_hh_tesh_in!T25/RES_summary!T$21)</f>
        <v>3.3556003948858342</v>
      </c>
      <c r="U25" s="74">
        <f>IF(RES_hh_tesh_in!U25=0,0,RES_hh_tesh_in!U25/RES_summary!U$21)</f>
        <v>4.8011399360297107</v>
      </c>
      <c r="V25" s="74">
        <f>IF(RES_hh_tesh_in!V25=0,0,RES_hh_tesh_in!V25/RES_summary!V$21)</f>
        <v>4.4817408341553007</v>
      </c>
      <c r="W25" s="74">
        <f>IF(RES_hh_tesh_in!W25=0,0,RES_hh_tesh_in!W25/RES_summary!W$21)</f>
        <v>6.3168738786813092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9.1209357864988228</v>
      </c>
      <c r="D26" s="77">
        <f>IF(RES_hh_tesh_in!D26=0,0,RES_hh_tesh_in!D26/RES_summary!D$21)</f>
        <v>9.0943594561110022</v>
      </c>
      <c r="E26" s="77">
        <f>IF(RES_hh_tesh_in!E26=0,0,RES_hh_tesh_in!E26/RES_summary!E$21)</f>
        <v>9.0684669481721816</v>
      </c>
      <c r="F26" s="77">
        <f>IF(RES_hh_tesh_in!F26=0,0,RES_hh_tesh_in!F26/RES_summary!F$21)</f>
        <v>9.1682834456762059</v>
      </c>
      <c r="G26" s="77">
        <f>IF(RES_hh_tesh_in!G26=0,0,RES_hh_tesh_in!G26/RES_summary!G$21)</f>
        <v>8.4052260280543063</v>
      </c>
      <c r="H26" s="77">
        <f>IF(RES_hh_tesh_in!H26=0,0,RES_hh_tesh_in!H26/RES_summary!H$21)</f>
        <v>8.6248800729896491</v>
      </c>
      <c r="I26" s="77">
        <f>IF(RES_hh_tesh_in!I26=0,0,RES_hh_tesh_in!I26/RES_summary!I$21)</f>
        <v>8.4567121667215055</v>
      </c>
      <c r="J26" s="77">
        <f>IF(RES_hh_tesh_in!J26=0,0,RES_hh_tesh_in!J26/RES_summary!J$21)</f>
        <v>8.8848891418250151</v>
      </c>
      <c r="K26" s="77">
        <f>IF(RES_hh_tesh_in!K26=0,0,RES_hh_tesh_in!K26/RES_summary!K$21)</f>
        <v>9.4703002459342933</v>
      </c>
      <c r="L26" s="77">
        <f>IF(RES_hh_tesh_in!L26=0,0,RES_hh_tesh_in!L26/RES_summary!L$21)</f>
        <v>9.0905196971768731</v>
      </c>
      <c r="M26" s="77">
        <f>IF(RES_hh_tesh_in!M26=0,0,RES_hh_tesh_in!M26/RES_summary!M$21)</f>
        <v>8.9647548704572557</v>
      </c>
      <c r="N26" s="77">
        <f>IF(RES_hh_tesh_in!N26=0,0,RES_hh_tesh_in!N26/RES_summary!N$21)</f>
        <v>8.9212579792986038</v>
      </c>
      <c r="O26" s="77">
        <f>IF(RES_hh_tesh_in!O26=0,0,RES_hh_tesh_in!O26/RES_summary!O$21)</f>
        <v>8.9855151664817949</v>
      </c>
      <c r="P26" s="77">
        <f>IF(RES_hh_tesh_in!P26=0,0,RES_hh_tesh_in!P26/RES_summary!P$21)</f>
        <v>9.1328564241433732</v>
      </c>
      <c r="Q26" s="77">
        <f>IF(RES_hh_tesh_in!Q26=0,0,RES_hh_tesh_in!Q26/RES_summary!Q$21)</f>
        <v>9.2969205890100532</v>
      </c>
      <c r="R26" s="77">
        <f>IF(RES_hh_tesh_in!R26=0,0,RES_hh_tesh_in!R26/RES_summary!R$21)</f>
        <v>9.3897637165169598</v>
      </c>
      <c r="S26" s="77">
        <f>IF(RES_hh_tesh_in!S26=0,0,RES_hh_tesh_in!S26/RES_summary!S$21)</f>
        <v>9.3341519304620739</v>
      </c>
      <c r="T26" s="77">
        <f>IF(RES_hh_tesh_in!T26=0,0,RES_hh_tesh_in!T26/RES_summary!T$21)</f>
        <v>9.1369487044316724</v>
      </c>
      <c r="U26" s="77">
        <f>IF(RES_hh_tesh_in!U26=0,0,RES_hh_tesh_in!U26/RES_summary!U$21)</f>
        <v>9.3365714499700783</v>
      </c>
      <c r="V26" s="77">
        <f>IF(RES_hh_tesh_in!V26=0,0,RES_hh_tesh_in!V26/RES_summary!V$21)</f>
        <v>9.4701780675349934</v>
      </c>
      <c r="W26" s="77">
        <f>IF(RES_hh_tesh_in!W26=0,0,RES_hh_tesh_in!W26/RES_summary!W$21)</f>
        <v>10.01905678685115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5.1988455182414999</v>
      </c>
      <c r="D27" s="69">
        <f>IF(RES_hh_tesh_in!D27=0,0,RES_hh_tesh_in!D27/RES_summary!D$21)</f>
        <v>5.7536073409619242</v>
      </c>
      <c r="E27" s="69">
        <f>IF(RES_hh_tesh_in!E27=0,0,RES_hh_tesh_in!E27/RES_summary!E$21)</f>
        <v>5.5370071934892158</v>
      </c>
      <c r="F27" s="69">
        <f>IF(RES_hh_tesh_in!F27=0,0,RES_hh_tesh_in!F27/RES_summary!F$21)</f>
        <v>5.8562476477827792</v>
      </c>
      <c r="G27" s="69">
        <f>IF(RES_hh_tesh_in!G27=0,0,RES_hh_tesh_in!G27/RES_summary!G$21)</f>
        <v>5.6352412347583787</v>
      </c>
      <c r="H27" s="69">
        <f>IF(RES_hh_tesh_in!H27=0,0,RES_hh_tesh_in!H27/RES_summary!H$21)</f>
        <v>5.6182870843342512</v>
      </c>
      <c r="I27" s="69">
        <f>IF(RES_hh_tesh_in!I27=0,0,RES_hh_tesh_in!I27/RES_summary!I$21)</f>
        <v>5.3064318051663992</v>
      </c>
      <c r="J27" s="69">
        <f>IF(RES_hh_tesh_in!J27=0,0,RES_hh_tesh_in!J27/RES_summary!J$21)</f>
        <v>5.1878678569057248</v>
      </c>
      <c r="K27" s="69">
        <f>IF(RES_hh_tesh_in!K27=0,0,RES_hh_tesh_in!K27/RES_summary!K$21)</f>
        <v>5.4383274488910436</v>
      </c>
      <c r="L27" s="69">
        <f>IF(RES_hh_tesh_in!L27=0,0,RES_hh_tesh_in!L27/RES_summary!L$21)</f>
        <v>5.1253760054242976</v>
      </c>
      <c r="M27" s="69">
        <f>IF(RES_hh_tesh_in!M27=0,0,RES_hh_tesh_in!M27/RES_summary!M$21)</f>
        <v>4.7819043078581203</v>
      </c>
      <c r="N27" s="69">
        <f>IF(RES_hh_tesh_in!N27=0,0,RES_hh_tesh_in!N27/RES_summary!N$21)</f>
        <v>4.688102856649853</v>
      </c>
      <c r="O27" s="69">
        <f>IF(RES_hh_tesh_in!O27=0,0,RES_hh_tesh_in!O27/RES_summary!O$21)</f>
        <v>5.2309536982070428</v>
      </c>
      <c r="P27" s="69">
        <f>IF(RES_hh_tesh_in!P27=0,0,RES_hh_tesh_in!P27/RES_summary!P$21)</f>
        <v>5.2676909723175021</v>
      </c>
      <c r="Q27" s="69">
        <f>IF(RES_hh_tesh_in!Q27=0,0,RES_hh_tesh_in!Q27/RES_summary!Q$21)</f>
        <v>5.1890433066327892</v>
      </c>
      <c r="R27" s="69">
        <f>IF(RES_hh_tesh_in!R27=0,0,RES_hh_tesh_in!R27/RES_summary!R$21)</f>
        <v>5.48550191290553</v>
      </c>
      <c r="S27" s="69">
        <f>IF(RES_hh_tesh_in!S27=0,0,RES_hh_tesh_in!S27/RES_summary!S$21)</f>
        <v>5.4502259311010857</v>
      </c>
      <c r="T27" s="69">
        <f>IF(RES_hh_tesh_in!T27=0,0,RES_hh_tesh_in!T27/RES_summary!T$21)</f>
        <v>5.6388426557969638</v>
      </c>
      <c r="U27" s="69">
        <f>IF(RES_hh_tesh_in!U27=0,0,RES_hh_tesh_in!U27/RES_summary!U$21)</f>
        <v>5.8650324020164479</v>
      </c>
      <c r="V27" s="69">
        <f>IF(RES_hh_tesh_in!V27=0,0,RES_hh_tesh_in!V27/RES_summary!V$21)</f>
        <v>6.7567156261242589</v>
      </c>
      <c r="W27" s="69">
        <f>IF(RES_hh_tesh_in!W27=0,0,RES_hh_tesh_in!W27/RES_summary!W$21)</f>
        <v>6.6030692707269436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5.3700049559461887</v>
      </c>
      <c r="D29" s="72">
        <f>IF(RES_hh_tesh_in!D29=0,0,RES_hh_tesh_in!D29/RES_summary!D$21)</f>
        <v>5.5738835168833862</v>
      </c>
      <c r="E29" s="72">
        <f>IF(RES_hh_tesh_in!E29=0,0,RES_hh_tesh_in!E29/RES_summary!E$21)</f>
        <v>5.3478069647247608</v>
      </c>
      <c r="F29" s="72">
        <f>IF(RES_hh_tesh_in!F29=0,0,RES_hh_tesh_in!F29/RES_summary!F$21)</f>
        <v>6.0157333964601669</v>
      </c>
      <c r="G29" s="72">
        <f>IF(RES_hh_tesh_in!G29=0,0,RES_hh_tesh_in!G29/RES_summary!G$21)</f>
        <v>5.4974579260504592</v>
      </c>
      <c r="H29" s="72">
        <f>IF(RES_hh_tesh_in!H29=0,0,RES_hh_tesh_in!H29/RES_summary!H$21)</f>
        <v>5.3296249000049434</v>
      </c>
      <c r="I29" s="72">
        <f>IF(RES_hh_tesh_in!I29=0,0,RES_hh_tesh_in!I29/RES_summary!I$21)</f>
        <v>5.4528362980163578</v>
      </c>
      <c r="J29" s="72">
        <f>IF(RES_hh_tesh_in!J29=0,0,RES_hh_tesh_in!J29/RES_summary!J$21)</f>
        <v>5.4004716190701245</v>
      </c>
      <c r="K29" s="72">
        <f>IF(RES_hh_tesh_in!K29=0,0,RES_hh_tesh_in!K29/RES_summary!K$21)</f>
        <v>4.7479125145632937</v>
      </c>
      <c r="L29" s="72">
        <f>IF(RES_hh_tesh_in!L29=0,0,RES_hh_tesh_in!L29/RES_summary!L$21)</f>
        <v>5.8213332675612817</v>
      </c>
      <c r="M29" s="72">
        <f>IF(RES_hh_tesh_in!M29=0,0,RES_hh_tesh_in!M29/RES_summary!M$21)</f>
        <v>5.3914248989120139</v>
      </c>
      <c r="N29" s="72">
        <f>IF(RES_hh_tesh_in!N29=0,0,RES_hh_tesh_in!N29/RES_summary!N$21)</f>
        <v>1.6823098084504786</v>
      </c>
      <c r="O29" s="72">
        <f>IF(RES_hh_tesh_in!O29=0,0,RES_hh_tesh_in!O29/RES_summary!O$21)</f>
        <v>6.088336343174614</v>
      </c>
      <c r="P29" s="72">
        <f>IF(RES_hh_tesh_in!P29=0,0,RES_hh_tesh_in!P29/RES_summary!P$21)</f>
        <v>5.9025807095250871</v>
      </c>
      <c r="Q29" s="72">
        <f>IF(RES_hh_tesh_in!Q29=0,0,RES_hh_tesh_in!Q29/RES_summary!Q$21)</f>
        <v>5.1664062289008852</v>
      </c>
      <c r="R29" s="72">
        <f>IF(RES_hh_tesh_in!R29=0,0,RES_hh_tesh_in!R29/RES_summary!R$21)</f>
        <v>4.8759943279867546</v>
      </c>
      <c r="S29" s="72">
        <f>IF(RES_hh_tesh_in!S29=0,0,RES_hh_tesh_in!S29/RES_summary!S$21)</f>
        <v>4.8642141636094491</v>
      </c>
      <c r="T29" s="72">
        <f>IF(RES_hh_tesh_in!T29=0,0,RES_hh_tesh_in!T29/RES_summary!T$21)</f>
        <v>5.8821415485313899</v>
      </c>
      <c r="U29" s="72">
        <f>IF(RES_hh_tesh_in!U29=0,0,RES_hh_tesh_in!U29/RES_summary!U$21)</f>
        <v>6.1038045123452056</v>
      </c>
      <c r="V29" s="72">
        <f>IF(RES_hh_tesh_in!V29=0,0,RES_hh_tesh_in!V29/RES_summary!V$21)</f>
        <v>6.8747281227379808</v>
      </c>
      <c r="W29" s="72">
        <f>IF(RES_hh_tesh_in!W29=0,0,RES_hh_tesh_in!W29/RES_summary!W$21)</f>
        <v>6.6480920995583466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4.5879726149447269</v>
      </c>
      <c r="D30" s="72">
        <f>IF(RES_hh_tesh_in!D30=0,0,RES_hh_tesh_in!D30/RES_summary!D$21)</f>
        <v>4.2186191973432976</v>
      </c>
      <c r="E30" s="72">
        <f>IF(RES_hh_tesh_in!E30=0,0,RES_hh_tesh_in!E30/RES_summary!E$21)</f>
        <v>4.3621316622862487</v>
      </c>
      <c r="F30" s="72">
        <f>IF(RES_hh_tesh_in!F30=0,0,RES_hh_tesh_in!F30/RES_summary!F$21)</f>
        <v>4.3640020476068697</v>
      </c>
      <c r="G30" s="72">
        <f>IF(RES_hh_tesh_in!G30=0,0,RES_hh_tesh_in!G30/RES_summary!G$21)</f>
        <v>4.8153711307479901</v>
      </c>
      <c r="H30" s="72">
        <f>IF(RES_hh_tesh_in!H30=0,0,RES_hh_tesh_in!H30/RES_summary!H$21)</f>
        <v>5.7764359760887718</v>
      </c>
      <c r="I30" s="72">
        <f>IF(RES_hh_tesh_in!I30=0,0,RES_hh_tesh_in!I30/RES_summary!I$21)</f>
        <v>5.4130799436343562</v>
      </c>
      <c r="J30" s="72">
        <f>IF(RES_hh_tesh_in!J30=0,0,RES_hh_tesh_in!J30/RES_summary!J$21)</f>
        <v>5.0703944934489922</v>
      </c>
      <c r="K30" s="72">
        <f>IF(RES_hh_tesh_in!K30=0,0,RES_hh_tesh_in!K30/RES_summary!K$21)</f>
        <v>5.71183058326113</v>
      </c>
      <c r="L30" s="72">
        <f>IF(RES_hh_tesh_in!L30=0,0,RES_hh_tesh_in!L30/RES_summary!L$21)</f>
        <v>5.2588786263095963</v>
      </c>
      <c r="M30" s="72">
        <f>IF(RES_hh_tesh_in!M30=0,0,RES_hh_tesh_in!M30/RES_summary!M$21)</f>
        <v>4.6699101560197569</v>
      </c>
      <c r="N30" s="72">
        <f>IF(RES_hh_tesh_in!N30=0,0,RES_hh_tesh_in!N30/RES_summary!N$21)</f>
        <v>4.7124574826434094</v>
      </c>
      <c r="O30" s="72">
        <f>IF(RES_hh_tesh_in!O30=0,0,RES_hh_tesh_in!O30/RES_summary!O$21)</f>
        <v>5.2937783248596455</v>
      </c>
      <c r="P30" s="72">
        <f>IF(RES_hh_tesh_in!P30=0,0,RES_hh_tesh_in!P30/RES_summary!P$21)</f>
        <v>4.6791090721524657</v>
      </c>
      <c r="Q30" s="72">
        <f>IF(RES_hh_tesh_in!Q30=0,0,RES_hh_tesh_in!Q30/RES_summary!Q$21)</f>
        <v>4.7110899155390458</v>
      </c>
      <c r="R30" s="72">
        <f>IF(RES_hh_tesh_in!R30=0,0,RES_hh_tesh_in!R30/RES_summary!R$21)</f>
        <v>5.9860837774812801</v>
      </c>
      <c r="S30" s="72">
        <f>IF(RES_hh_tesh_in!S30=0,0,RES_hh_tesh_in!S30/RES_summary!S$21)</f>
        <v>5.4566135709348131</v>
      </c>
      <c r="T30" s="72">
        <f>IF(RES_hh_tesh_in!T30=0,0,RES_hh_tesh_in!T30/RES_summary!T$21)</f>
        <v>5.5696255905175711</v>
      </c>
      <c r="U30" s="72">
        <f>IF(RES_hh_tesh_in!U30=0,0,RES_hh_tesh_in!U30/RES_summary!U$21)</f>
        <v>6.3639826908177533</v>
      </c>
      <c r="V30" s="72">
        <f>IF(RES_hh_tesh_in!V30=0,0,RES_hh_tesh_in!V30/RES_summary!V$21)</f>
        <v>6.4079875277524616</v>
      </c>
      <c r="W30" s="72">
        <f>IF(RES_hh_tesh_in!W30=0,0,RES_hh_tesh_in!W30/RES_summary!W$21)</f>
        <v>6.7981085713402054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5.2836567121134479</v>
      </c>
      <c r="D31" s="72">
        <f>IF(RES_hh_tesh_in!D31=0,0,RES_hh_tesh_in!D31/RES_summary!D$21)</f>
        <v>5.7353409905633139</v>
      </c>
      <c r="E31" s="72">
        <f>IF(RES_hh_tesh_in!E31=0,0,RES_hh_tesh_in!E31/RES_summary!E$21)</f>
        <v>5.323836765245634</v>
      </c>
      <c r="F31" s="72">
        <f>IF(RES_hh_tesh_in!F31=0,0,RES_hh_tesh_in!F31/RES_summary!F$21)</f>
        <v>5.7570019439311784</v>
      </c>
      <c r="G31" s="72">
        <f>IF(RES_hh_tesh_in!G31=0,0,RES_hh_tesh_in!G31/RES_summary!G$21)</f>
        <v>5.3897733455561347</v>
      </c>
      <c r="H31" s="72">
        <f>IF(RES_hh_tesh_in!H31=0,0,RES_hh_tesh_in!H31/RES_summary!H$21)</f>
        <v>5.2937896145763919</v>
      </c>
      <c r="I31" s="72">
        <f>IF(RES_hh_tesh_in!I31=0,0,RES_hh_tesh_in!I31/RES_summary!I$21)</f>
        <v>5.9751109281073767</v>
      </c>
      <c r="J31" s="72">
        <f>IF(RES_hh_tesh_in!J31=0,0,RES_hh_tesh_in!J31/RES_summary!J$21)</f>
        <v>5.0724628694355358</v>
      </c>
      <c r="K31" s="72">
        <f>IF(RES_hh_tesh_in!K31=0,0,RES_hh_tesh_in!K31/RES_summary!K$21)</f>
        <v>5.012021794236917</v>
      </c>
      <c r="L31" s="72">
        <f>IF(RES_hh_tesh_in!L31=0,0,RES_hh_tesh_in!L31/RES_summary!L$21)</f>
        <v>5.026281408455425</v>
      </c>
      <c r="M31" s="72">
        <f>IF(RES_hh_tesh_in!M31=0,0,RES_hh_tesh_in!M31/RES_summary!M$21)</f>
        <v>4.1622323070225891</v>
      </c>
      <c r="N31" s="72">
        <f>IF(RES_hh_tesh_in!N31=0,0,RES_hh_tesh_in!N31/RES_summary!N$21)</f>
        <v>4.9483392275557145</v>
      </c>
      <c r="O31" s="72">
        <f>IF(RES_hh_tesh_in!O31=0,0,RES_hh_tesh_in!O31/RES_summary!O$21)</f>
        <v>5.4365725758391399</v>
      </c>
      <c r="P31" s="72">
        <f>IF(RES_hh_tesh_in!P31=0,0,RES_hh_tesh_in!P31/RES_summary!P$21)</f>
        <v>5.3473781928981508</v>
      </c>
      <c r="Q31" s="72">
        <f>IF(RES_hh_tesh_in!Q31=0,0,RES_hh_tesh_in!Q31/RES_summary!Q$21)</f>
        <v>5.2758234406600426</v>
      </c>
      <c r="R31" s="72">
        <f>IF(RES_hh_tesh_in!R31=0,0,RES_hh_tesh_in!R31/RES_summary!R$21)</f>
        <v>5.4214767995494961</v>
      </c>
      <c r="S31" s="72">
        <f>IF(RES_hh_tesh_in!S31=0,0,RES_hh_tesh_in!S31/RES_summary!S$21)</f>
        <v>5.4635819336845515</v>
      </c>
      <c r="T31" s="72">
        <f>IF(RES_hh_tesh_in!T31=0,0,RES_hh_tesh_in!T31/RES_summary!T$21)</f>
        <v>5.3651325229388913</v>
      </c>
      <c r="U31" s="72">
        <f>IF(RES_hh_tesh_in!U31=0,0,RES_hh_tesh_in!U31/RES_summary!U$21)</f>
        <v>6.0065348911105279</v>
      </c>
      <c r="V31" s="72">
        <f>IF(RES_hh_tesh_in!V31=0,0,RES_hh_tesh_in!V31/RES_summary!V$21)</f>
        <v>6.8032506912697723</v>
      </c>
      <c r="W31" s="72">
        <f>IF(RES_hh_tesh_in!W31=0,0,RES_hh_tesh_in!W31/RES_summary!W$21)</f>
        <v>6.6294984047940346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5.1930126995008763</v>
      </c>
      <c r="D32" s="77">
        <f>IF(RES_hh_tesh_in!D32=0,0,RES_hh_tesh_in!D32/RES_summary!D$21)</f>
        <v>5.7583353304941598</v>
      </c>
      <c r="E32" s="77">
        <f>IF(RES_hh_tesh_in!E32=0,0,RES_hh_tesh_in!E32/RES_summary!E$21)</f>
        <v>5.5438545447836587</v>
      </c>
      <c r="F32" s="77">
        <f>IF(RES_hh_tesh_in!F32=0,0,RES_hh_tesh_in!F32/RES_summary!F$21)</f>
        <v>5.8535044773826517</v>
      </c>
      <c r="G32" s="77">
        <f>IF(RES_hh_tesh_in!G32=0,0,RES_hh_tesh_in!G32/RES_summary!G$21)</f>
        <v>5.6457463962602379</v>
      </c>
      <c r="H32" s="77">
        <f>IF(RES_hh_tesh_in!H32=0,0,RES_hh_tesh_in!H32/RES_summary!H$21)</f>
        <v>5.6369135921355449</v>
      </c>
      <c r="I32" s="77">
        <f>IF(RES_hh_tesh_in!I32=0,0,RES_hh_tesh_in!I32/RES_summary!I$21)</f>
        <v>5.2840075373116537</v>
      </c>
      <c r="J32" s="77">
        <f>IF(RES_hh_tesh_in!J32=0,0,RES_hh_tesh_in!J32/RES_summary!J$21)</f>
        <v>5.1827717525961896</v>
      </c>
      <c r="K32" s="77">
        <f>IF(RES_hh_tesh_in!K32=0,0,RES_hh_tesh_in!K32/RES_summary!K$21)</f>
        <v>5.4715397638169287</v>
      </c>
      <c r="L32" s="77">
        <f>IF(RES_hh_tesh_in!L32=0,0,RES_hh_tesh_in!L32/RES_summary!L$21)</f>
        <v>5.1044906638952279</v>
      </c>
      <c r="M32" s="77">
        <f>IF(RES_hh_tesh_in!M32=0,0,RES_hh_tesh_in!M32/RES_summary!M$21)</f>
        <v>4.7935011753672274</v>
      </c>
      <c r="N32" s="77">
        <f>IF(RES_hh_tesh_in!N32=0,0,RES_hh_tesh_in!N32/RES_summary!N$21)</f>
        <v>4.8712885216580233</v>
      </c>
      <c r="O32" s="77">
        <f>IF(RES_hh_tesh_in!O32=0,0,RES_hh_tesh_in!O32/RES_summary!O$21)</f>
        <v>5.0902887482745856</v>
      </c>
      <c r="P32" s="77">
        <f>IF(RES_hh_tesh_in!P32=0,0,RES_hh_tesh_in!P32/RES_summary!P$21)</f>
        <v>5.1784857257497006</v>
      </c>
      <c r="Q32" s="77">
        <f>IF(RES_hh_tesh_in!Q32=0,0,RES_hh_tesh_in!Q32/RES_summary!Q$21)</f>
        <v>5.1925612622180237</v>
      </c>
      <c r="R32" s="77">
        <f>IF(RES_hh_tesh_in!R32=0,0,RES_hh_tesh_in!R32/RES_summary!R$21)</f>
        <v>5.5448459676632824</v>
      </c>
      <c r="S32" s="77">
        <f>IF(RES_hh_tesh_in!S32=0,0,RES_hh_tesh_in!S32/RES_summary!S$21)</f>
        <v>5.5460977808497312</v>
      </c>
      <c r="T32" s="77">
        <f>IF(RES_hh_tesh_in!T32=0,0,RES_hh_tesh_in!T32/RES_summary!T$21)</f>
        <v>5.5856984122917028</v>
      </c>
      <c r="U32" s="77">
        <f>IF(RES_hh_tesh_in!U32=0,0,RES_hh_tesh_in!U32/RES_summary!U$21)</f>
        <v>5.7974588467054904</v>
      </c>
      <c r="V32" s="77">
        <f>IF(RES_hh_tesh_in!V32=0,0,RES_hh_tesh_in!V32/RES_summary!V$21)</f>
        <v>6.7272411209771725</v>
      </c>
      <c r="W32" s="77">
        <f>IF(RES_hh_tesh_in!W32=0,0,RES_hh_tesh_in!W32/RES_summary!W$21)</f>
        <v>6.5917768837048953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21.677733499860736</v>
      </c>
      <c r="D3" s="65">
        <f>IF(RES_hh_emih_in!D3=0,0,RES_hh_emih_in!D3/RES_summary!D$21)</f>
        <v>21.651186231390017</v>
      </c>
      <c r="E3" s="65">
        <f>IF(RES_hh_emih_in!E3=0,0,RES_hh_emih_in!E3/RES_summary!E$21)</f>
        <v>25.931702907693754</v>
      </c>
      <c r="F3" s="65">
        <f>IF(RES_hh_emih_in!F3=0,0,RES_hh_emih_in!F3/RES_summary!F$21)</f>
        <v>21.297451197008019</v>
      </c>
      <c r="G3" s="65">
        <f>IF(RES_hh_emih_in!G3=0,0,RES_hh_emih_in!G3/RES_summary!G$21)</f>
        <v>17.684710770131936</v>
      </c>
      <c r="H3" s="65">
        <f>IF(RES_hh_emih_in!H3=0,0,RES_hh_emih_in!H3/RES_summary!H$21)</f>
        <v>14.141226049883365</v>
      </c>
      <c r="I3" s="65">
        <f>IF(RES_hh_emih_in!I3=0,0,RES_hh_emih_in!I3/RES_summary!I$21)</f>
        <v>12.586825354426315</v>
      </c>
      <c r="J3" s="65">
        <f>IF(RES_hh_emih_in!J3=0,0,RES_hh_emih_in!J3/RES_summary!J$21)</f>
        <v>16.091794309308764</v>
      </c>
      <c r="K3" s="65">
        <f>IF(RES_hh_emih_in!K3=0,0,RES_hh_emih_in!K3/RES_summary!K$21)</f>
        <v>14.005724653303881</v>
      </c>
      <c r="L3" s="65">
        <f>IF(RES_hh_emih_in!L3=0,0,RES_hh_emih_in!L3/RES_summary!L$21)</f>
        <v>10.596971453550093</v>
      </c>
      <c r="M3" s="65">
        <f>IF(RES_hh_emih_in!M3=0,0,RES_hh_emih_in!M3/RES_summary!M$21)</f>
        <v>9.9103743682252823</v>
      </c>
      <c r="N3" s="65">
        <f>IF(RES_hh_emih_in!N3=0,0,RES_hh_emih_in!N3/RES_summary!N$21)</f>
        <v>9.2414766916852393</v>
      </c>
      <c r="O3" s="65">
        <f>IF(RES_hh_emih_in!O3=0,0,RES_hh_emih_in!O3/RES_summary!O$21)</f>
        <v>7.0412709681406964</v>
      </c>
      <c r="P3" s="65">
        <f>IF(RES_hh_emih_in!P3=0,0,RES_hh_emih_in!P3/RES_summary!P$21)</f>
        <v>6.715422305777528</v>
      </c>
      <c r="Q3" s="65">
        <f>IF(RES_hh_emih_in!Q3=0,0,RES_hh_emih_in!Q3/RES_summary!Q$21)</f>
        <v>4.5501236060830008</v>
      </c>
      <c r="R3" s="65">
        <f>IF(RES_hh_emih_in!R3=0,0,RES_hh_emih_in!R3/RES_summary!R$21)</f>
        <v>5.3510961985844263</v>
      </c>
      <c r="S3" s="65">
        <f>IF(RES_hh_emih_in!S3=0,0,RES_hh_emih_in!S3/RES_summary!S$21)</f>
        <v>8.3576375828481808</v>
      </c>
      <c r="T3" s="65">
        <f>IF(RES_hh_emih_in!T3=0,0,RES_hh_emih_in!T3/RES_summary!T$21)</f>
        <v>7.0184893688784511</v>
      </c>
      <c r="U3" s="65">
        <f>IF(RES_hh_emih_in!U3=0,0,RES_hh_emih_in!U3/RES_summary!U$21)</f>
        <v>10.316560244321607</v>
      </c>
      <c r="V3" s="65">
        <f>IF(RES_hh_emih_in!V3=0,0,RES_hh_emih_in!V3/RES_summary!V$21)</f>
        <v>11.634424265263444</v>
      </c>
      <c r="W3" s="65">
        <f>IF(RES_hh_emih_in!W3=0,0,RES_hh_emih_in!W3/RES_summary!W$21)</f>
        <v>6.0310898834528208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21.532196442056332</v>
      </c>
      <c r="D4" s="69">
        <f>IF(RES_hh_emih_in!D4=0,0,RES_hh_emih_in!D4/RES_summary!D$21)</f>
        <v>21.513855283531743</v>
      </c>
      <c r="E4" s="69">
        <f>IF(RES_hh_emih_in!E4=0,0,RES_hh_emih_in!E4/RES_summary!E$21)</f>
        <v>25.771536189911629</v>
      </c>
      <c r="F4" s="69">
        <f>IF(RES_hh_emih_in!F4=0,0,RES_hh_emih_in!F4/RES_summary!F$21)</f>
        <v>21.164868867208412</v>
      </c>
      <c r="G4" s="69">
        <f>IF(RES_hh_emih_in!G4=0,0,RES_hh_emih_in!G4/RES_summary!G$21)</f>
        <v>17.537139384894626</v>
      </c>
      <c r="H4" s="69">
        <f>IF(RES_hh_emih_in!H4=0,0,RES_hh_emih_in!H4/RES_summary!H$21)</f>
        <v>13.985721131779735</v>
      </c>
      <c r="I4" s="69">
        <f>IF(RES_hh_emih_in!I4=0,0,RES_hh_emih_in!I4/RES_summary!I$21)</f>
        <v>12.44099437064483</v>
      </c>
      <c r="J4" s="69">
        <f>IF(RES_hh_emih_in!J4=0,0,RES_hh_emih_in!J4/RES_summary!J$21)</f>
        <v>15.757902334423829</v>
      </c>
      <c r="K4" s="69">
        <f>IF(RES_hh_emih_in!K4=0,0,RES_hh_emih_in!K4/RES_summary!K$21)</f>
        <v>13.789637126845983</v>
      </c>
      <c r="L4" s="69">
        <f>IF(RES_hh_emih_in!L4=0,0,RES_hh_emih_in!L4/RES_summary!L$21)</f>
        <v>10.342702937152392</v>
      </c>
      <c r="M4" s="69">
        <f>IF(RES_hh_emih_in!M4=0,0,RES_hh_emih_in!M4/RES_summary!M$21)</f>
        <v>9.632551203074625</v>
      </c>
      <c r="N4" s="69">
        <f>IF(RES_hh_emih_in!N4=0,0,RES_hh_emih_in!N4/RES_summary!N$21)</f>
        <v>8.9547141075982903</v>
      </c>
      <c r="O4" s="69">
        <f>IF(RES_hh_emih_in!O4=0,0,RES_hh_emih_in!O4/RES_summary!O$21)</f>
        <v>6.5400449936283263</v>
      </c>
      <c r="P4" s="69">
        <f>IF(RES_hh_emih_in!P4=0,0,RES_hh_emih_in!P4/RES_summary!P$21)</f>
        <v>6.380738355823615</v>
      </c>
      <c r="Q4" s="69">
        <f>IF(RES_hh_emih_in!Q4=0,0,RES_hh_emih_in!Q4/RES_summary!Q$21)</f>
        <v>4.3091464526443382</v>
      </c>
      <c r="R4" s="69">
        <f>IF(RES_hh_emih_in!R4=0,0,RES_hh_emih_in!R4/RES_summary!R$21)</f>
        <v>5.1117550014513267</v>
      </c>
      <c r="S4" s="69">
        <f>IF(RES_hh_emih_in!S4=0,0,RES_hh_emih_in!S4/RES_summary!S$21)</f>
        <v>7.9568279877066317</v>
      </c>
      <c r="T4" s="69">
        <f>IF(RES_hh_emih_in!T4=0,0,RES_hh_emih_in!T4/RES_summary!T$21)</f>
        <v>6.4321096831241205</v>
      </c>
      <c r="U4" s="69">
        <f>IF(RES_hh_emih_in!U4=0,0,RES_hh_emih_in!U4/RES_summary!U$21)</f>
        <v>9.6422509202486228</v>
      </c>
      <c r="V4" s="69">
        <f>IF(RES_hh_emih_in!V4=0,0,RES_hh_emih_in!V4/RES_summary!V$21)</f>
        <v>10.867160702688468</v>
      </c>
      <c r="W4" s="69">
        <f>IF(RES_hh_emih_in!W4=0,0,RES_hh_emih_in!W4/RES_summary!W$21)</f>
        <v>5.5627882646018936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19.228027493563228</v>
      </c>
      <c r="J5" s="72">
        <f>IF(RES_hh_emih_in!J5=0,0,RES_hh_emih_in!J5/RES_summary!J$21)</f>
        <v>62.396751597555912</v>
      </c>
      <c r="K5" s="72">
        <f>IF(RES_hh_emih_in!K5=0,0,RES_hh_emih_in!K5/RES_summary!K$21)</f>
        <v>36.510064984508155</v>
      </c>
      <c r="L5" s="72">
        <f>IF(RES_hh_emih_in!L5=0,0,RES_hh_emih_in!L5/RES_summary!L$21)</f>
        <v>35.321413365180341</v>
      </c>
      <c r="M5" s="72">
        <f>IF(RES_hh_emih_in!M5=0,0,RES_hh_emih_in!M5/RES_summary!M$21)</f>
        <v>0</v>
      </c>
      <c r="N5" s="72">
        <f>IF(RES_hh_emih_in!N5=0,0,RES_hh_emih_in!N5/RES_summary!N$21)</f>
        <v>5.4410162555481403</v>
      </c>
      <c r="O5" s="72">
        <f>IF(RES_hh_emih_in!O5=0,0,RES_hh_emih_in!O5/RES_summary!O$21)</f>
        <v>12.095269119359735</v>
      </c>
      <c r="P5" s="72">
        <f>IF(RES_hh_emih_in!P5=0,0,RES_hh_emih_in!P5/RES_summary!P$21)</f>
        <v>28.09086257486339</v>
      </c>
      <c r="Q5" s="72">
        <f>IF(RES_hh_emih_in!Q5=0,0,RES_hh_emih_in!Q5/RES_summary!Q$21)</f>
        <v>37.960868110198511</v>
      </c>
      <c r="R5" s="72">
        <f>IF(RES_hh_emih_in!R5=0,0,RES_hh_emih_in!R5/RES_summary!R$21)</f>
        <v>14.333397010848206</v>
      </c>
      <c r="S5" s="72">
        <f>IF(RES_hh_emih_in!S5=0,0,RES_hh_emih_in!S5/RES_summary!S$21)</f>
        <v>27.466468827741881</v>
      </c>
      <c r="T5" s="72">
        <f>IF(RES_hh_emih_in!T5=0,0,RES_hh_emih_in!T5/RES_summary!T$21)</f>
        <v>20.951897058749307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22.061970958072919</v>
      </c>
      <c r="I6" s="72">
        <f>IF(RES_hh_emih_in!I6=0,0,RES_hh_emih_in!I6/RES_summary!I$21)</f>
        <v>20.57404368175424</v>
      </c>
      <c r="J6" s="72">
        <f>IF(RES_hh_emih_in!J6=0,0,RES_hh_emih_in!J6/RES_summary!J$21)</f>
        <v>19.990167232038317</v>
      </c>
      <c r="K6" s="72">
        <f>IF(RES_hh_emih_in!K6=0,0,RES_hh_emih_in!K6/RES_summary!K$21)</f>
        <v>15.363961024996284</v>
      </c>
      <c r="L6" s="72">
        <f>IF(RES_hh_emih_in!L6=0,0,RES_hh_emih_in!L6/RES_summary!L$21)</f>
        <v>17.364547821374639</v>
      </c>
      <c r="M6" s="72">
        <f>IF(RES_hh_emih_in!M6=0,0,RES_hh_emih_in!M6/RES_summary!M$21)</f>
        <v>13.823022274561723</v>
      </c>
      <c r="N6" s="72">
        <f>IF(RES_hh_emih_in!N6=0,0,RES_hh_emih_in!N6/RES_summary!N$21)</f>
        <v>5.4666437930018947</v>
      </c>
      <c r="O6" s="72">
        <f>IF(RES_hh_emih_in!O6=0,0,RES_hh_emih_in!O6/RES_summary!O$21)</f>
        <v>14.637141973705527</v>
      </c>
      <c r="P6" s="72">
        <f>IF(RES_hh_emih_in!P6=0,0,RES_hh_emih_in!P6/RES_summary!P$21)</f>
        <v>20.603156936286304</v>
      </c>
      <c r="Q6" s="72">
        <f>IF(RES_hh_emih_in!Q6=0,0,RES_hh_emih_in!Q6/RES_summary!Q$21)</f>
        <v>16.883676176721625</v>
      </c>
      <c r="R6" s="72">
        <f>IF(RES_hh_emih_in!R6=0,0,RES_hh_emih_in!R6/RES_summary!R$21)</f>
        <v>15.553242331866056</v>
      </c>
      <c r="S6" s="72">
        <f>IF(RES_hh_emih_in!S6=0,0,RES_hh_emih_in!S6/RES_summary!S$21)</f>
        <v>15.052922237359535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12.532064501335929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28.109156809935232</v>
      </c>
      <c r="D7" s="72">
        <f>IF(RES_hh_emih_in!D7=0,0,RES_hh_emih_in!D7/RES_summary!D$21)</f>
        <v>28.525075910802574</v>
      </c>
      <c r="E7" s="72">
        <f>IF(RES_hh_emih_in!E7=0,0,RES_hh_emih_in!E7/RES_summary!E$21)</f>
        <v>33.236764431044122</v>
      </c>
      <c r="F7" s="72">
        <f>IF(RES_hh_emih_in!F7=0,0,RES_hh_emih_in!F7/RES_summary!F$21)</f>
        <v>30.574244328338175</v>
      </c>
      <c r="G7" s="72">
        <f>IF(RES_hh_emih_in!G7=0,0,RES_hh_emih_in!G7/RES_summary!G$21)</f>
        <v>31.500977291438065</v>
      </c>
      <c r="H7" s="72">
        <f>IF(RES_hh_emih_in!H7=0,0,RES_hh_emih_in!H7/RES_summary!H$21)</f>
        <v>30.561546626824583</v>
      </c>
      <c r="I7" s="72">
        <f>IF(RES_hh_emih_in!I7=0,0,RES_hh_emih_in!I7/RES_summary!I$21)</f>
        <v>27.983156500878078</v>
      </c>
      <c r="J7" s="72">
        <f>IF(RES_hh_emih_in!J7=0,0,RES_hh_emih_in!J7/RES_summary!J$21)</f>
        <v>27.121635474272406</v>
      </c>
      <c r="K7" s="72">
        <f>IF(RES_hh_emih_in!K7=0,0,RES_hh_emih_in!K7/RES_summary!K$21)</f>
        <v>23.258930173693198</v>
      </c>
      <c r="L7" s="72">
        <f>IF(RES_hh_emih_in!L7=0,0,RES_hh_emih_in!L7/RES_summary!L$21)</f>
        <v>21.169795544448686</v>
      </c>
      <c r="M7" s="72">
        <f>IF(RES_hh_emih_in!M7=0,0,RES_hh_emih_in!M7/RES_summary!M$21)</f>
        <v>29.578216302058433</v>
      </c>
      <c r="N7" s="72">
        <f>IF(RES_hh_emih_in!N7=0,0,RES_hh_emih_in!N7/RES_summary!N$21)</f>
        <v>22.676663616260942</v>
      </c>
      <c r="O7" s="72">
        <f>IF(RES_hh_emih_in!O7=0,0,RES_hh_emih_in!O7/RES_summary!O$21)</f>
        <v>10.697200284626559</v>
      </c>
      <c r="P7" s="72">
        <f>IF(RES_hh_emih_in!P7=0,0,RES_hh_emih_in!P7/RES_summary!P$21)</f>
        <v>10.585814755736093</v>
      </c>
      <c r="Q7" s="72">
        <f>IF(RES_hh_emih_in!Q7=0,0,RES_hh_emih_in!Q7/RES_summary!Q$21)</f>
        <v>0</v>
      </c>
      <c r="R7" s="72">
        <f>IF(RES_hh_emih_in!R7=0,0,RES_hh_emih_in!R7/RES_summary!R$21)</f>
        <v>13.819734136713425</v>
      </c>
      <c r="S7" s="72">
        <f>IF(RES_hh_emih_in!S7=0,0,RES_hh_emih_in!S7/RES_summary!S$21)</f>
        <v>14.011241043942148</v>
      </c>
      <c r="T7" s="72">
        <f>IF(RES_hh_emih_in!T7=0,0,RES_hh_emih_in!T7/RES_summary!T$21)</f>
        <v>11.747321798987816</v>
      </c>
      <c r="U7" s="72">
        <f>IF(RES_hh_emih_in!U7=0,0,RES_hh_emih_in!U7/RES_summary!U$21)</f>
        <v>12.877492607699002</v>
      </c>
      <c r="V7" s="72">
        <f>IF(RES_hh_emih_in!V7=0,0,RES_hh_emih_in!V7/RES_summary!V$21)</f>
        <v>13.971885826304915</v>
      </c>
      <c r="W7" s="72">
        <f>IF(RES_hh_emih_in!W7=0,0,RES_hh_emih_in!W7/RES_summary!W$21)</f>
        <v>12.071362701479659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15.593308360090566</v>
      </c>
      <c r="D8" s="72">
        <f>IF(RES_hh_emih_in!D8=0,0,RES_hh_emih_in!D8/RES_summary!D$21)</f>
        <v>13.494410789893752</v>
      </c>
      <c r="E8" s="72">
        <f>IF(RES_hh_emih_in!E8=0,0,RES_hh_emih_in!E8/RES_summary!E$21)</f>
        <v>15.503021710647607</v>
      </c>
      <c r="F8" s="72">
        <f>IF(RES_hh_emih_in!F8=0,0,RES_hh_emih_in!F8/RES_summary!F$21)</f>
        <v>14.477362829386095</v>
      </c>
      <c r="G8" s="72">
        <f>IF(RES_hh_emih_in!G8=0,0,RES_hh_emih_in!G8/RES_summary!G$21)</f>
        <v>16.988352570796433</v>
      </c>
      <c r="H8" s="72">
        <f>IF(RES_hh_emih_in!H8=0,0,RES_hh_emih_in!H8/RES_summary!H$21)</f>
        <v>20.042857639926932</v>
      </c>
      <c r="I8" s="72">
        <f>IF(RES_hh_emih_in!I8=0,0,RES_hh_emih_in!I8/RES_summary!I$21)</f>
        <v>17.925171058846498</v>
      </c>
      <c r="J8" s="72">
        <f>IF(RES_hh_emih_in!J8=0,0,RES_hh_emih_in!J8/RES_summary!J$21)</f>
        <v>16.09971583875398</v>
      </c>
      <c r="K8" s="72">
        <f>IF(RES_hh_emih_in!K8=0,0,RES_hh_emih_in!K8/RES_summary!K$21)</f>
        <v>15.888969390632152</v>
      </c>
      <c r="L8" s="72">
        <f>IF(RES_hh_emih_in!L8=0,0,RES_hh_emih_in!L8/RES_summary!L$21)</f>
        <v>13.902474803040764</v>
      </c>
      <c r="M8" s="72">
        <f>IF(RES_hh_emih_in!M8=0,0,RES_hh_emih_in!M8/RES_summary!M$21)</f>
        <v>17.337122534859102</v>
      </c>
      <c r="N8" s="72">
        <f>IF(RES_hh_emih_in!N8=0,0,RES_hh_emih_in!N8/RES_summary!N$21)</f>
        <v>14.362261751290157</v>
      </c>
      <c r="O8" s="72">
        <f>IF(RES_hh_emih_in!O8=0,0,RES_hh_emih_in!O8/RES_summary!O$21)</f>
        <v>9.4520281434195805</v>
      </c>
      <c r="P8" s="72">
        <f>IF(RES_hh_emih_in!P8=0,0,RES_hh_emih_in!P8/RES_summary!P$21)</f>
        <v>8.5080174579493697</v>
      </c>
      <c r="Q8" s="72">
        <f>IF(RES_hh_emih_in!Q8=0,0,RES_hh_emih_in!Q8/RES_summary!Q$21)</f>
        <v>11.688753895282776</v>
      </c>
      <c r="R8" s="72">
        <f>IF(RES_hh_emih_in!R8=0,0,RES_hh_emih_in!R8/RES_summary!R$21)</f>
        <v>9.9651167503072831</v>
      </c>
      <c r="S8" s="72">
        <f>IF(RES_hh_emih_in!S8=0,0,RES_hh_emih_in!S8/RES_summary!S$21)</f>
        <v>9.875975126736277</v>
      </c>
      <c r="T8" s="72">
        <f>IF(RES_hh_emih_in!T8=0,0,RES_hh_emih_in!T8/RES_summary!T$21)</f>
        <v>8.1868515009034066</v>
      </c>
      <c r="U8" s="72">
        <f>IF(RES_hh_emih_in!U8=0,0,RES_hh_emih_in!U8/RES_summary!U$21)</f>
        <v>8.5952427248177443</v>
      </c>
      <c r="V8" s="72">
        <f>IF(RES_hh_emih_in!V8=0,0,RES_hh_emih_in!V8/RES_summary!V$21)</f>
        <v>8.7942214962285732</v>
      </c>
      <c r="W8" s="72">
        <f>IF(RES_hh_emih_in!W8=0,0,RES_hh_emih_in!W8/RES_summary!W$21)</f>
        <v>9.0363704017261295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7.96672981897181E-2</v>
      </c>
      <c r="D17" s="69">
        <f>IF(RES_hh_emih_in!D17=0,0,RES_hh_emih_in!D17/RES_summary!D$21)</f>
        <v>8.8180176215113815E-2</v>
      </c>
      <c r="E17" s="69">
        <f>IF(RES_hh_emih_in!E17=0,0,RES_hh_emih_in!E17/RES_summary!E$21)</f>
        <v>9.9856067246154839E-2</v>
      </c>
      <c r="F17" s="69">
        <f>IF(RES_hh_emih_in!F17=0,0,RES_hh_emih_in!F17/RES_summary!F$21)</f>
        <v>6.1223742308958461E-2</v>
      </c>
      <c r="G17" s="69">
        <f>IF(RES_hh_emih_in!G17=0,0,RES_hh_emih_in!G17/RES_summary!G$21)</f>
        <v>7.2539232577143078E-2</v>
      </c>
      <c r="H17" s="69">
        <f>IF(RES_hh_emih_in!H17=0,0,RES_hh_emih_in!H17/RES_summary!H$21)</f>
        <v>7.5822722501474218E-2</v>
      </c>
      <c r="I17" s="69">
        <f>IF(RES_hh_emih_in!I17=0,0,RES_hh_emih_in!I17/RES_summary!I$21)</f>
        <v>6.011248797459523E-2</v>
      </c>
      <c r="J17" s="69">
        <f>IF(RES_hh_emih_in!J17=0,0,RES_hh_emih_in!J17/RES_summary!J$21)</f>
        <v>0.25504389581838588</v>
      </c>
      <c r="K17" s="69">
        <f>IF(RES_hh_emih_in!K17=0,0,RES_hh_emih_in!K17/RES_summary!K$21)</f>
        <v>0.15612721688331455</v>
      </c>
      <c r="L17" s="69">
        <f>IF(RES_hh_emih_in!L17=0,0,RES_hh_emih_in!L17/RES_summary!L$21)</f>
        <v>0.17876485092252092</v>
      </c>
      <c r="M17" s="69">
        <f>IF(RES_hh_emih_in!M17=0,0,RES_hh_emih_in!M17/RES_summary!M$21)</f>
        <v>0.18843823643301311</v>
      </c>
      <c r="N17" s="69">
        <f>IF(RES_hh_emih_in!N17=0,0,RES_hh_emih_in!N17/RES_summary!N$21)</f>
        <v>0.24825625008052565</v>
      </c>
      <c r="O17" s="69">
        <f>IF(RES_hh_emih_in!O17=0,0,RES_hh_emih_in!O17/RES_summary!O$21)</f>
        <v>0.21551759976149457</v>
      </c>
      <c r="P17" s="69">
        <f>IF(RES_hh_emih_in!P17=0,0,RES_hh_emih_in!P17/RES_summary!P$21)</f>
        <v>5.9059855638800701E-2</v>
      </c>
      <c r="Q17" s="69">
        <f>IF(RES_hh_emih_in!Q17=0,0,RES_hh_emih_in!Q17/RES_summary!Q$21)</f>
        <v>5.515446469918818E-2</v>
      </c>
      <c r="R17" s="69">
        <f>IF(RES_hh_emih_in!R17=0,0,RES_hh_emih_in!R17/RES_summary!R$21)</f>
        <v>6.3905485631076106E-2</v>
      </c>
      <c r="S17" s="69">
        <f>IF(RES_hh_emih_in!S17=0,0,RES_hh_emih_in!S17/RES_summary!S$21)</f>
        <v>0.14111453586796374</v>
      </c>
      <c r="T17" s="69">
        <f>IF(RES_hh_emih_in!T17=0,0,RES_hh_emih_in!T17/RES_summary!T$21)</f>
        <v>0.13489097674157449</v>
      </c>
      <c r="U17" s="69">
        <f>IF(RES_hh_emih_in!U17=0,0,RES_hh_emih_in!U17/RES_summary!U$21)</f>
        <v>0.21012998961650958</v>
      </c>
      <c r="V17" s="69">
        <f>IF(RES_hh_emih_in!V17=0,0,RES_hh_emih_in!V17/RES_summary!V$21)</f>
        <v>0.24436995084292507</v>
      </c>
      <c r="W17" s="69">
        <f>IF(RES_hh_emih_in!W17=0,0,RES_hh_emih_in!W17/RES_summary!W$21)</f>
        <v>0.13900409705630873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4.6995394458104416</v>
      </c>
      <c r="D19" s="72">
        <f>IF(RES_hh_emih_in!D19=0,0,RES_hh_emih_in!D19/RES_summary!D$21)</f>
        <v>4.7992152132820056</v>
      </c>
      <c r="E19" s="72">
        <f>IF(RES_hh_emih_in!E19=0,0,RES_hh_emih_in!E19/RES_summary!E$21)</f>
        <v>4.7485080811293301</v>
      </c>
      <c r="F19" s="72">
        <f>IF(RES_hh_emih_in!F19=0,0,RES_hh_emih_in!F19/RES_summary!F$21)</f>
        <v>4.7915245217621969</v>
      </c>
      <c r="G19" s="72">
        <f>IF(RES_hh_emih_in!G19=0,0,RES_hh_emih_in!G19/RES_summary!G$21)</f>
        <v>4.6283785273984579</v>
      </c>
      <c r="H19" s="72">
        <f>IF(RES_hh_emih_in!H19=0,0,RES_hh_emih_in!H19/RES_summary!H$21)</f>
        <v>4.5257037881501798</v>
      </c>
      <c r="I19" s="72">
        <f>IF(RES_hh_emih_in!I19=0,0,RES_hh_emih_in!I19/RES_summary!I$21)</f>
        <v>4.1917607991612753</v>
      </c>
      <c r="J19" s="72">
        <f>IF(RES_hh_emih_in!J19=0,0,RES_hh_emih_in!J19/RES_summary!J$21)</f>
        <v>4.3850124300969089</v>
      </c>
      <c r="K19" s="72">
        <f>IF(RES_hh_emih_in!K19=0,0,RES_hh_emih_in!K19/RES_summary!K$21)</f>
        <v>4.7116356649123086</v>
      </c>
      <c r="L19" s="72">
        <f>IF(RES_hh_emih_in!L19=0,0,RES_hh_emih_in!L19/RES_summary!L$21)</f>
        <v>4.392031714537616</v>
      </c>
      <c r="M19" s="72">
        <f>IF(RES_hh_emih_in!M19=0,0,RES_hh_emih_in!M19/RES_summary!M$21)</f>
        <v>3.5854570503239023</v>
      </c>
      <c r="N19" s="72">
        <f>IF(RES_hh_emih_in!N19=0,0,RES_hh_emih_in!N19/RES_summary!N$21)</f>
        <v>3.0578653441386905</v>
      </c>
      <c r="O19" s="72">
        <f>IF(RES_hh_emih_in!O19=0,0,RES_hh_emih_in!O19/RES_summary!O$21)</f>
        <v>4.3663593443546338</v>
      </c>
      <c r="P19" s="72">
        <f>IF(RES_hh_emih_in!P19=0,0,RES_hh_emih_in!P19/RES_summary!P$21)</f>
        <v>4.1260747782870713</v>
      </c>
      <c r="Q19" s="72">
        <f>IF(RES_hh_emih_in!Q19=0,0,RES_hh_emih_in!Q19/RES_summary!Q$21)</f>
        <v>3.7271326719860407</v>
      </c>
      <c r="R19" s="72">
        <f>IF(RES_hh_emih_in!R19=0,0,RES_hh_emih_in!R19/RES_summary!R$21)</f>
        <v>3.5821911552114472</v>
      </c>
      <c r="S19" s="72">
        <f>IF(RES_hh_emih_in!S19=0,0,RES_hh_emih_in!S19/RES_summary!S$21)</f>
        <v>3.6111925564560248</v>
      </c>
      <c r="T19" s="72">
        <f>IF(RES_hh_emih_in!T19=0,0,RES_hh_emih_in!T19/RES_summary!T$21)</f>
        <v>3.5044338974779983</v>
      </c>
      <c r="U19" s="72">
        <f>IF(RES_hh_emih_in!U19=0,0,RES_hh_emih_in!U19/RES_summary!U$21)</f>
        <v>3.4907389798748891</v>
      </c>
      <c r="V19" s="72">
        <f>IF(RES_hh_emih_in!V19=0,0,RES_hh_emih_in!V19/RES_summary!V$21)</f>
        <v>3.4776349841222793</v>
      </c>
      <c r="W19" s="72">
        <f>IF(RES_hh_emih_in!W19=0,0,RES_hh_emih_in!W19/RES_summary!W$21)</f>
        <v>3.6017994161525375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6.2219715059906502</v>
      </c>
      <c r="D20" s="72">
        <f>IF(RES_hh_emih_in!D20=0,0,RES_hh_emih_in!D20/RES_summary!D$21)</f>
        <v>6.1151850689287697</v>
      </c>
      <c r="E20" s="72">
        <f>IF(RES_hh_emih_in!E20=0,0,RES_hh_emih_in!E20/RES_summary!E$21)</f>
        <v>6.1831267267735646</v>
      </c>
      <c r="F20" s="72">
        <f>IF(RES_hh_emih_in!F20=0,0,RES_hh_emih_in!F20/RES_summary!F$21)</f>
        <v>6.1883584283622302</v>
      </c>
      <c r="G20" s="72">
        <f>IF(RES_hh_emih_in!G20=0,0,RES_hh_emih_in!G20/RES_summary!G$21)</f>
        <v>5.9008299339903889</v>
      </c>
      <c r="H20" s="72">
        <f>IF(RES_hh_emih_in!H20=0,0,RES_hh_emih_in!H20/RES_summary!H$21)</f>
        <v>5.7418541633630431</v>
      </c>
      <c r="I20" s="72">
        <f>IF(RES_hh_emih_in!I20=0,0,RES_hh_emih_in!I20/RES_summary!I$21)</f>
        <v>5.238767273015104</v>
      </c>
      <c r="J20" s="72">
        <f>IF(RES_hh_emih_in!J20=0,0,RES_hh_emih_in!J20/RES_summary!J$21)</f>
        <v>5.7713527582935829</v>
      </c>
      <c r="K20" s="72">
        <f>IF(RES_hh_emih_in!K20=0,0,RES_hh_emih_in!K20/RES_summary!K$21)</f>
        <v>6.049526569647159</v>
      </c>
      <c r="L20" s="72">
        <f>IF(RES_hh_emih_in!L20=0,0,RES_hh_emih_in!L20/RES_summary!L$21)</f>
        <v>5.5957835042275157</v>
      </c>
      <c r="M20" s="72">
        <f>IF(RES_hh_emih_in!M20=0,0,RES_hh_emih_in!M20/RES_summary!M$21)</f>
        <v>5.6780424916899648</v>
      </c>
      <c r="N20" s="72">
        <f>IF(RES_hh_emih_in!N20=0,0,RES_hh_emih_in!N20/RES_summary!N$21)</f>
        <v>5.3278537961851811</v>
      </c>
      <c r="O20" s="72">
        <f>IF(RES_hh_emih_in!O20=0,0,RES_hh_emih_in!O20/RES_summary!O$21)</f>
        <v>4.5637039317647172</v>
      </c>
      <c r="P20" s="72">
        <f>IF(RES_hh_emih_in!P20=0,0,RES_hh_emih_in!P20/RES_summary!P$21)</f>
        <v>4.5949041409347817</v>
      </c>
      <c r="Q20" s="72">
        <f>IF(RES_hh_emih_in!Q20=0,0,RES_hh_emih_in!Q20/RES_summary!Q$21)</f>
        <v>0</v>
      </c>
      <c r="R20" s="72">
        <f>IF(RES_hh_emih_in!R20=0,0,RES_hh_emih_in!R20/RES_summary!R$21)</f>
        <v>4.9090004918239405</v>
      </c>
      <c r="S20" s="72">
        <f>IF(RES_hh_emih_in!S20=0,0,RES_hh_emih_in!S20/RES_summary!S$21)</f>
        <v>3.9632720003022266</v>
      </c>
      <c r="T20" s="72">
        <f>IF(RES_hh_emih_in!T20=0,0,RES_hh_emih_in!T20/RES_summary!T$21)</f>
        <v>3.8607534082607189</v>
      </c>
      <c r="U20" s="72">
        <f>IF(RES_hh_emih_in!U20=0,0,RES_hh_emih_in!U20/RES_summary!U$21)</f>
        <v>4.1368205207888931</v>
      </c>
      <c r="V20" s="72">
        <f>IF(RES_hh_emih_in!V20=0,0,RES_hh_emih_in!V20/RES_summary!V$21)</f>
        <v>3.9669551887855725</v>
      </c>
      <c r="W20" s="72">
        <f>IF(RES_hh_emih_in!W20=0,0,RES_hh_emih_in!W20/RES_summary!W$21)</f>
        <v>4.4839717199820939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3.715977610854639</v>
      </c>
      <c r="D21" s="72">
        <f>IF(RES_hh_emih_in!D21=0,0,RES_hh_emih_in!D21/RES_summary!D$21)</f>
        <v>3.0723862390396079</v>
      </c>
      <c r="E21" s="72">
        <f>IF(RES_hh_emih_in!E21=0,0,RES_hh_emih_in!E21/RES_summary!E$21)</f>
        <v>3.1267237111035402</v>
      </c>
      <c r="F21" s="72">
        <f>IF(RES_hh_emih_in!F21=0,0,RES_hh_emih_in!F21/RES_summary!F$21)</f>
        <v>3.0700988504029856</v>
      </c>
      <c r="G21" s="72">
        <f>IF(RES_hh_emih_in!G21=0,0,RES_hh_emih_in!G21/RES_summary!G$21)</f>
        <v>3.3185153079108933</v>
      </c>
      <c r="H21" s="72">
        <f>IF(RES_hh_emih_in!H21=0,0,RES_hh_emih_in!H21/RES_summary!H$21)</f>
        <v>3.9189550140215919</v>
      </c>
      <c r="I21" s="72">
        <f>IF(RES_hh_emih_in!I21=0,0,RES_hh_emih_in!I21/RES_summary!I$21)</f>
        <v>3.6562446023984996</v>
      </c>
      <c r="J21" s="72">
        <f>IF(RES_hh_emih_in!J21=0,0,RES_hh_emih_in!J21/RES_summary!J$21)</f>
        <v>3.6375700831176863</v>
      </c>
      <c r="K21" s="72">
        <f>IF(RES_hh_emih_in!K21=0,0,RES_hh_emih_in!K21/RES_summary!K$21)</f>
        <v>4.2163890182505517</v>
      </c>
      <c r="L21" s="72">
        <f>IF(RES_hh_emih_in!L21=0,0,RES_hh_emih_in!L21/RES_summary!L$21)</f>
        <v>3.7984468717013797</v>
      </c>
      <c r="M21" s="72">
        <f>IF(RES_hh_emih_in!M21=0,0,RES_hh_emih_in!M21/RES_summary!M$21)</f>
        <v>3.4793637658244094</v>
      </c>
      <c r="N21" s="72">
        <f>IF(RES_hh_emih_in!N21=0,0,RES_hh_emih_in!N21/RES_summary!N$21)</f>
        <v>3.2161745797135755</v>
      </c>
      <c r="O21" s="72">
        <f>IF(RES_hh_emih_in!O21=0,0,RES_hh_emih_in!O21/RES_summary!O$21)</f>
        <v>3.4034212312395837</v>
      </c>
      <c r="P21" s="72">
        <f>IF(RES_hh_emih_in!P21=0,0,RES_hh_emih_in!P21/RES_summary!P$21)</f>
        <v>3.0703375135130746</v>
      </c>
      <c r="Q21" s="72">
        <f>IF(RES_hh_emih_in!Q21=0,0,RES_hh_emih_in!Q21/RES_summary!Q$21)</f>
        <v>3.1159813329933805</v>
      </c>
      <c r="R21" s="72">
        <f>IF(RES_hh_emih_in!R21=0,0,RES_hh_emih_in!R21/RES_summary!R$21)</f>
        <v>2.8643125988893012</v>
      </c>
      <c r="S21" s="72">
        <f>IF(RES_hh_emih_in!S21=0,0,RES_hh_emih_in!S21/RES_summary!S$21)</f>
        <v>3.128309348732655</v>
      </c>
      <c r="T21" s="72">
        <f>IF(RES_hh_emih_in!T21=0,0,RES_hh_emih_in!T21/RES_summary!T$21)</f>
        <v>2.9650158986898907</v>
      </c>
      <c r="U21" s="72">
        <f>IF(RES_hh_emih_in!U21=0,0,RES_hh_emih_in!U21/RES_summary!U$21)</f>
        <v>2.8968566622640464</v>
      </c>
      <c r="V21" s="72">
        <f>IF(RES_hh_emih_in!V21=0,0,RES_hh_emih_in!V21/RES_summary!V$21)</f>
        <v>2.9007016923030018</v>
      </c>
      <c r="W21" s="72">
        <f>IF(RES_hh_emih_in!W21=0,0,RES_hh_emih_in!W21/RES_summary!W$21)</f>
        <v>3.0814319210452719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6.5869759614690257E-2</v>
      </c>
      <c r="D27" s="69">
        <f>IF(RES_hh_emih_in!D27=0,0,RES_hh_emih_in!D27/RES_summary!D$21)</f>
        <v>4.9150771643158835E-2</v>
      </c>
      <c r="E27" s="69">
        <f>IF(RES_hh_emih_in!E27=0,0,RES_hh_emih_in!E27/RES_summary!E$21)</f>
        <v>6.0310650535975473E-2</v>
      </c>
      <c r="F27" s="69">
        <f>IF(RES_hh_emih_in!F27=0,0,RES_hh_emih_in!F27/RES_summary!F$21)</f>
        <v>7.1358587490648356E-2</v>
      </c>
      <c r="G27" s="69">
        <f>IF(RES_hh_emih_in!G27=0,0,RES_hh_emih_in!G27/RES_summary!G$21)</f>
        <v>7.5032152660171214E-2</v>
      </c>
      <c r="H27" s="69">
        <f>IF(RES_hh_emih_in!H27=0,0,RES_hh_emih_in!H27/RES_summary!H$21)</f>
        <v>7.9682195602156003E-2</v>
      </c>
      <c r="I27" s="69">
        <f>IF(RES_hh_emih_in!I27=0,0,RES_hh_emih_in!I27/RES_summary!I$21)</f>
        <v>8.5718495806889047E-2</v>
      </c>
      <c r="J27" s="69">
        <f>IF(RES_hh_emih_in!J27=0,0,RES_hh_emih_in!J27/RES_summary!J$21)</f>
        <v>7.8848079066545854E-2</v>
      </c>
      <c r="K27" s="69">
        <f>IF(RES_hh_emih_in!K27=0,0,RES_hh_emih_in!K27/RES_summary!K$21)</f>
        <v>5.9960309574583218E-2</v>
      </c>
      <c r="L27" s="69">
        <f>IF(RES_hh_emih_in!L27=0,0,RES_hh_emih_in!L27/RES_summary!L$21)</f>
        <v>7.550366547518414E-2</v>
      </c>
      <c r="M27" s="69">
        <f>IF(RES_hh_emih_in!M27=0,0,RES_hh_emih_in!M27/RES_summary!M$21)</f>
        <v>8.9384928717644294E-2</v>
      </c>
      <c r="N27" s="69">
        <f>IF(RES_hh_emih_in!N27=0,0,RES_hh_emih_in!N27/RES_summary!N$21)</f>
        <v>3.8506334006425808E-2</v>
      </c>
      <c r="O27" s="69">
        <f>IF(RES_hh_emih_in!O27=0,0,RES_hh_emih_in!O27/RES_summary!O$21)</f>
        <v>0.28570837475087457</v>
      </c>
      <c r="P27" s="69">
        <f>IF(RES_hh_emih_in!P27=0,0,RES_hh_emih_in!P27/RES_summary!P$21)</f>
        <v>0.27562409431511253</v>
      </c>
      <c r="Q27" s="69">
        <f>IF(RES_hh_emih_in!Q27=0,0,RES_hh_emih_in!Q27/RES_summary!Q$21)</f>
        <v>0.18582268873947363</v>
      </c>
      <c r="R27" s="69">
        <f>IF(RES_hh_emih_in!R27=0,0,RES_hh_emih_in!R27/RES_summary!R$21)</f>
        <v>0.17543571150202328</v>
      </c>
      <c r="S27" s="69">
        <f>IF(RES_hh_emih_in!S27=0,0,RES_hh_emih_in!S27/RES_summary!S$21)</f>
        <v>0.25969505927358316</v>
      </c>
      <c r="T27" s="69">
        <f>IF(RES_hh_emih_in!T27=0,0,RES_hh_emih_in!T27/RES_summary!T$21)</f>
        <v>0.45148870901275645</v>
      </c>
      <c r="U27" s="69">
        <f>IF(RES_hh_emih_in!U27=0,0,RES_hh_emih_in!U27/RES_summary!U$21)</f>
        <v>0.46417933445647491</v>
      </c>
      <c r="V27" s="69">
        <f>IF(RES_hh_emih_in!V27=0,0,RES_hh_emih_in!V27/RES_summary!V$21)</f>
        <v>0.52289361173205184</v>
      </c>
      <c r="W27" s="69">
        <f>IF(RES_hh_emih_in!W27=0,0,RES_hh_emih_in!W27/RES_summary!W$21)</f>
        <v>0.32929752179461841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2.0655552960964547</v>
      </c>
      <c r="D29" s="72">
        <f>IF(RES_hh_emih_in!D29=0,0,RES_hh_emih_in!D29/RES_summary!D$21)</f>
        <v>2.1411875127591968</v>
      </c>
      <c r="E29" s="72">
        <f>IF(RES_hh_emih_in!E29=0,0,RES_hh_emih_in!E29/RES_summary!E$21)</f>
        <v>2.0517096554205683</v>
      </c>
      <c r="F29" s="72">
        <f>IF(RES_hh_emih_in!F29=0,0,RES_hh_emih_in!F29/RES_summary!F$21)</f>
        <v>2.3050158891027532</v>
      </c>
      <c r="G29" s="72">
        <f>IF(RES_hh_emih_in!G29=0,0,RES_hh_emih_in!G29/RES_summary!G$21)</f>
        <v>2.1037805559879201</v>
      </c>
      <c r="H29" s="72">
        <f>IF(RES_hh_emih_in!H29=0,0,RES_hh_emih_in!H29/RES_summary!H$21)</f>
        <v>2.0370213192504503</v>
      </c>
      <c r="I29" s="72">
        <f>IF(RES_hh_emih_in!I29=0,0,RES_hh_emih_in!I29/RES_summary!I$21)</f>
        <v>2.081567644237905</v>
      </c>
      <c r="J29" s="72">
        <f>IF(RES_hh_emih_in!J29=0,0,RES_hh_emih_in!J29/RES_summary!J$21)</f>
        <v>2.0591304431784474</v>
      </c>
      <c r="K29" s="72">
        <f>IF(RES_hh_emih_in!K29=0,0,RES_hh_emih_in!K29/RES_summary!K$21)</f>
        <v>1.8082530741877001</v>
      </c>
      <c r="L29" s="72">
        <f>IF(RES_hh_emih_in!L29=0,0,RES_hh_emih_in!L29/RES_summary!L$21)</f>
        <v>2.2146488905054187</v>
      </c>
      <c r="M29" s="72">
        <f>IF(RES_hh_emih_in!M29=0,0,RES_hh_emih_in!M29/RES_summary!M$21)</f>
        <v>2.0498924416183741</v>
      </c>
      <c r="N29" s="72">
        <f>IF(RES_hh_emih_in!N29=0,0,RES_hh_emih_in!N29/RES_summary!N$21)</f>
        <v>0.63963687252678003</v>
      </c>
      <c r="O29" s="72">
        <f>IF(RES_hh_emih_in!O29=0,0,RES_hh_emih_in!O29/RES_summary!O$21)</f>
        <v>2.3148675695033121</v>
      </c>
      <c r="P29" s="72">
        <f>IF(RES_hh_emih_in!P29=0,0,RES_hh_emih_in!P29/RES_summary!P$21)</f>
        <v>2.2442407729614486</v>
      </c>
      <c r="Q29" s="72">
        <f>IF(RES_hh_emih_in!Q29=0,0,RES_hh_emih_in!Q29/RES_summary!Q$21)</f>
        <v>1.964337309250322</v>
      </c>
      <c r="R29" s="72">
        <f>IF(RES_hh_emih_in!R29=0,0,RES_hh_emih_in!R29/RES_summary!R$21)</f>
        <v>1.8470716229012241</v>
      </c>
      <c r="S29" s="72">
        <f>IF(RES_hh_emih_in!S29=0,0,RES_hh_emih_in!S29/RES_summary!S$21)</f>
        <v>1.8315476301138678</v>
      </c>
      <c r="T29" s="72">
        <f>IF(RES_hh_emih_in!T29=0,0,RES_hh_emih_in!T29/RES_summary!T$21)</f>
        <v>2.1994288528740702</v>
      </c>
      <c r="U29" s="72">
        <f>IF(RES_hh_emih_in!U29=0,0,RES_hh_emih_in!U29/RES_summary!U$21)</f>
        <v>2.2659893842855721</v>
      </c>
      <c r="V29" s="72">
        <f>IF(RES_hh_emih_in!V29=0,0,RES_hh_emih_in!V29/RES_summary!V$21)</f>
        <v>2.5353069417072751</v>
      </c>
      <c r="W29" s="72">
        <f>IF(RES_hh_emih_in!W29=0,0,RES_hh_emih_in!W29/RES_summary!W$21)</f>
        <v>2.4368020740011973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1.5820087616516658</v>
      </c>
      <c r="D30" s="72">
        <f>IF(RES_hh_emih_in!D30=0,0,RES_hh_emih_in!D30/RES_summary!D$21)</f>
        <v>1.4522987028506302</v>
      </c>
      <c r="E30" s="72">
        <f>IF(RES_hh_emih_in!E30=0,0,RES_hh_emih_in!E30/RES_summary!E$21)</f>
        <v>1.4993152867696862</v>
      </c>
      <c r="F30" s="72">
        <f>IF(RES_hh_emih_in!F30=0,0,RES_hh_emih_in!F30/RES_summary!F$21)</f>
        <v>1.4975804567244175</v>
      </c>
      <c r="G30" s="72">
        <f>IF(RES_hh_emih_in!G30=0,0,RES_hh_emih_in!G30/RES_summary!G$21)</f>
        <v>1.649894466763242</v>
      </c>
      <c r="H30" s="72">
        <f>IF(RES_hh_emih_in!H30=0,0,RES_hh_emih_in!H30/RES_summary!H$21)</f>
        <v>1.9761355097156381</v>
      </c>
      <c r="I30" s="72">
        <f>IF(RES_hh_emih_in!I30=0,0,RES_hh_emih_in!I30/RES_summary!I$21)</f>
        <v>1.8490241668983745</v>
      </c>
      <c r="J30" s="72">
        <f>IF(RES_hh_emih_in!J30=0,0,RES_hh_emih_in!J30/RES_summary!J$21)</f>
        <v>1.7294182390768413</v>
      </c>
      <c r="K30" s="72">
        <f>IF(RES_hh_emih_in!K30=0,0,RES_hh_emih_in!K30/RES_summary!K$21)</f>
        <v>1.9454452077803279</v>
      </c>
      <c r="L30" s="72">
        <f>IF(RES_hh_emih_in!L30=0,0,RES_hh_emih_in!L30/RES_summary!L$21)</f>
        <v>1.7887479726190807</v>
      </c>
      <c r="M30" s="72">
        <f>IF(RES_hh_emih_in!M30=0,0,RES_hh_emih_in!M30/RES_summary!M$21)</f>
        <v>1.5872619737409717</v>
      </c>
      <c r="N30" s="72">
        <f>IF(RES_hh_emih_in!N30=0,0,RES_hh_emih_in!N30/RES_summary!N$21)</f>
        <v>1.6017234411734882</v>
      </c>
      <c r="O30" s="72">
        <f>IF(RES_hh_emih_in!O30=0,0,RES_hh_emih_in!O30/RES_summary!O$21)</f>
        <v>1.7993093553700359</v>
      </c>
      <c r="P30" s="72">
        <f>IF(RES_hh_emih_in!P30=0,0,RES_hh_emih_in!P30/RES_summary!P$21)</f>
        <v>1.5903886055795431</v>
      </c>
      <c r="Q30" s="72">
        <f>IF(RES_hh_emih_in!Q30=0,0,RES_hh_emih_in!Q30/RES_summary!Q$21)</f>
        <v>1.6012586169715717</v>
      </c>
      <c r="R30" s="72">
        <f>IF(RES_hh_emih_in!R30=0,0,RES_hh_emih_in!R30/RES_summary!R$21)</f>
        <v>2.0253136148837427</v>
      </c>
      <c r="S30" s="72">
        <f>IF(RES_hh_emih_in!S30=0,0,RES_hh_emih_in!S30/RES_summary!S$21)</f>
        <v>1.8324711560798381</v>
      </c>
      <c r="T30" s="72">
        <f>IF(RES_hh_emih_in!T30=0,0,RES_hh_emih_in!T30/RES_summary!T$21)</f>
        <v>1.8543656169194749</v>
      </c>
      <c r="U30" s="72">
        <f>IF(RES_hh_emih_in!U30=0,0,RES_hh_emih_in!U30/RES_summary!U$21)</f>
        <v>2.1001667325919016</v>
      </c>
      <c r="V30" s="72">
        <f>IF(RES_hh_emih_in!V30=0,0,RES_hh_emih_in!V30/RES_summary!V$21)</f>
        <v>2.09747766401073</v>
      </c>
      <c r="W30" s="72">
        <f>IF(RES_hh_emih_in!W30=0,0,RES_hh_emih_in!W30/RES_summary!W$21)</f>
        <v>2.2085296932651159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530.61887823030804</v>
      </c>
      <c r="C3" s="19">
        <f t="shared" ref="C3:V3" si="0">SUM(C4,C9,C12)</f>
        <v>543.36316379931793</v>
      </c>
      <c r="D3" s="19">
        <f t="shared" si="0"/>
        <v>554.12941107846177</v>
      </c>
      <c r="E3" s="19">
        <f t="shared" si="0"/>
        <v>564.3942954404564</v>
      </c>
      <c r="F3" s="19">
        <f t="shared" si="0"/>
        <v>582.65881696470342</v>
      </c>
      <c r="G3" s="19">
        <f t="shared" si="0"/>
        <v>594.46481810469618</v>
      </c>
      <c r="H3" s="19">
        <f t="shared" si="0"/>
        <v>609.75399193119506</v>
      </c>
      <c r="I3" s="19">
        <f t="shared" si="0"/>
        <v>625.66234015793646</v>
      </c>
      <c r="J3" s="19">
        <f t="shared" si="0"/>
        <v>635.87211193814051</v>
      </c>
      <c r="K3" s="19">
        <f t="shared" si="0"/>
        <v>645.98426593736201</v>
      </c>
      <c r="L3" s="19">
        <f t="shared" si="0"/>
        <v>646.73692906434644</v>
      </c>
      <c r="M3" s="19">
        <f t="shared" si="0"/>
        <v>648.74775375738182</v>
      </c>
      <c r="N3" s="19">
        <f t="shared" si="0"/>
        <v>646.62200156861263</v>
      </c>
      <c r="O3" s="19">
        <f t="shared" si="0"/>
        <v>656.83430774782278</v>
      </c>
      <c r="P3" s="19">
        <f t="shared" si="0"/>
        <v>661.79760856799248</v>
      </c>
      <c r="Q3" s="19">
        <f t="shared" si="0"/>
        <v>650.98304226847256</v>
      </c>
      <c r="R3" s="19">
        <f t="shared" si="0"/>
        <v>647.61483799909229</v>
      </c>
      <c r="S3" s="19">
        <f t="shared" si="0"/>
        <v>652.65921877171331</v>
      </c>
      <c r="T3" s="19">
        <f t="shared" si="0"/>
        <v>649.277263612973</v>
      </c>
      <c r="U3" s="19">
        <f t="shared" si="0"/>
        <v>642.02504413399834</v>
      </c>
      <c r="V3" s="19">
        <f t="shared" si="0"/>
        <v>657.28148555002656</v>
      </c>
      <c r="W3" s="19">
        <f t="shared" ref="W3" si="1">SUM(W4,W9,W12)</f>
        <v>681.94705579336619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306.1223178709235</v>
      </c>
      <c r="C4" s="22">
        <f t="shared" ref="C4:V4" si="2">SUM(C5:C8)</f>
        <v>305.66682041031328</v>
      </c>
      <c r="D4" s="22">
        <f t="shared" si="2"/>
        <v>304.92639504587873</v>
      </c>
      <c r="E4" s="22">
        <f t="shared" si="2"/>
        <v>303.46596750873016</v>
      </c>
      <c r="F4" s="22">
        <f t="shared" si="2"/>
        <v>306.24309337836206</v>
      </c>
      <c r="G4" s="22">
        <f t="shared" si="2"/>
        <v>303.21108343163104</v>
      </c>
      <c r="H4" s="22">
        <f t="shared" si="2"/>
        <v>301.18296776603609</v>
      </c>
      <c r="I4" s="22">
        <f t="shared" si="2"/>
        <v>299.84873559474573</v>
      </c>
      <c r="J4" s="22">
        <f t="shared" si="2"/>
        <v>297.50114660261323</v>
      </c>
      <c r="K4" s="22">
        <f t="shared" si="2"/>
        <v>294.78344366255391</v>
      </c>
      <c r="L4" s="22">
        <f t="shared" si="2"/>
        <v>290.54659898039688</v>
      </c>
      <c r="M4" s="22">
        <f t="shared" si="2"/>
        <v>285.61874434941501</v>
      </c>
      <c r="N4" s="22">
        <f t="shared" si="2"/>
        <v>280.40626476410864</v>
      </c>
      <c r="O4" s="22">
        <f t="shared" si="2"/>
        <v>276.98603985631189</v>
      </c>
      <c r="P4" s="22">
        <f t="shared" si="2"/>
        <v>270.96900166289345</v>
      </c>
      <c r="Q4" s="22">
        <f t="shared" si="2"/>
        <v>260.18119518711643</v>
      </c>
      <c r="R4" s="22">
        <f t="shared" si="2"/>
        <v>251.28096724113453</v>
      </c>
      <c r="S4" s="22">
        <f t="shared" si="2"/>
        <v>245.57962438987056</v>
      </c>
      <c r="T4" s="22">
        <f t="shared" si="2"/>
        <v>237.20691756519608</v>
      </c>
      <c r="U4" s="22">
        <f t="shared" si="2"/>
        <v>228.78666303945474</v>
      </c>
      <c r="V4" s="22">
        <f t="shared" si="2"/>
        <v>223.65095462589974</v>
      </c>
      <c r="W4" s="22">
        <f t="shared" ref="W4" si="3">SUM(W5:W8)</f>
        <v>220.37694626741035</v>
      </c>
      <c r="DA4" s="57"/>
    </row>
    <row r="5" spans="1:105" ht="12" customHeight="1" x14ac:dyDescent="0.25">
      <c r="A5" s="28" t="s">
        <v>32</v>
      </c>
      <c r="B5" s="29">
        <f>B18*B70/11630</f>
        <v>172.5421349360501</v>
      </c>
      <c r="C5" s="29">
        <f t="shared" ref="C5:V5" si="4">C18*C70/11630</f>
        <v>173.19855440795115</v>
      </c>
      <c r="D5" s="29">
        <f t="shared" si="4"/>
        <v>173.33719669432008</v>
      </c>
      <c r="E5" s="29">
        <f t="shared" si="4"/>
        <v>172.65851129631844</v>
      </c>
      <c r="F5" s="29">
        <f t="shared" si="4"/>
        <v>174.01638957303447</v>
      </c>
      <c r="G5" s="29">
        <f t="shared" si="4"/>
        <v>172.56870507249383</v>
      </c>
      <c r="H5" s="29">
        <f t="shared" si="4"/>
        <v>170.83108508780981</v>
      </c>
      <c r="I5" s="29">
        <f t="shared" si="4"/>
        <v>170.50168384832574</v>
      </c>
      <c r="J5" s="29">
        <f t="shared" si="4"/>
        <v>169.86728174281041</v>
      </c>
      <c r="K5" s="29">
        <f t="shared" si="4"/>
        <v>168.91015424477132</v>
      </c>
      <c r="L5" s="29">
        <f t="shared" si="4"/>
        <v>166.58475263910063</v>
      </c>
      <c r="M5" s="29">
        <f t="shared" si="4"/>
        <v>164.48835784550673</v>
      </c>
      <c r="N5" s="29">
        <f t="shared" si="4"/>
        <v>162.24800558385758</v>
      </c>
      <c r="O5" s="29">
        <f t="shared" si="4"/>
        <v>161.19797165611422</v>
      </c>
      <c r="P5" s="29">
        <f t="shared" si="4"/>
        <v>158.66642037517457</v>
      </c>
      <c r="Q5" s="29">
        <f t="shared" si="4"/>
        <v>152.89640652035578</v>
      </c>
      <c r="R5" s="29">
        <f t="shared" si="4"/>
        <v>147.55222105712838</v>
      </c>
      <c r="S5" s="29">
        <f t="shared" si="4"/>
        <v>142.96498051460605</v>
      </c>
      <c r="T5" s="29">
        <f t="shared" si="4"/>
        <v>137.54548730560319</v>
      </c>
      <c r="U5" s="29">
        <f t="shared" si="4"/>
        <v>133.35191632417883</v>
      </c>
      <c r="V5" s="29">
        <f t="shared" si="4"/>
        <v>129.72401667310882</v>
      </c>
      <c r="W5" s="29">
        <f t="shared" ref="W5" si="5">W18*W70/11630</f>
        <v>126.13470895943335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99.767337428559529</v>
      </c>
      <c r="C6" s="29">
        <f t="shared" ref="C6:V6" si="6">C19*C71/11630</f>
        <v>98.022672762810799</v>
      </c>
      <c r="D6" s="29">
        <f t="shared" si="6"/>
        <v>96.605605825674033</v>
      </c>
      <c r="E6" s="29">
        <f t="shared" si="6"/>
        <v>95.412461398596847</v>
      </c>
      <c r="F6" s="29">
        <f t="shared" si="6"/>
        <v>95.843391127709992</v>
      </c>
      <c r="G6" s="29">
        <f t="shared" si="6"/>
        <v>93.522542199622279</v>
      </c>
      <c r="H6" s="29">
        <f t="shared" si="6"/>
        <v>92.670550125192008</v>
      </c>
      <c r="I6" s="29">
        <f t="shared" si="6"/>
        <v>90.962577802423681</v>
      </c>
      <c r="J6" s="29">
        <f t="shared" si="6"/>
        <v>88.715207431106137</v>
      </c>
      <c r="K6" s="29">
        <f t="shared" si="6"/>
        <v>86.567193260886327</v>
      </c>
      <c r="L6" s="29">
        <f t="shared" si="6"/>
        <v>84.321462206754205</v>
      </c>
      <c r="M6" s="29">
        <f t="shared" si="6"/>
        <v>81.601261923006689</v>
      </c>
      <c r="N6" s="29">
        <f t="shared" si="6"/>
        <v>78.64628469078167</v>
      </c>
      <c r="O6" s="29">
        <f t="shared" si="6"/>
        <v>76.115990475825271</v>
      </c>
      <c r="P6" s="29">
        <f t="shared" si="6"/>
        <v>72.744091195911295</v>
      </c>
      <c r="Q6" s="29">
        <f t="shared" si="6"/>
        <v>68.743466679034753</v>
      </c>
      <c r="R6" s="29">
        <f t="shared" si="6"/>
        <v>66.039294814028906</v>
      </c>
      <c r="S6" s="29">
        <f t="shared" si="6"/>
        <v>64.765505399070861</v>
      </c>
      <c r="T6" s="29">
        <f t="shared" si="6"/>
        <v>62.321701867091058</v>
      </c>
      <c r="U6" s="29">
        <f t="shared" si="6"/>
        <v>59.160625077468708</v>
      </c>
      <c r="V6" s="29">
        <f t="shared" si="6"/>
        <v>57.505067505537134</v>
      </c>
      <c r="W6" s="29">
        <f t="shared" ref="W6" si="7">W19*W71/11630</f>
        <v>56.525881142364803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7.6567024661584213</v>
      </c>
      <c r="C7" s="29">
        <f t="shared" ref="C7:V7" si="8">C20*C72/11630</f>
        <v>7.8723074976776504</v>
      </c>
      <c r="D7" s="29">
        <f t="shared" si="8"/>
        <v>8.0457436756665057</v>
      </c>
      <c r="E7" s="29">
        <f t="shared" si="8"/>
        <v>8.2527179466217984</v>
      </c>
      <c r="F7" s="29">
        <f t="shared" si="8"/>
        <v>8.5214971285356444</v>
      </c>
      <c r="G7" s="29">
        <f t="shared" si="8"/>
        <v>8.8924870181419795</v>
      </c>
      <c r="H7" s="29">
        <f t="shared" si="8"/>
        <v>9.1013072144509604</v>
      </c>
      <c r="I7" s="29">
        <f t="shared" si="8"/>
        <v>9.3628114874470789</v>
      </c>
      <c r="J7" s="29">
        <f t="shared" si="8"/>
        <v>9.6169975459008707</v>
      </c>
      <c r="K7" s="29">
        <f t="shared" si="8"/>
        <v>9.8111186885730284</v>
      </c>
      <c r="L7" s="29">
        <f t="shared" si="8"/>
        <v>9.9655085170613216</v>
      </c>
      <c r="M7" s="29">
        <f t="shared" si="8"/>
        <v>10.134509300108105</v>
      </c>
      <c r="N7" s="29">
        <f t="shared" si="8"/>
        <v>10.277161018364458</v>
      </c>
      <c r="O7" s="29">
        <f t="shared" si="8"/>
        <v>10.551989321651414</v>
      </c>
      <c r="P7" s="29">
        <f t="shared" si="8"/>
        <v>10.598946474084565</v>
      </c>
      <c r="Q7" s="29">
        <f t="shared" si="8"/>
        <v>10.445058089056637</v>
      </c>
      <c r="R7" s="29">
        <f t="shared" si="8"/>
        <v>10.265278346276853</v>
      </c>
      <c r="S7" s="29">
        <f t="shared" si="8"/>
        <v>10.204925266053138</v>
      </c>
      <c r="T7" s="29">
        <f t="shared" si="8"/>
        <v>9.8776336918088123</v>
      </c>
      <c r="U7" s="29">
        <f t="shared" si="8"/>
        <v>9.503042086044605</v>
      </c>
      <c r="V7" s="29">
        <f t="shared" si="8"/>
        <v>9.1582149988082104</v>
      </c>
      <c r="W7" s="29">
        <f t="shared" ref="W7" si="9">W20*W72/11630</f>
        <v>9.0326572310728963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26.15614304015542</v>
      </c>
      <c r="C8" s="29">
        <f t="shared" ref="C8:V8" si="10">C21*C73/11630</f>
        <v>26.57328574187369</v>
      </c>
      <c r="D8" s="29">
        <f t="shared" si="10"/>
        <v>26.937848850218067</v>
      </c>
      <c r="E8" s="29">
        <f t="shared" si="10"/>
        <v>27.142276867193097</v>
      </c>
      <c r="F8" s="29">
        <f t="shared" si="10"/>
        <v>27.861815549081914</v>
      </c>
      <c r="G8" s="29">
        <f t="shared" si="10"/>
        <v>28.227349141372923</v>
      </c>
      <c r="H8" s="29">
        <f t="shared" si="10"/>
        <v>28.580025338583322</v>
      </c>
      <c r="I8" s="29">
        <f t="shared" si="10"/>
        <v>29.021662456549201</v>
      </c>
      <c r="J8" s="29">
        <f t="shared" si="10"/>
        <v>29.301659882795818</v>
      </c>
      <c r="K8" s="29">
        <f t="shared" si="10"/>
        <v>29.494977468323256</v>
      </c>
      <c r="L8" s="29">
        <f t="shared" si="10"/>
        <v>29.674875617480751</v>
      </c>
      <c r="M8" s="29">
        <f t="shared" si="10"/>
        <v>29.394615280793492</v>
      </c>
      <c r="N8" s="29">
        <f t="shared" si="10"/>
        <v>29.2348134711049</v>
      </c>
      <c r="O8" s="29">
        <f t="shared" si="10"/>
        <v>29.120088402720992</v>
      </c>
      <c r="P8" s="29">
        <f t="shared" si="10"/>
        <v>28.959543617723014</v>
      </c>
      <c r="Q8" s="29">
        <f t="shared" si="10"/>
        <v>28.096263898669285</v>
      </c>
      <c r="R8" s="29">
        <f t="shared" si="10"/>
        <v>27.424173023700391</v>
      </c>
      <c r="S8" s="29">
        <f t="shared" si="10"/>
        <v>27.644213210140485</v>
      </c>
      <c r="T8" s="29">
        <f t="shared" si="10"/>
        <v>27.462094700692994</v>
      </c>
      <c r="U8" s="29">
        <f t="shared" si="10"/>
        <v>26.771079551762586</v>
      </c>
      <c r="V8" s="29">
        <f t="shared" si="10"/>
        <v>27.263655448445579</v>
      </c>
      <c r="W8" s="29">
        <f t="shared" ref="W8" si="11">W21*W73/11630</f>
        <v>28.683698934539287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79.044210653088612</v>
      </c>
      <c r="C9" s="22">
        <f t="shared" ref="C9:V9" si="12">SUM(C10:C11)</f>
        <v>84.651268005759647</v>
      </c>
      <c r="D9" s="22">
        <f t="shared" si="12"/>
        <v>90.162321671711652</v>
      </c>
      <c r="E9" s="22">
        <f t="shared" si="12"/>
        <v>96.951466734191911</v>
      </c>
      <c r="F9" s="22">
        <f t="shared" si="12"/>
        <v>106.62793269950365</v>
      </c>
      <c r="G9" s="22">
        <f t="shared" si="12"/>
        <v>118.90419910748308</v>
      </c>
      <c r="H9" s="22">
        <f t="shared" si="12"/>
        <v>133.67579580242295</v>
      </c>
      <c r="I9" s="22">
        <f t="shared" si="12"/>
        <v>148.73958271151864</v>
      </c>
      <c r="J9" s="22">
        <f t="shared" si="12"/>
        <v>160.00853677660149</v>
      </c>
      <c r="K9" s="22">
        <f t="shared" si="12"/>
        <v>172.6260963791222</v>
      </c>
      <c r="L9" s="22">
        <f t="shared" si="12"/>
        <v>178.02637428743131</v>
      </c>
      <c r="M9" s="22">
        <f t="shared" si="12"/>
        <v>186.38682376764106</v>
      </c>
      <c r="N9" s="22">
        <f t="shared" si="12"/>
        <v>189.65685302880394</v>
      </c>
      <c r="O9" s="22">
        <f t="shared" si="12"/>
        <v>201.40354368527755</v>
      </c>
      <c r="P9" s="22">
        <f t="shared" si="12"/>
        <v>212.14162710374262</v>
      </c>
      <c r="Q9" s="22">
        <f t="shared" si="12"/>
        <v>216.6620692077633</v>
      </c>
      <c r="R9" s="22">
        <f t="shared" si="12"/>
        <v>227.89476340780152</v>
      </c>
      <c r="S9" s="22">
        <f t="shared" si="12"/>
        <v>242.91364154942522</v>
      </c>
      <c r="T9" s="22">
        <f t="shared" si="12"/>
        <v>255.33673351261183</v>
      </c>
      <c r="U9" s="22">
        <f t="shared" si="12"/>
        <v>264.81247541868538</v>
      </c>
      <c r="V9" s="22">
        <f t="shared" si="12"/>
        <v>285.92569900471983</v>
      </c>
      <c r="W9" s="22">
        <f t="shared" ref="W9" si="13">SUM(W10:W11)</f>
        <v>309.93577347317705</v>
      </c>
      <c r="DA9" s="57"/>
    </row>
    <row r="10" spans="1:105" ht="12" customHeight="1" x14ac:dyDescent="0.25">
      <c r="A10" s="28" t="s">
        <v>28</v>
      </c>
      <c r="B10" s="29">
        <f>B23*B75/11630</f>
        <v>65.827797990654275</v>
      </c>
      <c r="C10" s="29">
        <f t="shared" ref="C10:V10" si="14">C23*C75/11630</f>
        <v>70.672171063412989</v>
      </c>
      <c r="D10" s="29">
        <f t="shared" si="14"/>
        <v>75.156772959029908</v>
      </c>
      <c r="E10" s="29">
        <f t="shared" si="14"/>
        <v>80.961796008078068</v>
      </c>
      <c r="F10" s="29">
        <f t="shared" si="14"/>
        <v>88.097755993511143</v>
      </c>
      <c r="G10" s="29">
        <f t="shared" si="14"/>
        <v>97.057423051785719</v>
      </c>
      <c r="H10" s="29">
        <f t="shared" si="14"/>
        <v>108.93706494145559</v>
      </c>
      <c r="I10" s="29">
        <f t="shared" si="14"/>
        <v>121.5802614248846</v>
      </c>
      <c r="J10" s="29">
        <f t="shared" si="14"/>
        <v>128.97078433277147</v>
      </c>
      <c r="K10" s="29">
        <f t="shared" si="14"/>
        <v>137.9906520841302</v>
      </c>
      <c r="L10" s="29">
        <f t="shared" si="14"/>
        <v>142.00816803632517</v>
      </c>
      <c r="M10" s="29">
        <f t="shared" si="14"/>
        <v>146.7675293553373</v>
      </c>
      <c r="N10" s="29">
        <f t="shared" si="14"/>
        <v>148.84986756952446</v>
      </c>
      <c r="O10" s="29">
        <f t="shared" si="14"/>
        <v>158.71966528552025</v>
      </c>
      <c r="P10" s="29">
        <f t="shared" si="14"/>
        <v>166.45399464102914</v>
      </c>
      <c r="Q10" s="29">
        <f t="shared" si="14"/>
        <v>168.02031475217566</v>
      </c>
      <c r="R10" s="29">
        <f t="shared" si="14"/>
        <v>174.18198428228865</v>
      </c>
      <c r="S10" s="29">
        <f t="shared" si="14"/>
        <v>182.15541096986667</v>
      </c>
      <c r="T10" s="29">
        <f t="shared" si="14"/>
        <v>188.5090030449781</v>
      </c>
      <c r="U10" s="29">
        <f t="shared" si="14"/>
        <v>192.50745153771132</v>
      </c>
      <c r="V10" s="29">
        <f t="shared" si="14"/>
        <v>204.50018059688193</v>
      </c>
      <c r="W10" s="29">
        <f t="shared" ref="W10" si="15">W23*W75/11630</f>
        <v>218.03574268032625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13.216412662434331</v>
      </c>
      <c r="C11" s="29">
        <f t="shared" ref="C11:V11" si="16">C24*C76/11630</f>
        <v>13.979096942346654</v>
      </c>
      <c r="D11" s="29">
        <f t="shared" si="16"/>
        <v>15.005548712681751</v>
      </c>
      <c r="E11" s="29">
        <f t="shared" si="16"/>
        <v>15.989670726113836</v>
      </c>
      <c r="F11" s="29">
        <f t="shared" si="16"/>
        <v>18.530176705992496</v>
      </c>
      <c r="G11" s="29">
        <f t="shared" si="16"/>
        <v>21.846776055697358</v>
      </c>
      <c r="H11" s="29">
        <f t="shared" si="16"/>
        <v>24.738730860967355</v>
      </c>
      <c r="I11" s="29">
        <f t="shared" si="16"/>
        <v>27.159321286634043</v>
      </c>
      <c r="J11" s="29">
        <f t="shared" si="16"/>
        <v>31.037752443830026</v>
      </c>
      <c r="K11" s="29">
        <f t="shared" si="16"/>
        <v>34.635444294992006</v>
      </c>
      <c r="L11" s="29">
        <f t="shared" si="16"/>
        <v>36.018206251106143</v>
      </c>
      <c r="M11" s="29">
        <f t="shared" si="16"/>
        <v>39.619294412303759</v>
      </c>
      <c r="N11" s="29">
        <f t="shared" si="16"/>
        <v>40.80698545927946</v>
      </c>
      <c r="O11" s="29">
        <f t="shared" si="16"/>
        <v>42.68387839975729</v>
      </c>
      <c r="P11" s="29">
        <f t="shared" si="16"/>
        <v>45.687632462713474</v>
      </c>
      <c r="Q11" s="29">
        <f t="shared" si="16"/>
        <v>48.641754455587638</v>
      </c>
      <c r="R11" s="29">
        <f t="shared" si="16"/>
        <v>53.712779125512853</v>
      </c>
      <c r="S11" s="29">
        <f t="shared" si="16"/>
        <v>60.758230579558557</v>
      </c>
      <c r="T11" s="29">
        <f t="shared" si="16"/>
        <v>66.827730467633714</v>
      </c>
      <c r="U11" s="29">
        <f t="shared" si="16"/>
        <v>72.305023880974034</v>
      </c>
      <c r="V11" s="29">
        <f t="shared" si="16"/>
        <v>81.425518407837899</v>
      </c>
      <c r="W11" s="29">
        <f t="shared" ref="W11" si="17">W24*W76/11630</f>
        <v>91.900030792850828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145.45234970629593</v>
      </c>
      <c r="C12" s="22">
        <f t="shared" ref="C12:V12" si="18">SUM(C13:C14)</f>
        <v>153.04507538324506</v>
      </c>
      <c r="D12" s="22">
        <f t="shared" si="18"/>
        <v>159.04069436087144</v>
      </c>
      <c r="E12" s="22">
        <f t="shared" si="18"/>
        <v>163.97686119753436</v>
      </c>
      <c r="F12" s="22">
        <f t="shared" si="18"/>
        <v>169.78779088683768</v>
      </c>
      <c r="G12" s="22">
        <f t="shared" si="18"/>
        <v>172.3495355655821</v>
      </c>
      <c r="H12" s="22">
        <f t="shared" si="18"/>
        <v>174.89522836273599</v>
      </c>
      <c r="I12" s="22">
        <f t="shared" si="18"/>
        <v>177.07402185167214</v>
      </c>
      <c r="J12" s="22">
        <f t="shared" si="18"/>
        <v>178.36242855892581</v>
      </c>
      <c r="K12" s="22">
        <f t="shared" si="18"/>
        <v>178.57472589568587</v>
      </c>
      <c r="L12" s="22">
        <f t="shared" si="18"/>
        <v>178.16395579651828</v>
      </c>
      <c r="M12" s="22">
        <f t="shared" si="18"/>
        <v>176.74218564032572</v>
      </c>
      <c r="N12" s="22">
        <f t="shared" si="18"/>
        <v>176.5588837757</v>
      </c>
      <c r="O12" s="22">
        <f t="shared" si="18"/>
        <v>178.44472420623333</v>
      </c>
      <c r="P12" s="22">
        <f t="shared" si="18"/>
        <v>178.68697980135647</v>
      </c>
      <c r="Q12" s="22">
        <f t="shared" si="18"/>
        <v>174.13977787359283</v>
      </c>
      <c r="R12" s="22">
        <f t="shared" si="18"/>
        <v>168.43910735015623</v>
      </c>
      <c r="S12" s="22">
        <f t="shared" si="18"/>
        <v>164.16595283241756</v>
      </c>
      <c r="T12" s="22">
        <f t="shared" si="18"/>
        <v>156.73361253516507</v>
      </c>
      <c r="U12" s="22">
        <f t="shared" si="18"/>
        <v>148.42590567585816</v>
      </c>
      <c r="V12" s="22">
        <f t="shared" si="18"/>
        <v>147.70483191940696</v>
      </c>
      <c r="W12" s="22">
        <f t="shared" ref="W12" si="19">SUM(W13:W14)</f>
        <v>151.63433605277868</v>
      </c>
      <c r="DA12" s="57"/>
    </row>
    <row r="13" spans="1:105" ht="12" customHeight="1" x14ac:dyDescent="0.25">
      <c r="A13" s="30" t="s">
        <v>44</v>
      </c>
      <c r="B13" s="31">
        <f>B26*B78/11630</f>
        <v>112.68941945630381</v>
      </c>
      <c r="C13" s="31">
        <f t="shared" ref="C13:V13" si="20">C26*C78/11630</f>
        <v>115.94347943448608</v>
      </c>
      <c r="D13" s="31">
        <f t="shared" si="20"/>
        <v>119.35524297101429</v>
      </c>
      <c r="E13" s="31">
        <f t="shared" si="20"/>
        <v>122.00364756915454</v>
      </c>
      <c r="F13" s="31">
        <f t="shared" si="20"/>
        <v>126.01112404634455</v>
      </c>
      <c r="G13" s="31">
        <f t="shared" si="20"/>
        <v>127.56586098108933</v>
      </c>
      <c r="H13" s="31">
        <f t="shared" si="20"/>
        <v>129.19636488855755</v>
      </c>
      <c r="I13" s="31">
        <f t="shared" si="20"/>
        <v>130.09142586694281</v>
      </c>
      <c r="J13" s="31">
        <f t="shared" si="20"/>
        <v>130.28428463563958</v>
      </c>
      <c r="K13" s="31">
        <f t="shared" si="20"/>
        <v>129.02746070349195</v>
      </c>
      <c r="L13" s="31">
        <f t="shared" si="20"/>
        <v>126.42559677458621</v>
      </c>
      <c r="M13" s="31">
        <f t="shared" si="20"/>
        <v>122.80360262190511</v>
      </c>
      <c r="N13" s="31">
        <f t="shared" si="20"/>
        <v>121.36663195313393</v>
      </c>
      <c r="O13" s="31">
        <f t="shared" si="20"/>
        <v>121.426378422459</v>
      </c>
      <c r="P13" s="31">
        <f t="shared" si="20"/>
        <v>119.68307298058018</v>
      </c>
      <c r="Q13" s="31">
        <f t="shared" si="20"/>
        <v>114.79731277686039</v>
      </c>
      <c r="R13" s="31">
        <f t="shared" si="20"/>
        <v>108.21806144807692</v>
      </c>
      <c r="S13" s="31">
        <f t="shared" si="20"/>
        <v>101.91376337175225</v>
      </c>
      <c r="T13" s="31">
        <f t="shared" si="20"/>
        <v>93.908696246046034</v>
      </c>
      <c r="U13" s="31">
        <f t="shared" si="20"/>
        <v>85.65180769966652</v>
      </c>
      <c r="V13" s="31">
        <f t="shared" si="20"/>
        <v>82.126419057267967</v>
      </c>
      <c r="W13" s="31">
        <f t="shared" ref="W13" si="21">W26*W78/11630</f>
        <v>82.003368141800834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32.762930249992131</v>
      </c>
      <c r="C14" s="33">
        <f t="shared" ref="C14:V14" si="22">C27*C79/11630</f>
        <v>37.101595948758991</v>
      </c>
      <c r="D14" s="33">
        <f t="shared" si="22"/>
        <v>39.685451389857135</v>
      </c>
      <c r="E14" s="33">
        <f t="shared" si="22"/>
        <v>41.973213628379824</v>
      </c>
      <c r="F14" s="33">
        <f t="shared" si="22"/>
        <v>43.776666840493135</v>
      </c>
      <c r="G14" s="33">
        <f t="shared" si="22"/>
        <v>44.783674584492765</v>
      </c>
      <c r="H14" s="33">
        <f t="shared" si="22"/>
        <v>45.698863474178445</v>
      </c>
      <c r="I14" s="33">
        <f t="shared" si="22"/>
        <v>46.982595984729329</v>
      </c>
      <c r="J14" s="33">
        <f t="shared" si="22"/>
        <v>48.078143923286227</v>
      </c>
      <c r="K14" s="33">
        <f t="shared" si="22"/>
        <v>49.547265192193912</v>
      </c>
      <c r="L14" s="33">
        <f t="shared" si="22"/>
        <v>51.738359021932069</v>
      </c>
      <c r="M14" s="33">
        <f t="shared" si="22"/>
        <v>53.938583018420601</v>
      </c>
      <c r="N14" s="33">
        <f t="shared" si="22"/>
        <v>55.192251822566064</v>
      </c>
      <c r="O14" s="33">
        <f t="shared" si="22"/>
        <v>57.018345783774329</v>
      </c>
      <c r="P14" s="33">
        <f t="shared" si="22"/>
        <v>59.003906820776294</v>
      </c>
      <c r="Q14" s="33">
        <f t="shared" si="22"/>
        <v>59.342465096732425</v>
      </c>
      <c r="R14" s="33">
        <f t="shared" si="22"/>
        <v>60.221045902079318</v>
      </c>
      <c r="S14" s="33">
        <f t="shared" si="22"/>
        <v>62.252189460665313</v>
      </c>
      <c r="T14" s="33">
        <f t="shared" si="22"/>
        <v>62.824916289119031</v>
      </c>
      <c r="U14" s="33">
        <f t="shared" si="22"/>
        <v>62.774097976191648</v>
      </c>
      <c r="V14" s="33">
        <f t="shared" si="22"/>
        <v>65.578412862139004</v>
      </c>
      <c r="W14" s="33">
        <f t="shared" ref="W14" si="23">W27*W79/11630</f>
        <v>69.63096791097783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19445.44848838414</v>
      </c>
      <c r="C16" s="19">
        <f t="shared" ref="C16:Q16" si="24">SUM(C17,C22,C25)</f>
        <v>21031.798272639389</v>
      </c>
      <c r="D16" s="19">
        <f t="shared" si="24"/>
        <v>22004.183030758319</v>
      </c>
      <c r="E16" s="19">
        <f t="shared" si="24"/>
        <v>22860.133092453514</v>
      </c>
      <c r="F16" s="19">
        <f t="shared" si="24"/>
        <v>23707.438352818466</v>
      </c>
      <c r="G16" s="19">
        <f t="shared" si="24"/>
        <v>24142.449962786744</v>
      </c>
      <c r="H16" s="19">
        <f t="shared" si="24"/>
        <v>24566.064062148151</v>
      </c>
      <c r="I16" s="19">
        <f t="shared" si="24"/>
        <v>25130.9088579487</v>
      </c>
      <c r="J16" s="19">
        <f t="shared" si="24"/>
        <v>25667.412961809125</v>
      </c>
      <c r="K16" s="19">
        <f t="shared" si="24"/>
        <v>26359.047041764639</v>
      </c>
      <c r="L16" s="19">
        <f t="shared" si="24"/>
        <v>27128.007263333871</v>
      </c>
      <c r="M16" s="19">
        <f t="shared" si="24"/>
        <v>27816.64232188899</v>
      </c>
      <c r="N16" s="19">
        <f t="shared" si="24"/>
        <v>28179.219539200829</v>
      </c>
      <c r="O16" s="19">
        <f t="shared" si="24"/>
        <v>28913.676870011455</v>
      </c>
      <c r="P16" s="19">
        <f t="shared" si="24"/>
        <v>29618.859509536829</v>
      </c>
      <c r="Q16" s="19">
        <f t="shared" si="24"/>
        <v>29462.051250669436</v>
      </c>
      <c r="R16" s="19">
        <f t="shared" ref="R16" si="25">SUM(R17,R22,R25)</f>
        <v>29684.979741887135</v>
      </c>
      <c r="S16" s="19">
        <f t="shared" ref="S16" si="26">SUM(S17,S22,S25)</f>
        <v>29856.719608097323</v>
      </c>
      <c r="T16" s="19">
        <f t="shared" ref="T16" si="27">SUM(T17,T22,T25)</f>
        <v>30018.193334478761</v>
      </c>
      <c r="U16" s="19">
        <f t="shared" ref="U16" si="28">SUM(U17,U22,U25)</f>
        <v>30157.541483938392</v>
      </c>
      <c r="V16" s="19">
        <f t="shared" ref="V16:W16" si="29">SUM(V17,V22,V25)</f>
        <v>30337.559645871253</v>
      </c>
      <c r="W16" s="19">
        <f t="shared" si="29"/>
        <v>30143.006897090017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4109.2015733522649</v>
      </c>
      <c r="C17" s="22">
        <f t="shared" ref="C17:Q17" si="30">SUM(C18:C21)</f>
        <v>4127.9557262431035</v>
      </c>
      <c r="D17" s="22">
        <f t="shared" si="30"/>
        <v>4133.7819784090025</v>
      </c>
      <c r="E17" s="22">
        <f t="shared" si="30"/>
        <v>4121.8691246250874</v>
      </c>
      <c r="F17" s="22">
        <f t="shared" si="30"/>
        <v>4162.7601550280742</v>
      </c>
      <c r="G17" s="22">
        <f t="shared" si="30"/>
        <v>4133.9809197649147</v>
      </c>
      <c r="H17" s="22">
        <f t="shared" si="30"/>
        <v>4101.5951091460702</v>
      </c>
      <c r="I17" s="22">
        <f t="shared" si="30"/>
        <v>4075.6186585323694</v>
      </c>
      <c r="J17" s="22">
        <f t="shared" si="30"/>
        <v>4049.3404695539148</v>
      </c>
      <c r="K17" s="22">
        <f t="shared" si="30"/>
        <v>4018.3176317097918</v>
      </c>
      <c r="L17" s="22">
        <f t="shared" si="30"/>
        <v>3964.2074855418391</v>
      </c>
      <c r="M17" s="22">
        <f t="shared" si="30"/>
        <v>3902.8965733581781</v>
      </c>
      <c r="N17" s="22">
        <f t="shared" si="30"/>
        <v>3816.5022263378301</v>
      </c>
      <c r="O17" s="22">
        <f t="shared" si="30"/>
        <v>3752.3534703473415</v>
      </c>
      <c r="P17" s="22">
        <f t="shared" si="30"/>
        <v>3665.9766895361035</v>
      </c>
      <c r="Q17" s="22">
        <f t="shared" si="30"/>
        <v>3504.0460520905031</v>
      </c>
      <c r="R17" s="22">
        <f t="shared" ref="R17" si="31">SUM(R18:R21)</f>
        <v>3395.7901319852399</v>
      </c>
      <c r="S17" s="22">
        <f t="shared" ref="S17" si="32">SUM(S18:S21)</f>
        <v>3319.7956685043241</v>
      </c>
      <c r="T17" s="22">
        <f t="shared" ref="T17" si="33">SUM(T18:T21)</f>
        <v>3231.2632142079956</v>
      </c>
      <c r="U17" s="22">
        <f t="shared" ref="U17" si="34">SUM(U18:U21)</f>
        <v>3133.9376891718402</v>
      </c>
      <c r="V17" s="22">
        <f t="shared" ref="V17:W17" si="35">SUM(V18:V21)</f>
        <v>3063.7739530921749</v>
      </c>
      <c r="W17" s="22">
        <f t="shared" si="35"/>
        <v>2989.978288315398</v>
      </c>
      <c r="DA17" s="57"/>
    </row>
    <row r="18" spans="1:105" ht="12" customHeight="1" x14ac:dyDescent="0.25">
      <c r="A18" s="28" t="s">
        <v>32</v>
      </c>
      <c r="B18" s="29">
        <f>B31*B83/1000000</f>
        <v>229.07135037742734</v>
      </c>
      <c r="C18" s="29">
        <f t="shared" ref="C18:Q18" si="36">C31*C83/1000000</f>
        <v>229.94282965347873</v>
      </c>
      <c r="D18" s="29">
        <f t="shared" si="36"/>
        <v>230.12689469805295</v>
      </c>
      <c r="E18" s="29">
        <f t="shared" si="36"/>
        <v>229.22585460915349</v>
      </c>
      <c r="F18" s="29">
        <f t="shared" si="36"/>
        <v>231.0286085313233</v>
      </c>
      <c r="G18" s="29">
        <f t="shared" si="36"/>
        <v>229.10662556998912</v>
      </c>
      <c r="H18" s="29">
        <f t="shared" si="36"/>
        <v>226.79971684603069</v>
      </c>
      <c r="I18" s="29">
        <f t="shared" si="36"/>
        <v>226.3623953374462</v>
      </c>
      <c r="J18" s="29">
        <f t="shared" si="36"/>
        <v>225.52014688000975</v>
      </c>
      <c r="K18" s="29">
        <f t="shared" si="36"/>
        <v>224.24943993912012</v>
      </c>
      <c r="L18" s="29">
        <f t="shared" si="36"/>
        <v>221.16217730510738</v>
      </c>
      <c r="M18" s="29">
        <f t="shared" si="36"/>
        <v>218.37894997069003</v>
      </c>
      <c r="N18" s="29">
        <f t="shared" si="36"/>
        <v>215.40460102057807</v>
      </c>
      <c r="O18" s="29">
        <f t="shared" si="36"/>
        <v>214.01054912792344</v>
      </c>
      <c r="P18" s="29">
        <f t="shared" si="36"/>
        <v>210.64959691361651</v>
      </c>
      <c r="Q18" s="29">
        <f t="shared" si="36"/>
        <v>202.98917897622587</v>
      </c>
      <c r="R18" s="29">
        <f t="shared" ref="R18:V18" si="37">R31*R83/1000000</f>
        <v>195.89410170027449</v>
      </c>
      <c r="S18" s="29">
        <f t="shared" si="37"/>
        <v>189.80396385672026</v>
      </c>
      <c r="T18" s="29">
        <f t="shared" si="37"/>
        <v>182.60890609179981</v>
      </c>
      <c r="U18" s="29">
        <f t="shared" si="37"/>
        <v>177.04141402399557</v>
      </c>
      <c r="V18" s="29">
        <f t="shared" si="37"/>
        <v>172.22492167902467</v>
      </c>
      <c r="W18" s="29">
        <f t="shared" ref="W18" si="38">W31*W83/1000000</f>
        <v>167.45966497696466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2864.2079188003372</v>
      </c>
      <c r="C19" s="29">
        <f t="shared" ref="C19:Q19" si="39">C32*C84/1000000</f>
        <v>2858.6977316737261</v>
      </c>
      <c r="D19" s="29">
        <f t="shared" si="39"/>
        <v>2841.9196632586004</v>
      </c>
      <c r="E19" s="29">
        <f t="shared" si="39"/>
        <v>2814.3434868984841</v>
      </c>
      <c r="F19" s="29">
        <f t="shared" si="39"/>
        <v>2814.7726035225228</v>
      </c>
      <c r="G19" s="29">
        <f t="shared" si="39"/>
        <v>2763.5695247854601</v>
      </c>
      <c r="H19" s="29">
        <f t="shared" si="39"/>
        <v>2706.155621803136</v>
      </c>
      <c r="I19" s="29">
        <f t="shared" si="39"/>
        <v>2650.416346970323</v>
      </c>
      <c r="J19" s="29">
        <f t="shared" si="39"/>
        <v>2595.2429842600577</v>
      </c>
      <c r="K19" s="29">
        <f t="shared" si="39"/>
        <v>2537.3664664657226</v>
      </c>
      <c r="L19" s="29">
        <f t="shared" si="39"/>
        <v>2462.5620549793721</v>
      </c>
      <c r="M19" s="29">
        <f t="shared" si="39"/>
        <v>2383.5692820730123</v>
      </c>
      <c r="N19" s="29">
        <f t="shared" si="39"/>
        <v>2299.0112828728916</v>
      </c>
      <c r="O19" s="29">
        <f t="shared" si="39"/>
        <v>2229.7944805387974</v>
      </c>
      <c r="P19" s="29">
        <f t="shared" si="39"/>
        <v>2148.8644515198685</v>
      </c>
      <c r="Q19" s="29">
        <f t="shared" si="39"/>
        <v>2027.4408630803132</v>
      </c>
      <c r="R19" s="29">
        <f t="shared" ref="R19:V19" si="40">R32*R84/1000000</f>
        <v>1949.7699737470664</v>
      </c>
      <c r="S19" s="29">
        <f t="shared" si="40"/>
        <v>1894.5904046454832</v>
      </c>
      <c r="T19" s="29">
        <f t="shared" si="40"/>
        <v>1835.1152852450862</v>
      </c>
      <c r="U19" s="29">
        <f t="shared" si="40"/>
        <v>1770.5019773674483</v>
      </c>
      <c r="V19" s="29">
        <f t="shared" si="40"/>
        <v>1727.3945396965985</v>
      </c>
      <c r="W19" s="29">
        <f t="shared" ref="W19" si="41">W32*W84/1000000</f>
        <v>1681.8511746618967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323.96189534530703</v>
      </c>
      <c r="C20" s="29">
        <f t="shared" ref="C20:Q20" si="43">C33*C85/1000000</f>
        <v>335.3018230412618</v>
      </c>
      <c r="D20" s="29">
        <f t="shared" si="43"/>
        <v>346.24855492795479</v>
      </c>
      <c r="E20" s="29">
        <f t="shared" si="43"/>
        <v>356.50890125788271</v>
      </c>
      <c r="F20" s="29">
        <f t="shared" si="43"/>
        <v>374.65928278332086</v>
      </c>
      <c r="G20" s="29">
        <f t="shared" si="43"/>
        <v>389.40824242930432</v>
      </c>
      <c r="H20" s="29">
        <f t="shared" si="43"/>
        <v>407.32178357701542</v>
      </c>
      <c r="I20" s="29">
        <f t="shared" si="43"/>
        <v>424.75415920111442</v>
      </c>
      <c r="J20" s="29">
        <f t="shared" si="43"/>
        <v>443.51175875579781</v>
      </c>
      <c r="K20" s="29">
        <f t="shared" si="43"/>
        <v>461.5106105903065</v>
      </c>
      <c r="L20" s="29">
        <f t="shared" si="43"/>
        <v>478.23015653739805</v>
      </c>
      <c r="M20" s="29">
        <f t="shared" si="43"/>
        <v>498.46360061145276</v>
      </c>
      <c r="N20" s="29">
        <f t="shared" si="43"/>
        <v>504.92765331080949</v>
      </c>
      <c r="O20" s="29">
        <f t="shared" si="43"/>
        <v>515.80985301203725</v>
      </c>
      <c r="P20" s="29">
        <f t="shared" si="43"/>
        <v>522.78213971423565</v>
      </c>
      <c r="Q20" s="29">
        <f t="shared" si="43"/>
        <v>515.80540941659513</v>
      </c>
      <c r="R20" s="29">
        <f t="shared" ref="R20:V20" si="44">R33*R85/1000000</f>
        <v>503.0238521187876</v>
      </c>
      <c r="S20" s="29">
        <f t="shared" si="44"/>
        <v>492.95459577125996</v>
      </c>
      <c r="T20" s="29">
        <f t="shared" si="44"/>
        <v>478.90873624866589</v>
      </c>
      <c r="U20" s="29">
        <f t="shared" si="44"/>
        <v>465.76819844868106</v>
      </c>
      <c r="V20" s="29">
        <f t="shared" si="44"/>
        <v>453.31857756033065</v>
      </c>
      <c r="W20" s="29">
        <f t="shared" ref="W20" si="45">W33*W85/1000000</f>
        <v>441.62802427241621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691.96040882919385</v>
      </c>
      <c r="C21" s="29">
        <f t="shared" ref="C21:Q21" si="47">C34*C86/1000000</f>
        <v>704.01334187463692</v>
      </c>
      <c r="D21" s="29">
        <f t="shared" si="47"/>
        <v>715.48686552439358</v>
      </c>
      <c r="E21" s="29">
        <f t="shared" si="47"/>
        <v>721.79088185956653</v>
      </c>
      <c r="F21" s="29">
        <f t="shared" si="47"/>
        <v>742.29966019090705</v>
      </c>
      <c r="G21" s="29">
        <f t="shared" si="47"/>
        <v>751.89652698016073</v>
      </c>
      <c r="H21" s="29">
        <f t="shared" si="47"/>
        <v>761.31798691988786</v>
      </c>
      <c r="I21" s="29">
        <f t="shared" si="47"/>
        <v>774.08575702348548</v>
      </c>
      <c r="J21" s="29">
        <f t="shared" si="47"/>
        <v>785.06557965804939</v>
      </c>
      <c r="K21" s="29">
        <f t="shared" si="47"/>
        <v>795.19111471464248</v>
      </c>
      <c r="L21" s="29">
        <f t="shared" si="47"/>
        <v>802.25309671996138</v>
      </c>
      <c r="M21" s="29">
        <f t="shared" si="47"/>
        <v>802.48474070302268</v>
      </c>
      <c r="N21" s="29">
        <f t="shared" si="47"/>
        <v>797.15868913355109</v>
      </c>
      <c r="O21" s="29">
        <f t="shared" si="47"/>
        <v>792.73858766858359</v>
      </c>
      <c r="P21" s="29">
        <f t="shared" si="47"/>
        <v>783.68050138838282</v>
      </c>
      <c r="Q21" s="29">
        <f t="shared" si="47"/>
        <v>757.81060061736889</v>
      </c>
      <c r="R21" s="29">
        <f t="shared" ref="R21:V21" si="48">R34*R86/1000000</f>
        <v>747.10220441911133</v>
      </c>
      <c r="S21" s="29">
        <f t="shared" si="48"/>
        <v>742.44670423086075</v>
      </c>
      <c r="T21" s="29">
        <f t="shared" si="48"/>
        <v>734.63028662244358</v>
      </c>
      <c r="U21" s="29">
        <f t="shared" si="48"/>
        <v>720.62609933171484</v>
      </c>
      <c r="V21" s="29">
        <f t="shared" si="48"/>
        <v>710.83591415622107</v>
      </c>
      <c r="W21" s="29">
        <f t="shared" ref="W21" si="49">W34*W86/1000000</f>
        <v>699.03942440412038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778.44676797531633</v>
      </c>
      <c r="C22" s="22">
        <f t="shared" ref="C22:Q22" si="50">SUM(C23:C24)</f>
        <v>822.33770552197143</v>
      </c>
      <c r="D22" s="22">
        <f t="shared" si="50"/>
        <v>869.25481198591342</v>
      </c>
      <c r="E22" s="22">
        <f t="shared" si="50"/>
        <v>926.18642986720056</v>
      </c>
      <c r="F22" s="22">
        <f t="shared" si="50"/>
        <v>1023.1409476093103</v>
      </c>
      <c r="G22" s="22">
        <f t="shared" si="50"/>
        <v>1146.2738899713952</v>
      </c>
      <c r="H22" s="22">
        <f t="shared" si="50"/>
        <v>1283.7197882138835</v>
      </c>
      <c r="I22" s="22">
        <f t="shared" si="50"/>
        <v>1419.6884791468799</v>
      </c>
      <c r="J22" s="22">
        <f t="shared" si="50"/>
        <v>1543.7945835238143</v>
      </c>
      <c r="K22" s="22">
        <f t="shared" si="50"/>
        <v>1679.4411373802004</v>
      </c>
      <c r="L22" s="22">
        <f t="shared" si="50"/>
        <v>1734.4193972444409</v>
      </c>
      <c r="M22" s="22">
        <f t="shared" si="50"/>
        <v>1824.224457448981</v>
      </c>
      <c r="N22" s="22">
        <f t="shared" si="50"/>
        <v>1854.715643670691</v>
      </c>
      <c r="O22" s="22">
        <f t="shared" si="50"/>
        <v>1959.6092510285309</v>
      </c>
      <c r="P22" s="22">
        <f t="shared" si="50"/>
        <v>2066.9920203327574</v>
      </c>
      <c r="Q22" s="22">
        <f t="shared" si="50"/>
        <v>2121.9195681392539</v>
      </c>
      <c r="R22" s="22">
        <f t="shared" ref="R22" si="51">SUM(R23:R24)</f>
        <v>2228.1457206212972</v>
      </c>
      <c r="S22" s="22">
        <f t="shared" ref="S22" si="52">SUM(S23:S24)</f>
        <v>2345.2563150738033</v>
      </c>
      <c r="T22" s="22">
        <f t="shared" ref="T22" si="53">SUM(T23:T24)</f>
        <v>2477.8778247604382</v>
      </c>
      <c r="U22" s="22">
        <f t="shared" ref="U22" si="54">SUM(U23:U24)</f>
        <v>2602.1919259646329</v>
      </c>
      <c r="V22" s="22">
        <f t="shared" ref="V22:W22" si="55">SUM(V23:V24)</f>
        <v>2717.8583339180996</v>
      </c>
      <c r="W22" s="22">
        <f t="shared" si="55"/>
        <v>2785.2926998666003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522.14331301827929</v>
      </c>
      <c r="C23" s="29">
        <f t="shared" ref="C23:Q23" si="57">C36*C88/1000000</f>
        <v>556.60862143389863</v>
      </c>
      <c r="D23" s="29">
        <f t="shared" si="57"/>
        <v>589.10380533528541</v>
      </c>
      <c r="E23" s="29">
        <f t="shared" si="57"/>
        <v>632.61934648671752</v>
      </c>
      <c r="F23" s="29">
        <f t="shared" si="57"/>
        <v>687.813298506254</v>
      </c>
      <c r="G23" s="29">
        <f t="shared" si="57"/>
        <v>756.90710450140261</v>
      </c>
      <c r="H23" s="29">
        <f t="shared" si="57"/>
        <v>849.21523898141822</v>
      </c>
      <c r="I23" s="29">
        <f t="shared" si="57"/>
        <v>948.99066410730529</v>
      </c>
      <c r="J23" s="29">
        <f t="shared" si="57"/>
        <v>1011.2849424491388</v>
      </c>
      <c r="K23" s="29">
        <f t="shared" si="57"/>
        <v>1089.8146169387048</v>
      </c>
      <c r="L23" s="29">
        <f t="shared" si="57"/>
        <v>1127.3379656960517</v>
      </c>
      <c r="M23" s="29">
        <f t="shared" si="57"/>
        <v>1162.7992318562026</v>
      </c>
      <c r="N23" s="29">
        <f t="shared" si="57"/>
        <v>1178.8266278969045</v>
      </c>
      <c r="O23" s="29">
        <f t="shared" si="57"/>
        <v>1257.5303462632392</v>
      </c>
      <c r="P23" s="29">
        <f t="shared" si="57"/>
        <v>1321.4118145714467</v>
      </c>
      <c r="Q23" s="29">
        <f t="shared" si="57"/>
        <v>1336.5121299245895</v>
      </c>
      <c r="R23" s="29">
        <f t="shared" ref="R23:V23" si="58">R36*R88/1000000</f>
        <v>1371.6869130630598</v>
      </c>
      <c r="S23" s="29">
        <f t="shared" si="58"/>
        <v>1402.5152062486538</v>
      </c>
      <c r="T23" s="29">
        <f t="shared" si="58"/>
        <v>1447.4072372807641</v>
      </c>
      <c r="U23" s="29">
        <f t="shared" si="58"/>
        <v>1483.5074955668308</v>
      </c>
      <c r="V23" s="29">
        <f t="shared" si="58"/>
        <v>1509.9026080313754</v>
      </c>
      <c r="W23" s="29">
        <f t="shared" ref="W23" si="59">W36*W88/1000000</f>
        <v>1502.6119131499333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256.30345495703705</v>
      </c>
      <c r="C24" s="29">
        <f t="shared" ref="C24:Q24" si="61">C37*C89/1000000</f>
        <v>265.7290840880728</v>
      </c>
      <c r="D24" s="29">
        <f t="shared" si="61"/>
        <v>280.15100665062795</v>
      </c>
      <c r="E24" s="29">
        <f t="shared" si="61"/>
        <v>293.5670833804831</v>
      </c>
      <c r="F24" s="29">
        <f t="shared" si="61"/>
        <v>335.32764910305627</v>
      </c>
      <c r="G24" s="29">
        <f t="shared" si="61"/>
        <v>389.36678546999264</v>
      </c>
      <c r="H24" s="29">
        <f t="shared" si="61"/>
        <v>434.50454923246525</v>
      </c>
      <c r="I24" s="29">
        <f t="shared" si="61"/>
        <v>470.69781503957461</v>
      </c>
      <c r="J24" s="29">
        <f t="shared" si="61"/>
        <v>532.50964107467553</v>
      </c>
      <c r="K24" s="29">
        <f t="shared" si="61"/>
        <v>589.62652044149547</v>
      </c>
      <c r="L24" s="29">
        <f t="shared" si="61"/>
        <v>607.08143154838911</v>
      </c>
      <c r="M24" s="29">
        <f t="shared" si="61"/>
        <v>661.42522559277847</v>
      </c>
      <c r="N24" s="29">
        <f t="shared" si="61"/>
        <v>675.88901577378647</v>
      </c>
      <c r="O24" s="29">
        <f t="shared" si="61"/>
        <v>702.07890476529178</v>
      </c>
      <c r="P24" s="29">
        <f t="shared" si="61"/>
        <v>745.58020576131094</v>
      </c>
      <c r="Q24" s="29">
        <f t="shared" si="61"/>
        <v>785.40743821466424</v>
      </c>
      <c r="R24" s="29">
        <f t="shared" ref="R24:V24" si="62">R37*R89/1000000</f>
        <v>856.4588075582376</v>
      </c>
      <c r="S24" s="29">
        <f t="shared" si="62"/>
        <v>942.74110882514969</v>
      </c>
      <c r="T24" s="29">
        <f t="shared" si="62"/>
        <v>1030.4705874796741</v>
      </c>
      <c r="U24" s="29">
        <f t="shared" si="62"/>
        <v>1118.6844303978019</v>
      </c>
      <c r="V24" s="29">
        <f t="shared" si="62"/>
        <v>1207.9557258867242</v>
      </c>
      <c r="W24" s="29">
        <f t="shared" ref="W24" si="63">W37*W89/1000000</f>
        <v>1282.6807867166669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14557.800147056558</v>
      </c>
      <c r="C25" s="22">
        <f t="shared" ref="C25:Q25" si="64">SUM(C26:C27)</f>
        <v>16081.504840874313</v>
      </c>
      <c r="D25" s="22">
        <f t="shared" si="64"/>
        <v>17001.146240363403</v>
      </c>
      <c r="E25" s="22">
        <f t="shared" si="64"/>
        <v>17812.077537961228</v>
      </c>
      <c r="F25" s="22">
        <f t="shared" si="64"/>
        <v>18521.537250181082</v>
      </c>
      <c r="G25" s="22">
        <f t="shared" si="64"/>
        <v>18862.195153050434</v>
      </c>
      <c r="H25" s="22">
        <f t="shared" si="64"/>
        <v>19180.749164788198</v>
      </c>
      <c r="I25" s="22">
        <f t="shared" si="64"/>
        <v>19635.601720269449</v>
      </c>
      <c r="J25" s="22">
        <f t="shared" si="64"/>
        <v>20074.277908731397</v>
      </c>
      <c r="K25" s="22">
        <f t="shared" si="64"/>
        <v>20661.288272674647</v>
      </c>
      <c r="L25" s="22">
        <f t="shared" si="64"/>
        <v>21429.380380547591</v>
      </c>
      <c r="M25" s="22">
        <f t="shared" si="64"/>
        <v>22089.521291081834</v>
      </c>
      <c r="N25" s="22">
        <f t="shared" si="64"/>
        <v>22508.001669192308</v>
      </c>
      <c r="O25" s="22">
        <f t="shared" si="64"/>
        <v>23201.714148635583</v>
      </c>
      <c r="P25" s="22">
        <f t="shared" si="64"/>
        <v>23885.890799667966</v>
      </c>
      <c r="Q25" s="22">
        <f t="shared" si="64"/>
        <v>23836.08563043968</v>
      </c>
      <c r="R25" s="22">
        <f t="shared" ref="R25" si="65">SUM(R26:R27)</f>
        <v>24061.043889280598</v>
      </c>
      <c r="S25" s="22">
        <f t="shared" ref="S25" si="66">SUM(S26:S27)</f>
        <v>24191.667624519196</v>
      </c>
      <c r="T25" s="22">
        <f t="shared" ref="T25" si="67">SUM(T26:T27)</f>
        <v>24309.05229551033</v>
      </c>
      <c r="U25" s="22">
        <f t="shared" ref="U25" si="68">SUM(U26:U27)</f>
        <v>24421.411868801919</v>
      </c>
      <c r="V25" s="22">
        <f t="shared" ref="V25:W25" si="69">SUM(V26:V27)</f>
        <v>24555.927358860979</v>
      </c>
      <c r="W25" s="22">
        <f t="shared" si="69"/>
        <v>24367.73590890802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2811.1683010494708</v>
      </c>
      <c r="C26" s="31">
        <f t="shared" ref="C26:Q26" si="71">C39*C91/1000000</f>
        <v>2886.552237770281</v>
      </c>
      <c r="D26" s="31">
        <f t="shared" si="71"/>
        <v>2967.7268191138</v>
      </c>
      <c r="E26" s="31">
        <f t="shared" si="71"/>
        <v>3030.3826993192038</v>
      </c>
      <c r="F26" s="31">
        <f t="shared" si="71"/>
        <v>3130.4080271719636</v>
      </c>
      <c r="G26" s="31">
        <f t="shared" si="71"/>
        <v>3162.2750384603505</v>
      </c>
      <c r="H26" s="31">
        <f t="shared" si="71"/>
        <v>3194.994632950446</v>
      </c>
      <c r="I26" s="31">
        <f t="shared" si="71"/>
        <v>3211.524495261423</v>
      </c>
      <c r="J26" s="31">
        <f t="shared" si="71"/>
        <v>3219.3691703933632</v>
      </c>
      <c r="K26" s="31">
        <f t="shared" si="71"/>
        <v>3197.2144194067737</v>
      </c>
      <c r="L26" s="31">
        <f t="shared" si="71"/>
        <v>3132.751113197523</v>
      </c>
      <c r="M26" s="31">
        <f t="shared" si="71"/>
        <v>3034.5480811107268</v>
      </c>
      <c r="N26" s="31">
        <f t="shared" si="71"/>
        <v>2994.8464118997172</v>
      </c>
      <c r="O26" s="31">
        <f t="shared" si="71"/>
        <v>2995.5885701155021</v>
      </c>
      <c r="P26" s="31">
        <f t="shared" si="71"/>
        <v>2947.8047074883361</v>
      </c>
      <c r="Q26" s="31">
        <f t="shared" si="71"/>
        <v>2813.318110241712</v>
      </c>
      <c r="R26" s="31">
        <f t="shared" ref="R26:V26" si="72">R39*R91/1000000</f>
        <v>2634.5067860990116</v>
      </c>
      <c r="S26" s="31">
        <f t="shared" si="72"/>
        <v>2464.9369047304308</v>
      </c>
      <c r="T26" s="31">
        <f t="shared" si="72"/>
        <v>2274.0098568887051</v>
      </c>
      <c r="U26" s="31">
        <f t="shared" si="72"/>
        <v>2090.5061479109654</v>
      </c>
      <c r="V26" s="31">
        <f t="shared" si="72"/>
        <v>1930.5414700378535</v>
      </c>
      <c r="W26" s="31">
        <f t="shared" ref="W26" si="73">W39*W91/1000000</f>
        <v>1814.567986337642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11746.631846007087</v>
      </c>
      <c r="C27" s="33">
        <f t="shared" ref="C27:Q27" si="75">C40*C92/1000000</f>
        <v>13194.952603104033</v>
      </c>
      <c r="D27" s="33">
        <f t="shared" si="75"/>
        <v>14033.419421249602</v>
      </c>
      <c r="E27" s="33">
        <f t="shared" si="75"/>
        <v>14781.694838642024</v>
      </c>
      <c r="F27" s="33">
        <f t="shared" si="75"/>
        <v>15391.129223009117</v>
      </c>
      <c r="G27" s="33">
        <f t="shared" si="75"/>
        <v>15699.920114590082</v>
      </c>
      <c r="H27" s="33">
        <f t="shared" si="75"/>
        <v>15985.754531837752</v>
      </c>
      <c r="I27" s="33">
        <f t="shared" si="75"/>
        <v>16424.077225008026</v>
      </c>
      <c r="J27" s="33">
        <f t="shared" si="75"/>
        <v>16854.908738338036</v>
      </c>
      <c r="K27" s="33">
        <f t="shared" si="75"/>
        <v>17464.073853267873</v>
      </c>
      <c r="L27" s="33">
        <f t="shared" si="75"/>
        <v>18296.629267350068</v>
      </c>
      <c r="M27" s="33">
        <f t="shared" si="75"/>
        <v>19054.973209971107</v>
      </c>
      <c r="N27" s="33">
        <f t="shared" si="75"/>
        <v>19513.15525729259</v>
      </c>
      <c r="O27" s="33">
        <f t="shared" si="75"/>
        <v>20206.125578520081</v>
      </c>
      <c r="P27" s="33">
        <f t="shared" si="75"/>
        <v>20938.08609217963</v>
      </c>
      <c r="Q27" s="33">
        <f t="shared" si="75"/>
        <v>21022.767520197969</v>
      </c>
      <c r="R27" s="33">
        <f t="shared" ref="R27:V27" si="76">R40*R92/1000000</f>
        <v>21426.537103181585</v>
      </c>
      <c r="S27" s="33">
        <f t="shared" si="76"/>
        <v>21726.730719788764</v>
      </c>
      <c r="T27" s="33">
        <f t="shared" si="76"/>
        <v>22035.042438621625</v>
      </c>
      <c r="U27" s="33">
        <f t="shared" si="76"/>
        <v>22330.905720890954</v>
      </c>
      <c r="V27" s="33">
        <f t="shared" si="76"/>
        <v>22625.385888823126</v>
      </c>
      <c r="W27" s="33">
        <f t="shared" ref="W27" si="77">W40*W92/1000000</f>
        <v>22553.167922570377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4567886.7</v>
      </c>
      <c r="C31" s="34">
        <v>4634455.8</v>
      </c>
      <c r="D31" s="34">
        <v>4697309.5</v>
      </c>
      <c r="E31" s="34">
        <v>4741383.4000000004</v>
      </c>
      <c r="F31" s="34">
        <v>4867713.5</v>
      </c>
      <c r="G31" s="34">
        <v>4906115.5</v>
      </c>
      <c r="H31" s="34">
        <v>4942977</v>
      </c>
      <c r="I31" s="34">
        <v>5045534</v>
      </c>
      <c r="J31" s="34">
        <v>5151018.6000000006</v>
      </c>
      <c r="K31" s="34">
        <v>5255992.3</v>
      </c>
      <c r="L31" s="34">
        <v>5315945.7</v>
      </c>
      <c r="M31" s="34">
        <v>5394184.9000000004</v>
      </c>
      <c r="N31" s="34">
        <v>5480744.1000000006</v>
      </c>
      <c r="O31" s="34">
        <v>5642083.2000000002</v>
      </c>
      <c r="P31" s="34">
        <v>5746666.9000000004</v>
      </c>
      <c r="Q31" s="34">
        <v>5701751.9000000004</v>
      </c>
      <c r="R31" s="34">
        <v>5687588.4000000004</v>
      </c>
      <c r="S31" s="34">
        <v>5721669.2000000002</v>
      </c>
      <c r="T31" s="34">
        <v>5717247.9000000004</v>
      </c>
      <c r="U31" s="34">
        <v>5728178.2999999998</v>
      </c>
      <c r="V31" s="34">
        <v>5747669.2000000002</v>
      </c>
      <c r="W31" s="34">
        <v>5745160.2000000002</v>
      </c>
      <c r="DA31" s="58" t="s">
        <v>984</v>
      </c>
    </row>
    <row r="32" spans="1:105" ht="12" customHeight="1" x14ac:dyDescent="0.25">
      <c r="A32" s="28" t="s">
        <v>47</v>
      </c>
      <c r="B32" s="34">
        <v>3663255</v>
      </c>
      <c r="C32" s="34">
        <v>3699350</v>
      </c>
      <c r="D32" s="34">
        <v>3737767</v>
      </c>
      <c r="E32" s="34">
        <v>3771427</v>
      </c>
      <c r="F32" s="34">
        <v>3866244</v>
      </c>
      <c r="G32" s="34">
        <v>3876267</v>
      </c>
      <c r="H32" s="34">
        <v>3885249</v>
      </c>
      <c r="I32" s="34">
        <v>3909508</v>
      </c>
      <c r="J32" s="34">
        <v>3945200</v>
      </c>
      <c r="K32" s="34">
        <v>3984608</v>
      </c>
      <c r="L32" s="34">
        <v>4001716</v>
      </c>
      <c r="M32" s="34">
        <v>4023489</v>
      </c>
      <c r="N32" s="34">
        <v>4042930</v>
      </c>
      <c r="O32" s="34">
        <v>4115353</v>
      </c>
      <c r="P32" s="34">
        <v>4170044</v>
      </c>
      <c r="Q32" s="34">
        <v>4130758</v>
      </c>
      <c r="R32" s="34">
        <v>4112528</v>
      </c>
      <c r="S32" s="34">
        <v>4129140</v>
      </c>
      <c r="T32" s="34">
        <v>4117951</v>
      </c>
      <c r="U32" s="34">
        <v>4118121</v>
      </c>
      <c r="V32" s="34">
        <v>4127594</v>
      </c>
      <c r="W32" s="34">
        <v>4118525</v>
      </c>
      <c r="DA32" s="58" t="s">
        <v>985</v>
      </c>
    </row>
    <row r="33" spans="1:105" ht="12" customHeight="1" x14ac:dyDescent="0.25">
      <c r="A33" s="28" t="s">
        <v>46</v>
      </c>
      <c r="B33" s="34">
        <v>196403</v>
      </c>
      <c r="C33" s="34">
        <v>204231</v>
      </c>
      <c r="D33" s="34">
        <v>212286</v>
      </c>
      <c r="E33" s="34">
        <v>220168</v>
      </c>
      <c r="F33" s="34">
        <v>233550</v>
      </c>
      <c r="G33" s="34">
        <v>244894</v>
      </c>
      <c r="H33" s="34">
        <v>258654</v>
      </c>
      <c r="I33" s="34">
        <v>272435</v>
      </c>
      <c r="J33" s="34">
        <v>287491</v>
      </c>
      <c r="K33" s="34">
        <v>302417</v>
      </c>
      <c r="L33" s="34">
        <v>316576</v>
      </c>
      <c r="M33" s="34">
        <v>334215</v>
      </c>
      <c r="N33" s="34">
        <v>343810</v>
      </c>
      <c r="O33" s="34">
        <v>357807</v>
      </c>
      <c r="P33" s="34">
        <v>372280</v>
      </c>
      <c r="Q33" s="34">
        <v>379444</v>
      </c>
      <c r="R33" s="34">
        <v>385832</v>
      </c>
      <c r="S33" s="34">
        <v>395058</v>
      </c>
      <c r="T33" s="34">
        <v>402209</v>
      </c>
      <c r="U33" s="34">
        <v>411547</v>
      </c>
      <c r="V33" s="34">
        <v>423486</v>
      </c>
      <c r="W33" s="34">
        <v>437124</v>
      </c>
      <c r="DA33" s="58" t="s">
        <v>986</v>
      </c>
    </row>
    <row r="34" spans="1:105" ht="12" customHeight="1" x14ac:dyDescent="0.25">
      <c r="A34" s="28" t="s">
        <v>45</v>
      </c>
      <c r="B34" s="34">
        <v>992244</v>
      </c>
      <c r="C34" s="34">
        <v>1015016</v>
      </c>
      <c r="D34" s="34">
        <v>1040643</v>
      </c>
      <c r="E34" s="34">
        <v>1059909</v>
      </c>
      <c r="F34" s="34">
        <v>1105794</v>
      </c>
      <c r="G34" s="34">
        <v>1135353</v>
      </c>
      <c r="H34" s="34">
        <v>1167448</v>
      </c>
      <c r="I34" s="34">
        <v>1209196</v>
      </c>
      <c r="J34" s="34">
        <v>1251233</v>
      </c>
      <c r="K34" s="34">
        <v>1295706</v>
      </c>
      <c r="L34" s="34">
        <v>1338586</v>
      </c>
      <c r="M34" s="34">
        <v>1373695</v>
      </c>
      <c r="N34" s="34">
        <v>1401099</v>
      </c>
      <c r="O34" s="34">
        <v>1433892</v>
      </c>
      <c r="P34" s="34">
        <v>1459017</v>
      </c>
      <c r="Q34" s="34">
        <v>1450920</v>
      </c>
      <c r="R34" s="34">
        <v>1455747</v>
      </c>
      <c r="S34" s="34">
        <v>1472281</v>
      </c>
      <c r="T34" s="34">
        <v>1479210</v>
      </c>
      <c r="U34" s="34">
        <v>1481127</v>
      </c>
      <c r="V34" s="34">
        <v>1487093</v>
      </c>
      <c r="W34" s="34">
        <v>1487746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1304584.5234454155</v>
      </c>
      <c r="C36" s="34">
        <v>1416639.6744190836</v>
      </c>
      <c r="D36" s="34">
        <v>1528749.1367547954</v>
      </c>
      <c r="E36" s="34">
        <v>1679159.7330809338</v>
      </c>
      <c r="F36" s="34">
        <v>1873320.8124658787</v>
      </c>
      <c r="G36" s="34">
        <v>2122500.1097067511</v>
      </c>
      <c r="H36" s="34">
        <v>2462981.9159441488</v>
      </c>
      <c r="I36" s="34">
        <v>2857236.837760909</v>
      </c>
      <c r="J36" s="34">
        <v>3155346.226355454</v>
      </c>
      <c r="K36" s="34">
        <v>3515355.2093858458</v>
      </c>
      <c r="L36" s="34">
        <v>3750338.1906592804</v>
      </c>
      <c r="M36" s="34">
        <v>4026270.5055073542</v>
      </c>
      <c r="N36" s="34">
        <v>4271933.0002236022</v>
      </c>
      <c r="O36" s="34">
        <v>4872814.8186188843</v>
      </c>
      <c r="P36" s="34">
        <v>5544712.0869731652</v>
      </c>
      <c r="Q36" s="34">
        <v>6075975.6968519799</v>
      </c>
      <c r="R36" s="34">
        <v>6743372.9899662789</v>
      </c>
      <c r="S36" s="34">
        <v>7431885.3601307496</v>
      </c>
      <c r="T36" s="34">
        <v>8101357.0871251579</v>
      </c>
      <c r="U36" s="34">
        <v>8745021.7873847038</v>
      </c>
      <c r="V36" s="34">
        <v>9335535.747915145</v>
      </c>
      <c r="W36" s="34">
        <v>9871325.4482673742</v>
      </c>
      <c r="DA36" s="58" t="s">
        <v>988</v>
      </c>
    </row>
    <row r="37" spans="1:105" ht="12" customHeight="1" x14ac:dyDescent="0.25">
      <c r="A37" s="28" t="s">
        <v>27</v>
      </c>
      <c r="B37" s="34">
        <v>650109.11517341749</v>
      </c>
      <c r="C37" s="34">
        <v>685368.75623787835</v>
      </c>
      <c r="D37" s="34">
        <v>743777.29777512013</v>
      </c>
      <c r="E37" s="34">
        <v>808678.11033336364</v>
      </c>
      <c r="F37" s="34">
        <v>974404.48395293474</v>
      </c>
      <c r="G37" s="34">
        <v>1202049.739939091</v>
      </c>
      <c r="H37" s="34">
        <v>1406573.4398447352</v>
      </c>
      <c r="I37" s="34">
        <v>1596708.2235686779</v>
      </c>
      <c r="J37" s="34">
        <v>1905341.2627919174</v>
      </c>
      <c r="K37" s="34">
        <v>2260392.5099941413</v>
      </c>
      <c r="L37" s="34">
        <v>2481028.992866416</v>
      </c>
      <c r="M37" s="34">
        <v>2881867.8068535361</v>
      </c>
      <c r="N37" s="34">
        <v>3090551.5093649607</v>
      </c>
      <c r="O37" s="34">
        <v>3408442.0914251609</v>
      </c>
      <c r="P37" s="34">
        <v>3848603.1776429876</v>
      </c>
      <c r="Q37" s="34">
        <v>4218720.5521100974</v>
      </c>
      <c r="R37" s="34">
        <v>4774329.8127442226</v>
      </c>
      <c r="S37" s="34">
        <v>5361604.5101301288</v>
      </c>
      <c r="T37" s="34">
        <v>5958797.8283946207</v>
      </c>
      <c r="U37" s="34">
        <v>6564623.6950657004</v>
      </c>
      <c r="V37" s="34">
        <v>7163025.8854198875</v>
      </c>
      <c r="W37" s="34">
        <v>7703784.5143085895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41413214.809132583</v>
      </c>
      <c r="C39" s="35">
        <v>42719234.129118063</v>
      </c>
      <c r="D39" s="35">
        <v>44276599.411634289</v>
      </c>
      <c r="E39" s="35">
        <v>45717870.877906173</v>
      </c>
      <c r="F39" s="35">
        <v>47871451.424446538</v>
      </c>
      <c r="G39" s="35">
        <v>49098477.75576631</v>
      </c>
      <c r="H39" s="35">
        <v>50467176.566159785</v>
      </c>
      <c r="I39" s="35">
        <v>51955629.725840181</v>
      </c>
      <c r="J39" s="35">
        <v>53794871.969042167</v>
      </c>
      <c r="K39" s="35">
        <v>55637845.347259313</v>
      </c>
      <c r="L39" s="35">
        <v>57069686.645247445</v>
      </c>
      <c r="M39" s="35">
        <v>57918138.268999211</v>
      </c>
      <c r="N39" s="35">
        <v>60015285.995788738</v>
      </c>
      <c r="O39" s="35">
        <v>62385332.739135377</v>
      </c>
      <c r="P39" s="35">
        <v>64095144.28259977</v>
      </c>
      <c r="Q39" s="35">
        <v>65102326.711294897</v>
      </c>
      <c r="R39" s="35">
        <v>65088295.35730312</v>
      </c>
      <c r="S39" s="35">
        <v>65322534.031966664</v>
      </c>
      <c r="T39" s="35">
        <v>65576845.39613086</v>
      </c>
      <c r="U39" s="35">
        <v>65885068.122827418</v>
      </c>
      <c r="V39" s="35">
        <v>66058103.460278995</v>
      </c>
      <c r="W39" s="35">
        <v>67597303.904574066</v>
      </c>
      <c r="DA39" s="59" t="s">
        <v>990</v>
      </c>
    </row>
    <row r="40" spans="1:105" ht="12" customHeight="1" x14ac:dyDescent="0.25">
      <c r="A40" s="32" t="s">
        <v>25</v>
      </c>
      <c r="B40" s="36">
        <v>1340547.9757247898</v>
      </c>
      <c r="C40" s="36">
        <v>1535151.3319483581</v>
      </c>
      <c r="D40" s="36">
        <v>1657822.6538236167</v>
      </c>
      <c r="E40" s="36">
        <v>1769613.5409332765</v>
      </c>
      <c r="F40" s="36">
        <v>1864452.4123043853</v>
      </c>
      <c r="G40" s="36">
        <v>1921677.0180003899</v>
      </c>
      <c r="H40" s="36">
        <v>1976411.9355344803</v>
      </c>
      <c r="I40" s="36">
        <v>2051507.0330046508</v>
      </c>
      <c r="J40" s="36">
        <v>2128957.3135428238</v>
      </c>
      <c r="K40" s="36">
        <v>2222291.261469997</v>
      </c>
      <c r="L40" s="36">
        <v>2342670.5559372017</v>
      </c>
      <c r="M40" s="36">
        <v>2457247.4998383191</v>
      </c>
      <c r="N40" s="36">
        <v>2537147.0297758561</v>
      </c>
      <c r="O40" s="36">
        <v>2650558.2038460323</v>
      </c>
      <c r="P40" s="36">
        <v>2779344.931696387</v>
      </c>
      <c r="Q40" s="36">
        <v>2819340.6057925927</v>
      </c>
      <c r="R40" s="36">
        <v>2905326.395730495</v>
      </c>
      <c r="S40" s="36">
        <v>3003487.4656780539</v>
      </c>
      <c r="T40" s="36">
        <v>3103145.262310917</v>
      </c>
      <c r="U40" s="36">
        <v>3205425.0502067422</v>
      </c>
      <c r="V40" s="36">
        <v>3303148.3091368712</v>
      </c>
      <c r="W40" s="36">
        <v>3344193.4841226642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306747.47161371261</v>
      </c>
      <c r="D44" s="37">
        <v>304576.96146697365</v>
      </c>
      <c r="E44" s="37">
        <v>287351.98845421802</v>
      </c>
      <c r="F44" s="37">
        <v>371173.01649367902</v>
      </c>
      <c r="G44" s="37">
        <v>284819.80991473328</v>
      </c>
      <c r="H44" s="37">
        <v>284864.33346053399</v>
      </c>
      <c r="I44" s="37">
        <v>352155.05229068454</v>
      </c>
      <c r="J44" s="37">
        <v>356688.13198390882</v>
      </c>
      <c r="K44" s="37">
        <v>357793.03854074981</v>
      </c>
      <c r="L44" s="37">
        <v>314398.93838628754</v>
      </c>
      <c r="M44" s="37">
        <v>334321.39837286063</v>
      </c>
      <c r="N44" s="37">
        <v>344288.58578282036</v>
      </c>
      <c r="O44" s="37">
        <v>420726.26833129767</v>
      </c>
      <c r="P44" s="37">
        <v>365639.31416898314</v>
      </c>
      <c r="Q44" s="37">
        <v>217819.7918849308</v>
      </c>
      <c r="R44" s="37">
        <v>250261.27050937712</v>
      </c>
      <c r="S44" s="37">
        <v>300206.41951657925</v>
      </c>
      <c r="T44" s="37">
        <v>263416.10882767104</v>
      </c>
      <c r="U44" s="37">
        <v>317677.87161371205</v>
      </c>
      <c r="V44" s="37">
        <v>324067.86146697402</v>
      </c>
      <c r="W44" s="37">
        <v>284842.98845421802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258995.66299474798</v>
      </c>
      <c r="D45" s="37">
        <v>264195.43778734654</v>
      </c>
      <c r="E45" s="37">
        <v>262353.36629517283</v>
      </c>
      <c r="F45" s="37">
        <v>326462.92819389747</v>
      </c>
      <c r="G45" s="37">
        <v>244659.60935207922</v>
      </c>
      <c r="H45" s="37">
        <v>246647.90191111527</v>
      </c>
      <c r="I45" s="37">
        <v>264993.30436623143</v>
      </c>
      <c r="J45" s="37">
        <v>279534.32164850924</v>
      </c>
      <c r="K45" s="37">
        <v>286398.46520798095</v>
      </c>
      <c r="L45" s="37">
        <v>267287.2530977889</v>
      </c>
      <c r="M45" s="37">
        <v>275182.21005943744</v>
      </c>
      <c r="N45" s="37">
        <v>276121.86760914419</v>
      </c>
      <c r="O45" s="37">
        <v>332417.76412530383</v>
      </c>
      <c r="P45" s="37">
        <v>318042.44493708387</v>
      </c>
      <c r="Q45" s="37">
        <v>227465.46241416177</v>
      </c>
      <c r="R45" s="37">
        <v>240765.66299474798</v>
      </c>
      <c r="S45" s="37">
        <v>280807.43778734654</v>
      </c>
      <c r="T45" s="37">
        <v>251164.36629517283</v>
      </c>
      <c r="U45" s="37">
        <v>326632.92819389747</v>
      </c>
      <c r="V45" s="37">
        <v>254132.60935207922</v>
      </c>
      <c r="W45" s="37">
        <v>237578.90191111527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20481.896653850679</v>
      </c>
      <c r="D46" s="37">
        <v>21286.414835668635</v>
      </c>
      <c r="E46" s="37">
        <v>21717.290688918089</v>
      </c>
      <c r="F46" s="37">
        <v>27848.727165930526</v>
      </c>
      <c r="G46" s="37">
        <v>26470.982121243607</v>
      </c>
      <c r="H46" s="37">
        <v>29577.370817313349</v>
      </c>
      <c r="I46" s="37">
        <v>30320.268544585793</v>
      </c>
      <c r="J46" s="37">
        <v>32350.113361147611</v>
      </c>
      <c r="K46" s="37">
        <v>33009.408957413165</v>
      </c>
      <c r="L46" s="37">
        <v>33067.727651554509</v>
      </c>
      <c r="M46" s="37">
        <v>37410.713521641679</v>
      </c>
      <c r="N46" s="37">
        <v>30269.085680732271</v>
      </c>
      <c r="O46" s="37">
        <v>34478.896653850679</v>
      </c>
      <c r="P46" s="37">
        <v>35759.414835668635</v>
      </c>
      <c r="Q46" s="37">
        <v>28881.290688918089</v>
      </c>
      <c r="R46" s="37">
        <v>34236.727165930555</v>
      </c>
      <c r="S46" s="37">
        <v>35696.982121243607</v>
      </c>
      <c r="T46" s="37">
        <v>36728.37081731332</v>
      </c>
      <c r="U46" s="37">
        <v>39658.268544585793</v>
      </c>
      <c r="V46" s="37">
        <v>44289.113361147582</v>
      </c>
      <c r="W46" s="37">
        <v>46647.408957413165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68122.431008939049</v>
      </c>
      <c r="D47" s="37">
        <v>73328.305562293972</v>
      </c>
      <c r="E47" s="37">
        <v>69440.044694279437</v>
      </c>
      <c r="F47" s="37">
        <v>98659.965617995127</v>
      </c>
      <c r="G47" s="37">
        <v>85069.713018082082</v>
      </c>
      <c r="H47" s="37">
        <v>90483.276026183972</v>
      </c>
      <c r="I47" s="37">
        <v>103163.00607638294</v>
      </c>
      <c r="J47" s="37">
        <v>106635.63568622386</v>
      </c>
      <c r="K47" s="37">
        <v>112420.29821131122</v>
      </c>
      <c r="L47" s="37">
        <v>114349.54862394137</v>
      </c>
      <c r="M47" s="37">
        <v>110283.38536885963</v>
      </c>
      <c r="N47" s="37">
        <v>106475.27335197316</v>
      </c>
      <c r="O47" s="37">
        <v>115963.16812075465</v>
      </c>
      <c r="P47" s="37">
        <v>112606.54129810771</v>
      </c>
      <c r="Q47" s="37">
        <v>83919.407334672054</v>
      </c>
      <c r="R47" s="37">
        <v>72949.431008939166</v>
      </c>
      <c r="S47" s="37">
        <v>89862.305562294088</v>
      </c>
      <c r="T47" s="37">
        <v>76369.044694279321</v>
      </c>
      <c r="U47" s="37">
        <v>100576.96561799524</v>
      </c>
      <c r="V47" s="37">
        <v>91035.713018082082</v>
      </c>
      <c r="W47" s="37">
        <v>91136.276026183972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235943.96712893853</v>
      </c>
      <c r="D49" s="37">
        <v>245564.64395166049</v>
      </c>
      <c r="E49" s="37">
        <v>294170.83274509083</v>
      </c>
      <c r="F49" s="37">
        <v>349022.09957903298</v>
      </c>
      <c r="G49" s="37">
        <v>415998.27426080802</v>
      </c>
      <c r="H49" s="37">
        <v>520182.10176108824</v>
      </c>
      <c r="I49" s="37">
        <v>587831.19705937011</v>
      </c>
      <c r="J49" s="37">
        <v>506633.10986946477</v>
      </c>
      <c r="K49" s="37">
        <v>595952.95015933039</v>
      </c>
      <c r="L49" s="37">
        <v>480547.62522509508</v>
      </c>
      <c r="M49" s="37">
        <v>570103.14759316435</v>
      </c>
      <c r="N49" s="37">
        <v>594684.59429528099</v>
      </c>
      <c r="O49" s="37">
        <v>1016880.0926560899</v>
      </c>
      <c r="P49" s="37">
        <v>1192079.3701153686</v>
      </c>
      <c r="Q49" s="37">
        <v>1119094.8069381844</v>
      </c>
      <c r="R49" s="37">
        <v>1174030.4029837642</v>
      </c>
      <c r="S49" s="37">
        <v>1284465.3203238007</v>
      </c>
      <c r="T49" s="37">
        <v>1150019.3522195034</v>
      </c>
      <c r="U49" s="37">
        <v>1213767.8478527106</v>
      </c>
      <c r="V49" s="37">
        <v>1185198.5548257222</v>
      </c>
      <c r="W49" s="37">
        <v>1552669.7930083191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156544.52712937922</v>
      </c>
      <c r="D50" s="37">
        <v>183912.55503832956</v>
      </c>
      <c r="E50" s="37">
        <v>194770.72393739305</v>
      </c>
      <c r="F50" s="37">
        <v>300114.05901006248</v>
      </c>
      <c r="G50" s="37">
        <v>366707.87482392672</v>
      </c>
      <c r="H50" s="37">
        <v>361068.22703502339</v>
      </c>
      <c r="I50" s="37">
        <v>374047.33876227215</v>
      </c>
      <c r="J50" s="37">
        <v>503403.76316063269</v>
      </c>
      <c r="K50" s="37">
        <v>655165.30621228646</v>
      </c>
      <c r="L50" s="37">
        <v>587344.35769620142</v>
      </c>
      <c r="M50" s="37">
        <v>761907.04102214333</v>
      </c>
      <c r="N50" s="37">
        <v>582731.04127369681</v>
      </c>
      <c r="O50" s="37">
        <v>821294.34522083309</v>
      </c>
      <c r="P50" s="37">
        <v>1095326.3924301132</v>
      </c>
      <c r="Q50" s="37">
        <v>957461.73216331098</v>
      </c>
      <c r="R50" s="37">
        <v>1317516.3016562685</v>
      </c>
      <c r="S50" s="37">
        <v>1170005.7386596031</v>
      </c>
      <c r="T50" s="37">
        <v>1418487.6634853249</v>
      </c>
      <c r="U50" s="37">
        <v>1701152.2591011925</v>
      </c>
      <c r="V50" s="37">
        <v>1555863.922517498</v>
      </c>
      <c r="W50" s="37">
        <v>1858274.9305449706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11274741.683434803</v>
      </c>
      <c r="D52" s="38">
        <v>11621256.458677024</v>
      </c>
      <c r="E52" s="38">
        <v>11724489.064883828</v>
      </c>
      <c r="F52" s="38">
        <v>12494914.78669665</v>
      </c>
      <c r="G52" s="38">
        <v>11937972.123168528</v>
      </c>
      <c r="H52" s="38">
        <v>12374425.420624316</v>
      </c>
      <c r="I52" s="38">
        <v>13298947.898607098</v>
      </c>
      <c r="J52" s="38">
        <v>13942354.555769712</v>
      </c>
      <c r="K52" s="38">
        <v>14070631.731339812</v>
      </c>
      <c r="L52" s="38">
        <v>13877639.423346259</v>
      </c>
      <c r="M52" s="38">
        <v>13637177.697723739</v>
      </c>
      <c r="N52" s="38">
        <v>13861590.840865888</v>
      </c>
      <c r="O52" s="38">
        <v>11298949.630322911</v>
      </c>
      <c r="P52" s="38">
        <v>10560100.115017697</v>
      </c>
      <c r="Q52" s="38">
        <v>11358433.262602732</v>
      </c>
      <c r="R52" s="38">
        <v>8535479.5338227451</v>
      </c>
      <c r="S52" s="38">
        <v>7189778.8278231397</v>
      </c>
      <c r="T52" s="38">
        <v>6993032.0088441446</v>
      </c>
      <c r="U52" s="38">
        <v>6279531.3516068906</v>
      </c>
      <c r="V52" s="38">
        <v>5268185.2147866562</v>
      </c>
      <c r="W52" s="38">
        <v>5837763.0989547819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352317.2785790877</v>
      </c>
      <c r="D53" s="39">
        <v>283104.98426230811</v>
      </c>
      <c r="E53" s="39">
        <v>274991.19081462338</v>
      </c>
      <c r="F53" s="39">
        <v>260853.52648218186</v>
      </c>
      <c r="G53" s="39">
        <v>226102.14505079365</v>
      </c>
      <c r="H53" s="39">
        <v>226524.71090773609</v>
      </c>
      <c r="I53" s="39">
        <v>249847.36600814201</v>
      </c>
      <c r="J53" s="39">
        <v>255216.11143795075</v>
      </c>
      <c r="K53" s="39">
        <v>445651.22650626092</v>
      </c>
      <c r="L53" s="39">
        <v>403484.27872951282</v>
      </c>
      <c r="M53" s="39">
        <v>389568.1347157408</v>
      </c>
      <c r="N53" s="39">
        <v>340753.05641971901</v>
      </c>
      <c r="O53" s="39">
        <v>339513.31912097009</v>
      </c>
      <c r="P53" s="39">
        <v>355311.43875809107</v>
      </c>
      <c r="Q53" s="39">
        <v>289843.04010434775</v>
      </c>
      <c r="R53" s="39">
        <v>341201.90137585299</v>
      </c>
      <c r="S53" s="39">
        <v>543812.29645381961</v>
      </c>
      <c r="T53" s="39">
        <v>503142.07536237594</v>
      </c>
      <c r="U53" s="39">
        <v>491847.92261156626</v>
      </c>
      <c r="V53" s="39">
        <v>438476.31534984801</v>
      </c>
      <c r="W53" s="39">
        <v>380558.49410676304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240178.37161371298</v>
      </c>
      <c r="D57" s="37">
        <v>241723.26146697346</v>
      </c>
      <c r="E57" s="37">
        <v>243278.08845421765</v>
      </c>
      <c r="F57" s="37">
        <v>244842.9164936794</v>
      </c>
      <c r="G57" s="37">
        <v>246417.80991473328</v>
      </c>
      <c r="H57" s="37">
        <v>248002.83346053399</v>
      </c>
      <c r="I57" s="37">
        <v>249598.05229068454</v>
      </c>
      <c r="J57" s="37">
        <v>251203.53198390827</v>
      </c>
      <c r="K57" s="37">
        <v>252819.33854075056</v>
      </c>
      <c r="L57" s="37">
        <v>254445.53838628717</v>
      </c>
      <c r="M57" s="37">
        <v>256082.19837286044</v>
      </c>
      <c r="N57" s="37">
        <v>257729.38578282017</v>
      </c>
      <c r="O57" s="37">
        <v>259387.16833129805</v>
      </c>
      <c r="P57" s="37">
        <v>261055.61416898295</v>
      </c>
      <c r="Q57" s="37">
        <v>262734.7918849308</v>
      </c>
      <c r="R57" s="37">
        <v>264424.77050937712</v>
      </c>
      <c r="S57" s="37">
        <v>266125.61951657943</v>
      </c>
      <c r="T57" s="37">
        <v>267837.40882767085</v>
      </c>
      <c r="U57" s="37">
        <v>306747.47161371261</v>
      </c>
      <c r="V57" s="37">
        <v>304576.96146697365</v>
      </c>
      <c r="W57" s="37">
        <v>287351.98845421802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222900.66299474798</v>
      </c>
      <c r="D58" s="37">
        <v>225778.43778734654</v>
      </c>
      <c r="E58" s="37">
        <v>228693.36629517283</v>
      </c>
      <c r="F58" s="37">
        <v>231645.92819389747</v>
      </c>
      <c r="G58" s="37">
        <v>234636.60935207922</v>
      </c>
      <c r="H58" s="37">
        <v>237665.90191111527</v>
      </c>
      <c r="I58" s="37">
        <v>240734.30436623143</v>
      </c>
      <c r="J58" s="37">
        <v>243842.32164850924</v>
      </c>
      <c r="K58" s="37">
        <v>246990.46520798095</v>
      </c>
      <c r="L58" s="37">
        <v>250179.25309778936</v>
      </c>
      <c r="M58" s="37">
        <v>253409.2100594379</v>
      </c>
      <c r="N58" s="37">
        <v>256680.86760914419</v>
      </c>
      <c r="O58" s="37">
        <v>259994.7641253043</v>
      </c>
      <c r="P58" s="37">
        <v>263351.44493708387</v>
      </c>
      <c r="Q58" s="37">
        <v>266751.46241416223</v>
      </c>
      <c r="R58" s="37">
        <v>258995.66299474798</v>
      </c>
      <c r="S58" s="37">
        <v>264195.43778734654</v>
      </c>
      <c r="T58" s="37">
        <v>262353.36629517283</v>
      </c>
      <c r="U58" s="37">
        <v>326462.92819389701</v>
      </c>
      <c r="V58" s="37">
        <v>244659.60935207922</v>
      </c>
      <c r="W58" s="37">
        <v>246647.90191111527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12653.896653850679</v>
      </c>
      <c r="D59" s="37">
        <v>13231.414835668635</v>
      </c>
      <c r="E59" s="37">
        <v>13835.290688918089</v>
      </c>
      <c r="F59" s="37">
        <v>14466.727165930526</v>
      </c>
      <c r="G59" s="37">
        <v>15126.982121243607</v>
      </c>
      <c r="H59" s="37">
        <v>15817.37081731332</v>
      </c>
      <c r="I59" s="37">
        <v>16539.268544585793</v>
      </c>
      <c r="J59" s="37">
        <v>17294.113361147582</v>
      </c>
      <c r="K59" s="37">
        <v>18083.408957413165</v>
      </c>
      <c r="L59" s="37">
        <v>18908.727651554509</v>
      </c>
      <c r="M59" s="37">
        <v>19771.713521641679</v>
      </c>
      <c r="N59" s="37">
        <v>20674.085680732271</v>
      </c>
      <c r="O59" s="37">
        <v>20481.896653850679</v>
      </c>
      <c r="P59" s="37">
        <v>21286.414835668635</v>
      </c>
      <c r="Q59" s="37">
        <v>21717.290688918089</v>
      </c>
      <c r="R59" s="37">
        <v>27848.727165930555</v>
      </c>
      <c r="S59" s="37">
        <v>26470.982121243607</v>
      </c>
      <c r="T59" s="37">
        <v>29577.37081731332</v>
      </c>
      <c r="U59" s="37">
        <v>30320.268544585793</v>
      </c>
      <c r="V59" s="37">
        <v>32350.113361147582</v>
      </c>
      <c r="W59" s="37">
        <v>33009.408957413165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45350.431008939166</v>
      </c>
      <c r="D60" s="37">
        <v>47701.305562294088</v>
      </c>
      <c r="E60" s="37">
        <v>50174.044694279321</v>
      </c>
      <c r="F60" s="37">
        <v>52774.965617995244</v>
      </c>
      <c r="G60" s="37">
        <v>55510.713018082082</v>
      </c>
      <c r="H60" s="37">
        <v>58388.276026183972</v>
      </c>
      <c r="I60" s="37">
        <v>61415.006076382939</v>
      </c>
      <c r="J60" s="37">
        <v>64598.635686223861</v>
      </c>
      <c r="K60" s="37">
        <v>67947.298211311223</v>
      </c>
      <c r="L60" s="37">
        <v>71469.548623941373</v>
      </c>
      <c r="M60" s="37">
        <v>75174.385368859628</v>
      </c>
      <c r="N60" s="37">
        <v>79071.273351973156</v>
      </c>
      <c r="O60" s="37">
        <v>83170.16812075465</v>
      </c>
      <c r="P60" s="37">
        <v>87481.54129810771</v>
      </c>
      <c r="Q60" s="37">
        <v>92016.407334672054</v>
      </c>
      <c r="R60" s="37">
        <v>68122.431008939166</v>
      </c>
      <c r="S60" s="37">
        <v>73328.305562294088</v>
      </c>
      <c r="T60" s="37">
        <v>69440.044694279321</v>
      </c>
      <c r="U60" s="37">
        <v>98659.965617995244</v>
      </c>
      <c r="V60" s="37">
        <v>85069.713018082082</v>
      </c>
      <c r="W60" s="37">
        <v>90483.276026183972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123888.81615527044</v>
      </c>
      <c r="D62" s="37">
        <v>133455.18161594868</v>
      </c>
      <c r="E62" s="37">
        <v>143760.23641895247</v>
      </c>
      <c r="F62" s="37">
        <v>154861.02019408811</v>
      </c>
      <c r="G62" s="37">
        <v>166818.97701993585</v>
      </c>
      <c r="H62" s="37">
        <v>179700.29552369053</v>
      </c>
      <c r="I62" s="37">
        <v>193576.2752426099</v>
      </c>
      <c r="J62" s="37">
        <v>208523.72127491981</v>
      </c>
      <c r="K62" s="37">
        <v>235943.96712893853</v>
      </c>
      <c r="L62" s="37">
        <v>245564.64395166049</v>
      </c>
      <c r="M62" s="37">
        <v>294170.83274509059</v>
      </c>
      <c r="N62" s="37">
        <v>349022.09957903344</v>
      </c>
      <c r="O62" s="37">
        <v>415998.27426080778</v>
      </c>
      <c r="P62" s="37">
        <v>520182.10176108778</v>
      </c>
      <c r="Q62" s="37">
        <v>587831.19705936965</v>
      </c>
      <c r="R62" s="37">
        <v>506633.10986946523</v>
      </c>
      <c r="S62" s="37">
        <v>595952.95015932992</v>
      </c>
      <c r="T62" s="37">
        <v>480547.62522509508</v>
      </c>
      <c r="U62" s="37">
        <v>570103.14759316482</v>
      </c>
      <c r="V62" s="37">
        <v>594684.59429528192</v>
      </c>
      <c r="W62" s="37">
        <v>1016880.0926560909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121284.88606491836</v>
      </c>
      <c r="D63" s="37">
        <v>125504.01350108779</v>
      </c>
      <c r="E63" s="37">
        <v>129869.91137914953</v>
      </c>
      <c r="F63" s="37">
        <v>134387.68539049139</v>
      </c>
      <c r="G63" s="37">
        <v>139062.61883777031</v>
      </c>
      <c r="H63" s="37">
        <v>156544.52712937933</v>
      </c>
      <c r="I63" s="37">
        <v>183912.55503832945</v>
      </c>
      <c r="J63" s="37">
        <v>194770.7239373934</v>
      </c>
      <c r="K63" s="37">
        <v>300114.05901006283</v>
      </c>
      <c r="L63" s="37">
        <v>366707.87482392648</v>
      </c>
      <c r="M63" s="37">
        <v>361068.22703502327</v>
      </c>
      <c r="N63" s="37">
        <v>374047.33876227215</v>
      </c>
      <c r="O63" s="37">
        <v>503403.76316063292</v>
      </c>
      <c r="P63" s="37">
        <v>655165.306212286</v>
      </c>
      <c r="Q63" s="37">
        <v>587344.35769620072</v>
      </c>
      <c r="R63" s="37">
        <v>761907.04102214333</v>
      </c>
      <c r="S63" s="37">
        <v>582731.04127369728</v>
      </c>
      <c r="T63" s="37">
        <v>821294.34522083309</v>
      </c>
      <c r="U63" s="37">
        <v>1095326.3924301127</v>
      </c>
      <c r="V63" s="37">
        <v>957461.73216331098</v>
      </c>
      <c r="W63" s="37">
        <v>1317516.3016562695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9968722.3634493276</v>
      </c>
      <c r="D65" s="38">
        <v>10063891.176160797</v>
      </c>
      <c r="E65" s="38">
        <v>10283217.598611943</v>
      </c>
      <c r="F65" s="38">
        <v>10341334.240156285</v>
      </c>
      <c r="G65" s="38">
        <v>10710945.791848756</v>
      </c>
      <c r="H65" s="38">
        <v>11005726.610230841</v>
      </c>
      <c r="I65" s="38">
        <v>11810494.738926701</v>
      </c>
      <c r="J65" s="38">
        <v>12103112.312567726</v>
      </c>
      <c r="K65" s="38">
        <v>12227658.353122666</v>
      </c>
      <c r="L65" s="38">
        <v>12445798.12535812</v>
      </c>
      <c r="M65" s="38">
        <v>12788726.073971964</v>
      </c>
      <c r="N65" s="38">
        <v>11764443.114076361</v>
      </c>
      <c r="O65" s="38">
        <v>8928902.8869762793</v>
      </c>
      <c r="P65" s="38">
        <v>8850288.5715532973</v>
      </c>
      <c r="Q65" s="38">
        <v>10351250.833907597</v>
      </c>
      <c r="R65" s="38">
        <v>8549510.8878145143</v>
      </c>
      <c r="S65" s="38">
        <v>6955540.153159596</v>
      </c>
      <c r="T65" s="38">
        <v>6738720.6446799487</v>
      </c>
      <c r="U65" s="38">
        <v>5971308.6249103323</v>
      </c>
      <c r="V65" s="38">
        <v>5095149.877335079</v>
      </c>
      <c r="W65" s="38">
        <v>4298562.6546597183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157713.92235551937</v>
      </c>
      <c r="D66" s="39">
        <v>160433.66238704952</v>
      </c>
      <c r="E66" s="39">
        <v>163200.30370496353</v>
      </c>
      <c r="F66" s="39">
        <v>166014.65511107305</v>
      </c>
      <c r="G66" s="39">
        <v>168877.53935478907</v>
      </c>
      <c r="H66" s="39">
        <v>171789.79337364598</v>
      </c>
      <c r="I66" s="39">
        <v>174752.26853797119</v>
      </c>
      <c r="J66" s="39">
        <v>177765.83089977782</v>
      </c>
      <c r="K66" s="39">
        <v>352317.27857908746</v>
      </c>
      <c r="L66" s="39">
        <v>283104.98426230811</v>
      </c>
      <c r="M66" s="39">
        <v>274991.19081462314</v>
      </c>
      <c r="N66" s="39">
        <v>260853.52648218209</v>
      </c>
      <c r="O66" s="39">
        <v>226102.14505079389</v>
      </c>
      <c r="P66" s="39">
        <v>226524.71090773633</v>
      </c>
      <c r="Q66" s="39">
        <v>249847.36600814201</v>
      </c>
      <c r="R66" s="39">
        <v>255216.11143795075</v>
      </c>
      <c r="S66" s="39">
        <v>445651.22650626069</v>
      </c>
      <c r="T66" s="39">
        <v>403484.27872951282</v>
      </c>
      <c r="U66" s="39">
        <v>389568.13471574103</v>
      </c>
      <c r="V66" s="39">
        <v>340753.05641971901</v>
      </c>
      <c r="W66" s="39">
        <v>339513.31912097009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8759.9999999999927</v>
      </c>
      <c r="D70" s="40">
        <v>8759.9999999999945</v>
      </c>
      <c r="E70" s="40">
        <v>8759.9999999999945</v>
      </c>
      <c r="F70" s="40">
        <v>8759.9999999999945</v>
      </c>
      <c r="G70" s="40">
        <v>8759.9999999999945</v>
      </c>
      <c r="H70" s="40">
        <v>8759.9999999999964</v>
      </c>
      <c r="I70" s="40">
        <v>8759.9999999999982</v>
      </c>
      <c r="J70" s="40">
        <v>8759.9999999999982</v>
      </c>
      <c r="K70" s="40">
        <v>8759.9999999999927</v>
      </c>
      <c r="L70" s="40">
        <v>8759.9999999999982</v>
      </c>
      <c r="M70" s="40">
        <v>8759.9999999999927</v>
      </c>
      <c r="N70" s="40">
        <v>8759.9999999999982</v>
      </c>
      <c r="O70" s="40">
        <v>8759.9999999999964</v>
      </c>
      <c r="P70" s="40">
        <v>8759.9999999999982</v>
      </c>
      <c r="Q70" s="40">
        <v>8759.9999999999964</v>
      </c>
      <c r="R70" s="40">
        <v>8759.9999999999927</v>
      </c>
      <c r="S70" s="40">
        <v>8759.9999999999945</v>
      </c>
      <c r="T70" s="40">
        <v>8759.9999999999927</v>
      </c>
      <c r="U70" s="40">
        <v>8759.9999999999927</v>
      </c>
      <c r="V70" s="40">
        <v>8759.9999999999964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405.10122420865741</v>
      </c>
      <c r="C71" s="40">
        <v>398.78426865509635</v>
      </c>
      <c r="D71" s="40">
        <v>395.33953414585108</v>
      </c>
      <c r="E71" s="40">
        <v>394.28269194267943</v>
      </c>
      <c r="F71" s="40">
        <v>396.00308650877776</v>
      </c>
      <c r="G71" s="40">
        <v>393.57329570568493</v>
      </c>
      <c r="H71" s="40">
        <v>398.26183286453528</v>
      </c>
      <c r="I71" s="40">
        <v>399.1428671391426</v>
      </c>
      <c r="J71" s="40">
        <v>397.55732649362454</v>
      </c>
      <c r="K71" s="40">
        <v>396.7800752984802</v>
      </c>
      <c r="L71" s="40">
        <v>398.22696182686286</v>
      </c>
      <c r="M71" s="40">
        <v>398.15191582734025</v>
      </c>
      <c r="N71" s="40">
        <v>397.84767380994219</v>
      </c>
      <c r="O71" s="40">
        <v>397.00025135049452</v>
      </c>
      <c r="P71" s="40">
        <v>393.7027205276126</v>
      </c>
      <c r="Q71" s="40">
        <v>394.33284197621703</v>
      </c>
      <c r="R71" s="40">
        <v>393.91159420264501</v>
      </c>
      <c r="S71" s="40">
        <v>397.56499660523593</v>
      </c>
      <c r="T71" s="40">
        <v>394.96232119142815</v>
      </c>
      <c r="U71" s="40">
        <v>388.61186174669058</v>
      </c>
      <c r="V71" s="40">
        <v>387.16339534502805</v>
      </c>
      <c r="W71" s="40">
        <v>390.87643876567097</v>
      </c>
      <c r="DA71" s="58" t="s">
        <v>1009</v>
      </c>
    </row>
    <row r="72" spans="1:105" ht="12" customHeight="1" x14ac:dyDescent="0.25">
      <c r="A72" s="28" t="s">
        <v>46</v>
      </c>
      <c r="B72" s="40">
        <v>274.87013429930659</v>
      </c>
      <c r="C72" s="40">
        <v>273.05230662800318</v>
      </c>
      <c r="D72" s="40">
        <v>270.24516814942763</v>
      </c>
      <c r="E72" s="40">
        <v>269.21939222433184</v>
      </c>
      <c r="F72" s="40">
        <v>264.52036866302763</v>
      </c>
      <c r="G72" s="40">
        <v>265.58149713476257</v>
      </c>
      <c r="H72" s="40">
        <v>259.86384026537377</v>
      </c>
      <c r="I72" s="40">
        <v>256.35887310394071</v>
      </c>
      <c r="J72" s="40">
        <v>252.18199799841275</v>
      </c>
      <c r="K72" s="40">
        <v>247.23875839421694</v>
      </c>
      <c r="L72" s="40">
        <v>242.34955171498007</v>
      </c>
      <c r="M72" s="40">
        <v>236.45526577201633</v>
      </c>
      <c r="N72" s="40">
        <v>236.71387744336064</v>
      </c>
      <c r="O72" s="40">
        <v>237.91642422918602</v>
      </c>
      <c r="P72" s="40">
        <v>235.78798533741661</v>
      </c>
      <c r="Q72" s="40">
        <v>235.50746726973045</v>
      </c>
      <c r="R72" s="40">
        <v>237.33504219399788</v>
      </c>
      <c r="S72" s="40">
        <v>240.75905136559319</v>
      </c>
      <c r="T72" s="40">
        <v>239.87217425929032</v>
      </c>
      <c r="U72" s="40">
        <v>237.28622913458966</v>
      </c>
      <c r="V72" s="40">
        <v>234.95626631795037</v>
      </c>
      <c r="W72" s="40">
        <v>237.8694236409651</v>
      </c>
      <c r="DA72" s="58" t="s">
        <v>1010</v>
      </c>
    </row>
    <row r="73" spans="1:105" ht="12" customHeight="1" x14ac:dyDescent="0.25">
      <c r="A73" s="28" t="s">
        <v>45</v>
      </c>
      <c r="B73" s="40">
        <v>439.61466534149127</v>
      </c>
      <c r="C73" s="40">
        <v>438.97934143558155</v>
      </c>
      <c r="D73" s="40">
        <v>437.8657348215919</v>
      </c>
      <c r="E73" s="40">
        <v>437.33536665384514</v>
      </c>
      <c r="F73" s="40">
        <v>436.52574858041402</v>
      </c>
      <c r="G73" s="40">
        <v>436.60804211006689</v>
      </c>
      <c r="H73" s="40">
        <v>436.59246254311921</v>
      </c>
      <c r="I73" s="40">
        <v>436.02654009228451</v>
      </c>
      <c r="J73" s="40">
        <v>434.07622658141247</v>
      </c>
      <c r="K73" s="40">
        <v>431.37628377512237</v>
      </c>
      <c r="L73" s="40">
        <v>430.1869383145181</v>
      </c>
      <c r="M73" s="40">
        <v>426.00109182903577</v>
      </c>
      <c r="N73" s="40">
        <v>426.51593127399042</v>
      </c>
      <c r="O73" s="40">
        <v>427.21097899327924</v>
      </c>
      <c r="P73" s="40">
        <v>429.76632910661738</v>
      </c>
      <c r="Q73" s="40">
        <v>431.18893939372339</v>
      </c>
      <c r="R73" s="40">
        <v>426.90696183077245</v>
      </c>
      <c r="S73" s="40">
        <v>433.03067789491331</v>
      </c>
      <c r="T73" s="40">
        <v>434.7549606720803</v>
      </c>
      <c r="U73" s="40">
        <v>432.05159440621503</v>
      </c>
      <c r="V73" s="40">
        <v>446.06118873692407</v>
      </c>
      <c r="W73" s="40">
        <v>477.2140267954901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1466.2206171057635</v>
      </c>
      <c r="C75" s="40">
        <v>1476.652207344765</v>
      </c>
      <c r="D75" s="40">
        <v>1483.733871004353</v>
      </c>
      <c r="E75" s="40">
        <v>1488.3921789668466</v>
      </c>
      <c r="F75" s="40">
        <v>1489.6148481421351</v>
      </c>
      <c r="G75" s="40">
        <v>1491.3029926384791</v>
      </c>
      <c r="H75" s="40">
        <v>1491.8927582938138</v>
      </c>
      <c r="I75" s="40">
        <v>1489.9814021895636</v>
      </c>
      <c r="J75" s="40">
        <v>1483.1924800121992</v>
      </c>
      <c r="K75" s="40">
        <v>1472.572728237408</v>
      </c>
      <c r="L75" s="40">
        <v>1465.004323918731</v>
      </c>
      <c r="M75" s="40">
        <v>1467.9287013956828</v>
      </c>
      <c r="N75" s="40">
        <v>1468.5144692752619</v>
      </c>
      <c r="O75" s="40">
        <v>1467.8848210349238</v>
      </c>
      <c r="P75" s="40">
        <v>1464.9936804924034</v>
      </c>
      <c r="Q75" s="40">
        <v>1462.0714745612211</v>
      </c>
      <c r="R75" s="40">
        <v>1476.8213197277103</v>
      </c>
      <c r="S75" s="40">
        <v>1510.4773339647938</v>
      </c>
      <c r="T75" s="40">
        <v>1514.6806295731042</v>
      </c>
      <c r="U75" s="40">
        <v>1509.167744736025</v>
      </c>
      <c r="V75" s="40">
        <v>1575.1592769566998</v>
      </c>
      <c r="W75" s="40">
        <v>1687.5652756249456</v>
      </c>
      <c r="DA75" s="58" t="s">
        <v>1012</v>
      </c>
    </row>
    <row r="76" spans="1:105" ht="12" customHeight="1" x14ac:dyDescent="0.25">
      <c r="A76" s="28" t="s">
        <v>27</v>
      </c>
      <c r="B76" s="40">
        <v>599.70662233123801</v>
      </c>
      <c r="C76" s="40">
        <v>611.8144650873345</v>
      </c>
      <c r="D76" s="40">
        <v>622.9302318592886</v>
      </c>
      <c r="E76" s="40">
        <v>633.44932409771275</v>
      </c>
      <c r="F76" s="40">
        <v>642.67278784536279</v>
      </c>
      <c r="G76" s="40">
        <v>652.54154953425359</v>
      </c>
      <c r="H76" s="40">
        <v>662.15978732853546</v>
      </c>
      <c r="I76" s="40">
        <v>671.05241722228357</v>
      </c>
      <c r="J76" s="40">
        <v>677.86389781274102</v>
      </c>
      <c r="K76" s="40">
        <v>683.16163399357322</v>
      </c>
      <c r="L76" s="40">
        <v>690.0091436365658</v>
      </c>
      <c r="M76" s="40">
        <v>696.63565311126752</v>
      </c>
      <c r="N76" s="40">
        <v>702.16445276610204</v>
      </c>
      <c r="O76" s="40">
        <v>707.06227237397286</v>
      </c>
      <c r="P76" s="40">
        <v>712.66265042377279</v>
      </c>
      <c r="Q76" s="40">
        <v>720.26769393017707</v>
      </c>
      <c r="R76" s="40">
        <v>729.3749748580143</v>
      </c>
      <c r="S76" s="40">
        <v>749.53581107846071</v>
      </c>
      <c r="T76" s="40">
        <v>754.22483162714275</v>
      </c>
      <c r="U76" s="40">
        <v>751.69315392787132</v>
      </c>
      <c r="V76" s="40">
        <v>783.95156278431148</v>
      </c>
      <c r="W76" s="40">
        <v>833.25280084431733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466.20401481745006</v>
      </c>
      <c r="C78" s="41">
        <v>467.13953351651901</v>
      </c>
      <c r="D78" s="41">
        <v>467.73222751257157</v>
      </c>
      <c r="E78" s="41">
        <v>468.22548899451988</v>
      </c>
      <c r="F78" s="41">
        <v>468.1528286211751</v>
      </c>
      <c r="G78" s="41">
        <v>469.15304493324533</v>
      </c>
      <c r="H78" s="41">
        <v>470.28364559923466</v>
      </c>
      <c r="I78" s="41">
        <v>471.10438829437834</v>
      </c>
      <c r="J78" s="41">
        <v>470.65314666206814</v>
      </c>
      <c r="K78" s="41">
        <v>469.34273750086419</v>
      </c>
      <c r="L78" s="41">
        <v>469.34136717541787</v>
      </c>
      <c r="M78" s="41">
        <v>470.64863047745627</v>
      </c>
      <c r="N78" s="41">
        <v>471.30761831609135</v>
      </c>
      <c r="O78" s="41">
        <v>471.42280990835388</v>
      </c>
      <c r="P78" s="41">
        <v>472.18668700414747</v>
      </c>
      <c r="Q78" s="41">
        <v>474.56160138256786</v>
      </c>
      <c r="R78" s="41">
        <v>477.72739143509421</v>
      </c>
      <c r="S78" s="41">
        <v>480.84681832580225</v>
      </c>
      <c r="T78" s="41">
        <v>480.27854146410937</v>
      </c>
      <c r="U78" s="41">
        <v>476.50207799797721</v>
      </c>
      <c r="V78" s="41">
        <v>494.74733822594271</v>
      </c>
      <c r="W78" s="41">
        <v>525.57918946536847</v>
      </c>
      <c r="DA78" s="59" t="s">
        <v>1014</v>
      </c>
    </row>
    <row r="79" spans="1:105" ht="12" customHeight="1" x14ac:dyDescent="0.25">
      <c r="A79" s="32" t="s">
        <v>25</v>
      </c>
      <c r="B79" s="42">
        <v>32.437628402981666</v>
      </c>
      <c r="C79" s="42">
        <v>32.701258872469253</v>
      </c>
      <c r="D79" s="42">
        <v>32.888762589477331</v>
      </c>
      <c r="E79" s="42">
        <v>33.023850094777288</v>
      </c>
      <c r="F79" s="42">
        <v>33.078965680686856</v>
      </c>
      <c r="G79" s="42">
        <v>33.174317551694728</v>
      </c>
      <c r="H79" s="42">
        <v>33.246962546946826</v>
      </c>
      <c r="I79" s="42">
        <v>33.268693505070573</v>
      </c>
      <c r="J79" s="42">
        <v>33.174241552313099</v>
      </c>
      <c r="K79" s="42">
        <v>32.995433884825808</v>
      </c>
      <c r="L79" s="42">
        <v>32.886774204843341</v>
      </c>
      <c r="M79" s="42">
        <v>32.920839803436429</v>
      </c>
      <c r="N79" s="42">
        <v>32.895033131894614</v>
      </c>
      <c r="O79" s="42">
        <v>32.817937258106625</v>
      </c>
      <c r="P79" s="42">
        <v>32.773551188230599</v>
      </c>
      <c r="Q79" s="42">
        <v>32.828830381724117</v>
      </c>
      <c r="R79" s="42">
        <v>32.687072132490592</v>
      </c>
      <c r="S79" s="42">
        <v>33.322683139259553</v>
      </c>
      <c r="T79" s="42">
        <v>33.158718821517255</v>
      </c>
      <c r="U79" s="42">
        <v>32.692930980409017</v>
      </c>
      <c r="V79" s="42">
        <v>33.708903146860216</v>
      </c>
      <c r="W79" s="42">
        <v>35.906625605099407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50.148211946112262</v>
      </c>
      <c r="C83" s="29">
        <v>49.615928941102148</v>
      </c>
      <c r="D83" s="29">
        <v>48.991213948762145</v>
      </c>
      <c r="E83" s="29">
        <v>48.345774908047609</v>
      </c>
      <c r="F83" s="29">
        <v>47.461422807920663</v>
      </c>
      <c r="G83" s="29">
        <v>46.698172020203991</v>
      </c>
      <c r="H83" s="29">
        <v>45.883223176241906</v>
      </c>
      <c r="I83" s="29">
        <v>44.863912390134765</v>
      </c>
      <c r="J83" s="29">
        <v>43.781660365196451</v>
      </c>
      <c r="K83" s="29">
        <v>42.665481062276314</v>
      </c>
      <c r="L83" s="29">
        <v>41.603543336627268</v>
      </c>
      <c r="M83" s="29">
        <v>40.484142464358243</v>
      </c>
      <c r="N83" s="29">
        <v>39.302072326379559</v>
      </c>
      <c r="O83" s="29">
        <v>37.931122520122251</v>
      </c>
      <c r="P83" s="29">
        <v>36.655960851605386</v>
      </c>
      <c r="Q83" s="29">
        <v>35.601194604105075</v>
      </c>
      <c r="R83" s="29">
        <v>34.442383647219351</v>
      </c>
      <c r="S83" s="29">
        <v>33.172830728613299</v>
      </c>
      <c r="T83" s="29">
        <v>31.94000142827457</v>
      </c>
      <c r="U83" s="29">
        <v>30.907106020773757</v>
      </c>
      <c r="V83" s="29">
        <v>29.964306519071183</v>
      </c>
      <c r="W83" s="29">
        <v>29.147953955568489</v>
      </c>
      <c r="DA83" s="58" t="s">
        <v>1016</v>
      </c>
    </row>
    <row r="84" spans="1:105" ht="12" customHeight="1" x14ac:dyDescent="0.25">
      <c r="A84" s="28" t="s">
        <v>47</v>
      </c>
      <c r="B84" s="29">
        <v>781.87511347158124</v>
      </c>
      <c r="C84" s="29">
        <v>772.7567631269618</v>
      </c>
      <c r="D84" s="29">
        <v>760.32552678072238</v>
      </c>
      <c r="E84" s="29">
        <v>746.22775063616086</v>
      </c>
      <c r="F84" s="29">
        <v>728.0380140318415</v>
      </c>
      <c r="G84" s="29">
        <v>712.94612181912646</v>
      </c>
      <c r="H84" s="29">
        <v>696.52051176208681</v>
      </c>
      <c r="I84" s="29">
        <v>677.94114936465746</v>
      </c>
      <c r="J84" s="29">
        <v>657.82292006997307</v>
      </c>
      <c r="K84" s="29">
        <v>636.7919922024256</v>
      </c>
      <c r="L84" s="29">
        <v>615.37651721895611</v>
      </c>
      <c r="M84" s="29">
        <v>592.41352022411706</v>
      </c>
      <c r="N84" s="29">
        <v>568.64978688052759</v>
      </c>
      <c r="O84" s="29">
        <v>541.82338198905347</v>
      </c>
      <c r="P84" s="29">
        <v>515.30977887040717</v>
      </c>
      <c r="Q84" s="29">
        <v>490.8156960732905</v>
      </c>
      <c r="R84" s="29">
        <v>474.10497235449009</v>
      </c>
      <c r="S84" s="29">
        <v>458.8341409217133</v>
      </c>
      <c r="T84" s="29">
        <v>445.63796054034788</v>
      </c>
      <c r="U84" s="29">
        <v>429.929566753247</v>
      </c>
      <c r="V84" s="29">
        <v>418.49914010355633</v>
      </c>
      <c r="W84" s="29">
        <v>408.36250227008378</v>
      </c>
      <c r="DA84" s="58" t="s">
        <v>1017</v>
      </c>
    </row>
    <row r="85" spans="1:105" ht="12" customHeight="1" x14ac:dyDescent="0.25">
      <c r="A85" s="28" t="s">
        <v>46</v>
      </c>
      <c r="B85" s="29">
        <v>1649.4752898138372</v>
      </c>
      <c r="C85" s="29">
        <v>1641.7773160845404</v>
      </c>
      <c r="D85" s="29">
        <v>1631.047525168663</v>
      </c>
      <c r="E85" s="29">
        <v>1619.2584810593851</v>
      </c>
      <c r="F85" s="29">
        <v>1604.1930326838828</v>
      </c>
      <c r="G85" s="29">
        <v>1590.1093633543669</v>
      </c>
      <c r="H85" s="29">
        <v>1574.774732178955</v>
      </c>
      <c r="I85" s="29">
        <v>1559.1027555237558</v>
      </c>
      <c r="J85" s="29">
        <v>1542.6978888236424</v>
      </c>
      <c r="K85" s="29">
        <v>1526.0736353786544</v>
      </c>
      <c r="L85" s="29">
        <v>1510.6330124121791</v>
      </c>
      <c r="M85" s="29">
        <v>1491.4459273565003</v>
      </c>
      <c r="N85" s="29">
        <v>1468.624104333235</v>
      </c>
      <c r="O85" s="29">
        <v>1441.5868135951428</v>
      </c>
      <c r="P85" s="29">
        <v>1404.2713541265598</v>
      </c>
      <c r="Q85" s="29">
        <v>1359.3716316942555</v>
      </c>
      <c r="R85" s="29">
        <v>1303.7380313680244</v>
      </c>
      <c r="S85" s="29">
        <v>1247.8030966877268</v>
      </c>
      <c r="T85" s="29">
        <v>1190.6962207426136</v>
      </c>
      <c r="U85" s="29">
        <v>1131.7497113298871</v>
      </c>
      <c r="V85" s="29">
        <v>1070.445250989007</v>
      </c>
      <c r="W85" s="29">
        <v>1010.303767975257</v>
      </c>
      <c r="DA85" s="58" t="s">
        <v>1018</v>
      </c>
    </row>
    <row r="86" spans="1:105" ht="12" customHeight="1" x14ac:dyDescent="0.25">
      <c r="A86" s="28" t="s">
        <v>45</v>
      </c>
      <c r="B86" s="29">
        <v>697.36920437835238</v>
      </c>
      <c r="C86" s="29">
        <v>693.59827024858419</v>
      </c>
      <c r="D86" s="29">
        <v>687.543053212671</v>
      </c>
      <c r="E86" s="29">
        <v>680.99325683579116</v>
      </c>
      <c r="F86" s="29">
        <v>671.28204728087417</v>
      </c>
      <c r="G86" s="29">
        <v>662.25792945468129</v>
      </c>
      <c r="H86" s="29">
        <v>652.12153939180837</v>
      </c>
      <c r="I86" s="29">
        <v>640.16566133487504</v>
      </c>
      <c r="J86" s="29">
        <v>627.43356325964021</v>
      </c>
      <c r="K86" s="29">
        <v>613.71261282624494</v>
      </c>
      <c r="L86" s="29">
        <v>599.32876686291456</v>
      </c>
      <c r="M86" s="29">
        <v>584.17970561370805</v>
      </c>
      <c r="N86" s="29">
        <v>568.95243600455865</v>
      </c>
      <c r="O86" s="29">
        <v>552.85794722934759</v>
      </c>
      <c r="P86" s="29">
        <v>537.12910911139682</v>
      </c>
      <c r="Q86" s="29">
        <v>522.29661223042547</v>
      </c>
      <c r="R86" s="29">
        <v>513.20882297481046</v>
      </c>
      <c r="S86" s="29">
        <v>504.28328846929406</v>
      </c>
      <c r="T86" s="29">
        <v>496.63691201549716</v>
      </c>
      <c r="U86" s="29">
        <v>486.5390336761904</v>
      </c>
      <c r="V86" s="29">
        <v>478.00367169788376</v>
      </c>
      <c r="W86" s="29">
        <v>469.86476482149527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400.23724307206686</v>
      </c>
      <c r="C88" s="29">
        <v>392.90768957331738</v>
      </c>
      <c r="D88" s="29">
        <v>385.35021291055358</v>
      </c>
      <c r="E88" s="29">
        <v>376.74756845555316</v>
      </c>
      <c r="F88" s="29">
        <v>367.16257777592062</v>
      </c>
      <c r="G88" s="29">
        <v>356.61110265194685</v>
      </c>
      <c r="H88" s="29">
        <v>344.79150394244118</v>
      </c>
      <c r="I88" s="29">
        <v>332.13580742259632</v>
      </c>
      <c r="J88" s="29">
        <v>320.49888345128193</v>
      </c>
      <c r="K88" s="29">
        <v>310.0155039891693</v>
      </c>
      <c r="L88" s="29">
        <v>300.59634848500804</v>
      </c>
      <c r="M88" s="29">
        <v>288.80305738664651</v>
      </c>
      <c r="N88" s="29">
        <v>275.9468905142478</v>
      </c>
      <c r="O88" s="29">
        <v>258.0706210008745</v>
      </c>
      <c r="P88" s="29">
        <v>238.31928400322042</v>
      </c>
      <c r="Q88" s="29">
        <v>219.96666817101476</v>
      </c>
      <c r="R88" s="29">
        <v>203.41258226469824</v>
      </c>
      <c r="S88" s="29">
        <v>188.71593657413189</v>
      </c>
      <c r="T88" s="29">
        <v>178.66231814185963</v>
      </c>
      <c r="U88" s="29">
        <v>169.640228650647</v>
      </c>
      <c r="V88" s="29">
        <v>161.73711384143903</v>
      </c>
      <c r="W88" s="29">
        <v>152.21987371652034</v>
      </c>
      <c r="DA88" s="58" t="s">
        <v>1020</v>
      </c>
    </row>
    <row r="89" spans="1:105" ht="12" customHeight="1" x14ac:dyDescent="0.25">
      <c r="A89" s="28" t="s">
        <v>27</v>
      </c>
      <c r="B89" s="29">
        <v>394.24682560967904</v>
      </c>
      <c r="C89" s="29">
        <v>387.71695042930043</v>
      </c>
      <c r="D89" s="29">
        <v>376.65979788392411</v>
      </c>
      <c r="E89" s="29">
        <v>363.0209345711919</v>
      </c>
      <c r="F89" s="29">
        <v>344.13598728806045</v>
      </c>
      <c r="G89" s="29">
        <v>323.91902974807198</v>
      </c>
      <c r="H89" s="29">
        <v>308.90996298097889</v>
      </c>
      <c r="I89" s="29">
        <v>294.79262904249009</v>
      </c>
      <c r="J89" s="29">
        <v>279.48255332190899</v>
      </c>
      <c r="K89" s="29">
        <v>260.8513865775567</v>
      </c>
      <c r="L89" s="29">
        <v>244.68937416447017</v>
      </c>
      <c r="M89" s="29">
        <v>229.51268757706546</v>
      </c>
      <c r="N89" s="29">
        <v>218.6952761426929</v>
      </c>
      <c r="O89" s="29">
        <v>205.98234792709471</v>
      </c>
      <c r="P89" s="29">
        <v>193.72748276374105</v>
      </c>
      <c r="Q89" s="29">
        <v>186.17195154626282</v>
      </c>
      <c r="R89" s="29">
        <v>179.38827880555579</v>
      </c>
      <c r="S89" s="29">
        <v>175.83190014182318</v>
      </c>
      <c r="T89" s="29">
        <v>172.93263123801879</v>
      </c>
      <c r="U89" s="29">
        <v>170.41105208188262</v>
      </c>
      <c r="V89" s="29">
        <v>168.6376323650428</v>
      </c>
      <c r="W89" s="29">
        <v>166.50008633215086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67.880948484818973</v>
      </c>
      <c r="C91" s="31">
        <v>67.570318069039629</v>
      </c>
      <c r="D91" s="31">
        <v>67.026981713821243</v>
      </c>
      <c r="E91" s="31">
        <v>66.28442316161491</v>
      </c>
      <c r="F91" s="31">
        <v>65.391959801188662</v>
      </c>
      <c r="G91" s="31">
        <v>64.406783733513223</v>
      </c>
      <c r="H91" s="31">
        <v>63.308368930882793</v>
      </c>
      <c r="I91" s="31">
        <v>61.812829758931173</v>
      </c>
      <c r="J91" s="31">
        <v>59.845279904115081</v>
      </c>
      <c r="K91" s="31">
        <v>57.464741839868289</v>
      </c>
      <c r="L91" s="31">
        <v>54.893434629685444</v>
      </c>
      <c r="M91" s="31">
        <v>52.393743511175224</v>
      </c>
      <c r="N91" s="31">
        <v>49.901393656773799</v>
      </c>
      <c r="O91" s="31">
        <v>48.017513710178839</v>
      </c>
      <c r="P91" s="31">
        <v>45.99107686677899</v>
      </c>
      <c r="Q91" s="31">
        <v>43.213787469037058</v>
      </c>
      <c r="R91" s="31">
        <v>40.475891581379557</v>
      </c>
      <c r="S91" s="31">
        <v>37.734863493265173</v>
      </c>
      <c r="T91" s="31">
        <v>34.677024232441589</v>
      </c>
      <c r="U91" s="31">
        <v>31.729589229743254</v>
      </c>
      <c r="V91" s="31">
        <v>29.224900033630178</v>
      </c>
      <c r="W91" s="31">
        <v>26.84379230419065</v>
      </c>
      <c r="DA91" s="59" t="s">
        <v>1022</v>
      </c>
    </row>
    <row r="92" spans="1:105" ht="12" customHeight="1" x14ac:dyDescent="0.25">
      <c r="A92" s="32" t="s">
        <v>25</v>
      </c>
      <c r="B92" s="33">
        <v>8762.5598327848529</v>
      </c>
      <c r="C92" s="33">
        <v>8595.2129464379777</v>
      </c>
      <c r="D92" s="33">
        <v>8464.9702360399042</v>
      </c>
      <c r="E92" s="33">
        <v>8353.0638168864298</v>
      </c>
      <c r="F92" s="33">
        <v>8255.0399899916592</v>
      </c>
      <c r="G92" s="33">
        <v>8169.9057477029664</v>
      </c>
      <c r="H92" s="33">
        <v>8088.2705899641978</v>
      </c>
      <c r="I92" s="33">
        <v>8005.8595758032634</v>
      </c>
      <c r="J92" s="33">
        <v>7916.9782461676405</v>
      </c>
      <c r="K92" s="33">
        <v>7858.5890859849624</v>
      </c>
      <c r="L92" s="33">
        <v>7810.1588893835624</v>
      </c>
      <c r="M92" s="33">
        <v>7754.6007112530906</v>
      </c>
      <c r="N92" s="33">
        <v>7690.9832297013072</v>
      </c>
      <c r="O92" s="33">
        <v>7623.3472440636997</v>
      </c>
      <c r="P92" s="33">
        <v>7533.4607998439278</v>
      </c>
      <c r="Q92" s="33">
        <v>7456.6256652370312</v>
      </c>
      <c r="R92" s="33">
        <v>7374.9156496388232</v>
      </c>
      <c r="S92" s="33">
        <v>7233.8343236214687</v>
      </c>
      <c r="T92" s="33">
        <v>7100.8736543039222</v>
      </c>
      <c r="U92" s="33">
        <v>6966.5973688733302</v>
      </c>
      <c r="V92" s="33">
        <v>6849.6427563481857</v>
      </c>
      <c r="W92" s="33">
        <v>6743.9781907496636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42.106280754851966</v>
      </c>
      <c r="D96" s="29">
        <v>40.403759803940154</v>
      </c>
      <c r="E96" s="29">
        <v>39.320838228853397</v>
      </c>
      <c r="F96" s="29">
        <v>37.936993709883325</v>
      </c>
      <c r="G96" s="29">
        <v>36.638707120444714</v>
      </c>
      <c r="H96" s="29">
        <v>35.560752055540355</v>
      </c>
      <c r="I96" s="29">
        <v>34.301863456028258</v>
      </c>
      <c r="J96" s="29">
        <v>32.956407718759941</v>
      </c>
      <c r="K96" s="29">
        <v>31.883601980781972</v>
      </c>
      <c r="L96" s="29">
        <v>30.765772312631153</v>
      </c>
      <c r="M96" s="29">
        <v>30.087326369677509</v>
      </c>
      <c r="N96" s="29">
        <v>28.90110019256629</v>
      </c>
      <c r="O96" s="29">
        <v>27.604054405702176</v>
      </c>
      <c r="P96" s="29">
        <v>26.612346314227825</v>
      </c>
      <c r="Q96" s="29">
        <v>25.320298233441275</v>
      </c>
      <c r="R96" s="29">
        <v>24.635662349216613</v>
      </c>
      <c r="S96" s="29">
        <v>24.168657485530229</v>
      </c>
      <c r="T96" s="29">
        <v>23.675504918141097</v>
      </c>
      <c r="U96" s="29">
        <v>23.13193253113749</v>
      </c>
      <c r="V96" s="29">
        <v>23.111091652381816</v>
      </c>
      <c r="W96" s="29">
        <v>22.937774898881795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651.63366866386468</v>
      </c>
      <c r="D97" s="29">
        <v>604.67536679372222</v>
      </c>
      <c r="E97" s="29">
        <v>576.44953254370716</v>
      </c>
      <c r="F97" s="29">
        <v>556.10388603769684</v>
      </c>
      <c r="G97" s="29">
        <v>540.56101526084137</v>
      </c>
      <c r="H97" s="29">
        <v>520.6253531766547</v>
      </c>
      <c r="I97" s="29">
        <v>499.95560086656701</v>
      </c>
      <c r="J97" s="29">
        <v>484.6663529503636</v>
      </c>
      <c r="K97" s="29">
        <v>472.20637205001555</v>
      </c>
      <c r="L97" s="29">
        <v>451.96513869489036</v>
      </c>
      <c r="M97" s="29">
        <v>432.95524786240082</v>
      </c>
      <c r="N97" s="29">
        <v>420.59103936003083</v>
      </c>
      <c r="O97" s="29">
        <v>403.30766835270254</v>
      </c>
      <c r="P97" s="29">
        <v>392.95985131444218</v>
      </c>
      <c r="Q97" s="29">
        <v>383.10317785985825</v>
      </c>
      <c r="R97" s="29">
        <v>378.37374141693209</v>
      </c>
      <c r="S97" s="29">
        <v>372.40076321233721</v>
      </c>
      <c r="T97" s="29">
        <v>365.33190322821264</v>
      </c>
      <c r="U97" s="29">
        <v>357.99818403127824</v>
      </c>
      <c r="V97" s="29">
        <v>350.78540050846721</v>
      </c>
      <c r="W97" s="29">
        <v>348.80111550922402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1572.7165355208172</v>
      </c>
      <c r="D98" s="29">
        <v>1539.5558134332127</v>
      </c>
      <c r="E98" s="29">
        <v>1523.2708776868981</v>
      </c>
      <c r="F98" s="29">
        <v>1508.6107978937234</v>
      </c>
      <c r="G98" s="29">
        <v>1499.7759691194021</v>
      </c>
      <c r="H98" s="29">
        <v>1487.7557485580824</v>
      </c>
      <c r="I98" s="29">
        <v>1474.7062788786852</v>
      </c>
      <c r="J98" s="29">
        <v>1461.6274037519579</v>
      </c>
      <c r="K98" s="29">
        <v>1448.8895613691109</v>
      </c>
      <c r="L98" s="29">
        <v>1448.8151552166939</v>
      </c>
      <c r="M98" s="29">
        <v>1412.6006159895821</v>
      </c>
      <c r="N98" s="29">
        <v>1340.1609350572649</v>
      </c>
      <c r="O98" s="29">
        <v>1249.878082822999</v>
      </c>
      <c r="P98" s="29">
        <v>1111.4250776262716</v>
      </c>
      <c r="Q98" s="29">
        <v>903.85801771198783</v>
      </c>
      <c r="R98" s="29">
        <v>853.80045442544701</v>
      </c>
      <c r="S98" s="29">
        <v>830.07819586152027</v>
      </c>
      <c r="T98" s="29">
        <v>815.66492799555374</v>
      </c>
      <c r="U98" s="29">
        <v>796.12534179367708</v>
      </c>
      <c r="V98" s="29">
        <v>786.51814568370742</v>
      </c>
      <c r="W98" s="29">
        <v>774.67185391661064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641.18274097749963</v>
      </c>
      <c r="D99" s="29">
        <v>610.11835490369663</v>
      </c>
      <c r="E99" s="29">
        <v>594.66911557832555</v>
      </c>
      <c r="F99" s="29">
        <v>580.90851498333643</v>
      </c>
      <c r="G99" s="29">
        <v>567.86753883700658</v>
      </c>
      <c r="H99" s="29">
        <v>554.13163337080641</v>
      </c>
      <c r="I99" s="29">
        <v>538.9209382558322</v>
      </c>
      <c r="J99" s="29">
        <v>525.42399589437673</v>
      </c>
      <c r="K99" s="29">
        <v>511.561428540024</v>
      </c>
      <c r="L99" s="29">
        <v>497.62019134514605</v>
      </c>
      <c r="M99" s="29">
        <v>477.46036378243963</v>
      </c>
      <c r="N99" s="29">
        <v>467.86279902284855</v>
      </c>
      <c r="O99" s="29">
        <v>462.04509046892235</v>
      </c>
      <c r="P99" s="29">
        <v>461.33062940923088</v>
      </c>
      <c r="Q99" s="29">
        <v>456.38439567359688</v>
      </c>
      <c r="R99" s="29">
        <v>451.96419467705567</v>
      </c>
      <c r="S99" s="29">
        <v>446.05404589252623</v>
      </c>
      <c r="T99" s="29">
        <v>438.36390110242002</v>
      </c>
      <c r="U99" s="29">
        <v>430.59786660514663</v>
      </c>
      <c r="V99" s="29">
        <v>423.11025100670338</v>
      </c>
      <c r="W99" s="29">
        <v>420.72331081438824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356.22960681649994</v>
      </c>
      <c r="D101" s="29">
        <v>349.84237340757892</v>
      </c>
      <c r="E101" s="29">
        <v>343.52060296443005</v>
      </c>
      <c r="F101" s="29">
        <v>335.72401272777472</v>
      </c>
      <c r="G101" s="29">
        <v>326.59023331556637</v>
      </c>
      <c r="H101" s="29">
        <v>315.71806254703125</v>
      </c>
      <c r="I101" s="29">
        <v>301.53530595152591</v>
      </c>
      <c r="J101" s="29">
        <v>287.68991765577499</v>
      </c>
      <c r="K101" s="29">
        <v>272.80660509720843</v>
      </c>
      <c r="L101" s="29">
        <v>256.85751035511947</v>
      </c>
      <c r="M101" s="29">
        <v>239.456681787543</v>
      </c>
      <c r="N101" s="29">
        <v>223.98847577327382</v>
      </c>
      <c r="O101" s="29">
        <v>211.00294259434474</v>
      </c>
      <c r="P101" s="29">
        <v>191.35668258883175</v>
      </c>
      <c r="Q101" s="29">
        <v>171.88192994350726</v>
      </c>
      <c r="R101" s="29">
        <v>154.10846289728318</v>
      </c>
      <c r="S101" s="29">
        <v>150.57486664371024</v>
      </c>
      <c r="T101" s="29">
        <v>146.36649142436801</v>
      </c>
      <c r="U101" s="29">
        <v>142.2144000524774</v>
      </c>
      <c r="V101" s="29">
        <v>134.65896297018369</v>
      </c>
      <c r="W101" s="29">
        <v>133.49522085633319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365.65833061192069</v>
      </c>
      <c r="D102" s="29">
        <v>347.45578665532412</v>
      </c>
      <c r="E102" s="29">
        <v>331.75867361906796</v>
      </c>
      <c r="F102" s="29">
        <v>315.68825666254452</v>
      </c>
      <c r="G102" s="29">
        <v>296.86881542144874</v>
      </c>
      <c r="H102" s="29">
        <v>283.5463398697313</v>
      </c>
      <c r="I102" s="29">
        <v>267.59914299873816</v>
      </c>
      <c r="J102" s="29">
        <v>251.14771148036388</v>
      </c>
      <c r="K102" s="29">
        <v>231.78785875212566</v>
      </c>
      <c r="L102" s="29">
        <v>215.06811439725632</v>
      </c>
      <c r="M102" s="29">
        <v>205.69880553035671</v>
      </c>
      <c r="N102" s="29">
        <v>196.58904256130887</v>
      </c>
      <c r="O102" s="29">
        <v>185.82691205412431</v>
      </c>
      <c r="P102" s="29">
        <v>178.35840147904645</v>
      </c>
      <c r="Q102" s="29">
        <v>173.52785013093754</v>
      </c>
      <c r="R102" s="29">
        <v>172.88191221668976</v>
      </c>
      <c r="S102" s="29">
        <v>171.65799457680663</v>
      </c>
      <c r="T102" s="29">
        <v>169.43966232591228</v>
      </c>
      <c r="U102" s="29">
        <v>166.69554759290082</v>
      </c>
      <c r="V102" s="29">
        <v>164.16446692881823</v>
      </c>
      <c r="W102" s="29">
        <v>162.78527652968248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66.703990836308137</v>
      </c>
      <c r="D104" s="31">
        <v>65.768112939615079</v>
      </c>
      <c r="E104" s="31">
        <v>64.844715560927483</v>
      </c>
      <c r="F104" s="31">
        <v>63.933505419212906</v>
      </c>
      <c r="G104" s="31">
        <v>62.641382957494272</v>
      </c>
      <c r="H104" s="31">
        <v>61.195173018428143</v>
      </c>
      <c r="I104" s="31">
        <v>58.945743180198775</v>
      </c>
      <c r="J104" s="31">
        <v>56.103791630318028</v>
      </c>
      <c r="K104" s="31">
        <v>52.97717606696029</v>
      </c>
      <c r="L104" s="31">
        <v>50.207792844921961</v>
      </c>
      <c r="M104" s="31">
        <v>48.297245030856402</v>
      </c>
      <c r="N104" s="31">
        <v>45.57682337304</v>
      </c>
      <c r="O104" s="31">
        <v>43.25766296536942</v>
      </c>
      <c r="P104" s="31">
        <v>39.147635643613448</v>
      </c>
      <c r="Q104" s="31">
        <v>34.60977644014342</v>
      </c>
      <c r="R104" s="31">
        <v>28.693597931791082</v>
      </c>
      <c r="S104" s="31">
        <v>22.767204514863753</v>
      </c>
      <c r="T104" s="31">
        <v>17.813542105632674</v>
      </c>
      <c r="U104" s="31">
        <v>14.222692853931383</v>
      </c>
      <c r="V104" s="31">
        <v>12.669913340783587</v>
      </c>
      <c r="W104" s="31">
        <v>11.936329850065585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8033.379599249567</v>
      </c>
      <c r="D105" s="33">
        <v>7927.3644363868934</v>
      </c>
      <c r="E105" s="33">
        <v>7921.4459084410464</v>
      </c>
      <c r="F105" s="33">
        <v>7913.0528183141378</v>
      </c>
      <c r="G105" s="33">
        <v>7910.5416456309022</v>
      </c>
      <c r="H105" s="33">
        <v>7907.0965510492579</v>
      </c>
      <c r="I105" s="33">
        <v>7883.2125934237401</v>
      </c>
      <c r="J105" s="33">
        <v>7791.495731246112</v>
      </c>
      <c r="K105" s="33">
        <v>7717.8370630645741</v>
      </c>
      <c r="L105" s="33">
        <v>7625.6547287923731</v>
      </c>
      <c r="M105" s="33">
        <v>7538.2751417789659</v>
      </c>
      <c r="N105" s="33">
        <v>7402.2220276481967</v>
      </c>
      <c r="O105" s="33">
        <v>7309.1705569703472</v>
      </c>
      <c r="P105" s="33">
        <v>7101.1315673497502</v>
      </c>
      <c r="Q105" s="33">
        <v>7087.564805516472</v>
      </c>
      <c r="R105" s="33">
        <v>7011.3467016187769</v>
      </c>
      <c r="S105" s="33">
        <v>6876.7425711473561</v>
      </c>
      <c r="T105" s="33">
        <v>6728.0072223772604</v>
      </c>
      <c r="U105" s="33">
        <v>6572.2247052755574</v>
      </c>
      <c r="V105" s="33">
        <v>6424.0868880300031</v>
      </c>
      <c r="W105" s="33">
        <v>6331.0708521187162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1.1640781001611096</v>
      </c>
      <c r="C109" s="43">
        <f>C31/RES_summary!C$6</f>
        <v>1.1694660098382943</v>
      </c>
      <c r="D109" s="43">
        <f>D31/RES_summary!D$6</f>
        <v>1.1745934204097228</v>
      </c>
      <c r="E109" s="43">
        <f>E31/RES_summary!E$6</f>
        <v>1.1775522206277751</v>
      </c>
      <c r="F109" s="43">
        <f>F31/RES_summary!F$6</f>
        <v>1.1817377033658929</v>
      </c>
      <c r="G109" s="43">
        <f>G31/RES_summary!G$6</f>
        <v>1.19143081255077</v>
      </c>
      <c r="H109" s="43">
        <f>H31/RES_summary!H$6</f>
        <v>1.2024253443153574</v>
      </c>
      <c r="I109" s="43">
        <f>I31/RES_summary!I$6</f>
        <v>1.2238932033936458</v>
      </c>
      <c r="J109" s="43">
        <f>J31/RES_summary!J$6</f>
        <v>1.240610519790087</v>
      </c>
      <c r="K109" s="43">
        <f>K31/RES_summary!K$6</f>
        <v>1.2554033777470348</v>
      </c>
      <c r="L109" s="43">
        <f>L31/RES_summary!L$6</f>
        <v>1.2664425275554123</v>
      </c>
      <c r="M109" s="43">
        <f>M31/RES_summary!M$6</f>
        <v>1.2807281475830707</v>
      </c>
      <c r="N109" s="43">
        <f>N31/RES_summary!N$6</f>
        <v>1.2987000545237797</v>
      </c>
      <c r="O109" s="43">
        <f>O31/RES_summary!O$6</f>
        <v>1.3167371817805655</v>
      </c>
      <c r="P109" s="43">
        <f>P31/RES_summary!P$6</f>
        <v>1.3269054388266217</v>
      </c>
      <c r="Q109" s="43">
        <f>Q31/RES_summary!Q$6</f>
        <v>1.3332771892115365</v>
      </c>
      <c r="R109" s="43">
        <f>R31/RES_summary!R$6</f>
        <v>1.340707222380682</v>
      </c>
      <c r="S109" s="43">
        <f>S31/RES_summary!S$6</f>
        <v>1.3480326232389099</v>
      </c>
      <c r="T109" s="43">
        <f>T31/RES_summary!T$6</f>
        <v>1.3551709131351066</v>
      </c>
      <c r="U109" s="43">
        <f>U31/RES_summary!U$6</f>
        <v>1.3619954466827955</v>
      </c>
      <c r="V109" s="43">
        <f>V31/RES_summary!V$6</f>
        <v>1.3673990729794909</v>
      </c>
      <c r="W109" s="43">
        <f>W31/RES_summary!W$6</f>
        <v>1.3735274021236605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0.93354218282289825</v>
      </c>
      <c r="C110" s="43">
        <f>C32/RES_summary!C$6</f>
        <v>0.93349991243746344</v>
      </c>
      <c r="D110" s="43">
        <f>D32/RES_summary!D$6</f>
        <v>0.93465344900619995</v>
      </c>
      <c r="E110" s="43">
        <f>E32/RES_summary!E$6</f>
        <v>0.93665748245238889</v>
      </c>
      <c r="F110" s="43">
        <f>F32/RES_summary!F$6</f>
        <v>0.93861035683635929</v>
      </c>
      <c r="G110" s="43">
        <f>G32/RES_summary!G$6</f>
        <v>0.94133616329940373</v>
      </c>
      <c r="H110" s="43">
        <f>H32/RES_summary!H$6</f>
        <v>0.94512312450086222</v>
      </c>
      <c r="I110" s="43">
        <f>I32/RES_summary!I$6</f>
        <v>0.94832782215184475</v>
      </c>
      <c r="J110" s="43">
        <f>J32/RES_summary!J$6</f>
        <v>0.95019199167245305</v>
      </c>
      <c r="K110" s="43">
        <f>K32/RES_summary!K$6</f>
        <v>0.95173091143947397</v>
      </c>
      <c r="L110" s="43">
        <f>L32/RES_summary!L$6</f>
        <v>0.95334745906056451</v>
      </c>
      <c r="M110" s="43">
        <f>M32/RES_summary!M$6</f>
        <v>0.95528716744412323</v>
      </c>
      <c r="N110" s="43">
        <f>N32/RES_summary!N$6</f>
        <v>0.95800010283928849</v>
      </c>
      <c r="O110" s="43">
        <f>O32/RES_summary!O$6</f>
        <v>0.9604321877515376</v>
      </c>
      <c r="P110" s="43">
        <f>P32/RES_summary!P$6</f>
        <v>0.96286319705537837</v>
      </c>
      <c r="Q110" s="43">
        <f>Q32/RES_summary!Q$6</f>
        <v>0.96592161710036306</v>
      </c>
      <c r="R110" s="43">
        <f>R32/RES_summary!R$6</f>
        <v>0.96942598586120976</v>
      </c>
      <c r="S110" s="43">
        <f>S32/RES_summary!S$6</f>
        <v>0.97283069526646393</v>
      </c>
      <c r="T110" s="43">
        <f>T32/RES_summary!T$6</f>
        <v>0.97608631189765716</v>
      </c>
      <c r="U110" s="43">
        <f>U32/RES_summary!U$6</f>
        <v>0.97917029763001617</v>
      </c>
      <c r="V110" s="43">
        <f>V32/RES_summary!V$6</f>
        <v>0.98197512989016644</v>
      </c>
      <c r="W110" s="43">
        <f>W32/RES_summary!W$6</f>
        <v>0.98463867793126958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5.0051248229502368E-2</v>
      </c>
      <c r="C111" s="43">
        <f>C33/RES_summary!C$6</f>
        <v>5.153597810886118E-2</v>
      </c>
      <c r="D111" s="43">
        <f>D33/RES_summary!D$6</f>
        <v>5.3083523418054189E-2</v>
      </c>
      <c r="E111" s="43">
        <f>E33/RES_summary!E$6</f>
        <v>5.4680099759740163E-2</v>
      </c>
      <c r="F111" s="43">
        <f>F33/RES_summary!F$6</f>
        <v>5.6699072494941265E-2</v>
      </c>
      <c r="G111" s="43">
        <f>G33/RES_summary!G$6</f>
        <v>5.9471542691730002E-2</v>
      </c>
      <c r="H111" s="43">
        <f>H33/RES_summary!H$6</f>
        <v>6.2920002461784572E-2</v>
      </c>
      <c r="I111" s="43">
        <f>I33/RES_summary!I$6</f>
        <v>6.6084451094085964E-2</v>
      </c>
      <c r="J111" s="43">
        <f>J33/RES_summary!J$6</f>
        <v>6.9241520297552775E-2</v>
      </c>
      <c r="K111" s="43">
        <f>K33/RES_summary!K$6</f>
        <v>7.2232853782553119E-2</v>
      </c>
      <c r="L111" s="43">
        <f>L33/RES_summary!L$6</f>
        <v>7.5419376387419107E-2</v>
      </c>
      <c r="M111" s="43">
        <f>M33/RES_summary!M$6</f>
        <v>7.9351851258282952E-2</v>
      </c>
      <c r="N111" s="43">
        <f>N33/RES_summary!N$6</f>
        <v>8.1468146952130213E-2</v>
      </c>
      <c r="O111" s="43">
        <f>O33/RES_summary!O$6</f>
        <v>8.3504224255565543E-2</v>
      </c>
      <c r="P111" s="43">
        <f>P33/RES_summary!P$6</f>
        <v>8.5959455343822808E-2</v>
      </c>
      <c r="Q111" s="43">
        <f>Q33/RES_summary!Q$6</f>
        <v>8.8727822370380974E-2</v>
      </c>
      <c r="R111" s="43">
        <f>R33/RES_summary!R$6</f>
        <v>9.0950278509180318E-2</v>
      </c>
      <c r="S111" s="43">
        <f>S33/RES_summary!S$6</f>
        <v>9.3076172958673889E-2</v>
      </c>
      <c r="T111" s="43">
        <f>T33/RES_summary!T$6</f>
        <v>9.533641838429957E-2</v>
      </c>
      <c r="U111" s="43">
        <f>U33/RES_summary!U$6</f>
        <v>9.7853996635538468E-2</v>
      </c>
      <c r="V111" s="43">
        <f>V33/RES_summary!V$6</f>
        <v>0.10074942444839949</v>
      </c>
      <c r="W111" s="43">
        <f>W33/RES_summary!W$6</f>
        <v>0.10450566585173778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0.25286299470086682</v>
      </c>
      <c r="C112" s="43">
        <f>C34/RES_summary!C$6</f>
        <v>0.25613076543788083</v>
      </c>
      <c r="D112" s="43">
        <f>D34/RES_summary!D$6</f>
        <v>0.26021968975973059</v>
      </c>
      <c r="E112" s="43">
        <f>E34/RES_summary!E$6</f>
        <v>0.26323502896082279</v>
      </c>
      <c r="F112" s="43">
        <f>F34/RES_summary!F$6</f>
        <v>0.26845426748221402</v>
      </c>
      <c r="G112" s="43">
        <f>G34/RES_summary!G$6</f>
        <v>0.27571600124822876</v>
      </c>
      <c r="H112" s="43">
        <f>H34/RES_summary!H$6</f>
        <v>0.28399263508008948</v>
      </c>
      <c r="I112" s="43">
        <f>I34/RES_summary!I$6</f>
        <v>0.29331419944267206</v>
      </c>
      <c r="J112" s="43">
        <f>J34/RES_summary!J$6</f>
        <v>0.30135647782528097</v>
      </c>
      <c r="K112" s="43">
        <f>K34/RES_summary!K$6</f>
        <v>0.30948174885398894</v>
      </c>
      <c r="L112" s="43">
        <f>L34/RES_summary!L$6</f>
        <v>0.31889758339523466</v>
      </c>
      <c r="M112" s="43">
        <f>M34/RES_summary!M$6</f>
        <v>0.32615304912779797</v>
      </c>
      <c r="N112" s="43">
        <f>N34/RES_summary!N$6</f>
        <v>0.33200005592182508</v>
      </c>
      <c r="O112" s="43">
        <f>O34/RES_summary!O$6</f>
        <v>0.33463861558399188</v>
      </c>
      <c r="P112" s="43">
        <f>P34/RES_summary!P$6</f>
        <v>0.3368870384049058</v>
      </c>
      <c r="Q112" s="43">
        <f>Q34/RES_summary!Q$6</f>
        <v>0.33927792252251493</v>
      </c>
      <c r="R112" s="43">
        <f>R34/RES_summary!R$6</f>
        <v>0.34315607593176228</v>
      </c>
      <c r="S112" s="43">
        <f>S34/RES_summary!S$6</f>
        <v>0.34687129737853517</v>
      </c>
      <c r="T112" s="43">
        <f>T34/RES_summary!T$6</f>
        <v>0.35062015876879871</v>
      </c>
      <c r="U112" s="43">
        <f>U34/RES_summary!U$6</f>
        <v>0.35216924549275097</v>
      </c>
      <c r="V112" s="43">
        <f>V34/RES_summary!V$6</f>
        <v>0.35378681668636919</v>
      </c>
      <c r="W112" s="43">
        <f>W34/RES_summary!W$6</f>
        <v>0.35568371068223081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0.33245970692572691</v>
      </c>
      <c r="C114" s="43">
        <f>C36/RES_summary!C$6</f>
        <v>0.35747712761043193</v>
      </c>
      <c r="D114" s="43">
        <f>D36/RES_summary!D$6</f>
        <v>0.38227386922007722</v>
      </c>
      <c r="E114" s="43">
        <f>E36/RES_summary!E$6</f>
        <v>0.41702982139731531</v>
      </c>
      <c r="F114" s="43">
        <f>F36/RES_summary!F$6</f>
        <v>0.45478720853044374</v>
      </c>
      <c r="G114" s="43">
        <f>G36/RES_summary!G$6</f>
        <v>0.51544078616718525</v>
      </c>
      <c r="H114" s="43">
        <f>H36/RES_summary!H$6</f>
        <v>0.59914336609732188</v>
      </c>
      <c r="I114" s="43">
        <f>I36/RES_summary!I$6</f>
        <v>0.6930788190549364</v>
      </c>
      <c r="J114" s="43">
        <f>J36/RES_summary!J$6</f>
        <v>0.75995759790044803</v>
      </c>
      <c r="K114" s="43">
        <f>K36/RES_summary!K$6</f>
        <v>0.83964902380919126</v>
      </c>
      <c r="L114" s="43">
        <f>L36/RES_summary!L$6</f>
        <v>0.89346055159407112</v>
      </c>
      <c r="M114" s="43">
        <f>M36/RES_summary!M$6</f>
        <v>0.95594757350397586</v>
      </c>
      <c r="N114" s="43">
        <f>N36/RES_summary!N$6</f>
        <v>1.0122639406412579</v>
      </c>
      <c r="O114" s="43">
        <f>O36/RES_summary!O$6</f>
        <v>1.1372069897173454</v>
      </c>
      <c r="P114" s="43">
        <f>P36/RES_summary!P$6</f>
        <v>1.2802740706847653</v>
      </c>
      <c r="Q114" s="43">
        <f>Q36/RES_summary!Q$6</f>
        <v>1.4207843380236194</v>
      </c>
      <c r="R114" s="43">
        <f>R36/RES_summary!R$6</f>
        <v>1.5895821277880451</v>
      </c>
      <c r="S114" s="43">
        <f>S36/RES_summary!S$6</f>
        <v>1.7509617503975772</v>
      </c>
      <c r="T114" s="43">
        <f>T36/RES_summary!T$6</f>
        <v>1.9202811690906332</v>
      </c>
      <c r="U114" s="43">
        <f>U36/RES_summary!U$6</f>
        <v>2.0793137419552403</v>
      </c>
      <c r="V114" s="43">
        <f>V36/RES_summary!V$6</f>
        <v>2.2209703591616003</v>
      </c>
      <c r="W114" s="43">
        <f>W36/RES_summary!W$6</f>
        <v>2.3599926767013155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0.16567350142211096</v>
      </c>
      <c r="C115" s="43">
        <f>C37/RES_summary!C$6</f>
        <v>0.17294705122127743</v>
      </c>
      <c r="D115" s="43">
        <f>D37/RES_summary!D$6</f>
        <v>0.18598645037478992</v>
      </c>
      <c r="E115" s="43">
        <f>E37/RES_summary!E$6</f>
        <v>0.20084026628096038</v>
      </c>
      <c r="F115" s="43">
        <f>F37/RES_summary!F$6</f>
        <v>0.23655675647631463</v>
      </c>
      <c r="G115" s="43">
        <f>G37/RES_summary!G$6</f>
        <v>0.29191304166852022</v>
      </c>
      <c r="H115" s="43">
        <f>H37/RES_summary!H$6</f>
        <v>0.34216213280177971</v>
      </c>
      <c r="I115" s="43">
        <f>I37/RES_summary!I$6</f>
        <v>0.38731288752160759</v>
      </c>
      <c r="J115" s="43">
        <f>J37/RES_summary!J$6</f>
        <v>0.45889688971610026</v>
      </c>
      <c r="K115" s="43">
        <f>K37/RES_summary!K$6</f>
        <v>0.53989888685353349</v>
      </c>
      <c r="L115" s="43">
        <f>L37/RES_summary!L$6</f>
        <v>0.59106710376368266</v>
      </c>
      <c r="M115" s="43">
        <f>M37/RES_summary!M$6</f>
        <v>0.68423483552646025</v>
      </c>
      <c r="N115" s="43">
        <f>N37/RES_summary!N$6</f>
        <v>0.73232746147020866</v>
      </c>
      <c r="O115" s="43">
        <f>O37/RES_summary!O$6</f>
        <v>0.79545484790536647</v>
      </c>
      <c r="P115" s="43">
        <f>P37/RES_summary!P$6</f>
        <v>0.88864250828595936</v>
      </c>
      <c r="Q115" s="43">
        <f>Q37/RES_summary!Q$6</f>
        <v>0.98649046441082278</v>
      </c>
      <c r="R115" s="43">
        <f>R37/RES_summary!R$6</f>
        <v>1.1254292701584361</v>
      </c>
      <c r="S115" s="43">
        <f>S37/RES_summary!S$6</f>
        <v>1.2632009191583966</v>
      </c>
      <c r="T115" s="43">
        <f>T37/RES_summary!T$6</f>
        <v>1.412425984588324</v>
      </c>
      <c r="U115" s="43">
        <f>U37/RES_summary!U$6</f>
        <v>1.5608780162910558</v>
      </c>
      <c r="V115" s="43">
        <f>V37/RES_summary!V$6</f>
        <v>1.7041194638430568</v>
      </c>
      <c r="W115" s="43">
        <f>W37/RES_summary!W$6</f>
        <v>1.8417866103122349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10.553724201736218</v>
      </c>
      <c r="C117" s="44">
        <f>C39/RES_summary!C$6</f>
        <v>10.779840058098642</v>
      </c>
      <c r="D117" s="44">
        <f>D39/RES_summary!D$6</f>
        <v>11.071657583351202</v>
      </c>
      <c r="E117" s="44">
        <f>E39/RES_summary!E$6</f>
        <v>11.354319158128471</v>
      </c>
      <c r="F117" s="44">
        <f>F39/RES_summary!F$6</f>
        <v>11.621780752527313</v>
      </c>
      <c r="G117" s="44">
        <f>G39/RES_summary!G$6</f>
        <v>11.923371809644221</v>
      </c>
      <c r="H117" s="44">
        <f>H39/RES_summary!H$6</f>
        <v>12.276612284295197</v>
      </c>
      <c r="I117" s="44">
        <f>I39/RES_summary!I$6</f>
        <v>12.602856724281844</v>
      </c>
      <c r="J117" s="44">
        <f>J39/RES_summary!J$6</f>
        <v>12.956366353550845</v>
      </c>
      <c r="K117" s="44">
        <f>K39/RES_summary!K$6</f>
        <v>13.289201161789467</v>
      </c>
      <c r="L117" s="44">
        <f>L39/RES_summary!L$6</f>
        <v>13.595977513803899</v>
      </c>
      <c r="M117" s="44">
        <f>M39/RES_summary!M$6</f>
        <v>13.751362126410518</v>
      </c>
      <c r="N117" s="44">
        <f>N39/RES_summary!N$6</f>
        <v>14.22103527785416</v>
      </c>
      <c r="O117" s="44">
        <f>O39/RES_summary!O$6</f>
        <v>14.559354107959976</v>
      </c>
      <c r="P117" s="44">
        <f>P39/RES_summary!P$6</f>
        <v>14.799569390555536</v>
      </c>
      <c r="Q117" s="44">
        <f>Q39/RES_summary!Q$6</f>
        <v>15.223294294647648</v>
      </c>
      <c r="R117" s="44">
        <f>R39/RES_summary!R$6</f>
        <v>15.342943536136211</v>
      </c>
      <c r="S117" s="44">
        <f>S39/RES_summary!S$6</f>
        <v>15.390073041574123</v>
      </c>
      <c r="T117" s="44">
        <f>T39/RES_summary!T$6</f>
        <v>15.543813214045585</v>
      </c>
      <c r="U117" s="44">
        <f>U39/RES_summary!U$6</f>
        <v>15.665567321407705</v>
      </c>
      <c r="V117" s="44">
        <f>V39/RES_summary!V$6</f>
        <v>15.715551172355013</v>
      </c>
      <c r="W117" s="44">
        <f>W39/RES_summary!W$6</f>
        <v>16.160863403358739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0.34162461620524309</v>
      </c>
      <c r="C118" s="45">
        <f>C40/RES_summary!C$6</f>
        <v>0.38738254935381827</v>
      </c>
      <c r="D118" s="45">
        <f>D40/RES_summary!D$6</f>
        <v>0.41454955893100204</v>
      </c>
      <c r="E118" s="45">
        <f>E40/RES_summary!E$6</f>
        <v>0.43949459028750132</v>
      </c>
      <c r="F118" s="45">
        <f>F40/RES_summary!F$6</f>
        <v>0.45263422174529855</v>
      </c>
      <c r="G118" s="45">
        <f>G40/RES_summary!G$6</f>
        <v>0.46667168985653623</v>
      </c>
      <c r="H118" s="45">
        <f>H40/RES_summary!H$6</f>
        <v>0.48078067166689825</v>
      </c>
      <c r="I118" s="45">
        <f>I40/RES_summary!I$6</f>
        <v>0.49763325634286798</v>
      </c>
      <c r="J118" s="45">
        <f>J40/RES_summary!J$6</f>
        <v>0.51275428113679677</v>
      </c>
      <c r="K118" s="45">
        <f>K40/RES_summary!K$6</f>
        <v>0.53079833392966602</v>
      </c>
      <c r="L118" s="45">
        <f>L40/RES_summary!L$6</f>
        <v>0.55810532829384474</v>
      </c>
      <c r="M118" s="45">
        <f>M40/RES_summary!M$6</f>
        <v>0.58341827300377891</v>
      </c>
      <c r="N118" s="45">
        <f>N40/RES_summary!N$6</f>
        <v>0.60119445932619797</v>
      </c>
      <c r="O118" s="45">
        <f>O40/RES_summary!O$6</f>
        <v>0.61858154439792423</v>
      </c>
      <c r="P118" s="45">
        <f>P40/RES_summary!P$6</f>
        <v>0.64175076969280065</v>
      </c>
      <c r="Q118" s="45">
        <f>Q40/RES_summary!Q$6</f>
        <v>0.65926448296024565</v>
      </c>
      <c r="R118" s="45">
        <f>R40/RES_summary!R$6</f>
        <v>0.68485829286259703</v>
      </c>
      <c r="S118" s="45">
        <f>S40/RES_summary!S$6</f>
        <v>0.7076255102659853</v>
      </c>
      <c r="T118" s="45">
        <f>T40/RES_summary!T$6</f>
        <v>0.73554484120178965</v>
      </c>
      <c r="U118" s="45">
        <f>U40/RES_summary!U$6</f>
        <v>0.76215754720214524</v>
      </c>
      <c r="V118" s="45">
        <f>V40/RES_summary!V$6</f>
        <v>0.78583540190996559</v>
      </c>
      <c r="W118" s="45">
        <f>W40/RES_summary!W$6</f>
        <v>0.79951493579689481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58.376435288707022</v>
      </c>
      <c r="C122" s="29">
        <f t="shared" si="78"/>
        <v>58.024142443171073</v>
      </c>
      <c r="D122" s="29">
        <f t="shared" si="78"/>
        <v>57.544757562101047</v>
      </c>
      <c r="E122" s="29">
        <f t="shared" si="78"/>
        <v>56.929674600942029</v>
      </c>
      <c r="F122" s="29">
        <f t="shared" si="78"/>
        <v>56.086952787509773</v>
      </c>
      <c r="G122" s="29">
        <f t="shared" si="78"/>
        <v>55.637641034667276</v>
      </c>
      <c r="H122" s="29">
        <f t="shared" si="78"/>
        <v>55.171150425991058</v>
      </c>
      <c r="I122" s="29">
        <f t="shared" si="78"/>
        <v>54.908637451933913</v>
      </c>
      <c r="J122" s="29">
        <f t="shared" si="78"/>
        <v>54.315988422939419</v>
      </c>
      <c r="K122" s="29">
        <f t="shared" si="78"/>
        <v>53.562389038783834</v>
      </c>
      <c r="L122" s="29">
        <f t="shared" si="78"/>
        <v>52.688496578499368</v>
      </c>
      <c r="M122" s="29">
        <f t="shared" si="78"/>
        <v>51.849180784866668</v>
      </c>
      <c r="N122" s="29">
        <f t="shared" si="78"/>
        <v>51.041603473166667</v>
      </c>
      <c r="O122" s="29">
        <f t="shared" si="78"/>
        <v>49.945319368919115</v>
      </c>
      <c r="P122" s="29">
        <f t="shared" si="78"/>
        <v>48.638993819410913</v>
      </c>
      <c r="Q122" s="29">
        <f t="shared" si="78"/>
        <v>47.466260674334137</v>
      </c>
      <c r="R122" s="29">
        <f t="shared" ref="R122:V122" si="79">R83*R109</f>
        <v>46.177152511833278</v>
      </c>
      <c r="S122" s="29">
        <f t="shared" si="79"/>
        <v>44.718058027352903</v>
      </c>
      <c r="T122" s="29">
        <f t="shared" si="79"/>
        <v>43.284160901091461</v>
      </c>
      <c r="U122" s="29">
        <f t="shared" si="79"/>
        <v>42.095337670436273</v>
      </c>
      <c r="V122" s="29">
        <f t="shared" si="79"/>
        <v>40.973164956651253</v>
      </c>
      <c r="W122" s="29">
        <f t="shared" ref="W122" si="80">W83*W109</f>
        <v>40.03551347381206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729.91340012516116</v>
      </c>
      <c r="C123" s="29">
        <f t="shared" si="81"/>
        <v>721.36837071447655</v>
      </c>
      <c r="D123" s="29">
        <f t="shared" si="81"/>
        <v>710.64087597305797</v>
      </c>
      <c r="E123" s="29">
        <f t="shared" si="81"/>
        <v>698.95980624697552</v>
      </c>
      <c r="F123" s="29">
        <f t="shared" si="81"/>
        <v>683.34402014086106</v>
      </c>
      <c r="G123" s="29">
        <f t="shared" si="81"/>
        <v>671.12196695240584</v>
      </c>
      <c r="H123" s="29">
        <f t="shared" si="81"/>
        <v>658.29764235552307</v>
      </c>
      <c r="I123" s="29">
        <f t="shared" si="81"/>
        <v>642.91045372410406</v>
      </c>
      <c r="J123" s="29">
        <f t="shared" si="81"/>
        <v>625.05807058907658</v>
      </c>
      <c r="K123" s="29">
        <f t="shared" si="81"/>
        <v>606.05462313617295</v>
      </c>
      <c r="L123" s="29">
        <f t="shared" si="81"/>
        <v>586.66763905623156</v>
      </c>
      <c r="M123" s="29">
        <f t="shared" si="81"/>
        <v>565.92503369049859</v>
      </c>
      <c r="N123" s="29">
        <f t="shared" si="81"/>
        <v>544.76655431108486</v>
      </c>
      <c r="O123" s="29">
        <f t="shared" si="81"/>
        <v>520.38461613868367</v>
      </c>
      <c r="P123" s="29">
        <f t="shared" si="81"/>
        <v>496.1728211570603</v>
      </c>
      <c r="Q123" s="29">
        <f t="shared" si="81"/>
        <v>474.08949084935307</v>
      </c>
      <c r="R123" s="29">
        <f t="shared" ref="R123:V123" si="82">R84*R110</f>
        <v>459.60968022645318</v>
      </c>
      <c r="S123" s="29">
        <f t="shared" si="82"/>
        <v>446.36793632486103</v>
      </c>
      <c r="T123" s="29">
        <f t="shared" si="82"/>
        <v>434.98111334542182</v>
      </c>
      <c r="U123" s="29">
        <f t="shared" si="82"/>
        <v>420.97426183772075</v>
      </c>
      <c r="V123" s="29">
        <f t="shared" si="82"/>
        <v>410.9557474621127</v>
      </c>
      <c r="W123" s="29">
        <f t="shared" ref="W123" si="83">W84*W110</f>
        <v>402.08951435192034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82.55829717890272</v>
      </c>
      <c r="C124" s="29">
        <f t="shared" si="84"/>
        <v>84.610599821357738</v>
      </c>
      <c r="D124" s="29">
        <f t="shared" si="84"/>
        <v>86.581749498250048</v>
      </c>
      <c r="E124" s="29">
        <f t="shared" si="84"/>
        <v>88.541215281132509</v>
      </c>
      <c r="F124" s="29">
        <f t="shared" si="84"/>
        <v>90.956257056023162</v>
      </c>
      <c r="G124" s="29">
        <f t="shared" si="84"/>
        <v>94.566256887248841</v>
      </c>
      <c r="H124" s="29">
        <f t="shared" si="84"/>
        <v>99.084830025455986</v>
      </c>
      <c r="I124" s="29">
        <f t="shared" si="84"/>
        <v>103.03244979806431</v>
      </c>
      <c r="J124" s="29">
        <f t="shared" si="84"/>
        <v>106.81874718197405</v>
      </c>
      <c r="K124" s="29">
        <f t="shared" si="84"/>
        <v>110.23265376571563</v>
      </c>
      <c r="L124" s="29">
        <f t="shared" si="84"/>
        <v>113.93099974637489</v>
      </c>
      <c r="M124" s="29">
        <f t="shared" si="84"/>
        <v>118.34899538736489</v>
      </c>
      <c r="N124" s="29">
        <f t="shared" si="84"/>
        <v>119.6460843492606</v>
      </c>
      <c r="O124" s="29">
        <f t="shared" si="84"/>
        <v>120.37858856631496</v>
      </c>
      <c r="P124" s="29">
        <f t="shared" si="84"/>
        <v>120.71040075565161</v>
      </c>
      <c r="Q124" s="29">
        <f t="shared" si="84"/>
        <v>120.61408467230285</v>
      </c>
      <c r="R124" s="29">
        <f t="shared" ref="R124:V124" si="85">R85*R111</f>
        <v>118.57533705593228</v>
      </c>
      <c r="S124" s="29">
        <f t="shared" si="85"/>
        <v>116.14073684567573</v>
      </c>
      <c r="T124" s="29">
        <f t="shared" si="85"/>
        <v>113.51671306932212</v>
      </c>
      <c r="U124" s="29">
        <f t="shared" si="85"/>
        <v>110.7462324447464</v>
      </c>
      <c r="V124" s="29">
        <f t="shared" si="85"/>
        <v>107.846742940665</v>
      </c>
      <c r="W124" s="29">
        <f t="shared" ref="W124" si="86">W85*W111</f>
        <v>105.58246798477381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176.33886543127102</v>
      </c>
      <c r="C125" s="29">
        <f t="shared" si="87"/>
        <v>177.65185586516</v>
      </c>
      <c r="D125" s="29">
        <f t="shared" si="87"/>
        <v>178.91224000345917</v>
      </c>
      <c r="E125" s="29">
        <f t="shared" si="87"/>
        <v>179.26127968529451</v>
      </c>
      <c r="F125" s="29">
        <f t="shared" si="87"/>
        <v>180.20853027674804</v>
      </c>
      <c r="G125" s="29">
        <f t="shared" si="87"/>
        <v>182.59510810417629</v>
      </c>
      <c r="H125" s="29">
        <f t="shared" si="87"/>
        <v>185.19771436436403</v>
      </c>
      <c r="I125" s="29">
        <f t="shared" si="87"/>
        <v>187.76967846512758</v>
      </c>
      <c r="J125" s="29">
        <f t="shared" si="87"/>
        <v>189.08116869329078</v>
      </c>
      <c r="K125" s="29">
        <f t="shared" si="87"/>
        <v>189.93285271121729</v>
      </c>
      <c r="L125" s="29">
        <f t="shared" si="87"/>
        <v>191.12449541182946</v>
      </c>
      <c r="M125" s="29">
        <f t="shared" si="87"/>
        <v>190.53199222449027</v>
      </c>
      <c r="N125" s="29">
        <f t="shared" si="87"/>
        <v>188.89224057037208</v>
      </c>
      <c r="O125" s="29">
        <f t="shared" si="87"/>
        <v>185.00761807543651</v>
      </c>
      <c r="P125" s="29">
        <f t="shared" si="87"/>
        <v>180.95183480960398</v>
      </c>
      <c r="Q125" s="29">
        <f t="shared" si="87"/>
        <v>177.20370953808631</v>
      </c>
      <c r="R125" s="29">
        <f t="shared" ref="R125:V125" si="88">R86*R112</f>
        <v>176.11072582559441</v>
      </c>
      <c r="S125" s="29">
        <f t="shared" si="88"/>
        <v>174.92139851765813</v>
      </c>
      <c r="T125" s="29">
        <f t="shared" si="88"/>
        <v>174.13091294131954</v>
      </c>
      <c r="U125" s="29">
        <f t="shared" si="88"/>
        <v>171.34408439251612</v>
      </c>
      <c r="V125" s="29">
        <f t="shared" si="88"/>
        <v>169.11139737439061</v>
      </c>
      <c r="W125" s="29">
        <f t="shared" ref="W125" si="89">W86*W112</f>
        <v>167.12324307054314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133.06275653250026</v>
      </c>
      <c r="C127" s="29">
        <f t="shared" si="90"/>
        <v>140.45551228472075</v>
      </c>
      <c r="D127" s="29">
        <f t="shared" si="90"/>
        <v>147.30931689409786</v>
      </c>
      <c r="E127" s="29">
        <f t="shared" si="90"/>
        <v>157.11497118489217</v>
      </c>
      <c r="F127" s="29">
        <f t="shared" si="90"/>
        <v>166.98084382355287</v>
      </c>
      <c r="G127" s="29">
        <f t="shared" si="90"/>
        <v>183.81190710686627</v>
      </c>
      <c r="H127" s="29">
        <f t="shared" si="90"/>
        <v>206.57954227383223</v>
      </c>
      <c r="I127" s="29">
        <f t="shared" si="90"/>
        <v>230.19629317431082</v>
      </c>
      <c r="J127" s="29">
        <f t="shared" si="90"/>
        <v>243.56556159741186</v>
      </c>
      <c r="K127" s="29">
        <f t="shared" si="90"/>
        <v>260.30421529022044</v>
      </c>
      <c r="L127" s="29">
        <f t="shared" si="90"/>
        <v>268.5709793245789</v>
      </c>
      <c r="M127" s="29">
        <f t="shared" si="90"/>
        <v>276.08058192929423</v>
      </c>
      <c r="N127" s="29">
        <f t="shared" si="90"/>
        <v>279.3310867996542</v>
      </c>
      <c r="O127" s="29">
        <f t="shared" si="90"/>
        <v>293.47971404289041</v>
      </c>
      <c r="P127" s="29">
        <f t="shared" si="90"/>
        <v>305.11399985348169</v>
      </c>
      <c r="Q127" s="29">
        <f t="shared" si="90"/>
        <v>312.52519702461638</v>
      </c>
      <c r="R127" s="29">
        <f t="shared" ref="R127:V127" si="91">R88*R114</f>
        <v>323.34100533517977</v>
      </c>
      <c r="S127" s="29">
        <f t="shared" si="91"/>
        <v>330.43438663176011</v>
      </c>
      <c r="T127" s="29">
        <f t="shared" si="91"/>
        <v>343.08188515389287</v>
      </c>
      <c r="U127" s="29">
        <f t="shared" si="91"/>
        <v>352.73525862171937</v>
      </c>
      <c r="V127" s="29">
        <f t="shared" si="91"/>
        <v>359.21333581818146</v>
      </c>
      <c r="W127" s="29">
        <f t="shared" ref="W127" si="92">W88*W114</f>
        <v>359.23778721938709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65.316252023307896</v>
      </c>
      <c r="C128" s="29">
        <f t="shared" si="93"/>
        <v>67.054503285253702</v>
      </c>
      <c r="D128" s="29">
        <f t="shared" si="93"/>
        <v>70.053618807316852</v>
      </c>
      <c r="E128" s="29">
        <f t="shared" si="93"/>
        <v>72.909221164841284</v>
      </c>
      <c r="F128" s="29">
        <f t="shared" si="93"/>
        <v>81.407692939637826</v>
      </c>
      <c r="G128" s="29">
        <f t="shared" si="93"/>
        <v>94.556189228075581</v>
      </c>
      <c r="H128" s="29">
        <f t="shared" si="93"/>
        <v>105.69729177729054</v>
      </c>
      <c r="I128" s="29">
        <f t="shared" si="93"/>
        <v>114.17698437453295</v>
      </c>
      <c r="J128" s="29">
        <f t="shared" si="93"/>
        <v>128.25367444933818</v>
      </c>
      <c r="K128" s="29">
        <f t="shared" si="93"/>
        <v>140.83337324742359</v>
      </c>
      <c r="L128" s="29">
        <f t="shared" si="93"/>
        <v>144.62783970914145</v>
      </c>
      <c r="M128" s="29">
        <f t="shared" si="93"/>
        <v>157.04057603552926</v>
      </c>
      <c r="N128" s="29">
        <f t="shared" si="93"/>
        <v>160.15655641310457</v>
      </c>
      <c r="O128" s="29">
        <f t="shared" si="93"/>
        <v>163.84965724153739</v>
      </c>
      <c r="P128" s="29">
        <f t="shared" si="93"/>
        <v>172.1544762070958</v>
      </c>
      <c r="Q128" s="29">
        <f t="shared" si="93"/>
        <v>183.656854941142</v>
      </c>
      <c r="R128" s="29">
        <f t="shared" ref="R128:V128" si="94">R89*R115</f>
        <v>201.88881969111469</v>
      </c>
      <c r="S128" s="29">
        <f t="shared" si="94"/>
        <v>222.11101787651845</v>
      </c>
      <c r="T128" s="29">
        <f t="shared" si="94"/>
        <v>244.25454194380825</v>
      </c>
      <c r="U128" s="29">
        <f t="shared" si="94"/>
        <v>265.99086492764076</v>
      </c>
      <c r="V128" s="29">
        <f t="shared" si="94"/>
        <v>287.37867164967929</v>
      </c>
      <c r="W128" s="29">
        <f t="shared" ref="W128" si="95">W89*W115</f>
        <v>306.65762962238659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716.39680886104338</v>
      </c>
      <c r="C130" s="31">
        <f t="shared" si="96"/>
        <v>728.39722145909991</v>
      </c>
      <c r="D130" s="31">
        <f t="shared" si="96"/>
        <v>742.09979038097129</v>
      </c>
      <c r="E130" s="31">
        <f t="shared" si="96"/>
        <v>752.6144957894187</v>
      </c>
      <c r="F130" s="31">
        <f t="shared" si="96"/>
        <v>759.97101978749413</v>
      </c>
      <c r="G130" s="31">
        <f t="shared" si="96"/>
        <v>767.94602951802358</v>
      </c>
      <c r="H130" s="31">
        <f t="shared" si="96"/>
        <v>777.21229971556807</v>
      </c>
      <c r="I130" s="31">
        <f t="shared" si="96"/>
        <v>779.01823717423463</v>
      </c>
      <c r="J130" s="31">
        <f t="shared" si="96"/>
        <v>775.37737096850913</v>
      </c>
      <c r="K130" s="31">
        <f t="shared" si="96"/>
        <v>763.66051402030951</v>
      </c>
      <c r="L130" s="31">
        <f t="shared" si="96"/>
        <v>746.32990288066753</v>
      </c>
      <c r="M130" s="31">
        <f t="shared" si="96"/>
        <v>720.48534018044177</v>
      </c>
      <c r="N130" s="31">
        <f t="shared" si="96"/>
        <v>709.64947960706797</v>
      </c>
      <c r="O130" s="31">
        <f t="shared" si="96"/>
        <v>699.10398549031675</v>
      </c>
      <c r="P130" s="31">
        <f t="shared" si="96"/>
        <v>680.64813343626918</v>
      </c>
      <c r="Q130" s="31">
        <f t="shared" si="96"/>
        <v>657.85620422750787</v>
      </c>
      <c r="R130" s="31">
        <f t="shared" ref="R130:V130" si="97">R91*R117</f>
        <v>621.01931910787755</v>
      </c>
      <c r="S130" s="31">
        <f t="shared" si="97"/>
        <v>580.74230537517985</v>
      </c>
      <c r="T130" s="31">
        <f t="shared" si="97"/>
        <v>539.01318748800452</v>
      </c>
      <c r="U130" s="31">
        <f t="shared" si="97"/>
        <v>497.0620161591558</v>
      </c>
      <c r="V130" s="31">
        <f t="shared" si="97"/>
        <v>459.28541198547481</v>
      </c>
      <c r="W130" s="31">
        <f t="shared" ref="W130" si="98">W91*W117</f>
        <v>433.81886065615765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2993.5061398506045</v>
      </c>
      <c r="C131" s="33">
        <f t="shared" si="99"/>
        <v>3329.6355034300877</v>
      </c>
      <c r="D131" s="33">
        <f t="shared" si="99"/>
        <v>3509.1496777144025</v>
      </c>
      <c r="E131" s="33">
        <f t="shared" si="99"/>
        <v>3671.1263598478536</v>
      </c>
      <c r="F131" s="33">
        <f t="shared" si="99"/>
        <v>3736.513601346192</v>
      </c>
      <c r="G131" s="33">
        <f t="shared" si="99"/>
        <v>3812.6637212491714</v>
      </c>
      <c r="H131" s="33">
        <f t="shared" si="99"/>
        <v>3888.6841668666066</v>
      </c>
      <c r="I131" s="33">
        <f t="shared" si="99"/>
        <v>3983.9819705307095</v>
      </c>
      <c r="J131" s="33">
        <f t="shared" si="99"/>
        <v>4059.4644893893465</v>
      </c>
      <c r="K131" s="33">
        <f t="shared" si="99"/>
        <v>4171.325993878675</v>
      </c>
      <c r="L131" s="33">
        <f t="shared" si="99"/>
        <v>4358.891290986503</v>
      </c>
      <c r="M131" s="33">
        <f t="shared" si="99"/>
        <v>4524.1757547931538</v>
      </c>
      <c r="N131" s="33">
        <f t="shared" si="99"/>
        <v>4623.7765044671332</v>
      </c>
      <c r="O131" s="33">
        <f t="shared" si="99"/>
        <v>4715.6619117145829</v>
      </c>
      <c r="P131" s="33">
        <f t="shared" si="99"/>
        <v>4834.6042667503825</v>
      </c>
      <c r="Q131" s="33">
        <f t="shared" si="99"/>
        <v>4915.8884638205891</v>
      </c>
      <c r="R131" s="33">
        <f t="shared" ref="R131:V131" si="100">R92*R118</f>
        <v>5050.7721418172951</v>
      </c>
      <c r="S131" s="33">
        <f t="shared" si="100"/>
        <v>5118.8457044322404</v>
      </c>
      <c r="T131" s="33">
        <f t="shared" si="100"/>
        <v>5223.0109844489498</v>
      </c>
      <c r="U131" s="33">
        <f t="shared" si="100"/>
        <v>5309.6447630054163</v>
      </c>
      <c r="V131" s="33">
        <f t="shared" si="100"/>
        <v>5382.6917683745614</v>
      </c>
      <c r="W131" s="33">
        <f t="shared" ref="W131" si="101">W92*W118</f>
        <v>5391.9112901928756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1572.6396007934893</v>
      </c>
      <c r="C133" s="19">
        <f t="shared" ref="C133:Q133" si="103">SUM(C134,C139,C142)</f>
        <v>1594.6257281912681</v>
      </c>
      <c r="D133" s="19">
        <f t="shared" si="103"/>
        <v>1611.4962666150159</v>
      </c>
      <c r="E133" s="19">
        <f t="shared" si="103"/>
        <v>1630.1870211933588</v>
      </c>
      <c r="F133" s="19">
        <f t="shared" si="103"/>
        <v>1645.0917348264129</v>
      </c>
      <c r="G133" s="19">
        <f t="shared" si="103"/>
        <v>1678.9467850357328</v>
      </c>
      <c r="H133" s="19">
        <f t="shared" si="103"/>
        <v>1725.0587839027016</v>
      </c>
      <c r="I133" s="19">
        <f t="shared" si="103"/>
        <v>1765.0463540906942</v>
      </c>
      <c r="J133" s="19">
        <f t="shared" si="103"/>
        <v>1781.1144794068248</v>
      </c>
      <c r="K133" s="19">
        <f t="shared" si="103"/>
        <v>1794.4453126884591</v>
      </c>
      <c r="L133" s="19">
        <f t="shared" si="103"/>
        <v>1791.8940382295996</v>
      </c>
      <c r="M133" s="19">
        <f t="shared" si="103"/>
        <v>1791.3758181927801</v>
      </c>
      <c r="N133" s="19">
        <f t="shared" si="103"/>
        <v>1781.9664621277645</v>
      </c>
      <c r="O133" s="19">
        <f t="shared" si="103"/>
        <v>1782.7693405715888</v>
      </c>
      <c r="P133" s="19">
        <f t="shared" si="103"/>
        <v>1777.1695278592993</v>
      </c>
      <c r="Q133" s="19">
        <f t="shared" si="103"/>
        <v>1770.3597343015881</v>
      </c>
      <c r="R133" s="19">
        <f t="shared" ref="R133:V133" si="104">SUM(R134,R139,R142)</f>
        <v>1775.4248510640496</v>
      </c>
      <c r="S133" s="19">
        <f t="shared" si="104"/>
        <v>1788.3142973733579</v>
      </c>
      <c r="T133" s="19">
        <f t="shared" si="104"/>
        <v>1789.8513254046611</v>
      </c>
      <c r="U133" s="19">
        <f t="shared" si="104"/>
        <v>1775.3779106523609</v>
      </c>
      <c r="V133" s="19">
        <f t="shared" si="104"/>
        <v>1818.589294168499</v>
      </c>
      <c r="W133" s="19">
        <f t="shared" ref="W133" si="105">SUM(W134,W139,W142)</f>
        <v>1896.118861406665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907.28034663243329</v>
      </c>
      <c r="C134" s="22">
        <f t="shared" ref="C134:Q134" si="107">SUM(C135:C138)</f>
        <v>897.05046008736679</v>
      </c>
      <c r="D134" s="22">
        <f t="shared" si="107"/>
        <v>886.77434798571107</v>
      </c>
      <c r="E134" s="22">
        <f t="shared" si="107"/>
        <v>876.52601311383899</v>
      </c>
      <c r="F134" s="22">
        <f t="shared" si="107"/>
        <v>864.65349376998472</v>
      </c>
      <c r="G134" s="22">
        <f t="shared" si="107"/>
        <v>856.35896054841146</v>
      </c>
      <c r="H134" s="22">
        <f t="shared" si="107"/>
        <v>852.07859396074616</v>
      </c>
      <c r="I134" s="22">
        <f t="shared" si="107"/>
        <v>845.89863185086745</v>
      </c>
      <c r="J134" s="22">
        <f t="shared" si="107"/>
        <v>833.31787934363058</v>
      </c>
      <c r="K134" s="22">
        <f t="shared" si="107"/>
        <v>818.86323960361642</v>
      </c>
      <c r="L134" s="22">
        <f t="shared" si="107"/>
        <v>805.00848976425152</v>
      </c>
      <c r="M134" s="22">
        <f t="shared" si="107"/>
        <v>788.67403992812046</v>
      </c>
      <c r="N134" s="22">
        <f t="shared" si="107"/>
        <v>772.74599127159422</v>
      </c>
      <c r="O134" s="22">
        <f t="shared" si="107"/>
        <v>751.79115006239533</v>
      </c>
      <c r="P134" s="22">
        <f t="shared" si="107"/>
        <v>727.65124339411261</v>
      </c>
      <c r="Q134" s="22">
        <f t="shared" si="107"/>
        <v>707.56729695544163</v>
      </c>
      <c r="R134" s="22">
        <f t="shared" ref="R134:V134" si="108">SUM(R135:R138)</f>
        <v>688.88241538398302</v>
      </c>
      <c r="S134" s="22">
        <f t="shared" si="108"/>
        <v>672.8987208155844</v>
      </c>
      <c r="T134" s="22">
        <f t="shared" si="108"/>
        <v>653.90417868120346</v>
      </c>
      <c r="U134" s="22">
        <f t="shared" si="108"/>
        <v>632.65879037475315</v>
      </c>
      <c r="V134" s="22">
        <f t="shared" si="108"/>
        <v>618.80524654192379</v>
      </c>
      <c r="W134" s="22">
        <f t="shared" ref="W134" si="109">SUM(W135:W138)</f>
        <v>612.74681206843445</v>
      </c>
      <c r="DA134" s="57"/>
    </row>
    <row r="135" spans="1:105" ht="12" customHeight="1" x14ac:dyDescent="0.25">
      <c r="A135" s="28" t="s">
        <v>32</v>
      </c>
      <c r="B135" s="29">
        <f>B5*1000*11630/RES_summary!B$6</f>
        <v>511.37757312907337</v>
      </c>
      <c r="C135" s="29">
        <f>C5*1000*11630/RES_summary!C$6</f>
        <v>508.29148780217832</v>
      </c>
      <c r="D135" s="29">
        <f>D5*1000*11630/RES_summary!D$6</f>
        <v>504.09207624400494</v>
      </c>
      <c r="E135" s="29">
        <f>E5*1000*11630/RES_summary!E$6</f>
        <v>498.70394950425197</v>
      </c>
      <c r="F135" s="29">
        <f>F5*1000*11630/RES_summary!F$6</f>
        <v>491.32170641858528</v>
      </c>
      <c r="G135" s="29">
        <f>G5*1000*11630/RES_summary!G$6</f>
        <v>487.38573546368491</v>
      </c>
      <c r="H135" s="29">
        <f>H5*1000*11630/RES_summary!H$6</f>
        <v>483.29927773168157</v>
      </c>
      <c r="I135" s="29">
        <f>I5*1000*11630/RES_summary!I$6</f>
        <v>480.99966407894101</v>
      </c>
      <c r="J135" s="29">
        <f>J5*1000*11630/RES_summary!J$6</f>
        <v>475.80805858494932</v>
      </c>
      <c r="K135" s="29">
        <f>K5*1000*11630/RES_summary!K$6</f>
        <v>469.20652797974594</v>
      </c>
      <c r="L135" s="29">
        <f>L5*1000*11630/RES_summary!L$6</f>
        <v>461.55123002765436</v>
      </c>
      <c r="M135" s="29">
        <f>M5*1000*11630/RES_summary!M$6</f>
        <v>454.19882367543158</v>
      </c>
      <c r="N135" s="29">
        <f>N5*1000*11630/RES_summary!N$6</f>
        <v>447.12444642493989</v>
      </c>
      <c r="O135" s="29">
        <f>O5*1000*11630/RES_summary!O$6</f>
        <v>437.52099767173127</v>
      </c>
      <c r="P135" s="29">
        <f>P5*1000*11630/RES_summary!P$6</f>
        <v>426.07758585803953</v>
      </c>
      <c r="Q135" s="29">
        <f>Q5*1000*11630/RES_summary!Q$6</f>
        <v>415.80444350716681</v>
      </c>
      <c r="R135" s="29">
        <f>R5*1000*11630/RES_summary!R$6</f>
        <v>404.51185600365915</v>
      </c>
      <c r="S135" s="29">
        <f>S5*1000*11630/RES_summary!S$6</f>
        <v>391.73018831961116</v>
      </c>
      <c r="T135" s="29">
        <f>T5*1000*11630/RES_summary!T$6</f>
        <v>379.16924949356093</v>
      </c>
      <c r="U135" s="29">
        <f>U5*1000*11630/RES_summary!U$6</f>
        <v>368.75515799302138</v>
      </c>
      <c r="V135" s="29">
        <f>V5*1000*11630/RES_summary!V$6</f>
        <v>358.92492502026488</v>
      </c>
      <c r="W135" s="29">
        <f>W5*1000*11630/RES_summary!W$6</f>
        <v>350.71109803059352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295.68881195700641</v>
      </c>
      <c r="C136" s="29">
        <f>C6*1000*11630/RES_summary!C$6</f>
        <v>287.67035814629094</v>
      </c>
      <c r="D136" s="29">
        <f>D6*1000*11630/RES_summary!D$6</f>
        <v>280.94443285218824</v>
      </c>
      <c r="E136" s="29">
        <f>E6*1000*11630/RES_summary!E$6</f>
        <v>275.58775396679107</v>
      </c>
      <c r="F136" s="29">
        <f>F6*1000*11630/RES_summary!F$6</f>
        <v>270.60634112309742</v>
      </c>
      <c r="G136" s="29">
        <f>G6*1000*11630/RES_summary!G$6</f>
        <v>264.13568435394012</v>
      </c>
      <c r="H136" s="29">
        <f>H6*1000*11630/RES_summary!H$6</f>
        <v>262.17482561491289</v>
      </c>
      <c r="I136" s="29">
        <f>I6*1000*11630/RES_summary!I$6</f>
        <v>256.61312181316595</v>
      </c>
      <c r="J136" s="29">
        <f>J6*1000*11630/RES_summary!J$6</f>
        <v>248.49641544665653</v>
      </c>
      <c r="K136" s="29">
        <f>K6*1000*11630/RES_summary!K$6</f>
        <v>240.47039900296269</v>
      </c>
      <c r="L136" s="29">
        <f>L6*1000*11630/RES_summary!L$6</f>
        <v>233.62687150350169</v>
      </c>
      <c r="M136" s="29">
        <f>M6*1000*11630/RES_summary!M$6</f>
        <v>225.32413637852406</v>
      </c>
      <c r="N136" s="29">
        <f>N6*1000*11630/RES_summary!N$6</f>
        <v>216.73410640212265</v>
      </c>
      <c r="O136" s="29">
        <f>O6*1000*11630/RES_summary!O$6</f>
        <v>206.59282340598801</v>
      </c>
      <c r="P136" s="29">
        <f>P6*1000*11630/RES_summary!P$6</f>
        <v>195.34458954139527</v>
      </c>
      <c r="Q136" s="29">
        <f>Q6*1000*11630/RES_summary!Q$6</f>
        <v>186.9490562776831</v>
      </c>
      <c r="R136" s="29">
        <f>R6*1000*11630/RES_summary!R$6</f>
        <v>181.04558184897004</v>
      </c>
      <c r="S136" s="29">
        <f>S6*1000*11630/RES_summary!S$6</f>
        <v>177.46026708967952</v>
      </c>
      <c r="T136" s="29">
        <f>T6*1000*11630/RES_summary!T$6</f>
        <v>171.80115020133951</v>
      </c>
      <c r="U136" s="29">
        <f>U6*1000*11630/RES_summary!U$6</f>
        <v>163.59559164019547</v>
      </c>
      <c r="V136" s="29">
        <f>V6*1000*11630/RES_summary!V$6</f>
        <v>159.10702252398542</v>
      </c>
      <c r="W136" s="29">
        <f>W6*1000*11630/RES_summary!W$6</f>
        <v>157.16731743489677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22.692810233087052</v>
      </c>
      <c r="C137" s="29">
        <f>C7*1000*11630/RES_summary!C$6</f>
        <v>23.103119446400644</v>
      </c>
      <c r="D137" s="29">
        <f>D7*1000*11630/RES_summary!D$6</f>
        <v>23.398299451826205</v>
      </c>
      <c r="E137" s="29">
        <f>E7*1000*11630/RES_summary!E$6</f>
        <v>23.837012164790217</v>
      </c>
      <c r="F137" s="29">
        <f>F7*1000*11630/RES_summary!F$6</f>
        <v>24.059782648668353</v>
      </c>
      <c r="G137" s="29">
        <f>G7*1000*11630/RES_summary!G$6</f>
        <v>25.1150480825461</v>
      </c>
      <c r="H137" s="29">
        <f>H7*1000*11630/RES_summary!H$6</f>
        <v>25.7485644424568</v>
      </c>
      <c r="I137" s="29">
        <f>I7*1000*11630/RES_summary!I$6</f>
        <v>26.413282723370109</v>
      </c>
      <c r="J137" s="29">
        <f>J7*1000*11630/RES_summary!J$6</f>
        <v>26.937765088037537</v>
      </c>
      <c r="K137" s="29">
        <f>K7*1000*11630/RES_summary!K$6</f>
        <v>27.253784451535129</v>
      </c>
      <c r="L137" s="29">
        <f>L7*1000*11630/RES_summary!L$6</f>
        <v>27.611126714973473</v>
      </c>
      <c r="M137" s="29">
        <f>M7*1000*11630/RES_summary!M$6</f>
        <v>27.984243158170504</v>
      </c>
      <c r="N137" s="29">
        <f>N7*1000*11630/RES_summary!N$6</f>
        <v>28.321888547228856</v>
      </c>
      <c r="O137" s="29">
        <f>O7*1000*11630/RES_summary!O$6</f>
        <v>28.640043345454032</v>
      </c>
      <c r="P137" s="29">
        <f>P7*1000*11630/RES_summary!P$6</f>
        <v>28.462062203447267</v>
      </c>
      <c r="Q137" s="29">
        <f>Q7*1000*11630/RES_summary!Q$6</f>
        <v>28.405517598230865</v>
      </c>
      <c r="R137" s="29">
        <f>R7*1000*11630/RES_summary!R$6</f>
        <v>28.14208262333721</v>
      </c>
      <c r="S137" s="29">
        <f>S7*1000*11630/RES_summary!S$6</f>
        <v>27.961933627865886</v>
      </c>
      <c r="T137" s="29">
        <f>T7*1000*11630/RES_summary!T$6</f>
        <v>27.229500778706299</v>
      </c>
      <c r="U137" s="29">
        <f>U7*1000*11630/RES_summary!U$6</f>
        <v>26.278555887676621</v>
      </c>
      <c r="V137" s="29">
        <f>V7*1000*11630/RES_summary!V$6</f>
        <v>25.339268055890418</v>
      </c>
      <c r="W137" s="29">
        <f>W7*1000*11630/RES_summary!W$6</f>
        <v>25.114840806128797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77.521151313266472</v>
      </c>
      <c r="C138" s="29">
        <f>C8*1000*11630/RES_summary!C$6</f>
        <v>77.985494692496786</v>
      </c>
      <c r="D138" s="29">
        <f>D8*1000*11630/RES_summary!D$6</f>
        <v>78.339539437691656</v>
      </c>
      <c r="E138" s="29">
        <f>E8*1000*11630/RES_summary!E$6</f>
        <v>78.39729747800574</v>
      </c>
      <c r="F138" s="29">
        <f>F8*1000*11630/RES_summary!F$6</f>
        <v>78.665663579633659</v>
      </c>
      <c r="G138" s="29">
        <f>G8*1000*11630/RES_summary!G$6</f>
        <v>79.722492648240419</v>
      </c>
      <c r="H138" s="29">
        <f>H8*1000*11630/RES_summary!H$6</f>
        <v>80.85592617169489</v>
      </c>
      <c r="I138" s="29">
        <f>I8*1000*11630/RES_summary!I$6</f>
        <v>81.872563235390331</v>
      </c>
      <c r="J138" s="29">
        <f>J8*1000*11630/RES_summary!J$6</f>
        <v>82.075640223987165</v>
      </c>
      <c r="K138" s="29">
        <f>K8*1000*11630/RES_summary!K$6</f>
        <v>81.932528169372574</v>
      </c>
      <c r="L138" s="29">
        <f>L8*1000*11630/RES_summary!L$6</f>
        <v>82.219261518122067</v>
      </c>
      <c r="M138" s="29">
        <f>M8*1000*11630/RES_summary!M$6</f>
        <v>81.166836715994222</v>
      </c>
      <c r="N138" s="29">
        <f>N8*1000*11630/RES_summary!N$6</f>
        <v>80.565549897302873</v>
      </c>
      <c r="O138" s="29">
        <f>O8*1000*11630/RES_summary!O$6</f>
        <v>79.037285639221935</v>
      </c>
      <c r="P138" s="29">
        <f>P8*1000*11630/RES_summary!P$6</f>
        <v>77.767005791230531</v>
      </c>
      <c r="Q138" s="29">
        <f>Q8*1000*11630/RES_summary!Q$6</f>
        <v>76.408279572360854</v>
      </c>
      <c r="R138" s="29">
        <f>R8*1000*11630/RES_summary!R$6</f>
        <v>75.182894908016664</v>
      </c>
      <c r="S138" s="29">
        <f>S8*1000*11630/RES_summary!S$6</f>
        <v>75.746331778427788</v>
      </c>
      <c r="T138" s="29">
        <f>T8*1000*11630/RES_summary!T$6</f>
        <v>75.704278207596801</v>
      </c>
      <c r="U138" s="29">
        <f>U8*1000*11630/RES_summary!U$6</f>
        <v>74.029484853859643</v>
      </c>
      <c r="V138" s="29">
        <f>V8*1000*11630/RES_summary!V$6</f>
        <v>75.434030941783021</v>
      </c>
      <c r="W138" s="29">
        <f>W8*1000*11630/RES_summary!W$6</f>
        <v>79.753555796815405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234.26994588111037</v>
      </c>
      <c r="C139" s="22">
        <f t="shared" ref="C139:Q139" si="111">SUM(C140:C141)</f>
        <v>248.42885730813703</v>
      </c>
      <c r="D139" s="22">
        <f t="shared" si="111"/>
        <v>262.20633999651091</v>
      </c>
      <c r="E139" s="22">
        <f t="shared" si="111"/>
        <v>280.03299117755432</v>
      </c>
      <c r="F139" s="22">
        <f t="shared" si="111"/>
        <v>301.05565328844358</v>
      </c>
      <c r="G139" s="22">
        <f t="shared" si="111"/>
        <v>335.82108938799837</v>
      </c>
      <c r="H139" s="22">
        <f t="shared" si="111"/>
        <v>378.18301937443397</v>
      </c>
      <c r="I139" s="22">
        <f t="shared" si="111"/>
        <v>419.60693703838075</v>
      </c>
      <c r="J139" s="22">
        <f t="shared" si="111"/>
        <v>448.19314502226405</v>
      </c>
      <c r="K139" s="22">
        <f t="shared" si="111"/>
        <v>479.52884587015427</v>
      </c>
      <c r="L139" s="22">
        <f t="shared" si="111"/>
        <v>493.25217781330741</v>
      </c>
      <c r="M139" s="22">
        <f t="shared" si="111"/>
        <v>514.66667436351383</v>
      </c>
      <c r="N139" s="22">
        <f t="shared" si="111"/>
        <v>522.65798347438738</v>
      </c>
      <c r="O139" s="22">
        <f t="shared" si="111"/>
        <v>546.64632850212683</v>
      </c>
      <c r="P139" s="22">
        <f t="shared" si="111"/>
        <v>569.67814691117587</v>
      </c>
      <c r="Q139" s="22">
        <f t="shared" si="111"/>
        <v>589.21627503424236</v>
      </c>
      <c r="R139" s="22">
        <f t="shared" ref="R139:V139" si="112">SUM(R140:R141)</f>
        <v>624.76954300750583</v>
      </c>
      <c r="S139" s="22">
        <f t="shared" si="112"/>
        <v>665.59381330337158</v>
      </c>
      <c r="T139" s="22">
        <f t="shared" si="112"/>
        <v>703.88232657175956</v>
      </c>
      <c r="U139" s="22">
        <f t="shared" si="112"/>
        <v>732.28018691647947</v>
      </c>
      <c r="V139" s="22">
        <f t="shared" si="112"/>
        <v>791.10917707121644</v>
      </c>
      <c r="W139" s="22">
        <f t="shared" ref="W139" si="113">SUM(W140:W141)</f>
        <v>861.76054418691342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195.09935699687651</v>
      </c>
      <c r="C140" s="29">
        <f>C10*1000*11630/RES_summary!C$6</f>
        <v>207.40394224897261</v>
      </c>
      <c r="D140" s="29">
        <f>D10*1000*11630/RES_summary!D$6</f>
        <v>218.56782299028677</v>
      </c>
      <c r="E140" s="29">
        <f>E10*1000*11630/RES_summary!E$6</f>
        <v>233.84869431019496</v>
      </c>
      <c r="F140" s="29">
        <f>F10*1000*11630/RES_summary!F$6</f>
        <v>248.73714431486729</v>
      </c>
      <c r="G140" s="29">
        <f>G10*1000*11630/RES_summary!G$6</f>
        <v>274.11924715105584</v>
      </c>
      <c r="H140" s="29">
        <f>H10*1000*11630/RES_summary!H$6</f>
        <v>308.19452312998112</v>
      </c>
      <c r="I140" s="29">
        <f>I10*1000*11630/RES_summary!I$6</f>
        <v>342.98819568269948</v>
      </c>
      <c r="J140" s="29">
        <f>J10*1000*11630/RES_summary!J$6</f>
        <v>361.25460935122931</v>
      </c>
      <c r="K140" s="29">
        <f>K10*1000*11630/RES_summary!K$6</f>
        <v>383.31688848161758</v>
      </c>
      <c r="L140" s="29">
        <f>L10*1000*11630/RES_summary!L$6</f>
        <v>393.45764598959619</v>
      </c>
      <c r="M140" s="29">
        <f>M10*1000*11630/RES_summary!M$6</f>
        <v>405.26661011203322</v>
      </c>
      <c r="N140" s="29">
        <f>N10*1000*11630/RES_summary!N$6</f>
        <v>410.2017426836764</v>
      </c>
      <c r="O140" s="29">
        <f>O10*1000*11630/RES_summary!O$6</f>
        <v>430.79441752522888</v>
      </c>
      <c r="P140" s="29">
        <f>P10*1000*11630/RES_summary!P$6</f>
        <v>446.99008161511063</v>
      </c>
      <c r="Q140" s="29">
        <f>Q10*1000*11630/RES_summary!Q$6</f>
        <v>456.93417565131699</v>
      </c>
      <c r="R140" s="29">
        <f>R10*1000*11630/RES_summary!R$6</f>
        <v>477.51689022118484</v>
      </c>
      <c r="S140" s="29">
        <f>S10*1000*11630/RES_summary!S$6</f>
        <v>499.11365136983284</v>
      </c>
      <c r="T140" s="29">
        <f>T10*1000*11630/RES_summary!T$6</f>
        <v>519.65948580002589</v>
      </c>
      <c r="U140" s="29">
        <f>U10*1000*11630/RES_summary!U$6</f>
        <v>532.33667474301876</v>
      </c>
      <c r="V140" s="29">
        <f>V10*1000*11630/RES_summary!V$6</f>
        <v>565.81821832057096</v>
      </c>
      <c r="W140" s="29">
        <f>W10*1000*11630/RES_summary!W$6</f>
        <v>606.23721540378051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39.170588884233865</v>
      </c>
      <c r="C141" s="29">
        <f>C11*1000*11630/RES_summary!C$6</f>
        <v>41.024915059164414</v>
      </c>
      <c r="D141" s="29">
        <f>D11*1000*11630/RES_summary!D$6</f>
        <v>43.638517006224106</v>
      </c>
      <c r="E141" s="29">
        <f>E11*1000*11630/RES_summary!E$6</f>
        <v>46.184296867359365</v>
      </c>
      <c r="F141" s="29">
        <f>F11*1000*11630/RES_summary!F$6</f>
        <v>52.3185089735763</v>
      </c>
      <c r="G141" s="29">
        <f>G11*1000*11630/RES_summary!G$6</f>
        <v>61.701842236942547</v>
      </c>
      <c r="H141" s="29">
        <f>H11*1000*11630/RES_summary!H$6</f>
        <v>69.988496244452861</v>
      </c>
      <c r="I141" s="29">
        <f>I11*1000*11630/RES_summary!I$6</f>
        <v>76.618741355681252</v>
      </c>
      <c r="J141" s="29">
        <f>J11*1000*11630/RES_summary!J$6</f>
        <v>86.938535671034728</v>
      </c>
      <c r="K141" s="29">
        <f>K11*1000*11630/RES_summary!K$6</f>
        <v>96.211957388536689</v>
      </c>
      <c r="L141" s="29">
        <f>L11*1000*11630/RES_summary!L$6</f>
        <v>99.794531823711225</v>
      </c>
      <c r="M141" s="29">
        <f>M11*1000*11630/RES_summary!M$6</f>
        <v>109.4000642514806</v>
      </c>
      <c r="N141" s="29">
        <f>N11*1000*11630/RES_summary!N$6</f>
        <v>112.45624079071094</v>
      </c>
      <c r="O141" s="29">
        <f>O11*1000*11630/RES_summary!O$6</f>
        <v>115.851910976898</v>
      </c>
      <c r="P141" s="29">
        <f>P11*1000*11630/RES_summary!P$6</f>
        <v>122.68806529606523</v>
      </c>
      <c r="Q141" s="29">
        <f>Q11*1000*11630/RES_summary!Q$6</f>
        <v>132.2820993829254</v>
      </c>
      <c r="R141" s="29">
        <f>R11*1000*11630/RES_summary!R$6</f>
        <v>147.25265278632099</v>
      </c>
      <c r="S141" s="29">
        <f>S11*1000*11630/RES_summary!S$6</f>
        <v>166.48016193353877</v>
      </c>
      <c r="T141" s="29">
        <f>T11*1000*11630/RES_summary!T$6</f>
        <v>184.22284077173364</v>
      </c>
      <c r="U141" s="29">
        <f>U11*1000*11630/RES_summary!U$6</f>
        <v>199.94351217346073</v>
      </c>
      <c r="V141" s="29">
        <f>V11*1000*11630/RES_summary!V$6</f>
        <v>225.29095875064553</v>
      </c>
      <c r="W141" s="29">
        <f>W11*1000*11630/RES_summary!W$6</f>
        <v>255.52332878313291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431.08930827994578</v>
      </c>
      <c r="C142" s="22">
        <f t="shared" ref="C142:Q142" si="115">SUM(C143:C144)</f>
        <v>449.14641079576433</v>
      </c>
      <c r="D142" s="22">
        <f t="shared" si="115"/>
        <v>462.51557863279396</v>
      </c>
      <c r="E142" s="22">
        <f t="shared" si="115"/>
        <v>473.62801690196545</v>
      </c>
      <c r="F142" s="22">
        <f t="shared" si="115"/>
        <v>479.38258776798466</v>
      </c>
      <c r="G142" s="22">
        <f t="shared" si="115"/>
        <v>486.76673509932277</v>
      </c>
      <c r="H142" s="22">
        <f t="shared" si="115"/>
        <v>494.79717056752156</v>
      </c>
      <c r="I142" s="22">
        <f t="shared" si="115"/>
        <v>499.540785201446</v>
      </c>
      <c r="J142" s="22">
        <f t="shared" si="115"/>
        <v>499.60345504093016</v>
      </c>
      <c r="K142" s="22">
        <f t="shared" si="115"/>
        <v>496.05322721468838</v>
      </c>
      <c r="L142" s="22">
        <f t="shared" si="115"/>
        <v>493.63337065204053</v>
      </c>
      <c r="M142" s="22">
        <f t="shared" si="115"/>
        <v>488.03510390114559</v>
      </c>
      <c r="N142" s="22">
        <f t="shared" si="115"/>
        <v>486.56248738178306</v>
      </c>
      <c r="O142" s="22">
        <f t="shared" si="115"/>
        <v>484.3318620070666</v>
      </c>
      <c r="P142" s="22">
        <f t="shared" si="115"/>
        <v>479.8401375540106</v>
      </c>
      <c r="Q142" s="22">
        <f t="shared" si="115"/>
        <v>473.57616231190423</v>
      </c>
      <c r="R142" s="22">
        <f t="shared" ref="R142:V142" si="116">SUM(R143:R144)</f>
        <v>461.77289267256072</v>
      </c>
      <c r="S142" s="22">
        <f t="shared" si="116"/>
        <v>449.82176325440207</v>
      </c>
      <c r="T142" s="22">
        <f t="shared" si="116"/>
        <v>432.06482015169803</v>
      </c>
      <c r="U142" s="22">
        <f t="shared" si="116"/>
        <v>410.43893336112814</v>
      </c>
      <c r="V142" s="22">
        <f t="shared" si="116"/>
        <v>408.67487055535895</v>
      </c>
      <c r="W142" s="22">
        <f t="shared" ref="W142" si="117">SUM(W143:W144)</f>
        <v>421.61150515131715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333.98706849342778</v>
      </c>
      <c r="C143" s="31">
        <f>C13*1000*11630/RES_summary!C$6</f>
        <v>340.26313824713253</v>
      </c>
      <c r="D143" s="31">
        <f>D13*1000*11630/RES_summary!D$6</f>
        <v>347.10398799150408</v>
      </c>
      <c r="E143" s="31">
        <f>E13*1000*11630/RES_summary!E$6</f>
        <v>352.39329031536454</v>
      </c>
      <c r="F143" s="31">
        <f>F13*1000*11630/RES_summary!F$6</f>
        <v>355.78258258363434</v>
      </c>
      <c r="G143" s="31">
        <f>G13*1000*11630/RES_summary!G$6</f>
        <v>360.28421809277665</v>
      </c>
      <c r="H143" s="31">
        <f>H13*1000*11630/RES_summary!H$6</f>
        <v>365.51023371480233</v>
      </c>
      <c r="I143" s="31">
        <f>I13*1000*11630/RES_summary!I$6</f>
        <v>366.99891009413273</v>
      </c>
      <c r="J143" s="31">
        <f>J13*1000*11630/RES_summary!J$6</f>
        <v>364.93379949689063</v>
      </c>
      <c r="K143" s="31">
        <f>K13*1000*11630/RES_summary!K$6</f>
        <v>358.41851617160921</v>
      </c>
      <c r="L143" s="31">
        <f>L13*1000*11630/RES_summary!L$6</f>
        <v>350.28349698190931</v>
      </c>
      <c r="M143" s="31">
        <f>M13*1000*11630/RES_summary!M$6</f>
        <v>339.09543863500909</v>
      </c>
      <c r="N143" s="31">
        <f>N13*1000*11630/RES_summary!N$6</f>
        <v>334.46320607286088</v>
      </c>
      <c r="O143" s="31">
        <f>O13*1000*11630/RES_summary!O$6</f>
        <v>329.57356525797428</v>
      </c>
      <c r="P143" s="31">
        <f>P13*1000*11630/RES_summary!P$6</f>
        <v>321.39298714282887</v>
      </c>
      <c r="Q143" s="31">
        <f>Q13*1000*11630/RES_summary!Q$6</f>
        <v>312.1932937576637</v>
      </c>
      <c r="R143" s="31">
        <f>R13*1000*11630/RES_summary!R$6</f>
        <v>296.6779393482048</v>
      </c>
      <c r="S143" s="31">
        <f>S13*1000*11630/RES_summary!S$6</f>
        <v>279.24808980684668</v>
      </c>
      <c r="T143" s="31">
        <f>T13*1000*11630/RES_summary!T$6</f>
        <v>258.87646751665926</v>
      </c>
      <c r="U143" s="31">
        <f>U13*1000*11630/RES_summary!U$6</f>
        <v>236.85108359370184</v>
      </c>
      <c r="V143" s="31">
        <f>V13*1000*11630/RES_summary!V$6</f>
        <v>227.23023506581913</v>
      </c>
      <c r="W143" s="31">
        <f>W13*1000*11630/RES_summary!W$6</f>
        <v>228.006165158453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97.102239786517998</v>
      </c>
      <c r="C144" s="33">
        <f>C14*1000*11630/RES_summary!C$6</f>
        <v>108.88327254863181</v>
      </c>
      <c r="D144" s="33">
        <f>D14*1000*11630/RES_summary!D$6</f>
        <v>115.41159064128989</v>
      </c>
      <c r="E144" s="33">
        <f>E14*1000*11630/RES_summary!E$6</f>
        <v>121.23472658660093</v>
      </c>
      <c r="F144" s="33">
        <f>F14*1000*11630/RES_summary!F$6</f>
        <v>123.60000518435032</v>
      </c>
      <c r="G144" s="33">
        <f>G14*1000*11630/RES_summary!G$6</f>
        <v>126.48251700654613</v>
      </c>
      <c r="H144" s="33">
        <f>H14*1000*11630/RES_summary!H$6</f>
        <v>129.28693685271921</v>
      </c>
      <c r="I144" s="33">
        <f>I14*1000*11630/RES_summary!I$6</f>
        <v>132.54187510731327</v>
      </c>
      <c r="J144" s="33">
        <f>J14*1000*11630/RES_summary!J$6</f>
        <v>134.66965554403953</v>
      </c>
      <c r="K144" s="33">
        <f>K14*1000*11630/RES_summary!K$6</f>
        <v>137.63471104307914</v>
      </c>
      <c r="L144" s="33">
        <f>L14*1000*11630/RES_summary!L$6</f>
        <v>143.34987367013122</v>
      </c>
      <c r="M144" s="33">
        <f>M14*1000*11630/RES_summary!M$6</f>
        <v>148.93966526613647</v>
      </c>
      <c r="N144" s="33">
        <f>N14*1000*11630/RES_summary!N$6</f>
        <v>152.0992813089222</v>
      </c>
      <c r="O144" s="33">
        <f>O14*1000*11630/RES_summary!O$6</f>
        <v>154.75829674909232</v>
      </c>
      <c r="P144" s="33">
        <f>P14*1000*11630/RES_summary!P$6</f>
        <v>158.44715041118172</v>
      </c>
      <c r="Q144" s="33">
        <f>Q14*1000*11630/RES_summary!Q$6</f>
        <v>161.3828685542405</v>
      </c>
      <c r="R144" s="33">
        <f>R14*1000*11630/RES_summary!R$6</f>
        <v>165.09495332435594</v>
      </c>
      <c r="S144" s="33">
        <f>S14*1000*11630/RES_summary!S$6</f>
        <v>170.57367344755539</v>
      </c>
      <c r="T144" s="33">
        <f>T14*1000*11630/RES_summary!T$6</f>
        <v>173.18835263503877</v>
      </c>
      <c r="U144" s="33">
        <f>U14*1000*11630/RES_summary!U$6</f>
        <v>173.58784976742629</v>
      </c>
      <c r="V144" s="33">
        <f>V14*1000*11630/RES_summary!V$6</f>
        <v>181.44463548953982</v>
      </c>
      <c r="W144" s="33">
        <f>W14*1000*11630/RES_summary!W$6</f>
        <v>193.60533999286412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172.5421349360501</v>
      </c>
      <c r="C3" s="49">
        <f t="shared" ref="C3:W3" si="0">C5*C11/11630</f>
        <v>173.19855440795115</v>
      </c>
      <c r="D3" s="49">
        <f t="shared" si="0"/>
        <v>173.33719669432008</v>
      </c>
      <c r="E3" s="49">
        <f t="shared" si="0"/>
        <v>172.65851129631844</v>
      </c>
      <c r="F3" s="49">
        <f t="shared" si="0"/>
        <v>174.01638957303447</v>
      </c>
      <c r="G3" s="49">
        <f t="shared" si="0"/>
        <v>172.56870507249383</v>
      </c>
      <c r="H3" s="49">
        <f t="shared" si="0"/>
        <v>170.83108508780981</v>
      </c>
      <c r="I3" s="49">
        <f t="shared" si="0"/>
        <v>170.50168384832574</v>
      </c>
      <c r="J3" s="49">
        <f t="shared" si="0"/>
        <v>169.86728174281041</v>
      </c>
      <c r="K3" s="49">
        <f t="shared" si="0"/>
        <v>168.91015424477132</v>
      </c>
      <c r="L3" s="49">
        <f t="shared" si="0"/>
        <v>166.58475263910063</v>
      </c>
      <c r="M3" s="49">
        <f t="shared" si="0"/>
        <v>164.48835784550673</v>
      </c>
      <c r="N3" s="49">
        <f t="shared" si="0"/>
        <v>162.24800558385758</v>
      </c>
      <c r="O3" s="49">
        <f t="shared" si="0"/>
        <v>161.19797165611422</v>
      </c>
      <c r="P3" s="49">
        <f t="shared" si="0"/>
        <v>158.66642037517457</v>
      </c>
      <c r="Q3" s="49">
        <f t="shared" si="0"/>
        <v>152.89640652035578</v>
      </c>
      <c r="R3" s="49">
        <f t="shared" si="0"/>
        <v>147.55222105712838</v>
      </c>
      <c r="S3" s="49">
        <f t="shared" si="0"/>
        <v>142.96498051460605</v>
      </c>
      <c r="T3" s="49">
        <f t="shared" si="0"/>
        <v>137.54548730560319</v>
      </c>
      <c r="U3" s="49">
        <f t="shared" si="0"/>
        <v>133.35191632417883</v>
      </c>
      <c r="V3" s="49">
        <f t="shared" si="0"/>
        <v>129.72401667310882</v>
      </c>
      <c r="W3" s="49">
        <f t="shared" si="0"/>
        <v>126.13470895943335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229.07135037742734</v>
      </c>
      <c r="C5" s="49">
        <f t="shared" ref="C5:W5" si="1">C7*C13/1000000</f>
        <v>229.94282965347873</v>
      </c>
      <c r="D5" s="49">
        <f t="shared" si="1"/>
        <v>230.12689469805295</v>
      </c>
      <c r="E5" s="49">
        <f t="shared" si="1"/>
        <v>229.22585460915349</v>
      </c>
      <c r="F5" s="49">
        <f t="shared" si="1"/>
        <v>231.0286085313233</v>
      </c>
      <c r="G5" s="49">
        <f t="shared" si="1"/>
        <v>229.10662556998912</v>
      </c>
      <c r="H5" s="49">
        <f t="shared" si="1"/>
        <v>226.79971684603069</v>
      </c>
      <c r="I5" s="49">
        <f t="shared" si="1"/>
        <v>226.3623953374462</v>
      </c>
      <c r="J5" s="49">
        <f t="shared" si="1"/>
        <v>225.52014688000975</v>
      </c>
      <c r="K5" s="49">
        <f t="shared" si="1"/>
        <v>224.24943993912012</v>
      </c>
      <c r="L5" s="49">
        <f t="shared" si="1"/>
        <v>221.16217730510738</v>
      </c>
      <c r="M5" s="49">
        <f t="shared" si="1"/>
        <v>218.37894997069003</v>
      </c>
      <c r="N5" s="49">
        <f t="shared" si="1"/>
        <v>215.40460102057807</v>
      </c>
      <c r="O5" s="49">
        <f t="shared" si="1"/>
        <v>214.01054912792344</v>
      </c>
      <c r="P5" s="49">
        <f t="shared" si="1"/>
        <v>210.64959691361651</v>
      </c>
      <c r="Q5" s="49">
        <f t="shared" si="1"/>
        <v>202.98917897622587</v>
      </c>
      <c r="R5" s="49">
        <f t="shared" si="1"/>
        <v>195.89410170027449</v>
      </c>
      <c r="S5" s="49">
        <f t="shared" si="1"/>
        <v>189.80396385672026</v>
      </c>
      <c r="T5" s="49">
        <f t="shared" si="1"/>
        <v>182.60890609179981</v>
      </c>
      <c r="U5" s="49">
        <f t="shared" si="1"/>
        <v>177.04141402399557</v>
      </c>
      <c r="V5" s="49">
        <f t="shared" si="1"/>
        <v>172.22492167902467</v>
      </c>
      <c r="W5" s="49">
        <f t="shared" si="1"/>
        <v>167.45966497696466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4567886.7</v>
      </c>
      <c r="C7" s="35">
        <v>4634455.8</v>
      </c>
      <c r="D7" s="35">
        <v>4697309.5</v>
      </c>
      <c r="E7" s="35">
        <v>4741383.4000000004</v>
      </c>
      <c r="F7" s="35">
        <v>4867713.5</v>
      </c>
      <c r="G7" s="35">
        <v>4906115.5</v>
      </c>
      <c r="H7" s="35">
        <v>4942977</v>
      </c>
      <c r="I7" s="35">
        <v>5045534</v>
      </c>
      <c r="J7" s="35">
        <v>5151018.6000000006</v>
      </c>
      <c r="K7" s="35">
        <v>5255992.3</v>
      </c>
      <c r="L7" s="35">
        <v>5315945.7</v>
      </c>
      <c r="M7" s="35">
        <v>5394184.9000000004</v>
      </c>
      <c r="N7" s="35">
        <v>5480744.1000000006</v>
      </c>
      <c r="O7" s="35">
        <v>5642083.2000000002</v>
      </c>
      <c r="P7" s="35">
        <v>5746666.9000000004</v>
      </c>
      <c r="Q7" s="35">
        <v>5701751.9000000004</v>
      </c>
      <c r="R7" s="35">
        <v>5687588.4000000004</v>
      </c>
      <c r="S7" s="35">
        <v>5721669.2000000002</v>
      </c>
      <c r="T7" s="35">
        <v>5717247.9000000004</v>
      </c>
      <c r="U7" s="35">
        <v>5728178.2999999998</v>
      </c>
      <c r="V7" s="35">
        <v>5747669.2000000002</v>
      </c>
      <c r="W7" s="35">
        <v>5745160.2000000002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306747.47161371261</v>
      </c>
      <c r="D8" s="52">
        <v>304576.96146697365</v>
      </c>
      <c r="E8" s="52">
        <v>287351.98845421802</v>
      </c>
      <c r="F8" s="52">
        <v>371173.01649367902</v>
      </c>
      <c r="G8" s="52">
        <v>284819.80991473328</v>
      </c>
      <c r="H8" s="52">
        <v>284864.33346053399</v>
      </c>
      <c r="I8" s="52">
        <v>352155.05229068454</v>
      </c>
      <c r="J8" s="52">
        <v>356688.13198390882</v>
      </c>
      <c r="K8" s="52">
        <v>357793.03854074981</v>
      </c>
      <c r="L8" s="52">
        <v>314398.93838628754</v>
      </c>
      <c r="M8" s="52">
        <v>334321.39837286063</v>
      </c>
      <c r="N8" s="52">
        <v>344288.58578282036</v>
      </c>
      <c r="O8" s="52">
        <v>420726.26833129767</v>
      </c>
      <c r="P8" s="52">
        <v>365639.31416898314</v>
      </c>
      <c r="Q8" s="52">
        <v>217819.7918849308</v>
      </c>
      <c r="R8" s="52">
        <v>250261.27050937712</v>
      </c>
      <c r="S8" s="52">
        <v>300206.41951657925</v>
      </c>
      <c r="T8" s="52">
        <v>263416.10882767104</v>
      </c>
      <c r="U8" s="52">
        <v>317677.87161371205</v>
      </c>
      <c r="V8" s="52">
        <v>324067.86146697402</v>
      </c>
      <c r="W8" s="52">
        <v>284842.98845421802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240178.37161371298</v>
      </c>
      <c r="D9" s="36">
        <v>241723.26146697346</v>
      </c>
      <c r="E9" s="36">
        <v>243278.08845421765</v>
      </c>
      <c r="F9" s="36">
        <v>244842.9164936794</v>
      </c>
      <c r="G9" s="36">
        <v>246417.80991473328</v>
      </c>
      <c r="H9" s="36">
        <v>248002.83346053399</v>
      </c>
      <c r="I9" s="36">
        <v>249598.05229068454</v>
      </c>
      <c r="J9" s="36">
        <v>251203.53198390827</v>
      </c>
      <c r="K9" s="36">
        <v>252819.33854075056</v>
      </c>
      <c r="L9" s="36">
        <v>254445.53838628717</v>
      </c>
      <c r="M9" s="36">
        <v>256082.19837286044</v>
      </c>
      <c r="N9" s="36">
        <v>257729.38578282017</v>
      </c>
      <c r="O9" s="36">
        <v>259387.16833129805</v>
      </c>
      <c r="P9" s="36">
        <v>261055.61416898295</v>
      </c>
      <c r="Q9" s="36">
        <v>262734.7918849308</v>
      </c>
      <c r="R9" s="36">
        <v>264424.77050937712</v>
      </c>
      <c r="S9" s="36">
        <v>266125.61951657943</v>
      </c>
      <c r="T9" s="36">
        <v>267837.40882767085</v>
      </c>
      <c r="U9" s="36">
        <v>306747.47161371261</v>
      </c>
      <c r="V9" s="36">
        <v>304576.96146697365</v>
      </c>
      <c r="W9" s="36">
        <v>287351.98845421802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8759.9999999999927</v>
      </c>
      <c r="D11" s="54">
        <v>8759.9999999999945</v>
      </c>
      <c r="E11" s="54">
        <v>8759.9999999999945</v>
      </c>
      <c r="F11" s="54">
        <v>8759.9999999999945</v>
      </c>
      <c r="G11" s="54">
        <v>8759.9999999999945</v>
      </c>
      <c r="H11" s="54">
        <v>8759.9999999999964</v>
      </c>
      <c r="I11" s="54">
        <v>8759.9999999999982</v>
      </c>
      <c r="J11" s="54">
        <v>8759.9999999999982</v>
      </c>
      <c r="K11" s="54">
        <v>8759.9999999999927</v>
      </c>
      <c r="L11" s="54">
        <v>8759.9999999999982</v>
      </c>
      <c r="M11" s="54">
        <v>8759.9999999999927</v>
      </c>
      <c r="N11" s="54">
        <v>8759.9999999999982</v>
      </c>
      <c r="O11" s="54">
        <v>8759.9999999999964</v>
      </c>
      <c r="P11" s="54">
        <v>8759.9999999999982</v>
      </c>
      <c r="Q11" s="54">
        <v>8759.9999999999964</v>
      </c>
      <c r="R11" s="54">
        <v>8759.9999999999927</v>
      </c>
      <c r="S11" s="54">
        <v>8759.9999999999945</v>
      </c>
      <c r="T11" s="54">
        <v>8759.9999999999927</v>
      </c>
      <c r="U11" s="54">
        <v>8759.9999999999927</v>
      </c>
      <c r="V11" s="54">
        <v>8759.9999999999964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50.148211946112262</v>
      </c>
      <c r="C13" s="35">
        <v>49.615928941102148</v>
      </c>
      <c r="D13" s="35">
        <v>48.991213948762145</v>
      </c>
      <c r="E13" s="35">
        <v>48.345774908047609</v>
      </c>
      <c r="F13" s="35">
        <v>47.461422807920663</v>
      </c>
      <c r="G13" s="35">
        <v>46.698172020203991</v>
      </c>
      <c r="H13" s="35">
        <v>45.883223176241906</v>
      </c>
      <c r="I13" s="35">
        <v>44.863912390134765</v>
      </c>
      <c r="J13" s="35">
        <v>43.781660365196451</v>
      </c>
      <c r="K13" s="35">
        <v>42.665481062276314</v>
      </c>
      <c r="L13" s="35">
        <v>41.603543336627268</v>
      </c>
      <c r="M13" s="35">
        <v>40.484142464358243</v>
      </c>
      <c r="N13" s="35">
        <v>39.302072326379559</v>
      </c>
      <c r="O13" s="35">
        <v>37.931122520122251</v>
      </c>
      <c r="P13" s="35">
        <v>36.655960851605386</v>
      </c>
      <c r="Q13" s="35">
        <v>35.601194604105075</v>
      </c>
      <c r="R13" s="35">
        <v>34.442383647219351</v>
      </c>
      <c r="S13" s="35">
        <v>33.172830728613299</v>
      </c>
      <c r="T13" s="35">
        <v>31.94000142827457</v>
      </c>
      <c r="U13" s="35">
        <v>30.907106020773757</v>
      </c>
      <c r="V13" s="35">
        <v>29.964306519071183</v>
      </c>
      <c r="W13" s="35">
        <v>29.147953955568489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42.106280754851966</v>
      </c>
      <c r="D14" s="36">
        <v>40.403759803940154</v>
      </c>
      <c r="E14" s="36">
        <v>39.320838228853397</v>
      </c>
      <c r="F14" s="36">
        <v>37.936993709883325</v>
      </c>
      <c r="G14" s="36">
        <v>36.638707120444714</v>
      </c>
      <c r="H14" s="36">
        <v>35.560752055540355</v>
      </c>
      <c r="I14" s="36">
        <v>34.301863456028258</v>
      </c>
      <c r="J14" s="36">
        <v>32.956407718759941</v>
      </c>
      <c r="K14" s="36">
        <v>31.883601980781972</v>
      </c>
      <c r="L14" s="36">
        <v>30.765772312631153</v>
      </c>
      <c r="M14" s="36">
        <v>30.087326369677509</v>
      </c>
      <c r="N14" s="36">
        <v>28.90110019256629</v>
      </c>
      <c r="O14" s="36">
        <v>27.604054405702176</v>
      </c>
      <c r="P14" s="36">
        <v>26.612346314227825</v>
      </c>
      <c r="Q14" s="36">
        <v>25.320298233441275</v>
      </c>
      <c r="R14" s="36">
        <v>24.635662349216613</v>
      </c>
      <c r="S14" s="36">
        <v>24.168657485530229</v>
      </c>
      <c r="T14" s="36">
        <v>23.675504918141097</v>
      </c>
      <c r="U14" s="36">
        <v>23.13193253113749</v>
      </c>
      <c r="V14" s="36">
        <v>23.111091652381816</v>
      </c>
      <c r="W14" s="36">
        <v>22.937774898881795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1.1640781001611096</v>
      </c>
      <c r="C16" s="44">
        <f>C7/RES_summary!C$6</f>
        <v>1.1694660098382943</v>
      </c>
      <c r="D16" s="44">
        <f>D7/RES_summary!D$6</f>
        <v>1.1745934204097228</v>
      </c>
      <c r="E16" s="44">
        <f>E7/RES_summary!E$6</f>
        <v>1.1775522206277751</v>
      </c>
      <c r="F16" s="44">
        <f>F7/RES_summary!F$6</f>
        <v>1.1817377033658929</v>
      </c>
      <c r="G16" s="44">
        <f>G7/RES_summary!G$6</f>
        <v>1.19143081255077</v>
      </c>
      <c r="H16" s="44">
        <f>H7/RES_summary!H$6</f>
        <v>1.2024253443153574</v>
      </c>
      <c r="I16" s="44">
        <f>I7/RES_summary!I$6</f>
        <v>1.2238932033936458</v>
      </c>
      <c r="J16" s="44">
        <f>J7/RES_summary!J$6</f>
        <v>1.240610519790087</v>
      </c>
      <c r="K16" s="44">
        <f>K7/RES_summary!K$6</f>
        <v>1.2554033777470348</v>
      </c>
      <c r="L16" s="44">
        <f>L7/RES_summary!L$6</f>
        <v>1.2664425275554123</v>
      </c>
      <c r="M16" s="44">
        <f>M7/RES_summary!M$6</f>
        <v>1.2807281475830707</v>
      </c>
      <c r="N16" s="44">
        <f>N7/RES_summary!N$6</f>
        <v>1.2987000545237797</v>
      </c>
      <c r="O16" s="44">
        <f>O7/RES_summary!O$6</f>
        <v>1.3167371817805655</v>
      </c>
      <c r="P16" s="44">
        <f>P7/RES_summary!P$6</f>
        <v>1.3269054388266217</v>
      </c>
      <c r="Q16" s="44">
        <f>Q7/RES_summary!Q$6</f>
        <v>1.3332771892115365</v>
      </c>
      <c r="R16" s="44">
        <f>R7/RES_summary!R$6</f>
        <v>1.340707222380682</v>
      </c>
      <c r="S16" s="44">
        <f>S7/RES_summary!S$6</f>
        <v>1.3480326232389099</v>
      </c>
      <c r="T16" s="44">
        <f>T7/RES_summary!T$6</f>
        <v>1.3551709131351066</v>
      </c>
      <c r="U16" s="44">
        <f>U7/RES_summary!U$6</f>
        <v>1.3619954466827955</v>
      </c>
      <c r="V16" s="44">
        <f>V7/RES_summary!V$6</f>
        <v>1.3673990729794909</v>
      </c>
      <c r="W16" s="44">
        <f>W7/RES_summary!W$6</f>
        <v>1.3735274021236605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58.376435288707022</v>
      </c>
      <c r="C17" s="52">
        <f t="shared" si="2"/>
        <v>58.024142443171073</v>
      </c>
      <c r="D17" s="52">
        <f t="shared" si="2"/>
        <v>57.544757562101047</v>
      </c>
      <c r="E17" s="52">
        <f t="shared" si="2"/>
        <v>56.929674600942029</v>
      </c>
      <c r="F17" s="52">
        <f t="shared" si="2"/>
        <v>56.086952787509773</v>
      </c>
      <c r="G17" s="52">
        <f t="shared" si="2"/>
        <v>55.637641034667276</v>
      </c>
      <c r="H17" s="52">
        <f t="shared" si="2"/>
        <v>55.171150425991058</v>
      </c>
      <c r="I17" s="52">
        <f t="shared" si="2"/>
        <v>54.908637451933913</v>
      </c>
      <c r="J17" s="52">
        <f t="shared" si="2"/>
        <v>54.315988422939419</v>
      </c>
      <c r="K17" s="52">
        <f t="shared" si="2"/>
        <v>53.562389038783834</v>
      </c>
      <c r="L17" s="52">
        <f t="shared" si="2"/>
        <v>52.688496578499368</v>
      </c>
      <c r="M17" s="52">
        <f t="shared" si="2"/>
        <v>51.849180784866668</v>
      </c>
      <c r="N17" s="52">
        <f t="shared" si="2"/>
        <v>51.041603473166667</v>
      </c>
      <c r="O17" s="52">
        <f t="shared" si="2"/>
        <v>49.945319368919115</v>
      </c>
      <c r="P17" s="52">
        <f t="shared" si="2"/>
        <v>48.638993819410913</v>
      </c>
      <c r="Q17" s="52">
        <f t="shared" si="2"/>
        <v>47.466260674334137</v>
      </c>
      <c r="R17" s="52">
        <f t="shared" ref="R17:V17" si="3">R13*R16</f>
        <v>46.177152511833278</v>
      </c>
      <c r="S17" s="52">
        <f t="shared" si="3"/>
        <v>44.718058027352903</v>
      </c>
      <c r="T17" s="52">
        <f t="shared" si="3"/>
        <v>43.284160901091461</v>
      </c>
      <c r="U17" s="52">
        <f t="shared" si="3"/>
        <v>42.095337670436273</v>
      </c>
      <c r="V17" s="52">
        <f t="shared" si="3"/>
        <v>40.973164956651253</v>
      </c>
      <c r="W17" s="52">
        <f t="shared" ref="W17" si="4">W13*W16</f>
        <v>40.03551347381206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511.37757312907337</v>
      </c>
      <c r="C18" s="36">
        <f>C3*11630*1000/RES_summary!C$6</f>
        <v>508.29148780217827</v>
      </c>
      <c r="D18" s="36">
        <f>D3*11630*1000/RES_summary!D$6</f>
        <v>504.09207624400494</v>
      </c>
      <c r="E18" s="36">
        <f>E3*11630*1000/RES_summary!E$6</f>
        <v>498.70394950425191</v>
      </c>
      <c r="F18" s="36">
        <f>F3*11630*1000/RES_summary!F$6</f>
        <v>491.32170641858528</v>
      </c>
      <c r="G18" s="36">
        <f>G3*11630*1000/RES_summary!G$6</f>
        <v>487.38573546368491</v>
      </c>
      <c r="H18" s="36">
        <f>H3*11630*1000/RES_summary!H$6</f>
        <v>483.29927773168163</v>
      </c>
      <c r="I18" s="36">
        <f>I3*11630*1000/RES_summary!I$6</f>
        <v>480.99966407894095</v>
      </c>
      <c r="J18" s="36">
        <f>J3*11630*1000/RES_summary!J$6</f>
        <v>475.80805858494926</v>
      </c>
      <c r="K18" s="36">
        <f>K3*11630*1000/RES_summary!K$6</f>
        <v>469.206527979746</v>
      </c>
      <c r="L18" s="36">
        <f>L3*11630*1000/RES_summary!L$6</f>
        <v>461.55123002765441</v>
      </c>
      <c r="M18" s="36">
        <f>M3*11630*1000/RES_summary!M$6</f>
        <v>454.19882367543158</v>
      </c>
      <c r="N18" s="36">
        <f>N3*11630*1000/RES_summary!N$6</f>
        <v>447.12444642493989</v>
      </c>
      <c r="O18" s="36">
        <f>O3*11630*1000/RES_summary!O$6</f>
        <v>437.52099767173132</v>
      </c>
      <c r="P18" s="36">
        <f>P3*11630*1000/RES_summary!P$6</f>
        <v>426.07758585803947</v>
      </c>
      <c r="Q18" s="36">
        <f>Q3*11630*1000/RES_summary!Q$6</f>
        <v>415.80444350716681</v>
      </c>
      <c r="R18" s="36">
        <f>R3*11630*1000/RES_summary!R$6</f>
        <v>404.51185600365915</v>
      </c>
      <c r="S18" s="36">
        <f>S3*11630*1000/RES_summary!S$6</f>
        <v>391.73018831961116</v>
      </c>
      <c r="T18" s="36">
        <f>T3*11630*1000/RES_summary!T$6</f>
        <v>379.16924949356093</v>
      </c>
      <c r="U18" s="36">
        <f>U3*11630*1000/RES_summary!U$6</f>
        <v>368.75515799302133</v>
      </c>
      <c r="V18" s="36">
        <f>V3*11630*1000/RES_summary!V$6</f>
        <v>358.92492502026488</v>
      </c>
      <c r="W18" s="36">
        <f>W3*11630*1000/RES_summary!W$6</f>
        <v>350.71109803059352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99.767337428559529</v>
      </c>
      <c r="C3" s="49">
        <f t="shared" ref="C3:W3" si="0">C5*C11/11630</f>
        <v>98.022672762810799</v>
      </c>
      <c r="D3" s="49">
        <f t="shared" si="0"/>
        <v>96.605605825674033</v>
      </c>
      <c r="E3" s="49">
        <f t="shared" si="0"/>
        <v>95.412461398596847</v>
      </c>
      <c r="F3" s="49">
        <f t="shared" si="0"/>
        <v>95.843391127709992</v>
      </c>
      <c r="G3" s="49">
        <f t="shared" si="0"/>
        <v>93.522542199622279</v>
      </c>
      <c r="H3" s="49">
        <f t="shared" si="0"/>
        <v>92.670550125192008</v>
      </c>
      <c r="I3" s="49">
        <f t="shared" si="0"/>
        <v>90.962577802423681</v>
      </c>
      <c r="J3" s="49">
        <f t="shared" si="0"/>
        <v>88.715207431106137</v>
      </c>
      <c r="K3" s="49">
        <f t="shared" si="0"/>
        <v>86.567193260886327</v>
      </c>
      <c r="L3" s="49">
        <f t="shared" si="0"/>
        <v>84.321462206754205</v>
      </c>
      <c r="M3" s="49">
        <f t="shared" si="0"/>
        <v>81.601261923006689</v>
      </c>
      <c r="N3" s="49">
        <f t="shared" si="0"/>
        <v>78.64628469078167</v>
      </c>
      <c r="O3" s="49">
        <f t="shared" si="0"/>
        <v>76.115990475825271</v>
      </c>
      <c r="P3" s="49">
        <f t="shared" si="0"/>
        <v>72.744091195911295</v>
      </c>
      <c r="Q3" s="49">
        <f t="shared" si="0"/>
        <v>68.743466679034753</v>
      </c>
      <c r="R3" s="49">
        <f t="shared" si="0"/>
        <v>66.039294814028906</v>
      </c>
      <c r="S3" s="49">
        <f t="shared" si="0"/>
        <v>64.765505399070861</v>
      </c>
      <c r="T3" s="49">
        <f t="shared" si="0"/>
        <v>62.321701867091058</v>
      </c>
      <c r="U3" s="49">
        <f t="shared" si="0"/>
        <v>59.160625077468708</v>
      </c>
      <c r="V3" s="49">
        <f t="shared" si="0"/>
        <v>57.505067505537134</v>
      </c>
      <c r="W3" s="49">
        <f t="shared" si="0"/>
        <v>56.525881142364803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2864.2079188003372</v>
      </c>
      <c r="C5" s="49">
        <f t="shared" ref="C5:W5" si="1">C7*C13/1000000</f>
        <v>2858.6977316737261</v>
      </c>
      <c r="D5" s="49">
        <f t="shared" si="1"/>
        <v>2841.9196632586004</v>
      </c>
      <c r="E5" s="49">
        <f t="shared" si="1"/>
        <v>2814.3434868984841</v>
      </c>
      <c r="F5" s="49">
        <f t="shared" si="1"/>
        <v>2814.7726035225228</v>
      </c>
      <c r="G5" s="49">
        <f t="shared" si="1"/>
        <v>2763.5695247854601</v>
      </c>
      <c r="H5" s="49">
        <f t="shared" si="1"/>
        <v>2706.155621803136</v>
      </c>
      <c r="I5" s="49">
        <f t="shared" si="1"/>
        <v>2650.416346970323</v>
      </c>
      <c r="J5" s="49">
        <f t="shared" si="1"/>
        <v>2595.2429842600577</v>
      </c>
      <c r="K5" s="49">
        <f t="shared" si="1"/>
        <v>2537.3664664657226</v>
      </c>
      <c r="L5" s="49">
        <f t="shared" si="1"/>
        <v>2462.5620549793721</v>
      </c>
      <c r="M5" s="49">
        <f t="shared" si="1"/>
        <v>2383.5692820730123</v>
      </c>
      <c r="N5" s="49">
        <f t="shared" si="1"/>
        <v>2299.0112828728916</v>
      </c>
      <c r="O5" s="49">
        <f t="shared" si="1"/>
        <v>2229.7944805387974</v>
      </c>
      <c r="P5" s="49">
        <f t="shared" si="1"/>
        <v>2148.8644515198685</v>
      </c>
      <c r="Q5" s="49">
        <f t="shared" si="1"/>
        <v>2027.4408630803132</v>
      </c>
      <c r="R5" s="49">
        <f t="shared" si="1"/>
        <v>1949.7699737470664</v>
      </c>
      <c r="S5" s="49">
        <f t="shared" si="1"/>
        <v>1894.5904046454832</v>
      </c>
      <c r="T5" s="49">
        <f t="shared" si="1"/>
        <v>1835.1152852450862</v>
      </c>
      <c r="U5" s="49">
        <f t="shared" si="1"/>
        <v>1770.5019773674483</v>
      </c>
      <c r="V5" s="49">
        <f t="shared" si="1"/>
        <v>1727.3945396965985</v>
      </c>
      <c r="W5" s="49">
        <f t="shared" si="1"/>
        <v>1681.8511746618967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3663255</v>
      </c>
      <c r="C7" s="35">
        <v>3699350</v>
      </c>
      <c r="D7" s="35">
        <v>3737767</v>
      </c>
      <c r="E7" s="35">
        <v>3771427</v>
      </c>
      <c r="F7" s="35">
        <v>3866244</v>
      </c>
      <c r="G7" s="35">
        <v>3876267</v>
      </c>
      <c r="H7" s="35">
        <v>3885249</v>
      </c>
      <c r="I7" s="35">
        <v>3909508</v>
      </c>
      <c r="J7" s="35">
        <v>3945200</v>
      </c>
      <c r="K7" s="35">
        <v>3984608</v>
      </c>
      <c r="L7" s="35">
        <v>4001716</v>
      </c>
      <c r="M7" s="35">
        <v>4023489</v>
      </c>
      <c r="N7" s="35">
        <v>4042930</v>
      </c>
      <c r="O7" s="35">
        <v>4115353</v>
      </c>
      <c r="P7" s="35">
        <v>4170044</v>
      </c>
      <c r="Q7" s="35">
        <v>4130758</v>
      </c>
      <c r="R7" s="35">
        <v>4112528</v>
      </c>
      <c r="S7" s="35">
        <v>4129140</v>
      </c>
      <c r="T7" s="35">
        <v>4117951</v>
      </c>
      <c r="U7" s="35">
        <v>4118121</v>
      </c>
      <c r="V7" s="35">
        <v>4127594</v>
      </c>
      <c r="W7" s="35">
        <v>4118525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258995.66299474798</v>
      </c>
      <c r="D8" s="52">
        <v>264195.43778734654</v>
      </c>
      <c r="E8" s="52">
        <v>262353.36629517283</v>
      </c>
      <c r="F8" s="52">
        <v>326462.92819389747</v>
      </c>
      <c r="G8" s="52">
        <v>244659.60935207922</v>
      </c>
      <c r="H8" s="52">
        <v>246647.90191111527</v>
      </c>
      <c r="I8" s="52">
        <v>264993.30436623143</v>
      </c>
      <c r="J8" s="52">
        <v>279534.32164850924</v>
      </c>
      <c r="K8" s="52">
        <v>286398.46520798095</v>
      </c>
      <c r="L8" s="52">
        <v>267287.2530977889</v>
      </c>
      <c r="M8" s="52">
        <v>275182.21005943744</v>
      </c>
      <c r="N8" s="52">
        <v>276121.86760914419</v>
      </c>
      <c r="O8" s="52">
        <v>332417.76412530383</v>
      </c>
      <c r="P8" s="52">
        <v>318042.44493708387</v>
      </c>
      <c r="Q8" s="52">
        <v>227465.46241416177</v>
      </c>
      <c r="R8" s="52">
        <v>240765.66299474798</v>
      </c>
      <c r="S8" s="52">
        <v>280807.43778734654</v>
      </c>
      <c r="T8" s="52">
        <v>251164.36629517283</v>
      </c>
      <c r="U8" s="52">
        <v>326632.92819389747</v>
      </c>
      <c r="V8" s="52">
        <v>254132.60935207922</v>
      </c>
      <c r="W8" s="52">
        <v>237578.90191111527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222900.66299474798</v>
      </c>
      <c r="D9" s="36">
        <v>225778.43778734654</v>
      </c>
      <c r="E9" s="36">
        <v>228693.36629517283</v>
      </c>
      <c r="F9" s="36">
        <v>231645.92819389747</v>
      </c>
      <c r="G9" s="36">
        <v>234636.60935207922</v>
      </c>
      <c r="H9" s="36">
        <v>237665.90191111527</v>
      </c>
      <c r="I9" s="36">
        <v>240734.30436623143</v>
      </c>
      <c r="J9" s="36">
        <v>243842.32164850924</v>
      </c>
      <c r="K9" s="36">
        <v>246990.46520798095</v>
      </c>
      <c r="L9" s="36">
        <v>250179.25309778936</v>
      </c>
      <c r="M9" s="36">
        <v>253409.2100594379</v>
      </c>
      <c r="N9" s="36">
        <v>256680.86760914419</v>
      </c>
      <c r="O9" s="36">
        <v>259994.7641253043</v>
      </c>
      <c r="P9" s="36">
        <v>263351.44493708387</v>
      </c>
      <c r="Q9" s="36">
        <v>266751.46241416223</v>
      </c>
      <c r="R9" s="36">
        <v>258995.66299474798</v>
      </c>
      <c r="S9" s="36">
        <v>264195.43778734654</v>
      </c>
      <c r="T9" s="36">
        <v>262353.36629517283</v>
      </c>
      <c r="U9" s="36">
        <v>326462.92819389701</v>
      </c>
      <c r="V9" s="36">
        <v>244659.60935207922</v>
      </c>
      <c r="W9" s="36">
        <v>246647.90191111527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405.10122420865741</v>
      </c>
      <c r="C11" s="54">
        <v>398.78426865509635</v>
      </c>
      <c r="D11" s="54">
        <v>395.33953414585108</v>
      </c>
      <c r="E11" s="54">
        <v>394.28269194267943</v>
      </c>
      <c r="F11" s="54">
        <v>396.00308650877776</v>
      </c>
      <c r="G11" s="54">
        <v>393.57329570568493</v>
      </c>
      <c r="H11" s="54">
        <v>398.26183286453528</v>
      </c>
      <c r="I11" s="54">
        <v>399.1428671391426</v>
      </c>
      <c r="J11" s="54">
        <v>397.55732649362454</v>
      </c>
      <c r="K11" s="54">
        <v>396.7800752984802</v>
      </c>
      <c r="L11" s="54">
        <v>398.22696182686286</v>
      </c>
      <c r="M11" s="54">
        <v>398.15191582734025</v>
      </c>
      <c r="N11" s="54">
        <v>397.84767380994219</v>
      </c>
      <c r="O11" s="54">
        <v>397.00025135049452</v>
      </c>
      <c r="P11" s="54">
        <v>393.7027205276126</v>
      </c>
      <c r="Q11" s="54">
        <v>394.33284197621703</v>
      </c>
      <c r="R11" s="54">
        <v>393.91159420264501</v>
      </c>
      <c r="S11" s="54">
        <v>397.56499660523593</v>
      </c>
      <c r="T11" s="54">
        <v>394.96232119142815</v>
      </c>
      <c r="U11" s="54">
        <v>388.61186174669058</v>
      </c>
      <c r="V11" s="54">
        <v>387.16339534502805</v>
      </c>
      <c r="W11" s="54">
        <v>390.87643876567097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781.87511347158124</v>
      </c>
      <c r="C13" s="35">
        <v>772.7567631269618</v>
      </c>
      <c r="D13" s="35">
        <v>760.32552678072238</v>
      </c>
      <c r="E13" s="35">
        <v>746.22775063616086</v>
      </c>
      <c r="F13" s="35">
        <v>728.0380140318415</v>
      </c>
      <c r="G13" s="35">
        <v>712.94612181912646</v>
      </c>
      <c r="H13" s="35">
        <v>696.52051176208681</v>
      </c>
      <c r="I13" s="35">
        <v>677.94114936465746</v>
      </c>
      <c r="J13" s="35">
        <v>657.82292006997307</v>
      </c>
      <c r="K13" s="35">
        <v>636.7919922024256</v>
      </c>
      <c r="L13" s="35">
        <v>615.37651721895611</v>
      </c>
      <c r="M13" s="35">
        <v>592.41352022411706</v>
      </c>
      <c r="N13" s="35">
        <v>568.64978688052759</v>
      </c>
      <c r="O13" s="35">
        <v>541.82338198905347</v>
      </c>
      <c r="P13" s="35">
        <v>515.30977887040717</v>
      </c>
      <c r="Q13" s="35">
        <v>490.8156960732905</v>
      </c>
      <c r="R13" s="35">
        <v>474.10497235449009</v>
      </c>
      <c r="S13" s="35">
        <v>458.8341409217133</v>
      </c>
      <c r="T13" s="35">
        <v>445.63796054034788</v>
      </c>
      <c r="U13" s="35">
        <v>429.929566753247</v>
      </c>
      <c r="V13" s="35">
        <v>418.49914010355633</v>
      </c>
      <c r="W13" s="35">
        <v>408.36250227008378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651.63366866386468</v>
      </c>
      <c r="D14" s="36">
        <v>604.67536679372222</v>
      </c>
      <c r="E14" s="36">
        <v>576.44953254370716</v>
      </c>
      <c r="F14" s="36">
        <v>556.10388603769684</v>
      </c>
      <c r="G14" s="36">
        <v>540.56101526084137</v>
      </c>
      <c r="H14" s="36">
        <v>520.6253531766547</v>
      </c>
      <c r="I14" s="36">
        <v>499.95560086656701</v>
      </c>
      <c r="J14" s="36">
        <v>484.6663529503636</v>
      </c>
      <c r="K14" s="36">
        <v>472.20637205001555</v>
      </c>
      <c r="L14" s="36">
        <v>451.96513869489036</v>
      </c>
      <c r="M14" s="36">
        <v>432.95524786240082</v>
      </c>
      <c r="N14" s="36">
        <v>420.59103936003083</v>
      </c>
      <c r="O14" s="36">
        <v>403.30766835270254</v>
      </c>
      <c r="P14" s="36">
        <v>392.95985131444218</v>
      </c>
      <c r="Q14" s="36">
        <v>383.10317785985825</v>
      </c>
      <c r="R14" s="36">
        <v>378.37374141693209</v>
      </c>
      <c r="S14" s="36">
        <v>372.40076321233721</v>
      </c>
      <c r="T14" s="36">
        <v>365.33190322821264</v>
      </c>
      <c r="U14" s="36">
        <v>357.99818403127824</v>
      </c>
      <c r="V14" s="36">
        <v>350.78540050846721</v>
      </c>
      <c r="W14" s="36">
        <v>348.80111550922402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0.93354218282289825</v>
      </c>
      <c r="C16" s="44">
        <f>C7/RES_summary!C$6</f>
        <v>0.93349991243746344</v>
      </c>
      <c r="D16" s="44">
        <f>D7/RES_summary!D$6</f>
        <v>0.93465344900619995</v>
      </c>
      <c r="E16" s="44">
        <f>E7/RES_summary!E$6</f>
        <v>0.93665748245238889</v>
      </c>
      <c r="F16" s="44">
        <f>F7/RES_summary!F$6</f>
        <v>0.93861035683635929</v>
      </c>
      <c r="G16" s="44">
        <f>G7/RES_summary!G$6</f>
        <v>0.94133616329940373</v>
      </c>
      <c r="H16" s="44">
        <f>H7/RES_summary!H$6</f>
        <v>0.94512312450086222</v>
      </c>
      <c r="I16" s="44">
        <f>I7/RES_summary!I$6</f>
        <v>0.94832782215184475</v>
      </c>
      <c r="J16" s="44">
        <f>J7/RES_summary!J$6</f>
        <v>0.95019199167245305</v>
      </c>
      <c r="K16" s="44">
        <f>K7/RES_summary!K$6</f>
        <v>0.95173091143947397</v>
      </c>
      <c r="L16" s="44">
        <f>L7/RES_summary!L$6</f>
        <v>0.95334745906056451</v>
      </c>
      <c r="M16" s="44">
        <f>M7/RES_summary!M$6</f>
        <v>0.95528716744412323</v>
      </c>
      <c r="N16" s="44">
        <f>N7/RES_summary!N$6</f>
        <v>0.95800010283928849</v>
      </c>
      <c r="O16" s="44">
        <f>O7/RES_summary!O$6</f>
        <v>0.9604321877515376</v>
      </c>
      <c r="P16" s="44">
        <f>P7/RES_summary!P$6</f>
        <v>0.96286319705537837</v>
      </c>
      <c r="Q16" s="44">
        <f>Q7/RES_summary!Q$6</f>
        <v>0.96592161710036306</v>
      </c>
      <c r="R16" s="44">
        <f>R7/RES_summary!R$6</f>
        <v>0.96942598586120976</v>
      </c>
      <c r="S16" s="44">
        <f>S7/RES_summary!S$6</f>
        <v>0.97283069526646393</v>
      </c>
      <c r="T16" s="44">
        <f>T7/RES_summary!T$6</f>
        <v>0.97608631189765716</v>
      </c>
      <c r="U16" s="44">
        <f>U7/RES_summary!U$6</f>
        <v>0.97917029763001617</v>
      </c>
      <c r="V16" s="44">
        <f>V7/RES_summary!V$6</f>
        <v>0.98197512989016644</v>
      </c>
      <c r="W16" s="44">
        <f>W7/RES_summary!W$6</f>
        <v>0.98463867793126958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729.91340012516116</v>
      </c>
      <c r="C17" s="52">
        <f t="shared" si="2"/>
        <v>721.36837071447655</v>
      </c>
      <c r="D17" s="52">
        <f t="shared" si="2"/>
        <v>710.64087597305797</v>
      </c>
      <c r="E17" s="52">
        <f t="shared" si="2"/>
        <v>698.95980624697552</v>
      </c>
      <c r="F17" s="52">
        <f t="shared" si="2"/>
        <v>683.34402014086106</v>
      </c>
      <c r="G17" s="52">
        <f t="shared" si="2"/>
        <v>671.12196695240584</v>
      </c>
      <c r="H17" s="52">
        <f t="shared" si="2"/>
        <v>658.29764235552307</v>
      </c>
      <c r="I17" s="52">
        <f t="shared" si="2"/>
        <v>642.91045372410406</v>
      </c>
      <c r="J17" s="52">
        <f t="shared" si="2"/>
        <v>625.05807058907658</v>
      </c>
      <c r="K17" s="52">
        <f t="shared" si="2"/>
        <v>606.05462313617295</v>
      </c>
      <c r="L17" s="52">
        <f t="shared" si="2"/>
        <v>586.66763905623156</v>
      </c>
      <c r="M17" s="52">
        <f t="shared" si="2"/>
        <v>565.92503369049859</v>
      </c>
      <c r="N17" s="52">
        <f t="shared" si="2"/>
        <v>544.76655431108486</v>
      </c>
      <c r="O17" s="52">
        <f t="shared" si="2"/>
        <v>520.38461613868367</v>
      </c>
      <c r="P17" s="52">
        <f t="shared" si="2"/>
        <v>496.1728211570603</v>
      </c>
      <c r="Q17" s="52">
        <f t="shared" si="2"/>
        <v>474.08949084935307</v>
      </c>
      <c r="R17" s="52">
        <f t="shared" ref="R17:V17" si="3">R13*R16</f>
        <v>459.60968022645318</v>
      </c>
      <c r="S17" s="52">
        <f t="shared" si="3"/>
        <v>446.36793632486103</v>
      </c>
      <c r="T17" s="52">
        <f t="shared" si="3"/>
        <v>434.98111334542182</v>
      </c>
      <c r="U17" s="52">
        <f t="shared" si="3"/>
        <v>420.97426183772075</v>
      </c>
      <c r="V17" s="52">
        <f t="shared" si="3"/>
        <v>410.9557474621127</v>
      </c>
      <c r="W17" s="52">
        <f t="shared" ref="W17" si="4">W13*W16</f>
        <v>402.08951435192034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295.68881195700635</v>
      </c>
      <c r="C18" s="36">
        <f>C3*11630*1000/RES_summary!C$6</f>
        <v>287.67035814629094</v>
      </c>
      <c r="D18" s="36">
        <f>D3*11630*1000/RES_summary!D$6</f>
        <v>280.94443285218824</v>
      </c>
      <c r="E18" s="36">
        <f>E3*11630*1000/RES_summary!E$6</f>
        <v>275.58775396679107</v>
      </c>
      <c r="F18" s="36">
        <f>F3*11630*1000/RES_summary!F$6</f>
        <v>270.60634112309742</v>
      </c>
      <c r="G18" s="36">
        <f>G3*11630*1000/RES_summary!G$6</f>
        <v>264.13568435394018</v>
      </c>
      <c r="H18" s="36">
        <f>H3*11630*1000/RES_summary!H$6</f>
        <v>262.17482561491289</v>
      </c>
      <c r="I18" s="36">
        <f>I3*11630*1000/RES_summary!I$6</f>
        <v>256.61312181316595</v>
      </c>
      <c r="J18" s="36">
        <f>J3*11630*1000/RES_summary!J$6</f>
        <v>248.49641544665658</v>
      </c>
      <c r="K18" s="36">
        <f>K3*11630*1000/RES_summary!K$6</f>
        <v>240.47039900296269</v>
      </c>
      <c r="L18" s="36">
        <f>L3*11630*1000/RES_summary!L$6</f>
        <v>233.62687150350166</v>
      </c>
      <c r="M18" s="36">
        <f>M3*11630*1000/RES_summary!M$6</f>
        <v>225.32413637852406</v>
      </c>
      <c r="N18" s="36">
        <f>N3*11630*1000/RES_summary!N$6</f>
        <v>216.73410640212265</v>
      </c>
      <c r="O18" s="36">
        <f>O3*11630*1000/RES_summary!O$6</f>
        <v>206.59282340598804</v>
      </c>
      <c r="P18" s="36">
        <f>P3*11630*1000/RES_summary!P$6</f>
        <v>195.34458954139524</v>
      </c>
      <c r="Q18" s="36">
        <f>Q3*11630*1000/RES_summary!Q$6</f>
        <v>186.9490562776831</v>
      </c>
      <c r="R18" s="36">
        <f>R3*11630*1000/RES_summary!R$6</f>
        <v>181.04558184897002</v>
      </c>
      <c r="S18" s="36">
        <f>S3*11630*1000/RES_summary!S$6</f>
        <v>177.46026708967952</v>
      </c>
      <c r="T18" s="36">
        <f>T3*11630*1000/RES_summary!T$6</f>
        <v>171.80115020133954</v>
      </c>
      <c r="U18" s="36">
        <f>U3*11630*1000/RES_summary!U$6</f>
        <v>163.59559164019547</v>
      </c>
      <c r="V18" s="36">
        <f>V3*11630*1000/RES_summary!V$6</f>
        <v>159.10702252398545</v>
      </c>
      <c r="W18" s="36">
        <f>W3*11630*1000/RES_summary!W$6</f>
        <v>157.16731743489677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7.6567024661584213</v>
      </c>
      <c r="C3" s="49">
        <f t="shared" ref="C3:W3" si="0">C5*C11/11630</f>
        <v>7.8723074976776504</v>
      </c>
      <c r="D3" s="49">
        <f t="shared" si="0"/>
        <v>8.0457436756665057</v>
      </c>
      <c r="E3" s="49">
        <f t="shared" si="0"/>
        <v>8.2527179466217984</v>
      </c>
      <c r="F3" s="49">
        <f t="shared" si="0"/>
        <v>8.5214971285356444</v>
      </c>
      <c r="G3" s="49">
        <f t="shared" si="0"/>
        <v>8.8924870181419795</v>
      </c>
      <c r="H3" s="49">
        <f t="shared" si="0"/>
        <v>9.1013072144509604</v>
      </c>
      <c r="I3" s="49">
        <f t="shared" si="0"/>
        <v>9.3628114874470789</v>
      </c>
      <c r="J3" s="49">
        <f t="shared" si="0"/>
        <v>9.6169975459008707</v>
      </c>
      <c r="K3" s="49">
        <f t="shared" si="0"/>
        <v>9.8111186885730284</v>
      </c>
      <c r="L3" s="49">
        <f t="shared" si="0"/>
        <v>9.9655085170613216</v>
      </c>
      <c r="M3" s="49">
        <f t="shared" si="0"/>
        <v>10.134509300108105</v>
      </c>
      <c r="N3" s="49">
        <f t="shared" si="0"/>
        <v>10.277161018364458</v>
      </c>
      <c r="O3" s="49">
        <f t="shared" si="0"/>
        <v>10.551989321651414</v>
      </c>
      <c r="P3" s="49">
        <f t="shared" si="0"/>
        <v>10.598946474084565</v>
      </c>
      <c r="Q3" s="49">
        <f t="shared" si="0"/>
        <v>10.445058089056637</v>
      </c>
      <c r="R3" s="49">
        <f t="shared" si="0"/>
        <v>10.265278346276853</v>
      </c>
      <c r="S3" s="49">
        <f t="shared" si="0"/>
        <v>10.204925266053138</v>
      </c>
      <c r="T3" s="49">
        <f t="shared" si="0"/>
        <v>9.8776336918088123</v>
      </c>
      <c r="U3" s="49">
        <f t="shared" si="0"/>
        <v>9.503042086044605</v>
      </c>
      <c r="V3" s="49">
        <f t="shared" si="0"/>
        <v>9.1582149988082104</v>
      </c>
      <c r="W3" s="49">
        <f t="shared" si="0"/>
        <v>9.0326572310728963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323.96189534530703</v>
      </c>
      <c r="C5" s="49">
        <f t="shared" ref="C5:W5" si="1">C7*C13/1000000</f>
        <v>335.3018230412618</v>
      </c>
      <c r="D5" s="49">
        <f t="shared" si="1"/>
        <v>346.24855492795479</v>
      </c>
      <c r="E5" s="49">
        <f t="shared" si="1"/>
        <v>356.50890125788271</v>
      </c>
      <c r="F5" s="49">
        <f t="shared" si="1"/>
        <v>374.65928278332086</v>
      </c>
      <c r="G5" s="49">
        <f t="shared" si="1"/>
        <v>389.40824242930432</v>
      </c>
      <c r="H5" s="49">
        <f t="shared" si="1"/>
        <v>407.32178357701542</v>
      </c>
      <c r="I5" s="49">
        <f t="shared" si="1"/>
        <v>424.75415920111442</v>
      </c>
      <c r="J5" s="49">
        <f t="shared" si="1"/>
        <v>443.51175875579781</v>
      </c>
      <c r="K5" s="49">
        <f t="shared" si="1"/>
        <v>461.5106105903065</v>
      </c>
      <c r="L5" s="49">
        <f t="shared" si="1"/>
        <v>478.23015653739805</v>
      </c>
      <c r="M5" s="49">
        <f t="shared" si="1"/>
        <v>498.46360061145276</v>
      </c>
      <c r="N5" s="49">
        <f t="shared" si="1"/>
        <v>504.92765331080949</v>
      </c>
      <c r="O5" s="49">
        <f t="shared" si="1"/>
        <v>515.80985301203725</v>
      </c>
      <c r="P5" s="49">
        <f t="shared" si="1"/>
        <v>522.78213971423565</v>
      </c>
      <c r="Q5" s="49">
        <f t="shared" si="1"/>
        <v>515.80540941659513</v>
      </c>
      <c r="R5" s="49">
        <f t="shared" si="1"/>
        <v>503.0238521187876</v>
      </c>
      <c r="S5" s="49">
        <f t="shared" si="1"/>
        <v>492.95459577125996</v>
      </c>
      <c r="T5" s="49">
        <f t="shared" si="1"/>
        <v>478.90873624866589</v>
      </c>
      <c r="U5" s="49">
        <f t="shared" si="1"/>
        <v>465.76819844868106</v>
      </c>
      <c r="V5" s="49">
        <f t="shared" si="1"/>
        <v>453.31857756033065</v>
      </c>
      <c r="W5" s="49">
        <f t="shared" si="1"/>
        <v>441.62802427241621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196403</v>
      </c>
      <c r="C7" s="35">
        <v>204231</v>
      </c>
      <c r="D7" s="35">
        <v>212286</v>
      </c>
      <c r="E7" s="35">
        <v>220168</v>
      </c>
      <c r="F7" s="35">
        <v>233550</v>
      </c>
      <c r="G7" s="35">
        <v>244894</v>
      </c>
      <c r="H7" s="35">
        <v>258654</v>
      </c>
      <c r="I7" s="35">
        <v>272435</v>
      </c>
      <c r="J7" s="35">
        <v>287491</v>
      </c>
      <c r="K7" s="35">
        <v>302417</v>
      </c>
      <c r="L7" s="35">
        <v>316576</v>
      </c>
      <c r="M7" s="35">
        <v>334215</v>
      </c>
      <c r="N7" s="35">
        <v>343810</v>
      </c>
      <c r="O7" s="35">
        <v>357807</v>
      </c>
      <c r="P7" s="35">
        <v>372280</v>
      </c>
      <c r="Q7" s="35">
        <v>379444</v>
      </c>
      <c r="R7" s="35">
        <v>385832</v>
      </c>
      <c r="S7" s="35">
        <v>395058</v>
      </c>
      <c r="T7" s="35">
        <v>402209</v>
      </c>
      <c r="U7" s="35">
        <v>411547</v>
      </c>
      <c r="V7" s="35">
        <v>423486</v>
      </c>
      <c r="W7" s="35">
        <v>437124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20481.896653850679</v>
      </c>
      <c r="D8" s="52">
        <v>21286.414835668635</v>
      </c>
      <c r="E8" s="52">
        <v>21717.290688918089</v>
      </c>
      <c r="F8" s="52">
        <v>27848.727165930526</v>
      </c>
      <c r="G8" s="52">
        <v>26470.982121243607</v>
      </c>
      <c r="H8" s="52">
        <v>29577.370817313349</v>
      </c>
      <c r="I8" s="52">
        <v>30320.268544585793</v>
      </c>
      <c r="J8" s="52">
        <v>32350.113361147611</v>
      </c>
      <c r="K8" s="52">
        <v>33009.408957413165</v>
      </c>
      <c r="L8" s="52">
        <v>33067.727651554509</v>
      </c>
      <c r="M8" s="52">
        <v>37410.713521641679</v>
      </c>
      <c r="N8" s="52">
        <v>30269.085680732271</v>
      </c>
      <c r="O8" s="52">
        <v>34478.896653850679</v>
      </c>
      <c r="P8" s="52">
        <v>35759.414835668635</v>
      </c>
      <c r="Q8" s="52">
        <v>28881.290688918089</v>
      </c>
      <c r="R8" s="52">
        <v>34236.727165930555</v>
      </c>
      <c r="S8" s="52">
        <v>35696.982121243607</v>
      </c>
      <c r="T8" s="52">
        <v>36728.37081731332</v>
      </c>
      <c r="U8" s="52">
        <v>39658.268544585793</v>
      </c>
      <c r="V8" s="52">
        <v>44289.113361147582</v>
      </c>
      <c r="W8" s="52">
        <v>46647.408957413165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12653.896653850679</v>
      </c>
      <c r="D9" s="36">
        <v>13231.414835668635</v>
      </c>
      <c r="E9" s="36">
        <v>13835.290688918089</v>
      </c>
      <c r="F9" s="36">
        <v>14466.727165930526</v>
      </c>
      <c r="G9" s="36">
        <v>15126.982121243607</v>
      </c>
      <c r="H9" s="36">
        <v>15817.37081731332</v>
      </c>
      <c r="I9" s="36">
        <v>16539.268544585793</v>
      </c>
      <c r="J9" s="36">
        <v>17294.113361147582</v>
      </c>
      <c r="K9" s="36">
        <v>18083.408957413165</v>
      </c>
      <c r="L9" s="36">
        <v>18908.727651554509</v>
      </c>
      <c r="M9" s="36">
        <v>19771.713521641679</v>
      </c>
      <c r="N9" s="36">
        <v>20674.085680732271</v>
      </c>
      <c r="O9" s="36">
        <v>20481.896653850679</v>
      </c>
      <c r="P9" s="36">
        <v>21286.414835668635</v>
      </c>
      <c r="Q9" s="36">
        <v>21717.290688918089</v>
      </c>
      <c r="R9" s="36">
        <v>27848.727165930555</v>
      </c>
      <c r="S9" s="36">
        <v>26470.982121243607</v>
      </c>
      <c r="T9" s="36">
        <v>29577.37081731332</v>
      </c>
      <c r="U9" s="36">
        <v>30320.268544585793</v>
      </c>
      <c r="V9" s="36">
        <v>32350.113361147582</v>
      </c>
      <c r="W9" s="36">
        <v>33009.408957413165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274.87013429930659</v>
      </c>
      <c r="C11" s="54">
        <v>273.05230662800318</v>
      </c>
      <c r="D11" s="54">
        <v>270.24516814942763</v>
      </c>
      <c r="E11" s="54">
        <v>269.21939222433184</v>
      </c>
      <c r="F11" s="54">
        <v>264.52036866302763</v>
      </c>
      <c r="G11" s="54">
        <v>265.58149713476257</v>
      </c>
      <c r="H11" s="54">
        <v>259.86384026537377</v>
      </c>
      <c r="I11" s="54">
        <v>256.35887310394071</v>
      </c>
      <c r="J11" s="54">
        <v>252.18199799841275</v>
      </c>
      <c r="K11" s="54">
        <v>247.23875839421694</v>
      </c>
      <c r="L11" s="54">
        <v>242.34955171498007</v>
      </c>
      <c r="M11" s="54">
        <v>236.45526577201633</v>
      </c>
      <c r="N11" s="54">
        <v>236.71387744336064</v>
      </c>
      <c r="O11" s="54">
        <v>237.91642422918602</v>
      </c>
      <c r="P11" s="54">
        <v>235.78798533741661</v>
      </c>
      <c r="Q11" s="54">
        <v>235.50746726973045</v>
      </c>
      <c r="R11" s="54">
        <v>237.33504219399788</v>
      </c>
      <c r="S11" s="54">
        <v>240.75905136559319</v>
      </c>
      <c r="T11" s="54">
        <v>239.87217425929032</v>
      </c>
      <c r="U11" s="54">
        <v>237.28622913458966</v>
      </c>
      <c r="V11" s="54">
        <v>234.95626631795037</v>
      </c>
      <c r="W11" s="54">
        <v>237.8694236409651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1649.4752898138372</v>
      </c>
      <c r="C13" s="35">
        <v>1641.7773160845404</v>
      </c>
      <c r="D13" s="35">
        <v>1631.047525168663</v>
      </c>
      <c r="E13" s="35">
        <v>1619.2584810593851</v>
      </c>
      <c r="F13" s="35">
        <v>1604.1930326838828</v>
      </c>
      <c r="G13" s="35">
        <v>1590.1093633543669</v>
      </c>
      <c r="H13" s="35">
        <v>1574.774732178955</v>
      </c>
      <c r="I13" s="35">
        <v>1559.1027555237558</v>
      </c>
      <c r="J13" s="35">
        <v>1542.6978888236424</v>
      </c>
      <c r="K13" s="35">
        <v>1526.0736353786544</v>
      </c>
      <c r="L13" s="35">
        <v>1510.6330124121791</v>
      </c>
      <c r="M13" s="35">
        <v>1491.4459273565003</v>
      </c>
      <c r="N13" s="35">
        <v>1468.624104333235</v>
      </c>
      <c r="O13" s="35">
        <v>1441.5868135951428</v>
      </c>
      <c r="P13" s="35">
        <v>1404.2713541265598</v>
      </c>
      <c r="Q13" s="35">
        <v>1359.3716316942555</v>
      </c>
      <c r="R13" s="35">
        <v>1303.7380313680244</v>
      </c>
      <c r="S13" s="35">
        <v>1247.8030966877268</v>
      </c>
      <c r="T13" s="35">
        <v>1190.6962207426136</v>
      </c>
      <c r="U13" s="35">
        <v>1131.7497113298871</v>
      </c>
      <c r="V13" s="35">
        <v>1070.445250989007</v>
      </c>
      <c r="W13" s="35">
        <v>1010.303767975257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1572.7165355208172</v>
      </c>
      <c r="D14" s="36">
        <v>1539.5558134332127</v>
      </c>
      <c r="E14" s="36">
        <v>1523.2708776868981</v>
      </c>
      <c r="F14" s="36">
        <v>1508.6107978937234</v>
      </c>
      <c r="G14" s="36">
        <v>1499.7759691194021</v>
      </c>
      <c r="H14" s="36">
        <v>1487.7557485580824</v>
      </c>
      <c r="I14" s="36">
        <v>1474.7062788786852</v>
      </c>
      <c r="J14" s="36">
        <v>1461.6274037519579</v>
      </c>
      <c r="K14" s="36">
        <v>1448.8895613691109</v>
      </c>
      <c r="L14" s="36">
        <v>1448.8151552166939</v>
      </c>
      <c r="M14" s="36">
        <v>1412.6006159895821</v>
      </c>
      <c r="N14" s="36">
        <v>1340.1609350572649</v>
      </c>
      <c r="O14" s="36">
        <v>1249.878082822999</v>
      </c>
      <c r="P14" s="36">
        <v>1111.4250776262716</v>
      </c>
      <c r="Q14" s="36">
        <v>903.85801771198783</v>
      </c>
      <c r="R14" s="36">
        <v>853.80045442544701</v>
      </c>
      <c r="S14" s="36">
        <v>830.07819586152027</v>
      </c>
      <c r="T14" s="36">
        <v>815.66492799555374</v>
      </c>
      <c r="U14" s="36">
        <v>796.12534179367708</v>
      </c>
      <c r="V14" s="36">
        <v>786.51814568370742</v>
      </c>
      <c r="W14" s="36">
        <v>774.67185391661064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5.0051248229502368E-2</v>
      </c>
      <c r="C16" s="44">
        <f>C7/RES_summary!C$6</f>
        <v>5.153597810886118E-2</v>
      </c>
      <c r="D16" s="44">
        <f>D7/RES_summary!D$6</f>
        <v>5.3083523418054189E-2</v>
      </c>
      <c r="E16" s="44">
        <f>E7/RES_summary!E$6</f>
        <v>5.4680099759740163E-2</v>
      </c>
      <c r="F16" s="44">
        <f>F7/RES_summary!F$6</f>
        <v>5.6699072494941265E-2</v>
      </c>
      <c r="G16" s="44">
        <f>G7/RES_summary!G$6</f>
        <v>5.9471542691730002E-2</v>
      </c>
      <c r="H16" s="44">
        <f>H7/RES_summary!H$6</f>
        <v>6.2920002461784572E-2</v>
      </c>
      <c r="I16" s="44">
        <f>I7/RES_summary!I$6</f>
        <v>6.6084451094085964E-2</v>
      </c>
      <c r="J16" s="44">
        <f>J7/RES_summary!J$6</f>
        <v>6.9241520297552775E-2</v>
      </c>
      <c r="K16" s="44">
        <f>K7/RES_summary!K$6</f>
        <v>7.2232853782553119E-2</v>
      </c>
      <c r="L16" s="44">
        <f>L7/RES_summary!L$6</f>
        <v>7.5419376387419107E-2</v>
      </c>
      <c r="M16" s="44">
        <f>M7/RES_summary!M$6</f>
        <v>7.9351851258282952E-2</v>
      </c>
      <c r="N16" s="44">
        <f>N7/RES_summary!N$6</f>
        <v>8.1468146952130213E-2</v>
      </c>
      <c r="O16" s="44">
        <f>O7/RES_summary!O$6</f>
        <v>8.3504224255565543E-2</v>
      </c>
      <c r="P16" s="44">
        <f>P7/RES_summary!P$6</f>
        <v>8.5959455343822808E-2</v>
      </c>
      <c r="Q16" s="44">
        <f>Q7/RES_summary!Q$6</f>
        <v>8.8727822370380974E-2</v>
      </c>
      <c r="R16" s="44">
        <f>R7/RES_summary!R$6</f>
        <v>9.0950278509180318E-2</v>
      </c>
      <c r="S16" s="44">
        <f>S7/RES_summary!S$6</f>
        <v>9.3076172958673889E-2</v>
      </c>
      <c r="T16" s="44">
        <f>T7/RES_summary!T$6</f>
        <v>9.533641838429957E-2</v>
      </c>
      <c r="U16" s="44">
        <f>U7/RES_summary!U$6</f>
        <v>9.7853996635538468E-2</v>
      </c>
      <c r="V16" s="44">
        <f>V7/RES_summary!V$6</f>
        <v>0.10074942444839949</v>
      </c>
      <c r="W16" s="44">
        <f>W7/RES_summary!W$6</f>
        <v>0.10450566585173778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82.55829717890272</v>
      </c>
      <c r="C17" s="52">
        <f t="shared" si="2"/>
        <v>84.610599821357738</v>
      </c>
      <c r="D17" s="52">
        <f t="shared" si="2"/>
        <v>86.581749498250048</v>
      </c>
      <c r="E17" s="52">
        <f t="shared" si="2"/>
        <v>88.541215281132509</v>
      </c>
      <c r="F17" s="52">
        <f t="shared" si="2"/>
        <v>90.956257056023162</v>
      </c>
      <c r="G17" s="52">
        <f t="shared" si="2"/>
        <v>94.566256887248841</v>
      </c>
      <c r="H17" s="52">
        <f t="shared" si="2"/>
        <v>99.084830025455986</v>
      </c>
      <c r="I17" s="52">
        <f t="shared" si="2"/>
        <v>103.03244979806431</v>
      </c>
      <c r="J17" s="52">
        <f t="shared" si="2"/>
        <v>106.81874718197405</v>
      </c>
      <c r="K17" s="52">
        <f t="shared" si="2"/>
        <v>110.23265376571563</v>
      </c>
      <c r="L17" s="52">
        <f t="shared" si="2"/>
        <v>113.93099974637489</v>
      </c>
      <c r="M17" s="52">
        <f t="shared" si="2"/>
        <v>118.34899538736489</v>
      </c>
      <c r="N17" s="52">
        <f t="shared" si="2"/>
        <v>119.6460843492606</v>
      </c>
      <c r="O17" s="52">
        <f t="shared" si="2"/>
        <v>120.37858856631496</v>
      </c>
      <c r="P17" s="52">
        <f t="shared" si="2"/>
        <v>120.71040075565161</v>
      </c>
      <c r="Q17" s="52">
        <f t="shared" si="2"/>
        <v>120.61408467230285</v>
      </c>
      <c r="R17" s="52">
        <f t="shared" ref="R17:V17" si="3">R13*R16</f>
        <v>118.57533705593228</v>
      </c>
      <c r="S17" s="52">
        <f t="shared" si="3"/>
        <v>116.14073684567573</v>
      </c>
      <c r="T17" s="52">
        <f t="shared" si="3"/>
        <v>113.51671306932212</v>
      </c>
      <c r="U17" s="52">
        <f t="shared" si="3"/>
        <v>110.7462324447464</v>
      </c>
      <c r="V17" s="52">
        <f t="shared" si="3"/>
        <v>107.846742940665</v>
      </c>
      <c r="W17" s="52">
        <f t="shared" ref="W17" si="4">W13*W16</f>
        <v>105.58246798477381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22.692810233087052</v>
      </c>
      <c r="C18" s="36">
        <f>C3*11630*1000/RES_summary!C$6</f>
        <v>23.103119446400644</v>
      </c>
      <c r="D18" s="36">
        <f>D3*11630*1000/RES_summary!D$6</f>
        <v>23.398299451826205</v>
      </c>
      <c r="E18" s="36">
        <f>E3*11630*1000/RES_summary!E$6</f>
        <v>23.837012164790217</v>
      </c>
      <c r="F18" s="36">
        <f>F3*11630*1000/RES_summary!F$6</f>
        <v>24.059782648668353</v>
      </c>
      <c r="G18" s="36">
        <f>G3*11630*1000/RES_summary!G$6</f>
        <v>25.1150480825461</v>
      </c>
      <c r="H18" s="36">
        <f>H3*11630*1000/RES_summary!H$6</f>
        <v>25.7485644424568</v>
      </c>
      <c r="I18" s="36">
        <f>I3*11630*1000/RES_summary!I$6</f>
        <v>26.413282723370109</v>
      </c>
      <c r="J18" s="36">
        <f>J3*11630*1000/RES_summary!J$6</f>
        <v>26.937765088037537</v>
      </c>
      <c r="K18" s="36">
        <f>K3*11630*1000/RES_summary!K$6</f>
        <v>27.253784451535132</v>
      </c>
      <c r="L18" s="36">
        <f>L3*11630*1000/RES_summary!L$6</f>
        <v>27.611126714973469</v>
      </c>
      <c r="M18" s="36">
        <f>M3*11630*1000/RES_summary!M$6</f>
        <v>27.984243158170504</v>
      </c>
      <c r="N18" s="36">
        <f>N3*11630*1000/RES_summary!N$6</f>
        <v>28.321888547228859</v>
      </c>
      <c r="O18" s="36">
        <f>O3*11630*1000/RES_summary!O$6</f>
        <v>28.640043345454028</v>
      </c>
      <c r="P18" s="36">
        <f>P3*11630*1000/RES_summary!P$6</f>
        <v>28.462062203447267</v>
      </c>
      <c r="Q18" s="36">
        <f>Q3*11630*1000/RES_summary!Q$6</f>
        <v>28.405517598230865</v>
      </c>
      <c r="R18" s="36">
        <f>R3*11630*1000/RES_summary!R$6</f>
        <v>28.142082623337206</v>
      </c>
      <c r="S18" s="36">
        <f>S3*11630*1000/RES_summary!S$6</f>
        <v>27.961933627865886</v>
      </c>
      <c r="T18" s="36">
        <f>T3*11630*1000/RES_summary!T$6</f>
        <v>27.229500778706296</v>
      </c>
      <c r="U18" s="36">
        <f>U3*11630*1000/RES_summary!U$6</f>
        <v>26.278555887676621</v>
      </c>
      <c r="V18" s="36">
        <f>V3*11630*1000/RES_summary!V$6</f>
        <v>25.339268055890418</v>
      </c>
      <c r="W18" s="36">
        <f>W3*11630*1000/RES_summary!W$6</f>
        <v>25.114840806128797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26.15614304015542</v>
      </c>
      <c r="C3" s="49">
        <f t="shared" ref="C3:W3" si="0">C5*C11/11630</f>
        <v>26.57328574187369</v>
      </c>
      <c r="D3" s="49">
        <f t="shared" si="0"/>
        <v>26.937848850218067</v>
      </c>
      <c r="E3" s="49">
        <f t="shared" si="0"/>
        <v>27.142276867193097</v>
      </c>
      <c r="F3" s="49">
        <f t="shared" si="0"/>
        <v>27.861815549081914</v>
      </c>
      <c r="G3" s="49">
        <f t="shared" si="0"/>
        <v>28.227349141372923</v>
      </c>
      <c r="H3" s="49">
        <f t="shared" si="0"/>
        <v>28.580025338583322</v>
      </c>
      <c r="I3" s="49">
        <f t="shared" si="0"/>
        <v>29.021662456549201</v>
      </c>
      <c r="J3" s="49">
        <f t="shared" si="0"/>
        <v>29.301659882795818</v>
      </c>
      <c r="K3" s="49">
        <f t="shared" si="0"/>
        <v>29.494977468323256</v>
      </c>
      <c r="L3" s="49">
        <f t="shared" si="0"/>
        <v>29.674875617480751</v>
      </c>
      <c r="M3" s="49">
        <f t="shared" si="0"/>
        <v>29.394615280793492</v>
      </c>
      <c r="N3" s="49">
        <f t="shared" si="0"/>
        <v>29.2348134711049</v>
      </c>
      <c r="O3" s="49">
        <f t="shared" si="0"/>
        <v>29.120088402720992</v>
      </c>
      <c r="P3" s="49">
        <f t="shared" si="0"/>
        <v>28.959543617723014</v>
      </c>
      <c r="Q3" s="49">
        <f t="shared" si="0"/>
        <v>28.096263898669285</v>
      </c>
      <c r="R3" s="49">
        <f t="shared" si="0"/>
        <v>27.424173023700391</v>
      </c>
      <c r="S3" s="49">
        <f t="shared" si="0"/>
        <v>27.644213210140485</v>
      </c>
      <c r="T3" s="49">
        <f t="shared" si="0"/>
        <v>27.462094700692994</v>
      </c>
      <c r="U3" s="49">
        <f t="shared" si="0"/>
        <v>26.771079551762586</v>
      </c>
      <c r="V3" s="49">
        <f t="shared" si="0"/>
        <v>27.263655448445579</v>
      </c>
      <c r="W3" s="49">
        <f t="shared" si="0"/>
        <v>28.683698934539287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691.96040882919385</v>
      </c>
      <c r="C5" s="49">
        <f t="shared" ref="C5:W5" si="1">C7*C13/1000000</f>
        <v>704.01334187463692</v>
      </c>
      <c r="D5" s="49">
        <f t="shared" si="1"/>
        <v>715.48686552439358</v>
      </c>
      <c r="E5" s="49">
        <f t="shared" si="1"/>
        <v>721.79088185956653</v>
      </c>
      <c r="F5" s="49">
        <f t="shared" si="1"/>
        <v>742.29966019090705</v>
      </c>
      <c r="G5" s="49">
        <f t="shared" si="1"/>
        <v>751.89652698016073</v>
      </c>
      <c r="H5" s="49">
        <f t="shared" si="1"/>
        <v>761.31798691988786</v>
      </c>
      <c r="I5" s="49">
        <f t="shared" si="1"/>
        <v>774.08575702348548</v>
      </c>
      <c r="J5" s="49">
        <f t="shared" si="1"/>
        <v>785.06557965804939</v>
      </c>
      <c r="K5" s="49">
        <f t="shared" si="1"/>
        <v>795.19111471464248</v>
      </c>
      <c r="L5" s="49">
        <f t="shared" si="1"/>
        <v>802.25309671996138</v>
      </c>
      <c r="M5" s="49">
        <f t="shared" si="1"/>
        <v>802.48474070302268</v>
      </c>
      <c r="N5" s="49">
        <f t="shared" si="1"/>
        <v>797.15868913355109</v>
      </c>
      <c r="O5" s="49">
        <f t="shared" si="1"/>
        <v>792.73858766858359</v>
      </c>
      <c r="P5" s="49">
        <f t="shared" si="1"/>
        <v>783.68050138838282</v>
      </c>
      <c r="Q5" s="49">
        <f t="shared" si="1"/>
        <v>757.81060061736889</v>
      </c>
      <c r="R5" s="49">
        <f t="shared" si="1"/>
        <v>747.10220441911133</v>
      </c>
      <c r="S5" s="49">
        <f t="shared" si="1"/>
        <v>742.44670423086075</v>
      </c>
      <c r="T5" s="49">
        <f t="shared" si="1"/>
        <v>734.63028662244358</v>
      </c>
      <c r="U5" s="49">
        <f t="shared" si="1"/>
        <v>720.62609933171484</v>
      </c>
      <c r="V5" s="49">
        <f t="shared" si="1"/>
        <v>710.83591415622107</v>
      </c>
      <c r="W5" s="49">
        <f t="shared" si="1"/>
        <v>699.03942440412038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992244</v>
      </c>
      <c r="C7" s="35">
        <v>1015016</v>
      </c>
      <c r="D7" s="35">
        <v>1040643</v>
      </c>
      <c r="E7" s="35">
        <v>1059909</v>
      </c>
      <c r="F7" s="35">
        <v>1105794</v>
      </c>
      <c r="G7" s="35">
        <v>1135353</v>
      </c>
      <c r="H7" s="35">
        <v>1167448</v>
      </c>
      <c r="I7" s="35">
        <v>1209196</v>
      </c>
      <c r="J7" s="35">
        <v>1251233</v>
      </c>
      <c r="K7" s="35">
        <v>1295706</v>
      </c>
      <c r="L7" s="35">
        <v>1338586</v>
      </c>
      <c r="M7" s="35">
        <v>1373695</v>
      </c>
      <c r="N7" s="35">
        <v>1401099</v>
      </c>
      <c r="O7" s="35">
        <v>1433892</v>
      </c>
      <c r="P7" s="35">
        <v>1459017</v>
      </c>
      <c r="Q7" s="35">
        <v>1450920</v>
      </c>
      <c r="R7" s="35">
        <v>1455747</v>
      </c>
      <c r="S7" s="35">
        <v>1472281</v>
      </c>
      <c r="T7" s="35">
        <v>1479210</v>
      </c>
      <c r="U7" s="35">
        <v>1481127</v>
      </c>
      <c r="V7" s="35">
        <v>1487093</v>
      </c>
      <c r="W7" s="35">
        <v>1487746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68122.431008939049</v>
      </c>
      <c r="D8" s="52">
        <v>73328.305562293972</v>
      </c>
      <c r="E8" s="52">
        <v>69440.044694279437</v>
      </c>
      <c r="F8" s="52">
        <v>98659.965617995127</v>
      </c>
      <c r="G8" s="52">
        <v>85069.713018082082</v>
      </c>
      <c r="H8" s="52">
        <v>90483.276026183972</v>
      </c>
      <c r="I8" s="52">
        <v>103163.00607638294</v>
      </c>
      <c r="J8" s="52">
        <v>106635.63568622386</v>
      </c>
      <c r="K8" s="52">
        <v>112420.29821131122</v>
      </c>
      <c r="L8" s="52">
        <v>114349.54862394137</v>
      </c>
      <c r="M8" s="52">
        <v>110283.38536885963</v>
      </c>
      <c r="N8" s="52">
        <v>106475.27335197316</v>
      </c>
      <c r="O8" s="52">
        <v>115963.16812075465</v>
      </c>
      <c r="P8" s="52">
        <v>112606.54129810771</v>
      </c>
      <c r="Q8" s="52">
        <v>83919.407334672054</v>
      </c>
      <c r="R8" s="52">
        <v>72949.431008939166</v>
      </c>
      <c r="S8" s="52">
        <v>89862.305562294088</v>
      </c>
      <c r="T8" s="52">
        <v>76369.044694279321</v>
      </c>
      <c r="U8" s="52">
        <v>100576.96561799524</v>
      </c>
      <c r="V8" s="52">
        <v>91035.713018082082</v>
      </c>
      <c r="W8" s="52">
        <v>91136.276026183972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45350.431008939166</v>
      </c>
      <c r="D9" s="36">
        <v>47701.305562294088</v>
      </c>
      <c r="E9" s="36">
        <v>50174.044694279321</v>
      </c>
      <c r="F9" s="36">
        <v>52774.965617995244</v>
      </c>
      <c r="G9" s="36">
        <v>55510.713018082082</v>
      </c>
      <c r="H9" s="36">
        <v>58388.276026183972</v>
      </c>
      <c r="I9" s="36">
        <v>61415.006076382939</v>
      </c>
      <c r="J9" s="36">
        <v>64598.635686223861</v>
      </c>
      <c r="K9" s="36">
        <v>67947.298211311223</v>
      </c>
      <c r="L9" s="36">
        <v>71469.548623941373</v>
      </c>
      <c r="M9" s="36">
        <v>75174.385368859628</v>
      </c>
      <c r="N9" s="36">
        <v>79071.273351973156</v>
      </c>
      <c r="O9" s="36">
        <v>83170.16812075465</v>
      </c>
      <c r="P9" s="36">
        <v>87481.54129810771</v>
      </c>
      <c r="Q9" s="36">
        <v>92016.407334672054</v>
      </c>
      <c r="R9" s="36">
        <v>68122.431008939166</v>
      </c>
      <c r="S9" s="36">
        <v>73328.305562294088</v>
      </c>
      <c r="T9" s="36">
        <v>69440.044694279321</v>
      </c>
      <c r="U9" s="36">
        <v>98659.965617995244</v>
      </c>
      <c r="V9" s="36">
        <v>85069.713018082082</v>
      </c>
      <c r="W9" s="36">
        <v>90483.276026183972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439.61466534149127</v>
      </c>
      <c r="C11" s="54">
        <v>438.97934143558155</v>
      </c>
      <c r="D11" s="54">
        <v>437.8657348215919</v>
      </c>
      <c r="E11" s="54">
        <v>437.33536665384514</v>
      </c>
      <c r="F11" s="54">
        <v>436.52574858041402</v>
      </c>
      <c r="G11" s="54">
        <v>436.60804211006689</v>
      </c>
      <c r="H11" s="54">
        <v>436.59246254311921</v>
      </c>
      <c r="I11" s="54">
        <v>436.02654009228451</v>
      </c>
      <c r="J11" s="54">
        <v>434.07622658141247</v>
      </c>
      <c r="K11" s="54">
        <v>431.37628377512237</v>
      </c>
      <c r="L11" s="54">
        <v>430.1869383145181</v>
      </c>
      <c r="M11" s="54">
        <v>426.00109182903577</v>
      </c>
      <c r="N11" s="54">
        <v>426.51593127399042</v>
      </c>
      <c r="O11" s="54">
        <v>427.21097899327924</v>
      </c>
      <c r="P11" s="54">
        <v>429.76632910661738</v>
      </c>
      <c r="Q11" s="54">
        <v>431.18893939372339</v>
      </c>
      <c r="R11" s="54">
        <v>426.90696183077245</v>
      </c>
      <c r="S11" s="54">
        <v>433.03067789491331</v>
      </c>
      <c r="T11" s="54">
        <v>434.7549606720803</v>
      </c>
      <c r="U11" s="54">
        <v>432.05159440621503</v>
      </c>
      <c r="V11" s="54">
        <v>446.06118873692407</v>
      </c>
      <c r="W11" s="54">
        <v>477.2140267954901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697.36920437835238</v>
      </c>
      <c r="C13" s="35">
        <v>693.59827024858419</v>
      </c>
      <c r="D13" s="35">
        <v>687.543053212671</v>
      </c>
      <c r="E13" s="35">
        <v>680.99325683579116</v>
      </c>
      <c r="F13" s="35">
        <v>671.28204728087417</v>
      </c>
      <c r="G13" s="35">
        <v>662.25792945468129</v>
      </c>
      <c r="H13" s="35">
        <v>652.12153939180837</v>
      </c>
      <c r="I13" s="35">
        <v>640.16566133487504</v>
      </c>
      <c r="J13" s="35">
        <v>627.43356325964021</v>
      </c>
      <c r="K13" s="35">
        <v>613.71261282624494</v>
      </c>
      <c r="L13" s="35">
        <v>599.32876686291456</v>
      </c>
      <c r="M13" s="35">
        <v>584.17970561370805</v>
      </c>
      <c r="N13" s="35">
        <v>568.95243600455865</v>
      </c>
      <c r="O13" s="35">
        <v>552.85794722934759</v>
      </c>
      <c r="P13" s="35">
        <v>537.12910911139682</v>
      </c>
      <c r="Q13" s="35">
        <v>522.29661223042547</v>
      </c>
      <c r="R13" s="35">
        <v>513.20882297481046</v>
      </c>
      <c r="S13" s="35">
        <v>504.28328846929406</v>
      </c>
      <c r="T13" s="35">
        <v>496.63691201549716</v>
      </c>
      <c r="U13" s="35">
        <v>486.5390336761904</v>
      </c>
      <c r="V13" s="35">
        <v>478.00367169788376</v>
      </c>
      <c r="W13" s="35">
        <v>469.86476482149527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641.18274097749963</v>
      </c>
      <c r="D14" s="36">
        <v>610.11835490369663</v>
      </c>
      <c r="E14" s="36">
        <v>594.66911557832555</v>
      </c>
      <c r="F14" s="36">
        <v>580.90851498333643</v>
      </c>
      <c r="G14" s="36">
        <v>567.86753883700658</v>
      </c>
      <c r="H14" s="36">
        <v>554.13163337080641</v>
      </c>
      <c r="I14" s="36">
        <v>538.9209382558322</v>
      </c>
      <c r="J14" s="36">
        <v>525.42399589437673</v>
      </c>
      <c r="K14" s="36">
        <v>511.561428540024</v>
      </c>
      <c r="L14" s="36">
        <v>497.62019134514605</v>
      </c>
      <c r="M14" s="36">
        <v>477.46036378243963</v>
      </c>
      <c r="N14" s="36">
        <v>467.86279902284855</v>
      </c>
      <c r="O14" s="36">
        <v>462.04509046892235</v>
      </c>
      <c r="P14" s="36">
        <v>461.33062940923088</v>
      </c>
      <c r="Q14" s="36">
        <v>456.38439567359688</v>
      </c>
      <c r="R14" s="36">
        <v>451.96419467705567</v>
      </c>
      <c r="S14" s="36">
        <v>446.05404589252623</v>
      </c>
      <c r="T14" s="36">
        <v>438.36390110242002</v>
      </c>
      <c r="U14" s="36">
        <v>430.59786660514663</v>
      </c>
      <c r="V14" s="36">
        <v>423.11025100670338</v>
      </c>
      <c r="W14" s="36">
        <v>420.72331081438824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0.25286299470086682</v>
      </c>
      <c r="C16" s="44">
        <f>C7/RES_summary!C$6</f>
        <v>0.25613076543788083</v>
      </c>
      <c r="D16" s="44">
        <f>D7/RES_summary!D$6</f>
        <v>0.26021968975973059</v>
      </c>
      <c r="E16" s="44">
        <f>E7/RES_summary!E$6</f>
        <v>0.26323502896082279</v>
      </c>
      <c r="F16" s="44">
        <f>F7/RES_summary!F$6</f>
        <v>0.26845426748221402</v>
      </c>
      <c r="G16" s="44">
        <f>G7/RES_summary!G$6</f>
        <v>0.27571600124822876</v>
      </c>
      <c r="H16" s="44">
        <f>H7/RES_summary!H$6</f>
        <v>0.28399263508008948</v>
      </c>
      <c r="I16" s="44">
        <f>I7/RES_summary!I$6</f>
        <v>0.29331419944267206</v>
      </c>
      <c r="J16" s="44">
        <f>J7/RES_summary!J$6</f>
        <v>0.30135647782528097</v>
      </c>
      <c r="K16" s="44">
        <f>K7/RES_summary!K$6</f>
        <v>0.30948174885398894</v>
      </c>
      <c r="L16" s="44">
        <f>L7/RES_summary!L$6</f>
        <v>0.31889758339523466</v>
      </c>
      <c r="M16" s="44">
        <f>M7/RES_summary!M$6</f>
        <v>0.32615304912779797</v>
      </c>
      <c r="N16" s="44">
        <f>N7/RES_summary!N$6</f>
        <v>0.33200005592182508</v>
      </c>
      <c r="O16" s="44">
        <f>O7/RES_summary!O$6</f>
        <v>0.33463861558399188</v>
      </c>
      <c r="P16" s="44">
        <f>P7/RES_summary!P$6</f>
        <v>0.3368870384049058</v>
      </c>
      <c r="Q16" s="44">
        <f>Q7/RES_summary!Q$6</f>
        <v>0.33927792252251493</v>
      </c>
      <c r="R16" s="44">
        <f>R7/RES_summary!R$6</f>
        <v>0.34315607593176228</v>
      </c>
      <c r="S16" s="44">
        <f>S7/RES_summary!S$6</f>
        <v>0.34687129737853517</v>
      </c>
      <c r="T16" s="44">
        <f>T7/RES_summary!T$6</f>
        <v>0.35062015876879871</v>
      </c>
      <c r="U16" s="44">
        <f>U7/RES_summary!U$6</f>
        <v>0.35216924549275097</v>
      </c>
      <c r="V16" s="44">
        <f>V7/RES_summary!V$6</f>
        <v>0.35378681668636919</v>
      </c>
      <c r="W16" s="44">
        <f>W7/RES_summary!W$6</f>
        <v>0.35568371068223081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176.33886543127102</v>
      </c>
      <c r="C17" s="52">
        <f t="shared" si="2"/>
        <v>177.65185586516</v>
      </c>
      <c r="D17" s="52">
        <f t="shared" si="2"/>
        <v>178.91224000345917</v>
      </c>
      <c r="E17" s="52">
        <f t="shared" si="2"/>
        <v>179.26127968529451</v>
      </c>
      <c r="F17" s="52">
        <f t="shared" si="2"/>
        <v>180.20853027674804</v>
      </c>
      <c r="G17" s="52">
        <f t="shared" si="2"/>
        <v>182.59510810417629</v>
      </c>
      <c r="H17" s="52">
        <f t="shared" si="2"/>
        <v>185.19771436436403</v>
      </c>
      <c r="I17" s="52">
        <f t="shared" si="2"/>
        <v>187.76967846512758</v>
      </c>
      <c r="J17" s="52">
        <f t="shared" si="2"/>
        <v>189.08116869329078</v>
      </c>
      <c r="K17" s="52">
        <f t="shared" si="2"/>
        <v>189.93285271121729</v>
      </c>
      <c r="L17" s="52">
        <f t="shared" si="2"/>
        <v>191.12449541182946</v>
      </c>
      <c r="M17" s="52">
        <f t="shared" si="2"/>
        <v>190.53199222449027</v>
      </c>
      <c r="N17" s="52">
        <f t="shared" si="2"/>
        <v>188.89224057037208</v>
      </c>
      <c r="O17" s="52">
        <f t="shared" si="2"/>
        <v>185.00761807543651</v>
      </c>
      <c r="P17" s="52">
        <f t="shared" si="2"/>
        <v>180.95183480960398</v>
      </c>
      <c r="Q17" s="52">
        <f t="shared" si="2"/>
        <v>177.20370953808631</v>
      </c>
      <c r="R17" s="52">
        <f t="shared" ref="R17:V17" si="3">R13*R16</f>
        <v>176.11072582559441</v>
      </c>
      <c r="S17" s="52">
        <f t="shared" si="3"/>
        <v>174.92139851765813</v>
      </c>
      <c r="T17" s="52">
        <f t="shared" si="3"/>
        <v>174.13091294131954</v>
      </c>
      <c r="U17" s="52">
        <f t="shared" si="3"/>
        <v>171.34408439251612</v>
      </c>
      <c r="V17" s="52">
        <f t="shared" si="3"/>
        <v>169.11139737439061</v>
      </c>
      <c r="W17" s="52">
        <f t="shared" ref="W17" si="4">W13*W16</f>
        <v>167.12324307054314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77.521151313266472</v>
      </c>
      <c r="C18" s="36">
        <f>C3*11630*1000/RES_summary!C$6</f>
        <v>77.985494692496786</v>
      </c>
      <c r="D18" s="36">
        <f>D3*11630*1000/RES_summary!D$6</f>
        <v>78.339539437691656</v>
      </c>
      <c r="E18" s="36">
        <f>E3*11630*1000/RES_summary!E$6</f>
        <v>78.39729747800574</v>
      </c>
      <c r="F18" s="36">
        <f>F3*11630*1000/RES_summary!F$6</f>
        <v>78.665663579633645</v>
      </c>
      <c r="G18" s="36">
        <f>G3*11630*1000/RES_summary!G$6</f>
        <v>79.722492648240419</v>
      </c>
      <c r="H18" s="36">
        <f>H3*11630*1000/RES_summary!H$6</f>
        <v>80.85592617169489</v>
      </c>
      <c r="I18" s="36">
        <f>I3*11630*1000/RES_summary!I$6</f>
        <v>81.872563235390317</v>
      </c>
      <c r="J18" s="36">
        <f>J3*11630*1000/RES_summary!J$6</f>
        <v>82.075640223987165</v>
      </c>
      <c r="K18" s="36">
        <f>K3*11630*1000/RES_summary!K$6</f>
        <v>81.932528169372574</v>
      </c>
      <c r="L18" s="36">
        <f>L3*11630*1000/RES_summary!L$6</f>
        <v>82.219261518122067</v>
      </c>
      <c r="M18" s="36">
        <f>M3*11630*1000/RES_summary!M$6</f>
        <v>81.166836715994222</v>
      </c>
      <c r="N18" s="36">
        <f>N3*11630*1000/RES_summary!N$6</f>
        <v>80.565549897302873</v>
      </c>
      <c r="O18" s="36">
        <f>O3*11630*1000/RES_summary!O$6</f>
        <v>79.037285639221935</v>
      </c>
      <c r="P18" s="36">
        <f>P3*11630*1000/RES_summary!P$6</f>
        <v>77.767005791230531</v>
      </c>
      <c r="Q18" s="36">
        <f>Q3*11630*1000/RES_summary!Q$6</f>
        <v>76.408279572360854</v>
      </c>
      <c r="R18" s="36">
        <f>R3*11630*1000/RES_summary!R$6</f>
        <v>75.182894908016664</v>
      </c>
      <c r="S18" s="36">
        <f>S3*11630*1000/RES_summary!S$6</f>
        <v>75.746331778427788</v>
      </c>
      <c r="T18" s="36">
        <f>T3*11630*1000/RES_summary!T$6</f>
        <v>75.704278207596801</v>
      </c>
      <c r="U18" s="36">
        <f>U3*11630*1000/RES_summary!U$6</f>
        <v>74.029484853859657</v>
      </c>
      <c r="V18" s="36">
        <f>V3*11630*1000/RES_summary!V$6</f>
        <v>75.434030941783021</v>
      </c>
      <c r="W18" s="36">
        <f>W3*11630*1000/RES_summary!W$6</f>
        <v>79.753555796815391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65.827797990654275</v>
      </c>
      <c r="C3" s="49">
        <f t="shared" ref="C3:W3" si="0">C5*C11/11630</f>
        <v>70.672171063412989</v>
      </c>
      <c r="D3" s="49">
        <f t="shared" si="0"/>
        <v>75.156772959029908</v>
      </c>
      <c r="E3" s="49">
        <f t="shared" si="0"/>
        <v>80.961796008078068</v>
      </c>
      <c r="F3" s="49">
        <f t="shared" si="0"/>
        <v>88.097755993511143</v>
      </c>
      <c r="G3" s="49">
        <f t="shared" si="0"/>
        <v>97.057423051785719</v>
      </c>
      <c r="H3" s="49">
        <f t="shared" si="0"/>
        <v>108.93706494145559</v>
      </c>
      <c r="I3" s="49">
        <f t="shared" si="0"/>
        <v>121.5802614248846</v>
      </c>
      <c r="J3" s="49">
        <f t="shared" si="0"/>
        <v>128.97078433277147</v>
      </c>
      <c r="K3" s="49">
        <f t="shared" si="0"/>
        <v>137.9906520841302</v>
      </c>
      <c r="L3" s="49">
        <f t="shared" si="0"/>
        <v>142.00816803632517</v>
      </c>
      <c r="M3" s="49">
        <f t="shared" si="0"/>
        <v>146.7675293553373</v>
      </c>
      <c r="N3" s="49">
        <f t="shared" si="0"/>
        <v>148.84986756952446</v>
      </c>
      <c r="O3" s="49">
        <f t="shared" si="0"/>
        <v>158.71966528552025</v>
      </c>
      <c r="P3" s="49">
        <f t="shared" si="0"/>
        <v>166.45399464102914</v>
      </c>
      <c r="Q3" s="49">
        <f t="shared" si="0"/>
        <v>168.02031475217566</v>
      </c>
      <c r="R3" s="49">
        <f t="shared" si="0"/>
        <v>174.18198428228865</v>
      </c>
      <c r="S3" s="49">
        <f t="shared" si="0"/>
        <v>182.15541096986667</v>
      </c>
      <c r="T3" s="49">
        <f t="shared" si="0"/>
        <v>188.5090030449781</v>
      </c>
      <c r="U3" s="49">
        <f t="shared" si="0"/>
        <v>192.50745153771132</v>
      </c>
      <c r="V3" s="49">
        <f t="shared" si="0"/>
        <v>204.50018059688193</v>
      </c>
      <c r="W3" s="49">
        <f t="shared" si="0"/>
        <v>218.03574268032625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522.14331301827929</v>
      </c>
      <c r="C5" s="49">
        <f t="shared" ref="C5:W5" si="1">C7*C13/1000000</f>
        <v>556.60862143389863</v>
      </c>
      <c r="D5" s="49">
        <f t="shared" si="1"/>
        <v>589.10380533528541</v>
      </c>
      <c r="E5" s="49">
        <f t="shared" si="1"/>
        <v>632.61934648671752</v>
      </c>
      <c r="F5" s="49">
        <f t="shared" si="1"/>
        <v>687.813298506254</v>
      </c>
      <c r="G5" s="49">
        <f t="shared" si="1"/>
        <v>756.90710450140261</v>
      </c>
      <c r="H5" s="49">
        <f t="shared" si="1"/>
        <v>849.21523898141822</v>
      </c>
      <c r="I5" s="49">
        <f t="shared" si="1"/>
        <v>948.99066410730529</v>
      </c>
      <c r="J5" s="49">
        <f t="shared" si="1"/>
        <v>1011.2849424491388</v>
      </c>
      <c r="K5" s="49">
        <f t="shared" si="1"/>
        <v>1089.8146169387048</v>
      </c>
      <c r="L5" s="49">
        <f t="shared" si="1"/>
        <v>1127.3379656960517</v>
      </c>
      <c r="M5" s="49">
        <f t="shared" si="1"/>
        <v>1162.7992318562026</v>
      </c>
      <c r="N5" s="49">
        <f t="shared" si="1"/>
        <v>1178.8266278969045</v>
      </c>
      <c r="O5" s="49">
        <f t="shared" si="1"/>
        <v>1257.5303462632392</v>
      </c>
      <c r="P5" s="49">
        <f t="shared" si="1"/>
        <v>1321.4118145714467</v>
      </c>
      <c r="Q5" s="49">
        <f t="shared" si="1"/>
        <v>1336.5121299245895</v>
      </c>
      <c r="R5" s="49">
        <f t="shared" si="1"/>
        <v>1371.6869130630598</v>
      </c>
      <c r="S5" s="49">
        <f t="shared" si="1"/>
        <v>1402.5152062486538</v>
      </c>
      <c r="T5" s="49">
        <f t="shared" si="1"/>
        <v>1447.4072372807641</v>
      </c>
      <c r="U5" s="49">
        <f t="shared" si="1"/>
        <v>1483.5074955668308</v>
      </c>
      <c r="V5" s="49">
        <f t="shared" si="1"/>
        <v>1509.9026080313754</v>
      </c>
      <c r="W5" s="49">
        <f t="shared" si="1"/>
        <v>1502.6119131499333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1304584.5234454155</v>
      </c>
      <c r="C7" s="35">
        <v>1416639.6744190836</v>
      </c>
      <c r="D7" s="35">
        <v>1528749.1367547954</v>
      </c>
      <c r="E7" s="35">
        <v>1679159.7330809338</v>
      </c>
      <c r="F7" s="35">
        <v>1873320.8124658787</v>
      </c>
      <c r="G7" s="35">
        <v>2122500.1097067511</v>
      </c>
      <c r="H7" s="35">
        <v>2462981.9159441488</v>
      </c>
      <c r="I7" s="35">
        <v>2857236.837760909</v>
      </c>
      <c r="J7" s="35">
        <v>3155346.226355454</v>
      </c>
      <c r="K7" s="35">
        <v>3515355.2093858458</v>
      </c>
      <c r="L7" s="35">
        <v>3750338.1906592804</v>
      </c>
      <c r="M7" s="35">
        <v>4026270.5055073542</v>
      </c>
      <c r="N7" s="35">
        <v>4271933.0002236022</v>
      </c>
      <c r="O7" s="35">
        <v>4872814.8186188843</v>
      </c>
      <c r="P7" s="35">
        <v>5544712.0869731652</v>
      </c>
      <c r="Q7" s="35">
        <v>6075975.6968519799</v>
      </c>
      <c r="R7" s="35">
        <v>6743372.9899662789</v>
      </c>
      <c r="S7" s="35">
        <v>7431885.3601307496</v>
      </c>
      <c r="T7" s="35">
        <v>8101357.0871251579</v>
      </c>
      <c r="U7" s="35">
        <v>8745021.7873847038</v>
      </c>
      <c r="V7" s="35">
        <v>9335535.747915145</v>
      </c>
      <c r="W7" s="35">
        <v>9871325.4482673742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235943.96712893853</v>
      </c>
      <c r="D8" s="52">
        <v>245564.64395166049</v>
      </c>
      <c r="E8" s="52">
        <v>294170.83274509083</v>
      </c>
      <c r="F8" s="52">
        <v>349022.09957903298</v>
      </c>
      <c r="G8" s="52">
        <v>415998.27426080802</v>
      </c>
      <c r="H8" s="52">
        <v>520182.10176108824</v>
      </c>
      <c r="I8" s="52">
        <v>587831.19705937011</v>
      </c>
      <c r="J8" s="52">
        <v>506633.10986946477</v>
      </c>
      <c r="K8" s="52">
        <v>595952.95015933039</v>
      </c>
      <c r="L8" s="52">
        <v>480547.62522509508</v>
      </c>
      <c r="M8" s="52">
        <v>570103.14759316435</v>
      </c>
      <c r="N8" s="52">
        <v>594684.59429528099</v>
      </c>
      <c r="O8" s="52">
        <v>1016880.0926560899</v>
      </c>
      <c r="P8" s="52">
        <v>1192079.3701153686</v>
      </c>
      <c r="Q8" s="52">
        <v>1119094.8069381844</v>
      </c>
      <c r="R8" s="52">
        <v>1174030.4029837642</v>
      </c>
      <c r="S8" s="52">
        <v>1284465.3203238007</v>
      </c>
      <c r="T8" s="52">
        <v>1150019.3522195034</v>
      </c>
      <c r="U8" s="52">
        <v>1213767.8478527106</v>
      </c>
      <c r="V8" s="52">
        <v>1185198.5548257222</v>
      </c>
      <c r="W8" s="52">
        <v>1552669.7930083191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123888.81615527044</v>
      </c>
      <c r="D9" s="36">
        <v>133455.18161594868</v>
      </c>
      <c r="E9" s="36">
        <v>143760.23641895247</v>
      </c>
      <c r="F9" s="36">
        <v>154861.02019408811</v>
      </c>
      <c r="G9" s="36">
        <v>166818.97701993585</v>
      </c>
      <c r="H9" s="36">
        <v>179700.29552369053</v>
      </c>
      <c r="I9" s="36">
        <v>193576.2752426099</v>
      </c>
      <c r="J9" s="36">
        <v>208523.72127491981</v>
      </c>
      <c r="K9" s="36">
        <v>235943.96712893853</v>
      </c>
      <c r="L9" s="36">
        <v>245564.64395166049</v>
      </c>
      <c r="M9" s="36">
        <v>294170.83274509059</v>
      </c>
      <c r="N9" s="36">
        <v>349022.09957903344</v>
      </c>
      <c r="O9" s="36">
        <v>415998.27426080778</v>
      </c>
      <c r="P9" s="36">
        <v>520182.10176108778</v>
      </c>
      <c r="Q9" s="36">
        <v>587831.19705936965</v>
      </c>
      <c r="R9" s="36">
        <v>506633.10986946523</v>
      </c>
      <c r="S9" s="36">
        <v>595952.95015932992</v>
      </c>
      <c r="T9" s="36">
        <v>480547.62522509508</v>
      </c>
      <c r="U9" s="36">
        <v>570103.14759316482</v>
      </c>
      <c r="V9" s="36">
        <v>594684.59429528192</v>
      </c>
      <c r="W9" s="36">
        <v>1016880.0926560909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1466.2206171057635</v>
      </c>
      <c r="C11" s="54">
        <v>1476.652207344765</v>
      </c>
      <c r="D11" s="54">
        <v>1483.733871004353</v>
      </c>
      <c r="E11" s="54">
        <v>1488.3921789668466</v>
      </c>
      <c r="F11" s="54">
        <v>1489.6148481421351</v>
      </c>
      <c r="G11" s="54">
        <v>1491.3029926384791</v>
      </c>
      <c r="H11" s="54">
        <v>1491.8927582938138</v>
      </c>
      <c r="I11" s="54">
        <v>1489.9814021895636</v>
      </c>
      <c r="J11" s="54">
        <v>1483.1924800121992</v>
      </c>
      <c r="K11" s="54">
        <v>1472.572728237408</v>
      </c>
      <c r="L11" s="54">
        <v>1465.004323918731</v>
      </c>
      <c r="M11" s="54">
        <v>1467.9287013956828</v>
      </c>
      <c r="N11" s="54">
        <v>1468.5144692752619</v>
      </c>
      <c r="O11" s="54">
        <v>1467.8848210349238</v>
      </c>
      <c r="P11" s="54">
        <v>1464.9936804924034</v>
      </c>
      <c r="Q11" s="54">
        <v>1462.0714745612211</v>
      </c>
      <c r="R11" s="54">
        <v>1476.8213197277103</v>
      </c>
      <c r="S11" s="54">
        <v>1510.4773339647938</v>
      </c>
      <c r="T11" s="54">
        <v>1514.6806295731042</v>
      </c>
      <c r="U11" s="54">
        <v>1509.167744736025</v>
      </c>
      <c r="V11" s="54">
        <v>1575.1592769566998</v>
      </c>
      <c r="W11" s="54">
        <v>1687.5652756249456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400.23724307206686</v>
      </c>
      <c r="C13" s="35">
        <v>392.90768957331738</v>
      </c>
      <c r="D13" s="35">
        <v>385.35021291055358</v>
      </c>
      <c r="E13" s="35">
        <v>376.74756845555316</v>
      </c>
      <c r="F13" s="35">
        <v>367.16257777592062</v>
      </c>
      <c r="G13" s="35">
        <v>356.61110265194685</v>
      </c>
      <c r="H13" s="35">
        <v>344.79150394244118</v>
      </c>
      <c r="I13" s="35">
        <v>332.13580742259632</v>
      </c>
      <c r="J13" s="35">
        <v>320.49888345128193</v>
      </c>
      <c r="K13" s="35">
        <v>310.0155039891693</v>
      </c>
      <c r="L13" s="35">
        <v>300.59634848500804</v>
      </c>
      <c r="M13" s="35">
        <v>288.80305738664651</v>
      </c>
      <c r="N13" s="35">
        <v>275.9468905142478</v>
      </c>
      <c r="O13" s="35">
        <v>258.0706210008745</v>
      </c>
      <c r="P13" s="35">
        <v>238.31928400322042</v>
      </c>
      <c r="Q13" s="35">
        <v>219.96666817101476</v>
      </c>
      <c r="R13" s="35">
        <v>203.41258226469824</v>
      </c>
      <c r="S13" s="35">
        <v>188.71593657413189</v>
      </c>
      <c r="T13" s="35">
        <v>178.66231814185963</v>
      </c>
      <c r="U13" s="35">
        <v>169.640228650647</v>
      </c>
      <c r="V13" s="35">
        <v>161.73711384143903</v>
      </c>
      <c r="W13" s="35">
        <v>152.21987371652034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356.22960681649994</v>
      </c>
      <c r="D14" s="36">
        <v>349.84237340757892</v>
      </c>
      <c r="E14" s="36">
        <v>343.52060296443005</v>
      </c>
      <c r="F14" s="36">
        <v>335.72401272777472</v>
      </c>
      <c r="G14" s="36">
        <v>326.59023331556637</v>
      </c>
      <c r="H14" s="36">
        <v>315.71806254703125</v>
      </c>
      <c r="I14" s="36">
        <v>301.53530595152591</v>
      </c>
      <c r="J14" s="36">
        <v>287.68991765577499</v>
      </c>
      <c r="K14" s="36">
        <v>272.80660509720843</v>
      </c>
      <c r="L14" s="36">
        <v>256.85751035511947</v>
      </c>
      <c r="M14" s="36">
        <v>239.456681787543</v>
      </c>
      <c r="N14" s="36">
        <v>223.98847577327382</v>
      </c>
      <c r="O14" s="36">
        <v>211.00294259434474</v>
      </c>
      <c r="P14" s="36">
        <v>191.35668258883175</v>
      </c>
      <c r="Q14" s="36">
        <v>171.88192994350726</v>
      </c>
      <c r="R14" s="36">
        <v>154.10846289728318</v>
      </c>
      <c r="S14" s="36">
        <v>150.57486664371024</v>
      </c>
      <c r="T14" s="36">
        <v>146.36649142436801</v>
      </c>
      <c r="U14" s="36">
        <v>142.2144000524774</v>
      </c>
      <c r="V14" s="36">
        <v>134.65896297018369</v>
      </c>
      <c r="W14" s="36">
        <v>133.49522085633319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0.33245970692572691</v>
      </c>
      <c r="C16" s="44">
        <f>C7/RES_summary!C$6</f>
        <v>0.35747712761043193</v>
      </c>
      <c r="D16" s="44">
        <f>D7/RES_summary!D$6</f>
        <v>0.38227386922007722</v>
      </c>
      <c r="E16" s="44">
        <f>E7/RES_summary!E$6</f>
        <v>0.41702982139731531</v>
      </c>
      <c r="F16" s="44">
        <f>F7/RES_summary!F$6</f>
        <v>0.45478720853044374</v>
      </c>
      <c r="G16" s="44">
        <f>G7/RES_summary!G$6</f>
        <v>0.51544078616718525</v>
      </c>
      <c r="H16" s="44">
        <f>H7/RES_summary!H$6</f>
        <v>0.59914336609732188</v>
      </c>
      <c r="I16" s="44">
        <f>I7/RES_summary!I$6</f>
        <v>0.6930788190549364</v>
      </c>
      <c r="J16" s="44">
        <f>J7/RES_summary!J$6</f>
        <v>0.75995759790044803</v>
      </c>
      <c r="K16" s="44">
        <f>K7/RES_summary!K$6</f>
        <v>0.83964902380919126</v>
      </c>
      <c r="L16" s="44">
        <f>L7/RES_summary!L$6</f>
        <v>0.89346055159407112</v>
      </c>
      <c r="M16" s="44">
        <f>M7/RES_summary!M$6</f>
        <v>0.95594757350397586</v>
      </c>
      <c r="N16" s="44">
        <f>N7/RES_summary!N$6</f>
        <v>1.0122639406412579</v>
      </c>
      <c r="O16" s="44">
        <f>O7/RES_summary!O$6</f>
        <v>1.1372069897173454</v>
      </c>
      <c r="P16" s="44">
        <f>P7/RES_summary!P$6</f>
        <v>1.2802740706847653</v>
      </c>
      <c r="Q16" s="44">
        <f>Q7/RES_summary!Q$6</f>
        <v>1.4207843380236194</v>
      </c>
      <c r="R16" s="44">
        <f>R7/RES_summary!R$6</f>
        <v>1.5895821277880451</v>
      </c>
      <c r="S16" s="44">
        <f>S7/RES_summary!S$6</f>
        <v>1.7509617503975772</v>
      </c>
      <c r="T16" s="44">
        <f>T7/RES_summary!T$6</f>
        <v>1.9202811690906332</v>
      </c>
      <c r="U16" s="44">
        <f>U7/RES_summary!U$6</f>
        <v>2.0793137419552403</v>
      </c>
      <c r="V16" s="44">
        <f>V7/RES_summary!V$6</f>
        <v>2.2209703591616003</v>
      </c>
      <c r="W16" s="44">
        <f>W7/RES_summary!W$6</f>
        <v>2.3599926767013155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133.06275653250026</v>
      </c>
      <c r="C17" s="52">
        <f t="shared" si="2"/>
        <v>140.45551228472075</v>
      </c>
      <c r="D17" s="52">
        <f t="shared" si="2"/>
        <v>147.30931689409786</v>
      </c>
      <c r="E17" s="52">
        <f t="shared" si="2"/>
        <v>157.11497118489217</v>
      </c>
      <c r="F17" s="52">
        <f t="shared" si="2"/>
        <v>166.98084382355287</v>
      </c>
      <c r="G17" s="52">
        <f t="shared" si="2"/>
        <v>183.81190710686627</v>
      </c>
      <c r="H17" s="52">
        <f t="shared" si="2"/>
        <v>206.57954227383223</v>
      </c>
      <c r="I17" s="52">
        <f t="shared" si="2"/>
        <v>230.19629317431082</v>
      </c>
      <c r="J17" s="52">
        <f t="shared" si="2"/>
        <v>243.56556159741186</v>
      </c>
      <c r="K17" s="52">
        <f t="shared" si="2"/>
        <v>260.30421529022044</v>
      </c>
      <c r="L17" s="52">
        <f t="shared" si="2"/>
        <v>268.5709793245789</v>
      </c>
      <c r="M17" s="52">
        <f t="shared" si="2"/>
        <v>276.08058192929423</v>
      </c>
      <c r="N17" s="52">
        <f t="shared" si="2"/>
        <v>279.3310867996542</v>
      </c>
      <c r="O17" s="52">
        <f t="shared" si="2"/>
        <v>293.47971404289041</v>
      </c>
      <c r="P17" s="52">
        <f t="shared" si="2"/>
        <v>305.11399985348169</v>
      </c>
      <c r="Q17" s="52">
        <f t="shared" si="2"/>
        <v>312.52519702461638</v>
      </c>
      <c r="R17" s="52">
        <f t="shared" ref="R17:V17" si="3">R13*R16</f>
        <v>323.34100533517977</v>
      </c>
      <c r="S17" s="52">
        <f t="shared" si="3"/>
        <v>330.43438663176011</v>
      </c>
      <c r="T17" s="52">
        <f t="shared" si="3"/>
        <v>343.08188515389287</v>
      </c>
      <c r="U17" s="52">
        <f t="shared" si="3"/>
        <v>352.73525862171937</v>
      </c>
      <c r="V17" s="52">
        <f t="shared" si="3"/>
        <v>359.21333581818146</v>
      </c>
      <c r="W17" s="52">
        <f t="shared" ref="W17" si="4">W13*W16</f>
        <v>359.23778721938709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195.09935699687651</v>
      </c>
      <c r="C18" s="36">
        <f>C3*11630*1000/RES_summary!C$6</f>
        <v>207.40394224897261</v>
      </c>
      <c r="D18" s="36">
        <f>D3*11630*1000/RES_summary!D$6</f>
        <v>218.56782299028677</v>
      </c>
      <c r="E18" s="36">
        <f>E3*11630*1000/RES_summary!E$6</f>
        <v>233.84869431019496</v>
      </c>
      <c r="F18" s="36">
        <f>F3*11630*1000/RES_summary!F$6</f>
        <v>248.73714431486729</v>
      </c>
      <c r="G18" s="36">
        <f>G3*11630*1000/RES_summary!G$6</f>
        <v>274.11924715105579</v>
      </c>
      <c r="H18" s="36">
        <f>H3*11630*1000/RES_summary!H$6</f>
        <v>308.19452312998106</v>
      </c>
      <c r="I18" s="36">
        <f>I3*11630*1000/RES_summary!I$6</f>
        <v>342.98819568269954</v>
      </c>
      <c r="J18" s="36">
        <f>J3*11630*1000/RES_summary!J$6</f>
        <v>361.25460935122931</v>
      </c>
      <c r="K18" s="36">
        <f>K3*11630*1000/RES_summary!K$6</f>
        <v>383.31688848161758</v>
      </c>
      <c r="L18" s="36">
        <f>L3*11630*1000/RES_summary!L$6</f>
        <v>393.45764598959624</v>
      </c>
      <c r="M18" s="36">
        <f>M3*11630*1000/RES_summary!M$6</f>
        <v>405.26661011203322</v>
      </c>
      <c r="N18" s="36">
        <f>N3*11630*1000/RES_summary!N$6</f>
        <v>410.2017426836764</v>
      </c>
      <c r="O18" s="36">
        <f>O3*11630*1000/RES_summary!O$6</f>
        <v>430.79441752522888</v>
      </c>
      <c r="P18" s="36">
        <f>P3*11630*1000/RES_summary!P$6</f>
        <v>446.99008161511068</v>
      </c>
      <c r="Q18" s="36">
        <f>Q3*11630*1000/RES_summary!Q$6</f>
        <v>456.93417565131693</v>
      </c>
      <c r="R18" s="36">
        <f>R3*11630*1000/RES_summary!R$6</f>
        <v>477.51689022118484</v>
      </c>
      <c r="S18" s="36">
        <f>S3*11630*1000/RES_summary!S$6</f>
        <v>499.11365136983289</v>
      </c>
      <c r="T18" s="36">
        <f>T3*11630*1000/RES_summary!T$6</f>
        <v>519.65948580002578</v>
      </c>
      <c r="U18" s="36">
        <f>U3*11630*1000/RES_summary!U$6</f>
        <v>532.33667474301876</v>
      </c>
      <c r="V18" s="36">
        <f>V3*11630*1000/RES_summary!V$6</f>
        <v>565.81821832057096</v>
      </c>
      <c r="W18" s="36">
        <f>W3*11630*1000/RES_summary!W$6</f>
        <v>606.23721540378051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13.216412662434331</v>
      </c>
      <c r="C3" s="49">
        <f t="shared" ref="C3:W3" si="0">C5*C11/11630</f>
        <v>13.979096942346654</v>
      </c>
      <c r="D3" s="49">
        <f t="shared" si="0"/>
        <v>15.005548712681751</v>
      </c>
      <c r="E3" s="49">
        <f t="shared" si="0"/>
        <v>15.989670726113836</v>
      </c>
      <c r="F3" s="49">
        <f t="shared" si="0"/>
        <v>18.530176705992496</v>
      </c>
      <c r="G3" s="49">
        <f t="shared" si="0"/>
        <v>21.846776055697358</v>
      </c>
      <c r="H3" s="49">
        <f t="shared" si="0"/>
        <v>24.738730860967355</v>
      </c>
      <c r="I3" s="49">
        <f t="shared" si="0"/>
        <v>27.159321286634043</v>
      </c>
      <c r="J3" s="49">
        <f t="shared" si="0"/>
        <v>31.037752443830026</v>
      </c>
      <c r="K3" s="49">
        <f t="shared" si="0"/>
        <v>34.635444294992006</v>
      </c>
      <c r="L3" s="49">
        <f t="shared" si="0"/>
        <v>36.018206251106143</v>
      </c>
      <c r="M3" s="49">
        <f t="shared" si="0"/>
        <v>39.619294412303759</v>
      </c>
      <c r="N3" s="49">
        <f t="shared" si="0"/>
        <v>40.80698545927946</v>
      </c>
      <c r="O3" s="49">
        <f t="shared" si="0"/>
        <v>42.68387839975729</v>
      </c>
      <c r="P3" s="49">
        <f t="shared" si="0"/>
        <v>45.687632462713474</v>
      </c>
      <c r="Q3" s="49">
        <f t="shared" si="0"/>
        <v>48.641754455587638</v>
      </c>
      <c r="R3" s="49">
        <f t="shared" si="0"/>
        <v>53.712779125512853</v>
      </c>
      <c r="S3" s="49">
        <f t="shared" si="0"/>
        <v>60.758230579558557</v>
      </c>
      <c r="T3" s="49">
        <f t="shared" si="0"/>
        <v>66.827730467633714</v>
      </c>
      <c r="U3" s="49">
        <f t="shared" si="0"/>
        <v>72.305023880974034</v>
      </c>
      <c r="V3" s="49">
        <f t="shared" si="0"/>
        <v>81.425518407837899</v>
      </c>
      <c r="W3" s="49">
        <f t="shared" si="0"/>
        <v>91.900030792850828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256.30345495703705</v>
      </c>
      <c r="C5" s="49">
        <f t="shared" ref="C5:W5" si="1">C7*C13/1000000</f>
        <v>265.7290840880728</v>
      </c>
      <c r="D5" s="49">
        <f t="shared" si="1"/>
        <v>280.15100665062795</v>
      </c>
      <c r="E5" s="49">
        <f t="shared" si="1"/>
        <v>293.5670833804831</v>
      </c>
      <c r="F5" s="49">
        <f t="shared" si="1"/>
        <v>335.32764910305627</v>
      </c>
      <c r="G5" s="49">
        <f t="shared" si="1"/>
        <v>389.36678546999264</v>
      </c>
      <c r="H5" s="49">
        <f t="shared" si="1"/>
        <v>434.50454923246525</v>
      </c>
      <c r="I5" s="49">
        <f t="shared" si="1"/>
        <v>470.69781503957461</v>
      </c>
      <c r="J5" s="49">
        <f t="shared" si="1"/>
        <v>532.50964107467553</v>
      </c>
      <c r="K5" s="49">
        <f t="shared" si="1"/>
        <v>589.62652044149547</v>
      </c>
      <c r="L5" s="49">
        <f t="shared" si="1"/>
        <v>607.08143154838911</v>
      </c>
      <c r="M5" s="49">
        <f t="shared" si="1"/>
        <v>661.42522559277847</v>
      </c>
      <c r="N5" s="49">
        <f t="shared" si="1"/>
        <v>675.88901577378647</v>
      </c>
      <c r="O5" s="49">
        <f t="shared" si="1"/>
        <v>702.07890476529178</v>
      </c>
      <c r="P5" s="49">
        <f t="shared" si="1"/>
        <v>745.58020576131094</v>
      </c>
      <c r="Q5" s="49">
        <f t="shared" si="1"/>
        <v>785.40743821466424</v>
      </c>
      <c r="R5" s="49">
        <f t="shared" si="1"/>
        <v>856.4588075582376</v>
      </c>
      <c r="S5" s="49">
        <f t="shared" si="1"/>
        <v>942.74110882514969</v>
      </c>
      <c r="T5" s="49">
        <f t="shared" si="1"/>
        <v>1030.4705874796741</v>
      </c>
      <c r="U5" s="49">
        <f t="shared" si="1"/>
        <v>1118.6844303978019</v>
      </c>
      <c r="V5" s="49">
        <f t="shared" si="1"/>
        <v>1207.9557258867242</v>
      </c>
      <c r="W5" s="49">
        <f t="shared" si="1"/>
        <v>1282.6807867166669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650109.11517341749</v>
      </c>
      <c r="C7" s="35">
        <v>685368.75623787835</v>
      </c>
      <c r="D7" s="35">
        <v>743777.29777512013</v>
      </c>
      <c r="E7" s="35">
        <v>808678.11033336364</v>
      </c>
      <c r="F7" s="35">
        <v>974404.48395293474</v>
      </c>
      <c r="G7" s="35">
        <v>1202049.739939091</v>
      </c>
      <c r="H7" s="35">
        <v>1406573.4398447352</v>
      </c>
      <c r="I7" s="35">
        <v>1596708.2235686779</v>
      </c>
      <c r="J7" s="35">
        <v>1905341.2627919174</v>
      </c>
      <c r="K7" s="35">
        <v>2260392.5099941413</v>
      </c>
      <c r="L7" s="35">
        <v>2481028.992866416</v>
      </c>
      <c r="M7" s="35">
        <v>2881867.8068535361</v>
      </c>
      <c r="N7" s="35">
        <v>3090551.5093649607</v>
      </c>
      <c r="O7" s="35">
        <v>3408442.0914251609</v>
      </c>
      <c r="P7" s="35">
        <v>3848603.1776429876</v>
      </c>
      <c r="Q7" s="35">
        <v>4218720.5521100974</v>
      </c>
      <c r="R7" s="35">
        <v>4774329.8127442226</v>
      </c>
      <c r="S7" s="35">
        <v>5361604.5101301288</v>
      </c>
      <c r="T7" s="35">
        <v>5958797.8283946207</v>
      </c>
      <c r="U7" s="35">
        <v>6564623.6950657004</v>
      </c>
      <c r="V7" s="35">
        <v>7163025.8854198875</v>
      </c>
      <c r="W7" s="35">
        <v>7703784.5143085895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156544.52712937922</v>
      </c>
      <c r="D8" s="52">
        <v>183912.55503832956</v>
      </c>
      <c r="E8" s="52">
        <v>194770.72393739305</v>
      </c>
      <c r="F8" s="52">
        <v>300114.05901006248</v>
      </c>
      <c r="G8" s="52">
        <v>366707.87482392672</v>
      </c>
      <c r="H8" s="52">
        <v>361068.22703502339</v>
      </c>
      <c r="I8" s="52">
        <v>374047.33876227215</v>
      </c>
      <c r="J8" s="52">
        <v>503403.76316063269</v>
      </c>
      <c r="K8" s="52">
        <v>655165.30621228646</v>
      </c>
      <c r="L8" s="52">
        <v>587344.35769620142</v>
      </c>
      <c r="M8" s="52">
        <v>761907.04102214333</v>
      </c>
      <c r="N8" s="52">
        <v>582731.04127369681</v>
      </c>
      <c r="O8" s="52">
        <v>821294.34522083309</v>
      </c>
      <c r="P8" s="52">
        <v>1095326.3924301132</v>
      </c>
      <c r="Q8" s="52">
        <v>957461.73216331098</v>
      </c>
      <c r="R8" s="52">
        <v>1317516.3016562685</v>
      </c>
      <c r="S8" s="52">
        <v>1170005.7386596031</v>
      </c>
      <c r="T8" s="52">
        <v>1418487.6634853249</v>
      </c>
      <c r="U8" s="52">
        <v>1701152.2591011925</v>
      </c>
      <c r="V8" s="52">
        <v>1555863.922517498</v>
      </c>
      <c r="W8" s="52">
        <v>1858274.9305449706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121284.88606491836</v>
      </c>
      <c r="D9" s="36">
        <v>125504.01350108779</v>
      </c>
      <c r="E9" s="36">
        <v>129869.91137914953</v>
      </c>
      <c r="F9" s="36">
        <v>134387.68539049139</v>
      </c>
      <c r="G9" s="36">
        <v>139062.61883777031</v>
      </c>
      <c r="H9" s="36">
        <v>156544.52712937933</v>
      </c>
      <c r="I9" s="36">
        <v>183912.55503832945</v>
      </c>
      <c r="J9" s="36">
        <v>194770.7239373934</v>
      </c>
      <c r="K9" s="36">
        <v>300114.05901006283</v>
      </c>
      <c r="L9" s="36">
        <v>366707.87482392648</v>
      </c>
      <c r="M9" s="36">
        <v>361068.22703502327</v>
      </c>
      <c r="N9" s="36">
        <v>374047.33876227215</v>
      </c>
      <c r="O9" s="36">
        <v>503403.76316063292</v>
      </c>
      <c r="P9" s="36">
        <v>655165.306212286</v>
      </c>
      <c r="Q9" s="36">
        <v>587344.35769620072</v>
      </c>
      <c r="R9" s="36">
        <v>761907.04102214333</v>
      </c>
      <c r="S9" s="36">
        <v>582731.04127369728</v>
      </c>
      <c r="T9" s="36">
        <v>821294.34522083309</v>
      </c>
      <c r="U9" s="36">
        <v>1095326.3924301127</v>
      </c>
      <c r="V9" s="36">
        <v>957461.73216331098</v>
      </c>
      <c r="W9" s="36">
        <v>1317516.3016562695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599.70662233123801</v>
      </c>
      <c r="C11" s="54">
        <v>611.8144650873345</v>
      </c>
      <c r="D11" s="54">
        <v>622.9302318592886</v>
      </c>
      <c r="E11" s="54">
        <v>633.44932409771275</v>
      </c>
      <c r="F11" s="54">
        <v>642.67278784536279</v>
      </c>
      <c r="G11" s="54">
        <v>652.54154953425359</v>
      </c>
      <c r="H11" s="54">
        <v>662.15978732853546</v>
      </c>
      <c r="I11" s="54">
        <v>671.05241722228357</v>
      </c>
      <c r="J11" s="54">
        <v>677.86389781274102</v>
      </c>
      <c r="K11" s="54">
        <v>683.16163399357322</v>
      </c>
      <c r="L11" s="54">
        <v>690.0091436365658</v>
      </c>
      <c r="M11" s="54">
        <v>696.63565311126752</v>
      </c>
      <c r="N11" s="54">
        <v>702.16445276610204</v>
      </c>
      <c r="O11" s="54">
        <v>707.06227237397286</v>
      </c>
      <c r="P11" s="54">
        <v>712.66265042377279</v>
      </c>
      <c r="Q11" s="54">
        <v>720.26769393017707</v>
      </c>
      <c r="R11" s="54">
        <v>729.3749748580143</v>
      </c>
      <c r="S11" s="54">
        <v>749.53581107846071</v>
      </c>
      <c r="T11" s="54">
        <v>754.22483162714275</v>
      </c>
      <c r="U11" s="54">
        <v>751.69315392787132</v>
      </c>
      <c r="V11" s="54">
        <v>783.95156278431148</v>
      </c>
      <c r="W11" s="54">
        <v>833.25280084431733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394.24682560967904</v>
      </c>
      <c r="C13" s="35">
        <v>387.71695042930043</v>
      </c>
      <c r="D13" s="35">
        <v>376.65979788392411</v>
      </c>
      <c r="E13" s="35">
        <v>363.0209345711919</v>
      </c>
      <c r="F13" s="35">
        <v>344.13598728806045</v>
      </c>
      <c r="G13" s="35">
        <v>323.91902974807198</v>
      </c>
      <c r="H13" s="35">
        <v>308.90996298097889</v>
      </c>
      <c r="I13" s="35">
        <v>294.79262904249009</v>
      </c>
      <c r="J13" s="35">
        <v>279.48255332190899</v>
      </c>
      <c r="K13" s="35">
        <v>260.8513865775567</v>
      </c>
      <c r="L13" s="35">
        <v>244.68937416447017</v>
      </c>
      <c r="M13" s="35">
        <v>229.51268757706546</v>
      </c>
      <c r="N13" s="35">
        <v>218.6952761426929</v>
      </c>
      <c r="O13" s="35">
        <v>205.98234792709471</v>
      </c>
      <c r="P13" s="35">
        <v>193.72748276374105</v>
      </c>
      <c r="Q13" s="35">
        <v>186.17195154626282</v>
      </c>
      <c r="R13" s="35">
        <v>179.38827880555579</v>
      </c>
      <c r="S13" s="35">
        <v>175.83190014182318</v>
      </c>
      <c r="T13" s="35">
        <v>172.93263123801879</v>
      </c>
      <c r="U13" s="35">
        <v>170.41105208188262</v>
      </c>
      <c r="V13" s="35">
        <v>168.6376323650428</v>
      </c>
      <c r="W13" s="35">
        <v>166.50008633215086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365.65833061192069</v>
      </c>
      <c r="D14" s="36">
        <v>347.45578665532412</v>
      </c>
      <c r="E14" s="36">
        <v>331.75867361906796</v>
      </c>
      <c r="F14" s="36">
        <v>315.68825666254452</v>
      </c>
      <c r="G14" s="36">
        <v>296.86881542144874</v>
      </c>
      <c r="H14" s="36">
        <v>283.5463398697313</v>
      </c>
      <c r="I14" s="36">
        <v>267.59914299873816</v>
      </c>
      <c r="J14" s="36">
        <v>251.14771148036388</v>
      </c>
      <c r="K14" s="36">
        <v>231.78785875212566</v>
      </c>
      <c r="L14" s="36">
        <v>215.06811439725632</v>
      </c>
      <c r="M14" s="36">
        <v>205.69880553035671</v>
      </c>
      <c r="N14" s="36">
        <v>196.58904256130887</v>
      </c>
      <c r="O14" s="36">
        <v>185.82691205412431</v>
      </c>
      <c r="P14" s="36">
        <v>178.35840147904645</v>
      </c>
      <c r="Q14" s="36">
        <v>173.52785013093754</v>
      </c>
      <c r="R14" s="36">
        <v>172.88191221668976</v>
      </c>
      <c r="S14" s="36">
        <v>171.65799457680663</v>
      </c>
      <c r="T14" s="36">
        <v>169.43966232591228</v>
      </c>
      <c r="U14" s="36">
        <v>166.69554759290082</v>
      </c>
      <c r="V14" s="36">
        <v>164.16446692881823</v>
      </c>
      <c r="W14" s="36">
        <v>162.78527652968248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0.16567350142211096</v>
      </c>
      <c r="C16" s="44">
        <f>C7/RES_summary!C$6</f>
        <v>0.17294705122127743</v>
      </c>
      <c r="D16" s="44">
        <f>D7/RES_summary!D$6</f>
        <v>0.18598645037478992</v>
      </c>
      <c r="E16" s="44">
        <f>E7/RES_summary!E$6</f>
        <v>0.20084026628096038</v>
      </c>
      <c r="F16" s="44">
        <f>F7/RES_summary!F$6</f>
        <v>0.23655675647631463</v>
      </c>
      <c r="G16" s="44">
        <f>G7/RES_summary!G$6</f>
        <v>0.29191304166852022</v>
      </c>
      <c r="H16" s="44">
        <f>H7/RES_summary!H$6</f>
        <v>0.34216213280177971</v>
      </c>
      <c r="I16" s="44">
        <f>I7/RES_summary!I$6</f>
        <v>0.38731288752160759</v>
      </c>
      <c r="J16" s="44">
        <f>J7/RES_summary!J$6</f>
        <v>0.45889688971610026</v>
      </c>
      <c r="K16" s="44">
        <f>K7/RES_summary!K$6</f>
        <v>0.53989888685353349</v>
      </c>
      <c r="L16" s="44">
        <f>L7/RES_summary!L$6</f>
        <v>0.59106710376368266</v>
      </c>
      <c r="M16" s="44">
        <f>M7/RES_summary!M$6</f>
        <v>0.68423483552646025</v>
      </c>
      <c r="N16" s="44">
        <f>N7/RES_summary!N$6</f>
        <v>0.73232746147020866</v>
      </c>
      <c r="O16" s="44">
        <f>O7/RES_summary!O$6</f>
        <v>0.79545484790536647</v>
      </c>
      <c r="P16" s="44">
        <f>P7/RES_summary!P$6</f>
        <v>0.88864250828595936</v>
      </c>
      <c r="Q16" s="44">
        <f>Q7/RES_summary!Q$6</f>
        <v>0.98649046441082278</v>
      </c>
      <c r="R16" s="44">
        <f>R7/RES_summary!R$6</f>
        <v>1.1254292701584361</v>
      </c>
      <c r="S16" s="44">
        <f>S7/RES_summary!S$6</f>
        <v>1.2632009191583966</v>
      </c>
      <c r="T16" s="44">
        <f>T7/RES_summary!T$6</f>
        <v>1.412425984588324</v>
      </c>
      <c r="U16" s="44">
        <f>U7/RES_summary!U$6</f>
        <v>1.5608780162910558</v>
      </c>
      <c r="V16" s="44">
        <f>V7/RES_summary!V$6</f>
        <v>1.7041194638430568</v>
      </c>
      <c r="W16" s="44">
        <f>W7/RES_summary!W$6</f>
        <v>1.8417866103122349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65.316252023307896</v>
      </c>
      <c r="C17" s="52">
        <f t="shared" si="2"/>
        <v>67.054503285253702</v>
      </c>
      <c r="D17" s="52">
        <f t="shared" si="2"/>
        <v>70.053618807316852</v>
      </c>
      <c r="E17" s="52">
        <f t="shared" si="2"/>
        <v>72.909221164841284</v>
      </c>
      <c r="F17" s="52">
        <f t="shared" si="2"/>
        <v>81.407692939637826</v>
      </c>
      <c r="G17" s="52">
        <f t="shared" si="2"/>
        <v>94.556189228075581</v>
      </c>
      <c r="H17" s="52">
        <f t="shared" si="2"/>
        <v>105.69729177729054</v>
      </c>
      <c r="I17" s="52">
        <f t="shared" si="2"/>
        <v>114.17698437453295</v>
      </c>
      <c r="J17" s="52">
        <f t="shared" si="2"/>
        <v>128.25367444933818</v>
      </c>
      <c r="K17" s="52">
        <f t="shared" si="2"/>
        <v>140.83337324742359</v>
      </c>
      <c r="L17" s="52">
        <f t="shared" si="2"/>
        <v>144.62783970914145</v>
      </c>
      <c r="M17" s="52">
        <f t="shared" si="2"/>
        <v>157.04057603552926</v>
      </c>
      <c r="N17" s="52">
        <f t="shared" si="2"/>
        <v>160.15655641310457</v>
      </c>
      <c r="O17" s="52">
        <f t="shared" si="2"/>
        <v>163.84965724153739</v>
      </c>
      <c r="P17" s="52">
        <f t="shared" si="2"/>
        <v>172.1544762070958</v>
      </c>
      <c r="Q17" s="52">
        <f t="shared" si="2"/>
        <v>183.656854941142</v>
      </c>
      <c r="R17" s="52">
        <f t="shared" ref="R17:V17" si="3">R13*R16</f>
        <v>201.88881969111469</v>
      </c>
      <c r="S17" s="52">
        <f t="shared" si="3"/>
        <v>222.11101787651845</v>
      </c>
      <c r="T17" s="52">
        <f t="shared" si="3"/>
        <v>244.25454194380825</v>
      </c>
      <c r="U17" s="52">
        <f t="shared" si="3"/>
        <v>265.99086492764076</v>
      </c>
      <c r="V17" s="52">
        <f t="shared" si="3"/>
        <v>287.37867164967929</v>
      </c>
      <c r="W17" s="52">
        <f t="shared" ref="W17" si="4">W13*W16</f>
        <v>306.65762962238659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39.170588884233865</v>
      </c>
      <c r="C18" s="36">
        <f>C3*11630*1000/RES_summary!C$6</f>
        <v>41.024915059164414</v>
      </c>
      <c r="D18" s="36">
        <f>D3*11630*1000/RES_summary!D$6</f>
        <v>43.638517006224099</v>
      </c>
      <c r="E18" s="36">
        <f>E3*11630*1000/RES_summary!E$6</f>
        <v>46.184296867359357</v>
      </c>
      <c r="F18" s="36">
        <f>F3*11630*1000/RES_summary!F$6</f>
        <v>52.3185089735763</v>
      </c>
      <c r="G18" s="36">
        <f>G3*11630*1000/RES_summary!G$6</f>
        <v>61.701842236942532</v>
      </c>
      <c r="H18" s="36">
        <f>H3*11630*1000/RES_summary!H$6</f>
        <v>69.988496244452861</v>
      </c>
      <c r="I18" s="36">
        <f>I3*11630*1000/RES_summary!I$6</f>
        <v>76.618741355681252</v>
      </c>
      <c r="J18" s="36">
        <f>J3*11630*1000/RES_summary!J$6</f>
        <v>86.938535671034728</v>
      </c>
      <c r="K18" s="36">
        <f>K3*11630*1000/RES_summary!K$6</f>
        <v>96.211957388536689</v>
      </c>
      <c r="L18" s="36">
        <f>L3*11630*1000/RES_summary!L$6</f>
        <v>99.79453182371121</v>
      </c>
      <c r="M18" s="36">
        <f>M3*11630*1000/RES_summary!M$6</f>
        <v>109.40006425148059</v>
      </c>
      <c r="N18" s="36">
        <f>N3*11630*1000/RES_summary!N$6</f>
        <v>112.45624079071094</v>
      </c>
      <c r="O18" s="36">
        <f>O3*11630*1000/RES_summary!O$6</f>
        <v>115.85191097689798</v>
      </c>
      <c r="P18" s="36">
        <f>P3*11630*1000/RES_summary!P$6</f>
        <v>122.68806529606523</v>
      </c>
      <c r="Q18" s="36">
        <f>Q3*11630*1000/RES_summary!Q$6</f>
        <v>132.2820993829254</v>
      </c>
      <c r="R18" s="36">
        <f>R3*11630*1000/RES_summary!R$6</f>
        <v>147.25265278632099</v>
      </c>
      <c r="S18" s="36">
        <f>S3*11630*1000/RES_summary!S$6</f>
        <v>166.48016193353877</v>
      </c>
      <c r="T18" s="36">
        <f>T3*11630*1000/RES_summary!T$6</f>
        <v>184.22284077173367</v>
      </c>
      <c r="U18" s="36">
        <f>U3*11630*1000/RES_summary!U$6</f>
        <v>199.9435121734607</v>
      </c>
      <c r="V18" s="36">
        <f>V3*11630*1000/RES_summary!V$6</f>
        <v>225.29095875064556</v>
      </c>
      <c r="W18" s="36">
        <f>W3*11630*1000/RES_summary!W$6</f>
        <v>255.52332878313294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112.68941945630381</v>
      </c>
      <c r="C3" s="49">
        <f t="shared" ref="C3:W3" si="0">C5*C11/11630</f>
        <v>115.94347943448608</v>
      </c>
      <c r="D3" s="49">
        <f t="shared" si="0"/>
        <v>119.35524297101429</v>
      </c>
      <c r="E3" s="49">
        <f t="shared" si="0"/>
        <v>122.00364756915454</v>
      </c>
      <c r="F3" s="49">
        <f t="shared" si="0"/>
        <v>126.01112404634455</v>
      </c>
      <c r="G3" s="49">
        <f t="shared" si="0"/>
        <v>127.56586098108933</v>
      </c>
      <c r="H3" s="49">
        <f t="shared" si="0"/>
        <v>129.19636488855755</v>
      </c>
      <c r="I3" s="49">
        <f t="shared" si="0"/>
        <v>130.09142586694281</v>
      </c>
      <c r="J3" s="49">
        <f t="shared" si="0"/>
        <v>130.28428463563958</v>
      </c>
      <c r="K3" s="49">
        <f t="shared" si="0"/>
        <v>129.02746070349195</v>
      </c>
      <c r="L3" s="49">
        <f t="shared" si="0"/>
        <v>126.42559677458621</v>
      </c>
      <c r="M3" s="49">
        <f t="shared" si="0"/>
        <v>122.80360262190511</v>
      </c>
      <c r="N3" s="49">
        <f t="shared" si="0"/>
        <v>121.36663195313393</v>
      </c>
      <c r="O3" s="49">
        <f t="shared" si="0"/>
        <v>121.426378422459</v>
      </c>
      <c r="P3" s="49">
        <f t="shared" si="0"/>
        <v>119.68307298058018</v>
      </c>
      <c r="Q3" s="49">
        <f t="shared" si="0"/>
        <v>114.79731277686039</v>
      </c>
      <c r="R3" s="49">
        <f t="shared" si="0"/>
        <v>108.21806144807692</v>
      </c>
      <c r="S3" s="49">
        <f t="shared" si="0"/>
        <v>101.91376337175225</v>
      </c>
      <c r="T3" s="49">
        <f t="shared" si="0"/>
        <v>93.908696246046034</v>
      </c>
      <c r="U3" s="49">
        <f t="shared" si="0"/>
        <v>85.65180769966652</v>
      </c>
      <c r="V3" s="49">
        <f t="shared" si="0"/>
        <v>82.126419057267967</v>
      </c>
      <c r="W3" s="49">
        <f t="shared" si="0"/>
        <v>82.003368141800834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2811.1683010494708</v>
      </c>
      <c r="C5" s="49">
        <f t="shared" ref="C5:W5" si="1">C7*C13/1000000</f>
        <v>2886.552237770281</v>
      </c>
      <c r="D5" s="49">
        <f t="shared" si="1"/>
        <v>2967.7268191138</v>
      </c>
      <c r="E5" s="49">
        <f t="shared" si="1"/>
        <v>3030.3826993192038</v>
      </c>
      <c r="F5" s="49">
        <f t="shared" si="1"/>
        <v>3130.4080271719636</v>
      </c>
      <c r="G5" s="49">
        <f t="shared" si="1"/>
        <v>3162.2750384603505</v>
      </c>
      <c r="H5" s="49">
        <f t="shared" si="1"/>
        <v>3194.994632950446</v>
      </c>
      <c r="I5" s="49">
        <f t="shared" si="1"/>
        <v>3211.524495261423</v>
      </c>
      <c r="J5" s="49">
        <f t="shared" si="1"/>
        <v>3219.3691703933632</v>
      </c>
      <c r="K5" s="49">
        <f t="shared" si="1"/>
        <v>3197.2144194067737</v>
      </c>
      <c r="L5" s="49">
        <f t="shared" si="1"/>
        <v>3132.751113197523</v>
      </c>
      <c r="M5" s="49">
        <f t="shared" si="1"/>
        <v>3034.5480811107268</v>
      </c>
      <c r="N5" s="49">
        <f t="shared" si="1"/>
        <v>2994.8464118997172</v>
      </c>
      <c r="O5" s="49">
        <f t="shared" si="1"/>
        <v>2995.5885701155021</v>
      </c>
      <c r="P5" s="49">
        <f t="shared" si="1"/>
        <v>2947.8047074883361</v>
      </c>
      <c r="Q5" s="49">
        <f t="shared" si="1"/>
        <v>2813.318110241712</v>
      </c>
      <c r="R5" s="49">
        <f t="shared" si="1"/>
        <v>2634.5067860990116</v>
      </c>
      <c r="S5" s="49">
        <f t="shared" si="1"/>
        <v>2464.9369047304308</v>
      </c>
      <c r="T5" s="49">
        <f t="shared" si="1"/>
        <v>2274.0098568887051</v>
      </c>
      <c r="U5" s="49">
        <f t="shared" si="1"/>
        <v>2090.5061479109654</v>
      </c>
      <c r="V5" s="49">
        <f t="shared" si="1"/>
        <v>1930.5414700378535</v>
      </c>
      <c r="W5" s="49">
        <f t="shared" si="1"/>
        <v>1814.567986337642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41413214.809132583</v>
      </c>
      <c r="C7" s="35">
        <v>42719234.129118063</v>
      </c>
      <c r="D7" s="35">
        <v>44276599.411634289</v>
      </c>
      <c r="E7" s="35">
        <v>45717870.877906173</v>
      </c>
      <c r="F7" s="35">
        <v>47871451.424446538</v>
      </c>
      <c r="G7" s="35">
        <v>49098477.75576631</v>
      </c>
      <c r="H7" s="35">
        <v>50467176.566159785</v>
      </c>
      <c r="I7" s="35">
        <v>51955629.725840181</v>
      </c>
      <c r="J7" s="35">
        <v>53794871.969042167</v>
      </c>
      <c r="K7" s="35">
        <v>55637845.347259313</v>
      </c>
      <c r="L7" s="35">
        <v>57069686.645247445</v>
      </c>
      <c r="M7" s="35">
        <v>57918138.268999211</v>
      </c>
      <c r="N7" s="35">
        <v>60015285.995788738</v>
      </c>
      <c r="O7" s="35">
        <v>62385332.739135377</v>
      </c>
      <c r="P7" s="35">
        <v>64095144.28259977</v>
      </c>
      <c r="Q7" s="35">
        <v>65102326.711294897</v>
      </c>
      <c r="R7" s="35">
        <v>65088295.35730312</v>
      </c>
      <c r="S7" s="35">
        <v>65322534.031966664</v>
      </c>
      <c r="T7" s="35">
        <v>65576845.39613086</v>
      </c>
      <c r="U7" s="35">
        <v>65885068.122827418</v>
      </c>
      <c r="V7" s="35">
        <v>66058103.460278995</v>
      </c>
      <c r="W7" s="35">
        <v>67597303.904574066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11274741.683434803</v>
      </c>
      <c r="D8" s="52">
        <v>11621256.458677024</v>
      </c>
      <c r="E8" s="52">
        <v>11724489.064883828</v>
      </c>
      <c r="F8" s="52">
        <v>12494914.78669665</v>
      </c>
      <c r="G8" s="52">
        <v>11937972.123168528</v>
      </c>
      <c r="H8" s="52">
        <v>12374425.420624316</v>
      </c>
      <c r="I8" s="52">
        <v>13298947.898607098</v>
      </c>
      <c r="J8" s="52">
        <v>13942354.555769712</v>
      </c>
      <c r="K8" s="52">
        <v>14070631.731339812</v>
      </c>
      <c r="L8" s="52">
        <v>13877639.423346259</v>
      </c>
      <c r="M8" s="52">
        <v>13637177.697723739</v>
      </c>
      <c r="N8" s="52">
        <v>13861590.840865888</v>
      </c>
      <c r="O8" s="52">
        <v>11298949.630322911</v>
      </c>
      <c r="P8" s="52">
        <v>10560100.115017697</v>
      </c>
      <c r="Q8" s="52">
        <v>11358433.262602732</v>
      </c>
      <c r="R8" s="52">
        <v>8535479.5338227451</v>
      </c>
      <c r="S8" s="52">
        <v>7189778.8278231397</v>
      </c>
      <c r="T8" s="52">
        <v>6993032.0088441446</v>
      </c>
      <c r="U8" s="52">
        <v>6279531.3516068906</v>
      </c>
      <c r="V8" s="52">
        <v>5268185.2147866562</v>
      </c>
      <c r="W8" s="52">
        <v>5837763.0989547819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9968722.3634493276</v>
      </c>
      <c r="D9" s="36">
        <v>10063891.176160797</v>
      </c>
      <c r="E9" s="36">
        <v>10283217.598611943</v>
      </c>
      <c r="F9" s="36">
        <v>10341334.240156285</v>
      </c>
      <c r="G9" s="36">
        <v>10710945.791848756</v>
      </c>
      <c r="H9" s="36">
        <v>11005726.610230841</v>
      </c>
      <c r="I9" s="36">
        <v>11810494.738926701</v>
      </c>
      <c r="J9" s="36">
        <v>12103112.312567726</v>
      </c>
      <c r="K9" s="36">
        <v>12227658.353122666</v>
      </c>
      <c r="L9" s="36">
        <v>12445798.12535812</v>
      </c>
      <c r="M9" s="36">
        <v>12788726.073971964</v>
      </c>
      <c r="N9" s="36">
        <v>11764443.114076361</v>
      </c>
      <c r="O9" s="36">
        <v>8928902.8869762793</v>
      </c>
      <c r="P9" s="36">
        <v>8850288.5715532973</v>
      </c>
      <c r="Q9" s="36">
        <v>10351250.833907597</v>
      </c>
      <c r="R9" s="36">
        <v>8549510.8878145143</v>
      </c>
      <c r="S9" s="36">
        <v>6955540.153159596</v>
      </c>
      <c r="T9" s="36">
        <v>6738720.6446799487</v>
      </c>
      <c r="U9" s="36">
        <v>5971308.6249103323</v>
      </c>
      <c r="V9" s="36">
        <v>5095149.877335079</v>
      </c>
      <c r="W9" s="36">
        <v>4298562.6546597183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466.20401481745006</v>
      </c>
      <c r="C11" s="54">
        <v>467.13953351651901</v>
      </c>
      <c r="D11" s="54">
        <v>467.73222751257157</v>
      </c>
      <c r="E11" s="54">
        <v>468.22548899451988</v>
      </c>
      <c r="F11" s="54">
        <v>468.1528286211751</v>
      </c>
      <c r="G11" s="54">
        <v>469.15304493324533</v>
      </c>
      <c r="H11" s="54">
        <v>470.28364559923466</v>
      </c>
      <c r="I11" s="54">
        <v>471.10438829437834</v>
      </c>
      <c r="J11" s="54">
        <v>470.65314666206814</v>
      </c>
      <c r="K11" s="54">
        <v>469.34273750086419</v>
      </c>
      <c r="L11" s="54">
        <v>469.34136717541787</v>
      </c>
      <c r="M11" s="54">
        <v>470.64863047745627</v>
      </c>
      <c r="N11" s="54">
        <v>471.30761831609135</v>
      </c>
      <c r="O11" s="54">
        <v>471.42280990835388</v>
      </c>
      <c r="P11" s="54">
        <v>472.18668700414747</v>
      </c>
      <c r="Q11" s="54">
        <v>474.56160138256786</v>
      </c>
      <c r="R11" s="54">
        <v>477.72739143509421</v>
      </c>
      <c r="S11" s="54">
        <v>480.84681832580225</v>
      </c>
      <c r="T11" s="54">
        <v>480.27854146410937</v>
      </c>
      <c r="U11" s="54">
        <v>476.50207799797721</v>
      </c>
      <c r="V11" s="54">
        <v>494.74733822594271</v>
      </c>
      <c r="W11" s="54">
        <v>525.57918946536847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67.880948484818973</v>
      </c>
      <c r="C13" s="35">
        <v>67.570318069039629</v>
      </c>
      <c r="D13" s="35">
        <v>67.026981713821243</v>
      </c>
      <c r="E13" s="35">
        <v>66.28442316161491</v>
      </c>
      <c r="F13" s="35">
        <v>65.391959801188662</v>
      </c>
      <c r="G13" s="35">
        <v>64.406783733513223</v>
      </c>
      <c r="H13" s="35">
        <v>63.308368930882793</v>
      </c>
      <c r="I13" s="35">
        <v>61.812829758931173</v>
      </c>
      <c r="J13" s="35">
        <v>59.845279904115081</v>
      </c>
      <c r="K13" s="35">
        <v>57.464741839868289</v>
      </c>
      <c r="L13" s="35">
        <v>54.893434629685444</v>
      </c>
      <c r="M13" s="35">
        <v>52.393743511175224</v>
      </c>
      <c r="N13" s="35">
        <v>49.901393656773799</v>
      </c>
      <c r="O13" s="35">
        <v>48.017513710178839</v>
      </c>
      <c r="P13" s="35">
        <v>45.99107686677899</v>
      </c>
      <c r="Q13" s="35">
        <v>43.213787469037058</v>
      </c>
      <c r="R13" s="35">
        <v>40.475891581379557</v>
      </c>
      <c r="S13" s="35">
        <v>37.734863493265173</v>
      </c>
      <c r="T13" s="35">
        <v>34.677024232441589</v>
      </c>
      <c r="U13" s="35">
        <v>31.729589229743254</v>
      </c>
      <c r="V13" s="35">
        <v>29.224900033630178</v>
      </c>
      <c r="W13" s="35">
        <v>26.84379230419065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66.703990836308137</v>
      </c>
      <c r="D14" s="36">
        <v>65.768112939615079</v>
      </c>
      <c r="E14" s="36">
        <v>64.844715560927483</v>
      </c>
      <c r="F14" s="36">
        <v>63.933505419212906</v>
      </c>
      <c r="G14" s="36">
        <v>62.641382957494272</v>
      </c>
      <c r="H14" s="36">
        <v>61.195173018428143</v>
      </c>
      <c r="I14" s="36">
        <v>58.945743180198775</v>
      </c>
      <c r="J14" s="36">
        <v>56.103791630318028</v>
      </c>
      <c r="K14" s="36">
        <v>52.97717606696029</v>
      </c>
      <c r="L14" s="36">
        <v>50.207792844921961</v>
      </c>
      <c r="M14" s="36">
        <v>48.297245030856402</v>
      </c>
      <c r="N14" s="36">
        <v>45.57682337304</v>
      </c>
      <c r="O14" s="36">
        <v>43.25766296536942</v>
      </c>
      <c r="P14" s="36">
        <v>39.147635643613448</v>
      </c>
      <c r="Q14" s="36">
        <v>34.60977644014342</v>
      </c>
      <c r="R14" s="36">
        <v>28.693597931791082</v>
      </c>
      <c r="S14" s="36">
        <v>22.767204514863753</v>
      </c>
      <c r="T14" s="36">
        <v>17.813542105632674</v>
      </c>
      <c r="U14" s="36">
        <v>14.222692853931383</v>
      </c>
      <c r="V14" s="36">
        <v>12.669913340783587</v>
      </c>
      <c r="W14" s="36">
        <v>11.936329850065585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10.553724201736218</v>
      </c>
      <c r="C16" s="44">
        <f>C7/RES_summary!C$6</f>
        <v>10.779840058098642</v>
      </c>
      <c r="D16" s="44">
        <f>D7/RES_summary!D$6</f>
        <v>11.071657583351202</v>
      </c>
      <c r="E16" s="44">
        <f>E7/RES_summary!E$6</f>
        <v>11.354319158128471</v>
      </c>
      <c r="F16" s="44">
        <f>F7/RES_summary!F$6</f>
        <v>11.621780752527313</v>
      </c>
      <c r="G16" s="44">
        <f>G7/RES_summary!G$6</f>
        <v>11.923371809644221</v>
      </c>
      <c r="H16" s="44">
        <f>H7/RES_summary!H$6</f>
        <v>12.276612284295197</v>
      </c>
      <c r="I16" s="44">
        <f>I7/RES_summary!I$6</f>
        <v>12.602856724281844</v>
      </c>
      <c r="J16" s="44">
        <f>J7/RES_summary!J$6</f>
        <v>12.956366353550845</v>
      </c>
      <c r="K16" s="44">
        <f>K7/RES_summary!K$6</f>
        <v>13.289201161789467</v>
      </c>
      <c r="L16" s="44">
        <f>L7/RES_summary!L$6</f>
        <v>13.595977513803899</v>
      </c>
      <c r="M16" s="44">
        <f>M7/RES_summary!M$6</f>
        <v>13.751362126410518</v>
      </c>
      <c r="N16" s="44">
        <f>N7/RES_summary!N$6</f>
        <v>14.22103527785416</v>
      </c>
      <c r="O16" s="44">
        <f>O7/RES_summary!O$6</f>
        <v>14.559354107959976</v>
      </c>
      <c r="P16" s="44">
        <f>P7/RES_summary!P$6</f>
        <v>14.799569390555536</v>
      </c>
      <c r="Q16" s="44">
        <f>Q7/RES_summary!Q$6</f>
        <v>15.223294294647648</v>
      </c>
      <c r="R16" s="44">
        <f>R7/RES_summary!R$6</f>
        <v>15.342943536136211</v>
      </c>
      <c r="S16" s="44">
        <f>S7/RES_summary!S$6</f>
        <v>15.390073041574123</v>
      </c>
      <c r="T16" s="44">
        <f>T7/RES_summary!T$6</f>
        <v>15.543813214045585</v>
      </c>
      <c r="U16" s="44">
        <f>U7/RES_summary!U$6</f>
        <v>15.665567321407705</v>
      </c>
      <c r="V16" s="44">
        <f>V7/RES_summary!V$6</f>
        <v>15.715551172355013</v>
      </c>
      <c r="W16" s="44">
        <f>W7/RES_summary!W$6</f>
        <v>16.160863403358739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716.39680886104338</v>
      </c>
      <c r="C17" s="52">
        <f t="shared" si="2"/>
        <v>728.39722145909991</v>
      </c>
      <c r="D17" s="52">
        <f t="shared" si="2"/>
        <v>742.09979038097129</v>
      </c>
      <c r="E17" s="52">
        <f t="shared" si="2"/>
        <v>752.6144957894187</v>
      </c>
      <c r="F17" s="52">
        <f t="shared" si="2"/>
        <v>759.97101978749413</v>
      </c>
      <c r="G17" s="52">
        <f t="shared" si="2"/>
        <v>767.94602951802358</v>
      </c>
      <c r="H17" s="52">
        <f t="shared" si="2"/>
        <v>777.21229971556807</v>
      </c>
      <c r="I17" s="52">
        <f t="shared" si="2"/>
        <v>779.01823717423463</v>
      </c>
      <c r="J17" s="52">
        <f t="shared" si="2"/>
        <v>775.37737096850913</v>
      </c>
      <c r="K17" s="52">
        <f t="shared" si="2"/>
        <v>763.66051402030951</v>
      </c>
      <c r="L17" s="52">
        <f t="shared" si="2"/>
        <v>746.32990288066753</v>
      </c>
      <c r="M17" s="52">
        <f t="shared" si="2"/>
        <v>720.48534018044177</v>
      </c>
      <c r="N17" s="52">
        <f t="shared" si="2"/>
        <v>709.64947960706797</v>
      </c>
      <c r="O17" s="52">
        <f t="shared" si="2"/>
        <v>699.10398549031675</v>
      </c>
      <c r="P17" s="52">
        <f t="shared" si="2"/>
        <v>680.64813343626918</v>
      </c>
      <c r="Q17" s="52">
        <f t="shared" si="2"/>
        <v>657.85620422750787</v>
      </c>
      <c r="R17" s="52">
        <f t="shared" ref="R17:V17" si="3">R13*R16</f>
        <v>621.01931910787755</v>
      </c>
      <c r="S17" s="52">
        <f t="shared" si="3"/>
        <v>580.74230537517985</v>
      </c>
      <c r="T17" s="52">
        <f t="shared" si="3"/>
        <v>539.01318748800452</v>
      </c>
      <c r="U17" s="52">
        <f t="shared" si="3"/>
        <v>497.0620161591558</v>
      </c>
      <c r="V17" s="52">
        <f t="shared" si="3"/>
        <v>459.28541198547481</v>
      </c>
      <c r="W17" s="52">
        <f t="shared" ref="W17" si="4">W13*W16</f>
        <v>433.81886065615765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333.98706849342778</v>
      </c>
      <c r="C18" s="52">
        <f>C3*11630*1000/RES_summary!C$6</f>
        <v>340.26313824713253</v>
      </c>
      <c r="D18" s="52">
        <f>D3*11630*1000/RES_summary!D$6</f>
        <v>347.10398799150408</v>
      </c>
      <c r="E18" s="52">
        <f>E3*11630*1000/RES_summary!E$6</f>
        <v>352.3932903153646</v>
      </c>
      <c r="F18" s="52">
        <f>F3*11630*1000/RES_summary!F$6</f>
        <v>355.78258258363434</v>
      </c>
      <c r="G18" s="52">
        <f>G3*11630*1000/RES_summary!G$6</f>
        <v>360.28421809277665</v>
      </c>
      <c r="H18" s="52">
        <f>H3*11630*1000/RES_summary!H$6</f>
        <v>365.51023371480238</v>
      </c>
      <c r="I18" s="52">
        <f>I3*11630*1000/RES_summary!I$6</f>
        <v>366.99891009413278</v>
      </c>
      <c r="J18" s="52">
        <f>J3*11630*1000/RES_summary!J$6</f>
        <v>364.93379949689063</v>
      </c>
      <c r="K18" s="52">
        <f>K3*11630*1000/RES_summary!K$6</f>
        <v>358.41851617160921</v>
      </c>
      <c r="L18" s="52">
        <f>L3*11630*1000/RES_summary!L$6</f>
        <v>350.28349698190931</v>
      </c>
      <c r="M18" s="52">
        <f>M3*11630*1000/RES_summary!M$6</f>
        <v>339.09543863500915</v>
      </c>
      <c r="N18" s="52">
        <f>N3*11630*1000/RES_summary!N$6</f>
        <v>334.46320607286083</v>
      </c>
      <c r="O18" s="52">
        <f>O3*11630*1000/RES_summary!O$6</f>
        <v>329.57356525797428</v>
      </c>
      <c r="P18" s="52">
        <f>P3*11630*1000/RES_summary!P$6</f>
        <v>321.39298714282887</v>
      </c>
      <c r="Q18" s="52">
        <f>Q3*11630*1000/RES_summary!Q$6</f>
        <v>312.19329375766375</v>
      </c>
      <c r="R18" s="52">
        <f>R3*11630*1000/RES_summary!R$6</f>
        <v>296.67793934820475</v>
      </c>
      <c r="S18" s="52">
        <f>S3*11630*1000/RES_summary!S$6</f>
        <v>279.24808980684668</v>
      </c>
      <c r="T18" s="52">
        <f>T3*11630*1000/RES_summary!T$6</f>
        <v>258.87646751665926</v>
      </c>
      <c r="U18" s="52">
        <f>U3*11630*1000/RES_summary!U$6</f>
        <v>236.85108359370184</v>
      </c>
      <c r="V18" s="52">
        <f>V3*11630*1000/RES_summary!V$6</f>
        <v>227.23023506581913</v>
      </c>
      <c r="W18" s="52">
        <f>W3*11630*1000/RES_summary!W$6</f>
        <v>228.006165158453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130.33704194674723</v>
      </c>
      <c r="D19" s="36">
        <v>133.41486620434716</v>
      </c>
      <c r="E19" s="36">
        <v>136.06277240918828</v>
      </c>
      <c r="F19" s="36">
        <v>141.0476692301668</v>
      </c>
      <c r="G19" s="36">
        <v>140.61870997502896</v>
      </c>
      <c r="H19" s="36">
        <v>144.11030346915493</v>
      </c>
      <c r="I19" s="36">
        <v>147.99454306829199</v>
      </c>
      <c r="J19" s="36">
        <v>152.03096738003362</v>
      </c>
      <c r="K19" s="36">
        <v>155.12248424380854</v>
      </c>
      <c r="L19" s="36">
        <v>156.73812186736242</v>
      </c>
      <c r="M19" s="36">
        <v>157.71518129883412</v>
      </c>
      <c r="N19" s="36">
        <v>161.83390739964659</v>
      </c>
      <c r="O19" s="36">
        <v>166.84688683600248</v>
      </c>
      <c r="P19" s="36">
        <v>167.32073320199245</v>
      </c>
      <c r="Q19" s="36">
        <v>166.80515239433521</v>
      </c>
      <c r="R19" s="36">
        <v>167.72609842398779</v>
      </c>
      <c r="S19" s="36">
        <v>168.57021638898777</v>
      </c>
      <c r="T19" s="36">
        <v>168.10830127884333</v>
      </c>
      <c r="U19" s="36">
        <v>168.79540981141179</v>
      </c>
      <c r="V19" s="36">
        <v>168.67324133305445</v>
      </c>
      <c r="W19" s="36">
        <v>171.63102527373985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32.762930249992131</v>
      </c>
      <c r="C3" s="49">
        <f t="shared" ref="C3:W3" si="0">C5*C11/11630</f>
        <v>37.101595948758991</v>
      </c>
      <c r="D3" s="49">
        <f t="shared" si="0"/>
        <v>39.685451389857135</v>
      </c>
      <c r="E3" s="49">
        <f t="shared" si="0"/>
        <v>41.973213628379824</v>
      </c>
      <c r="F3" s="49">
        <f t="shared" si="0"/>
        <v>43.776666840493135</v>
      </c>
      <c r="G3" s="49">
        <f t="shared" si="0"/>
        <v>44.783674584492765</v>
      </c>
      <c r="H3" s="49">
        <f t="shared" si="0"/>
        <v>45.698863474178445</v>
      </c>
      <c r="I3" s="49">
        <f t="shared" si="0"/>
        <v>46.982595984729329</v>
      </c>
      <c r="J3" s="49">
        <f t="shared" si="0"/>
        <v>48.078143923286227</v>
      </c>
      <c r="K3" s="49">
        <f t="shared" si="0"/>
        <v>49.547265192193912</v>
      </c>
      <c r="L3" s="49">
        <f t="shared" si="0"/>
        <v>51.738359021932069</v>
      </c>
      <c r="M3" s="49">
        <f t="shared" si="0"/>
        <v>53.938583018420601</v>
      </c>
      <c r="N3" s="49">
        <f t="shared" si="0"/>
        <v>55.192251822566064</v>
      </c>
      <c r="O3" s="49">
        <f t="shared" si="0"/>
        <v>57.018345783774329</v>
      </c>
      <c r="P3" s="49">
        <f t="shared" si="0"/>
        <v>59.003906820776294</v>
      </c>
      <c r="Q3" s="49">
        <f t="shared" si="0"/>
        <v>59.342465096732425</v>
      </c>
      <c r="R3" s="49">
        <f t="shared" si="0"/>
        <v>60.221045902079318</v>
      </c>
      <c r="S3" s="49">
        <f t="shared" si="0"/>
        <v>62.252189460665313</v>
      </c>
      <c r="T3" s="49">
        <f t="shared" si="0"/>
        <v>62.824916289119031</v>
      </c>
      <c r="U3" s="49">
        <f t="shared" si="0"/>
        <v>62.774097976191648</v>
      </c>
      <c r="V3" s="49">
        <f t="shared" si="0"/>
        <v>65.578412862139004</v>
      </c>
      <c r="W3" s="49">
        <f t="shared" si="0"/>
        <v>69.63096791097783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11746.631846007087</v>
      </c>
      <c r="C5" s="49">
        <f t="shared" ref="C5:W5" si="1">C7*C13/1000000</f>
        <v>13194.952603104033</v>
      </c>
      <c r="D5" s="49">
        <f t="shared" si="1"/>
        <v>14033.419421249602</v>
      </c>
      <c r="E5" s="49">
        <f t="shared" si="1"/>
        <v>14781.694838642024</v>
      </c>
      <c r="F5" s="49">
        <f t="shared" si="1"/>
        <v>15391.129223009117</v>
      </c>
      <c r="G5" s="49">
        <f t="shared" si="1"/>
        <v>15699.920114590082</v>
      </c>
      <c r="H5" s="49">
        <f t="shared" si="1"/>
        <v>15985.754531837752</v>
      </c>
      <c r="I5" s="49">
        <f t="shared" si="1"/>
        <v>16424.077225008026</v>
      </c>
      <c r="J5" s="49">
        <f t="shared" si="1"/>
        <v>16854.908738338036</v>
      </c>
      <c r="K5" s="49">
        <f t="shared" si="1"/>
        <v>17464.073853267873</v>
      </c>
      <c r="L5" s="49">
        <f t="shared" si="1"/>
        <v>18296.629267350068</v>
      </c>
      <c r="M5" s="49">
        <f t="shared" si="1"/>
        <v>19054.973209971107</v>
      </c>
      <c r="N5" s="49">
        <f t="shared" si="1"/>
        <v>19513.15525729259</v>
      </c>
      <c r="O5" s="49">
        <f t="shared" si="1"/>
        <v>20206.125578520081</v>
      </c>
      <c r="P5" s="49">
        <f t="shared" si="1"/>
        <v>20938.08609217963</v>
      </c>
      <c r="Q5" s="49">
        <f t="shared" si="1"/>
        <v>21022.767520197969</v>
      </c>
      <c r="R5" s="49">
        <f t="shared" si="1"/>
        <v>21426.537103181585</v>
      </c>
      <c r="S5" s="49">
        <f t="shared" si="1"/>
        <v>21726.730719788764</v>
      </c>
      <c r="T5" s="49">
        <f t="shared" si="1"/>
        <v>22035.042438621625</v>
      </c>
      <c r="U5" s="49">
        <f t="shared" si="1"/>
        <v>22330.905720890954</v>
      </c>
      <c r="V5" s="49">
        <f t="shared" si="1"/>
        <v>22625.385888823126</v>
      </c>
      <c r="W5" s="49">
        <f t="shared" si="1"/>
        <v>22553.167922570377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1340547.9757247898</v>
      </c>
      <c r="C7" s="35">
        <v>1535151.3319483581</v>
      </c>
      <c r="D7" s="35">
        <v>1657822.6538236167</v>
      </c>
      <c r="E7" s="35">
        <v>1769613.5409332765</v>
      </c>
      <c r="F7" s="35">
        <v>1864452.4123043853</v>
      </c>
      <c r="G7" s="35">
        <v>1921677.0180003899</v>
      </c>
      <c r="H7" s="35">
        <v>1976411.9355344803</v>
      </c>
      <c r="I7" s="35">
        <v>2051507.0330046508</v>
      </c>
      <c r="J7" s="35">
        <v>2128957.3135428238</v>
      </c>
      <c r="K7" s="35">
        <v>2222291.261469997</v>
      </c>
      <c r="L7" s="35">
        <v>2342670.5559372017</v>
      </c>
      <c r="M7" s="35">
        <v>2457247.4998383191</v>
      </c>
      <c r="N7" s="35">
        <v>2537147.0297758561</v>
      </c>
      <c r="O7" s="35">
        <v>2650558.2038460323</v>
      </c>
      <c r="P7" s="35">
        <v>2779344.931696387</v>
      </c>
      <c r="Q7" s="35">
        <v>2819340.6057925927</v>
      </c>
      <c r="R7" s="35">
        <v>2905326.395730495</v>
      </c>
      <c r="S7" s="35">
        <v>3003487.4656780539</v>
      </c>
      <c r="T7" s="35">
        <v>3103145.262310917</v>
      </c>
      <c r="U7" s="35">
        <v>3205425.0502067422</v>
      </c>
      <c r="V7" s="35">
        <v>3303148.3091368712</v>
      </c>
      <c r="W7" s="35">
        <v>3344193.4841226642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352317.2785790877</v>
      </c>
      <c r="D8" s="52">
        <v>283104.98426230811</v>
      </c>
      <c r="E8" s="52">
        <v>274991.19081462338</v>
      </c>
      <c r="F8" s="52">
        <v>260853.52648218186</v>
      </c>
      <c r="G8" s="52">
        <v>226102.14505079365</v>
      </c>
      <c r="H8" s="52">
        <v>226524.71090773609</v>
      </c>
      <c r="I8" s="52">
        <v>249847.36600814201</v>
      </c>
      <c r="J8" s="52">
        <v>255216.11143795075</v>
      </c>
      <c r="K8" s="52">
        <v>445651.22650626092</v>
      </c>
      <c r="L8" s="52">
        <v>403484.27872951282</v>
      </c>
      <c r="M8" s="52">
        <v>389568.1347157408</v>
      </c>
      <c r="N8" s="52">
        <v>340753.05641971901</v>
      </c>
      <c r="O8" s="52">
        <v>339513.31912097009</v>
      </c>
      <c r="P8" s="52">
        <v>355311.43875809107</v>
      </c>
      <c r="Q8" s="52">
        <v>289843.04010434775</v>
      </c>
      <c r="R8" s="52">
        <v>341201.90137585299</v>
      </c>
      <c r="S8" s="52">
        <v>543812.29645381961</v>
      </c>
      <c r="T8" s="52">
        <v>503142.07536237594</v>
      </c>
      <c r="U8" s="52">
        <v>491847.92261156626</v>
      </c>
      <c r="V8" s="52">
        <v>438476.31534984801</v>
      </c>
      <c r="W8" s="52">
        <v>380558.49410676304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157713.92235551937</v>
      </c>
      <c r="D9" s="36">
        <v>160433.66238704952</v>
      </c>
      <c r="E9" s="36">
        <v>163200.30370496353</v>
      </c>
      <c r="F9" s="36">
        <v>166014.65511107305</v>
      </c>
      <c r="G9" s="36">
        <v>168877.53935478907</v>
      </c>
      <c r="H9" s="36">
        <v>171789.79337364598</v>
      </c>
      <c r="I9" s="36">
        <v>174752.26853797119</v>
      </c>
      <c r="J9" s="36">
        <v>177765.83089977782</v>
      </c>
      <c r="K9" s="36">
        <v>352317.27857908746</v>
      </c>
      <c r="L9" s="36">
        <v>283104.98426230811</v>
      </c>
      <c r="M9" s="36">
        <v>274991.19081462314</v>
      </c>
      <c r="N9" s="36">
        <v>260853.52648218209</v>
      </c>
      <c r="O9" s="36">
        <v>226102.14505079389</v>
      </c>
      <c r="P9" s="36">
        <v>226524.71090773633</v>
      </c>
      <c r="Q9" s="36">
        <v>249847.36600814201</v>
      </c>
      <c r="R9" s="36">
        <v>255216.11143795075</v>
      </c>
      <c r="S9" s="36">
        <v>445651.22650626069</v>
      </c>
      <c r="T9" s="36">
        <v>403484.27872951282</v>
      </c>
      <c r="U9" s="36">
        <v>389568.13471574103</v>
      </c>
      <c r="V9" s="36">
        <v>340753.05641971901</v>
      </c>
      <c r="W9" s="36">
        <v>339513.31912097009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32.437628402981666</v>
      </c>
      <c r="C11" s="54">
        <v>32.701258872469253</v>
      </c>
      <c r="D11" s="54">
        <v>32.888762589477331</v>
      </c>
      <c r="E11" s="54">
        <v>33.023850094777288</v>
      </c>
      <c r="F11" s="54">
        <v>33.078965680686856</v>
      </c>
      <c r="G11" s="54">
        <v>33.174317551694728</v>
      </c>
      <c r="H11" s="54">
        <v>33.246962546946826</v>
      </c>
      <c r="I11" s="54">
        <v>33.268693505070573</v>
      </c>
      <c r="J11" s="54">
        <v>33.174241552313099</v>
      </c>
      <c r="K11" s="54">
        <v>32.995433884825808</v>
      </c>
      <c r="L11" s="54">
        <v>32.886774204843341</v>
      </c>
      <c r="M11" s="54">
        <v>32.920839803436429</v>
      </c>
      <c r="N11" s="54">
        <v>32.895033131894614</v>
      </c>
      <c r="O11" s="54">
        <v>32.817937258106625</v>
      </c>
      <c r="P11" s="54">
        <v>32.773551188230599</v>
      </c>
      <c r="Q11" s="54">
        <v>32.828830381724117</v>
      </c>
      <c r="R11" s="54">
        <v>32.687072132490592</v>
      </c>
      <c r="S11" s="54">
        <v>33.322683139259553</v>
      </c>
      <c r="T11" s="54">
        <v>33.158718821517255</v>
      </c>
      <c r="U11" s="54">
        <v>32.692930980409017</v>
      </c>
      <c r="V11" s="54">
        <v>33.708903146860216</v>
      </c>
      <c r="W11" s="54">
        <v>35.906625605099407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8762.5598327848529</v>
      </c>
      <c r="C13" s="35">
        <v>8595.2129464379777</v>
      </c>
      <c r="D13" s="35">
        <v>8464.9702360399042</v>
      </c>
      <c r="E13" s="35">
        <v>8353.0638168864298</v>
      </c>
      <c r="F13" s="35">
        <v>8255.0399899916592</v>
      </c>
      <c r="G13" s="35">
        <v>8169.9057477029664</v>
      </c>
      <c r="H13" s="35">
        <v>8088.2705899641978</v>
      </c>
      <c r="I13" s="35">
        <v>8005.8595758032634</v>
      </c>
      <c r="J13" s="35">
        <v>7916.9782461676405</v>
      </c>
      <c r="K13" s="35">
        <v>7858.5890859849624</v>
      </c>
      <c r="L13" s="35">
        <v>7810.1588893835624</v>
      </c>
      <c r="M13" s="35">
        <v>7754.6007112530906</v>
      </c>
      <c r="N13" s="35">
        <v>7690.9832297013072</v>
      </c>
      <c r="O13" s="35">
        <v>7623.3472440636997</v>
      </c>
      <c r="P13" s="35">
        <v>7533.4607998439278</v>
      </c>
      <c r="Q13" s="35">
        <v>7456.6256652370312</v>
      </c>
      <c r="R13" s="35">
        <v>7374.9156496388232</v>
      </c>
      <c r="S13" s="35">
        <v>7233.8343236214687</v>
      </c>
      <c r="T13" s="35">
        <v>7100.8736543039222</v>
      </c>
      <c r="U13" s="35">
        <v>6966.5973688733302</v>
      </c>
      <c r="V13" s="35">
        <v>6849.6427563481857</v>
      </c>
      <c r="W13" s="35">
        <v>6743.9781907496636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8033.379599249567</v>
      </c>
      <c r="D14" s="36">
        <v>7927.3644363868934</v>
      </c>
      <c r="E14" s="36">
        <v>7921.4459084410464</v>
      </c>
      <c r="F14" s="36">
        <v>7913.0528183141378</v>
      </c>
      <c r="G14" s="36">
        <v>7910.5416456309022</v>
      </c>
      <c r="H14" s="36">
        <v>7907.0965510492579</v>
      </c>
      <c r="I14" s="36">
        <v>7883.2125934237401</v>
      </c>
      <c r="J14" s="36">
        <v>7791.495731246112</v>
      </c>
      <c r="K14" s="36">
        <v>7717.8370630645741</v>
      </c>
      <c r="L14" s="36">
        <v>7625.6547287923731</v>
      </c>
      <c r="M14" s="36">
        <v>7538.2751417789659</v>
      </c>
      <c r="N14" s="36">
        <v>7402.2220276481967</v>
      </c>
      <c r="O14" s="36">
        <v>7309.1705569703472</v>
      </c>
      <c r="P14" s="36">
        <v>7101.1315673497502</v>
      </c>
      <c r="Q14" s="36">
        <v>7087.564805516472</v>
      </c>
      <c r="R14" s="36">
        <v>7011.3467016187769</v>
      </c>
      <c r="S14" s="36">
        <v>6876.7425711473561</v>
      </c>
      <c r="T14" s="36">
        <v>6728.0072223772604</v>
      </c>
      <c r="U14" s="36">
        <v>6572.2247052755574</v>
      </c>
      <c r="V14" s="36">
        <v>6424.0868880300031</v>
      </c>
      <c r="W14" s="36">
        <v>6331.0708521187162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0.34162461620524309</v>
      </c>
      <c r="C16" s="44">
        <f>C7/RES_summary!C$6</f>
        <v>0.38738254935381827</v>
      </c>
      <c r="D16" s="44">
        <f>D7/RES_summary!D$6</f>
        <v>0.41454955893100204</v>
      </c>
      <c r="E16" s="44">
        <f>E7/RES_summary!E$6</f>
        <v>0.43949459028750132</v>
      </c>
      <c r="F16" s="44">
        <f>F7/RES_summary!F$6</f>
        <v>0.45263422174529855</v>
      </c>
      <c r="G16" s="44">
        <f>G7/RES_summary!G$6</f>
        <v>0.46667168985653623</v>
      </c>
      <c r="H16" s="44">
        <f>H7/RES_summary!H$6</f>
        <v>0.48078067166689825</v>
      </c>
      <c r="I16" s="44">
        <f>I7/RES_summary!I$6</f>
        <v>0.49763325634286798</v>
      </c>
      <c r="J16" s="44">
        <f>J7/RES_summary!J$6</f>
        <v>0.51275428113679677</v>
      </c>
      <c r="K16" s="44">
        <f>K7/RES_summary!K$6</f>
        <v>0.53079833392966602</v>
      </c>
      <c r="L16" s="44">
        <f>L7/RES_summary!L$6</f>
        <v>0.55810532829384474</v>
      </c>
      <c r="M16" s="44">
        <f>M7/RES_summary!M$6</f>
        <v>0.58341827300377891</v>
      </c>
      <c r="N16" s="44">
        <f>N7/RES_summary!N$6</f>
        <v>0.60119445932619797</v>
      </c>
      <c r="O16" s="44">
        <f>O7/RES_summary!O$6</f>
        <v>0.61858154439792423</v>
      </c>
      <c r="P16" s="44">
        <f>P7/RES_summary!P$6</f>
        <v>0.64175076969280065</v>
      </c>
      <c r="Q16" s="44">
        <f>Q7/RES_summary!Q$6</f>
        <v>0.65926448296024565</v>
      </c>
      <c r="R16" s="44">
        <f>R7/RES_summary!R$6</f>
        <v>0.68485829286259703</v>
      </c>
      <c r="S16" s="44">
        <f>S7/RES_summary!S$6</f>
        <v>0.7076255102659853</v>
      </c>
      <c r="T16" s="44">
        <f>T7/RES_summary!T$6</f>
        <v>0.73554484120178965</v>
      </c>
      <c r="U16" s="44">
        <f>U7/RES_summary!U$6</f>
        <v>0.76215754720214524</v>
      </c>
      <c r="V16" s="44">
        <f>V7/RES_summary!V$6</f>
        <v>0.78583540190996559</v>
      </c>
      <c r="W16" s="44">
        <f>W7/RES_summary!W$6</f>
        <v>0.79951493579689481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2993.5061398506045</v>
      </c>
      <c r="C17" s="52">
        <f t="shared" si="2"/>
        <v>3329.6355034300877</v>
      </c>
      <c r="D17" s="52">
        <f t="shared" si="2"/>
        <v>3509.1496777144025</v>
      </c>
      <c r="E17" s="52">
        <f t="shared" si="2"/>
        <v>3671.1263598478536</v>
      </c>
      <c r="F17" s="52">
        <f t="shared" si="2"/>
        <v>3736.513601346192</v>
      </c>
      <c r="G17" s="52">
        <f t="shared" si="2"/>
        <v>3812.6637212491714</v>
      </c>
      <c r="H17" s="52">
        <f t="shared" si="2"/>
        <v>3888.6841668666066</v>
      </c>
      <c r="I17" s="52">
        <f t="shared" si="2"/>
        <v>3983.9819705307095</v>
      </c>
      <c r="J17" s="52">
        <f t="shared" si="2"/>
        <v>4059.4644893893465</v>
      </c>
      <c r="K17" s="52">
        <f t="shared" si="2"/>
        <v>4171.325993878675</v>
      </c>
      <c r="L17" s="52">
        <f t="shared" si="2"/>
        <v>4358.891290986503</v>
      </c>
      <c r="M17" s="52">
        <f t="shared" si="2"/>
        <v>4524.1757547931538</v>
      </c>
      <c r="N17" s="52">
        <f t="shared" si="2"/>
        <v>4623.7765044671332</v>
      </c>
      <c r="O17" s="52">
        <f t="shared" si="2"/>
        <v>4715.6619117145829</v>
      </c>
      <c r="P17" s="52">
        <f t="shared" si="2"/>
        <v>4834.6042667503825</v>
      </c>
      <c r="Q17" s="52">
        <f t="shared" si="2"/>
        <v>4915.8884638205891</v>
      </c>
      <c r="R17" s="52">
        <f t="shared" ref="R17:V17" si="3">R13*R16</f>
        <v>5050.7721418172951</v>
      </c>
      <c r="S17" s="52">
        <f t="shared" si="3"/>
        <v>5118.8457044322404</v>
      </c>
      <c r="T17" s="52">
        <f t="shared" si="3"/>
        <v>5223.0109844489498</v>
      </c>
      <c r="U17" s="52">
        <f t="shared" si="3"/>
        <v>5309.6447630054163</v>
      </c>
      <c r="V17" s="52">
        <f t="shared" si="3"/>
        <v>5382.6917683745614</v>
      </c>
      <c r="W17" s="52">
        <f t="shared" ref="W17" si="4">W13*W16</f>
        <v>5391.9112901928756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97.102239786517998</v>
      </c>
      <c r="C18" s="36">
        <f>C3*11630*1000/RES_summary!C$6</f>
        <v>108.88327254863181</v>
      </c>
      <c r="D18" s="36">
        <f>D3*11630*1000/RES_summary!D$6</f>
        <v>115.41159064128988</v>
      </c>
      <c r="E18" s="36">
        <f>E3*11630*1000/RES_summary!E$6</f>
        <v>121.23472658660091</v>
      </c>
      <c r="F18" s="36">
        <f>F3*11630*1000/RES_summary!F$6</f>
        <v>123.60000518435031</v>
      </c>
      <c r="G18" s="36">
        <f>G3*11630*1000/RES_summary!G$6</f>
        <v>126.48251700654613</v>
      </c>
      <c r="H18" s="36">
        <f>H3*11630*1000/RES_summary!H$6</f>
        <v>129.28693685271918</v>
      </c>
      <c r="I18" s="36">
        <f>I3*11630*1000/RES_summary!I$6</f>
        <v>132.5418751073133</v>
      </c>
      <c r="J18" s="36">
        <f>J3*11630*1000/RES_summary!J$6</f>
        <v>134.66965554403956</v>
      </c>
      <c r="K18" s="36">
        <f>K3*11630*1000/RES_summary!K$6</f>
        <v>137.63471104307911</v>
      </c>
      <c r="L18" s="36">
        <f>L3*11630*1000/RES_summary!L$6</f>
        <v>143.34987367013122</v>
      </c>
      <c r="M18" s="36">
        <f>M3*11630*1000/RES_summary!M$6</f>
        <v>148.9396652661365</v>
      </c>
      <c r="N18" s="36">
        <f>N3*11630*1000/RES_summary!N$6</f>
        <v>152.0992813089222</v>
      </c>
      <c r="O18" s="36">
        <f>O3*11630*1000/RES_summary!O$6</f>
        <v>154.75829674909232</v>
      </c>
      <c r="P18" s="36">
        <f>P3*11630*1000/RES_summary!P$6</f>
        <v>158.44715041118172</v>
      </c>
      <c r="Q18" s="36">
        <f>Q3*11630*1000/RES_summary!Q$6</f>
        <v>161.38286855424047</v>
      </c>
      <c r="R18" s="36">
        <f>R3*11630*1000/RES_summary!R$6</f>
        <v>165.09495332435594</v>
      </c>
      <c r="S18" s="36">
        <f>S3*11630*1000/RES_summary!S$6</f>
        <v>170.57367344755539</v>
      </c>
      <c r="T18" s="36">
        <f>T3*11630*1000/RES_summary!T$6</f>
        <v>173.18835263503877</v>
      </c>
      <c r="U18" s="36">
        <f>U3*11630*1000/RES_summary!U$6</f>
        <v>173.58784976742629</v>
      </c>
      <c r="V18" s="36">
        <f>V3*11630*1000/RES_summary!V$6</f>
        <v>181.44463548953982</v>
      </c>
      <c r="W18" s="36">
        <f>W3*11630*1000/RES_summary!W$6</f>
        <v>193.60533999286412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27239</v>
      </c>
      <c r="C3" s="120">
        <v>21786</v>
      </c>
      <c r="D3" s="120">
        <v>13319</v>
      </c>
      <c r="E3" s="120">
        <v>8856</v>
      </c>
      <c r="F3" s="120">
        <v>6172</v>
      </c>
      <c r="G3" s="120">
        <v>4825</v>
      </c>
      <c r="H3" s="120">
        <v>3626</v>
      </c>
      <c r="I3" s="120">
        <v>3762</v>
      </c>
      <c r="J3" s="120">
        <v>4119</v>
      </c>
      <c r="K3" s="120">
        <v>4297</v>
      </c>
      <c r="L3" s="120">
        <v>4372</v>
      </c>
      <c r="M3" s="120">
        <v>3862</v>
      </c>
      <c r="N3" s="120">
        <v>3212</v>
      </c>
      <c r="O3" s="120">
        <v>3343</v>
      </c>
      <c r="P3" s="120">
        <v>4724</v>
      </c>
      <c r="Q3" s="120">
        <v>5365</v>
      </c>
      <c r="R3" s="120">
        <v>5641</v>
      </c>
      <c r="S3" s="120">
        <v>6409</v>
      </c>
      <c r="T3" s="120">
        <v>6366</v>
      </c>
      <c r="U3" s="120">
        <v>6181</v>
      </c>
      <c r="V3" s="120">
        <v>5466</v>
      </c>
      <c r="W3" s="120">
        <v>5304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27239</v>
      </c>
      <c r="C5" s="52">
        <v>21786</v>
      </c>
      <c r="D5" s="52">
        <v>13319</v>
      </c>
      <c r="E5" s="52">
        <v>8856</v>
      </c>
      <c r="F5" s="52">
        <v>6172</v>
      </c>
      <c r="G5" s="52">
        <v>4825</v>
      </c>
      <c r="H5" s="52">
        <v>3626</v>
      </c>
      <c r="I5" s="52">
        <v>3762</v>
      </c>
      <c r="J5" s="52">
        <v>4119</v>
      </c>
      <c r="K5" s="52">
        <v>4297</v>
      </c>
      <c r="L5" s="52">
        <v>4372</v>
      </c>
      <c r="M5" s="52">
        <v>3862</v>
      </c>
      <c r="N5" s="52">
        <v>3212</v>
      </c>
      <c r="O5" s="52">
        <v>3343</v>
      </c>
      <c r="P5" s="52">
        <v>4724</v>
      </c>
      <c r="Q5" s="52">
        <v>5365</v>
      </c>
      <c r="R5" s="52">
        <v>5641</v>
      </c>
      <c r="S5" s="52">
        <v>6409</v>
      </c>
      <c r="T5" s="52">
        <v>6366</v>
      </c>
      <c r="U5" s="52">
        <v>6181</v>
      </c>
      <c r="V5" s="52">
        <v>5466</v>
      </c>
      <c r="W5" s="52">
        <v>5304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4122</v>
      </c>
      <c r="C8" s="52">
        <v>4136</v>
      </c>
      <c r="D8" s="52">
        <v>3808</v>
      </c>
      <c r="E8" s="52">
        <v>3173</v>
      </c>
      <c r="F8" s="52">
        <v>2508</v>
      </c>
      <c r="G8" s="52">
        <v>1820</v>
      </c>
      <c r="H8" s="52">
        <v>1107</v>
      </c>
      <c r="I8" s="52">
        <v>743</v>
      </c>
      <c r="J8" s="52">
        <v>570</v>
      </c>
      <c r="K8" s="52">
        <v>413</v>
      </c>
      <c r="L8" s="52">
        <v>398</v>
      </c>
      <c r="M8" s="52">
        <v>438</v>
      </c>
      <c r="N8" s="52">
        <v>540</v>
      </c>
      <c r="O8" s="52">
        <v>639</v>
      </c>
      <c r="P8" s="52">
        <v>1265</v>
      </c>
      <c r="Q8" s="52">
        <v>2027</v>
      </c>
      <c r="R8" s="52">
        <v>2367</v>
      </c>
      <c r="S8" s="52">
        <v>2568</v>
      </c>
      <c r="T8" s="52">
        <v>2765</v>
      </c>
      <c r="U8" s="52">
        <v>2682</v>
      </c>
      <c r="V8" s="52">
        <v>2454</v>
      </c>
      <c r="W8" s="52">
        <v>2135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191</v>
      </c>
      <c r="C11" s="52">
        <v>153</v>
      </c>
      <c r="D11" s="52">
        <v>93</v>
      </c>
      <c r="E11" s="52">
        <v>62</v>
      </c>
      <c r="F11" s="52">
        <v>43</v>
      </c>
      <c r="G11" s="52">
        <v>34</v>
      </c>
      <c r="H11" s="52">
        <v>20</v>
      </c>
      <c r="I11" s="52">
        <v>11</v>
      </c>
      <c r="J11" s="52">
        <v>12</v>
      </c>
      <c r="K11" s="52">
        <v>12</v>
      </c>
      <c r="L11" s="52">
        <v>12</v>
      </c>
      <c r="M11" s="52">
        <v>11</v>
      </c>
      <c r="N11" s="52">
        <v>9</v>
      </c>
      <c r="O11" s="52">
        <v>14</v>
      </c>
      <c r="P11" s="52">
        <v>21</v>
      </c>
      <c r="Q11" s="52">
        <v>21</v>
      </c>
      <c r="R11" s="52">
        <v>21</v>
      </c>
      <c r="S11" s="52">
        <v>23</v>
      </c>
      <c r="T11" s="52">
        <v>22</v>
      </c>
      <c r="U11" s="52">
        <v>22</v>
      </c>
      <c r="V11" s="52">
        <v>22</v>
      </c>
      <c r="W11" s="52">
        <v>20</v>
      </c>
      <c r="DA11" s="63" t="s">
        <v>1061</v>
      </c>
    </row>
    <row r="12" spans="1:105" ht="12" customHeight="1" x14ac:dyDescent="0.25">
      <c r="A12" s="97" t="s">
        <v>123</v>
      </c>
      <c r="B12" s="52">
        <v>3</v>
      </c>
      <c r="C12" s="52">
        <v>3</v>
      </c>
      <c r="D12" s="52">
        <v>1</v>
      </c>
      <c r="E12" s="52">
        <v>1</v>
      </c>
      <c r="F12" s="52">
        <v>1</v>
      </c>
      <c r="G12" s="52">
        <v>1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9618</v>
      </c>
      <c r="C15" s="52">
        <v>7692</v>
      </c>
      <c r="D15" s="52">
        <v>4703</v>
      </c>
      <c r="E15" s="52">
        <v>3127</v>
      </c>
      <c r="F15" s="52">
        <v>2179</v>
      </c>
      <c r="G15" s="52">
        <v>1704</v>
      </c>
      <c r="H15" s="52">
        <v>1242</v>
      </c>
      <c r="I15" s="52">
        <v>701</v>
      </c>
      <c r="J15" s="52">
        <v>724</v>
      </c>
      <c r="K15" s="52">
        <v>789</v>
      </c>
      <c r="L15" s="52">
        <v>825</v>
      </c>
      <c r="M15" s="52">
        <v>717</v>
      </c>
      <c r="N15" s="52">
        <v>716</v>
      </c>
      <c r="O15" s="52">
        <v>1051</v>
      </c>
      <c r="P15" s="52">
        <v>1430</v>
      </c>
      <c r="Q15" s="52">
        <v>1471</v>
      </c>
      <c r="R15" s="52">
        <v>1504</v>
      </c>
      <c r="S15" s="52">
        <v>1638</v>
      </c>
      <c r="T15" s="52">
        <v>1522</v>
      </c>
      <c r="U15" s="52">
        <v>1446</v>
      </c>
      <c r="V15" s="52">
        <v>1207</v>
      </c>
      <c r="W15" s="52">
        <v>1270</v>
      </c>
      <c r="DA15" s="63" t="s">
        <v>1063</v>
      </c>
    </row>
    <row r="16" spans="1:105" ht="12" customHeight="1" x14ac:dyDescent="0.25">
      <c r="A16" s="97" t="s">
        <v>121</v>
      </c>
      <c r="B16" s="52">
        <v>17427</v>
      </c>
      <c r="C16" s="52">
        <v>13938</v>
      </c>
      <c r="D16" s="52">
        <v>8522</v>
      </c>
      <c r="E16" s="52">
        <v>5666</v>
      </c>
      <c r="F16" s="52">
        <v>3949</v>
      </c>
      <c r="G16" s="52">
        <v>3086</v>
      </c>
      <c r="H16" s="52">
        <v>2364</v>
      </c>
      <c r="I16" s="52">
        <v>3050</v>
      </c>
      <c r="J16" s="52">
        <v>3383</v>
      </c>
      <c r="K16" s="52">
        <v>3496</v>
      </c>
      <c r="L16" s="52">
        <v>3535</v>
      </c>
      <c r="M16" s="52">
        <v>3134</v>
      </c>
      <c r="N16" s="52">
        <v>2487</v>
      </c>
      <c r="O16" s="52">
        <v>2278</v>
      </c>
      <c r="P16" s="52">
        <v>3273</v>
      </c>
      <c r="Q16" s="52">
        <v>3873</v>
      </c>
      <c r="R16" s="52">
        <v>4116</v>
      </c>
      <c r="S16" s="52">
        <v>4748</v>
      </c>
      <c r="T16" s="52">
        <v>4822</v>
      </c>
      <c r="U16" s="52">
        <v>4713</v>
      </c>
      <c r="V16" s="52">
        <v>4237</v>
      </c>
      <c r="W16" s="52">
        <v>4014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1180</v>
      </c>
      <c r="C21" s="52">
        <v>944</v>
      </c>
      <c r="D21" s="52">
        <v>577</v>
      </c>
      <c r="E21" s="52">
        <v>384</v>
      </c>
      <c r="F21" s="52">
        <v>268</v>
      </c>
      <c r="G21" s="52">
        <v>209</v>
      </c>
      <c r="H21" s="52">
        <v>164</v>
      </c>
      <c r="I21" s="52">
        <v>182</v>
      </c>
      <c r="J21" s="52">
        <v>198</v>
      </c>
      <c r="K21" s="52">
        <v>204</v>
      </c>
      <c r="L21" s="52">
        <v>206</v>
      </c>
      <c r="M21" s="52">
        <v>183</v>
      </c>
      <c r="N21" s="52">
        <v>168</v>
      </c>
      <c r="O21" s="52">
        <v>354</v>
      </c>
      <c r="P21" s="52">
        <v>574</v>
      </c>
      <c r="Q21" s="52">
        <v>682</v>
      </c>
      <c r="R21" s="52">
        <v>724</v>
      </c>
      <c r="S21" s="52">
        <v>892</v>
      </c>
      <c r="T21" s="52">
        <v>977</v>
      </c>
      <c r="U21" s="52">
        <v>1057</v>
      </c>
      <c r="V21" s="52">
        <v>1072</v>
      </c>
      <c r="W21" s="52">
        <v>1139</v>
      </c>
      <c r="DA21" s="63" t="s">
        <v>1066</v>
      </c>
    </row>
    <row r="22" spans="1:105" ht="12" customHeight="1" x14ac:dyDescent="0.25">
      <c r="A22" s="109" t="s">
        <v>120</v>
      </c>
      <c r="B22" s="36">
        <v>26059</v>
      </c>
      <c r="C22" s="36">
        <v>20842</v>
      </c>
      <c r="D22" s="36">
        <v>12742</v>
      </c>
      <c r="E22" s="36">
        <v>8472</v>
      </c>
      <c r="F22" s="36">
        <v>5904</v>
      </c>
      <c r="G22" s="36">
        <v>4616</v>
      </c>
      <c r="H22" s="36">
        <v>3462</v>
      </c>
      <c r="I22" s="36">
        <v>3580</v>
      </c>
      <c r="J22" s="36">
        <v>3921</v>
      </c>
      <c r="K22" s="36">
        <v>4093</v>
      </c>
      <c r="L22" s="36">
        <v>4166</v>
      </c>
      <c r="M22" s="36">
        <v>3679</v>
      </c>
      <c r="N22" s="36">
        <v>3044</v>
      </c>
      <c r="O22" s="36">
        <v>2989</v>
      </c>
      <c r="P22" s="36">
        <v>4150</v>
      </c>
      <c r="Q22" s="36">
        <v>4683</v>
      </c>
      <c r="R22" s="36">
        <v>4917</v>
      </c>
      <c r="S22" s="36">
        <v>5517</v>
      </c>
      <c r="T22" s="36">
        <v>5389</v>
      </c>
      <c r="U22" s="36">
        <v>5124</v>
      </c>
      <c r="V22" s="36">
        <v>4394</v>
      </c>
      <c r="W22" s="36">
        <v>4165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76330</v>
      </c>
      <c r="C24" s="120">
        <v>69649</v>
      </c>
      <c r="D24" s="120">
        <v>57940</v>
      </c>
      <c r="E24" s="120">
        <v>51435</v>
      </c>
      <c r="F24" s="120">
        <v>48611</v>
      </c>
      <c r="G24" s="120">
        <v>46388</v>
      </c>
      <c r="H24" s="120">
        <v>44684</v>
      </c>
      <c r="I24" s="120">
        <v>42812</v>
      </c>
      <c r="J24" s="120">
        <v>43119</v>
      </c>
      <c r="K24" s="120">
        <v>43992</v>
      </c>
      <c r="L24" s="120">
        <v>45604</v>
      </c>
      <c r="M24" s="120">
        <v>48555</v>
      </c>
      <c r="N24" s="120">
        <v>51643</v>
      </c>
      <c r="O24" s="120">
        <v>57015</v>
      </c>
      <c r="P24" s="120">
        <v>61842</v>
      </c>
      <c r="Q24" s="120">
        <v>63072</v>
      </c>
      <c r="R24" s="120">
        <v>61952</v>
      </c>
      <c r="S24" s="120">
        <v>60759</v>
      </c>
      <c r="T24" s="120">
        <v>55797</v>
      </c>
      <c r="U24" s="120">
        <v>45925</v>
      </c>
      <c r="V24" s="120">
        <v>41046</v>
      </c>
      <c r="W24" s="120">
        <v>41502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76330</v>
      </c>
      <c r="C26" s="52">
        <v>69649</v>
      </c>
      <c r="D26" s="52">
        <v>57940</v>
      </c>
      <c r="E26" s="52">
        <v>51435</v>
      </c>
      <c r="F26" s="52">
        <v>48611</v>
      </c>
      <c r="G26" s="52">
        <v>46388</v>
      </c>
      <c r="H26" s="52">
        <v>44684</v>
      </c>
      <c r="I26" s="52">
        <v>42812</v>
      </c>
      <c r="J26" s="52">
        <v>43119</v>
      </c>
      <c r="K26" s="52">
        <v>43992</v>
      </c>
      <c r="L26" s="52">
        <v>45604</v>
      </c>
      <c r="M26" s="52">
        <v>48555</v>
      </c>
      <c r="N26" s="52">
        <v>51643</v>
      </c>
      <c r="O26" s="52">
        <v>57015</v>
      </c>
      <c r="P26" s="52">
        <v>61842</v>
      </c>
      <c r="Q26" s="52">
        <v>63072</v>
      </c>
      <c r="R26" s="52">
        <v>61952</v>
      </c>
      <c r="S26" s="52">
        <v>60759</v>
      </c>
      <c r="T26" s="52">
        <v>55797</v>
      </c>
      <c r="U26" s="52">
        <v>45925</v>
      </c>
      <c r="V26" s="52">
        <v>41046</v>
      </c>
      <c r="W26" s="52">
        <v>41502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11551</v>
      </c>
      <c r="C29" s="52">
        <v>11900</v>
      </c>
      <c r="D29" s="52">
        <v>11635</v>
      </c>
      <c r="E29" s="52">
        <v>9935</v>
      </c>
      <c r="F29" s="52">
        <v>8122</v>
      </c>
      <c r="G29" s="52">
        <v>6297</v>
      </c>
      <c r="H29" s="52">
        <v>4946</v>
      </c>
      <c r="I29" s="52">
        <v>5287</v>
      </c>
      <c r="J29" s="52">
        <v>5590</v>
      </c>
      <c r="K29" s="52">
        <v>6871</v>
      </c>
      <c r="L29" s="52">
        <v>9075</v>
      </c>
      <c r="M29" s="52">
        <v>11607</v>
      </c>
      <c r="N29" s="52">
        <v>14522</v>
      </c>
      <c r="O29" s="52">
        <v>16124</v>
      </c>
      <c r="P29" s="52">
        <v>18647</v>
      </c>
      <c r="Q29" s="52">
        <v>20558</v>
      </c>
      <c r="R29" s="52">
        <v>20751</v>
      </c>
      <c r="S29" s="52">
        <v>19980</v>
      </c>
      <c r="T29" s="52">
        <v>18705</v>
      </c>
      <c r="U29" s="52">
        <v>16487</v>
      </c>
      <c r="V29" s="52">
        <v>14654</v>
      </c>
      <c r="W29" s="52">
        <v>13189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537</v>
      </c>
      <c r="C31" s="52">
        <v>504</v>
      </c>
      <c r="D31" s="52">
        <v>423</v>
      </c>
      <c r="E31" s="52">
        <v>397</v>
      </c>
      <c r="F31" s="52">
        <v>377</v>
      </c>
      <c r="G31" s="52">
        <v>346</v>
      </c>
      <c r="H31" s="52">
        <v>300</v>
      </c>
      <c r="I31" s="52">
        <v>257</v>
      </c>
      <c r="J31" s="52">
        <v>229</v>
      </c>
      <c r="K31" s="52">
        <v>207</v>
      </c>
      <c r="L31" s="52">
        <v>192</v>
      </c>
      <c r="M31" s="52">
        <v>185</v>
      </c>
      <c r="N31" s="52">
        <v>187</v>
      </c>
      <c r="O31" s="52">
        <v>233</v>
      </c>
      <c r="P31" s="52">
        <v>277</v>
      </c>
      <c r="Q31" s="52">
        <v>286</v>
      </c>
      <c r="R31" s="52">
        <v>281</v>
      </c>
      <c r="S31" s="52">
        <v>284</v>
      </c>
      <c r="T31" s="52">
        <v>274</v>
      </c>
      <c r="U31" s="52">
        <v>246</v>
      </c>
      <c r="V31" s="52">
        <v>234</v>
      </c>
      <c r="W31" s="52">
        <v>223</v>
      </c>
      <c r="DA31" s="63" t="s">
        <v>1070</v>
      </c>
    </row>
    <row r="32" spans="1:105" ht="12" customHeight="1" x14ac:dyDescent="0.25">
      <c r="A32" s="97" t="s">
        <v>140</v>
      </c>
      <c r="B32" s="52">
        <v>7</v>
      </c>
      <c r="C32" s="52">
        <v>7</v>
      </c>
      <c r="D32" s="52">
        <v>6</v>
      </c>
      <c r="E32" s="52">
        <v>6</v>
      </c>
      <c r="F32" s="52">
        <v>5</v>
      </c>
      <c r="G32" s="52">
        <v>5</v>
      </c>
      <c r="H32" s="52">
        <v>4</v>
      </c>
      <c r="I32" s="52">
        <v>4</v>
      </c>
      <c r="J32" s="52">
        <v>3</v>
      </c>
      <c r="K32" s="52">
        <v>3</v>
      </c>
      <c r="L32" s="52">
        <v>2</v>
      </c>
      <c r="M32" s="52">
        <v>2</v>
      </c>
      <c r="N32" s="52">
        <v>1</v>
      </c>
      <c r="O32" s="52">
        <v>2</v>
      </c>
      <c r="P32" s="52">
        <v>2</v>
      </c>
      <c r="Q32" s="52">
        <v>2</v>
      </c>
      <c r="R32" s="52">
        <v>2</v>
      </c>
      <c r="S32" s="52">
        <v>2</v>
      </c>
      <c r="T32" s="52">
        <v>2</v>
      </c>
      <c r="U32" s="52">
        <v>2</v>
      </c>
      <c r="V32" s="52">
        <v>1</v>
      </c>
      <c r="W32" s="52">
        <v>1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26951</v>
      </c>
      <c r="C35" s="52">
        <v>24368</v>
      </c>
      <c r="D35" s="52">
        <v>20251</v>
      </c>
      <c r="E35" s="52">
        <v>17746</v>
      </c>
      <c r="F35" s="52">
        <v>17757</v>
      </c>
      <c r="G35" s="52">
        <v>17144</v>
      </c>
      <c r="H35" s="52">
        <v>16334</v>
      </c>
      <c r="I35" s="52">
        <v>14162</v>
      </c>
      <c r="J35" s="52">
        <v>12531</v>
      </c>
      <c r="K35" s="52">
        <v>12705</v>
      </c>
      <c r="L35" s="52">
        <v>12729</v>
      </c>
      <c r="M35" s="52">
        <v>13962</v>
      </c>
      <c r="N35" s="52">
        <v>15062</v>
      </c>
      <c r="O35" s="52">
        <v>17415</v>
      </c>
      <c r="P35" s="52">
        <v>18887</v>
      </c>
      <c r="Q35" s="52">
        <v>18226</v>
      </c>
      <c r="R35" s="52">
        <v>17405</v>
      </c>
      <c r="S35" s="52">
        <v>16207</v>
      </c>
      <c r="T35" s="52">
        <v>13546</v>
      </c>
      <c r="U35" s="52">
        <v>10537</v>
      </c>
      <c r="V35" s="52">
        <v>8715</v>
      </c>
      <c r="W35" s="52">
        <v>9749</v>
      </c>
      <c r="DA35" s="63" t="s">
        <v>1072</v>
      </c>
    </row>
    <row r="36" spans="1:105" ht="12" customHeight="1" x14ac:dyDescent="0.25">
      <c r="A36" s="97" t="s">
        <v>121</v>
      </c>
      <c r="B36" s="52">
        <v>48835</v>
      </c>
      <c r="C36" s="52">
        <v>44770</v>
      </c>
      <c r="D36" s="52">
        <v>37260</v>
      </c>
      <c r="E36" s="52">
        <v>33286</v>
      </c>
      <c r="F36" s="52">
        <v>30472</v>
      </c>
      <c r="G36" s="52">
        <v>28893</v>
      </c>
      <c r="H36" s="52">
        <v>28046</v>
      </c>
      <c r="I36" s="52">
        <v>28389</v>
      </c>
      <c r="J36" s="52">
        <v>30356</v>
      </c>
      <c r="K36" s="52">
        <v>31077</v>
      </c>
      <c r="L36" s="52">
        <v>32681</v>
      </c>
      <c r="M36" s="52">
        <v>34406</v>
      </c>
      <c r="N36" s="52">
        <v>36393</v>
      </c>
      <c r="O36" s="52">
        <v>39365</v>
      </c>
      <c r="P36" s="52">
        <v>42676</v>
      </c>
      <c r="Q36" s="52">
        <v>44558</v>
      </c>
      <c r="R36" s="52">
        <v>44264</v>
      </c>
      <c r="S36" s="52">
        <v>44266</v>
      </c>
      <c r="T36" s="52">
        <v>41975</v>
      </c>
      <c r="U36" s="52">
        <v>35140</v>
      </c>
      <c r="V36" s="52">
        <v>32096</v>
      </c>
      <c r="W36" s="52">
        <v>31529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3307</v>
      </c>
      <c r="C40" s="52">
        <v>2958</v>
      </c>
      <c r="D40" s="52">
        <v>2447</v>
      </c>
      <c r="E40" s="52">
        <v>2093</v>
      </c>
      <c r="F40" s="52">
        <v>1875</v>
      </c>
      <c r="G40" s="52">
        <v>1755</v>
      </c>
      <c r="H40" s="52">
        <v>1731</v>
      </c>
      <c r="I40" s="52">
        <v>1703</v>
      </c>
      <c r="J40" s="52">
        <v>1780</v>
      </c>
      <c r="K40" s="52">
        <v>1838</v>
      </c>
      <c r="L40" s="52">
        <v>1911</v>
      </c>
      <c r="M40" s="52">
        <v>2139</v>
      </c>
      <c r="N40" s="52">
        <v>2568</v>
      </c>
      <c r="O40" s="52">
        <v>4151</v>
      </c>
      <c r="P40" s="52">
        <v>5442</v>
      </c>
      <c r="Q40" s="52">
        <v>6197</v>
      </c>
      <c r="R40" s="52">
        <v>6543</v>
      </c>
      <c r="S40" s="52">
        <v>7359</v>
      </c>
      <c r="T40" s="52">
        <v>8110</v>
      </c>
      <c r="U40" s="52">
        <v>7679</v>
      </c>
      <c r="V40" s="52">
        <v>8009</v>
      </c>
      <c r="W40" s="52">
        <v>8924</v>
      </c>
      <c r="DA40" s="63" t="s">
        <v>1074</v>
      </c>
    </row>
    <row r="41" spans="1:105" ht="12" customHeight="1" x14ac:dyDescent="0.25">
      <c r="A41" s="109" t="s">
        <v>120</v>
      </c>
      <c r="B41" s="36">
        <v>73023</v>
      </c>
      <c r="C41" s="36">
        <v>66691</v>
      </c>
      <c r="D41" s="36">
        <v>55493</v>
      </c>
      <c r="E41" s="36">
        <v>49342</v>
      </c>
      <c r="F41" s="36">
        <v>46736</v>
      </c>
      <c r="G41" s="36">
        <v>44633</v>
      </c>
      <c r="H41" s="36">
        <v>42953</v>
      </c>
      <c r="I41" s="36">
        <v>41109</v>
      </c>
      <c r="J41" s="36">
        <v>41339</v>
      </c>
      <c r="K41" s="36">
        <v>42154</v>
      </c>
      <c r="L41" s="36">
        <v>43693</v>
      </c>
      <c r="M41" s="36">
        <v>46416</v>
      </c>
      <c r="N41" s="36">
        <v>49075</v>
      </c>
      <c r="O41" s="36">
        <v>52864</v>
      </c>
      <c r="P41" s="36">
        <v>56400</v>
      </c>
      <c r="Q41" s="36">
        <v>56875</v>
      </c>
      <c r="R41" s="36">
        <v>55409</v>
      </c>
      <c r="S41" s="36">
        <v>53400</v>
      </c>
      <c r="T41" s="36">
        <v>47687</v>
      </c>
      <c r="U41" s="36">
        <v>38246</v>
      </c>
      <c r="V41" s="36">
        <v>33037</v>
      </c>
      <c r="W41" s="36">
        <v>32578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2710878</v>
      </c>
      <c r="C43" s="120">
        <v>2765779</v>
      </c>
      <c r="D43" s="120">
        <v>2817823</v>
      </c>
      <c r="E43" s="120">
        <v>2860296</v>
      </c>
      <c r="F43" s="120">
        <v>2909030</v>
      </c>
      <c r="G43" s="120">
        <v>2838512</v>
      </c>
      <c r="H43" s="120">
        <v>2717255</v>
      </c>
      <c r="I43" s="120">
        <v>2596252</v>
      </c>
      <c r="J43" s="120">
        <v>2531217</v>
      </c>
      <c r="K43" s="120">
        <v>2466487</v>
      </c>
      <c r="L43" s="120">
        <v>2363842</v>
      </c>
      <c r="M43" s="120">
        <v>2204018</v>
      </c>
      <c r="N43" s="120">
        <v>2072006</v>
      </c>
      <c r="O43" s="120">
        <v>2034119</v>
      </c>
      <c r="P43" s="120">
        <v>2009598</v>
      </c>
      <c r="Q43" s="120">
        <v>1854840</v>
      </c>
      <c r="R43" s="120">
        <v>1743910</v>
      </c>
      <c r="S43" s="120">
        <v>1682468</v>
      </c>
      <c r="T43" s="120">
        <v>1609745</v>
      </c>
      <c r="U43" s="120">
        <v>1644205</v>
      </c>
      <c r="V43" s="120">
        <v>1694135</v>
      </c>
      <c r="W43" s="120">
        <v>1614585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2710878</v>
      </c>
      <c r="C45" s="52">
        <v>2765779</v>
      </c>
      <c r="D45" s="52">
        <v>2817823</v>
      </c>
      <c r="E45" s="52">
        <v>2860296</v>
      </c>
      <c r="F45" s="52">
        <v>2909030</v>
      </c>
      <c r="G45" s="52">
        <v>2838512</v>
      </c>
      <c r="H45" s="52">
        <v>2717255</v>
      </c>
      <c r="I45" s="52">
        <v>2596252</v>
      </c>
      <c r="J45" s="52">
        <v>2531217</v>
      </c>
      <c r="K45" s="52">
        <v>2466487</v>
      </c>
      <c r="L45" s="52">
        <v>2363842</v>
      </c>
      <c r="M45" s="52">
        <v>2204018</v>
      </c>
      <c r="N45" s="52">
        <v>2072006</v>
      </c>
      <c r="O45" s="52">
        <v>2034119</v>
      </c>
      <c r="P45" s="52">
        <v>2009598</v>
      </c>
      <c r="Q45" s="52">
        <v>1854840</v>
      </c>
      <c r="R45" s="52">
        <v>1743910</v>
      </c>
      <c r="S45" s="52">
        <v>1682468</v>
      </c>
      <c r="T45" s="52">
        <v>1609745</v>
      </c>
      <c r="U45" s="52">
        <v>1644205</v>
      </c>
      <c r="V45" s="52">
        <v>1694135</v>
      </c>
      <c r="W45" s="52">
        <v>1614585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410220</v>
      </c>
      <c r="C48" s="52">
        <v>439973</v>
      </c>
      <c r="D48" s="52">
        <v>458655</v>
      </c>
      <c r="E48" s="52">
        <v>490611</v>
      </c>
      <c r="F48" s="52">
        <v>549488</v>
      </c>
      <c r="G48" s="52">
        <v>585839</v>
      </c>
      <c r="H48" s="52">
        <v>605169</v>
      </c>
      <c r="I48" s="52">
        <v>578864</v>
      </c>
      <c r="J48" s="52">
        <v>553404</v>
      </c>
      <c r="K48" s="52">
        <v>541336</v>
      </c>
      <c r="L48" s="52">
        <v>526624</v>
      </c>
      <c r="M48" s="52">
        <v>499792</v>
      </c>
      <c r="N48" s="52">
        <v>472663</v>
      </c>
      <c r="O48" s="52">
        <v>444505</v>
      </c>
      <c r="P48" s="52">
        <v>470095</v>
      </c>
      <c r="Q48" s="52">
        <v>486433</v>
      </c>
      <c r="R48" s="52">
        <v>471987</v>
      </c>
      <c r="S48" s="52">
        <v>469770</v>
      </c>
      <c r="T48" s="52">
        <v>475758</v>
      </c>
      <c r="U48" s="52">
        <v>482260</v>
      </c>
      <c r="V48" s="52">
        <v>518699</v>
      </c>
      <c r="W48" s="52">
        <v>545555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669474</v>
      </c>
      <c r="C50" s="52">
        <v>656538</v>
      </c>
      <c r="D50" s="52">
        <v>633114</v>
      </c>
      <c r="E50" s="52">
        <v>611495</v>
      </c>
      <c r="F50" s="52">
        <v>575962</v>
      </c>
      <c r="G50" s="52">
        <v>537392</v>
      </c>
      <c r="H50" s="52">
        <v>493003</v>
      </c>
      <c r="I50" s="52">
        <v>450594</v>
      </c>
      <c r="J50" s="52">
        <v>414989</v>
      </c>
      <c r="K50" s="52">
        <v>381650</v>
      </c>
      <c r="L50" s="52">
        <v>356005</v>
      </c>
      <c r="M50" s="52">
        <v>334374</v>
      </c>
      <c r="N50" s="52">
        <v>311973</v>
      </c>
      <c r="O50" s="52">
        <v>287376</v>
      </c>
      <c r="P50" s="52">
        <v>279129</v>
      </c>
      <c r="Q50" s="52">
        <v>273671</v>
      </c>
      <c r="R50" s="52">
        <v>260820</v>
      </c>
      <c r="S50" s="52">
        <v>237962</v>
      </c>
      <c r="T50" s="52">
        <v>229668</v>
      </c>
      <c r="U50" s="52">
        <v>235419</v>
      </c>
      <c r="V50" s="52">
        <v>246718</v>
      </c>
      <c r="W50" s="52">
        <v>257734</v>
      </c>
      <c r="DA50" s="63" t="s">
        <v>1078</v>
      </c>
    </row>
    <row r="51" spans="1:105" ht="12" customHeight="1" x14ac:dyDescent="0.25">
      <c r="A51" s="97" t="s">
        <v>137</v>
      </c>
      <c r="B51" s="52">
        <v>8985</v>
      </c>
      <c r="C51" s="52">
        <v>9158</v>
      </c>
      <c r="D51" s="52">
        <v>8456</v>
      </c>
      <c r="E51" s="52">
        <v>8471</v>
      </c>
      <c r="F51" s="52">
        <v>7766</v>
      </c>
      <c r="G51" s="52">
        <v>7055</v>
      </c>
      <c r="H51" s="52">
        <v>6336</v>
      </c>
      <c r="I51" s="52">
        <v>6315</v>
      </c>
      <c r="J51" s="52">
        <v>6940</v>
      </c>
      <c r="K51" s="52">
        <v>6217</v>
      </c>
      <c r="L51" s="52">
        <v>5925</v>
      </c>
      <c r="M51" s="52">
        <v>5865</v>
      </c>
      <c r="N51" s="52">
        <v>5888</v>
      </c>
      <c r="O51" s="52">
        <v>4878</v>
      </c>
      <c r="P51" s="52">
        <v>4685</v>
      </c>
      <c r="Q51" s="52">
        <v>5125</v>
      </c>
      <c r="R51" s="52">
        <v>4824</v>
      </c>
      <c r="S51" s="52">
        <v>4024</v>
      </c>
      <c r="T51" s="52">
        <v>4359</v>
      </c>
      <c r="U51" s="52">
        <v>5064</v>
      </c>
      <c r="V51" s="52">
        <v>5243</v>
      </c>
      <c r="W51" s="52">
        <v>5438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722772</v>
      </c>
      <c r="C54" s="52">
        <v>730607</v>
      </c>
      <c r="D54" s="52">
        <v>787124</v>
      </c>
      <c r="E54" s="52">
        <v>795531</v>
      </c>
      <c r="F54" s="52">
        <v>871720</v>
      </c>
      <c r="G54" s="52">
        <v>865736</v>
      </c>
      <c r="H54" s="52">
        <v>831217</v>
      </c>
      <c r="I54" s="52">
        <v>733404</v>
      </c>
      <c r="J54" s="52">
        <v>645205</v>
      </c>
      <c r="K54" s="52">
        <v>622801</v>
      </c>
      <c r="L54" s="52">
        <v>566219</v>
      </c>
      <c r="M54" s="52">
        <v>522949</v>
      </c>
      <c r="N54" s="52">
        <v>483839</v>
      </c>
      <c r="O54" s="52">
        <v>500816</v>
      </c>
      <c r="P54" s="52">
        <v>507410</v>
      </c>
      <c r="Q54" s="52">
        <v>465957</v>
      </c>
      <c r="R54" s="52">
        <v>429635</v>
      </c>
      <c r="S54" s="52">
        <v>391315</v>
      </c>
      <c r="T54" s="52">
        <v>328857</v>
      </c>
      <c r="U54" s="52">
        <v>324485</v>
      </c>
      <c r="V54" s="52">
        <v>318891</v>
      </c>
      <c r="W54" s="52">
        <v>308770</v>
      </c>
      <c r="DA54" s="63" t="s">
        <v>1080</v>
      </c>
    </row>
    <row r="55" spans="1:105" ht="12" customHeight="1" x14ac:dyDescent="0.25">
      <c r="A55" s="97" t="s">
        <v>121</v>
      </c>
      <c r="B55" s="52">
        <v>1309647</v>
      </c>
      <c r="C55" s="52">
        <v>1369476</v>
      </c>
      <c r="D55" s="52">
        <v>1389129</v>
      </c>
      <c r="E55" s="52">
        <v>1444799</v>
      </c>
      <c r="F55" s="52">
        <v>1453582</v>
      </c>
      <c r="G55" s="52">
        <v>1428329</v>
      </c>
      <c r="H55" s="52">
        <v>1386699</v>
      </c>
      <c r="I55" s="52">
        <v>1405939</v>
      </c>
      <c r="J55" s="52">
        <v>1464083</v>
      </c>
      <c r="K55" s="52">
        <v>1455819</v>
      </c>
      <c r="L55" s="52">
        <v>1435693</v>
      </c>
      <c r="M55" s="52">
        <v>1340830</v>
      </c>
      <c r="N55" s="52">
        <v>1270306</v>
      </c>
      <c r="O55" s="52">
        <v>1241049</v>
      </c>
      <c r="P55" s="52">
        <v>1218374</v>
      </c>
      <c r="Q55" s="52">
        <v>1110087</v>
      </c>
      <c r="R55" s="52">
        <v>1048631</v>
      </c>
      <c r="S55" s="52">
        <v>1049167</v>
      </c>
      <c r="T55" s="52">
        <v>1046861</v>
      </c>
      <c r="U55" s="52">
        <v>1079237</v>
      </c>
      <c r="V55" s="52">
        <v>1123283</v>
      </c>
      <c r="W55" s="52">
        <v>1042643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117438</v>
      </c>
      <c r="C59" s="52">
        <v>114452</v>
      </c>
      <c r="D59" s="52">
        <v>107169</v>
      </c>
      <c r="E59" s="52">
        <v>102901</v>
      </c>
      <c r="F59" s="52">
        <v>100103</v>
      </c>
      <c r="G59" s="52">
        <v>96738</v>
      </c>
      <c r="H59" s="52">
        <v>94541</v>
      </c>
      <c r="I59" s="52">
        <v>93703</v>
      </c>
      <c r="J59" s="52">
        <v>96414</v>
      </c>
      <c r="K59" s="52">
        <v>97753</v>
      </c>
      <c r="L59" s="52">
        <v>97337</v>
      </c>
      <c r="M59" s="52">
        <v>95571</v>
      </c>
      <c r="N59" s="52">
        <v>98888</v>
      </c>
      <c r="O59" s="52">
        <v>131511</v>
      </c>
      <c r="P59" s="52">
        <v>153238</v>
      </c>
      <c r="Q59" s="52">
        <v>158863</v>
      </c>
      <c r="R59" s="52">
        <v>168037</v>
      </c>
      <c r="S59" s="52">
        <v>200372</v>
      </c>
      <c r="T59" s="52">
        <v>249807</v>
      </c>
      <c r="U59" s="52">
        <v>319446</v>
      </c>
      <c r="V59" s="52">
        <v>387848</v>
      </c>
      <c r="W59" s="52">
        <v>389961</v>
      </c>
      <c r="DA59" s="63" t="s">
        <v>1082</v>
      </c>
    </row>
    <row r="60" spans="1:105" ht="12" customHeight="1" x14ac:dyDescent="0.25">
      <c r="A60" s="109" t="s">
        <v>120</v>
      </c>
      <c r="B60" s="36">
        <v>2593440</v>
      </c>
      <c r="C60" s="36">
        <v>2651327</v>
      </c>
      <c r="D60" s="36">
        <v>2710654</v>
      </c>
      <c r="E60" s="36">
        <v>2757395</v>
      </c>
      <c r="F60" s="36">
        <v>2808927</v>
      </c>
      <c r="G60" s="36">
        <v>2741774</v>
      </c>
      <c r="H60" s="36">
        <v>2622714</v>
      </c>
      <c r="I60" s="36">
        <v>2502549</v>
      </c>
      <c r="J60" s="36">
        <v>2434803</v>
      </c>
      <c r="K60" s="36">
        <v>2368734</v>
      </c>
      <c r="L60" s="36">
        <v>2266505</v>
      </c>
      <c r="M60" s="36">
        <v>2108447</v>
      </c>
      <c r="N60" s="36">
        <v>1973118</v>
      </c>
      <c r="O60" s="36">
        <v>1902608</v>
      </c>
      <c r="P60" s="36">
        <v>1856360</v>
      </c>
      <c r="Q60" s="36">
        <v>1695977</v>
      </c>
      <c r="R60" s="36">
        <v>1575873</v>
      </c>
      <c r="S60" s="36">
        <v>1482096</v>
      </c>
      <c r="T60" s="36">
        <v>1359938</v>
      </c>
      <c r="U60" s="36">
        <v>1324759</v>
      </c>
      <c r="V60" s="36">
        <v>1306287</v>
      </c>
      <c r="W60" s="36">
        <v>1224624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6495</v>
      </c>
      <c r="C62" s="120">
        <v>7775</v>
      </c>
      <c r="D62" s="120">
        <v>15299</v>
      </c>
      <c r="E62" s="120">
        <v>29609</v>
      </c>
      <c r="F62" s="120">
        <v>58390</v>
      </c>
      <c r="G62" s="120">
        <v>104300</v>
      </c>
      <c r="H62" s="120">
        <v>164517</v>
      </c>
      <c r="I62" s="120">
        <v>227908</v>
      </c>
      <c r="J62" s="120">
        <v>289861</v>
      </c>
      <c r="K62" s="120">
        <v>352386</v>
      </c>
      <c r="L62" s="120">
        <v>388590</v>
      </c>
      <c r="M62" s="120">
        <v>414559</v>
      </c>
      <c r="N62" s="120">
        <v>426228</v>
      </c>
      <c r="O62" s="120">
        <v>457353</v>
      </c>
      <c r="P62" s="120">
        <v>484620</v>
      </c>
      <c r="Q62" s="120">
        <v>531234</v>
      </c>
      <c r="R62" s="120">
        <v>557597</v>
      </c>
      <c r="S62" s="120">
        <v>600864</v>
      </c>
      <c r="T62" s="120">
        <v>649897</v>
      </c>
      <c r="U62" s="120">
        <v>719369</v>
      </c>
      <c r="V62" s="120">
        <v>792543</v>
      </c>
      <c r="W62" s="120">
        <v>854623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6495</v>
      </c>
      <c r="C64" s="52">
        <v>7775</v>
      </c>
      <c r="D64" s="52">
        <v>15299</v>
      </c>
      <c r="E64" s="52">
        <v>29609</v>
      </c>
      <c r="F64" s="52">
        <v>58390</v>
      </c>
      <c r="G64" s="52">
        <v>104300</v>
      </c>
      <c r="H64" s="52">
        <v>164517</v>
      </c>
      <c r="I64" s="52">
        <v>227908</v>
      </c>
      <c r="J64" s="52">
        <v>289861</v>
      </c>
      <c r="K64" s="52">
        <v>352386</v>
      </c>
      <c r="L64" s="52">
        <v>388590</v>
      </c>
      <c r="M64" s="52">
        <v>414559</v>
      </c>
      <c r="N64" s="52">
        <v>426228</v>
      </c>
      <c r="O64" s="52">
        <v>457353</v>
      </c>
      <c r="P64" s="52">
        <v>484620</v>
      </c>
      <c r="Q64" s="52">
        <v>531234</v>
      </c>
      <c r="R64" s="52">
        <v>557597</v>
      </c>
      <c r="S64" s="52">
        <v>600864</v>
      </c>
      <c r="T64" s="52">
        <v>649897</v>
      </c>
      <c r="U64" s="52">
        <v>719369</v>
      </c>
      <c r="V64" s="52">
        <v>792543</v>
      </c>
      <c r="W64" s="52">
        <v>854623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983</v>
      </c>
      <c r="C67" s="52">
        <v>1125</v>
      </c>
      <c r="D67" s="52">
        <v>1560</v>
      </c>
      <c r="E67" s="52">
        <v>3635</v>
      </c>
      <c r="F67" s="52">
        <v>10201</v>
      </c>
      <c r="G67" s="52">
        <v>23465</v>
      </c>
      <c r="H67" s="52">
        <v>44056</v>
      </c>
      <c r="I67" s="52">
        <v>59605</v>
      </c>
      <c r="J67" s="52">
        <v>74607</v>
      </c>
      <c r="K67" s="52">
        <v>96529</v>
      </c>
      <c r="L67" s="52">
        <v>117250</v>
      </c>
      <c r="M67" s="52">
        <v>124529</v>
      </c>
      <c r="N67" s="52">
        <v>126471</v>
      </c>
      <c r="O67" s="52">
        <v>126126</v>
      </c>
      <c r="P67" s="52">
        <v>125455</v>
      </c>
      <c r="Q67" s="52">
        <v>137680</v>
      </c>
      <c r="R67" s="52">
        <v>161283</v>
      </c>
      <c r="S67" s="52">
        <v>179339</v>
      </c>
      <c r="T67" s="52">
        <v>200405</v>
      </c>
      <c r="U67" s="52">
        <v>227938</v>
      </c>
      <c r="V67" s="52">
        <v>264042</v>
      </c>
      <c r="W67" s="52">
        <v>299351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649</v>
      </c>
      <c r="C69" s="52">
        <v>777</v>
      </c>
      <c r="D69" s="52">
        <v>1516</v>
      </c>
      <c r="E69" s="52">
        <v>2906</v>
      </c>
      <c r="F69" s="52">
        <v>5692</v>
      </c>
      <c r="G69" s="52">
        <v>10170</v>
      </c>
      <c r="H69" s="52">
        <v>16055</v>
      </c>
      <c r="I69" s="52">
        <v>22244</v>
      </c>
      <c r="J69" s="52">
        <v>28185</v>
      </c>
      <c r="K69" s="52">
        <v>34030</v>
      </c>
      <c r="L69" s="52">
        <v>38188</v>
      </c>
      <c r="M69" s="52">
        <v>42418</v>
      </c>
      <c r="N69" s="52">
        <v>46925</v>
      </c>
      <c r="O69" s="52">
        <v>53059</v>
      </c>
      <c r="P69" s="52">
        <v>57324</v>
      </c>
      <c r="Q69" s="52">
        <v>63705</v>
      </c>
      <c r="R69" s="52">
        <v>69388</v>
      </c>
      <c r="S69" s="52">
        <v>78889</v>
      </c>
      <c r="T69" s="52">
        <v>85303</v>
      </c>
      <c r="U69" s="52">
        <v>89034</v>
      </c>
      <c r="V69" s="52">
        <v>90500</v>
      </c>
      <c r="W69" s="52">
        <v>90091</v>
      </c>
      <c r="DA69" s="63" t="s">
        <v>1086</v>
      </c>
    </row>
    <row r="70" spans="1:105" ht="12" customHeight="1" x14ac:dyDescent="0.25">
      <c r="A70" s="97" t="s">
        <v>133</v>
      </c>
      <c r="B70" s="52">
        <v>9</v>
      </c>
      <c r="C70" s="52">
        <v>9</v>
      </c>
      <c r="D70" s="52">
        <v>14</v>
      </c>
      <c r="E70" s="52">
        <v>30</v>
      </c>
      <c r="F70" s="52">
        <v>52</v>
      </c>
      <c r="G70" s="52">
        <v>106</v>
      </c>
      <c r="H70" s="52">
        <v>207</v>
      </c>
      <c r="I70" s="52">
        <v>321</v>
      </c>
      <c r="J70" s="52">
        <v>446</v>
      </c>
      <c r="K70" s="52">
        <v>601</v>
      </c>
      <c r="L70" s="52">
        <v>666</v>
      </c>
      <c r="M70" s="52">
        <v>698</v>
      </c>
      <c r="N70" s="52">
        <v>822</v>
      </c>
      <c r="O70" s="52">
        <v>926</v>
      </c>
      <c r="P70" s="52">
        <v>913</v>
      </c>
      <c r="Q70" s="52">
        <v>1139</v>
      </c>
      <c r="R70" s="52">
        <v>1096</v>
      </c>
      <c r="S70" s="52">
        <v>1466</v>
      </c>
      <c r="T70" s="52">
        <v>1770</v>
      </c>
      <c r="U70" s="52">
        <v>1874</v>
      </c>
      <c r="V70" s="52">
        <v>2001</v>
      </c>
      <c r="W70" s="52">
        <v>1854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2076</v>
      </c>
      <c r="C73" s="52">
        <v>2399</v>
      </c>
      <c r="D73" s="52">
        <v>5383</v>
      </c>
      <c r="E73" s="52">
        <v>9452</v>
      </c>
      <c r="F73" s="52">
        <v>21615</v>
      </c>
      <c r="G73" s="52">
        <v>36948</v>
      </c>
      <c r="H73" s="52">
        <v>54972</v>
      </c>
      <c r="I73" s="52">
        <v>55358</v>
      </c>
      <c r="J73" s="52">
        <v>57642</v>
      </c>
      <c r="K73" s="52">
        <v>76116</v>
      </c>
      <c r="L73" s="52">
        <v>84366</v>
      </c>
      <c r="M73" s="52">
        <v>94440</v>
      </c>
      <c r="N73" s="52">
        <v>99445</v>
      </c>
      <c r="O73" s="52">
        <v>113562</v>
      </c>
      <c r="P73" s="52">
        <v>122742</v>
      </c>
      <c r="Q73" s="52">
        <v>120896</v>
      </c>
      <c r="R73" s="52">
        <v>121216</v>
      </c>
      <c r="S73" s="52">
        <v>122556</v>
      </c>
      <c r="T73" s="52">
        <v>115823</v>
      </c>
      <c r="U73" s="52">
        <v>132150</v>
      </c>
      <c r="V73" s="52">
        <v>146899</v>
      </c>
      <c r="W73" s="52">
        <v>184135</v>
      </c>
      <c r="DA73" s="63" t="s">
        <v>1088</v>
      </c>
    </row>
    <row r="74" spans="1:105" ht="12" customHeight="1" x14ac:dyDescent="0.25">
      <c r="A74" s="97" t="s">
        <v>121</v>
      </c>
      <c r="B74" s="52">
        <v>3761</v>
      </c>
      <c r="C74" s="52">
        <v>4590</v>
      </c>
      <c r="D74" s="52">
        <v>8386</v>
      </c>
      <c r="E74" s="52">
        <v>17221</v>
      </c>
      <c r="F74" s="52">
        <v>31031</v>
      </c>
      <c r="G74" s="52">
        <v>57076</v>
      </c>
      <c r="H74" s="52">
        <v>93283</v>
      </c>
      <c r="I74" s="52">
        <v>149985</v>
      </c>
      <c r="J74" s="52">
        <v>203588</v>
      </c>
      <c r="K74" s="52">
        <v>241639</v>
      </c>
      <c r="L74" s="52">
        <v>265370</v>
      </c>
      <c r="M74" s="52">
        <v>277003</v>
      </c>
      <c r="N74" s="52">
        <v>279036</v>
      </c>
      <c r="O74" s="52">
        <v>289806</v>
      </c>
      <c r="P74" s="52">
        <v>303641</v>
      </c>
      <c r="Q74" s="52">
        <v>345494</v>
      </c>
      <c r="R74" s="52">
        <v>365897</v>
      </c>
      <c r="S74" s="52">
        <v>397953</v>
      </c>
      <c r="T74" s="52">
        <v>447001</v>
      </c>
      <c r="U74" s="52">
        <v>496311</v>
      </c>
      <c r="V74" s="52">
        <v>553143</v>
      </c>
      <c r="W74" s="52">
        <v>578543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154</v>
      </c>
      <c r="C78" s="52">
        <v>183</v>
      </c>
      <c r="D78" s="52">
        <v>351</v>
      </c>
      <c r="E78" s="52">
        <v>666</v>
      </c>
      <c r="F78" s="52">
        <v>1287</v>
      </c>
      <c r="G78" s="52">
        <v>2308</v>
      </c>
      <c r="H78" s="52">
        <v>3672</v>
      </c>
      <c r="I78" s="52">
        <v>5103</v>
      </c>
      <c r="J78" s="52">
        <v>6442</v>
      </c>
      <c r="K78" s="52">
        <v>7711</v>
      </c>
      <c r="L78" s="52">
        <v>8635</v>
      </c>
      <c r="M78" s="52">
        <v>9409</v>
      </c>
      <c r="N78" s="52">
        <v>10166</v>
      </c>
      <c r="O78" s="52">
        <v>11125</v>
      </c>
      <c r="P78" s="52">
        <v>12604</v>
      </c>
      <c r="Q78" s="52">
        <v>15189</v>
      </c>
      <c r="R78" s="52">
        <v>18848</v>
      </c>
      <c r="S78" s="52">
        <v>21804</v>
      </c>
      <c r="T78" s="52">
        <v>24146</v>
      </c>
      <c r="U78" s="52">
        <v>26023</v>
      </c>
      <c r="V78" s="52">
        <v>26454</v>
      </c>
      <c r="W78" s="52">
        <v>26618</v>
      </c>
      <c r="DA78" s="63" t="s">
        <v>1090</v>
      </c>
    </row>
    <row r="79" spans="1:105" ht="12" customHeight="1" x14ac:dyDescent="0.25">
      <c r="A79" s="109" t="s">
        <v>120</v>
      </c>
      <c r="B79" s="36">
        <v>6341</v>
      </c>
      <c r="C79" s="36">
        <v>7592</v>
      </c>
      <c r="D79" s="36">
        <v>14948</v>
      </c>
      <c r="E79" s="36">
        <v>28943</v>
      </c>
      <c r="F79" s="36">
        <v>57103</v>
      </c>
      <c r="G79" s="36">
        <v>101992</v>
      </c>
      <c r="H79" s="36">
        <v>160845</v>
      </c>
      <c r="I79" s="36">
        <v>222805</v>
      </c>
      <c r="J79" s="36">
        <v>283419</v>
      </c>
      <c r="K79" s="36">
        <v>344675</v>
      </c>
      <c r="L79" s="36">
        <v>379955</v>
      </c>
      <c r="M79" s="36">
        <v>405150</v>
      </c>
      <c r="N79" s="36">
        <v>416062</v>
      </c>
      <c r="O79" s="36">
        <v>446228</v>
      </c>
      <c r="P79" s="36">
        <v>472016</v>
      </c>
      <c r="Q79" s="36">
        <v>516045</v>
      </c>
      <c r="R79" s="36">
        <v>538749</v>
      </c>
      <c r="S79" s="36">
        <v>579060</v>
      </c>
      <c r="T79" s="36">
        <v>625751</v>
      </c>
      <c r="U79" s="36">
        <v>693346</v>
      </c>
      <c r="V79" s="36">
        <v>766089</v>
      </c>
      <c r="W79" s="36">
        <v>828005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807277</v>
      </c>
      <c r="C81" s="120">
        <v>781623</v>
      </c>
      <c r="D81" s="120">
        <v>731592</v>
      </c>
      <c r="E81" s="120">
        <v>686523</v>
      </c>
      <c r="F81" s="120">
        <v>676739</v>
      </c>
      <c r="G81" s="120">
        <v>689385</v>
      </c>
      <c r="H81" s="120">
        <v>718151</v>
      </c>
      <c r="I81" s="120">
        <v>763797</v>
      </c>
      <c r="J81" s="120">
        <v>768186</v>
      </c>
      <c r="K81" s="120">
        <v>791205</v>
      </c>
      <c r="L81" s="120">
        <v>861955</v>
      </c>
      <c r="M81" s="120">
        <v>1004786</v>
      </c>
      <c r="N81" s="120">
        <v>1125502</v>
      </c>
      <c r="O81" s="120">
        <v>1162273</v>
      </c>
      <c r="P81" s="120">
        <v>1155682</v>
      </c>
      <c r="Q81" s="120">
        <v>1161357</v>
      </c>
      <c r="R81" s="120">
        <v>1172880</v>
      </c>
      <c r="S81" s="120">
        <v>1175406</v>
      </c>
      <c r="T81" s="120">
        <v>1174979</v>
      </c>
      <c r="U81" s="120">
        <v>1117892</v>
      </c>
      <c r="V81" s="120">
        <v>1027278</v>
      </c>
      <c r="W81" s="120">
        <v>1022080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807277</v>
      </c>
      <c r="C83" s="52">
        <v>781623</v>
      </c>
      <c r="D83" s="52">
        <v>731592</v>
      </c>
      <c r="E83" s="52">
        <v>686523</v>
      </c>
      <c r="F83" s="52">
        <v>676739</v>
      </c>
      <c r="G83" s="52">
        <v>689385</v>
      </c>
      <c r="H83" s="52">
        <v>718151</v>
      </c>
      <c r="I83" s="52">
        <v>763797</v>
      </c>
      <c r="J83" s="52">
        <v>768186</v>
      </c>
      <c r="K83" s="52">
        <v>791205</v>
      </c>
      <c r="L83" s="52">
        <v>861955</v>
      </c>
      <c r="M83" s="52">
        <v>1004786</v>
      </c>
      <c r="N83" s="52">
        <v>1125502</v>
      </c>
      <c r="O83" s="52">
        <v>1162273</v>
      </c>
      <c r="P83" s="52">
        <v>1155682</v>
      </c>
      <c r="Q83" s="52">
        <v>1161357</v>
      </c>
      <c r="R83" s="52">
        <v>1172880</v>
      </c>
      <c r="S83" s="52">
        <v>1175406</v>
      </c>
      <c r="T83" s="52">
        <v>1174979</v>
      </c>
      <c r="U83" s="52">
        <v>1117892</v>
      </c>
      <c r="V83" s="52">
        <v>1027278</v>
      </c>
      <c r="W83" s="52">
        <v>1022080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122160</v>
      </c>
      <c r="C86" s="52">
        <v>128432</v>
      </c>
      <c r="D86" s="52">
        <v>129586</v>
      </c>
      <c r="E86" s="52">
        <v>120166</v>
      </c>
      <c r="F86" s="52">
        <v>110553</v>
      </c>
      <c r="G86" s="52">
        <v>114679</v>
      </c>
      <c r="H86" s="52">
        <v>130538</v>
      </c>
      <c r="I86" s="52">
        <v>144487</v>
      </c>
      <c r="J86" s="52">
        <v>160991</v>
      </c>
      <c r="K86" s="52">
        <v>175131</v>
      </c>
      <c r="L86" s="52">
        <v>198238</v>
      </c>
      <c r="M86" s="52">
        <v>237160</v>
      </c>
      <c r="N86" s="52">
        <v>293694</v>
      </c>
      <c r="O86" s="52">
        <v>322736</v>
      </c>
      <c r="P86" s="52">
        <v>326567</v>
      </c>
      <c r="Q86" s="52">
        <v>319493</v>
      </c>
      <c r="R86" s="52">
        <v>328670</v>
      </c>
      <c r="S86" s="52">
        <v>343794</v>
      </c>
      <c r="T86" s="52">
        <v>345133</v>
      </c>
      <c r="U86" s="52">
        <v>338028</v>
      </c>
      <c r="V86" s="52">
        <v>317612</v>
      </c>
      <c r="W86" s="52">
        <v>308462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2665</v>
      </c>
      <c r="C88" s="52">
        <v>2663</v>
      </c>
      <c r="D88" s="52">
        <v>2605</v>
      </c>
      <c r="E88" s="52">
        <v>2564</v>
      </c>
      <c r="F88" s="52">
        <v>2639</v>
      </c>
      <c r="G88" s="52">
        <v>2833</v>
      </c>
      <c r="H88" s="52">
        <v>3109</v>
      </c>
      <c r="I88" s="52">
        <v>3470</v>
      </c>
      <c r="J88" s="52">
        <v>3667</v>
      </c>
      <c r="K88" s="52">
        <v>3962</v>
      </c>
      <c r="L88" s="52">
        <v>4627</v>
      </c>
      <c r="M88" s="52">
        <v>5883</v>
      </c>
      <c r="N88" s="52">
        <v>7766</v>
      </c>
      <c r="O88" s="52">
        <v>10226</v>
      </c>
      <c r="P88" s="52">
        <v>13228</v>
      </c>
      <c r="Q88" s="52">
        <v>19063</v>
      </c>
      <c r="R88" s="52">
        <v>26671</v>
      </c>
      <c r="S88" s="52">
        <v>35976</v>
      </c>
      <c r="T88" s="52">
        <v>44363</v>
      </c>
      <c r="U88" s="52">
        <v>53951</v>
      </c>
      <c r="V88" s="52">
        <v>62908</v>
      </c>
      <c r="W88" s="52">
        <v>65432</v>
      </c>
      <c r="DA88" s="63" t="s">
        <v>1094</v>
      </c>
    </row>
    <row r="89" spans="1:105" ht="12" customHeight="1" x14ac:dyDescent="0.25">
      <c r="A89" s="97" t="s">
        <v>131</v>
      </c>
      <c r="B89" s="52">
        <v>36</v>
      </c>
      <c r="C89" s="52">
        <v>37</v>
      </c>
      <c r="D89" s="52">
        <v>34</v>
      </c>
      <c r="E89" s="52">
        <v>33</v>
      </c>
      <c r="F89" s="52">
        <v>32</v>
      </c>
      <c r="G89" s="52">
        <v>32</v>
      </c>
      <c r="H89" s="52">
        <v>36</v>
      </c>
      <c r="I89" s="52">
        <v>56</v>
      </c>
      <c r="J89" s="52">
        <v>57</v>
      </c>
      <c r="K89" s="52">
        <v>59</v>
      </c>
      <c r="L89" s="52">
        <v>75</v>
      </c>
      <c r="M89" s="52">
        <v>81</v>
      </c>
      <c r="N89" s="52">
        <v>137</v>
      </c>
      <c r="O89" s="52">
        <v>179</v>
      </c>
      <c r="P89" s="52">
        <v>179</v>
      </c>
      <c r="Q89" s="52">
        <v>285</v>
      </c>
      <c r="R89" s="52">
        <v>441</v>
      </c>
      <c r="S89" s="52">
        <v>676</v>
      </c>
      <c r="T89" s="52">
        <v>804</v>
      </c>
      <c r="U89" s="52">
        <v>1172</v>
      </c>
      <c r="V89" s="52">
        <v>1408</v>
      </c>
      <c r="W89" s="52">
        <v>1336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5663</v>
      </c>
      <c r="C92" s="52">
        <v>5750</v>
      </c>
      <c r="D92" s="52">
        <v>5698</v>
      </c>
      <c r="E92" s="52">
        <v>5674</v>
      </c>
      <c r="F92" s="52">
        <v>5592</v>
      </c>
      <c r="G92" s="52">
        <v>5443</v>
      </c>
      <c r="H92" s="52">
        <v>5063</v>
      </c>
      <c r="I92" s="52">
        <v>4589</v>
      </c>
      <c r="J92" s="52">
        <v>4092</v>
      </c>
      <c r="K92" s="52">
        <v>3678</v>
      </c>
      <c r="L92" s="52">
        <v>3558</v>
      </c>
      <c r="M92" s="52">
        <v>3797</v>
      </c>
      <c r="N92" s="52">
        <v>4065</v>
      </c>
      <c r="O92" s="52">
        <v>4591</v>
      </c>
      <c r="P92" s="52">
        <v>4865</v>
      </c>
      <c r="Q92" s="52">
        <v>4971</v>
      </c>
      <c r="R92" s="52">
        <v>4922</v>
      </c>
      <c r="S92" s="52">
        <v>5068</v>
      </c>
      <c r="T92" s="52">
        <v>5364</v>
      </c>
      <c r="U92" s="52">
        <v>5695</v>
      </c>
      <c r="V92" s="52">
        <v>5728</v>
      </c>
      <c r="W92" s="52">
        <v>5633</v>
      </c>
      <c r="DA92" s="63" t="s">
        <v>1096</v>
      </c>
    </row>
    <row r="93" spans="1:105" ht="12" customHeight="1" x14ac:dyDescent="0.25">
      <c r="A93" s="97" t="s">
        <v>123</v>
      </c>
      <c r="B93" s="52">
        <v>75</v>
      </c>
      <c r="C93" s="52">
        <v>77</v>
      </c>
      <c r="D93" s="52">
        <v>76</v>
      </c>
      <c r="E93" s="52">
        <v>78</v>
      </c>
      <c r="F93" s="52">
        <v>71</v>
      </c>
      <c r="G93" s="52">
        <v>66</v>
      </c>
      <c r="H93" s="52">
        <v>64</v>
      </c>
      <c r="I93" s="52">
        <v>63</v>
      </c>
      <c r="J93" s="52">
        <v>66</v>
      </c>
      <c r="K93" s="52">
        <v>58</v>
      </c>
      <c r="L93" s="52">
        <v>56</v>
      </c>
      <c r="M93" s="52">
        <v>49</v>
      </c>
      <c r="N93" s="52">
        <v>53</v>
      </c>
      <c r="O93" s="52">
        <v>85</v>
      </c>
      <c r="P93" s="52">
        <v>89</v>
      </c>
      <c r="Q93" s="52">
        <v>91</v>
      </c>
      <c r="R93" s="52">
        <v>87</v>
      </c>
      <c r="S93" s="52">
        <v>95</v>
      </c>
      <c r="T93" s="52">
        <v>116</v>
      </c>
      <c r="U93" s="52">
        <v>131</v>
      </c>
      <c r="V93" s="52">
        <v>138</v>
      </c>
      <c r="W93" s="52">
        <v>124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284084</v>
      </c>
      <c r="C96" s="52">
        <v>270756</v>
      </c>
      <c r="D96" s="52">
        <v>258608</v>
      </c>
      <c r="E96" s="52">
        <v>239598</v>
      </c>
      <c r="F96" s="52">
        <v>249175</v>
      </c>
      <c r="G96" s="52">
        <v>255960</v>
      </c>
      <c r="H96" s="52">
        <v>262514</v>
      </c>
      <c r="I96" s="52">
        <v>235126</v>
      </c>
      <c r="J96" s="52">
        <v>212070</v>
      </c>
      <c r="K96" s="52">
        <v>217520</v>
      </c>
      <c r="L96" s="52">
        <v>230244</v>
      </c>
      <c r="M96" s="52">
        <v>286244</v>
      </c>
      <c r="N96" s="52">
        <v>330689</v>
      </c>
      <c r="O96" s="52">
        <v>353884</v>
      </c>
      <c r="P96" s="52">
        <v>355879</v>
      </c>
      <c r="Q96" s="52">
        <v>340031</v>
      </c>
      <c r="R96" s="52">
        <v>326796</v>
      </c>
      <c r="S96" s="52">
        <v>305905</v>
      </c>
      <c r="T96" s="52">
        <v>261220</v>
      </c>
      <c r="U96" s="52">
        <v>230153</v>
      </c>
      <c r="V96" s="52">
        <v>194829</v>
      </c>
      <c r="W96" s="52">
        <v>213542</v>
      </c>
      <c r="DA96" s="63" t="s">
        <v>1098</v>
      </c>
    </row>
    <row r="97" spans="1:105" ht="12" customHeight="1" x14ac:dyDescent="0.25">
      <c r="A97" s="97" t="s">
        <v>121</v>
      </c>
      <c r="B97" s="52">
        <v>514754</v>
      </c>
      <c r="C97" s="52">
        <v>502340</v>
      </c>
      <c r="D97" s="52">
        <v>464571</v>
      </c>
      <c r="E97" s="52">
        <v>438576</v>
      </c>
      <c r="F97" s="52">
        <v>419230</v>
      </c>
      <c r="G97" s="52">
        <v>425051</v>
      </c>
      <c r="H97" s="52">
        <v>447365</v>
      </c>
      <c r="I97" s="52">
        <v>520493</v>
      </c>
      <c r="J97" s="52">
        <v>548234</v>
      </c>
      <c r="K97" s="52">
        <v>565928</v>
      </c>
      <c r="L97" s="52">
        <v>623395</v>
      </c>
      <c r="M97" s="52">
        <v>708732</v>
      </c>
      <c r="N97" s="52">
        <v>782792</v>
      </c>
      <c r="O97" s="52">
        <v>793308</v>
      </c>
      <c r="P97" s="52">
        <v>781442</v>
      </c>
      <c r="Q97" s="52">
        <v>796916</v>
      </c>
      <c r="R97" s="52">
        <v>813963</v>
      </c>
      <c r="S97" s="52">
        <v>827686</v>
      </c>
      <c r="T97" s="52">
        <v>863112</v>
      </c>
      <c r="U97" s="52">
        <v>826790</v>
      </c>
      <c r="V97" s="52">
        <v>762267</v>
      </c>
      <c r="W97" s="52">
        <v>736013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143934</v>
      </c>
      <c r="C101" s="52">
        <v>138538</v>
      </c>
      <c r="D101" s="52">
        <v>127530</v>
      </c>
      <c r="E101" s="52">
        <v>118394</v>
      </c>
      <c r="F101" s="52">
        <v>113387</v>
      </c>
      <c r="G101" s="52">
        <v>114717</v>
      </c>
      <c r="H101" s="52">
        <v>119921</v>
      </c>
      <c r="I101" s="52">
        <v>128850</v>
      </c>
      <c r="J101" s="52">
        <v>128979</v>
      </c>
      <c r="K101" s="52">
        <v>130738</v>
      </c>
      <c r="L101" s="52">
        <v>143972</v>
      </c>
      <c r="M101" s="52">
        <v>167356</v>
      </c>
      <c r="N101" s="52">
        <v>208096</v>
      </c>
      <c r="O101" s="52">
        <v>242200</v>
      </c>
      <c r="P101" s="52">
        <v>265044</v>
      </c>
      <c r="Q101" s="52">
        <v>276695</v>
      </c>
      <c r="R101" s="52">
        <v>281455</v>
      </c>
      <c r="S101" s="52">
        <v>290653</v>
      </c>
      <c r="T101" s="52">
        <v>302104</v>
      </c>
      <c r="U101" s="52">
        <v>322942</v>
      </c>
      <c r="V101" s="52">
        <v>342087</v>
      </c>
      <c r="W101" s="52">
        <v>347071</v>
      </c>
      <c r="DA101" s="63" t="s">
        <v>1100</v>
      </c>
    </row>
    <row r="102" spans="1:105" ht="12" customHeight="1" x14ac:dyDescent="0.25">
      <c r="A102" s="97" t="s">
        <v>50</v>
      </c>
      <c r="B102" s="52">
        <v>28737</v>
      </c>
      <c r="C102" s="52">
        <v>26925</v>
      </c>
      <c r="D102" s="52">
        <v>23938</v>
      </c>
      <c r="E102" s="52">
        <v>21494</v>
      </c>
      <c r="F102" s="52">
        <v>20251</v>
      </c>
      <c r="G102" s="52">
        <v>20526</v>
      </c>
      <c r="H102" s="52">
        <v>22297</v>
      </c>
      <c r="I102" s="52">
        <v>25062</v>
      </c>
      <c r="J102" s="52">
        <v>26218</v>
      </c>
      <c r="K102" s="52">
        <v>27618</v>
      </c>
      <c r="L102" s="52">
        <v>30328</v>
      </c>
      <c r="M102" s="52">
        <v>37505</v>
      </c>
      <c r="N102" s="52">
        <v>46139</v>
      </c>
      <c r="O102" s="52">
        <v>58753</v>
      </c>
      <c r="P102" s="52">
        <v>65032</v>
      </c>
      <c r="Q102" s="52">
        <v>74753</v>
      </c>
      <c r="R102" s="52">
        <v>83153</v>
      </c>
      <c r="S102" s="52">
        <v>99849</v>
      </c>
      <c r="T102" s="52">
        <v>132337</v>
      </c>
      <c r="U102" s="52">
        <v>145380</v>
      </c>
      <c r="V102" s="52">
        <v>139572</v>
      </c>
      <c r="W102" s="52">
        <v>147038</v>
      </c>
      <c r="DA102" s="63" t="s">
        <v>1101</v>
      </c>
    </row>
    <row r="103" spans="1:105" ht="12" customHeight="1" x14ac:dyDescent="0.25">
      <c r="A103" s="109" t="s">
        <v>120</v>
      </c>
      <c r="B103" s="36">
        <v>634606</v>
      </c>
      <c r="C103" s="36">
        <v>616160</v>
      </c>
      <c r="D103" s="36">
        <v>580124</v>
      </c>
      <c r="E103" s="36">
        <v>546635</v>
      </c>
      <c r="F103" s="36">
        <v>543101</v>
      </c>
      <c r="G103" s="36">
        <v>554142</v>
      </c>
      <c r="H103" s="36">
        <v>575933</v>
      </c>
      <c r="I103" s="36">
        <v>609885</v>
      </c>
      <c r="J103" s="36">
        <v>612989</v>
      </c>
      <c r="K103" s="36">
        <v>632849</v>
      </c>
      <c r="L103" s="36">
        <v>687655</v>
      </c>
      <c r="M103" s="36">
        <v>799925</v>
      </c>
      <c r="N103" s="36">
        <v>871267</v>
      </c>
      <c r="O103" s="36">
        <v>861320</v>
      </c>
      <c r="P103" s="36">
        <v>825606</v>
      </c>
      <c r="Q103" s="36">
        <v>809909</v>
      </c>
      <c r="R103" s="36">
        <v>808272</v>
      </c>
      <c r="S103" s="36">
        <v>784904</v>
      </c>
      <c r="T103" s="36">
        <v>740538</v>
      </c>
      <c r="U103" s="36">
        <v>649570</v>
      </c>
      <c r="V103" s="36">
        <v>545619</v>
      </c>
      <c r="W103" s="36">
        <v>527971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203</v>
      </c>
      <c r="G105" s="120">
        <v>264</v>
      </c>
      <c r="H105" s="120">
        <v>308</v>
      </c>
      <c r="I105" s="120">
        <v>324</v>
      </c>
      <c r="J105" s="120">
        <v>343</v>
      </c>
      <c r="K105" s="120">
        <v>355</v>
      </c>
      <c r="L105" s="120">
        <v>355</v>
      </c>
      <c r="M105" s="120">
        <v>335</v>
      </c>
      <c r="N105" s="120">
        <v>332</v>
      </c>
      <c r="O105" s="120">
        <v>303</v>
      </c>
      <c r="P105" s="120">
        <v>228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203</v>
      </c>
      <c r="G107" s="52">
        <v>264</v>
      </c>
      <c r="H107" s="52">
        <v>308</v>
      </c>
      <c r="I107" s="52">
        <v>324</v>
      </c>
      <c r="J107" s="52">
        <v>343</v>
      </c>
      <c r="K107" s="52">
        <v>355</v>
      </c>
      <c r="L107" s="52">
        <v>355</v>
      </c>
      <c r="M107" s="52">
        <v>335</v>
      </c>
      <c r="N107" s="52">
        <v>332</v>
      </c>
      <c r="O107" s="52">
        <v>303</v>
      </c>
      <c r="P107" s="52">
        <v>228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9</v>
      </c>
      <c r="G110" s="52">
        <v>81</v>
      </c>
      <c r="H110" s="52">
        <v>127</v>
      </c>
      <c r="I110" s="52">
        <v>126</v>
      </c>
      <c r="J110" s="52">
        <v>130</v>
      </c>
      <c r="K110" s="52">
        <v>136</v>
      </c>
      <c r="L110" s="52">
        <v>132</v>
      </c>
      <c r="M110" s="52">
        <v>116</v>
      </c>
      <c r="N110" s="52">
        <v>91</v>
      </c>
      <c r="O110" s="52">
        <v>57</v>
      </c>
      <c r="P110" s="52">
        <v>38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94</v>
      </c>
      <c r="G116" s="52">
        <v>116</v>
      </c>
      <c r="H116" s="52">
        <v>131</v>
      </c>
      <c r="I116" s="52">
        <v>128</v>
      </c>
      <c r="J116" s="52">
        <v>125</v>
      </c>
      <c r="K116" s="52">
        <v>126</v>
      </c>
      <c r="L116" s="52">
        <v>120</v>
      </c>
      <c r="M116" s="52">
        <v>107</v>
      </c>
      <c r="N116" s="52">
        <v>98</v>
      </c>
      <c r="O116" s="52">
        <v>91</v>
      </c>
      <c r="P116" s="52">
        <v>72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109</v>
      </c>
      <c r="G117" s="52">
        <v>148</v>
      </c>
      <c r="H117" s="52">
        <v>177</v>
      </c>
      <c r="I117" s="52">
        <v>196</v>
      </c>
      <c r="J117" s="52">
        <v>218</v>
      </c>
      <c r="K117" s="52">
        <v>229</v>
      </c>
      <c r="L117" s="52">
        <v>235</v>
      </c>
      <c r="M117" s="52">
        <v>228</v>
      </c>
      <c r="N117" s="52">
        <v>234</v>
      </c>
      <c r="O117" s="52">
        <v>212</v>
      </c>
      <c r="P117" s="52">
        <v>156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7</v>
      </c>
      <c r="G121" s="52">
        <v>10</v>
      </c>
      <c r="H121" s="52">
        <v>12</v>
      </c>
      <c r="I121" s="52">
        <v>13</v>
      </c>
      <c r="J121" s="52">
        <v>14</v>
      </c>
      <c r="K121" s="52">
        <v>13</v>
      </c>
      <c r="L121" s="52">
        <v>14</v>
      </c>
      <c r="M121" s="52">
        <v>13</v>
      </c>
      <c r="N121" s="52">
        <v>16</v>
      </c>
      <c r="O121" s="52">
        <v>17</v>
      </c>
      <c r="P121" s="52">
        <v>16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196</v>
      </c>
      <c r="G122" s="36">
        <v>254</v>
      </c>
      <c r="H122" s="36">
        <v>296</v>
      </c>
      <c r="I122" s="36">
        <v>311</v>
      </c>
      <c r="J122" s="36">
        <v>329</v>
      </c>
      <c r="K122" s="36">
        <v>342</v>
      </c>
      <c r="L122" s="36">
        <v>341</v>
      </c>
      <c r="M122" s="36">
        <v>322</v>
      </c>
      <c r="N122" s="36">
        <v>316</v>
      </c>
      <c r="O122" s="36">
        <v>286</v>
      </c>
      <c r="P122" s="36">
        <v>212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50118</v>
      </c>
      <c r="C124" s="120">
        <v>50697</v>
      </c>
      <c r="D124" s="120">
        <v>54511</v>
      </c>
      <c r="E124" s="120">
        <v>62372</v>
      </c>
      <c r="F124" s="120">
        <v>67751</v>
      </c>
      <c r="G124" s="120">
        <v>71871</v>
      </c>
      <c r="H124" s="120">
        <v>73365</v>
      </c>
      <c r="I124" s="120">
        <v>75765</v>
      </c>
      <c r="J124" s="120">
        <v>76177</v>
      </c>
      <c r="K124" s="120">
        <v>77603</v>
      </c>
      <c r="L124" s="120">
        <v>78767</v>
      </c>
      <c r="M124" s="120">
        <v>78081</v>
      </c>
      <c r="N124" s="120">
        <v>78236</v>
      </c>
      <c r="O124" s="120">
        <v>78865</v>
      </c>
      <c r="P124" s="120">
        <v>78451</v>
      </c>
      <c r="Q124" s="120">
        <v>78067</v>
      </c>
      <c r="R124" s="120">
        <v>77104</v>
      </c>
      <c r="S124" s="120">
        <v>73920</v>
      </c>
      <c r="T124" s="120">
        <v>73252</v>
      </c>
      <c r="U124" s="120">
        <v>70333</v>
      </c>
      <c r="V124" s="120">
        <v>66209</v>
      </c>
      <c r="W124" s="120">
        <v>61887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50118</v>
      </c>
      <c r="C126" s="52">
        <v>50697</v>
      </c>
      <c r="D126" s="52">
        <v>54511</v>
      </c>
      <c r="E126" s="52">
        <v>62372</v>
      </c>
      <c r="F126" s="52">
        <v>67751</v>
      </c>
      <c r="G126" s="52">
        <v>71871</v>
      </c>
      <c r="H126" s="52">
        <v>73365</v>
      </c>
      <c r="I126" s="52">
        <v>75765</v>
      </c>
      <c r="J126" s="52">
        <v>76177</v>
      </c>
      <c r="K126" s="52">
        <v>77603</v>
      </c>
      <c r="L126" s="52">
        <v>78767</v>
      </c>
      <c r="M126" s="52">
        <v>78081</v>
      </c>
      <c r="N126" s="52">
        <v>78236</v>
      </c>
      <c r="O126" s="52">
        <v>78865</v>
      </c>
      <c r="P126" s="52">
        <v>78451</v>
      </c>
      <c r="Q126" s="52">
        <v>78067</v>
      </c>
      <c r="R126" s="52">
        <v>77104</v>
      </c>
      <c r="S126" s="52">
        <v>73920</v>
      </c>
      <c r="T126" s="52">
        <v>73252</v>
      </c>
      <c r="U126" s="52">
        <v>70333</v>
      </c>
      <c r="V126" s="52">
        <v>66209</v>
      </c>
      <c r="W126" s="52">
        <v>61887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7584</v>
      </c>
      <c r="C129" s="52">
        <v>8107</v>
      </c>
      <c r="D129" s="52">
        <v>8577</v>
      </c>
      <c r="E129" s="52">
        <v>9890</v>
      </c>
      <c r="F129" s="52">
        <v>13570</v>
      </c>
      <c r="G129" s="52">
        <v>16266</v>
      </c>
      <c r="H129" s="52">
        <v>18938</v>
      </c>
      <c r="I129" s="52">
        <v>19240</v>
      </c>
      <c r="J129" s="52">
        <v>19664</v>
      </c>
      <c r="K129" s="52">
        <v>19887</v>
      </c>
      <c r="L129" s="52">
        <v>19813</v>
      </c>
      <c r="M129" s="52">
        <v>19188</v>
      </c>
      <c r="N129" s="52">
        <v>18278</v>
      </c>
      <c r="O129" s="52">
        <v>17943</v>
      </c>
      <c r="P129" s="52">
        <v>18025</v>
      </c>
      <c r="Q129" s="52">
        <v>18903</v>
      </c>
      <c r="R129" s="52">
        <v>20623</v>
      </c>
      <c r="S129" s="52">
        <v>22042</v>
      </c>
      <c r="T129" s="52">
        <v>22399</v>
      </c>
      <c r="U129" s="52">
        <v>22977</v>
      </c>
      <c r="V129" s="52">
        <v>22908</v>
      </c>
      <c r="W129" s="52">
        <v>22172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13337</v>
      </c>
      <c r="C131" s="52">
        <v>12811</v>
      </c>
      <c r="D131" s="52">
        <v>13843</v>
      </c>
      <c r="E131" s="52">
        <v>15717</v>
      </c>
      <c r="F131" s="52">
        <v>16915</v>
      </c>
      <c r="G131" s="52">
        <v>17895</v>
      </c>
      <c r="H131" s="52">
        <v>18237</v>
      </c>
      <c r="I131" s="52">
        <v>17649</v>
      </c>
      <c r="J131" s="52">
        <v>18204</v>
      </c>
      <c r="K131" s="52">
        <v>19172</v>
      </c>
      <c r="L131" s="52">
        <v>19658</v>
      </c>
      <c r="M131" s="52">
        <v>20072</v>
      </c>
      <c r="N131" s="52">
        <v>21771</v>
      </c>
      <c r="O131" s="52">
        <v>25401</v>
      </c>
      <c r="P131" s="52">
        <v>28221</v>
      </c>
      <c r="Q131" s="52">
        <v>29294</v>
      </c>
      <c r="R131" s="52">
        <v>29597</v>
      </c>
      <c r="S131" s="52">
        <v>30747</v>
      </c>
      <c r="T131" s="52">
        <v>32031</v>
      </c>
      <c r="U131" s="52">
        <v>32750</v>
      </c>
      <c r="V131" s="52">
        <v>33248</v>
      </c>
      <c r="W131" s="52">
        <v>33040</v>
      </c>
      <c r="DA131" s="63" t="s">
        <v>1113</v>
      </c>
    </row>
    <row r="132" spans="1:105" ht="12" customHeight="1" x14ac:dyDescent="0.25">
      <c r="A132" s="97" t="s">
        <v>127</v>
      </c>
      <c r="B132" s="52">
        <v>181</v>
      </c>
      <c r="C132" s="52">
        <v>178</v>
      </c>
      <c r="D132" s="52">
        <v>164</v>
      </c>
      <c r="E132" s="52">
        <v>236</v>
      </c>
      <c r="F132" s="52">
        <v>221</v>
      </c>
      <c r="G132" s="52">
        <v>216</v>
      </c>
      <c r="H132" s="52">
        <v>255</v>
      </c>
      <c r="I132" s="52">
        <v>239</v>
      </c>
      <c r="J132" s="52">
        <v>277</v>
      </c>
      <c r="K132" s="52">
        <v>340</v>
      </c>
      <c r="L132" s="52">
        <v>356</v>
      </c>
      <c r="M132" s="52">
        <v>325</v>
      </c>
      <c r="N132" s="52">
        <v>337</v>
      </c>
      <c r="O132" s="52">
        <v>443</v>
      </c>
      <c r="P132" s="52">
        <v>507</v>
      </c>
      <c r="Q132" s="52">
        <v>516</v>
      </c>
      <c r="R132" s="52">
        <v>490</v>
      </c>
      <c r="S132" s="52">
        <v>546</v>
      </c>
      <c r="T132" s="52">
        <v>649</v>
      </c>
      <c r="U132" s="52">
        <v>678</v>
      </c>
      <c r="V132" s="52">
        <v>737</v>
      </c>
      <c r="W132" s="52">
        <v>678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13016</v>
      </c>
      <c r="C135" s="52">
        <v>13122</v>
      </c>
      <c r="D135" s="52">
        <v>14753</v>
      </c>
      <c r="E135" s="52">
        <v>16418</v>
      </c>
      <c r="F135" s="52">
        <v>19029</v>
      </c>
      <c r="G135" s="52">
        <v>20293</v>
      </c>
      <c r="H135" s="52">
        <v>20489</v>
      </c>
      <c r="I135" s="52">
        <v>18653</v>
      </c>
      <c r="J135" s="52">
        <v>16792</v>
      </c>
      <c r="K135" s="52">
        <v>16647</v>
      </c>
      <c r="L135" s="52">
        <v>16038</v>
      </c>
      <c r="M135" s="52">
        <v>15963</v>
      </c>
      <c r="N135" s="52">
        <v>15525</v>
      </c>
      <c r="O135" s="52">
        <v>15134</v>
      </c>
      <c r="P135" s="52">
        <v>14648</v>
      </c>
      <c r="Q135" s="52">
        <v>13700</v>
      </c>
      <c r="R135" s="52">
        <v>12804</v>
      </c>
      <c r="S135" s="52">
        <v>10908</v>
      </c>
      <c r="T135" s="52">
        <v>8933</v>
      </c>
      <c r="U135" s="52">
        <v>7591</v>
      </c>
      <c r="V135" s="52">
        <v>6196</v>
      </c>
      <c r="W135" s="52">
        <v>5518</v>
      </c>
      <c r="DA135" s="63" t="s">
        <v>1115</v>
      </c>
    </row>
    <row r="136" spans="1:105" ht="12" customHeight="1" x14ac:dyDescent="0.25">
      <c r="A136" s="97" t="s">
        <v>121</v>
      </c>
      <c r="B136" s="52">
        <v>23584</v>
      </c>
      <c r="C136" s="52">
        <v>24586</v>
      </c>
      <c r="D136" s="52">
        <v>25751</v>
      </c>
      <c r="E136" s="52">
        <v>30001</v>
      </c>
      <c r="F136" s="52">
        <v>31586</v>
      </c>
      <c r="G136" s="52">
        <v>33467</v>
      </c>
      <c r="H136" s="52">
        <v>34384</v>
      </c>
      <c r="I136" s="52">
        <v>39224</v>
      </c>
      <c r="J136" s="52">
        <v>40904</v>
      </c>
      <c r="K136" s="52">
        <v>41444</v>
      </c>
      <c r="L136" s="52">
        <v>42715</v>
      </c>
      <c r="M136" s="52">
        <v>41721</v>
      </c>
      <c r="N136" s="52">
        <v>40603</v>
      </c>
      <c r="O136" s="52">
        <v>37887</v>
      </c>
      <c r="P136" s="52">
        <v>35075</v>
      </c>
      <c r="Q136" s="52">
        <v>34557</v>
      </c>
      <c r="R136" s="52">
        <v>34213</v>
      </c>
      <c r="S136" s="52">
        <v>31719</v>
      </c>
      <c r="T136" s="52">
        <v>31639</v>
      </c>
      <c r="U136" s="52">
        <v>29314</v>
      </c>
      <c r="V136" s="52">
        <v>26028</v>
      </c>
      <c r="W136" s="52">
        <v>22651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2171</v>
      </c>
      <c r="C140" s="52">
        <v>2102</v>
      </c>
      <c r="D140" s="52">
        <v>2034</v>
      </c>
      <c r="E140" s="52">
        <v>2168</v>
      </c>
      <c r="F140" s="52">
        <v>2262</v>
      </c>
      <c r="G140" s="52">
        <v>2421</v>
      </c>
      <c r="H140" s="52">
        <v>2565</v>
      </c>
      <c r="I140" s="52">
        <v>2804</v>
      </c>
      <c r="J140" s="52">
        <v>2959</v>
      </c>
      <c r="K140" s="52">
        <v>3109</v>
      </c>
      <c r="L140" s="52">
        <v>3256</v>
      </c>
      <c r="M140" s="52">
        <v>3412</v>
      </c>
      <c r="N140" s="52">
        <v>3787</v>
      </c>
      <c r="O140" s="52">
        <v>5097</v>
      </c>
      <c r="P140" s="52">
        <v>6027</v>
      </c>
      <c r="Q140" s="52">
        <v>6974</v>
      </c>
      <c r="R140" s="52">
        <v>7632</v>
      </c>
      <c r="S140" s="52">
        <v>8687</v>
      </c>
      <c r="T140" s="52">
        <v>11410</v>
      </c>
      <c r="U140" s="52">
        <v>13182</v>
      </c>
      <c r="V140" s="52">
        <v>14216</v>
      </c>
      <c r="W140" s="52">
        <v>14120</v>
      </c>
      <c r="DA140" s="63" t="s">
        <v>1117</v>
      </c>
    </row>
    <row r="141" spans="1:105" ht="12" customHeight="1" x14ac:dyDescent="0.25">
      <c r="A141" s="109" t="s">
        <v>120</v>
      </c>
      <c r="B141" s="36">
        <v>47947</v>
      </c>
      <c r="C141" s="36">
        <v>48595</v>
      </c>
      <c r="D141" s="36">
        <v>52477</v>
      </c>
      <c r="E141" s="36">
        <v>60204</v>
      </c>
      <c r="F141" s="36">
        <v>65489</v>
      </c>
      <c r="G141" s="36">
        <v>69450</v>
      </c>
      <c r="H141" s="36">
        <v>70800</v>
      </c>
      <c r="I141" s="36">
        <v>72961</v>
      </c>
      <c r="J141" s="36">
        <v>73218</v>
      </c>
      <c r="K141" s="36">
        <v>74494</v>
      </c>
      <c r="L141" s="36">
        <v>75511</v>
      </c>
      <c r="M141" s="36">
        <v>74669</v>
      </c>
      <c r="N141" s="36">
        <v>74449</v>
      </c>
      <c r="O141" s="36">
        <v>73768</v>
      </c>
      <c r="P141" s="36">
        <v>72424</v>
      </c>
      <c r="Q141" s="36">
        <v>71093</v>
      </c>
      <c r="R141" s="36">
        <v>69472</v>
      </c>
      <c r="S141" s="36">
        <v>65233</v>
      </c>
      <c r="T141" s="36">
        <v>61842</v>
      </c>
      <c r="U141" s="36">
        <v>57151</v>
      </c>
      <c r="V141" s="36">
        <v>51993</v>
      </c>
      <c r="W141" s="36">
        <v>47767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11182</v>
      </c>
      <c r="C143" s="120">
        <v>15016</v>
      </c>
      <c r="D143" s="120">
        <v>25170</v>
      </c>
      <c r="E143" s="120">
        <v>36337</v>
      </c>
      <c r="F143" s="120">
        <v>47686</v>
      </c>
      <c r="G143" s="120">
        <v>59904</v>
      </c>
      <c r="H143" s="120">
        <v>73096</v>
      </c>
      <c r="I143" s="120">
        <v>83751</v>
      </c>
      <c r="J143" s="120">
        <v>89176</v>
      </c>
      <c r="K143" s="120">
        <v>91947</v>
      </c>
      <c r="L143" s="120">
        <v>96580</v>
      </c>
      <c r="M143" s="120">
        <v>103153</v>
      </c>
      <c r="N143" s="120">
        <v>113080</v>
      </c>
      <c r="O143" s="120">
        <v>124916</v>
      </c>
      <c r="P143" s="120">
        <v>147169</v>
      </c>
      <c r="Q143" s="120">
        <v>183078</v>
      </c>
      <c r="R143" s="120">
        <v>216996</v>
      </c>
      <c r="S143" s="120">
        <v>249349</v>
      </c>
      <c r="T143" s="120">
        <v>281181</v>
      </c>
      <c r="U143" s="120">
        <v>299108</v>
      </c>
      <c r="V143" s="120">
        <v>315811</v>
      </c>
      <c r="W143" s="120">
        <v>340220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11182</v>
      </c>
      <c r="C145" s="52">
        <v>15016</v>
      </c>
      <c r="D145" s="52">
        <v>25170</v>
      </c>
      <c r="E145" s="52">
        <v>36337</v>
      </c>
      <c r="F145" s="52">
        <v>47686</v>
      </c>
      <c r="G145" s="52">
        <v>59904</v>
      </c>
      <c r="H145" s="52">
        <v>73096</v>
      </c>
      <c r="I145" s="52">
        <v>83751</v>
      </c>
      <c r="J145" s="52">
        <v>89176</v>
      </c>
      <c r="K145" s="52">
        <v>91947</v>
      </c>
      <c r="L145" s="52">
        <v>96580</v>
      </c>
      <c r="M145" s="52">
        <v>103153</v>
      </c>
      <c r="N145" s="52">
        <v>113080</v>
      </c>
      <c r="O145" s="52">
        <v>124916</v>
      </c>
      <c r="P145" s="52">
        <v>147169</v>
      </c>
      <c r="Q145" s="52">
        <v>183078</v>
      </c>
      <c r="R145" s="52">
        <v>216996</v>
      </c>
      <c r="S145" s="52">
        <v>249349</v>
      </c>
      <c r="T145" s="52">
        <v>281181</v>
      </c>
      <c r="U145" s="52">
        <v>299108</v>
      </c>
      <c r="V145" s="52">
        <v>315811</v>
      </c>
      <c r="W145" s="52">
        <v>340220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11182</v>
      </c>
      <c r="C147" s="52">
        <v>12177</v>
      </c>
      <c r="D147" s="52">
        <v>16912</v>
      </c>
      <c r="E147" s="52">
        <v>23182</v>
      </c>
      <c r="F147" s="52">
        <v>26483</v>
      </c>
      <c r="G147" s="52">
        <v>31201</v>
      </c>
      <c r="H147" s="52">
        <v>37919</v>
      </c>
      <c r="I147" s="52">
        <v>47006</v>
      </c>
      <c r="J147" s="52">
        <v>48158</v>
      </c>
      <c r="K147" s="52">
        <v>50692</v>
      </c>
      <c r="L147" s="52">
        <v>50857</v>
      </c>
      <c r="M147" s="52">
        <v>58980</v>
      </c>
      <c r="N147" s="52">
        <v>69397</v>
      </c>
      <c r="O147" s="52">
        <v>87782</v>
      </c>
      <c r="P147" s="52">
        <v>102174</v>
      </c>
      <c r="Q147" s="52">
        <v>130674</v>
      </c>
      <c r="R147" s="52">
        <v>167470</v>
      </c>
      <c r="S147" s="52">
        <v>205444</v>
      </c>
      <c r="T147" s="52">
        <v>239686</v>
      </c>
      <c r="U147" s="52">
        <v>268109</v>
      </c>
      <c r="V147" s="52">
        <v>288692</v>
      </c>
      <c r="W147" s="52">
        <v>310876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79</v>
      </c>
      <c r="C149" s="52">
        <v>122</v>
      </c>
      <c r="D149" s="52">
        <v>239</v>
      </c>
      <c r="E149" s="52">
        <v>365</v>
      </c>
      <c r="F149" s="52">
        <v>444</v>
      </c>
      <c r="G149" s="52">
        <v>505</v>
      </c>
      <c r="H149" s="52">
        <v>541</v>
      </c>
      <c r="I149" s="52">
        <v>525</v>
      </c>
      <c r="J149" s="52">
        <v>493</v>
      </c>
      <c r="K149" s="52">
        <v>445</v>
      </c>
      <c r="L149" s="52">
        <v>406</v>
      </c>
      <c r="M149" s="52">
        <v>390</v>
      </c>
      <c r="N149" s="52">
        <v>406</v>
      </c>
      <c r="O149" s="52">
        <v>516</v>
      </c>
      <c r="P149" s="52">
        <v>696</v>
      </c>
      <c r="Q149" s="52">
        <v>844</v>
      </c>
      <c r="R149" s="52">
        <v>958</v>
      </c>
      <c r="S149" s="52">
        <v>1130</v>
      </c>
      <c r="T149" s="52">
        <v>1346</v>
      </c>
      <c r="U149" s="52">
        <v>1602</v>
      </c>
      <c r="V149" s="52">
        <v>1941</v>
      </c>
      <c r="W149" s="52">
        <v>2065</v>
      </c>
      <c r="DA149" s="63" t="s">
        <v>1121</v>
      </c>
    </row>
    <row r="150" spans="1:105" ht="12" customHeight="1" x14ac:dyDescent="0.25">
      <c r="A150" s="97" t="s">
        <v>123</v>
      </c>
      <c r="B150" s="52">
        <v>1</v>
      </c>
      <c r="C150" s="52">
        <v>1</v>
      </c>
      <c r="D150" s="52">
        <v>3</v>
      </c>
      <c r="E150" s="52">
        <v>5</v>
      </c>
      <c r="F150" s="52">
        <v>4</v>
      </c>
      <c r="G150" s="52">
        <v>5</v>
      </c>
      <c r="H150" s="52">
        <v>6</v>
      </c>
      <c r="I150" s="52">
        <v>7</v>
      </c>
      <c r="J150" s="52">
        <v>8</v>
      </c>
      <c r="K150" s="52">
        <v>6</v>
      </c>
      <c r="L150" s="52">
        <v>4</v>
      </c>
      <c r="M150" s="52">
        <v>4</v>
      </c>
      <c r="N150" s="52">
        <v>4</v>
      </c>
      <c r="O150" s="52">
        <v>7</v>
      </c>
      <c r="P150" s="52">
        <v>8</v>
      </c>
      <c r="Q150" s="52">
        <v>9</v>
      </c>
      <c r="R150" s="52">
        <v>10</v>
      </c>
      <c r="S150" s="52">
        <v>13</v>
      </c>
      <c r="T150" s="52">
        <v>20</v>
      </c>
      <c r="U150" s="52">
        <v>22</v>
      </c>
      <c r="V150" s="52">
        <v>31</v>
      </c>
      <c r="W150" s="52">
        <v>31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3948</v>
      </c>
      <c r="C153" s="52">
        <v>5063</v>
      </c>
      <c r="D153" s="52">
        <v>9509</v>
      </c>
      <c r="E153" s="52">
        <v>12952</v>
      </c>
      <c r="F153" s="52">
        <v>18406</v>
      </c>
      <c r="G153" s="52">
        <v>22937</v>
      </c>
      <c r="H153" s="52">
        <v>27212</v>
      </c>
      <c r="I153" s="52">
        <v>25962</v>
      </c>
      <c r="J153" s="52">
        <v>24356</v>
      </c>
      <c r="K153" s="52">
        <v>24923</v>
      </c>
      <c r="L153" s="52">
        <v>25258</v>
      </c>
      <c r="M153" s="52">
        <v>28200</v>
      </c>
      <c r="N153" s="52">
        <v>31989</v>
      </c>
      <c r="O153" s="52">
        <v>37298</v>
      </c>
      <c r="P153" s="52">
        <v>43736</v>
      </c>
      <c r="Q153" s="52">
        <v>45518</v>
      </c>
      <c r="R153" s="52">
        <v>50733</v>
      </c>
      <c r="S153" s="52">
        <v>56062</v>
      </c>
      <c r="T153" s="52">
        <v>55206</v>
      </c>
      <c r="U153" s="52">
        <v>59614</v>
      </c>
      <c r="V153" s="52">
        <v>62875</v>
      </c>
      <c r="W153" s="52">
        <v>78870</v>
      </c>
      <c r="DA153" s="63" t="s">
        <v>1123</v>
      </c>
    </row>
    <row r="154" spans="1:105" ht="12" customHeight="1" x14ac:dyDescent="0.25">
      <c r="A154" s="97" t="s">
        <v>121</v>
      </c>
      <c r="B154" s="52">
        <v>7154</v>
      </c>
      <c r="C154" s="52">
        <v>9830</v>
      </c>
      <c r="D154" s="52">
        <v>15419</v>
      </c>
      <c r="E154" s="52">
        <v>23015</v>
      </c>
      <c r="F154" s="52">
        <v>28832</v>
      </c>
      <c r="G154" s="52">
        <v>36457</v>
      </c>
      <c r="H154" s="52">
        <v>45337</v>
      </c>
      <c r="I154" s="52">
        <v>57257</v>
      </c>
      <c r="J154" s="52">
        <v>64319</v>
      </c>
      <c r="K154" s="52">
        <v>66573</v>
      </c>
      <c r="L154" s="52">
        <v>70912</v>
      </c>
      <c r="M154" s="52">
        <v>74559</v>
      </c>
      <c r="N154" s="52">
        <v>80681</v>
      </c>
      <c r="O154" s="52">
        <v>87095</v>
      </c>
      <c r="P154" s="52">
        <v>102729</v>
      </c>
      <c r="Q154" s="52">
        <v>136707</v>
      </c>
      <c r="R154" s="52">
        <v>165295</v>
      </c>
      <c r="S154" s="52">
        <v>192144</v>
      </c>
      <c r="T154" s="52">
        <v>224609</v>
      </c>
      <c r="U154" s="52">
        <v>237870</v>
      </c>
      <c r="V154" s="52">
        <v>250964</v>
      </c>
      <c r="W154" s="52">
        <v>259254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484</v>
      </c>
      <c r="C158" s="52">
        <v>587</v>
      </c>
      <c r="D158" s="52">
        <v>788</v>
      </c>
      <c r="E158" s="52">
        <v>1102</v>
      </c>
      <c r="F158" s="52">
        <v>1459</v>
      </c>
      <c r="G158" s="52">
        <v>1961</v>
      </c>
      <c r="H158" s="52">
        <v>2624</v>
      </c>
      <c r="I158" s="52">
        <v>3245</v>
      </c>
      <c r="J158" s="52">
        <v>3609</v>
      </c>
      <c r="K158" s="52">
        <v>3804</v>
      </c>
      <c r="L158" s="52">
        <v>4077</v>
      </c>
      <c r="M158" s="52">
        <v>4585</v>
      </c>
      <c r="N158" s="52">
        <v>5666</v>
      </c>
      <c r="O158" s="52">
        <v>8900</v>
      </c>
      <c r="P158" s="52">
        <v>13817</v>
      </c>
      <c r="Q158" s="52">
        <v>20256</v>
      </c>
      <c r="R158" s="52">
        <v>25083</v>
      </c>
      <c r="S158" s="52">
        <v>33003</v>
      </c>
      <c r="T158" s="52">
        <v>46929</v>
      </c>
      <c r="U158" s="52">
        <v>57680</v>
      </c>
      <c r="V158" s="52">
        <v>69072</v>
      </c>
      <c r="W158" s="52">
        <v>78508</v>
      </c>
      <c r="DA158" s="63" t="s">
        <v>1125</v>
      </c>
    </row>
    <row r="159" spans="1:105" ht="12" customHeight="1" x14ac:dyDescent="0.25">
      <c r="A159" s="109" t="s">
        <v>120</v>
      </c>
      <c r="B159" s="36">
        <v>10698</v>
      </c>
      <c r="C159" s="36">
        <v>14429</v>
      </c>
      <c r="D159" s="36">
        <v>24382</v>
      </c>
      <c r="E159" s="36">
        <v>35235</v>
      </c>
      <c r="F159" s="36">
        <v>46227</v>
      </c>
      <c r="G159" s="36">
        <v>57943</v>
      </c>
      <c r="H159" s="36">
        <v>70472</v>
      </c>
      <c r="I159" s="36">
        <v>80506</v>
      </c>
      <c r="J159" s="36">
        <v>85567</v>
      </c>
      <c r="K159" s="36">
        <v>88143</v>
      </c>
      <c r="L159" s="36">
        <v>92503</v>
      </c>
      <c r="M159" s="36">
        <v>98568</v>
      </c>
      <c r="N159" s="36">
        <v>107414</v>
      </c>
      <c r="O159" s="36">
        <v>116016</v>
      </c>
      <c r="P159" s="36">
        <v>133352</v>
      </c>
      <c r="Q159" s="36">
        <v>162822</v>
      </c>
      <c r="R159" s="36">
        <v>191913</v>
      </c>
      <c r="S159" s="36">
        <v>216346</v>
      </c>
      <c r="T159" s="36">
        <v>234252</v>
      </c>
      <c r="U159" s="36">
        <v>241428</v>
      </c>
      <c r="V159" s="36">
        <v>246739</v>
      </c>
      <c r="W159" s="36">
        <v>261712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234519</v>
      </c>
      <c r="C161" s="120">
        <v>250557</v>
      </c>
      <c r="D161" s="120">
        <v>283440</v>
      </c>
      <c r="E161" s="120">
        <v>291046</v>
      </c>
      <c r="F161" s="120">
        <v>304533</v>
      </c>
      <c r="G161" s="120">
        <v>302386</v>
      </c>
      <c r="H161" s="120">
        <v>315837</v>
      </c>
      <c r="I161" s="120">
        <v>328157</v>
      </c>
      <c r="J161" s="120">
        <v>349805</v>
      </c>
      <c r="K161" s="120">
        <v>358424</v>
      </c>
      <c r="L161" s="120">
        <v>357477</v>
      </c>
      <c r="M161" s="120">
        <v>354462</v>
      </c>
      <c r="N161" s="120">
        <v>349938</v>
      </c>
      <c r="O161" s="120">
        <v>366710</v>
      </c>
      <c r="P161" s="120">
        <v>388565</v>
      </c>
      <c r="Q161" s="120">
        <v>399481</v>
      </c>
      <c r="R161" s="120">
        <v>406150</v>
      </c>
      <c r="S161" s="120">
        <v>395284</v>
      </c>
      <c r="T161" s="120">
        <v>367622</v>
      </c>
      <c r="U161" s="120">
        <v>302712</v>
      </c>
      <c r="V161" s="120">
        <v>260871</v>
      </c>
      <c r="W161" s="120">
        <v>242577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234519</v>
      </c>
      <c r="C163" s="52">
        <v>250557</v>
      </c>
      <c r="D163" s="52">
        <v>283440</v>
      </c>
      <c r="E163" s="52">
        <v>291046</v>
      </c>
      <c r="F163" s="52">
        <v>304533</v>
      </c>
      <c r="G163" s="52">
        <v>302386</v>
      </c>
      <c r="H163" s="52">
        <v>315837</v>
      </c>
      <c r="I163" s="52">
        <v>328157</v>
      </c>
      <c r="J163" s="52">
        <v>349805</v>
      </c>
      <c r="K163" s="52">
        <v>358424</v>
      </c>
      <c r="L163" s="52">
        <v>357477</v>
      </c>
      <c r="M163" s="52">
        <v>354462</v>
      </c>
      <c r="N163" s="52">
        <v>349938</v>
      </c>
      <c r="O163" s="52">
        <v>366710</v>
      </c>
      <c r="P163" s="52">
        <v>388565</v>
      </c>
      <c r="Q163" s="52">
        <v>399481</v>
      </c>
      <c r="R163" s="52">
        <v>406150</v>
      </c>
      <c r="S163" s="52">
        <v>395284</v>
      </c>
      <c r="T163" s="52">
        <v>367622</v>
      </c>
      <c r="U163" s="52">
        <v>302712</v>
      </c>
      <c r="V163" s="52">
        <v>260871</v>
      </c>
      <c r="W163" s="52">
        <v>242577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177441</v>
      </c>
      <c r="C165" s="52">
        <v>172255</v>
      </c>
      <c r="D165" s="52">
        <v>170924</v>
      </c>
      <c r="E165" s="52">
        <v>175189</v>
      </c>
      <c r="F165" s="52">
        <v>154238</v>
      </c>
      <c r="G165" s="52">
        <v>139949</v>
      </c>
      <c r="H165" s="52">
        <v>129077</v>
      </c>
      <c r="I165" s="52">
        <v>136238</v>
      </c>
      <c r="J165" s="52">
        <v>132929</v>
      </c>
      <c r="K165" s="52">
        <v>142558</v>
      </c>
      <c r="L165" s="52">
        <v>144682</v>
      </c>
      <c r="M165" s="52">
        <v>149910</v>
      </c>
      <c r="N165" s="52">
        <v>165204</v>
      </c>
      <c r="O165" s="52">
        <v>184474</v>
      </c>
      <c r="P165" s="52">
        <v>204948</v>
      </c>
      <c r="Q165" s="52">
        <v>225726</v>
      </c>
      <c r="R165" s="52">
        <v>244931</v>
      </c>
      <c r="S165" s="52">
        <v>256880</v>
      </c>
      <c r="T165" s="52">
        <v>254356</v>
      </c>
      <c r="U165" s="52">
        <v>233203</v>
      </c>
      <c r="V165" s="52">
        <v>213082</v>
      </c>
      <c r="W165" s="52">
        <v>194405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1651</v>
      </c>
      <c r="C167" s="52">
        <v>1904</v>
      </c>
      <c r="D167" s="52">
        <v>2411</v>
      </c>
      <c r="E167" s="52">
        <v>2625</v>
      </c>
      <c r="F167" s="52">
        <v>2711</v>
      </c>
      <c r="G167" s="52">
        <v>2614</v>
      </c>
      <c r="H167" s="52">
        <v>2479</v>
      </c>
      <c r="I167" s="52">
        <v>2241</v>
      </c>
      <c r="J167" s="52">
        <v>2016</v>
      </c>
      <c r="K167" s="52">
        <v>1739</v>
      </c>
      <c r="L167" s="52">
        <v>1465</v>
      </c>
      <c r="M167" s="52">
        <v>1310</v>
      </c>
      <c r="N167" s="52">
        <v>1227</v>
      </c>
      <c r="O167" s="52">
        <v>1455</v>
      </c>
      <c r="P167" s="52">
        <v>1733</v>
      </c>
      <c r="Q167" s="52">
        <v>1818</v>
      </c>
      <c r="R167" s="52">
        <v>1825</v>
      </c>
      <c r="S167" s="52">
        <v>1811</v>
      </c>
      <c r="T167" s="52">
        <v>1744</v>
      </c>
      <c r="U167" s="52">
        <v>1505</v>
      </c>
      <c r="V167" s="52">
        <v>1379</v>
      </c>
      <c r="W167" s="52">
        <v>1253</v>
      </c>
      <c r="DA167" s="63" t="s">
        <v>1129</v>
      </c>
    </row>
    <row r="168" spans="1:105" ht="12" customHeight="1" x14ac:dyDescent="0.25">
      <c r="A168" s="97" t="s">
        <v>123</v>
      </c>
      <c r="B168" s="52">
        <v>22</v>
      </c>
      <c r="C168" s="52">
        <v>27</v>
      </c>
      <c r="D168" s="52">
        <v>31</v>
      </c>
      <c r="E168" s="52">
        <v>36</v>
      </c>
      <c r="F168" s="52">
        <v>35</v>
      </c>
      <c r="G168" s="52">
        <v>34</v>
      </c>
      <c r="H168" s="52">
        <v>33</v>
      </c>
      <c r="I168" s="52">
        <v>32</v>
      </c>
      <c r="J168" s="52">
        <v>32</v>
      </c>
      <c r="K168" s="52">
        <v>29</v>
      </c>
      <c r="L168" s="52">
        <v>26</v>
      </c>
      <c r="M168" s="52">
        <v>20</v>
      </c>
      <c r="N168" s="52">
        <v>17</v>
      </c>
      <c r="O168" s="52">
        <v>27</v>
      </c>
      <c r="P168" s="52">
        <v>30</v>
      </c>
      <c r="Q168" s="52">
        <v>30</v>
      </c>
      <c r="R168" s="52">
        <v>27</v>
      </c>
      <c r="S168" s="52">
        <v>27</v>
      </c>
      <c r="T168" s="52">
        <v>28</v>
      </c>
      <c r="U168" s="52">
        <v>25</v>
      </c>
      <c r="V168" s="52">
        <v>26</v>
      </c>
      <c r="W168" s="52">
        <v>19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82805</v>
      </c>
      <c r="C171" s="52">
        <v>86220</v>
      </c>
      <c r="D171" s="52">
        <v>102868</v>
      </c>
      <c r="E171" s="52">
        <v>103841</v>
      </c>
      <c r="F171" s="52">
        <v>114327</v>
      </c>
      <c r="G171" s="52">
        <v>114189</v>
      </c>
      <c r="H171" s="52">
        <v>117542</v>
      </c>
      <c r="I171" s="52">
        <v>105448</v>
      </c>
      <c r="J171" s="52">
        <v>95138</v>
      </c>
      <c r="K171" s="52">
        <v>96326</v>
      </c>
      <c r="L171" s="52">
        <v>91280</v>
      </c>
      <c r="M171" s="52">
        <v>92137</v>
      </c>
      <c r="N171" s="52">
        <v>92049</v>
      </c>
      <c r="O171" s="52">
        <v>102990</v>
      </c>
      <c r="P171" s="52">
        <v>111501</v>
      </c>
      <c r="Q171" s="52">
        <v>107683</v>
      </c>
      <c r="R171" s="52">
        <v>105949</v>
      </c>
      <c r="S171" s="52">
        <v>97768</v>
      </c>
      <c r="T171" s="52">
        <v>83369</v>
      </c>
      <c r="U171" s="52">
        <v>64995</v>
      </c>
      <c r="V171" s="52">
        <v>52424</v>
      </c>
      <c r="W171" s="52">
        <v>52253</v>
      </c>
      <c r="DA171" s="63" t="s">
        <v>1131</v>
      </c>
    </row>
    <row r="172" spans="1:105" ht="12" customHeight="1" x14ac:dyDescent="0.25">
      <c r="A172" s="97" t="s">
        <v>121</v>
      </c>
      <c r="B172" s="52">
        <v>150041</v>
      </c>
      <c r="C172" s="52">
        <v>162406</v>
      </c>
      <c r="D172" s="52">
        <v>178130</v>
      </c>
      <c r="E172" s="52">
        <v>184544</v>
      </c>
      <c r="F172" s="52">
        <v>187460</v>
      </c>
      <c r="G172" s="52">
        <v>185549</v>
      </c>
      <c r="H172" s="52">
        <v>195783</v>
      </c>
      <c r="I172" s="52">
        <v>220436</v>
      </c>
      <c r="J172" s="52">
        <v>252619</v>
      </c>
      <c r="K172" s="52">
        <v>260330</v>
      </c>
      <c r="L172" s="52">
        <v>264706</v>
      </c>
      <c r="M172" s="52">
        <v>260995</v>
      </c>
      <c r="N172" s="52">
        <v>256645</v>
      </c>
      <c r="O172" s="52">
        <v>262238</v>
      </c>
      <c r="P172" s="52">
        <v>275301</v>
      </c>
      <c r="Q172" s="52">
        <v>289950</v>
      </c>
      <c r="R172" s="52">
        <v>298349</v>
      </c>
      <c r="S172" s="52">
        <v>295678</v>
      </c>
      <c r="T172" s="52">
        <v>282481</v>
      </c>
      <c r="U172" s="52">
        <v>236187</v>
      </c>
      <c r="V172" s="52">
        <v>207042</v>
      </c>
      <c r="W172" s="52">
        <v>189052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10160</v>
      </c>
      <c r="C176" s="52">
        <v>10264</v>
      </c>
      <c r="D176" s="52">
        <v>10293</v>
      </c>
      <c r="E176" s="52">
        <v>10042</v>
      </c>
      <c r="F176" s="52">
        <v>10109</v>
      </c>
      <c r="G176" s="52">
        <v>10002</v>
      </c>
      <c r="H176" s="52">
        <v>11001</v>
      </c>
      <c r="I176" s="52">
        <v>12212</v>
      </c>
      <c r="J176" s="52">
        <v>13884</v>
      </c>
      <c r="K176" s="52">
        <v>14707</v>
      </c>
      <c r="L176" s="52">
        <v>15122</v>
      </c>
      <c r="M176" s="52">
        <v>15621</v>
      </c>
      <c r="N176" s="52">
        <v>16799</v>
      </c>
      <c r="O176" s="52">
        <v>24592</v>
      </c>
      <c r="P176" s="52">
        <v>33053</v>
      </c>
      <c r="Q176" s="52">
        <v>39710</v>
      </c>
      <c r="R176" s="52">
        <v>44239</v>
      </c>
      <c r="S176" s="52">
        <v>49307</v>
      </c>
      <c r="T176" s="52">
        <v>53700</v>
      </c>
      <c r="U176" s="52">
        <v>48344</v>
      </c>
      <c r="V176" s="52">
        <v>46342</v>
      </c>
      <c r="W176" s="52">
        <v>47123</v>
      </c>
      <c r="DA176" s="63" t="s">
        <v>1133</v>
      </c>
    </row>
    <row r="177" spans="1:105" ht="12" customHeight="1" x14ac:dyDescent="0.25">
      <c r="A177" s="109" t="s">
        <v>120</v>
      </c>
      <c r="B177" s="36">
        <v>224359</v>
      </c>
      <c r="C177" s="36">
        <v>240293</v>
      </c>
      <c r="D177" s="36">
        <v>273147</v>
      </c>
      <c r="E177" s="36">
        <v>281004</v>
      </c>
      <c r="F177" s="36">
        <v>294424</v>
      </c>
      <c r="G177" s="36">
        <v>292384</v>
      </c>
      <c r="H177" s="36">
        <v>304836</v>
      </c>
      <c r="I177" s="36">
        <v>315945</v>
      </c>
      <c r="J177" s="36">
        <v>335921</v>
      </c>
      <c r="K177" s="36">
        <v>343717</v>
      </c>
      <c r="L177" s="36">
        <v>342355</v>
      </c>
      <c r="M177" s="36">
        <v>338841</v>
      </c>
      <c r="N177" s="36">
        <v>333139</v>
      </c>
      <c r="O177" s="36">
        <v>342118</v>
      </c>
      <c r="P177" s="36">
        <v>355512</v>
      </c>
      <c r="Q177" s="36">
        <v>359771</v>
      </c>
      <c r="R177" s="36">
        <v>361911</v>
      </c>
      <c r="S177" s="36">
        <v>345977</v>
      </c>
      <c r="T177" s="36">
        <v>313922</v>
      </c>
      <c r="U177" s="36">
        <v>254368</v>
      </c>
      <c r="V177" s="36">
        <v>214529</v>
      </c>
      <c r="W177" s="36">
        <v>195454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5453</v>
      </c>
      <c r="D5" s="52">
        <v>8467</v>
      </c>
      <c r="E5" s="52">
        <v>4463</v>
      </c>
      <c r="F5" s="52">
        <v>2684</v>
      </c>
      <c r="G5" s="52">
        <v>1347</v>
      </c>
      <c r="H5" s="52">
        <v>1199</v>
      </c>
      <c r="I5" s="52">
        <v>0</v>
      </c>
      <c r="J5" s="52">
        <v>0</v>
      </c>
      <c r="K5" s="52">
        <v>0</v>
      </c>
      <c r="L5" s="52">
        <v>1</v>
      </c>
      <c r="M5" s="52">
        <v>510</v>
      </c>
      <c r="N5" s="52">
        <v>1502</v>
      </c>
      <c r="O5" s="52">
        <v>1702</v>
      </c>
      <c r="P5" s="52">
        <v>1</v>
      </c>
      <c r="Q5" s="52">
        <v>7</v>
      </c>
      <c r="R5" s="52">
        <v>24</v>
      </c>
      <c r="S5" s="52">
        <v>66</v>
      </c>
      <c r="T5" s="52">
        <v>104</v>
      </c>
      <c r="U5" s="52">
        <v>185</v>
      </c>
      <c r="V5" s="52">
        <v>715</v>
      </c>
      <c r="W5" s="52">
        <v>162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644</v>
      </c>
      <c r="D8" s="52">
        <v>645</v>
      </c>
      <c r="E8" s="52">
        <v>654</v>
      </c>
      <c r="F8" s="52">
        <v>673</v>
      </c>
      <c r="G8" s="52">
        <v>703</v>
      </c>
      <c r="H8" s="52">
        <v>747</v>
      </c>
      <c r="I8" s="52">
        <v>413</v>
      </c>
      <c r="J8" s="52">
        <v>226</v>
      </c>
      <c r="K8" s="52">
        <v>302</v>
      </c>
      <c r="L8" s="52">
        <v>117</v>
      </c>
      <c r="M8" s="52">
        <v>48</v>
      </c>
      <c r="N8" s="52">
        <v>20</v>
      </c>
      <c r="O8" s="52">
        <v>235</v>
      </c>
      <c r="P8" s="52">
        <v>49</v>
      </c>
      <c r="Q8" s="52">
        <v>46</v>
      </c>
      <c r="R8" s="52">
        <v>78</v>
      </c>
      <c r="S8" s="52">
        <v>129</v>
      </c>
      <c r="T8" s="52">
        <v>171</v>
      </c>
      <c r="U8" s="52">
        <v>276</v>
      </c>
      <c r="V8" s="52">
        <v>394</v>
      </c>
      <c r="W8" s="52">
        <v>486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38</v>
      </c>
      <c r="D11" s="52">
        <v>60</v>
      </c>
      <c r="E11" s="52">
        <v>31</v>
      </c>
      <c r="F11" s="52">
        <v>19</v>
      </c>
      <c r="G11" s="52">
        <v>9</v>
      </c>
      <c r="H11" s="52">
        <v>22</v>
      </c>
      <c r="I11" s="52">
        <v>12</v>
      </c>
      <c r="J11" s="52">
        <v>0</v>
      </c>
      <c r="K11" s="52">
        <v>0</v>
      </c>
      <c r="L11" s="52">
        <v>1</v>
      </c>
      <c r="M11" s="52">
        <v>1</v>
      </c>
      <c r="N11" s="52">
        <v>5</v>
      </c>
      <c r="O11" s="52">
        <v>5</v>
      </c>
      <c r="P11" s="52">
        <v>0</v>
      </c>
      <c r="Q11" s="52">
        <v>1</v>
      </c>
      <c r="R11" s="52">
        <v>0</v>
      </c>
      <c r="S11" s="52">
        <v>1</v>
      </c>
      <c r="T11" s="52">
        <v>3</v>
      </c>
      <c r="U11" s="52">
        <v>4</v>
      </c>
      <c r="V11" s="52">
        <v>4</v>
      </c>
      <c r="W11" s="52">
        <v>6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2</v>
      </c>
      <c r="E12" s="52">
        <v>0</v>
      </c>
      <c r="F12" s="52">
        <v>0</v>
      </c>
      <c r="G12" s="52">
        <v>0</v>
      </c>
      <c r="H12" s="52">
        <v>1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1926</v>
      </c>
      <c r="D15" s="52">
        <v>2989</v>
      </c>
      <c r="E15" s="52">
        <v>1576</v>
      </c>
      <c r="F15" s="52">
        <v>948</v>
      </c>
      <c r="G15" s="52">
        <v>475</v>
      </c>
      <c r="H15" s="52">
        <v>1103</v>
      </c>
      <c r="I15" s="52">
        <v>602</v>
      </c>
      <c r="J15" s="52">
        <v>9</v>
      </c>
      <c r="K15" s="52">
        <v>25</v>
      </c>
      <c r="L15" s="52">
        <v>48</v>
      </c>
      <c r="M15" s="52">
        <v>108</v>
      </c>
      <c r="N15" s="52">
        <v>301</v>
      </c>
      <c r="O15" s="52">
        <v>318</v>
      </c>
      <c r="P15" s="52">
        <v>19</v>
      </c>
      <c r="Q15" s="52">
        <v>39</v>
      </c>
      <c r="R15" s="52">
        <v>80</v>
      </c>
      <c r="S15" s="52">
        <v>122</v>
      </c>
      <c r="T15" s="52">
        <v>171</v>
      </c>
      <c r="U15" s="52">
        <v>257</v>
      </c>
      <c r="V15" s="52">
        <v>372</v>
      </c>
      <c r="W15" s="52">
        <v>346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3489</v>
      </c>
      <c r="D16" s="52">
        <v>5416</v>
      </c>
      <c r="E16" s="52">
        <v>2856</v>
      </c>
      <c r="F16" s="52">
        <v>1717</v>
      </c>
      <c r="G16" s="52">
        <v>863</v>
      </c>
      <c r="H16" s="52">
        <v>1997</v>
      </c>
      <c r="I16" s="52">
        <v>1091</v>
      </c>
      <c r="J16" s="52">
        <v>21</v>
      </c>
      <c r="K16" s="52">
        <v>72</v>
      </c>
      <c r="L16" s="52">
        <v>163</v>
      </c>
      <c r="M16" s="52">
        <v>401</v>
      </c>
      <c r="N16" s="52">
        <v>1205</v>
      </c>
      <c r="O16" s="52">
        <v>1443</v>
      </c>
      <c r="P16" s="52">
        <v>117</v>
      </c>
      <c r="Q16" s="52">
        <v>187</v>
      </c>
      <c r="R16" s="52">
        <v>256</v>
      </c>
      <c r="S16" s="52">
        <v>273</v>
      </c>
      <c r="T16" s="52">
        <v>396</v>
      </c>
      <c r="U16" s="52">
        <v>593</v>
      </c>
      <c r="V16" s="52">
        <v>917</v>
      </c>
      <c r="W16" s="52">
        <v>888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236</v>
      </c>
      <c r="D21" s="52">
        <v>367</v>
      </c>
      <c r="E21" s="52">
        <v>193</v>
      </c>
      <c r="F21" s="52">
        <v>116</v>
      </c>
      <c r="G21" s="52">
        <v>59</v>
      </c>
      <c r="H21" s="52">
        <v>135</v>
      </c>
      <c r="I21" s="52">
        <v>74</v>
      </c>
      <c r="J21" s="52">
        <v>1</v>
      </c>
      <c r="K21" s="52">
        <v>5</v>
      </c>
      <c r="L21" s="52">
        <v>9</v>
      </c>
      <c r="M21" s="52">
        <v>23</v>
      </c>
      <c r="N21" s="52">
        <v>72</v>
      </c>
      <c r="O21" s="52">
        <v>86</v>
      </c>
      <c r="P21" s="52">
        <v>5</v>
      </c>
      <c r="Q21" s="52">
        <v>13</v>
      </c>
      <c r="R21" s="52">
        <v>24</v>
      </c>
      <c r="S21" s="52">
        <v>39</v>
      </c>
      <c r="T21" s="52">
        <v>56</v>
      </c>
      <c r="U21" s="52">
        <v>112</v>
      </c>
      <c r="V21" s="52">
        <v>162</v>
      </c>
      <c r="W21" s="52">
        <v>188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5217</v>
      </c>
      <c r="D22" s="36">
        <v>8100</v>
      </c>
      <c r="E22" s="36">
        <v>4270</v>
      </c>
      <c r="F22" s="36">
        <v>2568</v>
      </c>
      <c r="G22" s="36">
        <v>1288</v>
      </c>
      <c r="H22" s="36">
        <v>2987</v>
      </c>
      <c r="I22" s="36">
        <v>1633</v>
      </c>
      <c r="J22" s="36">
        <v>28</v>
      </c>
      <c r="K22" s="36">
        <v>92</v>
      </c>
      <c r="L22" s="36">
        <v>203</v>
      </c>
      <c r="M22" s="36">
        <v>487</v>
      </c>
      <c r="N22" s="36">
        <v>1440</v>
      </c>
      <c r="O22" s="36">
        <v>1680</v>
      </c>
      <c r="P22" s="36">
        <v>127</v>
      </c>
      <c r="Q22" s="36">
        <v>223</v>
      </c>
      <c r="R22" s="36">
        <v>308</v>
      </c>
      <c r="S22" s="36">
        <v>364</v>
      </c>
      <c r="T22" s="36">
        <v>504</v>
      </c>
      <c r="U22" s="36">
        <v>742</v>
      </c>
      <c r="V22" s="36">
        <v>1133</v>
      </c>
      <c r="W22" s="36">
        <v>1055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6681</v>
      </c>
      <c r="D26" s="52">
        <v>11709</v>
      </c>
      <c r="E26" s="52">
        <v>6505</v>
      </c>
      <c r="F26" s="52">
        <v>2824</v>
      </c>
      <c r="G26" s="52">
        <v>2223</v>
      </c>
      <c r="H26" s="52">
        <v>5838</v>
      </c>
      <c r="I26" s="52">
        <v>5964</v>
      </c>
      <c r="J26" s="52">
        <v>5971</v>
      </c>
      <c r="K26" s="52">
        <v>5991</v>
      </c>
      <c r="L26" s="52">
        <v>6031</v>
      </c>
      <c r="M26" s="52">
        <v>6102</v>
      </c>
      <c r="N26" s="52">
        <v>6220</v>
      </c>
      <c r="O26" s="52">
        <v>5203</v>
      </c>
      <c r="P26" s="52">
        <v>661</v>
      </c>
      <c r="Q26" s="52">
        <v>991</v>
      </c>
      <c r="R26" s="52">
        <v>1416</v>
      </c>
      <c r="S26" s="52">
        <v>1919</v>
      </c>
      <c r="T26" s="52">
        <v>4963</v>
      </c>
      <c r="U26" s="52">
        <v>9874</v>
      </c>
      <c r="V26" s="52">
        <v>4879</v>
      </c>
      <c r="W26" s="52">
        <v>1169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1805</v>
      </c>
      <c r="D29" s="52">
        <v>1809</v>
      </c>
      <c r="E29" s="52">
        <v>1838</v>
      </c>
      <c r="F29" s="52">
        <v>1905</v>
      </c>
      <c r="G29" s="52">
        <v>2019</v>
      </c>
      <c r="H29" s="52">
        <v>2180</v>
      </c>
      <c r="I29" s="52">
        <v>1308</v>
      </c>
      <c r="J29" s="52">
        <v>930</v>
      </c>
      <c r="K29" s="52">
        <v>1180</v>
      </c>
      <c r="L29" s="52">
        <v>679</v>
      </c>
      <c r="M29" s="52">
        <v>461</v>
      </c>
      <c r="N29" s="52">
        <v>628</v>
      </c>
      <c r="O29" s="52">
        <v>2130</v>
      </c>
      <c r="P29" s="52">
        <v>1513</v>
      </c>
      <c r="Q29" s="52">
        <v>1718</v>
      </c>
      <c r="R29" s="52">
        <v>2098</v>
      </c>
      <c r="S29" s="52">
        <v>2723</v>
      </c>
      <c r="T29" s="52">
        <v>3165</v>
      </c>
      <c r="U29" s="52">
        <v>3715</v>
      </c>
      <c r="V29" s="52">
        <v>3331</v>
      </c>
      <c r="W29" s="52">
        <v>3113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84</v>
      </c>
      <c r="D31" s="52">
        <v>84</v>
      </c>
      <c r="E31" s="52">
        <v>85</v>
      </c>
      <c r="F31" s="52">
        <v>86</v>
      </c>
      <c r="G31" s="52">
        <v>88</v>
      </c>
      <c r="H31" s="52">
        <v>92</v>
      </c>
      <c r="I31" s="52">
        <v>52</v>
      </c>
      <c r="J31" s="52">
        <v>45</v>
      </c>
      <c r="K31" s="52">
        <v>46</v>
      </c>
      <c r="L31" s="52">
        <v>45</v>
      </c>
      <c r="M31" s="52">
        <v>44</v>
      </c>
      <c r="N31" s="52">
        <v>40</v>
      </c>
      <c r="O31" s="52">
        <v>35</v>
      </c>
      <c r="P31" s="52">
        <v>17</v>
      </c>
      <c r="Q31" s="52">
        <v>19</v>
      </c>
      <c r="R31" s="52">
        <v>25</v>
      </c>
      <c r="S31" s="52">
        <v>32</v>
      </c>
      <c r="T31" s="52">
        <v>40</v>
      </c>
      <c r="U31" s="52">
        <v>54</v>
      </c>
      <c r="V31" s="52">
        <v>56</v>
      </c>
      <c r="W31" s="52">
        <v>48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1</v>
      </c>
      <c r="D32" s="52">
        <v>1</v>
      </c>
      <c r="E32" s="52">
        <v>1</v>
      </c>
      <c r="F32" s="52">
        <v>1</v>
      </c>
      <c r="G32" s="52">
        <v>1</v>
      </c>
      <c r="H32" s="52">
        <v>2</v>
      </c>
      <c r="I32" s="52">
        <v>0</v>
      </c>
      <c r="J32" s="52">
        <v>1</v>
      </c>
      <c r="K32" s="52">
        <v>0</v>
      </c>
      <c r="L32" s="52">
        <v>1</v>
      </c>
      <c r="M32" s="52">
        <v>0</v>
      </c>
      <c r="N32" s="52">
        <v>1</v>
      </c>
      <c r="O32" s="52">
        <v>1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2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4211</v>
      </c>
      <c r="D35" s="52">
        <v>4214</v>
      </c>
      <c r="E35" s="52">
        <v>4233</v>
      </c>
      <c r="F35" s="52">
        <v>4277</v>
      </c>
      <c r="G35" s="52">
        <v>4363</v>
      </c>
      <c r="H35" s="52">
        <v>4543</v>
      </c>
      <c r="I35" s="52">
        <v>2330</v>
      </c>
      <c r="J35" s="52">
        <v>2160</v>
      </c>
      <c r="K35" s="52">
        <v>2173</v>
      </c>
      <c r="L35" s="52">
        <v>2337</v>
      </c>
      <c r="M35" s="52">
        <v>2457</v>
      </c>
      <c r="N35" s="52">
        <v>2763</v>
      </c>
      <c r="O35" s="52">
        <v>2346</v>
      </c>
      <c r="P35" s="52">
        <v>1233</v>
      </c>
      <c r="Q35" s="52">
        <v>1363</v>
      </c>
      <c r="R35" s="52">
        <v>2139</v>
      </c>
      <c r="S35" s="52">
        <v>2936</v>
      </c>
      <c r="T35" s="52">
        <v>3312</v>
      </c>
      <c r="U35" s="52">
        <v>3914</v>
      </c>
      <c r="V35" s="52">
        <v>2999</v>
      </c>
      <c r="W35" s="52">
        <v>2385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7630</v>
      </c>
      <c r="D36" s="52">
        <v>7638</v>
      </c>
      <c r="E36" s="52">
        <v>7679</v>
      </c>
      <c r="F36" s="52">
        <v>7772</v>
      </c>
      <c r="G36" s="52">
        <v>7954</v>
      </c>
      <c r="H36" s="52">
        <v>8280</v>
      </c>
      <c r="I36" s="52">
        <v>4256</v>
      </c>
      <c r="J36" s="52">
        <v>3818</v>
      </c>
      <c r="K36" s="52">
        <v>3967</v>
      </c>
      <c r="L36" s="52">
        <v>4130</v>
      </c>
      <c r="M36" s="52">
        <v>4593</v>
      </c>
      <c r="N36" s="52">
        <v>5224</v>
      </c>
      <c r="O36" s="52">
        <v>5873</v>
      </c>
      <c r="P36" s="52">
        <v>4233</v>
      </c>
      <c r="Q36" s="52">
        <v>5170</v>
      </c>
      <c r="R36" s="52">
        <v>5887</v>
      </c>
      <c r="S36" s="52">
        <v>6068</v>
      </c>
      <c r="T36" s="52">
        <v>7269</v>
      </c>
      <c r="U36" s="52">
        <v>9220</v>
      </c>
      <c r="V36" s="52">
        <v>6839</v>
      </c>
      <c r="W36" s="52">
        <v>6054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517</v>
      </c>
      <c r="D40" s="52">
        <v>516</v>
      </c>
      <c r="E40" s="52">
        <v>520</v>
      </c>
      <c r="F40" s="52">
        <v>523</v>
      </c>
      <c r="G40" s="52">
        <v>533</v>
      </c>
      <c r="H40" s="52">
        <v>548</v>
      </c>
      <c r="I40" s="52">
        <v>266</v>
      </c>
      <c r="J40" s="52">
        <v>215</v>
      </c>
      <c r="K40" s="52">
        <v>221</v>
      </c>
      <c r="L40" s="52">
        <v>246</v>
      </c>
      <c r="M40" s="52">
        <v>272</v>
      </c>
      <c r="N40" s="52">
        <v>325</v>
      </c>
      <c r="O40" s="52">
        <v>367</v>
      </c>
      <c r="P40" s="52">
        <v>250</v>
      </c>
      <c r="Q40" s="52">
        <v>335</v>
      </c>
      <c r="R40" s="52">
        <v>440</v>
      </c>
      <c r="S40" s="52">
        <v>577</v>
      </c>
      <c r="T40" s="52">
        <v>851</v>
      </c>
      <c r="U40" s="52">
        <v>1402</v>
      </c>
      <c r="V40" s="52">
        <v>1215</v>
      </c>
      <c r="W40" s="52">
        <v>1242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11410</v>
      </c>
      <c r="D41" s="36">
        <v>11420</v>
      </c>
      <c r="E41" s="36">
        <v>11479</v>
      </c>
      <c r="F41" s="36">
        <v>11611</v>
      </c>
      <c r="G41" s="36">
        <v>11877</v>
      </c>
      <c r="H41" s="36">
        <v>12371</v>
      </c>
      <c r="I41" s="36">
        <v>6365</v>
      </c>
      <c r="J41" s="36">
        <v>5812</v>
      </c>
      <c r="K41" s="36">
        <v>5963</v>
      </c>
      <c r="L41" s="36">
        <v>6268</v>
      </c>
      <c r="M41" s="36">
        <v>6825</v>
      </c>
      <c r="N41" s="36">
        <v>7706</v>
      </c>
      <c r="O41" s="36">
        <v>7880</v>
      </c>
      <c r="P41" s="36">
        <v>5228</v>
      </c>
      <c r="Q41" s="36">
        <v>6230</v>
      </c>
      <c r="R41" s="36">
        <v>7606</v>
      </c>
      <c r="S41" s="36">
        <v>8460</v>
      </c>
      <c r="T41" s="36">
        <v>9787</v>
      </c>
      <c r="U41" s="36">
        <v>11789</v>
      </c>
      <c r="V41" s="36">
        <v>8675</v>
      </c>
      <c r="W41" s="36">
        <v>7234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211787</v>
      </c>
      <c r="D45" s="52">
        <v>211853</v>
      </c>
      <c r="E45" s="52">
        <v>212307</v>
      </c>
      <c r="F45" s="52">
        <v>213538</v>
      </c>
      <c r="G45" s="52">
        <v>215921</v>
      </c>
      <c r="H45" s="52">
        <v>219806</v>
      </c>
      <c r="I45" s="52">
        <v>225434</v>
      </c>
      <c r="J45" s="52">
        <v>232952</v>
      </c>
      <c r="K45" s="52">
        <v>242526</v>
      </c>
      <c r="L45" s="52">
        <v>254402</v>
      </c>
      <c r="M45" s="52">
        <v>268817</v>
      </c>
      <c r="N45" s="52">
        <v>286000</v>
      </c>
      <c r="O45" s="52">
        <v>263768</v>
      </c>
      <c r="P45" s="52">
        <v>117627</v>
      </c>
      <c r="Q45" s="52">
        <v>154758</v>
      </c>
      <c r="R45" s="52">
        <v>164962</v>
      </c>
      <c r="S45" s="52">
        <v>208192</v>
      </c>
      <c r="T45" s="52">
        <v>193300</v>
      </c>
      <c r="U45" s="52">
        <v>175648</v>
      </c>
      <c r="V45" s="52">
        <v>156996</v>
      </c>
      <c r="W45" s="52">
        <v>134116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64097</v>
      </c>
      <c r="D48" s="52">
        <v>64280</v>
      </c>
      <c r="E48" s="52">
        <v>65543</v>
      </c>
      <c r="F48" s="52">
        <v>68903</v>
      </c>
      <c r="G48" s="52">
        <v>75541</v>
      </c>
      <c r="H48" s="52">
        <v>86858</v>
      </c>
      <c r="I48" s="52">
        <v>82635</v>
      </c>
      <c r="J48" s="52">
        <v>62278</v>
      </c>
      <c r="K48" s="52">
        <v>87790</v>
      </c>
      <c r="L48" s="52">
        <v>93035</v>
      </c>
      <c r="M48" s="52">
        <v>104356</v>
      </c>
      <c r="N48" s="52">
        <v>101642</v>
      </c>
      <c r="O48" s="52">
        <v>125203</v>
      </c>
      <c r="P48" s="52">
        <v>67182</v>
      </c>
      <c r="Q48" s="52">
        <v>50756</v>
      </c>
      <c r="R48" s="52">
        <v>57546</v>
      </c>
      <c r="S48" s="52">
        <v>84781</v>
      </c>
      <c r="T48" s="52">
        <v>88933</v>
      </c>
      <c r="U48" s="52">
        <v>91173</v>
      </c>
      <c r="V48" s="52">
        <v>88680</v>
      </c>
      <c r="W48" s="52">
        <v>82146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52303</v>
      </c>
      <c r="D50" s="52">
        <v>52312</v>
      </c>
      <c r="E50" s="52">
        <v>52377</v>
      </c>
      <c r="F50" s="52">
        <v>52541</v>
      </c>
      <c r="G50" s="52">
        <v>52850</v>
      </c>
      <c r="H50" s="52">
        <v>53326</v>
      </c>
      <c r="I50" s="52">
        <v>53991</v>
      </c>
      <c r="J50" s="52">
        <v>76769</v>
      </c>
      <c r="K50" s="52">
        <v>63880</v>
      </c>
      <c r="L50" s="52">
        <v>66359</v>
      </c>
      <c r="M50" s="52">
        <v>72334</v>
      </c>
      <c r="N50" s="52">
        <v>80211</v>
      </c>
      <c r="O50" s="52">
        <v>69531</v>
      </c>
      <c r="P50" s="52">
        <v>17044</v>
      </c>
      <c r="Q50" s="52">
        <v>12057</v>
      </c>
      <c r="R50" s="52">
        <v>25459</v>
      </c>
      <c r="S50" s="52">
        <v>55460</v>
      </c>
      <c r="T50" s="52">
        <v>33082</v>
      </c>
      <c r="U50" s="52">
        <v>28217</v>
      </c>
      <c r="V50" s="52">
        <v>31651</v>
      </c>
      <c r="W50" s="52">
        <v>20656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702</v>
      </c>
      <c r="D51" s="52">
        <v>702</v>
      </c>
      <c r="E51" s="52">
        <v>704</v>
      </c>
      <c r="F51" s="52">
        <v>705</v>
      </c>
      <c r="G51" s="52">
        <v>711</v>
      </c>
      <c r="H51" s="52">
        <v>719</v>
      </c>
      <c r="I51" s="52">
        <v>729</v>
      </c>
      <c r="J51" s="52">
        <v>1042</v>
      </c>
      <c r="K51" s="52">
        <v>867</v>
      </c>
      <c r="L51" s="52">
        <v>910</v>
      </c>
      <c r="M51" s="52">
        <v>1002</v>
      </c>
      <c r="N51" s="52">
        <v>1135</v>
      </c>
      <c r="O51" s="52">
        <v>1010</v>
      </c>
      <c r="P51" s="52">
        <v>193</v>
      </c>
      <c r="Q51" s="52">
        <v>151</v>
      </c>
      <c r="R51" s="52">
        <v>301</v>
      </c>
      <c r="S51" s="52">
        <v>800</v>
      </c>
      <c r="T51" s="52">
        <v>591</v>
      </c>
      <c r="U51" s="52">
        <v>628</v>
      </c>
      <c r="V51" s="52">
        <v>749</v>
      </c>
      <c r="W51" s="52">
        <v>447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112933</v>
      </c>
      <c r="D54" s="52">
        <v>113169</v>
      </c>
      <c r="E54" s="52">
        <v>114915</v>
      </c>
      <c r="F54" s="52">
        <v>119976</v>
      </c>
      <c r="G54" s="52">
        <v>130027</v>
      </c>
      <c r="H54" s="52">
        <v>147083</v>
      </c>
      <c r="I54" s="52">
        <v>104963</v>
      </c>
      <c r="J54" s="52">
        <v>111134</v>
      </c>
      <c r="K54" s="52">
        <v>144406</v>
      </c>
      <c r="L54" s="52">
        <v>147965</v>
      </c>
      <c r="M54" s="52">
        <v>131230</v>
      </c>
      <c r="N54" s="52">
        <v>126131</v>
      </c>
      <c r="O54" s="52">
        <v>85548</v>
      </c>
      <c r="P54" s="52">
        <v>47213</v>
      </c>
      <c r="Q54" s="52">
        <v>52030</v>
      </c>
      <c r="R54" s="52">
        <v>73356</v>
      </c>
      <c r="S54" s="52">
        <v>97982</v>
      </c>
      <c r="T54" s="52">
        <v>87486</v>
      </c>
      <c r="U54" s="52">
        <v>80919</v>
      </c>
      <c r="V54" s="52">
        <v>70289</v>
      </c>
      <c r="W54" s="52">
        <v>58386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204632</v>
      </c>
      <c r="D55" s="52">
        <v>205149</v>
      </c>
      <c r="E55" s="52">
        <v>208687</v>
      </c>
      <c r="F55" s="52">
        <v>218035</v>
      </c>
      <c r="G55" s="52">
        <v>236146</v>
      </c>
      <c r="H55" s="52">
        <v>265707</v>
      </c>
      <c r="I55" s="52">
        <v>186482</v>
      </c>
      <c r="J55" s="52">
        <v>192550</v>
      </c>
      <c r="K55" s="52">
        <v>251895</v>
      </c>
      <c r="L55" s="52">
        <v>242037</v>
      </c>
      <c r="M55" s="52">
        <v>245235</v>
      </c>
      <c r="N55" s="52">
        <v>232804</v>
      </c>
      <c r="O55" s="52">
        <v>222046</v>
      </c>
      <c r="P55" s="52">
        <v>172863</v>
      </c>
      <c r="Q55" s="52">
        <v>213884</v>
      </c>
      <c r="R55" s="52">
        <v>218355</v>
      </c>
      <c r="S55" s="52">
        <v>206415</v>
      </c>
      <c r="T55" s="52">
        <v>191973</v>
      </c>
      <c r="U55" s="52">
        <v>169671</v>
      </c>
      <c r="V55" s="52">
        <v>164161</v>
      </c>
      <c r="W55" s="52">
        <v>158085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18350</v>
      </c>
      <c r="D59" s="52">
        <v>18379</v>
      </c>
      <c r="E59" s="52">
        <v>18582</v>
      </c>
      <c r="F59" s="52">
        <v>19099</v>
      </c>
      <c r="G59" s="52">
        <v>20098</v>
      </c>
      <c r="H59" s="52">
        <v>21768</v>
      </c>
      <c r="I59" s="52">
        <v>13302</v>
      </c>
      <c r="J59" s="52">
        <v>12062</v>
      </c>
      <c r="K59" s="52">
        <v>14490</v>
      </c>
      <c r="L59" s="52">
        <v>14534</v>
      </c>
      <c r="M59" s="52">
        <v>16512</v>
      </c>
      <c r="N59" s="52">
        <v>17893</v>
      </c>
      <c r="O59" s="52">
        <v>17309</v>
      </c>
      <c r="P59" s="52">
        <v>11405</v>
      </c>
      <c r="Q59" s="52">
        <v>14274</v>
      </c>
      <c r="R59" s="52">
        <v>16678</v>
      </c>
      <c r="S59" s="52">
        <v>22071</v>
      </c>
      <c r="T59" s="52">
        <v>24326</v>
      </c>
      <c r="U59" s="52">
        <v>28845</v>
      </c>
      <c r="V59" s="52">
        <v>35966</v>
      </c>
      <c r="W59" s="52">
        <v>40985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405225</v>
      </c>
      <c r="D60" s="36">
        <v>406129</v>
      </c>
      <c r="E60" s="36">
        <v>412467</v>
      </c>
      <c r="F60" s="36">
        <v>429668</v>
      </c>
      <c r="G60" s="36">
        <v>463183</v>
      </c>
      <c r="H60" s="36">
        <v>518430</v>
      </c>
      <c r="I60" s="36">
        <v>357091</v>
      </c>
      <c r="J60" s="36">
        <v>372477</v>
      </c>
      <c r="K60" s="36">
        <v>451261</v>
      </c>
      <c r="L60" s="36">
        <v>447052</v>
      </c>
      <c r="M60" s="36">
        <v>437394</v>
      </c>
      <c r="N60" s="36">
        <v>426308</v>
      </c>
      <c r="O60" s="36">
        <v>368799</v>
      </c>
      <c r="P60" s="36">
        <v>233910</v>
      </c>
      <c r="Q60" s="36">
        <v>282153</v>
      </c>
      <c r="R60" s="36">
        <v>320444</v>
      </c>
      <c r="S60" s="36">
        <v>345206</v>
      </c>
      <c r="T60" s="36">
        <v>309267</v>
      </c>
      <c r="U60" s="36">
        <v>273854</v>
      </c>
      <c r="V60" s="36">
        <v>252498</v>
      </c>
      <c r="W60" s="36">
        <v>216199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507</v>
      </c>
      <c r="D64" s="52">
        <v>508</v>
      </c>
      <c r="E64" s="52">
        <v>512</v>
      </c>
      <c r="F64" s="52">
        <v>533</v>
      </c>
      <c r="G64" s="52">
        <v>594</v>
      </c>
      <c r="H64" s="52">
        <v>736</v>
      </c>
      <c r="I64" s="52">
        <v>1030</v>
      </c>
      <c r="J64" s="52">
        <v>1564</v>
      </c>
      <c r="K64" s="52">
        <v>2421</v>
      </c>
      <c r="L64" s="52">
        <v>3714</v>
      </c>
      <c r="M64" s="52">
        <v>5508</v>
      </c>
      <c r="N64" s="52">
        <v>7881</v>
      </c>
      <c r="O64" s="52">
        <v>10782</v>
      </c>
      <c r="P64" s="52">
        <v>14021</v>
      </c>
      <c r="Q64" s="52">
        <v>18396</v>
      </c>
      <c r="R64" s="52">
        <v>23527</v>
      </c>
      <c r="S64" s="52">
        <v>29559</v>
      </c>
      <c r="T64" s="52">
        <v>36154</v>
      </c>
      <c r="U64" s="52">
        <v>42516</v>
      </c>
      <c r="V64" s="52">
        <v>48508</v>
      </c>
      <c r="W64" s="52">
        <v>52564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154</v>
      </c>
      <c r="D67" s="52">
        <v>153</v>
      </c>
      <c r="E67" s="52">
        <v>159</v>
      </c>
      <c r="F67" s="52">
        <v>177</v>
      </c>
      <c r="G67" s="52">
        <v>241</v>
      </c>
      <c r="H67" s="52">
        <v>433</v>
      </c>
      <c r="I67" s="52">
        <v>3159</v>
      </c>
      <c r="J67" s="52">
        <v>2312</v>
      </c>
      <c r="K67" s="52">
        <v>1936</v>
      </c>
      <c r="L67" s="52">
        <v>4931</v>
      </c>
      <c r="M67" s="52">
        <v>10111</v>
      </c>
      <c r="N67" s="52">
        <v>13811</v>
      </c>
      <c r="O67" s="52">
        <v>17874</v>
      </c>
      <c r="P67" s="52">
        <v>20771</v>
      </c>
      <c r="Q67" s="52">
        <v>19708</v>
      </c>
      <c r="R67" s="52">
        <v>20174</v>
      </c>
      <c r="S67" s="52">
        <v>22594</v>
      </c>
      <c r="T67" s="52">
        <v>22272</v>
      </c>
      <c r="U67" s="52">
        <v>23218</v>
      </c>
      <c r="V67" s="52">
        <v>25685</v>
      </c>
      <c r="W67" s="52">
        <v>29970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51</v>
      </c>
      <c r="D69" s="52">
        <v>50</v>
      </c>
      <c r="E69" s="52">
        <v>51</v>
      </c>
      <c r="F69" s="52">
        <v>54</v>
      </c>
      <c r="G69" s="52">
        <v>57</v>
      </c>
      <c r="H69" s="52">
        <v>74</v>
      </c>
      <c r="I69" s="52">
        <v>98</v>
      </c>
      <c r="J69" s="52">
        <v>299</v>
      </c>
      <c r="K69" s="52">
        <v>373</v>
      </c>
      <c r="L69" s="52">
        <v>546</v>
      </c>
      <c r="M69" s="52">
        <v>796</v>
      </c>
      <c r="N69" s="52">
        <v>1142</v>
      </c>
      <c r="O69" s="52">
        <v>1569</v>
      </c>
      <c r="P69" s="52">
        <v>1827</v>
      </c>
      <c r="Q69" s="52">
        <v>2391</v>
      </c>
      <c r="R69" s="52">
        <v>2937</v>
      </c>
      <c r="S69" s="52">
        <v>3632</v>
      </c>
      <c r="T69" s="52">
        <v>4603</v>
      </c>
      <c r="U69" s="52">
        <v>5585</v>
      </c>
      <c r="V69" s="52">
        <v>7111</v>
      </c>
      <c r="W69" s="52">
        <v>8422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1</v>
      </c>
      <c r="D70" s="52">
        <v>0</v>
      </c>
      <c r="E70" s="52">
        <v>1</v>
      </c>
      <c r="F70" s="52">
        <v>1</v>
      </c>
      <c r="G70" s="52">
        <v>1</v>
      </c>
      <c r="H70" s="52">
        <v>0</v>
      </c>
      <c r="I70" s="52">
        <v>1</v>
      </c>
      <c r="J70" s="52">
        <v>1</v>
      </c>
      <c r="K70" s="52">
        <v>1</v>
      </c>
      <c r="L70" s="52">
        <v>5</v>
      </c>
      <c r="M70" s="52">
        <v>13</v>
      </c>
      <c r="N70" s="52">
        <v>13</v>
      </c>
      <c r="O70" s="52">
        <v>11</v>
      </c>
      <c r="P70" s="52">
        <v>19</v>
      </c>
      <c r="Q70" s="52">
        <v>36</v>
      </c>
      <c r="R70" s="52">
        <v>43</v>
      </c>
      <c r="S70" s="52">
        <v>59</v>
      </c>
      <c r="T70" s="52">
        <v>70</v>
      </c>
      <c r="U70" s="52">
        <v>105</v>
      </c>
      <c r="V70" s="52">
        <v>130</v>
      </c>
      <c r="W70" s="52">
        <v>147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324</v>
      </c>
      <c r="D73" s="52">
        <v>326</v>
      </c>
      <c r="E73" s="52">
        <v>340</v>
      </c>
      <c r="F73" s="52">
        <v>401</v>
      </c>
      <c r="G73" s="52">
        <v>579</v>
      </c>
      <c r="H73" s="52">
        <v>1006</v>
      </c>
      <c r="I73" s="52">
        <v>1679</v>
      </c>
      <c r="J73" s="52">
        <v>3080</v>
      </c>
      <c r="K73" s="52">
        <v>5226</v>
      </c>
      <c r="L73" s="52">
        <v>7906</v>
      </c>
      <c r="M73" s="52">
        <v>10425</v>
      </c>
      <c r="N73" s="52">
        <v>13397</v>
      </c>
      <c r="O73" s="52">
        <v>13905</v>
      </c>
      <c r="P73" s="52">
        <v>13296</v>
      </c>
      <c r="Q73" s="52">
        <v>11356</v>
      </c>
      <c r="R73" s="52">
        <v>16036</v>
      </c>
      <c r="S73" s="52">
        <v>20627</v>
      </c>
      <c r="T73" s="52">
        <v>18949</v>
      </c>
      <c r="U73" s="52">
        <v>20298</v>
      </c>
      <c r="V73" s="52">
        <v>20193</v>
      </c>
      <c r="W73" s="52">
        <v>20924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588</v>
      </c>
      <c r="D74" s="52">
        <v>590</v>
      </c>
      <c r="E74" s="52">
        <v>615</v>
      </c>
      <c r="F74" s="52">
        <v>719</v>
      </c>
      <c r="G74" s="52">
        <v>1009</v>
      </c>
      <c r="H74" s="52">
        <v>1676</v>
      </c>
      <c r="I74" s="52">
        <v>2674</v>
      </c>
      <c r="J74" s="52">
        <v>5024</v>
      </c>
      <c r="K74" s="52">
        <v>9277</v>
      </c>
      <c r="L74" s="52">
        <v>15502</v>
      </c>
      <c r="M74" s="52">
        <v>23413</v>
      </c>
      <c r="N74" s="52">
        <v>32284</v>
      </c>
      <c r="O74" s="52">
        <v>41917</v>
      </c>
      <c r="P74" s="52">
        <v>48911</v>
      </c>
      <c r="Q74" s="52">
        <v>53100</v>
      </c>
      <c r="R74" s="52">
        <v>48933</v>
      </c>
      <c r="S74" s="52">
        <v>44150</v>
      </c>
      <c r="T74" s="52">
        <v>43531</v>
      </c>
      <c r="U74" s="52">
        <v>47346</v>
      </c>
      <c r="V74" s="52">
        <v>55601</v>
      </c>
      <c r="W74" s="52">
        <v>67920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24</v>
      </c>
      <c r="D78" s="52">
        <v>24</v>
      </c>
      <c r="E78" s="52">
        <v>25</v>
      </c>
      <c r="F78" s="52">
        <v>28</v>
      </c>
      <c r="G78" s="52">
        <v>40</v>
      </c>
      <c r="H78" s="52">
        <v>67</v>
      </c>
      <c r="I78" s="52">
        <v>106</v>
      </c>
      <c r="J78" s="52">
        <v>213</v>
      </c>
      <c r="K78" s="52">
        <v>350</v>
      </c>
      <c r="L78" s="52">
        <v>579</v>
      </c>
      <c r="M78" s="52">
        <v>827</v>
      </c>
      <c r="N78" s="52">
        <v>1128</v>
      </c>
      <c r="O78" s="52">
        <v>1373</v>
      </c>
      <c r="P78" s="52">
        <v>1521</v>
      </c>
      <c r="Q78" s="52">
        <v>1610</v>
      </c>
      <c r="R78" s="52">
        <v>1652</v>
      </c>
      <c r="S78" s="52">
        <v>1807</v>
      </c>
      <c r="T78" s="52">
        <v>2070</v>
      </c>
      <c r="U78" s="52">
        <v>2493</v>
      </c>
      <c r="V78" s="52">
        <v>3139</v>
      </c>
      <c r="W78" s="52">
        <v>3799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991</v>
      </c>
      <c r="D79" s="36">
        <v>995</v>
      </c>
      <c r="E79" s="36">
        <v>1037</v>
      </c>
      <c r="F79" s="36">
        <v>1219</v>
      </c>
      <c r="G79" s="36">
        <v>1723</v>
      </c>
      <c r="H79" s="36">
        <v>2913</v>
      </c>
      <c r="I79" s="36">
        <v>4721</v>
      </c>
      <c r="J79" s="36">
        <v>8808</v>
      </c>
      <c r="K79" s="36">
        <v>15683</v>
      </c>
      <c r="L79" s="36">
        <v>25331</v>
      </c>
      <c r="M79" s="36">
        <v>36635</v>
      </c>
      <c r="N79" s="36">
        <v>49358</v>
      </c>
      <c r="O79" s="36">
        <v>60163</v>
      </c>
      <c r="P79" s="36">
        <v>66642</v>
      </c>
      <c r="Q79" s="36">
        <v>69105</v>
      </c>
      <c r="R79" s="36">
        <v>69977</v>
      </c>
      <c r="S79" s="36">
        <v>70664</v>
      </c>
      <c r="T79" s="36">
        <v>69721</v>
      </c>
      <c r="U79" s="36">
        <v>76249</v>
      </c>
      <c r="V79" s="36">
        <v>85934</v>
      </c>
      <c r="W79" s="36">
        <v>100462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63069</v>
      </c>
      <c r="D83" s="52">
        <v>63077</v>
      </c>
      <c r="E83" s="52">
        <v>63136</v>
      </c>
      <c r="F83" s="52">
        <v>63269</v>
      </c>
      <c r="G83" s="52">
        <v>63511</v>
      </c>
      <c r="H83" s="52">
        <v>63936</v>
      </c>
      <c r="I83" s="52">
        <v>64659</v>
      </c>
      <c r="J83" s="52">
        <v>65806</v>
      </c>
      <c r="K83" s="52">
        <v>67543</v>
      </c>
      <c r="L83" s="52">
        <v>69956</v>
      </c>
      <c r="M83" s="52">
        <v>73223</v>
      </c>
      <c r="N83" s="52">
        <v>77534</v>
      </c>
      <c r="O83" s="52">
        <v>70567</v>
      </c>
      <c r="P83" s="52">
        <v>27372</v>
      </c>
      <c r="Q83" s="52">
        <v>36408</v>
      </c>
      <c r="R83" s="52">
        <v>47272</v>
      </c>
      <c r="S83" s="52">
        <v>60021</v>
      </c>
      <c r="T83" s="52">
        <v>67295</v>
      </c>
      <c r="U83" s="52">
        <v>80546</v>
      </c>
      <c r="V83" s="52">
        <v>94565</v>
      </c>
      <c r="W83" s="52">
        <v>103204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19087</v>
      </c>
      <c r="D86" s="52">
        <v>19138</v>
      </c>
      <c r="E86" s="52">
        <v>19473</v>
      </c>
      <c r="F86" s="52">
        <v>20327</v>
      </c>
      <c r="G86" s="52">
        <v>21829</v>
      </c>
      <c r="H86" s="52">
        <v>24145</v>
      </c>
      <c r="I86" s="52">
        <v>20261</v>
      </c>
      <c r="J86" s="52">
        <v>14143</v>
      </c>
      <c r="K86" s="52">
        <v>17688</v>
      </c>
      <c r="L86" s="52">
        <v>16999</v>
      </c>
      <c r="M86" s="52">
        <v>19855</v>
      </c>
      <c r="N86" s="52">
        <v>25201</v>
      </c>
      <c r="O86" s="52">
        <v>44988</v>
      </c>
      <c r="P86" s="52">
        <v>39726</v>
      </c>
      <c r="Q86" s="52">
        <v>33702</v>
      </c>
      <c r="R86" s="52">
        <v>37858</v>
      </c>
      <c r="S86" s="52">
        <v>45865</v>
      </c>
      <c r="T86" s="52">
        <v>56245</v>
      </c>
      <c r="U86" s="52">
        <v>64486</v>
      </c>
      <c r="V86" s="52">
        <v>66222</v>
      </c>
      <c r="W86" s="52">
        <v>55574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208</v>
      </c>
      <c r="D88" s="52">
        <v>208</v>
      </c>
      <c r="E88" s="52">
        <v>209</v>
      </c>
      <c r="F88" s="52">
        <v>209</v>
      </c>
      <c r="G88" s="52">
        <v>211</v>
      </c>
      <c r="H88" s="52">
        <v>213</v>
      </c>
      <c r="I88" s="52">
        <v>218</v>
      </c>
      <c r="J88" s="52">
        <v>383</v>
      </c>
      <c r="K88" s="52">
        <v>291</v>
      </c>
      <c r="L88" s="52">
        <v>341</v>
      </c>
      <c r="M88" s="52">
        <v>421</v>
      </c>
      <c r="N88" s="52">
        <v>612</v>
      </c>
      <c r="O88" s="52">
        <v>836</v>
      </c>
      <c r="P88" s="52">
        <v>96</v>
      </c>
      <c r="Q88" s="52">
        <v>169</v>
      </c>
      <c r="R88" s="52">
        <v>260</v>
      </c>
      <c r="S88" s="52">
        <v>660</v>
      </c>
      <c r="T88" s="52">
        <v>621</v>
      </c>
      <c r="U88" s="52">
        <v>1003</v>
      </c>
      <c r="V88" s="52">
        <v>2103</v>
      </c>
      <c r="W88" s="52">
        <v>3223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3</v>
      </c>
      <c r="D89" s="52">
        <v>3</v>
      </c>
      <c r="E89" s="52">
        <v>2</v>
      </c>
      <c r="F89" s="52">
        <v>3</v>
      </c>
      <c r="G89" s="52">
        <v>3</v>
      </c>
      <c r="H89" s="52">
        <v>3</v>
      </c>
      <c r="I89" s="52">
        <v>3</v>
      </c>
      <c r="J89" s="52">
        <v>4</v>
      </c>
      <c r="K89" s="52">
        <v>4</v>
      </c>
      <c r="L89" s="52">
        <v>5</v>
      </c>
      <c r="M89" s="52">
        <v>5</v>
      </c>
      <c r="N89" s="52">
        <v>10</v>
      </c>
      <c r="O89" s="52">
        <v>14</v>
      </c>
      <c r="P89" s="52">
        <v>0</v>
      </c>
      <c r="Q89" s="52">
        <v>0</v>
      </c>
      <c r="R89" s="52">
        <v>0</v>
      </c>
      <c r="S89" s="52">
        <v>3</v>
      </c>
      <c r="T89" s="52">
        <v>5</v>
      </c>
      <c r="U89" s="52">
        <v>9</v>
      </c>
      <c r="V89" s="52">
        <v>36</v>
      </c>
      <c r="W89" s="52">
        <v>72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885</v>
      </c>
      <c r="D92" s="52">
        <v>886</v>
      </c>
      <c r="E92" s="52">
        <v>900</v>
      </c>
      <c r="F92" s="52">
        <v>933</v>
      </c>
      <c r="G92" s="52">
        <v>1000</v>
      </c>
      <c r="H92" s="52">
        <v>1106</v>
      </c>
      <c r="I92" s="52">
        <v>735</v>
      </c>
      <c r="J92" s="52">
        <v>736</v>
      </c>
      <c r="K92" s="52">
        <v>855</v>
      </c>
      <c r="L92" s="52">
        <v>794</v>
      </c>
      <c r="M92" s="52">
        <v>770</v>
      </c>
      <c r="N92" s="52">
        <v>714</v>
      </c>
      <c r="O92" s="52">
        <v>605</v>
      </c>
      <c r="P92" s="52">
        <v>409</v>
      </c>
      <c r="Q92" s="52">
        <v>422</v>
      </c>
      <c r="R92" s="52">
        <v>566</v>
      </c>
      <c r="S92" s="52">
        <v>734</v>
      </c>
      <c r="T92" s="52">
        <v>853</v>
      </c>
      <c r="U92" s="52">
        <v>934</v>
      </c>
      <c r="V92" s="52">
        <v>904</v>
      </c>
      <c r="W92" s="52">
        <v>882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12</v>
      </c>
      <c r="D93" s="52">
        <v>11</v>
      </c>
      <c r="E93" s="52">
        <v>12</v>
      </c>
      <c r="F93" s="52">
        <v>12</v>
      </c>
      <c r="G93" s="52">
        <v>13</v>
      </c>
      <c r="H93" s="52">
        <v>15</v>
      </c>
      <c r="I93" s="52">
        <v>9</v>
      </c>
      <c r="J93" s="52">
        <v>6</v>
      </c>
      <c r="K93" s="52">
        <v>13</v>
      </c>
      <c r="L93" s="52">
        <v>10</v>
      </c>
      <c r="M93" s="52">
        <v>11</v>
      </c>
      <c r="N93" s="52">
        <v>9</v>
      </c>
      <c r="O93" s="52">
        <v>9</v>
      </c>
      <c r="P93" s="52">
        <v>7</v>
      </c>
      <c r="Q93" s="52">
        <v>7</v>
      </c>
      <c r="R93" s="52">
        <v>10</v>
      </c>
      <c r="S93" s="52">
        <v>7</v>
      </c>
      <c r="T93" s="52">
        <v>11</v>
      </c>
      <c r="U93" s="52">
        <v>11</v>
      </c>
      <c r="V93" s="52">
        <v>23</v>
      </c>
      <c r="W93" s="52">
        <v>20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44388</v>
      </c>
      <c r="D96" s="52">
        <v>44449</v>
      </c>
      <c r="E96" s="52">
        <v>44875</v>
      </c>
      <c r="F96" s="52">
        <v>46034</v>
      </c>
      <c r="G96" s="52">
        <v>48294</v>
      </c>
      <c r="H96" s="52">
        <v>52250</v>
      </c>
      <c r="I96" s="52">
        <v>31920</v>
      </c>
      <c r="J96" s="52">
        <v>30506</v>
      </c>
      <c r="K96" s="52">
        <v>35147</v>
      </c>
      <c r="L96" s="52">
        <v>38027</v>
      </c>
      <c r="M96" s="52">
        <v>41188</v>
      </c>
      <c r="N96" s="52">
        <v>47668</v>
      </c>
      <c r="O96" s="52">
        <v>41174</v>
      </c>
      <c r="P96" s="52">
        <v>27184</v>
      </c>
      <c r="Q96" s="52">
        <v>28328</v>
      </c>
      <c r="R96" s="52">
        <v>42764</v>
      </c>
      <c r="S96" s="52">
        <v>60391</v>
      </c>
      <c r="T96" s="52">
        <v>67820</v>
      </c>
      <c r="U96" s="52">
        <v>72687</v>
      </c>
      <c r="V96" s="52">
        <v>58138</v>
      </c>
      <c r="W96" s="52">
        <v>39957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80430</v>
      </c>
      <c r="D97" s="52">
        <v>80564</v>
      </c>
      <c r="E97" s="52">
        <v>81442</v>
      </c>
      <c r="F97" s="52">
        <v>83647</v>
      </c>
      <c r="G97" s="52">
        <v>87819</v>
      </c>
      <c r="H97" s="52">
        <v>94742</v>
      </c>
      <c r="I97" s="52">
        <v>57263</v>
      </c>
      <c r="J97" s="52">
        <v>53735</v>
      </c>
      <c r="K97" s="52">
        <v>63383</v>
      </c>
      <c r="L97" s="52">
        <v>65790</v>
      </c>
      <c r="M97" s="52">
        <v>80801</v>
      </c>
      <c r="N97" s="52">
        <v>97721</v>
      </c>
      <c r="O97" s="52">
        <v>110516</v>
      </c>
      <c r="P97" s="52">
        <v>93314</v>
      </c>
      <c r="Q97" s="52">
        <v>109093</v>
      </c>
      <c r="R97" s="52">
        <v>108090</v>
      </c>
      <c r="S97" s="52">
        <v>123303</v>
      </c>
      <c r="T97" s="52">
        <v>139936</v>
      </c>
      <c r="U97" s="52">
        <v>146192</v>
      </c>
      <c r="V97" s="52">
        <v>137951</v>
      </c>
      <c r="W97" s="52">
        <v>120388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22490</v>
      </c>
      <c r="D101" s="52">
        <v>22523</v>
      </c>
      <c r="E101" s="52">
        <v>22745</v>
      </c>
      <c r="F101" s="52">
        <v>23309</v>
      </c>
      <c r="G101" s="52">
        <v>24374</v>
      </c>
      <c r="H101" s="52">
        <v>26163</v>
      </c>
      <c r="I101" s="52">
        <v>15482</v>
      </c>
      <c r="J101" s="52">
        <v>15955</v>
      </c>
      <c r="K101" s="52">
        <v>16738</v>
      </c>
      <c r="L101" s="52">
        <v>17529</v>
      </c>
      <c r="M101" s="52">
        <v>21273</v>
      </c>
      <c r="N101" s="52">
        <v>26451</v>
      </c>
      <c r="O101" s="52">
        <v>29217</v>
      </c>
      <c r="P101" s="52">
        <v>17089</v>
      </c>
      <c r="Q101" s="52">
        <v>22320</v>
      </c>
      <c r="R101" s="52">
        <v>28894</v>
      </c>
      <c r="S101" s="52">
        <v>37564</v>
      </c>
      <c r="T101" s="52">
        <v>45486</v>
      </c>
      <c r="U101" s="52">
        <v>52565</v>
      </c>
      <c r="V101" s="52">
        <v>57371</v>
      </c>
      <c r="W101" s="52">
        <v>52725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4490</v>
      </c>
      <c r="D102" s="52">
        <v>4495</v>
      </c>
      <c r="E102" s="52">
        <v>4529</v>
      </c>
      <c r="F102" s="52">
        <v>4616</v>
      </c>
      <c r="G102" s="52">
        <v>4773</v>
      </c>
      <c r="H102" s="52">
        <v>5052</v>
      </c>
      <c r="I102" s="52">
        <v>2807</v>
      </c>
      <c r="J102" s="52">
        <v>2252</v>
      </c>
      <c r="K102" s="52">
        <v>2715</v>
      </c>
      <c r="L102" s="52">
        <v>2995</v>
      </c>
      <c r="M102" s="52">
        <v>3926</v>
      </c>
      <c r="N102" s="52">
        <v>4982</v>
      </c>
      <c r="O102" s="52">
        <v>5583</v>
      </c>
      <c r="P102" s="52">
        <v>4947</v>
      </c>
      <c r="Q102" s="52">
        <v>5765</v>
      </c>
      <c r="R102" s="52">
        <v>6495</v>
      </c>
      <c r="S102" s="52">
        <v>8557</v>
      </c>
      <c r="T102" s="52">
        <v>10924</v>
      </c>
      <c r="U102" s="52">
        <v>14025</v>
      </c>
      <c r="V102" s="52">
        <v>16397</v>
      </c>
      <c r="W102" s="52">
        <v>17803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99157</v>
      </c>
      <c r="D103" s="36">
        <v>99315</v>
      </c>
      <c r="E103" s="36">
        <v>100385</v>
      </c>
      <c r="F103" s="36">
        <v>103146</v>
      </c>
      <c r="G103" s="36">
        <v>108447</v>
      </c>
      <c r="H103" s="36">
        <v>117424</v>
      </c>
      <c r="I103" s="36">
        <v>71983</v>
      </c>
      <c r="J103" s="36">
        <v>67182</v>
      </c>
      <c r="K103" s="36">
        <v>80273</v>
      </c>
      <c r="L103" s="36">
        <v>84500</v>
      </c>
      <c r="M103" s="36">
        <v>98078</v>
      </c>
      <c r="N103" s="36">
        <v>115441</v>
      </c>
      <c r="O103" s="36">
        <v>118641</v>
      </c>
      <c r="P103" s="36">
        <v>99319</v>
      </c>
      <c r="Q103" s="36">
        <v>110442</v>
      </c>
      <c r="R103" s="36">
        <v>117055</v>
      </c>
      <c r="S103" s="36">
        <v>140104</v>
      </c>
      <c r="T103" s="36">
        <v>154487</v>
      </c>
      <c r="U103" s="36">
        <v>156560</v>
      </c>
      <c r="V103" s="36">
        <v>127692</v>
      </c>
      <c r="W103" s="36">
        <v>96550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2</v>
      </c>
      <c r="J107" s="52">
        <v>1</v>
      </c>
      <c r="K107" s="52">
        <v>4</v>
      </c>
      <c r="L107" s="52">
        <v>6</v>
      </c>
      <c r="M107" s="52">
        <v>20</v>
      </c>
      <c r="N107" s="52">
        <v>3</v>
      </c>
      <c r="O107" s="52">
        <v>30</v>
      </c>
      <c r="P107" s="52">
        <v>75</v>
      </c>
      <c r="Q107" s="52">
        <v>228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14</v>
      </c>
      <c r="J110" s="52">
        <v>1</v>
      </c>
      <c r="K110" s="52">
        <v>2</v>
      </c>
      <c r="L110" s="52">
        <v>10</v>
      </c>
      <c r="M110" s="52">
        <v>21</v>
      </c>
      <c r="N110" s="52">
        <v>30</v>
      </c>
      <c r="O110" s="52">
        <v>41</v>
      </c>
      <c r="P110" s="52">
        <v>21</v>
      </c>
      <c r="Q110" s="52">
        <v>38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2</v>
      </c>
      <c r="I116" s="52">
        <v>3</v>
      </c>
      <c r="J116" s="52">
        <v>7</v>
      </c>
      <c r="K116" s="52">
        <v>15</v>
      </c>
      <c r="L116" s="52">
        <v>19</v>
      </c>
      <c r="M116" s="52">
        <v>31</v>
      </c>
      <c r="N116" s="52">
        <v>39</v>
      </c>
      <c r="O116" s="52">
        <v>15</v>
      </c>
      <c r="P116" s="52">
        <v>21</v>
      </c>
      <c r="Q116" s="52">
        <v>72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2</v>
      </c>
      <c r="I117" s="52">
        <v>4</v>
      </c>
      <c r="J117" s="52">
        <v>9</v>
      </c>
      <c r="K117" s="52">
        <v>17</v>
      </c>
      <c r="L117" s="52">
        <v>29</v>
      </c>
      <c r="M117" s="52">
        <v>40</v>
      </c>
      <c r="N117" s="52">
        <v>56</v>
      </c>
      <c r="O117" s="52">
        <v>38</v>
      </c>
      <c r="P117" s="52">
        <v>63</v>
      </c>
      <c r="Q117" s="52">
        <v>156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2</v>
      </c>
      <c r="L121" s="52">
        <v>1</v>
      </c>
      <c r="M121" s="52">
        <v>3</v>
      </c>
      <c r="N121" s="52">
        <v>3</v>
      </c>
      <c r="O121" s="52">
        <v>3</v>
      </c>
      <c r="P121" s="52">
        <v>2</v>
      </c>
      <c r="Q121" s="52">
        <v>16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3</v>
      </c>
      <c r="I122" s="36">
        <v>9</v>
      </c>
      <c r="J122" s="36">
        <v>15</v>
      </c>
      <c r="K122" s="36">
        <v>30</v>
      </c>
      <c r="L122" s="36">
        <v>46</v>
      </c>
      <c r="M122" s="36">
        <v>67</v>
      </c>
      <c r="N122" s="36">
        <v>97</v>
      </c>
      <c r="O122" s="36">
        <v>53</v>
      </c>
      <c r="P122" s="36">
        <v>81</v>
      </c>
      <c r="Q122" s="36">
        <v>212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3915</v>
      </c>
      <c r="D126" s="52">
        <v>3917</v>
      </c>
      <c r="E126" s="52">
        <v>3925</v>
      </c>
      <c r="F126" s="52">
        <v>3953</v>
      </c>
      <c r="G126" s="52">
        <v>4013</v>
      </c>
      <c r="H126" s="52">
        <v>4125</v>
      </c>
      <c r="I126" s="52">
        <v>4296</v>
      </c>
      <c r="J126" s="52">
        <v>4537</v>
      </c>
      <c r="K126" s="52">
        <v>4850</v>
      </c>
      <c r="L126" s="52">
        <v>5257</v>
      </c>
      <c r="M126" s="52">
        <v>5761</v>
      </c>
      <c r="N126" s="52">
        <v>6360</v>
      </c>
      <c r="O126" s="52">
        <v>6299</v>
      </c>
      <c r="P126" s="52">
        <v>3995</v>
      </c>
      <c r="Q126" s="52">
        <v>4973</v>
      </c>
      <c r="R126" s="52">
        <v>6079</v>
      </c>
      <c r="S126" s="52">
        <v>7324</v>
      </c>
      <c r="T126" s="52">
        <v>7840</v>
      </c>
      <c r="U126" s="52">
        <v>7731</v>
      </c>
      <c r="V126" s="52">
        <v>6810</v>
      </c>
      <c r="W126" s="52">
        <v>6209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1185</v>
      </c>
      <c r="D129" s="52">
        <v>1188</v>
      </c>
      <c r="E129" s="52">
        <v>1211</v>
      </c>
      <c r="F129" s="52">
        <v>1275</v>
      </c>
      <c r="G129" s="52">
        <v>1416</v>
      </c>
      <c r="H129" s="52">
        <v>1675</v>
      </c>
      <c r="I129" s="52">
        <v>2052</v>
      </c>
      <c r="J129" s="52">
        <v>1538</v>
      </c>
      <c r="K129" s="52">
        <v>2145</v>
      </c>
      <c r="L129" s="52">
        <v>2772</v>
      </c>
      <c r="M129" s="52">
        <v>3618</v>
      </c>
      <c r="N129" s="52">
        <v>3966</v>
      </c>
      <c r="O129" s="52">
        <v>4105</v>
      </c>
      <c r="P129" s="52">
        <v>2992</v>
      </c>
      <c r="Q129" s="52">
        <v>2179</v>
      </c>
      <c r="R129" s="52">
        <v>2319</v>
      </c>
      <c r="S129" s="52">
        <v>2882</v>
      </c>
      <c r="T129" s="52">
        <v>3425</v>
      </c>
      <c r="U129" s="52">
        <v>3811</v>
      </c>
      <c r="V129" s="52">
        <v>3743</v>
      </c>
      <c r="W129" s="52">
        <v>3639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1042</v>
      </c>
      <c r="D131" s="52">
        <v>1042</v>
      </c>
      <c r="E131" s="52">
        <v>1043</v>
      </c>
      <c r="F131" s="52">
        <v>1048</v>
      </c>
      <c r="G131" s="52">
        <v>1062</v>
      </c>
      <c r="H131" s="52">
        <v>1085</v>
      </c>
      <c r="I131" s="52">
        <v>1126</v>
      </c>
      <c r="J131" s="52">
        <v>2093</v>
      </c>
      <c r="K131" s="52">
        <v>1957</v>
      </c>
      <c r="L131" s="52">
        <v>2318</v>
      </c>
      <c r="M131" s="52">
        <v>2554</v>
      </c>
      <c r="N131" s="52">
        <v>2832</v>
      </c>
      <c r="O131" s="52">
        <v>2728</v>
      </c>
      <c r="P131" s="52">
        <v>897</v>
      </c>
      <c r="Q131" s="52">
        <v>1157</v>
      </c>
      <c r="R131" s="52">
        <v>1657</v>
      </c>
      <c r="S131" s="52">
        <v>2491</v>
      </c>
      <c r="T131" s="52">
        <v>3128</v>
      </c>
      <c r="U131" s="52">
        <v>3697</v>
      </c>
      <c r="V131" s="52">
        <v>3646</v>
      </c>
      <c r="W131" s="52">
        <v>3479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14</v>
      </c>
      <c r="D132" s="52">
        <v>14</v>
      </c>
      <c r="E132" s="52">
        <v>14</v>
      </c>
      <c r="F132" s="52">
        <v>15</v>
      </c>
      <c r="G132" s="52">
        <v>14</v>
      </c>
      <c r="H132" s="52">
        <v>14</v>
      </c>
      <c r="I132" s="52">
        <v>16</v>
      </c>
      <c r="J132" s="52">
        <v>28</v>
      </c>
      <c r="K132" s="52">
        <v>27</v>
      </c>
      <c r="L132" s="52">
        <v>30</v>
      </c>
      <c r="M132" s="52">
        <v>31</v>
      </c>
      <c r="N132" s="52">
        <v>35</v>
      </c>
      <c r="O132" s="52">
        <v>32</v>
      </c>
      <c r="P132" s="52">
        <v>7</v>
      </c>
      <c r="Q132" s="52">
        <v>13</v>
      </c>
      <c r="R132" s="52">
        <v>26</v>
      </c>
      <c r="S132" s="52">
        <v>51</v>
      </c>
      <c r="T132" s="52">
        <v>60</v>
      </c>
      <c r="U132" s="52">
        <v>64</v>
      </c>
      <c r="V132" s="52">
        <v>54</v>
      </c>
      <c r="W132" s="52">
        <v>59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2034</v>
      </c>
      <c r="D135" s="52">
        <v>2037</v>
      </c>
      <c r="E135" s="52">
        <v>2071</v>
      </c>
      <c r="F135" s="52">
        <v>2169</v>
      </c>
      <c r="G135" s="52">
        <v>2386</v>
      </c>
      <c r="H135" s="52">
        <v>2765</v>
      </c>
      <c r="I135" s="52">
        <v>2134</v>
      </c>
      <c r="J135" s="52">
        <v>2393</v>
      </c>
      <c r="K135" s="52">
        <v>3321</v>
      </c>
      <c r="L135" s="52">
        <v>3781</v>
      </c>
      <c r="M135" s="52">
        <v>3608</v>
      </c>
      <c r="N135" s="52">
        <v>3299</v>
      </c>
      <c r="O135" s="52">
        <v>2431</v>
      </c>
      <c r="P135" s="52">
        <v>1705</v>
      </c>
      <c r="Q135" s="52">
        <v>1592</v>
      </c>
      <c r="R135" s="52">
        <v>2301</v>
      </c>
      <c r="S135" s="52">
        <v>2975</v>
      </c>
      <c r="T135" s="52">
        <v>2759</v>
      </c>
      <c r="U135" s="52">
        <v>2434</v>
      </c>
      <c r="V135" s="52">
        <v>1850</v>
      </c>
      <c r="W135" s="52">
        <v>1338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3685</v>
      </c>
      <c r="D136" s="52">
        <v>3694</v>
      </c>
      <c r="E136" s="52">
        <v>3759</v>
      </c>
      <c r="F136" s="52">
        <v>3940</v>
      </c>
      <c r="G136" s="52">
        <v>4326</v>
      </c>
      <c r="H136" s="52">
        <v>4979</v>
      </c>
      <c r="I136" s="52">
        <v>3764</v>
      </c>
      <c r="J136" s="52">
        <v>4127</v>
      </c>
      <c r="K136" s="52">
        <v>5804</v>
      </c>
      <c r="L136" s="52">
        <v>6432</v>
      </c>
      <c r="M136" s="52">
        <v>7038</v>
      </c>
      <c r="N136" s="52">
        <v>6458</v>
      </c>
      <c r="O136" s="52">
        <v>6562</v>
      </c>
      <c r="P136" s="52">
        <v>6206</v>
      </c>
      <c r="Q136" s="52">
        <v>6983</v>
      </c>
      <c r="R136" s="52">
        <v>6306</v>
      </c>
      <c r="S136" s="52">
        <v>6248</v>
      </c>
      <c r="T136" s="52">
        <v>6046</v>
      </c>
      <c r="U136" s="52">
        <v>5217</v>
      </c>
      <c r="V136" s="52">
        <v>4780</v>
      </c>
      <c r="W136" s="52">
        <v>4451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339</v>
      </c>
      <c r="D140" s="52">
        <v>339</v>
      </c>
      <c r="E140" s="52">
        <v>344</v>
      </c>
      <c r="F140" s="52">
        <v>354</v>
      </c>
      <c r="G140" s="52">
        <v>376</v>
      </c>
      <c r="H140" s="52">
        <v>414</v>
      </c>
      <c r="I140" s="52">
        <v>275</v>
      </c>
      <c r="J140" s="52">
        <v>276</v>
      </c>
      <c r="K140" s="52">
        <v>364</v>
      </c>
      <c r="L140" s="52">
        <v>419</v>
      </c>
      <c r="M140" s="52">
        <v>510</v>
      </c>
      <c r="N140" s="52">
        <v>533</v>
      </c>
      <c r="O140" s="52">
        <v>550</v>
      </c>
      <c r="P140" s="52">
        <v>446</v>
      </c>
      <c r="Q140" s="52">
        <v>542</v>
      </c>
      <c r="R140" s="52">
        <v>600</v>
      </c>
      <c r="S140" s="52">
        <v>793</v>
      </c>
      <c r="T140" s="52">
        <v>987</v>
      </c>
      <c r="U140" s="52">
        <v>1246</v>
      </c>
      <c r="V140" s="52">
        <v>1529</v>
      </c>
      <c r="W140" s="52">
        <v>1813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7492</v>
      </c>
      <c r="D141" s="36">
        <v>7506</v>
      </c>
      <c r="E141" s="36">
        <v>7626</v>
      </c>
      <c r="F141" s="36">
        <v>7981</v>
      </c>
      <c r="G141" s="36">
        <v>8737</v>
      </c>
      <c r="H141" s="36">
        <v>10054</v>
      </c>
      <c r="I141" s="36">
        <v>7602</v>
      </c>
      <c r="J141" s="36">
        <v>8671</v>
      </c>
      <c r="K141" s="36">
        <v>11256</v>
      </c>
      <c r="L141" s="36">
        <v>12838</v>
      </c>
      <c r="M141" s="36">
        <v>13519</v>
      </c>
      <c r="N141" s="36">
        <v>12726</v>
      </c>
      <c r="O141" s="36">
        <v>11821</v>
      </c>
      <c r="P141" s="36">
        <v>9151</v>
      </c>
      <c r="Q141" s="36">
        <v>10455</v>
      </c>
      <c r="R141" s="36">
        <v>11426</v>
      </c>
      <c r="S141" s="36">
        <v>12799</v>
      </c>
      <c r="T141" s="36">
        <v>12809</v>
      </c>
      <c r="U141" s="36">
        <v>12029</v>
      </c>
      <c r="V141" s="36">
        <v>10911</v>
      </c>
      <c r="W141" s="36">
        <v>9605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874</v>
      </c>
      <c r="D145" s="52">
        <v>874</v>
      </c>
      <c r="E145" s="52">
        <v>885</v>
      </c>
      <c r="F145" s="52">
        <v>916</v>
      </c>
      <c r="G145" s="52">
        <v>992</v>
      </c>
      <c r="H145" s="52">
        <v>1123</v>
      </c>
      <c r="I145" s="52">
        <v>1334</v>
      </c>
      <c r="J145" s="52">
        <v>1643</v>
      </c>
      <c r="K145" s="52">
        <v>2067</v>
      </c>
      <c r="L145" s="52">
        <v>2620</v>
      </c>
      <c r="M145" s="52">
        <v>3303</v>
      </c>
      <c r="N145" s="52">
        <v>4134</v>
      </c>
      <c r="O145" s="52">
        <v>4954</v>
      </c>
      <c r="P145" s="52">
        <v>5417</v>
      </c>
      <c r="Q145" s="52">
        <v>6807</v>
      </c>
      <c r="R145" s="52">
        <v>8433</v>
      </c>
      <c r="S145" s="52">
        <v>10362</v>
      </c>
      <c r="T145" s="52">
        <v>11729</v>
      </c>
      <c r="U145" s="52">
        <v>12144</v>
      </c>
      <c r="V145" s="52">
        <v>12577</v>
      </c>
      <c r="W145" s="52">
        <v>13167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1747</v>
      </c>
      <c r="D147" s="52">
        <v>1753</v>
      </c>
      <c r="E147" s="52">
        <v>1798</v>
      </c>
      <c r="F147" s="52">
        <v>5000</v>
      </c>
      <c r="G147" s="52">
        <v>4539</v>
      </c>
      <c r="H147" s="52">
        <v>5729</v>
      </c>
      <c r="I147" s="52">
        <v>4126</v>
      </c>
      <c r="J147" s="52">
        <v>4537</v>
      </c>
      <c r="K147" s="52">
        <v>5891</v>
      </c>
      <c r="L147" s="52">
        <v>5681</v>
      </c>
      <c r="M147" s="52">
        <v>7613</v>
      </c>
      <c r="N147" s="52">
        <v>9231</v>
      </c>
      <c r="O147" s="52">
        <v>10610</v>
      </c>
      <c r="P147" s="52">
        <v>11640</v>
      </c>
      <c r="Q147" s="52">
        <v>13200</v>
      </c>
      <c r="R147" s="52">
        <v>20187</v>
      </c>
      <c r="S147" s="52">
        <v>27304</v>
      </c>
      <c r="T147" s="52">
        <v>26949</v>
      </c>
      <c r="U147" s="52">
        <v>27063</v>
      </c>
      <c r="V147" s="52">
        <v>30836</v>
      </c>
      <c r="W147" s="52">
        <v>32526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12</v>
      </c>
      <c r="D149" s="52">
        <v>13</v>
      </c>
      <c r="E149" s="52">
        <v>12</v>
      </c>
      <c r="F149" s="52">
        <v>17</v>
      </c>
      <c r="G149" s="52">
        <v>24</v>
      </c>
      <c r="H149" s="52">
        <v>34</v>
      </c>
      <c r="I149" s="52">
        <v>45</v>
      </c>
      <c r="J149" s="52">
        <v>64</v>
      </c>
      <c r="K149" s="52">
        <v>95</v>
      </c>
      <c r="L149" s="52">
        <v>108</v>
      </c>
      <c r="M149" s="52">
        <v>97</v>
      </c>
      <c r="N149" s="52">
        <v>74</v>
      </c>
      <c r="O149" s="52">
        <v>57</v>
      </c>
      <c r="P149" s="52">
        <v>52</v>
      </c>
      <c r="Q149" s="52">
        <v>50</v>
      </c>
      <c r="R149" s="52">
        <v>53</v>
      </c>
      <c r="S149" s="52">
        <v>84</v>
      </c>
      <c r="T149" s="52">
        <v>108</v>
      </c>
      <c r="U149" s="52">
        <v>134</v>
      </c>
      <c r="V149" s="52">
        <v>161</v>
      </c>
      <c r="W149" s="52">
        <v>208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0</v>
      </c>
      <c r="H150" s="52">
        <v>0</v>
      </c>
      <c r="I150" s="52">
        <v>0</v>
      </c>
      <c r="J150" s="52">
        <v>0</v>
      </c>
      <c r="K150" s="52">
        <v>2</v>
      </c>
      <c r="L150" s="52">
        <v>2</v>
      </c>
      <c r="M150" s="52">
        <v>0</v>
      </c>
      <c r="N150" s="52">
        <v>1</v>
      </c>
      <c r="O150" s="52">
        <v>1</v>
      </c>
      <c r="P150" s="52">
        <v>1</v>
      </c>
      <c r="Q150" s="52">
        <v>1</v>
      </c>
      <c r="R150" s="52">
        <v>0</v>
      </c>
      <c r="S150" s="52">
        <v>0</v>
      </c>
      <c r="T150" s="52">
        <v>0</v>
      </c>
      <c r="U150" s="52">
        <v>2</v>
      </c>
      <c r="V150" s="52">
        <v>3</v>
      </c>
      <c r="W150" s="52">
        <v>2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617</v>
      </c>
      <c r="D153" s="52">
        <v>621</v>
      </c>
      <c r="E153" s="52">
        <v>650</v>
      </c>
      <c r="F153" s="52">
        <v>758</v>
      </c>
      <c r="G153" s="52">
        <v>997</v>
      </c>
      <c r="H153" s="52">
        <v>1438</v>
      </c>
      <c r="I153" s="52">
        <v>1767</v>
      </c>
      <c r="J153" s="52">
        <v>2653</v>
      </c>
      <c r="K153" s="52">
        <v>3901</v>
      </c>
      <c r="L153" s="52">
        <v>4917</v>
      </c>
      <c r="M153" s="52">
        <v>4778</v>
      </c>
      <c r="N153" s="52">
        <v>4922</v>
      </c>
      <c r="O153" s="52">
        <v>4155</v>
      </c>
      <c r="P153" s="52">
        <v>3442</v>
      </c>
      <c r="Q153" s="52">
        <v>2889</v>
      </c>
      <c r="R153" s="52">
        <v>4396</v>
      </c>
      <c r="S153" s="52">
        <v>6332</v>
      </c>
      <c r="T153" s="52">
        <v>7419</v>
      </c>
      <c r="U153" s="52">
        <v>8561</v>
      </c>
      <c r="V153" s="52">
        <v>8894</v>
      </c>
      <c r="W153" s="52">
        <v>8994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1118</v>
      </c>
      <c r="D154" s="52">
        <v>1125</v>
      </c>
      <c r="E154" s="52">
        <v>1182</v>
      </c>
      <c r="F154" s="52">
        <v>1367</v>
      </c>
      <c r="G154" s="52">
        <v>1775</v>
      </c>
      <c r="H154" s="52">
        <v>2496</v>
      </c>
      <c r="I154" s="52">
        <v>2972</v>
      </c>
      <c r="J154" s="52">
        <v>4413</v>
      </c>
      <c r="K154" s="52">
        <v>6660</v>
      </c>
      <c r="L154" s="52">
        <v>8411</v>
      </c>
      <c r="M154" s="52">
        <v>9554</v>
      </c>
      <c r="N154" s="52">
        <v>10120</v>
      </c>
      <c r="O154" s="52">
        <v>11393</v>
      </c>
      <c r="P154" s="52">
        <v>11937</v>
      </c>
      <c r="Q154" s="52">
        <v>12677</v>
      </c>
      <c r="R154" s="52">
        <v>12185</v>
      </c>
      <c r="S154" s="52">
        <v>13631</v>
      </c>
      <c r="T154" s="52">
        <v>17392</v>
      </c>
      <c r="U154" s="52">
        <v>20968</v>
      </c>
      <c r="V154" s="52">
        <v>26059</v>
      </c>
      <c r="W154" s="52">
        <v>31799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76</v>
      </c>
      <c r="D158" s="52">
        <v>75</v>
      </c>
      <c r="E158" s="52">
        <v>79</v>
      </c>
      <c r="F158" s="52">
        <v>85</v>
      </c>
      <c r="G158" s="52">
        <v>106</v>
      </c>
      <c r="H158" s="52">
        <v>138</v>
      </c>
      <c r="I158" s="52">
        <v>150</v>
      </c>
      <c r="J158" s="52">
        <v>214</v>
      </c>
      <c r="K158" s="52">
        <v>334</v>
      </c>
      <c r="L158" s="52">
        <v>437</v>
      </c>
      <c r="M158" s="52">
        <v>543</v>
      </c>
      <c r="N158" s="52">
        <v>616</v>
      </c>
      <c r="O158" s="52">
        <v>698</v>
      </c>
      <c r="P158" s="52">
        <v>735</v>
      </c>
      <c r="Q158" s="52">
        <v>800</v>
      </c>
      <c r="R158" s="52">
        <v>947</v>
      </c>
      <c r="S158" s="52">
        <v>1391</v>
      </c>
      <c r="T158" s="52">
        <v>2118</v>
      </c>
      <c r="U158" s="52">
        <v>3144</v>
      </c>
      <c r="V158" s="52">
        <v>4594</v>
      </c>
      <c r="W158" s="52">
        <v>6422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1672</v>
      </c>
      <c r="D159" s="36">
        <v>1682</v>
      </c>
      <c r="E159" s="36">
        <v>1768</v>
      </c>
      <c r="F159" s="36">
        <v>2055</v>
      </c>
      <c r="G159" s="36">
        <v>2691</v>
      </c>
      <c r="H159" s="36">
        <v>3829</v>
      </c>
      <c r="I159" s="36">
        <v>4642</v>
      </c>
      <c r="J159" s="36">
        <v>6906</v>
      </c>
      <c r="K159" s="36">
        <v>10330</v>
      </c>
      <c r="L159" s="36">
        <v>12999</v>
      </c>
      <c r="M159" s="36">
        <v>13895</v>
      </c>
      <c r="N159" s="36">
        <v>14494</v>
      </c>
      <c r="O159" s="36">
        <v>14916</v>
      </c>
      <c r="P159" s="36">
        <v>14697</v>
      </c>
      <c r="Q159" s="36">
        <v>14820</v>
      </c>
      <c r="R159" s="36">
        <v>15692</v>
      </c>
      <c r="S159" s="36">
        <v>18646</v>
      </c>
      <c r="T159" s="36">
        <v>22808</v>
      </c>
      <c r="U159" s="36">
        <v>26510</v>
      </c>
      <c r="V159" s="36">
        <v>30543</v>
      </c>
      <c r="W159" s="36">
        <v>34569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18322</v>
      </c>
      <c r="D163" s="52">
        <v>18330</v>
      </c>
      <c r="E163" s="52">
        <v>18392</v>
      </c>
      <c r="F163" s="52">
        <v>18575</v>
      </c>
      <c r="G163" s="52">
        <v>18923</v>
      </c>
      <c r="H163" s="52">
        <v>19474</v>
      </c>
      <c r="I163" s="52">
        <v>20269</v>
      </c>
      <c r="J163" s="52">
        <v>21342</v>
      </c>
      <c r="K163" s="52">
        <v>22753</v>
      </c>
      <c r="L163" s="52">
        <v>24554</v>
      </c>
      <c r="M163" s="52">
        <v>26795</v>
      </c>
      <c r="N163" s="52">
        <v>29497</v>
      </c>
      <c r="O163" s="52">
        <v>29065</v>
      </c>
      <c r="P163" s="52">
        <v>18176</v>
      </c>
      <c r="Q163" s="52">
        <v>22567</v>
      </c>
      <c r="R163" s="52">
        <v>27614</v>
      </c>
      <c r="S163" s="52">
        <v>33392</v>
      </c>
      <c r="T163" s="52">
        <v>33087</v>
      </c>
      <c r="U163" s="52">
        <v>64910</v>
      </c>
      <c r="V163" s="52">
        <v>41846</v>
      </c>
      <c r="W163" s="52">
        <v>18294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27725</v>
      </c>
      <c r="D165" s="52">
        <v>27769</v>
      </c>
      <c r="E165" s="52">
        <v>28085</v>
      </c>
      <c r="F165" s="52">
        <v>37275</v>
      </c>
      <c r="G165" s="52">
        <v>34204</v>
      </c>
      <c r="H165" s="52">
        <v>36348</v>
      </c>
      <c r="I165" s="52">
        <v>20638</v>
      </c>
      <c r="J165" s="52">
        <v>18378</v>
      </c>
      <c r="K165" s="52">
        <v>22887</v>
      </c>
      <c r="L165" s="52">
        <v>21042</v>
      </c>
      <c r="M165" s="52">
        <v>29397</v>
      </c>
      <c r="N165" s="52">
        <v>21053</v>
      </c>
      <c r="O165" s="52">
        <v>33984</v>
      </c>
      <c r="P165" s="52">
        <v>22217</v>
      </c>
      <c r="Q165" s="52">
        <v>26363</v>
      </c>
      <c r="R165" s="52">
        <v>33797</v>
      </c>
      <c r="S165" s="52">
        <v>44164</v>
      </c>
      <c r="T165" s="52">
        <v>42902</v>
      </c>
      <c r="U165" s="52">
        <v>44155</v>
      </c>
      <c r="V165" s="52">
        <v>37787</v>
      </c>
      <c r="W165" s="52">
        <v>35710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258</v>
      </c>
      <c r="D167" s="52">
        <v>258</v>
      </c>
      <c r="E167" s="52">
        <v>267</v>
      </c>
      <c r="F167" s="52">
        <v>287</v>
      </c>
      <c r="G167" s="52">
        <v>331</v>
      </c>
      <c r="H167" s="52">
        <v>397</v>
      </c>
      <c r="I167" s="52">
        <v>336</v>
      </c>
      <c r="J167" s="52">
        <v>399</v>
      </c>
      <c r="K167" s="52">
        <v>510</v>
      </c>
      <c r="L167" s="52">
        <v>489</v>
      </c>
      <c r="M167" s="52">
        <v>339</v>
      </c>
      <c r="N167" s="52">
        <v>273</v>
      </c>
      <c r="O167" s="52">
        <v>205</v>
      </c>
      <c r="P167" s="52">
        <v>159</v>
      </c>
      <c r="Q167" s="52">
        <v>166</v>
      </c>
      <c r="R167" s="52">
        <v>214</v>
      </c>
      <c r="S167" s="52">
        <v>256</v>
      </c>
      <c r="T167" s="52">
        <v>258</v>
      </c>
      <c r="U167" s="52">
        <v>331</v>
      </c>
      <c r="V167" s="52">
        <v>311</v>
      </c>
      <c r="W167" s="52">
        <v>314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3</v>
      </c>
      <c r="D168" s="52">
        <v>4</v>
      </c>
      <c r="E168" s="52">
        <v>3</v>
      </c>
      <c r="F168" s="52">
        <v>4</v>
      </c>
      <c r="G168" s="52">
        <v>3</v>
      </c>
      <c r="H168" s="52">
        <v>6</v>
      </c>
      <c r="I168" s="52">
        <v>3</v>
      </c>
      <c r="J168" s="52">
        <v>7</v>
      </c>
      <c r="K168" s="52">
        <v>5</v>
      </c>
      <c r="L168" s="52">
        <v>5</v>
      </c>
      <c r="M168" s="52">
        <v>6</v>
      </c>
      <c r="N168" s="52">
        <v>4</v>
      </c>
      <c r="O168" s="52">
        <v>3</v>
      </c>
      <c r="P168" s="52">
        <v>4</v>
      </c>
      <c r="Q168" s="52">
        <v>3</v>
      </c>
      <c r="R168" s="52">
        <v>4</v>
      </c>
      <c r="S168" s="52">
        <v>3</v>
      </c>
      <c r="T168" s="52">
        <v>1</v>
      </c>
      <c r="U168" s="52">
        <v>4</v>
      </c>
      <c r="V168" s="52">
        <v>6</v>
      </c>
      <c r="W168" s="52">
        <v>8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12938</v>
      </c>
      <c r="D171" s="52">
        <v>12970</v>
      </c>
      <c r="E171" s="52">
        <v>13220</v>
      </c>
      <c r="F171" s="52">
        <v>13977</v>
      </c>
      <c r="G171" s="52">
        <v>15460</v>
      </c>
      <c r="H171" s="52">
        <v>17919</v>
      </c>
      <c r="I171" s="52">
        <v>13791</v>
      </c>
      <c r="J171" s="52">
        <v>15713</v>
      </c>
      <c r="K171" s="52">
        <v>19934</v>
      </c>
      <c r="L171" s="52">
        <v>21239</v>
      </c>
      <c r="M171" s="52">
        <v>17147</v>
      </c>
      <c r="N171" s="52">
        <v>17927</v>
      </c>
      <c r="O171" s="52">
        <v>13768</v>
      </c>
      <c r="P171" s="52">
        <v>10406</v>
      </c>
      <c r="Q171" s="52">
        <v>9869</v>
      </c>
      <c r="R171" s="52">
        <v>14537</v>
      </c>
      <c r="S171" s="52">
        <v>19462</v>
      </c>
      <c r="T171" s="52">
        <v>18201</v>
      </c>
      <c r="U171" s="52">
        <v>21421</v>
      </c>
      <c r="V171" s="52">
        <v>17151</v>
      </c>
      <c r="W171" s="52">
        <v>14322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23444</v>
      </c>
      <c r="D172" s="52">
        <v>23513</v>
      </c>
      <c r="E172" s="52">
        <v>24011</v>
      </c>
      <c r="F172" s="52">
        <v>25369</v>
      </c>
      <c r="G172" s="52">
        <v>27959</v>
      </c>
      <c r="H172" s="52">
        <v>32109</v>
      </c>
      <c r="I172" s="52">
        <v>24104</v>
      </c>
      <c r="J172" s="52">
        <v>26876</v>
      </c>
      <c r="K172" s="52">
        <v>34471</v>
      </c>
      <c r="L172" s="52">
        <v>34945</v>
      </c>
      <c r="M172" s="52">
        <v>34501</v>
      </c>
      <c r="N172" s="52">
        <v>37625</v>
      </c>
      <c r="O172" s="52">
        <v>40884</v>
      </c>
      <c r="P172" s="52">
        <v>39732</v>
      </c>
      <c r="Q172" s="52">
        <v>45793</v>
      </c>
      <c r="R172" s="52">
        <v>45852</v>
      </c>
      <c r="S172" s="52">
        <v>41837</v>
      </c>
      <c r="T172" s="52">
        <v>42057</v>
      </c>
      <c r="U172" s="52">
        <v>54332</v>
      </c>
      <c r="V172" s="52">
        <v>43916</v>
      </c>
      <c r="W172" s="52">
        <v>40696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1587</v>
      </c>
      <c r="D176" s="52">
        <v>1591</v>
      </c>
      <c r="E176" s="52">
        <v>1614</v>
      </c>
      <c r="F176" s="52">
        <v>1675</v>
      </c>
      <c r="G176" s="52">
        <v>1791</v>
      </c>
      <c r="H176" s="52">
        <v>1983</v>
      </c>
      <c r="I176" s="52">
        <v>1317</v>
      </c>
      <c r="J176" s="52">
        <v>1318</v>
      </c>
      <c r="K176" s="52">
        <v>1685</v>
      </c>
      <c r="L176" s="52">
        <v>1775</v>
      </c>
      <c r="M176" s="52">
        <v>1956</v>
      </c>
      <c r="N176" s="52">
        <v>2306</v>
      </c>
      <c r="O176" s="52">
        <v>2478</v>
      </c>
      <c r="P176" s="52">
        <v>2359</v>
      </c>
      <c r="Q176" s="52">
        <v>2720</v>
      </c>
      <c r="R176" s="52">
        <v>3160</v>
      </c>
      <c r="S176" s="52">
        <v>3952</v>
      </c>
      <c r="T176" s="52">
        <v>4900</v>
      </c>
      <c r="U176" s="52">
        <v>8619</v>
      </c>
      <c r="V176" s="52">
        <v>8028</v>
      </c>
      <c r="W176" s="52">
        <v>8205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35056</v>
      </c>
      <c r="D177" s="36">
        <v>35156</v>
      </c>
      <c r="E177" s="36">
        <v>35886</v>
      </c>
      <c r="F177" s="36">
        <v>37963</v>
      </c>
      <c r="G177" s="36">
        <v>41960</v>
      </c>
      <c r="H177" s="36">
        <v>48452</v>
      </c>
      <c r="I177" s="36">
        <v>36921</v>
      </c>
      <c r="J177" s="36">
        <v>41670</v>
      </c>
      <c r="K177" s="36">
        <v>53235</v>
      </c>
      <c r="L177" s="36">
        <v>54902</v>
      </c>
      <c r="M177" s="36">
        <v>50043</v>
      </c>
      <c r="N177" s="36">
        <v>53532</v>
      </c>
      <c r="O177" s="36">
        <v>52375</v>
      </c>
      <c r="P177" s="36">
        <v>47950</v>
      </c>
      <c r="Q177" s="36">
        <v>53126</v>
      </c>
      <c r="R177" s="36">
        <v>57427</v>
      </c>
      <c r="S177" s="36">
        <v>57595</v>
      </c>
      <c r="T177" s="36">
        <v>55616</v>
      </c>
      <c r="U177" s="36">
        <v>67458</v>
      </c>
      <c r="V177" s="36">
        <v>53363</v>
      </c>
      <c r="W177" s="36">
        <v>47137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136</v>
      </c>
      <c r="J5" s="52">
        <v>357</v>
      </c>
      <c r="K5" s="52">
        <v>178</v>
      </c>
      <c r="L5" s="52">
        <v>76</v>
      </c>
      <c r="M5" s="52">
        <v>0</v>
      </c>
      <c r="N5" s="52">
        <v>852</v>
      </c>
      <c r="O5" s="52">
        <v>1833</v>
      </c>
      <c r="P5" s="52">
        <v>1382</v>
      </c>
      <c r="Q5" s="52">
        <v>648</v>
      </c>
      <c r="R5" s="52">
        <v>300</v>
      </c>
      <c r="S5" s="52">
        <v>834</v>
      </c>
      <c r="T5" s="52">
        <v>61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658</v>
      </c>
      <c r="D8" s="52">
        <v>317</v>
      </c>
      <c r="E8" s="52">
        <v>19</v>
      </c>
      <c r="F8" s="52">
        <v>8</v>
      </c>
      <c r="G8" s="52">
        <v>15</v>
      </c>
      <c r="H8" s="52">
        <v>34</v>
      </c>
      <c r="I8" s="52">
        <v>49</v>
      </c>
      <c r="J8" s="52">
        <v>53</v>
      </c>
      <c r="K8" s="52">
        <v>145</v>
      </c>
      <c r="L8" s="52">
        <v>102</v>
      </c>
      <c r="M8" s="52">
        <v>88</v>
      </c>
      <c r="N8" s="52">
        <v>122</v>
      </c>
      <c r="O8" s="52">
        <v>334</v>
      </c>
      <c r="P8" s="52">
        <v>675</v>
      </c>
      <c r="Q8" s="52">
        <v>808</v>
      </c>
      <c r="R8" s="52">
        <v>418</v>
      </c>
      <c r="S8" s="52">
        <v>330</v>
      </c>
      <c r="T8" s="52">
        <v>368</v>
      </c>
      <c r="U8" s="52">
        <v>193</v>
      </c>
      <c r="V8" s="52">
        <v>166</v>
      </c>
      <c r="W8" s="52">
        <v>167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8</v>
      </c>
      <c r="I11" s="52">
        <v>3</v>
      </c>
      <c r="J11" s="52">
        <v>1</v>
      </c>
      <c r="K11" s="52">
        <v>0</v>
      </c>
      <c r="L11" s="52">
        <v>1</v>
      </c>
      <c r="M11" s="52">
        <v>0</v>
      </c>
      <c r="N11" s="52">
        <v>3</v>
      </c>
      <c r="O11" s="52">
        <v>10</v>
      </c>
      <c r="P11" s="52">
        <v>7</v>
      </c>
      <c r="Q11" s="52">
        <v>1</v>
      </c>
      <c r="R11" s="52">
        <v>0</v>
      </c>
      <c r="S11" s="52">
        <v>3</v>
      </c>
      <c r="T11" s="52">
        <v>2</v>
      </c>
      <c r="U11" s="52">
        <v>4</v>
      </c>
      <c r="V11" s="52">
        <v>4</v>
      </c>
      <c r="W11" s="52">
        <v>4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641</v>
      </c>
      <c r="I15" s="52">
        <v>61</v>
      </c>
      <c r="J15" s="52">
        <v>32</v>
      </c>
      <c r="K15" s="52">
        <v>90</v>
      </c>
      <c r="L15" s="52">
        <v>84</v>
      </c>
      <c r="M15" s="52">
        <v>0</v>
      </c>
      <c r="N15" s="52">
        <v>300</v>
      </c>
      <c r="O15" s="52">
        <v>653</v>
      </c>
      <c r="P15" s="52">
        <v>398</v>
      </c>
      <c r="Q15" s="52">
        <v>80</v>
      </c>
      <c r="R15" s="52">
        <v>113</v>
      </c>
      <c r="S15" s="52">
        <v>256</v>
      </c>
      <c r="T15" s="52">
        <v>55</v>
      </c>
      <c r="U15" s="52">
        <v>181</v>
      </c>
      <c r="V15" s="52">
        <v>133</v>
      </c>
      <c r="W15" s="52">
        <v>409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1275</v>
      </c>
      <c r="I16" s="52">
        <v>1777</v>
      </c>
      <c r="J16" s="52">
        <v>354</v>
      </c>
      <c r="K16" s="52">
        <v>185</v>
      </c>
      <c r="L16" s="52">
        <v>202</v>
      </c>
      <c r="M16" s="52">
        <v>0</v>
      </c>
      <c r="N16" s="52">
        <v>558</v>
      </c>
      <c r="O16" s="52">
        <v>1234</v>
      </c>
      <c r="P16" s="52">
        <v>1112</v>
      </c>
      <c r="Q16" s="52">
        <v>787</v>
      </c>
      <c r="R16" s="52">
        <v>499</v>
      </c>
      <c r="S16" s="52">
        <v>905</v>
      </c>
      <c r="T16" s="52">
        <v>470</v>
      </c>
      <c r="U16" s="52">
        <v>484</v>
      </c>
      <c r="V16" s="52">
        <v>441</v>
      </c>
      <c r="W16" s="52">
        <v>665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90</v>
      </c>
      <c r="I21" s="52">
        <v>92</v>
      </c>
      <c r="J21" s="52">
        <v>17</v>
      </c>
      <c r="K21" s="52">
        <v>11</v>
      </c>
      <c r="L21" s="52">
        <v>11</v>
      </c>
      <c r="M21" s="52">
        <v>0</v>
      </c>
      <c r="N21" s="52">
        <v>57</v>
      </c>
      <c r="O21" s="52">
        <v>272</v>
      </c>
      <c r="P21" s="52">
        <v>225</v>
      </c>
      <c r="Q21" s="52">
        <v>121</v>
      </c>
      <c r="R21" s="52">
        <v>66</v>
      </c>
      <c r="S21" s="52">
        <v>207</v>
      </c>
      <c r="T21" s="52">
        <v>141</v>
      </c>
      <c r="U21" s="52">
        <v>192</v>
      </c>
      <c r="V21" s="52">
        <v>177</v>
      </c>
      <c r="W21" s="52">
        <v>255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1833</v>
      </c>
      <c r="I22" s="36">
        <v>1751</v>
      </c>
      <c r="J22" s="36">
        <v>369</v>
      </c>
      <c r="K22" s="36">
        <v>264</v>
      </c>
      <c r="L22" s="36">
        <v>276</v>
      </c>
      <c r="M22" s="36">
        <v>0</v>
      </c>
      <c r="N22" s="36">
        <v>805</v>
      </c>
      <c r="O22" s="36">
        <v>1625</v>
      </c>
      <c r="P22" s="36">
        <v>1288</v>
      </c>
      <c r="Q22" s="36">
        <v>756</v>
      </c>
      <c r="R22" s="36">
        <v>542</v>
      </c>
      <c r="S22" s="36">
        <v>964</v>
      </c>
      <c r="T22" s="36">
        <v>376</v>
      </c>
      <c r="U22" s="36">
        <v>477</v>
      </c>
      <c r="V22" s="36">
        <v>403</v>
      </c>
      <c r="W22" s="36">
        <v>826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4134</v>
      </c>
      <c r="I26" s="52">
        <v>4092</v>
      </c>
      <c r="J26" s="52">
        <v>6278</v>
      </c>
      <c r="K26" s="52">
        <v>6864</v>
      </c>
      <c r="L26" s="52">
        <v>7643</v>
      </c>
      <c r="M26" s="52">
        <v>9053</v>
      </c>
      <c r="N26" s="52">
        <v>9308</v>
      </c>
      <c r="O26" s="52">
        <v>10575</v>
      </c>
      <c r="P26" s="52">
        <v>5488</v>
      </c>
      <c r="Q26" s="52">
        <v>2221</v>
      </c>
      <c r="R26" s="52">
        <v>296</v>
      </c>
      <c r="S26" s="52">
        <v>726</v>
      </c>
      <c r="T26" s="52">
        <v>1</v>
      </c>
      <c r="U26" s="52">
        <v>2</v>
      </c>
      <c r="V26" s="52">
        <v>0</v>
      </c>
      <c r="W26" s="52">
        <v>1625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2154</v>
      </c>
      <c r="D29" s="52">
        <v>1544</v>
      </c>
      <c r="E29" s="52">
        <v>138</v>
      </c>
      <c r="F29" s="52">
        <v>92</v>
      </c>
      <c r="G29" s="52">
        <v>194</v>
      </c>
      <c r="H29" s="52">
        <v>829</v>
      </c>
      <c r="I29" s="52">
        <v>1649</v>
      </c>
      <c r="J29" s="52">
        <v>1233</v>
      </c>
      <c r="K29" s="52">
        <v>2461</v>
      </c>
      <c r="L29" s="52">
        <v>2883</v>
      </c>
      <c r="M29" s="52">
        <v>2993</v>
      </c>
      <c r="N29" s="52">
        <v>3543</v>
      </c>
      <c r="O29" s="52">
        <v>3732</v>
      </c>
      <c r="P29" s="52">
        <v>4036</v>
      </c>
      <c r="Q29" s="52">
        <v>3629</v>
      </c>
      <c r="R29" s="52">
        <v>2291</v>
      </c>
      <c r="S29" s="52">
        <v>1952</v>
      </c>
      <c r="T29" s="52">
        <v>1890</v>
      </c>
      <c r="U29" s="52">
        <v>1497</v>
      </c>
      <c r="V29" s="52">
        <v>1498</v>
      </c>
      <c r="W29" s="52">
        <v>1648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51</v>
      </c>
      <c r="D31" s="52">
        <v>3</v>
      </c>
      <c r="E31" s="52">
        <v>59</v>
      </c>
      <c r="F31" s="52">
        <v>66</v>
      </c>
      <c r="G31" s="52">
        <v>57</v>
      </c>
      <c r="H31" s="52">
        <v>46</v>
      </c>
      <c r="I31" s="52">
        <v>9</v>
      </c>
      <c r="J31" s="52">
        <v>17</v>
      </c>
      <c r="K31" s="52">
        <v>24</v>
      </c>
      <c r="L31" s="52">
        <v>30</v>
      </c>
      <c r="M31" s="52">
        <v>37</v>
      </c>
      <c r="N31" s="52">
        <v>42</v>
      </c>
      <c r="O31" s="52">
        <v>81</v>
      </c>
      <c r="P31" s="52">
        <v>61</v>
      </c>
      <c r="Q31" s="52">
        <v>28</v>
      </c>
      <c r="R31" s="52">
        <v>20</v>
      </c>
      <c r="S31" s="52">
        <v>35</v>
      </c>
      <c r="T31" s="52">
        <v>30</v>
      </c>
      <c r="U31" s="52">
        <v>26</v>
      </c>
      <c r="V31" s="52">
        <v>44</v>
      </c>
      <c r="W31" s="52">
        <v>37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1</v>
      </c>
      <c r="D32" s="52">
        <v>0</v>
      </c>
      <c r="E32" s="52">
        <v>1</v>
      </c>
      <c r="F32" s="52">
        <v>0</v>
      </c>
      <c r="G32" s="52">
        <v>1</v>
      </c>
      <c r="H32" s="52">
        <v>1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2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1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1628</v>
      </c>
      <c r="D35" s="52">
        <v>97</v>
      </c>
      <c r="E35" s="52">
        <v>1728</v>
      </c>
      <c r="F35" s="52">
        <v>4288</v>
      </c>
      <c r="G35" s="52">
        <v>3750</v>
      </c>
      <c r="H35" s="52">
        <v>3733</v>
      </c>
      <c r="I35" s="52">
        <v>158</v>
      </c>
      <c r="J35" s="52">
        <v>529</v>
      </c>
      <c r="K35" s="52">
        <v>2347</v>
      </c>
      <c r="L35" s="52">
        <v>2361</v>
      </c>
      <c r="M35" s="52">
        <v>3690</v>
      </c>
      <c r="N35" s="52">
        <v>3863</v>
      </c>
      <c r="O35" s="52">
        <v>4699</v>
      </c>
      <c r="P35" s="52">
        <v>2705</v>
      </c>
      <c r="Q35" s="52">
        <v>702</v>
      </c>
      <c r="R35" s="52">
        <v>1318</v>
      </c>
      <c r="S35" s="52">
        <v>1738</v>
      </c>
      <c r="T35" s="52">
        <v>651</v>
      </c>
      <c r="U35" s="52">
        <v>905</v>
      </c>
      <c r="V35" s="52">
        <v>1177</v>
      </c>
      <c r="W35" s="52">
        <v>3419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3565</v>
      </c>
      <c r="D36" s="52">
        <v>128</v>
      </c>
      <c r="E36" s="52">
        <v>3705</v>
      </c>
      <c r="F36" s="52">
        <v>4958</v>
      </c>
      <c r="G36" s="52">
        <v>6375</v>
      </c>
      <c r="H36" s="52">
        <v>7433</v>
      </c>
      <c r="I36" s="52">
        <v>4599</v>
      </c>
      <c r="J36" s="52">
        <v>5785</v>
      </c>
      <c r="K36" s="52">
        <v>4688</v>
      </c>
      <c r="L36" s="52">
        <v>5734</v>
      </c>
      <c r="M36" s="52">
        <v>6318</v>
      </c>
      <c r="N36" s="52">
        <v>7211</v>
      </c>
      <c r="O36" s="52">
        <v>8845</v>
      </c>
      <c r="P36" s="52">
        <v>7544</v>
      </c>
      <c r="Q36" s="52">
        <v>7052</v>
      </c>
      <c r="R36" s="52">
        <v>5593</v>
      </c>
      <c r="S36" s="52">
        <v>6070</v>
      </c>
      <c r="T36" s="52">
        <v>4978</v>
      </c>
      <c r="U36" s="52">
        <v>2385</v>
      </c>
      <c r="V36" s="52">
        <v>3795</v>
      </c>
      <c r="W36" s="52">
        <v>5487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168</v>
      </c>
      <c r="D40" s="52">
        <v>5</v>
      </c>
      <c r="E40" s="52">
        <v>166</v>
      </c>
      <c r="F40" s="52">
        <v>305</v>
      </c>
      <c r="G40" s="52">
        <v>413</v>
      </c>
      <c r="H40" s="52">
        <v>524</v>
      </c>
      <c r="I40" s="52">
        <v>238</v>
      </c>
      <c r="J40" s="52">
        <v>292</v>
      </c>
      <c r="K40" s="52">
        <v>279</v>
      </c>
      <c r="L40" s="52">
        <v>319</v>
      </c>
      <c r="M40" s="52">
        <v>500</v>
      </c>
      <c r="N40" s="52">
        <v>754</v>
      </c>
      <c r="O40" s="52">
        <v>1950</v>
      </c>
      <c r="P40" s="52">
        <v>1541</v>
      </c>
      <c r="Q40" s="52">
        <v>1090</v>
      </c>
      <c r="R40" s="52">
        <v>786</v>
      </c>
      <c r="S40" s="52">
        <v>1393</v>
      </c>
      <c r="T40" s="52">
        <v>1602</v>
      </c>
      <c r="U40" s="52">
        <v>971</v>
      </c>
      <c r="V40" s="52">
        <v>1545</v>
      </c>
      <c r="W40" s="52">
        <v>2157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5078</v>
      </c>
      <c r="D41" s="36">
        <v>222</v>
      </c>
      <c r="E41" s="36">
        <v>5328</v>
      </c>
      <c r="F41" s="36">
        <v>9005</v>
      </c>
      <c r="G41" s="36">
        <v>9774</v>
      </c>
      <c r="H41" s="36">
        <v>10691</v>
      </c>
      <c r="I41" s="36">
        <v>4521</v>
      </c>
      <c r="J41" s="36">
        <v>6042</v>
      </c>
      <c r="K41" s="36">
        <v>6778</v>
      </c>
      <c r="L41" s="36">
        <v>7807</v>
      </c>
      <c r="M41" s="36">
        <v>9548</v>
      </c>
      <c r="N41" s="36">
        <v>10365</v>
      </c>
      <c r="O41" s="36">
        <v>11669</v>
      </c>
      <c r="P41" s="36">
        <v>8764</v>
      </c>
      <c r="Q41" s="36">
        <v>6705</v>
      </c>
      <c r="R41" s="36">
        <v>6140</v>
      </c>
      <c r="S41" s="36">
        <v>6451</v>
      </c>
      <c r="T41" s="36">
        <v>4074</v>
      </c>
      <c r="U41" s="36">
        <v>2348</v>
      </c>
      <c r="V41" s="36">
        <v>3466</v>
      </c>
      <c r="W41" s="36">
        <v>6775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266688</v>
      </c>
      <c r="D45" s="52">
        <v>263897</v>
      </c>
      <c r="E45" s="52">
        <v>254780</v>
      </c>
      <c r="F45" s="52">
        <v>262272</v>
      </c>
      <c r="G45" s="52">
        <v>145403</v>
      </c>
      <c r="H45" s="52">
        <v>98549</v>
      </c>
      <c r="I45" s="52">
        <v>104431</v>
      </c>
      <c r="J45" s="52">
        <v>167917</v>
      </c>
      <c r="K45" s="52">
        <v>177796</v>
      </c>
      <c r="L45" s="52">
        <v>151757</v>
      </c>
      <c r="M45" s="52">
        <v>108993</v>
      </c>
      <c r="N45" s="52">
        <v>153988</v>
      </c>
      <c r="O45" s="52">
        <v>225881</v>
      </c>
      <c r="P45" s="52">
        <v>93106</v>
      </c>
      <c r="Q45" s="52">
        <v>0</v>
      </c>
      <c r="R45" s="52">
        <v>54032</v>
      </c>
      <c r="S45" s="52">
        <v>146750</v>
      </c>
      <c r="T45" s="52">
        <v>120577</v>
      </c>
      <c r="U45" s="52">
        <v>210108</v>
      </c>
      <c r="V45" s="52">
        <v>206926</v>
      </c>
      <c r="W45" s="52">
        <v>54566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93850</v>
      </c>
      <c r="D48" s="52">
        <v>82962</v>
      </c>
      <c r="E48" s="52">
        <v>97499</v>
      </c>
      <c r="F48" s="52">
        <v>127780</v>
      </c>
      <c r="G48" s="52">
        <v>111892</v>
      </c>
      <c r="H48" s="52">
        <v>106188</v>
      </c>
      <c r="I48" s="52">
        <v>56330</v>
      </c>
      <c r="J48" s="52">
        <v>36818</v>
      </c>
      <c r="K48" s="52">
        <v>75722</v>
      </c>
      <c r="L48" s="52">
        <v>78323</v>
      </c>
      <c r="M48" s="52">
        <v>77524</v>
      </c>
      <c r="N48" s="52">
        <v>74513</v>
      </c>
      <c r="O48" s="52">
        <v>97045</v>
      </c>
      <c r="P48" s="52">
        <v>92772</v>
      </c>
      <c r="Q48" s="52">
        <v>67094</v>
      </c>
      <c r="R48" s="52">
        <v>43100</v>
      </c>
      <c r="S48" s="52">
        <v>82564</v>
      </c>
      <c r="T48" s="52">
        <v>94921</v>
      </c>
      <c r="U48" s="52">
        <v>97675</v>
      </c>
      <c r="V48" s="52">
        <v>125119</v>
      </c>
      <c r="W48" s="52">
        <v>109002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39367</v>
      </c>
      <c r="D50" s="52">
        <v>28888</v>
      </c>
      <c r="E50" s="52">
        <v>30758</v>
      </c>
      <c r="F50" s="52">
        <v>17008</v>
      </c>
      <c r="G50" s="52">
        <v>14280</v>
      </c>
      <c r="H50" s="52">
        <v>8937</v>
      </c>
      <c r="I50" s="52">
        <v>11582</v>
      </c>
      <c r="J50" s="52">
        <v>41164</v>
      </c>
      <c r="K50" s="52">
        <v>30541</v>
      </c>
      <c r="L50" s="52">
        <v>40714</v>
      </c>
      <c r="M50" s="52">
        <v>50703</v>
      </c>
      <c r="N50" s="52">
        <v>57810</v>
      </c>
      <c r="O50" s="52">
        <v>44934</v>
      </c>
      <c r="P50" s="52">
        <v>8797</v>
      </c>
      <c r="Q50" s="52">
        <v>6599</v>
      </c>
      <c r="R50" s="52">
        <v>12608</v>
      </c>
      <c r="S50" s="52">
        <v>32602</v>
      </c>
      <c r="T50" s="52">
        <v>24788</v>
      </c>
      <c r="U50" s="52">
        <v>33968</v>
      </c>
      <c r="V50" s="52">
        <v>42950</v>
      </c>
      <c r="W50" s="52">
        <v>31672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875</v>
      </c>
      <c r="D51" s="52">
        <v>0</v>
      </c>
      <c r="E51" s="52">
        <v>719</v>
      </c>
      <c r="F51" s="52">
        <v>0</v>
      </c>
      <c r="G51" s="52">
        <v>0</v>
      </c>
      <c r="H51" s="52">
        <v>0</v>
      </c>
      <c r="I51" s="52">
        <v>708</v>
      </c>
      <c r="J51" s="52">
        <v>1667</v>
      </c>
      <c r="K51" s="52">
        <v>144</v>
      </c>
      <c r="L51" s="52">
        <v>618</v>
      </c>
      <c r="M51" s="52">
        <v>942</v>
      </c>
      <c r="N51" s="52">
        <v>1158</v>
      </c>
      <c r="O51" s="52">
        <v>0</v>
      </c>
      <c r="P51" s="52">
        <v>0</v>
      </c>
      <c r="Q51" s="52">
        <v>591</v>
      </c>
      <c r="R51" s="52">
        <v>0</v>
      </c>
      <c r="S51" s="52">
        <v>0</v>
      </c>
      <c r="T51" s="52">
        <v>926</v>
      </c>
      <c r="U51" s="52">
        <v>1333</v>
      </c>
      <c r="V51" s="52">
        <v>928</v>
      </c>
      <c r="W51" s="52">
        <v>642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120768</v>
      </c>
      <c r="D54" s="52">
        <v>169686</v>
      </c>
      <c r="E54" s="52">
        <v>123322</v>
      </c>
      <c r="F54" s="52">
        <v>196165</v>
      </c>
      <c r="G54" s="52">
        <v>124043</v>
      </c>
      <c r="H54" s="52">
        <v>112564</v>
      </c>
      <c r="I54" s="52">
        <v>7150</v>
      </c>
      <c r="J54" s="52">
        <v>22935</v>
      </c>
      <c r="K54" s="52">
        <v>122002</v>
      </c>
      <c r="L54" s="52">
        <v>91383</v>
      </c>
      <c r="M54" s="52">
        <v>87960</v>
      </c>
      <c r="N54" s="52">
        <v>87021</v>
      </c>
      <c r="O54" s="52">
        <v>102525</v>
      </c>
      <c r="P54" s="52">
        <v>53807</v>
      </c>
      <c r="Q54" s="52">
        <v>10577</v>
      </c>
      <c r="R54" s="52">
        <v>37034</v>
      </c>
      <c r="S54" s="52">
        <v>59662</v>
      </c>
      <c r="T54" s="52">
        <v>25028</v>
      </c>
      <c r="U54" s="52">
        <v>76547</v>
      </c>
      <c r="V54" s="52">
        <v>64695</v>
      </c>
      <c r="W54" s="52">
        <v>48265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264461</v>
      </c>
      <c r="D55" s="52">
        <v>224802</v>
      </c>
      <c r="E55" s="52">
        <v>264357</v>
      </c>
      <c r="F55" s="52">
        <v>226818</v>
      </c>
      <c r="G55" s="52">
        <v>210893</v>
      </c>
      <c r="H55" s="52">
        <v>224077</v>
      </c>
      <c r="I55" s="52">
        <v>205722</v>
      </c>
      <c r="J55" s="52">
        <v>250694</v>
      </c>
      <c r="K55" s="52">
        <v>243631</v>
      </c>
      <c r="L55" s="52">
        <v>221911</v>
      </c>
      <c r="M55" s="52">
        <v>150372</v>
      </c>
      <c r="N55" s="52">
        <v>162280</v>
      </c>
      <c r="O55" s="52">
        <v>192789</v>
      </c>
      <c r="P55" s="52">
        <v>150188</v>
      </c>
      <c r="Q55" s="52">
        <v>105597</v>
      </c>
      <c r="R55" s="52">
        <v>156899</v>
      </c>
      <c r="S55" s="52">
        <v>206951</v>
      </c>
      <c r="T55" s="52">
        <v>189667</v>
      </c>
      <c r="U55" s="52">
        <v>202047</v>
      </c>
      <c r="V55" s="52">
        <v>208207</v>
      </c>
      <c r="W55" s="52">
        <v>77445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15364</v>
      </c>
      <c r="D59" s="52">
        <v>11096</v>
      </c>
      <c r="E59" s="52">
        <v>14314</v>
      </c>
      <c r="F59" s="52">
        <v>16301</v>
      </c>
      <c r="G59" s="52">
        <v>16733</v>
      </c>
      <c r="H59" s="52">
        <v>19571</v>
      </c>
      <c r="I59" s="52">
        <v>12464</v>
      </c>
      <c r="J59" s="52">
        <v>14773</v>
      </c>
      <c r="K59" s="52">
        <v>15829</v>
      </c>
      <c r="L59" s="52">
        <v>14118</v>
      </c>
      <c r="M59" s="52">
        <v>14746</v>
      </c>
      <c r="N59" s="52">
        <v>21210</v>
      </c>
      <c r="O59" s="52">
        <v>49932</v>
      </c>
      <c r="P59" s="52">
        <v>33132</v>
      </c>
      <c r="Q59" s="52">
        <v>19899</v>
      </c>
      <c r="R59" s="52">
        <v>25852</v>
      </c>
      <c r="S59" s="52">
        <v>54406</v>
      </c>
      <c r="T59" s="52">
        <v>73761</v>
      </c>
      <c r="U59" s="52">
        <v>98484</v>
      </c>
      <c r="V59" s="52">
        <v>104368</v>
      </c>
      <c r="W59" s="52">
        <v>43098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463112</v>
      </c>
      <c r="D60" s="36">
        <v>465456</v>
      </c>
      <c r="E60" s="36">
        <v>459208</v>
      </c>
      <c r="F60" s="36">
        <v>481200</v>
      </c>
      <c r="G60" s="36">
        <v>396030</v>
      </c>
      <c r="H60" s="36">
        <v>399370</v>
      </c>
      <c r="I60" s="36">
        <v>236926</v>
      </c>
      <c r="J60" s="36">
        <v>304731</v>
      </c>
      <c r="K60" s="36">
        <v>385192</v>
      </c>
      <c r="L60" s="36">
        <v>344823</v>
      </c>
      <c r="M60" s="36">
        <v>279336</v>
      </c>
      <c r="N60" s="36">
        <v>290979</v>
      </c>
      <c r="O60" s="36">
        <v>298289</v>
      </c>
      <c r="P60" s="36">
        <v>187662</v>
      </c>
      <c r="Q60" s="36">
        <v>121770</v>
      </c>
      <c r="R60" s="36">
        <v>200340</v>
      </c>
      <c r="S60" s="36">
        <v>251429</v>
      </c>
      <c r="T60" s="36">
        <v>187109</v>
      </c>
      <c r="U60" s="36">
        <v>238675</v>
      </c>
      <c r="V60" s="36">
        <v>234026</v>
      </c>
      <c r="W60" s="36">
        <v>134536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1787</v>
      </c>
      <c r="D64" s="52">
        <v>8032</v>
      </c>
      <c r="E64" s="52">
        <v>14822</v>
      </c>
      <c r="F64" s="52">
        <v>29314</v>
      </c>
      <c r="G64" s="52">
        <v>46504</v>
      </c>
      <c r="H64" s="52">
        <v>60953</v>
      </c>
      <c r="I64" s="52">
        <v>64421</v>
      </c>
      <c r="J64" s="52">
        <v>63517</v>
      </c>
      <c r="K64" s="52">
        <v>64946</v>
      </c>
      <c r="L64" s="52">
        <v>39918</v>
      </c>
      <c r="M64" s="52">
        <v>31477</v>
      </c>
      <c r="N64" s="52">
        <v>19550</v>
      </c>
      <c r="O64" s="52">
        <v>41907</v>
      </c>
      <c r="P64" s="52">
        <v>41288</v>
      </c>
      <c r="Q64" s="52">
        <v>65010</v>
      </c>
      <c r="R64" s="52">
        <v>49890</v>
      </c>
      <c r="S64" s="52">
        <v>72826</v>
      </c>
      <c r="T64" s="52">
        <v>85187</v>
      </c>
      <c r="U64" s="52">
        <v>111988</v>
      </c>
      <c r="V64" s="52">
        <v>121682</v>
      </c>
      <c r="W64" s="52">
        <v>114644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296</v>
      </c>
      <c r="D67" s="52">
        <v>588</v>
      </c>
      <c r="E67" s="52">
        <v>2234</v>
      </c>
      <c r="F67" s="52">
        <v>6743</v>
      </c>
      <c r="G67" s="52">
        <v>13505</v>
      </c>
      <c r="H67" s="52">
        <v>21024</v>
      </c>
      <c r="I67" s="52">
        <v>18708</v>
      </c>
      <c r="J67" s="52">
        <v>17314</v>
      </c>
      <c r="K67" s="52">
        <v>23858</v>
      </c>
      <c r="L67" s="52">
        <v>25652</v>
      </c>
      <c r="M67" s="52">
        <v>17390</v>
      </c>
      <c r="N67" s="52">
        <v>15753</v>
      </c>
      <c r="O67" s="52">
        <v>17529</v>
      </c>
      <c r="P67" s="52">
        <v>20100</v>
      </c>
      <c r="Q67" s="52">
        <v>31933</v>
      </c>
      <c r="R67" s="52">
        <v>43777</v>
      </c>
      <c r="S67" s="52">
        <v>40650</v>
      </c>
      <c r="T67" s="52">
        <v>43338</v>
      </c>
      <c r="U67" s="52">
        <v>50751</v>
      </c>
      <c r="V67" s="52">
        <v>61789</v>
      </c>
      <c r="W67" s="52">
        <v>65279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179</v>
      </c>
      <c r="D69" s="52">
        <v>789</v>
      </c>
      <c r="E69" s="52">
        <v>1441</v>
      </c>
      <c r="F69" s="52">
        <v>2840</v>
      </c>
      <c r="G69" s="52">
        <v>4535</v>
      </c>
      <c r="H69" s="52">
        <v>5959</v>
      </c>
      <c r="I69" s="52">
        <v>6287</v>
      </c>
      <c r="J69" s="52">
        <v>6240</v>
      </c>
      <c r="K69" s="52">
        <v>6218</v>
      </c>
      <c r="L69" s="52">
        <v>4704</v>
      </c>
      <c r="M69" s="52">
        <v>5026</v>
      </c>
      <c r="N69" s="52">
        <v>5649</v>
      </c>
      <c r="O69" s="52">
        <v>7703</v>
      </c>
      <c r="P69" s="52">
        <v>6092</v>
      </c>
      <c r="Q69" s="52">
        <v>8772</v>
      </c>
      <c r="R69" s="52">
        <v>8620</v>
      </c>
      <c r="S69" s="52">
        <v>13133</v>
      </c>
      <c r="T69" s="52">
        <v>11017</v>
      </c>
      <c r="U69" s="52">
        <v>9316</v>
      </c>
      <c r="V69" s="52">
        <v>8577</v>
      </c>
      <c r="W69" s="52">
        <v>8013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1</v>
      </c>
      <c r="D70" s="52">
        <v>5</v>
      </c>
      <c r="E70" s="52">
        <v>17</v>
      </c>
      <c r="F70" s="52">
        <v>23</v>
      </c>
      <c r="G70" s="52">
        <v>55</v>
      </c>
      <c r="H70" s="52">
        <v>101</v>
      </c>
      <c r="I70" s="52">
        <v>115</v>
      </c>
      <c r="J70" s="52">
        <v>126</v>
      </c>
      <c r="K70" s="52">
        <v>156</v>
      </c>
      <c r="L70" s="52">
        <v>70</v>
      </c>
      <c r="M70" s="52">
        <v>45</v>
      </c>
      <c r="N70" s="52">
        <v>137</v>
      </c>
      <c r="O70" s="52">
        <v>115</v>
      </c>
      <c r="P70" s="52">
        <v>6</v>
      </c>
      <c r="Q70" s="52">
        <v>262</v>
      </c>
      <c r="R70" s="52">
        <v>0</v>
      </c>
      <c r="S70" s="52">
        <v>429</v>
      </c>
      <c r="T70" s="52">
        <v>374</v>
      </c>
      <c r="U70" s="52">
        <v>209</v>
      </c>
      <c r="V70" s="52">
        <v>257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647</v>
      </c>
      <c r="D73" s="52">
        <v>3310</v>
      </c>
      <c r="E73" s="52">
        <v>4409</v>
      </c>
      <c r="F73" s="52">
        <v>12564</v>
      </c>
      <c r="G73" s="52">
        <v>15912</v>
      </c>
      <c r="H73" s="52">
        <v>19030</v>
      </c>
      <c r="I73" s="52">
        <v>2065</v>
      </c>
      <c r="J73" s="52">
        <v>5364</v>
      </c>
      <c r="K73" s="52">
        <v>23700</v>
      </c>
      <c r="L73" s="52">
        <v>16156</v>
      </c>
      <c r="M73" s="52">
        <v>20499</v>
      </c>
      <c r="N73" s="52">
        <v>18402</v>
      </c>
      <c r="O73" s="52">
        <v>28022</v>
      </c>
      <c r="P73" s="52">
        <v>22476</v>
      </c>
      <c r="Q73" s="52">
        <v>9510</v>
      </c>
      <c r="R73" s="52">
        <v>16356</v>
      </c>
      <c r="S73" s="52">
        <v>21967</v>
      </c>
      <c r="T73" s="52">
        <v>12216</v>
      </c>
      <c r="U73" s="52">
        <v>36625</v>
      </c>
      <c r="V73" s="52">
        <v>34942</v>
      </c>
      <c r="W73" s="52">
        <v>58160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1417</v>
      </c>
      <c r="D74" s="52">
        <v>4386</v>
      </c>
      <c r="E74" s="52">
        <v>9450</v>
      </c>
      <c r="F74" s="52">
        <v>14529</v>
      </c>
      <c r="G74" s="52">
        <v>27054</v>
      </c>
      <c r="H74" s="52">
        <v>37883</v>
      </c>
      <c r="I74" s="52">
        <v>59376</v>
      </c>
      <c r="J74" s="52">
        <v>58627</v>
      </c>
      <c r="K74" s="52">
        <v>47328</v>
      </c>
      <c r="L74" s="52">
        <v>39233</v>
      </c>
      <c r="M74" s="52">
        <v>35046</v>
      </c>
      <c r="N74" s="52">
        <v>34317</v>
      </c>
      <c r="O74" s="52">
        <v>52687</v>
      </c>
      <c r="P74" s="52">
        <v>62746</v>
      </c>
      <c r="Q74" s="52">
        <v>94953</v>
      </c>
      <c r="R74" s="52">
        <v>69336</v>
      </c>
      <c r="S74" s="52">
        <v>76206</v>
      </c>
      <c r="T74" s="52">
        <v>92579</v>
      </c>
      <c r="U74" s="52">
        <v>96656</v>
      </c>
      <c r="V74" s="52">
        <v>112433</v>
      </c>
      <c r="W74" s="52">
        <v>93320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53</v>
      </c>
      <c r="D78" s="52">
        <v>192</v>
      </c>
      <c r="E78" s="52">
        <v>340</v>
      </c>
      <c r="F78" s="52">
        <v>649</v>
      </c>
      <c r="G78" s="52">
        <v>1061</v>
      </c>
      <c r="H78" s="52">
        <v>1431</v>
      </c>
      <c r="I78" s="52">
        <v>1537</v>
      </c>
      <c r="J78" s="52">
        <v>1552</v>
      </c>
      <c r="K78" s="52">
        <v>1619</v>
      </c>
      <c r="L78" s="52">
        <v>1503</v>
      </c>
      <c r="M78" s="52">
        <v>1601</v>
      </c>
      <c r="N78" s="52">
        <v>1885</v>
      </c>
      <c r="O78" s="52">
        <v>2332</v>
      </c>
      <c r="P78" s="52">
        <v>3000</v>
      </c>
      <c r="Q78" s="52">
        <v>4195</v>
      </c>
      <c r="R78" s="52">
        <v>5311</v>
      </c>
      <c r="S78" s="52">
        <v>4763</v>
      </c>
      <c r="T78" s="52">
        <v>4412</v>
      </c>
      <c r="U78" s="52">
        <v>4370</v>
      </c>
      <c r="V78" s="52">
        <v>3570</v>
      </c>
      <c r="W78" s="52">
        <v>3963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2242</v>
      </c>
      <c r="D79" s="36">
        <v>8351</v>
      </c>
      <c r="E79" s="36">
        <v>15032</v>
      </c>
      <c r="F79" s="36">
        <v>29379</v>
      </c>
      <c r="G79" s="36">
        <v>46612</v>
      </c>
      <c r="H79" s="36">
        <v>61766</v>
      </c>
      <c r="I79" s="36">
        <v>66681</v>
      </c>
      <c r="J79" s="36">
        <v>69422</v>
      </c>
      <c r="K79" s="36">
        <v>76939</v>
      </c>
      <c r="L79" s="36">
        <v>60611</v>
      </c>
      <c r="M79" s="36">
        <v>61830</v>
      </c>
      <c r="N79" s="36">
        <v>60270</v>
      </c>
      <c r="O79" s="36">
        <v>90329</v>
      </c>
      <c r="P79" s="36">
        <v>92430</v>
      </c>
      <c r="Q79" s="36">
        <v>113134</v>
      </c>
      <c r="R79" s="36">
        <v>92681</v>
      </c>
      <c r="S79" s="36">
        <v>110975</v>
      </c>
      <c r="T79" s="36">
        <v>116412</v>
      </c>
      <c r="U79" s="36">
        <v>143844</v>
      </c>
      <c r="V79" s="36">
        <v>158677</v>
      </c>
      <c r="W79" s="36">
        <v>162378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37415</v>
      </c>
      <c r="D83" s="52">
        <v>13046</v>
      </c>
      <c r="E83" s="52">
        <v>18067</v>
      </c>
      <c r="F83" s="52">
        <v>53485</v>
      </c>
      <c r="G83" s="52">
        <v>76157</v>
      </c>
      <c r="H83" s="52">
        <v>92702</v>
      </c>
      <c r="I83" s="52">
        <v>110305</v>
      </c>
      <c r="J83" s="52">
        <v>70195</v>
      </c>
      <c r="K83" s="52">
        <v>90562</v>
      </c>
      <c r="L83" s="52">
        <v>140706</v>
      </c>
      <c r="M83" s="52">
        <v>216054</v>
      </c>
      <c r="N83" s="52">
        <v>198250</v>
      </c>
      <c r="O83" s="52">
        <v>107338</v>
      </c>
      <c r="P83" s="52">
        <v>20781</v>
      </c>
      <c r="Q83" s="52">
        <v>42083</v>
      </c>
      <c r="R83" s="52">
        <v>58795</v>
      </c>
      <c r="S83" s="52">
        <v>62547</v>
      </c>
      <c r="T83" s="52">
        <v>66868</v>
      </c>
      <c r="U83" s="52">
        <v>23459</v>
      </c>
      <c r="V83" s="52">
        <v>3951</v>
      </c>
      <c r="W83" s="52">
        <v>98006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25359</v>
      </c>
      <c r="D86" s="52">
        <v>20292</v>
      </c>
      <c r="E86" s="52">
        <v>10053</v>
      </c>
      <c r="F86" s="52">
        <v>10714</v>
      </c>
      <c r="G86" s="52">
        <v>25955</v>
      </c>
      <c r="H86" s="52">
        <v>40004</v>
      </c>
      <c r="I86" s="52">
        <v>34210</v>
      </c>
      <c r="J86" s="52">
        <v>30647</v>
      </c>
      <c r="K86" s="52">
        <v>31828</v>
      </c>
      <c r="L86" s="52">
        <v>40106</v>
      </c>
      <c r="M86" s="52">
        <v>58777</v>
      </c>
      <c r="N86" s="52">
        <v>81735</v>
      </c>
      <c r="O86" s="52">
        <v>74030</v>
      </c>
      <c r="P86" s="52">
        <v>43557</v>
      </c>
      <c r="Q86" s="52">
        <v>26628</v>
      </c>
      <c r="R86" s="52">
        <v>47035</v>
      </c>
      <c r="S86" s="52">
        <v>60989</v>
      </c>
      <c r="T86" s="52">
        <v>57584</v>
      </c>
      <c r="U86" s="52">
        <v>57381</v>
      </c>
      <c r="V86" s="52">
        <v>45806</v>
      </c>
      <c r="W86" s="52">
        <v>46424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206</v>
      </c>
      <c r="D88" s="52">
        <v>150</v>
      </c>
      <c r="E88" s="52">
        <v>168</v>
      </c>
      <c r="F88" s="52">
        <v>284</v>
      </c>
      <c r="G88" s="52">
        <v>405</v>
      </c>
      <c r="H88" s="52">
        <v>489</v>
      </c>
      <c r="I88" s="52">
        <v>579</v>
      </c>
      <c r="J88" s="52">
        <v>580</v>
      </c>
      <c r="K88" s="52">
        <v>586</v>
      </c>
      <c r="L88" s="52">
        <v>1006</v>
      </c>
      <c r="M88" s="52">
        <v>1677</v>
      </c>
      <c r="N88" s="52">
        <v>2495</v>
      </c>
      <c r="O88" s="52">
        <v>3296</v>
      </c>
      <c r="P88" s="52">
        <v>3098</v>
      </c>
      <c r="Q88" s="52">
        <v>6004</v>
      </c>
      <c r="R88" s="52">
        <v>7868</v>
      </c>
      <c r="S88" s="52">
        <v>9965</v>
      </c>
      <c r="T88" s="52">
        <v>9008</v>
      </c>
      <c r="U88" s="52">
        <v>10591</v>
      </c>
      <c r="V88" s="52">
        <v>11060</v>
      </c>
      <c r="W88" s="52">
        <v>5747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4</v>
      </c>
      <c r="D89" s="52">
        <v>0</v>
      </c>
      <c r="E89" s="52">
        <v>1</v>
      </c>
      <c r="F89" s="52">
        <v>2</v>
      </c>
      <c r="G89" s="52">
        <v>3</v>
      </c>
      <c r="H89" s="52">
        <v>7</v>
      </c>
      <c r="I89" s="52">
        <v>23</v>
      </c>
      <c r="J89" s="52">
        <v>5</v>
      </c>
      <c r="K89" s="52">
        <v>6</v>
      </c>
      <c r="L89" s="52">
        <v>21</v>
      </c>
      <c r="M89" s="52">
        <v>11</v>
      </c>
      <c r="N89" s="52">
        <v>66</v>
      </c>
      <c r="O89" s="52">
        <v>56</v>
      </c>
      <c r="P89" s="52">
        <v>0</v>
      </c>
      <c r="Q89" s="52">
        <v>106</v>
      </c>
      <c r="R89" s="52">
        <v>156</v>
      </c>
      <c r="S89" s="52">
        <v>238</v>
      </c>
      <c r="T89" s="52">
        <v>133</v>
      </c>
      <c r="U89" s="52">
        <v>377</v>
      </c>
      <c r="V89" s="52">
        <v>272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972</v>
      </c>
      <c r="D92" s="52">
        <v>834</v>
      </c>
      <c r="E92" s="52">
        <v>876</v>
      </c>
      <c r="F92" s="52">
        <v>851</v>
      </c>
      <c r="G92" s="52">
        <v>851</v>
      </c>
      <c r="H92" s="52">
        <v>726</v>
      </c>
      <c r="I92" s="52">
        <v>261</v>
      </c>
      <c r="J92" s="52">
        <v>239</v>
      </c>
      <c r="K92" s="52">
        <v>441</v>
      </c>
      <c r="L92" s="52">
        <v>674</v>
      </c>
      <c r="M92" s="52">
        <v>1009</v>
      </c>
      <c r="N92" s="52">
        <v>982</v>
      </c>
      <c r="O92" s="52">
        <v>1131</v>
      </c>
      <c r="P92" s="52">
        <v>683</v>
      </c>
      <c r="Q92" s="52">
        <v>528</v>
      </c>
      <c r="R92" s="52">
        <v>517</v>
      </c>
      <c r="S92" s="52">
        <v>880</v>
      </c>
      <c r="T92" s="52">
        <v>1149</v>
      </c>
      <c r="U92" s="52">
        <v>1265</v>
      </c>
      <c r="V92" s="52">
        <v>937</v>
      </c>
      <c r="W92" s="52">
        <v>787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14</v>
      </c>
      <c r="D93" s="52">
        <v>10</v>
      </c>
      <c r="E93" s="52">
        <v>14</v>
      </c>
      <c r="F93" s="52">
        <v>5</v>
      </c>
      <c r="G93" s="52">
        <v>8</v>
      </c>
      <c r="H93" s="52">
        <v>13</v>
      </c>
      <c r="I93" s="52">
        <v>8</v>
      </c>
      <c r="J93" s="52">
        <v>9</v>
      </c>
      <c r="K93" s="52">
        <v>5</v>
      </c>
      <c r="L93" s="52">
        <v>8</v>
      </c>
      <c r="M93" s="52">
        <v>4</v>
      </c>
      <c r="N93" s="52">
        <v>13</v>
      </c>
      <c r="O93" s="52">
        <v>41</v>
      </c>
      <c r="P93" s="52">
        <v>11</v>
      </c>
      <c r="Q93" s="52">
        <v>9</v>
      </c>
      <c r="R93" s="52">
        <v>6</v>
      </c>
      <c r="S93" s="52">
        <v>15</v>
      </c>
      <c r="T93" s="52">
        <v>32</v>
      </c>
      <c r="U93" s="52">
        <v>26</v>
      </c>
      <c r="V93" s="52">
        <v>30</v>
      </c>
      <c r="W93" s="52">
        <v>6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31060</v>
      </c>
      <c r="D96" s="52">
        <v>32301</v>
      </c>
      <c r="E96" s="52">
        <v>25865</v>
      </c>
      <c r="F96" s="52">
        <v>55611</v>
      </c>
      <c r="G96" s="52">
        <v>55079</v>
      </c>
      <c r="H96" s="52">
        <v>58804</v>
      </c>
      <c r="I96" s="52">
        <v>4532</v>
      </c>
      <c r="J96" s="52">
        <v>7450</v>
      </c>
      <c r="K96" s="52">
        <v>40597</v>
      </c>
      <c r="L96" s="52">
        <v>50751</v>
      </c>
      <c r="M96" s="52">
        <v>97188</v>
      </c>
      <c r="N96" s="52">
        <v>92113</v>
      </c>
      <c r="O96" s="52">
        <v>64369</v>
      </c>
      <c r="P96" s="52">
        <v>29179</v>
      </c>
      <c r="Q96" s="52">
        <v>12480</v>
      </c>
      <c r="R96" s="52">
        <v>29529</v>
      </c>
      <c r="S96" s="52">
        <v>39500</v>
      </c>
      <c r="T96" s="52">
        <v>23135</v>
      </c>
      <c r="U96" s="52">
        <v>41620</v>
      </c>
      <c r="V96" s="52">
        <v>22814</v>
      </c>
      <c r="W96" s="52">
        <v>58670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68016</v>
      </c>
      <c r="D97" s="52">
        <v>42795</v>
      </c>
      <c r="E97" s="52">
        <v>55447</v>
      </c>
      <c r="F97" s="52">
        <v>64301</v>
      </c>
      <c r="G97" s="52">
        <v>93640</v>
      </c>
      <c r="H97" s="52">
        <v>117056</v>
      </c>
      <c r="I97" s="52">
        <v>130391</v>
      </c>
      <c r="J97" s="52">
        <v>81476</v>
      </c>
      <c r="K97" s="52">
        <v>81077</v>
      </c>
      <c r="L97" s="52">
        <v>123257</v>
      </c>
      <c r="M97" s="52">
        <v>166138</v>
      </c>
      <c r="N97" s="52">
        <v>171781</v>
      </c>
      <c r="O97" s="52">
        <v>121032</v>
      </c>
      <c r="P97" s="52">
        <v>81448</v>
      </c>
      <c r="Q97" s="52">
        <v>124567</v>
      </c>
      <c r="R97" s="52">
        <v>125137</v>
      </c>
      <c r="S97" s="52">
        <v>137026</v>
      </c>
      <c r="T97" s="52">
        <v>175362</v>
      </c>
      <c r="U97" s="52">
        <v>109870</v>
      </c>
      <c r="V97" s="52">
        <v>73428</v>
      </c>
      <c r="W97" s="52">
        <v>94134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17094</v>
      </c>
      <c r="D101" s="52">
        <v>11515</v>
      </c>
      <c r="E101" s="52">
        <v>13609</v>
      </c>
      <c r="F101" s="52">
        <v>18302</v>
      </c>
      <c r="G101" s="52">
        <v>25704</v>
      </c>
      <c r="H101" s="52">
        <v>31367</v>
      </c>
      <c r="I101" s="52">
        <v>24411</v>
      </c>
      <c r="J101" s="52">
        <v>16084</v>
      </c>
      <c r="K101" s="52">
        <v>18497</v>
      </c>
      <c r="L101" s="52">
        <v>30763</v>
      </c>
      <c r="M101" s="52">
        <v>44657</v>
      </c>
      <c r="N101" s="52">
        <v>67191</v>
      </c>
      <c r="O101" s="52">
        <v>63321</v>
      </c>
      <c r="P101" s="52">
        <v>39933</v>
      </c>
      <c r="Q101" s="52">
        <v>33971</v>
      </c>
      <c r="R101" s="52">
        <v>33654</v>
      </c>
      <c r="S101" s="52">
        <v>46762</v>
      </c>
      <c r="T101" s="52">
        <v>56937</v>
      </c>
      <c r="U101" s="52">
        <v>73403</v>
      </c>
      <c r="V101" s="52">
        <v>76516</v>
      </c>
      <c r="W101" s="52">
        <v>57709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2678</v>
      </c>
      <c r="D102" s="52">
        <v>1508</v>
      </c>
      <c r="E102" s="52">
        <v>2085</v>
      </c>
      <c r="F102" s="52">
        <v>3373</v>
      </c>
      <c r="G102" s="52">
        <v>5048</v>
      </c>
      <c r="H102" s="52">
        <v>6823</v>
      </c>
      <c r="I102" s="52">
        <v>5572</v>
      </c>
      <c r="J102" s="52">
        <v>3408</v>
      </c>
      <c r="K102" s="52">
        <v>4115</v>
      </c>
      <c r="L102" s="52">
        <v>5705</v>
      </c>
      <c r="M102" s="52">
        <v>11103</v>
      </c>
      <c r="N102" s="52">
        <v>13616</v>
      </c>
      <c r="O102" s="52">
        <v>18197</v>
      </c>
      <c r="P102" s="52">
        <v>11226</v>
      </c>
      <c r="Q102" s="52">
        <v>15486</v>
      </c>
      <c r="R102" s="52">
        <v>14895</v>
      </c>
      <c r="S102" s="52">
        <v>25253</v>
      </c>
      <c r="T102" s="52">
        <v>43412</v>
      </c>
      <c r="U102" s="52">
        <v>27068</v>
      </c>
      <c r="V102" s="52">
        <v>10589</v>
      </c>
      <c r="W102" s="52">
        <v>25269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80711</v>
      </c>
      <c r="D103" s="36">
        <v>63279</v>
      </c>
      <c r="E103" s="36">
        <v>66896</v>
      </c>
      <c r="F103" s="36">
        <v>99612</v>
      </c>
      <c r="G103" s="36">
        <v>119488</v>
      </c>
      <c r="H103" s="36">
        <v>139215</v>
      </c>
      <c r="I103" s="36">
        <v>105935</v>
      </c>
      <c r="J103" s="36">
        <v>70286</v>
      </c>
      <c r="K103" s="36">
        <v>100133</v>
      </c>
      <c r="L103" s="36">
        <v>139306</v>
      </c>
      <c r="M103" s="36">
        <v>210348</v>
      </c>
      <c r="N103" s="36">
        <v>186783</v>
      </c>
      <c r="O103" s="36">
        <v>108694</v>
      </c>
      <c r="P103" s="36">
        <v>63605</v>
      </c>
      <c r="Q103" s="36">
        <v>94745</v>
      </c>
      <c r="R103" s="36">
        <v>115418</v>
      </c>
      <c r="S103" s="36">
        <v>116736</v>
      </c>
      <c r="T103" s="36">
        <v>110121</v>
      </c>
      <c r="U103" s="36">
        <v>65592</v>
      </c>
      <c r="V103" s="36">
        <v>23741</v>
      </c>
      <c r="W103" s="36">
        <v>78902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203</v>
      </c>
      <c r="G107" s="52">
        <v>61</v>
      </c>
      <c r="H107" s="52">
        <v>44</v>
      </c>
      <c r="I107" s="52">
        <v>18</v>
      </c>
      <c r="J107" s="52">
        <v>20</v>
      </c>
      <c r="K107" s="52">
        <v>16</v>
      </c>
      <c r="L107" s="52">
        <v>6</v>
      </c>
      <c r="M107" s="52">
        <v>0</v>
      </c>
      <c r="N107" s="52">
        <v>0</v>
      </c>
      <c r="O107" s="52">
        <v>1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9</v>
      </c>
      <c r="G110" s="52">
        <v>72</v>
      </c>
      <c r="H110" s="52">
        <v>46</v>
      </c>
      <c r="I110" s="52">
        <v>13</v>
      </c>
      <c r="J110" s="52">
        <v>5</v>
      </c>
      <c r="K110" s="52">
        <v>8</v>
      </c>
      <c r="L110" s="52">
        <v>6</v>
      </c>
      <c r="M110" s="52">
        <v>5</v>
      </c>
      <c r="N110" s="52">
        <v>5</v>
      </c>
      <c r="O110" s="52">
        <v>7</v>
      </c>
      <c r="P110" s="52">
        <v>2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94</v>
      </c>
      <c r="G116" s="52">
        <v>22</v>
      </c>
      <c r="H116" s="52">
        <v>17</v>
      </c>
      <c r="I116" s="52">
        <v>0</v>
      </c>
      <c r="J116" s="52">
        <v>4</v>
      </c>
      <c r="K116" s="52">
        <v>16</v>
      </c>
      <c r="L116" s="52">
        <v>13</v>
      </c>
      <c r="M116" s="52">
        <v>18</v>
      </c>
      <c r="N116" s="52">
        <v>30</v>
      </c>
      <c r="O116" s="52">
        <v>8</v>
      </c>
      <c r="P116" s="52">
        <v>2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109</v>
      </c>
      <c r="G117" s="52">
        <v>39</v>
      </c>
      <c r="H117" s="52">
        <v>31</v>
      </c>
      <c r="I117" s="52">
        <v>23</v>
      </c>
      <c r="J117" s="52">
        <v>31</v>
      </c>
      <c r="K117" s="52">
        <v>28</v>
      </c>
      <c r="L117" s="52">
        <v>35</v>
      </c>
      <c r="M117" s="52">
        <v>33</v>
      </c>
      <c r="N117" s="52">
        <v>62</v>
      </c>
      <c r="O117" s="52">
        <v>16</v>
      </c>
      <c r="P117" s="52">
        <v>7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7</v>
      </c>
      <c r="G121" s="52">
        <v>3</v>
      </c>
      <c r="H121" s="52">
        <v>2</v>
      </c>
      <c r="I121" s="52">
        <v>1</v>
      </c>
      <c r="J121" s="52">
        <v>1</v>
      </c>
      <c r="K121" s="52">
        <v>1</v>
      </c>
      <c r="L121" s="52">
        <v>2</v>
      </c>
      <c r="M121" s="52">
        <v>2</v>
      </c>
      <c r="N121" s="52">
        <v>6</v>
      </c>
      <c r="O121" s="52">
        <v>4</v>
      </c>
      <c r="P121" s="52">
        <v>1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196</v>
      </c>
      <c r="G122" s="36">
        <v>58</v>
      </c>
      <c r="H122" s="36">
        <v>45</v>
      </c>
      <c r="I122" s="36">
        <v>24</v>
      </c>
      <c r="J122" s="36">
        <v>33</v>
      </c>
      <c r="K122" s="36">
        <v>43</v>
      </c>
      <c r="L122" s="36">
        <v>45</v>
      </c>
      <c r="M122" s="36">
        <v>48</v>
      </c>
      <c r="N122" s="36">
        <v>91</v>
      </c>
      <c r="O122" s="36">
        <v>23</v>
      </c>
      <c r="P122" s="36">
        <v>7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4494</v>
      </c>
      <c r="D126" s="52">
        <v>7731</v>
      </c>
      <c r="E126" s="52">
        <v>11786</v>
      </c>
      <c r="F126" s="52">
        <v>9332</v>
      </c>
      <c r="G126" s="52">
        <v>8133</v>
      </c>
      <c r="H126" s="52">
        <v>5619</v>
      </c>
      <c r="I126" s="52">
        <v>6696</v>
      </c>
      <c r="J126" s="52">
        <v>4949</v>
      </c>
      <c r="K126" s="52">
        <v>6276</v>
      </c>
      <c r="L126" s="52">
        <v>6421</v>
      </c>
      <c r="M126" s="52">
        <v>5075</v>
      </c>
      <c r="N126" s="52">
        <v>6515</v>
      </c>
      <c r="O126" s="52">
        <v>6928</v>
      </c>
      <c r="P126" s="52">
        <v>3581</v>
      </c>
      <c r="Q126" s="52">
        <v>4589</v>
      </c>
      <c r="R126" s="52">
        <v>5116</v>
      </c>
      <c r="S126" s="52">
        <v>4140</v>
      </c>
      <c r="T126" s="52">
        <v>7172</v>
      </c>
      <c r="U126" s="52">
        <v>4812</v>
      </c>
      <c r="V126" s="52">
        <v>2686</v>
      </c>
      <c r="W126" s="52">
        <v>1887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1708</v>
      </c>
      <c r="D129" s="52">
        <v>1658</v>
      </c>
      <c r="E129" s="52">
        <v>2524</v>
      </c>
      <c r="F129" s="52">
        <v>4955</v>
      </c>
      <c r="G129" s="52">
        <v>4112</v>
      </c>
      <c r="H129" s="52">
        <v>4347</v>
      </c>
      <c r="I129" s="52">
        <v>2354</v>
      </c>
      <c r="J129" s="52">
        <v>1962</v>
      </c>
      <c r="K129" s="52">
        <v>2368</v>
      </c>
      <c r="L129" s="52">
        <v>2698</v>
      </c>
      <c r="M129" s="52">
        <v>2993</v>
      </c>
      <c r="N129" s="52">
        <v>3056</v>
      </c>
      <c r="O129" s="52">
        <v>3770</v>
      </c>
      <c r="P129" s="52">
        <v>3074</v>
      </c>
      <c r="Q129" s="52">
        <v>3057</v>
      </c>
      <c r="R129" s="52">
        <v>4039</v>
      </c>
      <c r="S129" s="52">
        <v>4301</v>
      </c>
      <c r="T129" s="52">
        <v>3782</v>
      </c>
      <c r="U129" s="52">
        <v>4389</v>
      </c>
      <c r="V129" s="52">
        <v>3674</v>
      </c>
      <c r="W129" s="52">
        <v>2903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516</v>
      </c>
      <c r="D131" s="52">
        <v>2074</v>
      </c>
      <c r="E131" s="52">
        <v>2917</v>
      </c>
      <c r="F131" s="52">
        <v>2246</v>
      </c>
      <c r="G131" s="52">
        <v>2042</v>
      </c>
      <c r="H131" s="52">
        <v>1427</v>
      </c>
      <c r="I131" s="52">
        <v>538</v>
      </c>
      <c r="J131" s="52">
        <v>2648</v>
      </c>
      <c r="K131" s="52">
        <v>2925</v>
      </c>
      <c r="L131" s="52">
        <v>2804</v>
      </c>
      <c r="M131" s="52">
        <v>2968</v>
      </c>
      <c r="N131" s="52">
        <v>4531</v>
      </c>
      <c r="O131" s="52">
        <v>6358</v>
      </c>
      <c r="P131" s="52">
        <v>3717</v>
      </c>
      <c r="Q131" s="52">
        <v>2230</v>
      </c>
      <c r="R131" s="52">
        <v>1960</v>
      </c>
      <c r="S131" s="52">
        <v>3641</v>
      </c>
      <c r="T131" s="52">
        <v>4412</v>
      </c>
      <c r="U131" s="52">
        <v>4416</v>
      </c>
      <c r="V131" s="52">
        <v>4144</v>
      </c>
      <c r="W131" s="52">
        <v>3271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11</v>
      </c>
      <c r="D132" s="52">
        <v>0</v>
      </c>
      <c r="E132" s="52">
        <v>86</v>
      </c>
      <c r="F132" s="52">
        <v>0</v>
      </c>
      <c r="G132" s="52">
        <v>9</v>
      </c>
      <c r="H132" s="52">
        <v>53</v>
      </c>
      <c r="I132" s="52">
        <v>0</v>
      </c>
      <c r="J132" s="52">
        <v>66</v>
      </c>
      <c r="K132" s="52">
        <v>90</v>
      </c>
      <c r="L132" s="52">
        <v>46</v>
      </c>
      <c r="M132" s="52">
        <v>0</v>
      </c>
      <c r="N132" s="52">
        <v>47</v>
      </c>
      <c r="O132" s="52">
        <v>138</v>
      </c>
      <c r="P132" s="52">
        <v>71</v>
      </c>
      <c r="Q132" s="52">
        <v>22</v>
      </c>
      <c r="R132" s="52">
        <v>0</v>
      </c>
      <c r="S132" s="52">
        <v>107</v>
      </c>
      <c r="T132" s="52">
        <v>163</v>
      </c>
      <c r="U132" s="52">
        <v>93</v>
      </c>
      <c r="V132" s="52">
        <v>113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2140</v>
      </c>
      <c r="D135" s="52">
        <v>3668</v>
      </c>
      <c r="E135" s="52">
        <v>3736</v>
      </c>
      <c r="F135" s="52">
        <v>4780</v>
      </c>
      <c r="G135" s="52">
        <v>3650</v>
      </c>
      <c r="H135" s="52">
        <v>2961</v>
      </c>
      <c r="I135" s="52">
        <v>298</v>
      </c>
      <c r="J135" s="52">
        <v>532</v>
      </c>
      <c r="K135" s="52">
        <v>3176</v>
      </c>
      <c r="L135" s="52">
        <v>3172</v>
      </c>
      <c r="M135" s="52">
        <v>3533</v>
      </c>
      <c r="N135" s="52">
        <v>2861</v>
      </c>
      <c r="O135" s="52">
        <v>2040</v>
      </c>
      <c r="P135" s="52">
        <v>1219</v>
      </c>
      <c r="Q135" s="52">
        <v>644</v>
      </c>
      <c r="R135" s="52">
        <v>1405</v>
      </c>
      <c r="S135" s="52">
        <v>1079</v>
      </c>
      <c r="T135" s="52">
        <v>784</v>
      </c>
      <c r="U135" s="52">
        <v>1092</v>
      </c>
      <c r="V135" s="52">
        <v>455</v>
      </c>
      <c r="W135" s="52">
        <v>660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4687</v>
      </c>
      <c r="D136" s="52">
        <v>4859</v>
      </c>
      <c r="E136" s="52">
        <v>8009</v>
      </c>
      <c r="F136" s="52">
        <v>5525</v>
      </c>
      <c r="G136" s="52">
        <v>6207</v>
      </c>
      <c r="H136" s="52">
        <v>5896</v>
      </c>
      <c r="I136" s="52">
        <v>8604</v>
      </c>
      <c r="J136" s="52">
        <v>5807</v>
      </c>
      <c r="K136" s="52">
        <v>6344</v>
      </c>
      <c r="L136" s="52">
        <v>7703</v>
      </c>
      <c r="M136" s="52">
        <v>6044</v>
      </c>
      <c r="N136" s="52">
        <v>5340</v>
      </c>
      <c r="O136" s="52">
        <v>3846</v>
      </c>
      <c r="P136" s="52">
        <v>3394</v>
      </c>
      <c r="Q136" s="52">
        <v>6465</v>
      </c>
      <c r="R136" s="52">
        <v>5962</v>
      </c>
      <c r="S136" s="52">
        <v>3754</v>
      </c>
      <c r="T136" s="52">
        <v>5966</v>
      </c>
      <c r="U136" s="52">
        <v>2892</v>
      </c>
      <c r="V136" s="52">
        <v>1494</v>
      </c>
      <c r="W136" s="52">
        <v>1074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270</v>
      </c>
      <c r="D140" s="52">
        <v>271</v>
      </c>
      <c r="E140" s="52">
        <v>478</v>
      </c>
      <c r="F140" s="52">
        <v>448</v>
      </c>
      <c r="G140" s="52">
        <v>535</v>
      </c>
      <c r="H140" s="52">
        <v>558</v>
      </c>
      <c r="I140" s="52">
        <v>514</v>
      </c>
      <c r="J140" s="52">
        <v>431</v>
      </c>
      <c r="K140" s="52">
        <v>514</v>
      </c>
      <c r="L140" s="52">
        <v>566</v>
      </c>
      <c r="M140" s="52">
        <v>666</v>
      </c>
      <c r="N140" s="52">
        <v>908</v>
      </c>
      <c r="O140" s="52">
        <v>1860</v>
      </c>
      <c r="P140" s="52">
        <v>1376</v>
      </c>
      <c r="Q140" s="52">
        <v>1489</v>
      </c>
      <c r="R140" s="52">
        <v>1258</v>
      </c>
      <c r="S140" s="52">
        <v>1848</v>
      </c>
      <c r="T140" s="52">
        <v>3710</v>
      </c>
      <c r="U140" s="52">
        <v>3018</v>
      </c>
      <c r="V140" s="52">
        <v>2563</v>
      </c>
      <c r="W140" s="52">
        <v>1717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8140</v>
      </c>
      <c r="D141" s="36">
        <v>11388</v>
      </c>
      <c r="E141" s="36">
        <v>15353</v>
      </c>
      <c r="F141" s="36">
        <v>13266</v>
      </c>
      <c r="G141" s="36">
        <v>12698</v>
      </c>
      <c r="H141" s="36">
        <v>11404</v>
      </c>
      <c r="I141" s="36">
        <v>9763</v>
      </c>
      <c r="J141" s="36">
        <v>8928</v>
      </c>
      <c r="K141" s="36">
        <v>12532</v>
      </c>
      <c r="L141" s="36">
        <v>13855</v>
      </c>
      <c r="M141" s="36">
        <v>12677</v>
      </c>
      <c r="N141" s="36">
        <v>12506</v>
      </c>
      <c r="O141" s="36">
        <v>11140</v>
      </c>
      <c r="P141" s="36">
        <v>7807</v>
      </c>
      <c r="Q141" s="36">
        <v>9124</v>
      </c>
      <c r="R141" s="36">
        <v>9805</v>
      </c>
      <c r="S141" s="36">
        <v>8560</v>
      </c>
      <c r="T141" s="36">
        <v>9418</v>
      </c>
      <c r="U141" s="36">
        <v>7338</v>
      </c>
      <c r="V141" s="36">
        <v>5753</v>
      </c>
      <c r="W141" s="36">
        <v>5379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4708</v>
      </c>
      <c r="D145" s="52">
        <v>11028</v>
      </c>
      <c r="E145" s="52">
        <v>12052</v>
      </c>
      <c r="F145" s="52">
        <v>12265</v>
      </c>
      <c r="G145" s="52">
        <v>13210</v>
      </c>
      <c r="H145" s="52">
        <v>14315</v>
      </c>
      <c r="I145" s="52">
        <v>11989</v>
      </c>
      <c r="J145" s="52">
        <v>7068</v>
      </c>
      <c r="K145" s="52">
        <v>4838</v>
      </c>
      <c r="L145" s="52">
        <v>7253</v>
      </c>
      <c r="M145" s="52">
        <v>9876</v>
      </c>
      <c r="N145" s="52">
        <v>14061</v>
      </c>
      <c r="O145" s="52">
        <v>16790</v>
      </c>
      <c r="P145" s="52">
        <v>27670</v>
      </c>
      <c r="Q145" s="52">
        <v>42716</v>
      </c>
      <c r="R145" s="52">
        <v>42351</v>
      </c>
      <c r="S145" s="52">
        <v>42715</v>
      </c>
      <c r="T145" s="52">
        <v>43561</v>
      </c>
      <c r="U145" s="52">
        <v>30071</v>
      </c>
      <c r="V145" s="52">
        <v>29280</v>
      </c>
      <c r="W145" s="52">
        <v>37576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2742</v>
      </c>
      <c r="D147" s="52">
        <v>6488</v>
      </c>
      <c r="E147" s="52">
        <v>8068</v>
      </c>
      <c r="F147" s="52">
        <v>8301</v>
      </c>
      <c r="G147" s="52">
        <v>9257</v>
      </c>
      <c r="H147" s="52">
        <v>12447</v>
      </c>
      <c r="I147" s="52">
        <v>13213</v>
      </c>
      <c r="J147" s="52">
        <v>5689</v>
      </c>
      <c r="K147" s="52">
        <v>8425</v>
      </c>
      <c r="L147" s="52">
        <v>5846</v>
      </c>
      <c r="M147" s="52">
        <v>15736</v>
      </c>
      <c r="N147" s="52">
        <v>19648</v>
      </c>
      <c r="O147" s="52">
        <v>28995</v>
      </c>
      <c r="P147" s="52">
        <v>26032</v>
      </c>
      <c r="Q147" s="52">
        <v>41700</v>
      </c>
      <c r="R147" s="52">
        <v>56983</v>
      </c>
      <c r="S147" s="52">
        <v>65278</v>
      </c>
      <c r="T147" s="52">
        <v>61191</v>
      </c>
      <c r="U147" s="52">
        <v>55486</v>
      </c>
      <c r="V147" s="52">
        <v>51419</v>
      </c>
      <c r="W147" s="52">
        <v>54710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55</v>
      </c>
      <c r="D149" s="52">
        <v>130</v>
      </c>
      <c r="E149" s="52">
        <v>138</v>
      </c>
      <c r="F149" s="52">
        <v>96</v>
      </c>
      <c r="G149" s="52">
        <v>85</v>
      </c>
      <c r="H149" s="52">
        <v>70</v>
      </c>
      <c r="I149" s="52">
        <v>29</v>
      </c>
      <c r="J149" s="52">
        <v>32</v>
      </c>
      <c r="K149" s="52">
        <v>47</v>
      </c>
      <c r="L149" s="52">
        <v>69</v>
      </c>
      <c r="M149" s="52">
        <v>81</v>
      </c>
      <c r="N149" s="52">
        <v>90</v>
      </c>
      <c r="O149" s="52">
        <v>167</v>
      </c>
      <c r="P149" s="52">
        <v>232</v>
      </c>
      <c r="Q149" s="52">
        <v>198</v>
      </c>
      <c r="R149" s="52">
        <v>167</v>
      </c>
      <c r="S149" s="52">
        <v>256</v>
      </c>
      <c r="T149" s="52">
        <v>324</v>
      </c>
      <c r="U149" s="52">
        <v>390</v>
      </c>
      <c r="V149" s="52">
        <v>500</v>
      </c>
      <c r="W149" s="52">
        <v>332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2</v>
      </c>
      <c r="E150" s="52">
        <v>2</v>
      </c>
      <c r="F150" s="52">
        <v>0</v>
      </c>
      <c r="G150" s="52">
        <v>1</v>
      </c>
      <c r="H150" s="52">
        <v>1</v>
      </c>
      <c r="I150" s="52">
        <v>1</v>
      </c>
      <c r="J150" s="52">
        <v>1</v>
      </c>
      <c r="K150" s="52">
        <v>0</v>
      </c>
      <c r="L150" s="52">
        <v>0</v>
      </c>
      <c r="M150" s="52">
        <v>0</v>
      </c>
      <c r="N150" s="52">
        <v>1</v>
      </c>
      <c r="O150" s="52">
        <v>4</v>
      </c>
      <c r="P150" s="52">
        <v>2</v>
      </c>
      <c r="Q150" s="52">
        <v>2</v>
      </c>
      <c r="R150" s="52">
        <v>1</v>
      </c>
      <c r="S150" s="52">
        <v>3</v>
      </c>
      <c r="T150" s="52">
        <v>7</v>
      </c>
      <c r="U150" s="52">
        <v>4</v>
      </c>
      <c r="V150" s="52">
        <v>12</v>
      </c>
      <c r="W150" s="52">
        <v>2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1732</v>
      </c>
      <c r="D153" s="52">
        <v>5067</v>
      </c>
      <c r="E153" s="52">
        <v>4093</v>
      </c>
      <c r="F153" s="52">
        <v>6212</v>
      </c>
      <c r="G153" s="52">
        <v>5528</v>
      </c>
      <c r="H153" s="52">
        <v>5713</v>
      </c>
      <c r="I153" s="52">
        <v>517</v>
      </c>
      <c r="J153" s="52">
        <v>1047</v>
      </c>
      <c r="K153" s="52">
        <v>4468</v>
      </c>
      <c r="L153" s="52">
        <v>5252</v>
      </c>
      <c r="M153" s="52">
        <v>7720</v>
      </c>
      <c r="N153" s="52">
        <v>8711</v>
      </c>
      <c r="O153" s="52">
        <v>9464</v>
      </c>
      <c r="P153" s="52">
        <v>9880</v>
      </c>
      <c r="Q153" s="52">
        <v>4671</v>
      </c>
      <c r="R153" s="52">
        <v>9611</v>
      </c>
      <c r="S153" s="52">
        <v>11661</v>
      </c>
      <c r="T153" s="52">
        <v>6563</v>
      </c>
      <c r="U153" s="52">
        <v>12969</v>
      </c>
      <c r="V153" s="52">
        <v>12155</v>
      </c>
      <c r="W153" s="52">
        <v>24989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3794</v>
      </c>
      <c r="D154" s="52">
        <v>6714</v>
      </c>
      <c r="E154" s="52">
        <v>8778</v>
      </c>
      <c r="F154" s="52">
        <v>7184</v>
      </c>
      <c r="G154" s="52">
        <v>9400</v>
      </c>
      <c r="H154" s="52">
        <v>11376</v>
      </c>
      <c r="I154" s="52">
        <v>14892</v>
      </c>
      <c r="J154" s="52">
        <v>11475</v>
      </c>
      <c r="K154" s="52">
        <v>8914</v>
      </c>
      <c r="L154" s="52">
        <v>12750</v>
      </c>
      <c r="M154" s="52">
        <v>13201</v>
      </c>
      <c r="N154" s="52">
        <v>16242</v>
      </c>
      <c r="O154" s="52">
        <v>17807</v>
      </c>
      <c r="P154" s="52">
        <v>27571</v>
      </c>
      <c r="Q154" s="52">
        <v>46655</v>
      </c>
      <c r="R154" s="52">
        <v>40773</v>
      </c>
      <c r="S154" s="52">
        <v>40480</v>
      </c>
      <c r="T154" s="52">
        <v>49857</v>
      </c>
      <c r="U154" s="52">
        <v>34229</v>
      </c>
      <c r="V154" s="52">
        <v>39153</v>
      </c>
      <c r="W154" s="52">
        <v>40089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179</v>
      </c>
      <c r="D158" s="52">
        <v>276</v>
      </c>
      <c r="E158" s="52">
        <v>393</v>
      </c>
      <c r="F158" s="52">
        <v>442</v>
      </c>
      <c r="G158" s="52">
        <v>608</v>
      </c>
      <c r="H158" s="52">
        <v>801</v>
      </c>
      <c r="I158" s="52">
        <v>771</v>
      </c>
      <c r="J158" s="52">
        <v>578</v>
      </c>
      <c r="K158" s="52">
        <v>529</v>
      </c>
      <c r="L158" s="52">
        <v>710</v>
      </c>
      <c r="M158" s="52">
        <v>1051</v>
      </c>
      <c r="N158" s="52">
        <v>1697</v>
      </c>
      <c r="O158" s="52">
        <v>3932</v>
      </c>
      <c r="P158" s="52">
        <v>5652</v>
      </c>
      <c r="Q158" s="52">
        <v>7239</v>
      </c>
      <c r="R158" s="52">
        <v>5774</v>
      </c>
      <c r="S158" s="52">
        <v>9311</v>
      </c>
      <c r="T158" s="52">
        <v>16044</v>
      </c>
      <c r="U158" s="52">
        <v>13895</v>
      </c>
      <c r="V158" s="52">
        <v>15986</v>
      </c>
      <c r="W158" s="52">
        <v>15858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5403</v>
      </c>
      <c r="D159" s="36">
        <v>11635</v>
      </c>
      <c r="E159" s="36">
        <v>12621</v>
      </c>
      <c r="F159" s="36">
        <v>13047</v>
      </c>
      <c r="G159" s="36">
        <v>14407</v>
      </c>
      <c r="H159" s="36">
        <v>16358</v>
      </c>
      <c r="I159" s="36">
        <v>14676</v>
      </c>
      <c r="J159" s="36">
        <v>11967</v>
      </c>
      <c r="K159" s="36">
        <v>12906</v>
      </c>
      <c r="L159" s="36">
        <v>17359</v>
      </c>
      <c r="M159" s="36">
        <v>19960</v>
      </c>
      <c r="N159" s="36">
        <v>23340</v>
      </c>
      <c r="O159" s="36">
        <v>23518</v>
      </c>
      <c r="P159" s="36">
        <v>32033</v>
      </c>
      <c r="Q159" s="36">
        <v>44290</v>
      </c>
      <c r="R159" s="36">
        <v>44783</v>
      </c>
      <c r="S159" s="36">
        <v>43079</v>
      </c>
      <c r="T159" s="36">
        <v>40714</v>
      </c>
      <c r="U159" s="36">
        <v>33686</v>
      </c>
      <c r="V159" s="36">
        <v>35854</v>
      </c>
      <c r="W159" s="36">
        <v>49542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34360</v>
      </c>
      <c r="D163" s="52">
        <v>51213</v>
      </c>
      <c r="E163" s="52">
        <v>25998</v>
      </c>
      <c r="F163" s="52">
        <v>32062</v>
      </c>
      <c r="G163" s="52">
        <v>16776</v>
      </c>
      <c r="H163" s="52">
        <v>32925</v>
      </c>
      <c r="I163" s="52">
        <v>32589</v>
      </c>
      <c r="J163" s="52">
        <v>42990</v>
      </c>
      <c r="K163" s="52">
        <v>31372</v>
      </c>
      <c r="L163" s="52">
        <v>23607</v>
      </c>
      <c r="M163" s="52">
        <v>23780</v>
      </c>
      <c r="N163" s="52">
        <v>24973</v>
      </c>
      <c r="O163" s="52">
        <v>45837</v>
      </c>
      <c r="P163" s="52">
        <v>40031</v>
      </c>
      <c r="Q163" s="52">
        <v>33483</v>
      </c>
      <c r="R163" s="52">
        <v>34283</v>
      </c>
      <c r="S163" s="52">
        <v>22526</v>
      </c>
      <c r="T163" s="52">
        <v>5425</v>
      </c>
      <c r="U163" s="52">
        <v>0</v>
      </c>
      <c r="V163" s="52">
        <v>5</v>
      </c>
      <c r="W163" s="52">
        <v>0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22539</v>
      </c>
      <c r="D165" s="52">
        <v>26438</v>
      </c>
      <c r="E165" s="52">
        <v>32350</v>
      </c>
      <c r="F165" s="52">
        <v>16324</v>
      </c>
      <c r="G165" s="52">
        <v>19915</v>
      </c>
      <c r="H165" s="52">
        <v>25476</v>
      </c>
      <c r="I165" s="52">
        <v>27799</v>
      </c>
      <c r="J165" s="52">
        <v>15069</v>
      </c>
      <c r="K165" s="52">
        <v>32516</v>
      </c>
      <c r="L165" s="52">
        <v>23166</v>
      </c>
      <c r="M165" s="52">
        <v>34625</v>
      </c>
      <c r="N165" s="52">
        <v>36347</v>
      </c>
      <c r="O165" s="52">
        <v>53254</v>
      </c>
      <c r="P165" s="52">
        <v>42691</v>
      </c>
      <c r="Q165" s="52">
        <v>47141</v>
      </c>
      <c r="R165" s="52">
        <v>53002</v>
      </c>
      <c r="S165" s="52">
        <v>56113</v>
      </c>
      <c r="T165" s="52">
        <v>40378</v>
      </c>
      <c r="U165" s="52">
        <v>23002</v>
      </c>
      <c r="V165" s="52">
        <v>17666</v>
      </c>
      <c r="W165" s="52">
        <v>17033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511</v>
      </c>
      <c r="D167" s="52">
        <v>765</v>
      </c>
      <c r="E167" s="52">
        <v>481</v>
      </c>
      <c r="F167" s="52">
        <v>373</v>
      </c>
      <c r="G167" s="52">
        <v>234</v>
      </c>
      <c r="H167" s="52">
        <v>262</v>
      </c>
      <c r="I167" s="52">
        <v>98</v>
      </c>
      <c r="J167" s="52">
        <v>174</v>
      </c>
      <c r="K167" s="52">
        <v>233</v>
      </c>
      <c r="L167" s="52">
        <v>215</v>
      </c>
      <c r="M167" s="52">
        <v>184</v>
      </c>
      <c r="N167" s="52">
        <v>190</v>
      </c>
      <c r="O167" s="52">
        <v>433</v>
      </c>
      <c r="P167" s="52">
        <v>437</v>
      </c>
      <c r="Q167" s="52">
        <v>251</v>
      </c>
      <c r="R167" s="52">
        <v>221</v>
      </c>
      <c r="S167" s="52">
        <v>242</v>
      </c>
      <c r="T167" s="52">
        <v>191</v>
      </c>
      <c r="U167" s="52">
        <v>92</v>
      </c>
      <c r="V167" s="52">
        <v>185</v>
      </c>
      <c r="W167" s="52">
        <v>188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8</v>
      </c>
      <c r="D168" s="52">
        <v>8</v>
      </c>
      <c r="E168" s="52">
        <v>8</v>
      </c>
      <c r="F168" s="52">
        <v>3</v>
      </c>
      <c r="G168" s="52">
        <v>2</v>
      </c>
      <c r="H168" s="52">
        <v>5</v>
      </c>
      <c r="I168" s="52">
        <v>2</v>
      </c>
      <c r="J168" s="52">
        <v>7</v>
      </c>
      <c r="K168" s="52">
        <v>2</v>
      </c>
      <c r="L168" s="52">
        <v>2</v>
      </c>
      <c r="M168" s="52">
        <v>0</v>
      </c>
      <c r="N168" s="52">
        <v>1</v>
      </c>
      <c r="O168" s="52">
        <v>13</v>
      </c>
      <c r="P168" s="52">
        <v>7</v>
      </c>
      <c r="Q168" s="52">
        <v>3</v>
      </c>
      <c r="R168" s="52">
        <v>1</v>
      </c>
      <c r="S168" s="52">
        <v>3</v>
      </c>
      <c r="T168" s="52">
        <v>2</v>
      </c>
      <c r="U168" s="52">
        <v>1</v>
      </c>
      <c r="V168" s="52">
        <v>7</v>
      </c>
      <c r="W168" s="52">
        <v>1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16353</v>
      </c>
      <c r="D171" s="52">
        <v>29618</v>
      </c>
      <c r="E171" s="52">
        <v>14193</v>
      </c>
      <c r="F171" s="52">
        <v>24463</v>
      </c>
      <c r="G171" s="52">
        <v>15322</v>
      </c>
      <c r="H171" s="52">
        <v>21272</v>
      </c>
      <c r="I171" s="52">
        <v>1697</v>
      </c>
      <c r="J171" s="52">
        <v>5403</v>
      </c>
      <c r="K171" s="52">
        <v>21122</v>
      </c>
      <c r="L171" s="52">
        <v>16193</v>
      </c>
      <c r="M171" s="52">
        <v>18004</v>
      </c>
      <c r="N171" s="52">
        <v>17839</v>
      </c>
      <c r="O171" s="52">
        <v>24709</v>
      </c>
      <c r="P171" s="52">
        <v>18917</v>
      </c>
      <c r="Q171" s="52">
        <v>6051</v>
      </c>
      <c r="R171" s="52">
        <v>12803</v>
      </c>
      <c r="S171" s="52">
        <v>11281</v>
      </c>
      <c r="T171" s="52">
        <v>3802</v>
      </c>
      <c r="U171" s="52">
        <v>3047</v>
      </c>
      <c r="V171" s="52">
        <v>4580</v>
      </c>
      <c r="W171" s="52">
        <v>14151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35809</v>
      </c>
      <c r="D172" s="52">
        <v>39237</v>
      </c>
      <c r="E172" s="52">
        <v>30425</v>
      </c>
      <c r="F172" s="52">
        <v>28285</v>
      </c>
      <c r="G172" s="52">
        <v>26048</v>
      </c>
      <c r="H172" s="52">
        <v>42343</v>
      </c>
      <c r="I172" s="52">
        <v>48757</v>
      </c>
      <c r="J172" s="52">
        <v>59059</v>
      </c>
      <c r="K172" s="52">
        <v>42182</v>
      </c>
      <c r="L172" s="52">
        <v>39321</v>
      </c>
      <c r="M172" s="52">
        <v>30790</v>
      </c>
      <c r="N172" s="52">
        <v>33275</v>
      </c>
      <c r="O172" s="52">
        <v>46477</v>
      </c>
      <c r="P172" s="52">
        <v>52795</v>
      </c>
      <c r="Q172" s="52">
        <v>60442</v>
      </c>
      <c r="R172" s="52">
        <v>54251</v>
      </c>
      <c r="S172" s="52">
        <v>39166</v>
      </c>
      <c r="T172" s="52">
        <v>28860</v>
      </c>
      <c r="U172" s="52">
        <v>8038</v>
      </c>
      <c r="V172" s="52">
        <v>14771</v>
      </c>
      <c r="W172" s="52">
        <v>22706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1691</v>
      </c>
      <c r="D176" s="52">
        <v>1620</v>
      </c>
      <c r="E176" s="52">
        <v>1363</v>
      </c>
      <c r="F176" s="52">
        <v>1742</v>
      </c>
      <c r="G176" s="52">
        <v>1684</v>
      </c>
      <c r="H176" s="52">
        <v>2982</v>
      </c>
      <c r="I176" s="52">
        <v>2528</v>
      </c>
      <c r="J176" s="52">
        <v>2990</v>
      </c>
      <c r="K176" s="52">
        <v>2508</v>
      </c>
      <c r="L176" s="52">
        <v>2190</v>
      </c>
      <c r="M176" s="52">
        <v>2455</v>
      </c>
      <c r="N176" s="52">
        <v>3484</v>
      </c>
      <c r="O176" s="52">
        <v>10271</v>
      </c>
      <c r="P176" s="52">
        <v>10820</v>
      </c>
      <c r="Q176" s="52">
        <v>9377</v>
      </c>
      <c r="R176" s="52">
        <v>7689</v>
      </c>
      <c r="S176" s="52">
        <v>9020</v>
      </c>
      <c r="T176" s="52">
        <v>9293</v>
      </c>
      <c r="U176" s="52">
        <v>3263</v>
      </c>
      <c r="V176" s="52">
        <v>6026</v>
      </c>
      <c r="W176" s="52">
        <v>8986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50990</v>
      </c>
      <c r="D177" s="36">
        <v>68010</v>
      </c>
      <c r="E177" s="36">
        <v>43743</v>
      </c>
      <c r="F177" s="36">
        <v>51383</v>
      </c>
      <c r="G177" s="36">
        <v>39920</v>
      </c>
      <c r="H177" s="36">
        <v>60904</v>
      </c>
      <c r="I177" s="36">
        <v>48030</v>
      </c>
      <c r="J177" s="36">
        <v>61646</v>
      </c>
      <c r="K177" s="36">
        <v>61031</v>
      </c>
      <c r="L177" s="36">
        <v>53540</v>
      </c>
      <c r="M177" s="36">
        <v>46529</v>
      </c>
      <c r="N177" s="36">
        <v>47830</v>
      </c>
      <c r="O177" s="36">
        <v>61354</v>
      </c>
      <c r="P177" s="36">
        <v>61344</v>
      </c>
      <c r="Q177" s="36">
        <v>57385</v>
      </c>
      <c r="R177" s="36">
        <v>59567</v>
      </c>
      <c r="S177" s="36">
        <v>41661</v>
      </c>
      <c r="T177" s="36">
        <v>23561</v>
      </c>
      <c r="U177" s="36">
        <v>7904</v>
      </c>
      <c r="V177" s="36">
        <v>13524</v>
      </c>
      <c r="W177" s="36">
        <v>28062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41</v>
      </c>
      <c r="J5" s="52">
        <v>117</v>
      </c>
      <c r="K5" s="52">
        <v>58</v>
      </c>
      <c r="L5" s="52">
        <v>20</v>
      </c>
      <c r="M5" s="52">
        <v>0</v>
      </c>
      <c r="N5" s="52">
        <v>199</v>
      </c>
      <c r="O5" s="52">
        <v>627</v>
      </c>
      <c r="P5" s="52">
        <v>824</v>
      </c>
      <c r="Q5" s="52">
        <v>319</v>
      </c>
      <c r="R5" s="52">
        <v>113</v>
      </c>
      <c r="S5" s="52">
        <v>223</v>
      </c>
      <c r="T5" s="52">
        <v>17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5</v>
      </c>
      <c r="J8" s="52">
        <v>3</v>
      </c>
      <c r="K8" s="52">
        <v>10</v>
      </c>
      <c r="L8" s="52">
        <v>3</v>
      </c>
      <c r="M8" s="52">
        <v>0</v>
      </c>
      <c r="N8" s="52">
        <v>61</v>
      </c>
      <c r="O8" s="52">
        <v>89</v>
      </c>
      <c r="P8" s="52">
        <v>118</v>
      </c>
      <c r="Q8" s="52">
        <v>55</v>
      </c>
      <c r="R8" s="52">
        <v>25</v>
      </c>
      <c r="S8" s="52">
        <v>69</v>
      </c>
      <c r="T8" s="52">
        <v>5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1</v>
      </c>
      <c r="O11" s="52">
        <v>4</v>
      </c>
      <c r="P11" s="52">
        <v>5</v>
      </c>
      <c r="Q11" s="52">
        <v>1</v>
      </c>
      <c r="R11" s="52">
        <v>0</v>
      </c>
      <c r="S11" s="52">
        <v>1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1</v>
      </c>
      <c r="J15" s="52">
        <v>10</v>
      </c>
      <c r="K15" s="52">
        <v>19</v>
      </c>
      <c r="L15" s="52">
        <v>6</v>
      </c>
      <c r="M15" s="52">
        <v>0</v>
      </c>
      <c r="N15" s="52">
        <v>69</v>
      </c>
      <c r="O15" s="52">
        <v>216</v>
      </c>
      <c r="P15" s="52">
        <v>216</v>
      </c>
      <c r="Q15" s="52">
        <v>29</v>
      </c>
      <c r="R15" s="52">
        <v>22</v>
      </c>
      <c r="S15" s="52">
        <v>50</v>
      </c>
      <c r="T15" s="52">
        <v>2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40</v>
      </c>
      <c r="J16" s="52">
        <v>107</v>
      </c>
      <c r="K16" s="52">
        <v>39</v>
      </c>
      <c r="L16" s="52">
        <v>14</v>
      </c>
      <c r="M16" s="52">
        <v>0</v>
      </c>
      <c r="N16" s="52">
        <v>129</v>
      </c>
      <c r="O16" s="52">
        <v>407</v>
      </c>
      <c r="P16" s="52">
        <v>603</v>
      </c>
      <c r="Q16" s="52">
        <v>289</v>
      </c>
      <c r="R16" s="52">
        <v>91</v>
      </c>
      <c r="S16" s="52">
        <v>172</v>
      </c>
      <c r="T16" s="52">
        <v>15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2</v>
      </c>
      <c r="J21" s="52">
        <v>5</v>
      </c>
      <c r="K21" s="52">
        <v>2</v>
      </c>
      <c r="L21" s="52">
        <v>1</v>
      </c>
      <c r="M21" s="52">
        <v>0</v>
      </c>
      <c r="N21" s="52">
        <v>14</v>
      </c>
      <c r="O21" s="52">
        <v>90</v>
      </c>
      <c r="P21" s="52">
        <v>124</v>
      </c>
      <c r="Q21" s="52">
        <v>45</v>
      </c>
      <c r="R21" s="52">
        <v>13</v>
      </c>
      <c r="S21" s="52">
        <v>40</v>
      </c>
      <c r="T21" s="52">
        <v>5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39</v>
      </c>
      <c r="J22" s="36">
        <v>112</v>
      </c>
      <c r="K22" s="36">
        <v>56</v>
      </c>
      <c r="L22" s="36">
        <v>19</v>
      </c>
      <c r="M22" s="36">
        <v>0</v>
      </c>
      <c r="N22" s="36">
        <v>185</v>
      </c>
      <c r="O22" s="36">
        <v>537</v>
      </c>
      <c r="P22" s="36">
        <v>700</v>
      </c>
      <c r="Q22" s="36">
        <v>274</v>
      </c>
      <c r="R22" s="36">
        <v>100</v>
      </c>
      <c r="S22" s="36">
        <v>183</v>
      </c>
      <c r="T22" s="36">
        <v>12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1196</v>
      </c>
      <c r="I26" s="52">
        <v>1235</v>
      </c>
      <c r="J26" s="52">
        <v>2058</v>
      </c>
      <c r="K26" s="52">
        <v>2240</v>
      </c>
      <c r="L26" s="52">
        <v>2062</v>
      </c>
      <c r="M26" s="52">
        <v>2362</v>
      </c>
      <c r="N26" s="52">
        <v>2175</v>
      </c>
      <c r="O26" s="52">
        <v>3619</v>
      </c>
      <c r="P26" s="52">
        <v>3272</v>
      </c>
      <c r="Q26" s="52">
        <v>1096</v>
      </c>
      <c r="R26" s="52">
        <v>112</v>
      </c>
      <c r="S26" s="52">
        <v>194</v>
      </c>
      <c r="T26" s="52">
        <v>0</v>
      </c>
      <c r="U26" s="52">
        <v>0</v>
      </c>
      <c r="V26" s="52">
        <v>0</v>
      </c>
      <c r="W26" s="52">
        <v>481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296</v>
      </c>
      <c r="I29" s="52">
        <v>123</v>
      </c>
      <c r="J29" s="52">
        <v>45</v>
      </c>
      <c r="K29" s="52">
        <v>371</v>
      </c>
      <c r="L29" s="52">
        <v>368</v>
      </c>
      <c r="M29" s="52">
        <v>441</v>
      </c>
      <c r="N29" s="52">
        <v>669</v>
      </c>
      <c r="O29" s="52">
        <v>509</v>
      </c>
      <c r="P29" s="52">
        <v>466</v>
      </c>
      <c r="Q29" s="52">
        <v>186</v>
      </c>
      <c r="R29" s="52">
        <v>25</v>
      </c>
      <c r="S29" s="52">
        <v>60</v>
      </c>
      <c r="T29" s="52">
        <v>0</v>
      </c>
      <c r="U29" s="52">
        <v>0</v>
      </c>
      <c r="V29" s="52">
        <v>0</v>
      </c>
      <c r="W29" s="52">
        <v>122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5</v>
      </c>
      <c r="I31" s="52">
        <v>2</v>
      </c>
      <c r="J31" s="52">
        <v>6</v>
      </c>
      <c r="K31" s="52">
        <v>8</v>
      </c>
      <c r="L31" s="52">
        <v>8</v>
      </c>
      <c r="M31" s="52">
        <v>9</v>
      </c>
      <c r="N31" s="52">
        <v>8</v>
      </c>
      <c r="O31" s="52">
        <v>22</v>
      </c>
      <c r="P31" s="52">
        <v>20</v>
      </c>
      <c r="Q31" s="52">
        <v>4</v>
      </c>
      <c r="R31" s="52">
        <v>0</v>
      </c>
      <c r="S31" s="52">
        <v>1</v>
      </c>
      <c r="T31" s="52">
        <v>0</v>
      </c>
      <c r="U31" s="52">
        <v>0</v>
      </c>
      <c r="V31" s="52">
        <v>0</v>
      </c>
      <c r="W31" s="52">
        <v>3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1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398</v>
      </c>
      <c r="I35" s="52">
        <v>41</v>
      </c>
      <c r="J35" s="52">
        <v>172</v>
      </c>
      <c r="K35" s="52">
        <v>745</v>
      </c>
      <c r="L35" s="52">
        <v>599</v>
      </c>
      <c r="M35" s="52">
        <v>868</v>
      </c>
      <c r="N35" s="52">
        <v>756</v>
      </c>
      <c r="O35" s="52">
        <v>1248</v>
      </c>
      <c r="P35" s="52">
        <v>858</v>
      </c>
      <c r="Q35" s="52">
        <v>99</v>
      </c>
      <c r="R35" s="52">
        <v>21</v>
      </c>
      <c r="S35" s="52">
        <v>43</v>
      </c>
      <c r="T35" s="52">
        <v>0</v>
      </c>
      <c r="U35" s="52">
        <v>0</v>
      </c>
      <c r="V35" s="52">
        <v>0</v>
      </c>
      <c r="W35" s="52">
        <v>184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793</v>
      </c>
      <c r="I36" s="52">
        <v>1192</v>
      </c>
      <c r="J36" s="52">
        <v>1880</v>
      </c>
      <c r="K36" s="52">
        <v>1487</v>
      </c>
      <c r="L36" s="52">
        <v>1455</v>
      </c>
      <c r="M36" s="52">
        <v>1485</v>
      </c>
      <c r="N36" s="52">
        <v>1411</v>
      </c>
      <c r="O36" s="52">
        <v>2348</v>
      </c>
      <c r="P36" s="52">
        <v>2394</v>
      </c>
      <c r="Q36" s="52">
        <v>993</v>
      </c>
      <c r="R36" s="52">
        <v>91</v>
      </c>
      <c r="S36" s="52">
        <v>150</v>
      </c>
      <c r="T36" s="52">
        <v>0</v>
      </c>
      <c r="U36" s="52">
        <v>0</v>
      </c>
      <c r="V36" s="52">
        <v>0</v>
      </c>
      <c r="W36" s="52">
        <v>294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56</v>
      </c>
      <c r="I40" s="52">
        <v>62</v>
      </c>
      <c r="J40" s="52">
        <v>95</v>
      </c>
      <c r="K40" s="52">
        <v>88</v>
      </c>
      <c r="L40" s="52">
        <v>81</v>
      </c>
      <c r="M40" s="52">
        <v>118</v>
      </c>
      <c r="N40" s="52">
        <v>148</v>
      </c>
      <c r="O40" s="52">
        <v>519</v>
      </c>
      <c r="P40" s="52">
        <v>491</v>
      </c>
      <c r="Q40" s="52">
        <v>154</v>
      </c>
      <c r="R40" s="52">
        <v>13</v>
      </c>
      <c r="S40" s="52">
        <v>35</v>
      </c>
      <c r="T40" s="52">
        <v>0</v>
      </c>
      <c r="U40" s="52">
        <v>0</v>
      </c>
      <c r="V40" s="52">
        <v>0</v>
      </c>
      <c r="W40" s="52">
        <v>117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1140</v>
      </c>
      <c r="I41" s="36">
        <v>1173</v>
      </c>
      <c r="J41" s="36">
        <v>1963</v>
      </c>
      <c r="K41" s="36">
        <v>2152</v>
      </c>
      <c r="L41" s="36">
        <v>1981</v>
      </c>
      <c r="M41" s="36">
        <v>2244</v>
      </c>
      <c r="N41" s="36">
        <v>2027</v>
      </c>
      <c r="O41" s="36">
        <v>3100</v>
      </c>
      <c r="P41" s="36">
        <v>2781</v>
      </c>
      <c r="Q41" s="36">
        <v>942</v>
      </c>
      <c r="R41" s="36">
        <v>99</v>
      </c>
      <c r="S41" s="36">
        <v>159</v>
      </c>
      <c r="T41" s="36">
        <v>0</v>
      </c>
      <c r="U41" s="36">
        <v>0</v>
      </c>
      <c r="V41" s="36">
        <v>0</v>
      </c>
      <c r="W41" s="36">
        <v>364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94749</v>
      </c>
      <c r="D45" s="52">
        <v>90977</v>
      </c>
      <c r="E45" s="52">
        <v>86299</v>
      </c>
      <c r="F45" s="52">
        <v>118455</v>
      </c>
      <c r="G45" s="52">
        <v>42519</v>
      </c>
      <c r="H45" s="52">
        <v>28531</v>
      </c>
      <c r="I45" s="52">
        <v>31532</v>
      </c>
      <c r="J45" s="52">
        <v>55049</v>
      </c>
      <c r="K45" s="52">
        <v>58031</v>
      </c>
      <c r="L45" s="52">
        <v>40965</v>
      </c>
      <c r="M45" s="52">
        <v>28445</v>
      </c>
      <c r="N45" s="52">
        <v>35994</v>
      </c>
      <c r="O45" s="52">
        <v>77323</v>
      </c>
      <c r="P45" s="52">
        <v>55522</v>
      </c>
      <c r="Q45" s="52">
        <v>0</v>
      </c>
      <c r="R45" s="52">
        <v>20497</v>
      </c>
      <c r="S45" s="52">
        <v>39260</v>
      </c>
      <c r="T45" s="52">
        <v>33834</v>
      </c>
      <c r="U45" s="52">
        <v>50653</v>
      </c>
      <c r="V45" s="52">
        <v>51903</v>
      </c>
      <c r="W45" s="52">
        <v>16172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10251</v>
      </c>
      <c r="D48" s="52">
        <v>7073</v>
      </c>
      <c r="E48" s="52">
        <v>12105</v>
      </c>
      <c r="F48" s="52">
        <v>12395</v>
      </c>
      <c r="G48" s="52">
        <v>10001</v>
      </c>
      <c r="H48" s="52">
        <v>7076</v>
      </c>
      <c r="I48" s="52">
        <v>3120</v>
      </c>
      <c r="J48" s="52">
        <v>1210</v>
      </c>
      <c r="K48" s="52">
        <v>9596</v>
      </c>
      <c r="L48" s="52">
        <v>7308</v>
      </c>
      <c r="M48" s="52">
        <v>5306</v>
      </c>
      <c r="N48" s="52">
        <v>11070</v>
      </c>
      <c r="O48" s="52">
        <v>10879</v>
      </c>
      <c r="P48" s="52">
        <v>7912</v>
      </c>
      <c r="Q48" s="52">
        <v>0</v>
      </c>
      <c r="R48" s="52">
        <v>4522</v>
      </c>
      <c r="S48" s="52">
        <v>12076</v>
      </c>
      <c r="T48" s="52">
        <v>8422</v>
      </c>
      <c r="U48" s="52">
        <v>9941</v>
      </c>
      <c r="V48" s="52">
        <v>14593</v>
      </c>
      <c r="W48" s="52">
        <v>4086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1349</v>
      </c>
      <c r="D50" s="52">
        <v>1451</v>
      </c>
      <c r="E50" s="52">
        <v>1454</v>
      </c>
      <c r="F50" s="52">
        <v>988</v>
      </c>
      <c r="G50" s="52">
        <v>324</v>
      </c>
      <c r="H50" s="52">
        <v>114</v>
      </c>
      <c r="I50" s="52">
        <v>182</v>
      </c>
      <c r="J50" s="52">
        <v>4318</v>
      </c>
      <c r="K50" s="52">
        <v>2516</v>
      </c>
      <c r="L50" s="52">
        <v>2871</v>
      </c>
      <c r="M50" s="52">
        <v>3166</v>
      </c>
      <c r="N50" s="52">
        <v>4370</v>
      </c>
      <c r="O50" s="52">
        <v>6678</v>
      </c>
      <c r="P50" s="52">
        <v>994</v>
      </c>
      <c r="Q50" s="52">
        <v>0</v>
      </c>
      <c r="R50" s="52">
        <v>489</v>
      </c>
      <c r="S50" s="52">
        <v>1989</v>
      </c>
      <c r="T50" s="52">
        <v>1809</v>
      </c>
      <c r="U50" s="52">
        <v>3663</v>
      </c>
      <c r="V50" s="52">
        <v>4767</v>
      </c>
      <c r="W50" s="52">
        <v>2060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30</v>
      </c>
      <c r="D51" s="52">
        <v>0</v>
      </c>
      <c r="E51" s="52">
        <v>34</v>
      </c>
      <c r="F51" s="52">
        <v>0</v>
      </c>
      <c r="G51" s="52">
        <v>0</v>
      </c>
      <c r="H51" s="52">
        <v>0</v>
      </c>
      <c r="I51" s="52">
        <v>11</v>
      </c>
      <c r="J51" s="52">
        <v>175</v>
      </c>
      <c r="K51" s="52">
        <v>12</v>
      </c>
      <c r="L51" s="52">
        <v>44</v>
      </c>
      <c r="M51" s="52">
        <v>59</v>
      </c>
      <c r="N51" s="52">
        <v>88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68</v>
      </c>
      <c r="U51" s="52">
        <v>144</v>
      </c>
      <c r="V51" s="52">
        <v>103</v>
      </c>
      <c r="W51" s="52">
        <v>42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29271</v>
      </c>
      <c r="D54" s="52">
        <v>38509</v>
      </c>
      <c r="E54" s="52">
        <v>26979</v>
      </c>
      <c r="F54" s="52">
        <v>54477</v>
      </c>
      <c r="G54" s="52">
        <v>15627</v>
      </c>
      <c r="H54" s="52">
        <v>9502</v>
      </c>
      <c r="I54" s="52">
        <v>1053</v>
      </c>
      <c r="J54" s="52">
        <v>4238</v>
      </c>
      <c r="K54" s="52">
        <v>18520</v>
      </c>
      <c r="L54" s="52">
        <v>11098</v>
      </c>
      <c r="M54" s="52">
        <v>9308</v>
      </c>
      <c r="N54" s="52">
        <v>11008</v>
      </c>
      <c r="O54" s="52">
        <v>24526</v>
      </c>
      <c r="P54" s="52">
        <v>14382</v>
      </c>
      <c r="Q54" s="52">
        <v>0</v>
      </c>
      <c r="R54" s="52">
        <v>3820</v>
      </c>
      <c r="S54" s="52">
        <v>8341</v>
      </c>
      <c r="T54" s="52">
        <v>3726</v>
      </c>
      <c r="U54" s="52">
        <v>12872</v>
      </c>
      <c r="V54" s="52">
        <v>11150</v>
      </c>
      <c r="W54" s="52">
        <v>5402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64099</v>
      </c>
      <c r="D55" s="52">
        <v>51017</v>
      </c>
      <c r="E55" s="52">
        <v>57832</v>
      </c>
      <c r="F55" s="52">
        <v>62990</v>
      </c>
      <c r="G55" s="52">
        <v>26568</v>
      </c>
      <c r="H55" s="52">
        <v>18915</v>
      </c>
      <c r="I55" s="52">
        <v>30286</v>
      </c>
      <c r="J55" s="52">
        <v>46318</v>
      </c>
      <c r="K55" s="52">
        <v>36983</v>
      </c>
      <c r="L55" s="52">
        <v>26952</v>
      </c>
      <c r="M55" s="52">
        <v>15912</v>
      </c>
      <c r="N55" s="52">
        <v>20528</v>
      </c>
      <c r="O55" s="52">
        <v>46119</v>
      </c>
      <c r="P55" s="52">
        <v>40146</v>
      </c>
      <c r="Q55" s="52">
        <v>0</v>
      </c>
      <c r="R55" s="52">
        <v>16188</v>
      </c>
      <c r="S55" s="52">
        <v>28930</v>
      </c>
      <c r="T55" s="52">
        <v>28231</v>
      </c>
      <c r="U55" s="52">
        <v>33974</v>
      </c>
      <c r="V55" s="52">
        <v>35883</v>
      </c>
      <c r="W55" s="52">
        <v>8668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3042</v>
      </c>
      <c r="D59" s="52">
        <v>2118</v>
      </c>
      <c r="E59" s="52">
        <v>2609</v>
      </c>
      <c r="F59" s="52">
        <v>3881</v>
      </c>
      <c r="G59" s="52">
        <v>1724</v>
      </c>
      <c r="H59" s="52">
        <v>1333</v>
      </c>
      <c r="I59" s="52">
        <v>1576</v>
      </c>
      <c r="J59" s="52">
        <v>2546</v>
      </c>
      <c r="K59" s="52">
        <v>2290</v>
      </c>
      <c r="L59" s="52">
        <v>1612</v>
      </c>
      <c r="M59" s="52">
        <v>1426</v>
      </c>
      <c r="N59" s="52">
        <v>2446</v>
      </c>
      <c r="O59" s="52">
        <v>11089</v>
      </c>
      <c r="P59" s="52">
        <v>8331</v>
      </c>
      <c r="Q59" s="52">
        <v>0</v>
      </c>
      <c r="R59" s="52">
        <v>2343</v>
      </c>
      <c r="S59" s="52">
        <v>6985</v>
      </c>
      <c r="T59" s="52">
        <v>9567</v>
      </c>
      <c r="U59" s="52">
        <v>14796</v>
      </c>
      <c r="V59" s="52">
        <v>16009</v>
      </c>
      <c r="W59" s="52">
        <v>3924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91707</v>
      </c>
      <c r="D60" s="36">
        <v>88859</v>
      </c>
      <c r="E60" s="36">
        <v>83690</v>
      </c>
      <c r="F60" s="36">
        <v>114574</v>
      </c>
      <c r="G60" s="36">
        <v>40795</v>
      </c>
      <c r="H60" s="36">
        <v>27198</v>
      </c>
      <c r="I60" s="36">
        <v>29956</v>
      </c>
      <c r="J60" s="36">
        <v>52503</v>
      </c>
      <c r="K60" s="36">
        <v>55741</v>
      </c>
      <c r="L60" s="36">
        <v>39353</v>
      </c>
      <c r="M60" s="36">
        <v>27019</v>
      </c>
      <c r="N60" s="36">
        <v>33548</v>
      </c>
      <c r="O60" s="36">
        <v>66234</v>
      </c>
      <c r="P60" s="36">
        <v>47191</v>
      </c>
      <c r="Q60" s="36">
        <v>0</v>
      </c>
      <c r="R60" s="36">
        <v>18154</v>
      </c>
      <c r="S60" s="36">
        <v>32275</v>
      </c>
      <c r="T60" s="36">
        <v>24267</v>
      </c>
      <c r="U60" s="36">
        <v>35857</v>
      </c>
      <c r="V60" s="36">
        <v>35894</v>
      </c>
      <c r="W60" s="36">
        <v>12248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634</v>
      </c>
      <c r="D64" s="52">
        <v>2768</v>
      </c>
      <c r="E64" s="52">
        <v>5020</v>
      </c>
      <c r="F64" s="52">
        <v>13239</v>
      </c>
      <c r="G64" s="52">
        <v>13597</v>
      </c>
      <c r="H64" s="52">
        <v>17644</v>
      </c>
      <c r="I64" s="52">
        <v>19451</v>
      </c>
      <c r="J64" s="52">
        <v>20822</v>
      </c>
      <c r="K64" s="52">
        <v>21197</v>
      </c>
      <c r="L64" s="52">
        <v>10774</v>
      </c>
      <c r="M64" s="52">
        <v>8215</v>
      </c>
      <c r="N64" s="52">
        <v>4569</v>
      </c>
      <c r="O64" s="52">
        <v>14344</v>
      </c>
      <c r="P64" s="52">
        <v>24619</v>
      </c>
      <c r="Q64" s="52">
        <v>32090</v>
      </c>
      <c r="R64" s="52">
        <v>18926</v>
      </c>
      <c r="S64" s="52">
        <v>19482</v>
      </c>
      <c r="T64" s="52">
        <v>23902</v>
      </c>
      <c r="U64" s="52">
        <v>26997</v>
      </c>
      <c r="V64" s="52">
        <v>30519</v>
      </c>
      <c r="W64" s="52">
        <v>33981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69</v>
      </c>
      <c r="D67" s="52">
        <v>215</v>
      </c>
      <c r="E67" s="52">
        <v>704</v>
      </c>
      <c r="F67" s="52">
        <v>1385</v>
      </c>
      <c r="G67" s="52">
        <v>3198</v>
      </c>
      <c r="H67" s="52">
        <v>4376</v>
      </c>
      <c r="I67" s="52">
        <v>1925</v>
      </c>
      <c r="J67" s="52">
        <v>457</v>
      </c>
      <c r="K67" s="52">
        <v>3505</v>
      </c>
      <c r="L67" s="52">
        <v>1922</v>
      </c>
      <c r="M67" s="52">
        <v>1532</v>
      </c>
      <c r="N67" s="52">
        <v>1405</v>
      </c>
      <c r="O67" s="52">
        <v>2018</v>
      </c>
      <c r="P67" s="52">
        <v>3509</v>
      </c>
      <c r="Q67" s="52">
        <v>5473</v>
      </c>
      <c r="R67" s="52">
        <v>4176</v>
      </c>
      <c r="S67" s="52">
        <v>5992</v>
      </c>
      <c r="T67" s="52">
        <v>5949</v>
      </c>
      <c r="U67" s="52">
        <v>5299</v>
      </c>
      <c r="V67" s="52">
        <v>8581</v>
      </c>
      <c r="W67" s="52">
        <v>8587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15</v>
      </c>
      <c r="D69" s="52">
        <v>173</v>
      </c>
      <c r="E69" s="52">
        <v>392</v>
      </c>
      <c r="F69" s="52">
        <v>1104</v>
      </c>
      <c r="G69" s="52">
        <v>1119</v>
      </c>
      <c r="H69" s="52">
        <v>1341</v>
      </c>
      <c r="I69" s="52">
        <v>1253</v>
      </c>
      <c r="J69" s="52">
        <v>1061</v>
      </c>
      <c r="K69" s="52">
        <v>801</v>
      </c>
      <c r="L69" s="52">
        <v>277</v>
      </c>
      <c r="M69" s="52">
        <v>183</v>
      </c>
      <c r="N69" s="52">
        <v>119</v>
      </c>
      <c r="O69" s="52">
        <v>442</v>
      </c>
      <c r="P69" s="52">
        <v>712</v>
      </c>
      <c r="Q69" s="52">
        <v>1347</v>
      </c>
      <c r="R69" s="52">
        <v>1021</v>
      </c>
      <c r="S69" s="52">
        <v>1492</v>
      </c>
      <c r="T69" s="52">
        <v>1476</v>
      </c>
      <c r="U69" s="52">
        <v>1061</v>
      </c>
      <c r="V69" s="52">
        <v>916</v>
      </c>
      <c r="W69" s="52">
        <v>819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1</v>
      </c>
      <c r="E70" s="52">
        <v>5</v>
      </c>
      <c r="F70" s="52">
        <v>9</v>
      </c>
      <c r="G70" s="52">
        <v>14</v>
      </c>
      <c r="H70" s="52">
        <v>23</v>
      </c>
      <c r="I70" s="52">
        <v>23</v>
      </c>
      <c r="J70" s="52">
        <v>22</v>
      </c>
      <c r="K70" s="52">
        <v>20</v>
      </c>
      <c r="L70" s="52">
        <v>4</v>
      </c>
      <c r="M70" s="52">
        <v>2</v>
      </c>
      <c r="N70" s="52">
        <v>3</v>
      </c>
      <c r="O70" s="52">
        <v>7</v>
      </c>
      <c r="P70" s="52">
        <v>1</v>
      </c>
      <c r="Q70" s="52">
        <v>42</v>
      </c>
      <c r="R70" s="52">
        <v>0</v>
      </c>
      <c r="S70" s="52">
        <v>49</v>
      </c>
      <c r="T70" s="52">
        <v>52</v>
      </c>
      <c r="U70" s="52">
        <v>25</v>
      </c>
      <c r="V70" s="52">
        <v>28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194</v>
      </c>
      <c r="D73" s="52">
        <v>1116</v>
      </c>
      <c r="E73" s="52">
        <v>1471</v>
      </c>
      <c r="F73" s="52">
        <v>5624</v>
      </c>
      <c r="G73" s="52">
        <v>4616</v>
      </c>
      <c r="H73" s="52">
        <v>5444</v>
      </c>
      <c r="I73" s="52">
        <v>611</v>
      </c>
      <c r="J73" s="52">
        <v>1654</v>
      </c>
      <c r="K73" s="52">
        <v>6799</v>
      </c>
      <c r="L73" s="52">
        <v>3061</v>
      </c>
      <c r="M73" s="52">
        <v>2964</v>
      </c>
      <c r="N73" s="52">
        <v>1552</v>
      </c>
      <c r="O73" s="52">
        <v>4824</v>
      </c>
      <c r="P73" s="52">
        <v>6305</v>
      </c>
      <c r="Q73" s="52">
        <v>2796</v>
      </c>
      <c r="R73" s="52">
        <v>3419</v>
      </c>
      <c r="S73" s="52">
        <v>4015</v>
      </c>
      <c r="T73" s="52">
        <v>2608</v>
      </c>
      <c r="U73" s="52">
        <v>7120</v>
      </c>
      <c r="V73" s="52">
        <v>7012</v>
      </c>
      <c r="W73" s="52">
        <v>12733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425</v>
      </c>
      <c r="D74" s="52">
        <v>1478</v>
      </c>
      <c r="E74" s="52">
        <v>3152</v>
      </c>
      <c r="F74" s="52">
        <v>6502</v>
      </c>
      <c r="G74" s="52">
        <v>7848</v>
      </c>
      <c r="H74" s="52">
        <v>10836</v>
      </c>
      <c r="I74" s="52">
        <v>17564</v>
      </c>
      <c r="J74" s="52">
        <v>18085</v>
      </c>
      <c r="K74" s="52">
        <v>13577</v>
      </c>
      <c r="L74" s="52">
        <v>7432</v>
      </c>
      <c r="M74" s="52">
        <v>5066</v>
      </c>
      <c r="N74" s="52">
        <v>2895</v>
      </c>
      <c r="O74" s="52">
        <v>9071</v>
      </c>
      <c r="P74" s="52">
        <v>17601</v>
      </c>
      <c r="Q74" s="52">
        <v>27905</v>
      </c>
      <c r="R74" s="52">
        <v>14486</v>
      </c>
      <c r="S74" s="52">
        <v>13926</v>
      </c>
      <c r="T74" s="52">
        <v>19766</v>
      </c>
      <c r="U74" s="52">
        <v>18791</v>
      </c>
      <c r="V74" s="52">
        <v>22563</v>
      </c>
      <c r="W74" s="52">
        <v>20429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</v>
      </c>
      <c r="D78" s="52">
        <v>41</v>
      </c>
      <c r="E78" s="52">
        <v>84</v>
      </c>
      <c r="F78" s="52">
        <v>209</v>
      </c>
      <c r="G78" s="52">
        <v>210</v>
      </c>
      <c r="H78" s="52">
        <v>245</v>
      </c>
      <c r="I78" s="52">
        <v>220</v>
      </c>
      <c r="J78" s="52">
        <v>185</v>
      </c>
      <c r="K78" s="52">
        <v>150</v>
      </c>
      <c r="L78" s="52">
        <v>69</v>
      </c>
      <c r="M78" s="52">
        <v>48</v>
      </c>
      <c r="N78" s="52">
        <v>33</v>
      </c>
      <c r="O78" s="52">
        <v>116</v>
      </c>
      <c r="P78" s="52">
        <v>318</v>
      </c>
      <c r="Q78" s="52">
        <v>555</v>
      </c>
      <c r="R78" s="52">
        <v>529</v>
      </c>
      <c r="S78" s="52">
        <v>403</v>
      </c>
      <c r="T78" s="52">
        <v>440</v>
      </c>
      <c r="U78" s="52">
        <v>379</v>
      </c>
      <c r="V78" s="52">
        <v>291</v>
      </c>
      <c r="W78" s="52">
        <v>307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630</v>
      </c>
      <c r="D79" s="36">
        <v>2727</v>
      </c>
      <c r="E79" s="36">
        <v>4936</v>
      </c>
      <c r="F79" s="36">
        <v>13030</v>
      </c>
      <c r="G79" s="36">
        <v>13387</v>
      </c>
      <c r="H79" s="36">
        <v>17399</v>
      </c>
      <c r="I79" s="36">
        <v>19231</v>
      </c>
      <c r="J79" s="36">
        <v>20637</v>
      </c>
      <c r="K79" s="36">
        <v>21047</v>
      </c>
      <c r="L79" s="36">
        <v>10705</v>
      </c>
      <c r="M79" s="36">
        <v>8167</v>
      </c>
      <c r="N79" s="36">
        <v>4536</v>
      </c>
      <c r="O79" s="36">
        <v>14228</v>
      </c>
      <c r="P79" s="36">
        <v>24301</v>
      </c>
      <c r="Q79" s="36">
        <v>31535</v>
      </c>
      <c r="R79" s="36">
        <v>18397</v>
      </c>
      <c r="S79" s="36">
        <v>19079</v>
      </c>
      <c r="T79" s="36">
        <v>23462</v>
      </c>
      <c r="U79" s="36">
        <v>26618</v>
      </c>
      <c r="V79" s="36">
        <v>30228</v>
      </c>
      <c r="W79" s="36">
        <v>33674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13292</v>
      </c>
      <c r="D83" s="52">
        <v>4497</v>
      </c>
      <c r="E83" s="52">
        <v>6119</v>
      </c>
      <c r="F83" s="52">
        <v>24155</v>
      </c>
      <c r="G83" s="52">
        <v>22268</v>
      </c>
      <c r="H83" s="52">
        <v>26835</v>
      </c>
      <c r="I83" s="52">
        <v>33310</v>
      </c>
      <c r="J83" s="52">
        <v>23011</v>
      </c>
      <c r="K83" s="52">
        <v>29557</v>
      </c>
      <c r="L83" s="52">
        <v>37978</v>
      </c>
      <c r="M83" s="52">
        <v>56391</v>
      </c>
      <c r="N83" s="52">
        <v>46345</v>
      </c>
      <c r="O83" s="52">
        <v>36742</v>
      </c>
      <c r="P83" s="52">
        <v>12391</v>
      </c>
      <c r="Q83" s="52">
        <v>20771</v>
      </c>
      <c r="R83" s="52">
        <v>22308</v>
      </c>
      <c r="S83" s="52">
        <v>16732</v>
      </c>
      <c r="T83" s="52">
        <v>18762</v>
      </c>
      <c r="U83" s="52">
        <v>5655</v>
      </c>
      <c r="V83" s="52">
        <v>990</v>
      </c>
      <c r="W83" s="52">
        <v>29047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1438</v>
      </c>
      <c r="D86" s="52">
        <v>350</v>
      </c>
      <c r="E86" s="52">
        <v>859</v>
      </c>
      <c r="F86" s="52">
        <v>2527</v>
      </c>
      <c r="G86" s="52">
        <v>5238</v>
      </c>
      <c r="H86" s="52">
        <v>6655</v>
      </c>
      <c r="I86" s="52">
        <v>3296</v>
      </c>
      <c r="J86" s="52">
        <v>505</v>
      </c>
      <c r="K86" s="52">
        <v>4887</v>
      </c>
      <c r="L86" s="52">
        <v>6775</v>
      </c>
      <c r="M86" s="52">
        <v>10519</v>
      </c>
      <c r="N86" s="52">
        <v>14252</v>
      </c>
      <c r="O86" s="52">
        <v>5170</v>
      </c>
      <c r="P86" s="52">
        <v>1765</v>
      </c>
      <c r="Q86" s="52">
        <v>3544</v>
      </c>
      <c r="R86" s="52">
        <v>4922</v>
      </c>
      <c r="S86" s="52">
        <v>5147</v>
      </c>
      <c r="T86" s="52">
        <v>4670</v>
      </c>
      <c r="U86" s="52">
        <v>1110</v>
      </c>
      <c r="V86" s="52">
        <v>279</v>
      </c>
      <c r="W86" s="52">
        <v>7340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</v>
      </c>
      <c r="D88" s="52">
        <v>1</v>
      </c>
      <c r="E88" s="52">
        <v>2</v>
      </c>
      <c r="F88" s="52">
        <v>10</v>
      </c>
      <c r="G88" s="52">
        <v>13</v>
      </c>
      <c r="H88" s="52">
        <v>19</v>
      </c>
      <c r="I88" s="52">
        <v>25</v>
      </c>
      <c r="J88" s="52">
        <v>77</v>
      </c>
      <c r="K88" s="52">
        <v>65</v>
      </c>
      <c r="L88" s="52">
        <v>97</v>
      </c>
      <c r="M88" s="52">
        <v>149</v>
      </c>
      <c r="N88" s="52">
        <v>163</v>
      </c>
      <c r="O88" s="52">
        <v>188</v>
      </c>
      <c r="P88" s="52">
        <v>79</v>
      </c>
      <c r="Q88" s="52">
        <v>247</v>
      </c>
      <c r="R88" s="52">
        <v>386</v>
      </c>
      <c r="S88" s="52">
        <v>340</v>
      </c>
      <c r="T88" s="52">
        <v>324</v>
      </c>
      <c r="U88" s="52">
        <v>154</v>
      </c>
      <c r="V88" s="52">
        <v>51</v>
      </c>
      <c r="W88" s="52">
        <v>632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1</v>
      </c>
      <c r="K89" s="52">
        <v>1</v>
      </c>
      <c r="L89" s="52">
        <v>2</v>
      </c>
      <c r="M89" s="52">
        <v>1</v>
      </c>
      <c r="N89" s="52">
        <v>4</v>
      </c>
      <c r="O89" s="52">
        <v>3</v>
      </c>
      <c r="P89" s="52">
        <v>0</v>
      </c>
      <c r="Q89" s="52">
        <v>5</v>
      </c>
      <c r="R89" s="52">
        <v>8</v>
      </c>
      <c r="S89" s="52">
        <v>8</v>
      </c>
      <c r="T89" s="52">
        <v>5</v>
      </c>
      <c r="U89" s="52">
        <v>6</v>
      </c>
      <c r="V89" s="52">
        <v>1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129</v>
      </c>
      <c r="D92" s="52">
        <v>49</v>
      </c>
      <c r="E92" s="52">
        <v>65</v>
      </c>
      <c r="F92" s="52">
        <v>170</v>
      </c>
      <c r="G92" s="52">
        <v>127</v>
      </c>
      <c r="H92" s="52">
        <v>110</v>
      </c>
      <c r="I92" s="52">
        <v>64</v>
      </c>
      <c r="J92" s="52">
        <v>61</v>
      </c>
      <c r="K92" s="52">
        <v>106</v>
      </c>
      <c r="L92" s="52">
        <v>146</v>
      </c>
      <c r="M92" s="52">
        <v>215</v>
      </c>
      <c r="N92" s="52">
        <v>171</v>
      </c>
      <c r="O92" s="52">
        <v>223</v>
      </c>
      <c r="P92" s="52">
        <v>76</v>
      </c>
      <c r="Q92" s="52">
        <v>78</v>
      </c>
      <c r="R92" s="52">
        <v>73</v>
      </c>
      <c r="S92" s="52">
        <v>81</v>
      </c>
      <c r="T92" s="52">
        <v>106</v>
      </c>
      <c r="U92" s="52">
        <v>46</v>
      </c>
      <c r="V92" s="52">
        <v>9</v>
      </c>
      <c r="W92" s="52">
        <v>146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2</v>
      </c>
      <c r="D93" s="52">
        <v>1</v>
      </c>
      <c r="E93" s="52">
        <v>1</v>
      </c>
      <c r="F93" s="52">
        <v>1</v>
      </c>
      <c r="G93" s="52">
        <v>1</v>
      </c>
      <c r="H93" s="52">
        <v>2</v>
      </c>
      <c r="I93" s="52">
        <v>2</v>
      </c>
      <c r="J93" s="52">
        <v>3</v>
      </c>
      <c r="K93" s="52">
        <v>2</v>
      </c>
      <c r="L93" s="52">
        <v>2</v>
      </c>
      <c r="M93" s="52">
        <v>1</v>
      </c>
      <c r="N93" s="52">
        <v>3</v>
      </c>
      <c r="O93" s="52">
        <v>8</v>
      </c>
      <c r="P93" s="52">
        <v>1</v>
      </c>
      <c r="Q93" s="52">
        <v>2</v>
      </c>
      <c r="R93" s="52">
        <v>1</v>
      </c>
      <c r="S93" s="52">
        <v>2</v>
      </c>
      <c r="T93" s="52">
        <v>3</v>
      </c>
      <c r="U93" s="52">
        <v>1</v>
      </c>
      <c r="V93" s="52">
        <v>0</v>
      </c>
      <c r="W93" s="52">
        <v>2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4125</v>
      </c>
      <c r="D96" s="52">
        <v>1912</v>
      </c>
      <c r="E96" s="52">
        <v>1925</v>
      </c>
      <c r="F96" s="52">
        <v>11118</v>
      </c>
      <c r="G96" s="52">
        <v>8195</v>
      </c>
      <c r="H96" s="52">
        <v>8929</v>
      </c>
      <c r="I96" s="52">
        <v>1116</v>
      </c>
      <c r="J96" s="52">
        <v>1917</v>
      </c>
      <c r="K96" s="52">
        <v>9805</v>
      </c>
      <c r="L96" s="52">
        <v>11005</v>
      </c>
      <c r="M96" s="52">
        <v>20678</v>
      </c>
      <c r="N96" s="52">
        <v>16058</v>
      </c>
      <c r="O96" s="52">
        <v>12609</v>
      </c>
      <c r="P96" s="52">
        <v>3227</v>
      </c>
      <c r="Q96" s="52">
        <v>1861</v>
      </c>
      <c r="R96" s="52">
        <v>4170</v>
      </c>
      <c r="S96" s="52">
        <v>3648</v>
      </c>
      <c r="T96" s="52">
        <v>2136</v>
      </c>
      <c r="U96" s="52">
        <v>1497</v>
      </c>
      <c r="V96" s="52">
        <v>220</v>
      </c>
      <c r="W96" s="52">
        <v>10853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9032</v>
      </c>
      <c r="D97" s="52">
        <v>2534</v>
      </c>
      <c r="E97" s="52">
        <v>4126</v>
      </c>
      <c r="F97" s="52">
        <v>12856</v>
      </c>
      <c r="G97" s="52">
        <v>13932</v>
      </c>
      <c r="H97" s="52">
        <v>17775</v>
      </c>
      <c r="I97" s="52">
        <v>32102</v>
      </c>
      <c r="J97" s="52">
        <v>20952</v>
      </c>
      <c r="K97" s="52">
        <v>19578</v>
      </c>
      <c r="L97" s="52">
        <v>26726</v>
      </c>
      <c r="M97" s="52">
        <v>35347</v>
      </c>
      <c r="N97" s="52">
        <v>29946</v>
      </c>
      <c r="O97" s="52">
        <v>23711</v>
      </c>
      <c r="P97" s="52">
        <v>9008</v>
      </c>
      <c r="Q97" s="52">
        <v>18578</v>
      </c>
      <c r="R97" s="52">
        <v>17670</v>
      </c>
      <c r="S97" s="52">
        <v>12653</v>
      </c>
      <c r="T97" s="52">
        <v>16188</v>
      </c>
      <c r="U97" s="52">
        <v>3951</v>
      </c>
      <c r="V97" s="52">
        <v>709</v>
      </c>
      <c r="W97" s="52">
        <v>17414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291</v>
      </c>
      <c r="D101" s="52">
        <v>106</v>
      </c>
      <c r="E101" s="52">
        <v>167</v>
      </c>
      <c r="F101" s="52">
        <v>801</v>
      </c>
      <c r="G101" s="52">
        <v>1239</v>
      </c>
      <c r="H101" s="52">
        <v>2036</v>
      </c>
      <c r="I101" s="52">
        <v>2269</v>
      </c>
      <c r="J101" s="52">
        <v>3003</v>
      </c>
      <c r="K101" s="52">
        <v>2839</v>
      </c>
      <c r="L101" s="52">
        <v>4254</v>
      </c>
      <c r="M101" s="52">
        <v>6252</v>
      </c>
      <c r="N101" s="52">
        <v>8050</v>
      </c>
      <c r="O101" s="52">
        <v>8091</v>
      </c>
      <c r="P101" s="52">
        <v>2134</v>
      </c>
      <c r="Q101" s="52">
        <v>1887</v>
      </c>
      <c r="R101" s="52">
        <v>1884</v>
      </c>
      <c r="S101" s="52">
        <v>1965</v>
      </c>
      <c r="T101" s="52">
        <v>2694</v>
      </c>
      <c r="U101" s="52">
        <v>1602</v>
      </c>
      <c r="V101" s="52">
        <v>554</v>
      </c>
      <c r="W101" s="52">
        <v>7656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417</v>
      </c>
      <c r="D102" s="52">
        <v>102</v>
      </c>
      <c r="E102" s="52">
        <v>180</v>
      </c>
      <c r="F102" s="52">
        <v>765</v>
      </c>
      <c r="G102" s="52">
        <v>852</v>
      </c>
      <c r="H102" s="52">
        <v>1159</v>
      </c>
      <c r="I102" s="52">
        <v>1552</v>
      </c>
      <c r="J102" s="52">
        <v>925</v>
      </c>
      <c r="K102" s="52">
        <v>1055</v>
      </c>
      <c r="L102" s="52">
        <v>1327</v>
      </c>
      <c r="M102" s="52">
        <v>2514</v>
      </c>
      <c r="N102" s="52">
        <v>2602</v>
      </c>
      <c r="O102" s="52">
        <v>4109</v>
      </c>
      <c r="P102" s="52">
        <v>1539</v>
      </c>
      <c r="Q102" s="52">
        <v>2653</v>
      </c>
      <c r="R102" s="52">
        <v>2335</v>
      </c>
      <c r="S102" s="52">
        <v>2627</v>
      </c>
      <c r="T102" s="52">
        <v>4543</v>
      </c>
      <c r="U102" s="52">
        <v>1184</v>
      </c>
      <c r="V102" s="52">
        <v>134</v>
      </c>
      <c r="W102" s="52">
        <v>5191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12584</v>
      </c>
      <c r="D103" s="36">
        <v>4289</v>
      </c>
      <c r="E103" s="36">
        <v>5772</v>
      </c>
      <c r="F103" s="36">
        <v>22589</v>
      </c>
      <c r="G103" s="36">
        <v>20177</v>
      </c>
      <c r="H103" s="36">
        <v>23640</v>
      </c>
      <c r="I103" s="36">
        <v>29489</v>
      </c>
      <c r="J103" s="36">
        <v>19083</v>
      </c>
      <c r="K103" s="36">
        <v>25663</v>
      </c>
      <c r="L103" s="36">
        <v>32397</v>
      </c>
      <c r="M103" s="36">
        <v>47625</v>
      </c>
      <c r="N103" s="36">
        <v>35693</v>
      </c>
      <c r="O103" s="36">
        <v>24542</v>
      </c>
      <c r="P103" s="36">
        <v>8718</v>
      </c>
      <c r="Q103" s="36">
        <v>16231</v>
      </c>
      <c r="R103" s="36">
        <v>18089</v>
      </c>
      <c r="S103" s="36">
        <v>12140</v>
      </c>
      <c r="T103" s="36">
        <v>11525</v>
      </c>
      <c r="U103" s="36">
        <v>2869</v>
      </c>
      <c r="V103" s="36">
        <v>302</v>
      </c>
      <c r="W103" s="36">
        <v>16200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91</v>
      </c>
      <c r="G107" s="52">
        <v>17</v>
      </c>
      <c r="H107" s="52">
        <v>12</v>
      </c>
      <c r="I107" s="52">
        <v>5</v>
      </c>
      <c r="J107" s="52">
        <v>6</v>
      </c>
      <c r="K107" s="52">
        <v>5</v>
      </c>
      <c r="L107" s="52">
        <v>1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9</v>
      </c>
      <c r="G110" s="52">
        <v>4</v>
      </c>
      <c r="H110" s="52">
        <v>3</v>
      </c>
      <c r="I110" s="52">
        <v>0</v>
      </c>
      <c r="J110" s="52">
        <v>0</v>
      </c>
      <c r="K110" s="52">
        <v>1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42</v>
      </c>
      <c r="G116" s="52">
        <v>6</v>
      </c>
      <c r="H116" s="52">
        <v>4</v>
      </c>
      <c r="I116" s="52">
        <v>0</v>
      </c>
      <c r="J116" s="52">
        <v>1</v>
      </c>
      <c r="K116" s="52">
        <v>2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49</v>
      </c>
      <c r="G117" s="52">
        <v>11</v>
      </c>
      <c r="H117" s="52">
        <v>8</v>
      </c>
      <c r="I117" s="52">
        <v>5</v>
      </c>
      <c r="J117" s="52">
        <v>5</v>
      </c>
      <c r="K117" s="52">
        <v>3</v>
      </c>
      <c r="L117" s="52">
        <v>1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3</v>
      </c>
      <c r="G121" s="52">
        <v>1</v>
      </c>
      <c r="H121" s="52">
        <v>1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88</v>
      </c>
      <c r="G122" s="36">
        <v>16</v>
      </c>
      <c r="H122" s="36">
        <v>11</v>
      </c>
      <c r="I122" s="36">
        <v>5</v>
      </c>
      <c r="J122" s="36">
        <v>6</v>
      </c>
      <c r="K122" s="36">
        <v>5</v>
      </c>
      <c r="L122" s="36">
        <v>1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1596</v>
      </c>
      <c r="D126" s="52">
        <v>2665</v>
      </c>
      <c r="E126" s="52">
        <v>3992</v>
      </c>
      <c r="F126" s="52">
        <v>4214</v>
      </c>
      <c r="G126" s="52">
        <v>2378</v>
      </c>
      <c r="H126" s="52">
        <v>1626</v>
      </c>
      <c r="I126" s="52">
        <v>2021</v>
      </c>
      <c r="J126" s="52">
        <v>1622</v>
      </c>
      <c r="K126" s="52">
        <v>2048</v>
      </c>
      <c r="L126" s="52">
        <v>1733</v>
      </c>
      <c r="M126" s="52">
        <v>1324</v>
      </c>
      <c r="N126" s="52">
        <v>1522</v>
      </c>
      <c r="O126" s="52">
        <v>2371</v>
      </c>
      <c r="P126" s="52">
        <v>2135</v>
      </c>
      <c r="Q126" s="52">
        <v>2265</v>
      </c>
      <c r="R126" s="52">
        <v>1940</v>
      </c>
      <c r="S126" s="52">
        <v>1107</v>
      </c>
      <c r="T126" s="52">
        <v>2012</v>
      </c>
      <c r="U126" s="52">
        <v>1160</v>
      </c>
      <c r="V126" s="52">
        <v>673</v>
      </c>
      <c r="W126" s="52">
        <v>559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173</v>
      </c>
      <c r="D129" s="52">
        <v>207</v>
      </c>
      <c r="E129" s="52">
        <v>560</v>
      </c>
      <c r="F129" s="52">
        <v>441</v>
      </c>
      <c r="G129" s="52">
        <v>560</v>
      </c>
      <c r="H129" s="52">
        <v>404</v>
      </c>
      <c r="I129" s="52">
        <v>200</v>
      </c>
      <c r="J129" s="52">
        <v>36</v>
      </c>
      <c r="K129" s="52">
        <v>339</v>
      </c>
      <c r="L129" s="52">
        <v>309</v>
      </c>
      <c r="M129" s="52">
        <v>247</v>
      </c>
      <c r="N129" s="52">
        <v>468</v>
      </c>
      <c r="O129" s="52">
        <v>333</v>
      </c>
      <c r="P129" s="52">
        <v>304</v>
      </c>
      <c r="Q129" s="52">
        <v>387</v>
      </c>
      <c r="R129" s="52">
        <v>428</v>
      </c>
      <c r="S129" s="52">
        <v>341</v>
      </c>
      <c r="T129" s="52">
        <v>501</v>
      </c>
      <c r="U129" s="52">
        <v>228</v>
      </c>
      <c r="V129" s="52">
        <v>190</v>
      </c>
      <c r="W129" s="52">
        <v>141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17</v>
      </c>
      <c r="D131" s="52">
        <v>149</v>
      </c>
      <c r="E131" s="52">
        <v>344</v>
      </c>
      <c r="F131" s="52">
        <v>345</v>
      </c>
      <c r="G131" s="52">
        <v>170</v>
      </c>
      <c r="H131" s="52">
        <v>71</v>
      </c>
      <c r="I131" s="52">
        <v>21</v>
      </c>
      <c r="J131" s="52">
        <v>278</v>
      </c>
      <c r="K131" s="52">
        <v>257</v>
      </c>
      <c r="L131" s="52">
        <v>188</v>
      </c>
      <c r="M131" s="52">
        <v>181</v>
      </c>
      <c r="N131" s="52">
        <v>375</v>
      </c>
      <c r="O131" s="52">
        <v>973</v>
      </c>
      <c r="P131" s="52">
        <v>715</v>
      </c>
      <c r="Q131" s="52">
        <v>361</v>
      </c>
      <c r="R131" s="52">
        <v>270</v>
      </c>
      <c r="S131" s="52">
        <v>353</v>
      </c>
      <c r="T131" s="52">
        <v>592</v>
      </c>
      <c r="U131" s="52">
        <v>478</v>
      </c>
      <c r="V131" s="52">
        <v>378</v>
      </c>
      <c r="W131" s="52">
        <v>299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10</v>
      </c>
      <c r="F132" s="52">
        <v>0</v>
      </c>
      <c r="G132" s="52">
        <v>1</v>
      </c>
      <c r="H132" s="52">
        <v>3</v>
      </c>
      <c r="I132" s="52">
        <v>0</v>
      </c>
      <c r="J132" s="52">
        <v>7</v>
      </c>
      <c r="K132" s="52">
        <v>8</v>
      </c>
      <c r="L132" s="52">
        <v>3</v>
      </c>
      <c r="M132" s="52">
        <v>0</v>
      </c>
      <c r="N132" s="52">
        <v>4</v>
      </c>
      <c r="O132" s="52">
        <v>21</v>
      </c>
      <c r="P132" s="52">
        <v>14</v>
      </c>
      <c r="Q132" s="52">
        <v>4</v>
      </c>
      <c r="R132" s="52">
        <v>0</v>
      </c>
      <c r="S132" s="52">
        <v>11</v>
      </c>
      <c r="T132" s="52">
        <v>23</v>
      </c>
      <c r="U132" s="52">
        <v>11</v>
      </c>
      <c r="V132" s="52">
        <v>11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495</v>
      </c>
      <c r="D135" s="52">
        <v>1082</v>
      </c>
      <c r="E135" s="52">
        <v>1157</v>
      </c>
      <c r="F135" s="52">
        <v>1794</v>
      </c>
      <c r="G135" s="52">
        <v>817</v>
      </c>
      <c r="H135" s="52">
        <v>519</v>
      </c>
      <c r="I135" s="52">
        <v>67</v>
      </c>
      <c r="J135" s="52">
        <v>112</v>
      </c>
      <c r="K135" s="52">
        <v>595</v>
      </c>
      <c r="L135" s="52">
        <v>450</v>
      </c>
      <c r="M135" s="52">
        <v>422</v>
      </c>
      <c r="N135" s="52">
        <v>399</v>
      </c>
      <c r="O135" s="52">
        <v>478</v>
      </c>
      <c r="P135" s="52">
        <v>371</v>
      </c>
      <c r="Q135" s="52">
        <v>173</v>
      </c>
      <c r="R135" s="52">
        <v>319</v>
      </c>
      <c r="S135" s="52">
        <v>166</v>
      </c>
      <c r="T135" s="52">
        <v>163</v>
      </c>
      <c r="U135" s="52">
        <v>184</v>
      </c>
      <c r="V135" s="52">
        <v>67</v>
      </c>
      <c r="W135" s="52">
        <v>100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1084</v>
      </c>
      <c r="D136" s="52">
        <v>1434</v>
      </c>
      <c r="E136" s="52">
        <v>2481</v>
      </c>
      <c r="F136" s="52">
        <v>2075</v>
      </c>
      <c r="G136" s="52">
        <v>1390</v>
      </c>
      <c r="H136" s="52">
        <v>1033</v>
      </c>
      <c r="I136" s="52">
        <v>1933</v>
      </c>
      <c r="J136" s="52">
        <v>1225</v>
      </c>
      <c r="K136" s="52">
        <v>1188</v>
      </c>
      <c r="L136" s="52">
        <v>1092</v>
      </c>
      <c r="M136" s="52">
        <v>721</v>
      </c>
      <c r="N136" s="52">
        <v>744</v>
      </c>
      <c r="O136" s="52">
        <v>899</v>
      </c>
      <c r="P136" s="52">
        <v>1035</v>
      </c>
      <c r="Q136" s="52">
        <v>1727</v>
      </c>
      <c r="R136" s="52">
        <v>1351</v>
      </c>
      <c r="S136" s="52">
        <v>577</v>
      </c>
      <c r="T136" s="52">
        <v>1234</v>
      </c>
      <c r="U136" s="52">
        <v>487</v>
      </c>
      <c r="V136" s="52">
        <v>217</v>
      </c>
      <c r="W136" s="52">
        <v>160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51</v>
      </c>
      <c r="D140" s="52">
        <v>62</v>
      </c>
      <c r="E140" s="52">
        <v>121</v>
      </c>
      <c r="F140" s="52">
        <v>138</v>
      </c>
      <c r="G140" s="52">
        <v>96</v>
      </c>
      <c r="H140" s="52">
        <v>76</v>
      </c>
      <c r="I140" s="52">
        <v>101</v>
      </c>
      <c r="J140" s="52">
        <v>75</v>
      </c>
      <c r="K140" s="52">
        <v>81</v>
      </c>
      <c r="L140" s="52">
        <v>68</v>
      </c>
      <c r="M140" s="52">
        <v>66</v>
      </c>
      <c r="N140" s="52">
        <v>103</v>
      </c>
      <c r="O140" s="52">
        <v>340</v>
      </c>
      <c r="P140" s="52">
        <v>320</v>
      </c>
      <c r="Q140" s="52">
        <v>318</v>
      </c>
      <c r="R140" s="52">
        <v>222</v>
      </c>
      <c r="S140" s="52">
        <v>197</v>
      </c>
      <c r="T140" s="52">
        <v>569</v>
      </c>
      <c r="U140" s="52">
        <v>339</v>
      </c>
      <c r="V140" s="52">
        <v>208</v>
      </c>
      <c r="W140" s="52">
        <v>136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1545</v>
      </c>
      <c r="D141" s="36">
        <v>2603</v>
      </c>
      <c r="E141" s="36">
        <v>3871</v>
      </c>
      <c r="F141" s="36">
        <v>4076</v>
      </c>
      <c r="G141" s="36">
        <v>2282</v>
      </c>
      <c r="H141" s="36">
        <v>1550</v>
      </c>
      <c r="I141" s="36">
        <v>1920</v>
      </c>
      <c r="J141" s="36">
        <v>1547</v>
      </c>
      <c r="K141" s="36">
        <v>1967</v>
      </c>
      <c r="L141" s="36">
        <v>1665</v>
      </c>
      <c r="M141" s="36">
        <v>1258</v>
      </c>
      <c r="N141" s="36">
        <v>1419</v>
      </c>
      <c r="O141" s="36">
        <v>2031</v>
      </c>
      <c r="P141" s="36">
        <v>1815</v>
      </c>
      <c r="Q141" s="36">
        <v>1947</v>
      </c>
      <c r="R141" s="36">
        <v>1718</v>
      </c>
      <c r="S141" s="36">
        <v>910</v>
      </c>
      <c r="T141" s="36">
        <v>1443</v>
      </c>
      <c r="U141" s="36">
        <v>821</v>
      </c>
      <c r="V141" s="36">
        <v>465</v>
      </c>
      <c r="W141" s="36">
        <v>423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1672</v>
      </c>
      <c r="D145" s="52">
        <v>3801</v>
      </c>
      <c r="E145" s="52">
        <v>4082</v>
      </c>
      <c r="F145" s="52">
        <v>5539</v>
      </c>
      <c r="G145" s="52">
        <v>3862</v>
      </c>
      <c r="H145" s="52">
        <v>4143</v>
      </c>
      <c r="I145" s="52">
        <v>3620</v>
      </c>
      <c r="J145" s="52">
        <v>2317</v>
      </c>
      <c r="K145" s="52">
        <v>1579</v>
      </c>
      <c r="L145" s="52">
        <v>1957</v>
      </c>
      <c r="M145" s="52">
        <v>2577</v>
      </c>
      <c r="N145" s="52">
        <v>3286</v>
      </c>
      <c r="O145" s="52">
        <v>5747</v>
      </c>
      <c r="P145" s="52">
        <v>16499</v>
      </c>
      <c r="Q145" s="52">
        <v>21083</v>
      </c>
      <c r="R145" s="52">
        <v>16066</v>
      </c>
      <c r="S145" s="52">
        <v>11427</v>
      </c>
      <c r="T145" s="52">
        <v>12222</v>
      </c>
      <c r="U145" s="52">
        <v>7249</v>
      </c>
      <c r="V145" s="52">
        <v>7343</v>
      </c>
      <c r="W145" s="52">
        <v>11137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1336</v>
      </c>
      <c r="D147" s="52">
        <v>2955</v>
      </c>
      <c r="E147" s="52">
        <v>3300</v>
      </c>
      <c r="F147" s="52">
        <v>4473</v>
      </c>
      <c r="G147" s="52">
        <v>3148</v>
      </c>
      <c r="H147" s="52">
        <v>3458</v>
      </c>
      <c r="I147" s="52">
        <v>3034</v>
      </c>
      <c r="J147" s="52">
        <v>491</v>
      </c>
      <c r="K147" s="52">
        <v>1314</v>
      </c>
      <c r="L147" s="52">
        <v>1614</v>
      </c>
      <c r="M147" s="52">
        <v>2200</v>
      </c>
      <c r="N147" s="52">
        <v>2836</v>
      </c>
      <c r="O147" s="52">
        <v>5076</v>
      </c>
      <c r="P147" s="52">
        <v>13972</v>
      </c>
      <c r="Q147" s="52">
        <v>17956</v>
      </c>
      <c r="R147" s="52">
        <v>14137</v>
      </c>
      <c r="S147" s="52">
        <v>10363</v>
      </c>
      <c r="T147" s="52">
        <v>11156</v>
      </c>
      <c r="U147" s="52">
        <v>6670</v>
      </c>
      <c r="V147" s="52">
        <v>6828</v>
      </c>
      <c r="W147" s="52">
        <v>10347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16</v>
      </c>
      <c r="D149" s="52">
        <v>41</v>
      </c>
      <c r="E149" s="52">
        <v>43</v>
      </c>
      <c r="F149" s="52">
        <v>39</v>
      </c>
      <c r="G149" s="52">
        <v>22</v>
      </c>
      <c r="H149" s="52">
        <v>17</v>
      </c>
      <c r="I149" s="52">
        <v>7</v>
      </c>
      <c r="J149" s="52">
        <v>6</v>
      </c>
      <c r="K149" s="52">
        <v>6</v>
      </c>
      <c r="L149" s="52">
        <v>8</v>
      </c>
      <c r="M149" s="52">
        <v>10</v>
      </c>
      <c r="N149" s="52">
        <v>12</v>
      </c>
      <c r="O149" s="52">
        <v>35</v>
      </c>
      <c r="P149" s="52">
        <v>101</v>
      </c>
      <c r="Q149" s="52">
        <v>80</v>
      </c>
      <c r="R149" s="52">
        <v>53</v>
      </c>
      <c r="S149" s="52">
        <v>57</v>
      </c>
      <c r="T149" s="52">
        <v>71</v>
      </c>
      <c r="U149" s="52">
        <v>60</v>
      </c>
      <c r="V149" s="52">
        <v>70</v>
      </c>
      <c r="W149" s="52">
        <v>57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</v>
      </c>
      <c r="E150" s="52">
        <v>1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1</v>
      </c>
      <c r="P150" s="52">
        <v>2</v>
      </c>
      <c r="Q150" s="52">
        <v>2</v>
      </c>
      <c r="R150" s="52">
        <v>1</v>
      </c>
      <c r="S150" s="52">
        <v>1</v>
      </c>
      <c r="T150" s="52">
        <v>2</v>
      </c>
      <c r="U150" s="52">
        <v>1</v>
      </c>
      <c r="V150" s="52">
        <v>3</v>
      </c>
      <c r="W150" s="52">
        <v>1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519</v>
      </c>
      <c r="D153" s="52">
        <v>1617</v>
      </c>
      <c r="E153" s="52">
        <v>1285</v>
      </c>
      <c r="F153" s="52">
        <v>2551</v>
      </c>
      <c r="G153" s="52">
        <v>1422</v>
      </c>
      <c r="H153" s="52">
        <v>1380</v>
      </c>
      <c r="I153" s="52">
        <v>121</v>
      </c>
      <c r="J153" s="52">
        <v>194</v>
      </c>
      <c r="K153" s="52">
        <v>525</v>
      </c>
      <c r="L153" s="52">
        <v>568</v>
      </c>
      <c r="M153" s="52">
        <v>947</v>
      </c>
      <c r="N153" s="52">
        <v>1143</v>
      </c>
      <c r="O153" s="52">
        <v>1983</v>
      </c>
      <c r="P153" s="52">
        <v>4324</v>
      </c>
      <c r="Q153" s="52">
        <v>1912</v>
      </c>
      <c r="R153" s="52">
        <v>3057</v>
      </c>
      <c r="S153" s="52">
        <v>2544</v>
      </c>
      <c r="T153" s="52">
        <v>1416</v>
      </c>
      <c r="U153" s="52">
        <v>1975</v>
      </c>
      <c r="V153" s="52">
        <v>1724</v>
      </c>
      <c r="W153" s="52">
        <v>4254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1137</v>
      </c>
      <c r="D154" s="52">
        <v>2142</v>
      </c>
      <c r="E154" s="52">
        <v>2753</v>
      </c>
      <c r="F154" s="52">
        <v>2949</v>
      </c>
      <c r="G154" s="52">
        <v>2418</v>
      </c>
      <c r="H154" s="52">
        <v>2746</v>
      </c>
      <c r="I154" s="52">
        <v>3492</v>
      </c>
      <c r="J154" s="52">
        <v>2117</v>
      </c>
      <c r="K154" s="52">
        <v>1048</v>
      </c>
      <c r="L154" s="52">
        <v>1381</v>
      </c>
      <c r="M154" s="52">
        <v>1620</v>
      </c>
      <c r="N154" s="52">
        <v>2131</v>
      </c>
      <c r="O154" s="52">
        <v>3728</v>
      </c>
      <c r="P154" s="52">
        <v>12072</v>
      </c>
      <c r="Q154" s="52">
        <v>19089</v>
      </c>
      <c r="R154" s="52">
        <v>12955</v>
      </c>
      <c r="S154" s="52">
        <v>8825</v>
      </c>
      <c r="T154" s="52">
        <v>10733</v>
      </c>
      <c r="U154" s="52">
        <v>5213</v>
      </c>
      <c r="V154" s="52">
        <v>5546</v>
      </c>
      <c r="W154" s="52">
        <v>6825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54</v>
      </c>
      <c r="D158" s="52">
        <v>88</v>
      </c>
      <c r="E158" s="52">
        <v>123</v>
      </c>
      <c r="F158" s="52">
        <v>181</v>
      </c>
      <c r="G158" s="52">
        <v>157</v>
      </c>
      <c r="H158" s="52">
        <v>194</v>
      </c>
      <c r="I158" s="52">
        <v>181</v>
      </c>
      <c r="J158" s="52">
        <v>107</v>
      </c>
      <c r="K158" s="52">
        <v>62</v>
      </c>
      <c r="L158" s="52">
        <v>77</v>
      </c>
      <c r="M158" s="52">
        <v>129</v>
      </c>
      <c r="N158" s="52">
        <v>223</v>
      </c>
      <c r="O158" s="52">
        <v>824</v>
      </c>
      <c r="P158" s="52">
        <v>2476</v>
      </c>
      <c r="Q158" s="52">
        <v>2962</v>
      </c>
      <c r="R158" s="52">
        <v>1837</v>
      </c>
      <c r="S158" s="52">
        <v>2033</v>
      </c>
      <c r="T158" s="52">
        <v>3456</v>
      </c>
      <c r="U158" s="52">
        <v>2117</v>
      </c>
      <c r="V158" s="52">
        <v>2265</v>
      </c>
      <c r="W158" s="52">
        <v>2702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1618</v>
      </c>
      <c r="D159" s="36">
        <v>3713</v>
      </c>
      <c r="E159" s="36">
        <v>3959</v>
      </c>
      <c r="F159" s="36">
        <v>5358</v>
      </c>
      <c r="G159" s="36">
        <v>3705</v>
      </c>
      <c r="H159" s="36">
        <v>3949</v>
      </c>
      <c r="I159" s="36">
        <v>3439</v>
      </c>
      <c r="J159" s="36">
        <v>2210</v>
      </c>
      <c r="K159" s="36">
        <v>1517</v>
      </c>
      <c r="L159" s="36">
        <v>1880</v>
      </c>
      <c r="M159" s="36">
        <v>2448</v>
      </c>
      <c r="N159" s="36">
        <v>3063</v>
      </c>
      <c r="O159" s="36">
        <v>4923</v>
      </c>
      <c r="P159" s="36">
        <v>14023</v>
      </c>
      <c r="Q159" s="36">
        <v>18121</v>
      </c>
      <c r="R159" s="36">
        <v>14229</v>
      </c>
      <c r="S159" s="36">
        <v>9394</v>
      </c>
      <c r="T159" s="36">
        <v>8766</v>
      </c>
      <c r="U159" s="36">
        <v>5132</v>
      </c>
      <c r="V159" s="36">
        <v>5078</v>
      </c>
      <c r="W159" s="36">
        <v>8435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12206</v>
      </c>
      <c r="D163" s="52">
        <v>17654</v>
      </c>
      <c r="E163" s="52">
        <v>8805</v>
      </c>
      <c r="F163" s="52">
        <v>14480</v>
      </c>
      <c r="G163" s="52">
        <v>4905</v>
      </c>
      <c r="H163" s="52">
        <v>9531</v>
      </c>
      <c r="I163" s="52">
        <v>9840</v>
      </c>
      <c r="J163" s="52">
        <v>14093</v>
      </c>
      <c r="K163" s="52">
        <v>10239</v>
      </c>
      <c r="L163" s="52">
        <v>6371</v>
      </c>
      <c r="M163" s="52">
        <v>6206</v>
      </c>
      <c r="N163" s="52">
        <v>5837</v>
      </c>
      <c r="O163" s="52">
        <v>15690</v>
      </c>
      <c r="P163" s="52">
        <v>23870</v>
      </c>
      <c r="Q163" s="52">
        <v>16526</v>
      </c>
      <c r="R163" s="52">
        <v>13005</v>
      </c>
      <c r="S163" s="52">
        <v>6026</v>
      </c>
      <c r="T163" s="52">
        <v>1522</v>
      </c>
      <c r="U163" s="52">
        <v>0</v>
      </c>
      <c r="V163" s="52">
        <v>1</v>
      </c>
      <c r="W163" s="52">
        <v>0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6603</v>
      </c>
      <c r="D165" s="52">
        <v>6862</v>
      </c>
      <c r="E165" s="52">
        <v>6095</v>
      </c>
      <c r="F165" s="52">
        <v>7508</v>
      </c>
      <c r="G165" s="52">
        <v>3976</v>
      </c>
      <c r="H165" s="52">
        <v>7834</v>
      </c>
      <c r="I165" s="52">
        <v>4622</v>
      </c>
      <c r="J165" s="52">
        <v>1525</v>
      </c>
      <c r="K165" s="52">
        <v>8118</v>
      </c>
      <c r="L165" s="52">
        <v>5218</v>
      </c>
      <c r="M165" s="52">
        <v>5179</v>
      </c>
      <c r="N165" s="52">
        <v>4909</v>
      </c>
      <c r="O165" s="52">
        <v>9832</v>
      </c>
      <c r="P165" s="52">
        <v>16172</v>
      </c>
      <c r="Q165" s="52">
        <v>13382</v>
      </c>
      <c r="R165" s="52">
        <v>11142</v>
      </c>
      <c r="S165" s="52">
        <v>5258</v>
      </c>
      <c r="T165" s="52">
        <v>1336</v>
      </c>
      <c r="U165" s="52">
        <v>0</v>
      </c>
      <c r="V165" s="52">
        <v>1</v>
      </c>
      <c r="W165" s="52">
        <v>0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118</v>
      </c>
      <c r="D167" s="52">
        <v>194</v>
      </c>
      <c r="E167" s="52">
        <v>93</v>
      </c>
      <c r="F167" s="52">
        <v>102</v>
      </c>
      <c r="G167" s="52">
        <v>28</v>
      </c>
      <c r="H167" s="52">
        <v>39</v>
      </c>
      <c r="I167" s="52">
        <v>19</v>
      </c>
      <c r="J167" s="52">
        <v>37</v>
      </c>
      <c r="K167" s="52">
        <v>37</v>
      </c>
      <c r="L167" s="52">
        <v>25</v>
      </c>
      <c r="M167" s="52">
        <v>24</v>
      </c>
      <c r="N167" s="52">
        <v>22</v>
      </c>
      <c r="O167" s="52">
        <v>96</v>
      </c>
      <c r="P167" s="52">
        <v>146</v>
      </c>
      <c r="Q167" s="52">
        <v>64</v>
      </c>
      <c r="R167" s="52">
        <v>43</v>
      </c>
      <c r="S167" s="52">
        <v>29</v>
      </c>
      <c r="T167" s="52">
        <v>9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2</v>
      </c>
      <c r="D168" s="52">
        <v>2</v>
      </c>
      <c r="E168" s="52">
        <v>2</v>
      </c>
      <c r="F168" s="52">
        <v>1</v>
      </c>
      <c r="G168" s="52">
        <v>0</v>
      </c>
      <c r="H168" s="52">
        <v>1</v>
      </c>
      <c r="I168" s="52">
        <v>1</v>
      </c>
      <c r="J168" s="52">
        <v>2</v>
      </c>
      <c r="K168" s="52">
        <v>1</v>
      </c>
      <c r="L168" s="52">
        <v>0</v>
      </c>
      <c r="M168" s="52">
        <v>0</v>
      </c>
      <c r="N168" s="52">
        <v>0</v>
      </c>
      <c r="O168" s="52">
        <v>3</v>
      </c>
      <c r="P168" s="52">
        <v>3</v>
      </c>
      <c r="Q168" s="52">
        <v>1</v>
      </c>
      <c r="R168" s="52">
        <v>1</v>
      </c>
      <c r="S168" s="52">
        <v>1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3789</v>
      </c>
      <c r="D171" s="52">
        <v>7509</v>
      </c>
      <c r="E171" s="52">
        <v>2771</v>
      </c>
      <c r="F171" s="52">
        <v>6668</v>
      </c>
      <c r="G171" s="52">
        <v>1806</v>
      </c>
      <c r="H171" s="52">
        <v>3174</v>
      </c>
      <c r="I171" s="52">
        <v>330</v>
      </c>
      <c r="J171" s="52">
        <v>1178</v>
      </c>
      <c r="K171" s="52">
        <v>3404</v>
      </c>
      <c r="L171" s="52">
        <v>1851</v>
      </c>
      <c r="M171" s="52">
        <v>2282</v>
      </c>
      <c r="N171" s="52">
        <v>2030</v>
      </c>
      <c r="O171" s="52">
        <v>5413</v>
      </c>
      <c r="P171" s="52">
        <v>6256</v>
      </c>
      <c r="Q171" s="52">
        <v>1499</v>
      </c>
      <c r="R171" s="52">
        <v>2475</v>
      </c>
      <c r="S171" s="52">
        <v>1342</v>
      </c>
      <c r="T171" s="52">
        <v>176</v>
      </c>
      <c r="U171" s="52">
        <v>0</v>
      </c>
      <c r="V171" s="52">
        <v>0</v>
      </c>
      <c r="W171" s="52">
        <v>0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8297</v>
      </c>
      <c r="D172" s="52">
        <v>9949</v>
      </c>
      <c r="E172" s="52">
        <v>5939</v>
      </c>
      <c r="F172" s="52">
        <v>7709</v>
      </c>
      <c r="G172" s="52">
        <v>3071</v>
      </c>
      <c r="H172" s="52">
        <v>6317</v>
      </c>
      <c r="I172" s="52">
        <v>9490</v>
      </c>
      <c r="J172" s="52">
        <v>12876</v>
      </c>
      <c r="K172" s="52">
        <v>6797</v>
      </c>
      <c r="L172" s="52">
        <v>4495</v>
      </c>
      <c r="M172" s="52">
        <v>3900</v>
      </c>
      <c r="N172" s="52">
        <v>3785</v>
      </c>
      <c r="O172" s="52">
        <v>10178</v>
      </c>
      <c r="P172" s="52">
        <v>17465</v>
      </c>
      <c r="Q172" s="52">
        <v>14962</v>
      </c>
      <c r="R172" s="52">
        <v>10486</v>
      </c>
      <c r="S172" s="52">
        <v>4654</v>
      </c>
      <c r="T172" s="52">
        <v>1337</v>
      </c>
      <c r="U172" s="52">
        <v>0</v>
      </c>
      <c r="V172" s="52">
        <v>1</v>
      </c>
      <c r="W172" s="52">
        <v>0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392</v>
      </c>
      <c r="D176" s="52">
        <v>411</v>
      </c>
      <c r="E176" s="52">
        <v>266</v>
      </c>
      <c r="F176" s="52">
        <v>474</v>
      </c>
      <c r="G176" s="52">
        <v>199</v>
      </c>
      <c r="H176" s="52">
        <v>445</v>
      </c>
      <c r="I176" s="52">
        <v>492</v>
      </c>
      <c r="J176" s="52">
        <v>652</v>
      </c>
      <c r="K176" s="52">
        <v>404</v>
      </c>
      <c r="L176" s="52">
        <v>251</v>
      </c>
      <c r="M176" s="52">
        <v>311</v>
      </c>
      <c r="N176" s="52">
        <v>397</v>
      </c>
      <c r="O176" s="52">
        <v>2250</v>
      </c>
      <c r="P176" s="52">
        <v>3581</v>
      </c>
      <c r="Q176" s="52">
        <v>2322</v>
      </c>
      <c r="R176" s="52">
        <v>1487</v>
      </c>
      <c r="S176" s="52">
        <v>1072</v>
      </c>
      <c r="T176" s="52">
        <v>430</v>
      </c>
      <c r="U176" s="52">
        <v>0</v>
      </c>
      <c r="V176" s="52">
        <v>0</v>
      </c>
      <c r="W176" s="52">
        <v>0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11814</v>
      </c>
      <c r="D177" s="36">
        <v>17243</v>
      </c>
      <c r="E177" s="36">
        <v>8539</v>
      </c>
      <c r="F177" s="36">
        <v>14006</v>
      </c>
      <c r="G177" s="36">
        <v>4706</v>
      </c>
      <c r="H177" s="36">
        <v>9086</v>
      </c>
      <c r="I177" s="36">
        <v>9348</v>
      </c>
      <c r="J177" s="36">
        <v>13441</v>
      </c>
      <c r="K177" s="36">
        <v>9835</v>
      </c>
      <c r="L177" s="36">
        <v>6120</v>
      </c>
      <c r="M177" s="36">
        <v>5895</v>
      </c>
      <c r="N177" s="36">
        <v>5440</v>
      </c>
      <c r="O177" s="36">
        <v>13440</v>
      </c>
      <c r="P177" s="36">
        <v>20289</v>
      </c>
      <c r="Q177" s="36">
        <v>14204</v>
      </c>
      <c r="R177" s="36">
        <v>11518</v>
      </c>
      <c r="S177" s="36">
        <v>4954</v>
      </c>
      <c r="T177" s="36">
        <v>1092</v>
      </c>
      <c r="U177" s="36">
        <v>0</v>
      </c>
      <c r="V177" s="36">
        <v>1</v>
      </c>
      <c r="W177" s="36">
        <v>0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95</v>
      </c>
      <c r="J5" s="52">
        <v>240</v>
      </c>
      <c r="K5" s="52">
        <v>120</v>
      </c>
      <c r="L5" s="52">
        <v>56</v>
      </c>
      <c r="M5" s="52">
        <v>0</v>
      </c>
      <c r="N5" s="52">
        <v>653</v>
      </c>
      <c r="O5" s="52">
        <v>1206</v>
      </c>
      <c r="P5" s="52">
        <v>558</v>
      </c>
      <c r="Q5" s="52">
        <v>329</v>
      </c>
      <c r="R5" s="52">
        <v>187</v>
      </c>
      <c r="S5" s="52">
        <v>611</v>
      </c>
      <c r="T5" s="52">
        <v>44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658</v>
      </c>
      <c r="D8" s="52">
        <v>317</v>
      </c>
      <c r="E8" s="52">
        <v>19</v>
      </c>
      <c r="F8" s="52">
        <v>8</v>
      </c>
      <c r="G8" s="52">
        <v>15</v>
      </c>
      <c r="H8" s="52">
        <v>34</v>
      </c>
      <c r="I8" s="52">
        <v>44</v>
      </c>
      <c r="J8" s="52">
        <v>50</v>
      </c>
      <c r="K8" s="52">
        <v>135</v>
      </c>
      <c r="L8" s="52">
        <v>99</v>
      </c>
      <c r="M8" s="52">
        <v>88</v>
      </c>
      <c r="N8" s="52">
        <v>61</v>
      </c>
      <c r="O8" s="52">
        <v>245</v>
      </c>
      <c r="P8" s="52">
        <v>557</v>
      </c>
      <c r="Q8" s="52">
        <v>753</v>
      </c>
      <c r="R8" s="52">
        <v>393</v>
      </c>
      <c r="S8" s="52">
        <v>261</v>
      </c>
      <c r="T8" s="52">
        <v>363</v>
      </c>
      <c r="U8" s="52">
        <v>193</v>
      </c>
      <c r="V8" s="52">
        <v>166</v>
      </c>
      <c r="W8" s="52">
        <v>167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8</v>
      </c>
      <c r="I11" s="52">
        <f>RES_hhdet_in!I11-RES_hhdet_in_new!I11</f>
        <v>3</v>
      </c>
      <c r="J11" s="52">
        <f>RES_hhdet_in!J11-RES_hhdet_in_new!J11</f>
        <v>1</v>
      </c>
      <c r="K11" s="52">
        <f>RES_hhdet_in!K11-RES_hhdet_in_new!K11</f>
        <v>0</v>
      </c>
      <c r="L11" s="52">
        <f>RES_hhdet_in!L11-RES_hhdet_in_new!L11</f>
        <v>1</v>
      </c>
      <c r="M11" s="52">
        <f>RES_hhdet_in!M11-RES_hhdet_in_new!M11</f>
        <v>0</v>
      </c>
      <c r="N11" s="52">
        <f>RES_hhdet_in!N11-RES_hhdet_in_new!N11</f>
        <v>2</v>
      </c>
      <c r="O11" s="52">
        <f>RES_hhdet_in!O11-RES_hhdet_in_new!O11</f>
        <v>6</v>
      </c>
      <c r="P11" s="52">
        <f>RES_hhdet_in!P11-RES_hhdet_in_new!P11</f>
        <v>2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2</v>
      </c>
      <c r="T11" s="52">
        <f>RES_hhdet_in!T11-RES_hhdet_in_new!T11</f>
        <v>2</v>
      </c>
      <c r="U11" s="52">
        <f>RES_hhdet_in!U11-RES_hhdet_in_new!U11</f>
        <v>4</v>
      </c>
      <c r="V11" s="52">
        <f>RES_hhdet_in!V11-RES_hhdet_in_new!V11</f>
        <v>4</v>
      </c>
      <c r="W11" s="52">
        <f>RES_hhdet_in!W11-RES_hhdet_in_new!W11</f>
        <v>4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641</v>
      </c>
      <c r="I15" s="52">
        <f>RES_hhdet_in!I15-RES_hhdet_in_new!I15</f>
        <v>60</v>
      </c>
      <c r="J15" s="52">
        <f>RES_hhdet_in!J15-RES_hhdet_in_new!J15</f>
        <v>22</v>
      </c>
      <c r="K15" s="52">
        <f>RES_hhdet_in!K15-RES_hhdet_in_new!K15</f>
        <v>71</v>
      </c>
      <c r="L15" s="52">
        <f>RES_hhdet_in!L15-RES_hhdet_in_new!L15</f>
        <v>78</v>
      </c>
      <c r="M15" s="52">
        <f>RES_hhdet_in!M15-RES_hhdet_in_new!M15</f>
        <v>0</v>
      </c>
      <c r="N15" s="52">
        <f>RES_hhdet_in!N15-RES_hhdet_in_new!N15</f>
        <v>231</v>
      </c>
      <c r="O15" s="52">
        <f>RES_hhdet_in!O15-RES_hhdet_in_new!O15</f>
        <v>437</v>
      </c>
      <c r="P15" s="52">
        <f>RES_hhdet_in!P15-RES_hhdet_in_new!P15</f>
        <v>182</v>
      </c>
      <c r="Q15" s="52">
        <f>RES_hhdet_in!Q15-RES_hhdet_in_new!Q15</f>
        <v>51</v>
      </c>
      <c r="R15" s="52">
        <f>RES_hhdet_in!R15-RES_hhdet_in_new!R15</f>
        <v>91</v>
      </c>
      <c r="S15" s="52">
        <f>RES_hhdet_in!S15-RES_hhdet_in_new!S15</f>
        <v>206</v>
      </c>
      <c r="T15" s="52">
        <f>RES_hhdet_in!T15-RES_hhdet_in_new!T15</f>
        <v>53</v>
      </c>
      <c r="U15" s="52">
        <f>RES_hhdet_in!U15-RES_hhdet_in_new!U15</f>
        <v>181</v>
      </c>
      <c r="V15" s="52">
        <f>RES_hhdet_in!V15-RES_hhdet_in_new!V15</f>
        <v>133</v>
      </c>
      <c r="W15" s="52">
        <f>RES_hhdet_in!W15-RES_hhdet_in_new!W15</f>
        <v>409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1275</v>
      </c>
      <c r="I16" s="52">
        <f>RES_hhdet_in!I16-RES_hhdet_in_new!I16</f>
        <v>1737</v>
      </c>
      <c r="J16" s="52">
        <f>RES_hhdet_in!J16-RES_hhdet_in_new!J16</f>
        <v>247</v>
      </c>
      <c r="K16" s="52">
        <f>RES_hhdet_in!K16-RES_hhdet_in_new!K16</f>
        <v>146</v>
      </c>
      <c r="L16" s="52">
        <f>RES_hhdet_in!L16-RES_hhdet_in_new!L16</f>
        <v>188</v>
      </c>
      <c r="M16" s="52">
        <f>RES_hhdet_in!M16-RES_hhdet_in_new!M16</f>
        <v>0</v>
      </c>
      <c r="N16" s="52">
        <f>RES_hhdet_in!N16-RES_hhdet_in_new!N16</f>
        <v>429</v>
      </c>
      <c r="O16" s="52">
        <f>RES_hhdet_in!O16-RES_hhdet_in_new!O16</f>
        <v>827</v>
      </c>
      <c r="P16" s="52">
        <f>RES_hhdet_in!P16-RES_hhdet_in_new!P16</f>
        <v>509</v>
      </c>
      <c r="Q16" s="52">
        <f>RES_hhdet_in!Q16-RES_hhdet_in_new!Q16</f>
        <v>498</v>
      </c>
      <c r="R16" s="52">
        <f>RES_hhdet_in!R16-RES_hhdet_in_new!R16</f>
        <v>408</v>
      </c>
      <c r="S16" s="52">
        <f>RES_hhdet_in!S16-RES_hhdet_in_new!S16</f>
        <v>733</v>
      </c>
      <c r="T16" s="52">
        <f>RES_hhdet_in!T16-RES_hhdet_in_new!T16</f>
        <v>455</v>
      </c>
      <c r="U16" s="52">
        <f>RES_hhdet_in!U16-RES_hhdet_in_new!U16</f>
        <v>484</v>
      </c>
      <c r="V16" s="52">
        <f>RES_hhdet_in!V16-RES_hhdet_in_new!V16</f>
        <v>441</v>
      </c>
      <c r="W16" s="52">
        <f>RES_hhdet_in!W16-RES_hhdet_in_new!W16</f>
        <v>665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90</v>
      </c>
      <c r="I21" s="52">
        <v>90</v>
      </c>
      <c r="J21" s="52">
        <v>12</v>
      </c>
      <c r="K21" s="52">
        <v>9</v>
      </c>
      <c r="L21" s="52">
        <v>10</v>
      </c>
      <c r="M21" s="52">
        <v>0</v>
      </c>
      <c r="N21" s="52">
        <v>43</v>
      </c>
      <c r="O21" s="52">
        <v>182</v>
      </c>
      <c r="P21" s="52">
        <v>101</v>
      </c>
      <c r="Q21" s="52">
        <v>76</v>
      </c>
      <c r="R21" s="52">
        <v>53</v>
      </c>
      <c r="S21" s="52">
        <v>167</v>
      </c>
      <c r="T21" s="52">
        <v>136</v>
      </c>
      <c r="U21" s="52">
        <v>192</v>
      </c>
      <c r="V21" s="52">
        <v>177</v>
      </c>
      <c r="W21" s="52">
        <v>255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1833</v>
      </c>
      <c r="I22" s="36">
        <v>1712</v>
      </c>
      <c r="J22" s="36">
        <v>257</v>
      </c>
      <c r="K22" s="36">
        <v>208</v>
      </c>
      <c r="L22" s="36">
        <v>257</v>
      </c>
      <c r="M22" s="36">
        <v>0</v>
      </c>
      <c r="N22" s="36">
        <v>620</v>
      </c>
      <c r="O22" s="36">
        <v>1088</v>
      </c>
      <c r="P22" s="36">
        <v>588</v>
      </c>
      <c r="Q22" s="36">
        <v>482</v>
      </c>
      <c r="R22" s="36">
        <v>442</v>
      </c>
      <c r="S22" s="36">
        <v>781</v>
      </c>
      <c r="T22" s="36">
        <v>364</v>
      </c>
      <c r="U22" s="36">
        <v>477</v>
      </c>
      <c r="V22" s="36">
        <v>403</v>
      </c>
      <c r="W22" s="36">
        <v>826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2938</v>
      </c>
      <c r="I26" s="52">
        <v>2857</v>
      </c>
      <c r="J26" s="52">
        <v>4220</v>
      </c>
      <c r="K26" s="52">
        <v>4624</v>
      </c>
      <c r="L26" s="52">
        <v>5581</v>
      </c>
      <c r="M26" s="52">
        <v>6691</v>
      </c>
      <c r="N26" s="52">
        <v>7133</v>
      </c>
      <c r="O26" s="52">
        <v>6956</v>
      </c>
      <c r="P26" s="52">
        <v>2216</v>
      </c>
      <c r="Q26" s="52">
        <v>1125</v>
      </c>
      <c r="R26" s="52">
        <v>184</v>
      </c>
      <c r="S26" s="52">
        <v>532</v>
      </c>
      <c r="T26" s="52">
        <v>1</v>
      </c>
      <c r="U26" s="52">
        <v>2</v>
      </c>
      <c r="V26" s="52">
        <v>0</v>
      </c>
      <c r="W26" s="52">
        <v>1144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2154</v>
      </c>
      <c r="D29" s="52">
        <v>1544</v>
      </c>
      <c r="E29" s="52">
        <v>138</v>
      </c>
      <c r="F29" s="52">
        <v>92</v>
      </c>
      <c r="G29" s="52">
        <v>194</v>
      </c>
      <c r="H29" s="52">
        <v>533</v>
      </c>
      <c r="I29" s="52">
        <v>1526</v>
      </c>
      <c r="J29" s="52">
        <v>1188</v>
      </c>
      <c r="K29" s="52">
        <v>2090</v>
      </c>
      <c r="L29" s="52">
        <v>2515</v>
      </c>
      <c r="M29" s="52">
        <v>2552</v>
      </c>
      <c r="N29" s="52">
        <v>2874</v>
      </c>
      <c r="O29" s="52">
        <v>3223</v>
      </c>
      <c r="P29" s="52">
        <v>3570</v>
      </c>
      <c r="Q29" s="52">
        <v>3443</v>
      </c>
      <c r="R29" s="52">
        <v>2266</v>
      </c>
      <c r="S29" s="52">
        <v>1892</v>
      </c>
      <c r="T29" s="52">
        <v>1890</v>
      </c>
      <c r="U29" s="52">
        <v>1497</v>
      </c>
      <c r="V29" s="52">
        <v>1498</v>
      </c>
      <c r="W29" s="52">
        <v>1526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51</v>
      </c>
      <c r="D31" s="52">
        <f>RES_hhdet_in!D31-RES_hhdet_in_new!D31</f>
        <v>3</v>
      </c>
      <c r="E31" s="52">
        <f>RES_hhdet_in!E31-RES_hhdet_in_new!E31</f>
        <v>59</v>
      </c>
      <c r="F31" s="52">
        <f>RES_hhdet_in!F31-RES_hhdet_in_new!F31</f>
        <v>66</v>
      </c>
      <c r="G31" s="52">
        <f>RES_hhdet_in!G31-RES_hhdet_in_new!G31</f>
        <v>57</v>
      </c>
      <c r="H31" s="52">
        <f>RES_hhdet_in!H31-RES_hhdet_in_new!H31</f>
        <v>41</v>
      </c>
      <c r="I31" s="52">
        <f>RES_hhdet_in!I31-RES_hhdet_in_new!I31</f>
        <v>7</v>
      </c>
      <c r="J31" s="52">
        <f>RES_hhdet_in!J31-RES_hhdet_in_new!J31</f>
        <v>11</v>
      </c>
      <c r="K31" s="52">
        <f>RES_hhdet_in!K31-RES_hhdet_in_new!K31</f>
        <v>16</v>
      </c>
      <c r="L31" s="52">
        <f>RES_hhdet_in!L31-RES_hhdet_in_new!L31</f>
        <v>22</v>
      </c>
      <c r="M31" s="52">
        <f>RES_hhdet_in!M31-RES_hhdet_in_new!M31</f>
        <v>28</v>
      </c>
      <c r="N31" s="52">
        <f>RES_hhdet_in!N31-RES_hhdet_in_new!N31</f>
        <v>34</v>
      </c>
      <c r="O31" s="52">
        <f>RES_hhdet_in!O31-RES_hhdet_in_new!O31</f>
        <v>59</v>
      </c>
      <c r="P31" s="52">
        <f>RES_hhdet_in!P31-RES_hhdet_in_new!P31</f>
        <v>41</v>
      </c>
      <c r="Q31" s="52">
        <f>RES_hhdet_in!Q31-RES_hhdet_in_new!Q31</f>
        <v>24</v>
      </c>
      <c r="R31" s="52">
        <f>RES_hhdet_in!R31-RES_hhdet_in_new!R31</f>
        <v>20</v>
      </c>
      <c r="S31" s="52">
        <f>RES_hhdet_in!S31-RES_hhdet_in_new!S31</f>
        <v>34</v>
      </c>
      <c r="T31" s="52">
        <f>RES_hhdet_in!T31-RES_hhdet_in_new!T31</f>
        <v>30</v>
      </c>
      <c r="U31" s="52">
        <f>RES_hhdet_in!U31-RES_hhdet_in_new!U31</f>
        <v>26</v>
      </c>
      <c r="V31" s="52">
        <f>RES_hhdet_in!V31-RES_hhdet_in_new!V31</f>
        <v>44</v>
      </c>
      <c r="W31" s="52">
        <f>RES_hhdet_in!W31-RES_hhdet_in_new!W31</f>
        <v>34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1</v>
      </c>
      <c r="D32" s="52">
        <f>RES_hhdet_in!D32-RES_hhdet_in_new!D32</f>
        <v>0</v>
      </c>
      <c r="E32" s="52">
        <f>RES_hhdet_in!E32-RES_hhdet_in_new!E32</f>
        <v>1</v>
      </c>
      <c r="F32" s="52">
        <f>RES_hhdet_in!F32-RES_hhdet_in_new!F32</f>
        <v>0</v>
      </c>
      <c r="G32" s="52">
        <f>RES_hhdet_in!G32-RES_hhdet_in_new!G32</f>
        <v>1</v>
      </c>
      <c r="H32" s="52">
        <f>RES_hhdet_in!H32-RES_hhdet_in_new!H32</f>
        <v>1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1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1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1628</v>
      </c>
      <c r="D35" s="52">
        <f>RES_hhdet_in!D35-RES_hhdet_in_new!D35</f>
        <v>97</v>
      </c>
      <c r="E35" s="52">
        <f>RES_hhdet_in!E35-RES_hhdet_in_new!E35</f>
        <v>1728</v>
      </c>
      <c r="F35" s="52">
        <f>RES_hhdet_in!F35-RES_hhdet_in_new!F35</f>
        <v>4288</v>
      </c>
      <c r="G35" s="52">
        <f>RES_hhdet_in!G35-RES_hhdet_in_new!G35</f>
        <v>3750</v>
      </c>
      <c r="H35" s="52">
        <f>RES_hhdet_in!H35-RES_hhdet_in_new!H35</f>
        <v>3335</v>
      </c>
      <c r="I35" s="52">
        <f>RES_hhdet_in!I35-RES_hhdet_in_new!I35</f>
        <v>117</v>
      </c>
      <c r="J35" s="52">
        <f>RES_hhdet_in!J35-RES_hhdet_in_new!J35</f>
        <v>357</v>
      </c>
      <c r="K35" s="52">
        <f>RES_hhdet_in!K35-RES_hhdet_in_new!K35</f>
        <v>1602</v>
      </c>
      <c r="L35" s="52">
        <f>RES_hhdet_in!L35-RES_hhdet_in_new!L35</f>
        <v>1762</v>
      </c>
      <c r="M35" s="52">
        <f>RES_hhdet_in!M35-RES_hhdet_in_new!M35</f>
        <v>2822</v>
      </c>
      <c r="N35" s="52">
        <f>RES_hhdet_in!N35-RES_hhdet_in_new!N35</f>
        <v>3107</v>
      </c>
      <c r="O35" s="52">
        <f>RES_hhdet_in!O35-RES_hhdet_in_new!O35</f>
        <v>3451</v>
      </c>
      <c r="P35" s="52">
        <f>RES_hhdet_in!P35-RES_hhdet_in_new!P35</f>
        <v>1847</v>
      </c>
      <c r="Q35" s="52">
        <f>RES_hhdet_in!Q35-RES_hhdet_in_new!Q35</f>
        <v>603</v>
      </c>
      <c r="R35" s="52">
        <f>RES_hhdet_in!R35-RES_hhdet_in_new!R35</f>
        <v>1297</v>
      </c>
      <c r="S35" s="52">
        <f>RES_hhdet_in!S35-RES_hhdet_in_new!S35</f>
        <v>1695</v>
      </c>
      <c r="T35" s="52">
        <f>RES_hhdet_in!T35-RES_hhdet_in_new!T35</f>
        <v>651</v>
      </c>
      <c r="U35" s="52">
        <f>RES_hhdet_in!U35-RES_hhdet_in_new!U35</f>
        <v>905</v>
      </c>
      <c r="V35" s="52">
        <f>RES_hhdet_in!V35-RES_hhdet_in_new!V35</f>
        <v>1177</v>
      </c>
      <c r="W35" s="52">
        <f>RES_hhdet_in!W35-RES_hhdet_in_new!W35</f>
        <v>3235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3565</v>
      </c>
      <c r="D36" s="52">
        <f>RES_hhdet_in!D36-RES_hhdet_in_new!D36</f>
        <v>128</v>
      </c>
      <c r="E36" s="52">
        <f>RES_hhdet_in!E36-RES_hhdet_in_new!E36</f>
        <v>3705</v>
      </c>
      <c r="F36" s="52">
        <f>RES_hhdet_in!F36-RES_hhdet_in_new!F36</f>
        <v>4958</v>
      </c>
      <c r="G36" s="52">
        <f>RES_hhdet_in!G36-RES_hhdet_in_new!G36</f>
        <v>6375</v>
      </c>
      <c r="H36" s="52">
        <f>RES_hhdet_in!H36-RES_hhdet_in_new!H36</f>
        <v>6640</v>
      </c>
      <c r="I36" s="52">
        <f>RES_hhdet_in!I36-RES_hhdet_in_new!I36</f>
        <v>3407</v>
      </c>
      <c r="J36" s="52">
        <f>RES_hhdet_in!J36-RES_hhdet_in_new!J36</f>
        <v>3905</v>
      </c>
      <c r="K36" s="52">
        <f>RES_hhdet_in!K36-RES_hhdet_in_new!K36</f>
        <v>3201</v>
      </c>
      <c r="L36" s="52">
        <f>RES_hhdet_in!L36-RES_hhdet_in_new!L36</f>
        <v>4279</v>
      </c>
      <c r="M36" s="52">
        <f>RES_hhdet_in!M36-RES_hhdet_in_new!M36</f>
        <v>4833</v>
      </c>
      <c r="N36" s="52">
        <f>RES_hhdet_in!N36-RES_hhdet_in_new!N36</f>
        <v>5800</v>
      </c>
      <c r="O36" s="52">
        <f>RES_hhdet_in!O36-RES_hhdet_in_new!O36</f>
        <v>6497</v>
      </c>
      <c r="P36" s="52">
        <f>RES_hhdet_in!P36-RES_hhdet_in_new!P36</f>
        <v>5150</v>
      </c>
      <c r="Q36" s="52">
        <f>RES_hhdet_in!Q36-RES_hhdet_in_new!Q36</f>
        <v>6059</v>
      </c>
      <c r="R36" s="52">
        <f>RES_hhdet_in!R36-RES_hhdet_in_new!R36</f>
        <v>5502</v>
      </c>
      <c r="S36" s="52">
        <f>RES_hhdet_in!S36-RES_hhdet_in_new!S36</f>
        <v>5920</v>
      </c>
      <c r="T36" s="52">
        <f>RES_hhdet_in!T36-RES_hhdet_in_new!T36</f>
        <v>4978</v>
      </c>
      <c r="U36" s="52">
        <f>RES_hhdet_in!U36-RES_hhdet_in_new!U36</f>
        <v>2385</v>
      </c>
      <c r="V36" s="52">
        <f>RES_hhdet_in!V36-RES_hhdet_in_new!V36</f>
        <v>3795</v>
      </c>
      <c r="W36" s="52">
        <f>RES_hhdet_in!W36-RES_hhdet_in_new!W36</f>
        <v>5193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168</v>
      </c>
      <c r="D40" s="52">
        <v>5</v>
      </c>
      <c r="E40" s="52">
        <v>166</v>
      </c>
      <c r="F40" s="52">
        <v>305</v>
      </c>
      <c r="G40" s="52">
        <v>413</v>
      </c>
      <c r="H40" s="52">
        <v>468</v>
      </c>
      <c r="I40" s="52">
        <v>176</v>
      </c>
      <c r="J40" s="52">
        <v>197</v>
      </c>
      <c r="K40" s="52">
        <v>191</v>
      </c>
      <c r="L40" s="52">
        <v>238</v>
      </c>
      <c r="M40" s="52">
        <v>382</v>
      </c>
      <c r="N40" s="52">
        <v>606</v>
      </c>
      <c r="O40" s="52">
        <v>1431</v>
      </c>
      <c r="P40" s="52">
        <v>1050</v>
      </c>
      <c r="Q40" s="52">
        <v>936</v>
      </c>
      <c r="R40" s="52">
        <v>773</v>
      </c>
      <c r="S40" s="52">
        <v>1358</v>
      </c>
      <c r="T40" s="52">
        <v>1602</v>
      </c>
      <c r="U40" s="52">
        <v>971</v>
      </c>
      <c r="V40" s="52">
        <v>1545</v>
      </c>
      <c r="W40" s="52">
        <v>2040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5078</v>
      </c>
      <c r="D41" s="36">
        <v>222</v>
      </c>
      <c r="E41" s="36">
        <v>5328</v>
      </c>
      <c r="F41" s="36">
        <v>9005</v>
      </c>
      <c r="G41" s="36">
        <v>9774</v>
      </c>
      <c r="H41" s="36">
        <v>9551</v>
      </c>
      <c r="I41" s="36">
        <v>3348</v>
      </c>
      <c r="J41" s="36">
        <v>4079</v>
      </c>
      <c r="K41" s="36">
        <v>4626</v>
      </c>
      <c r="L41" s="36">
        <v>5826</v>
      </c>
      <c r="M41" s="36">
        <v>7304</v>
      </c>
      <c r="N41" s="36">
        <v>8338</v>
      </c>
      <c r="O41" s="36">
        <v>8569</v>
      </c>
      <c r="P41" s="36">
        <v>5983</v>
      </c>
      <c r="Q41" s="36">
        <v>5763</v>
      </c>
      <c r="R41" s="36">
        <v>6041</v>
      </c>
      <c r="S41" s="36">
        <v>6292</v>
      </c>
      <c r="T41" s="36">
        <v>4074</v>
      </c>
      <c r="U41" s="36">
        <v>2348</v>
      </c>
      <c r="V41" s="36">
        <v>3466</v>
      </c>
      <c r="W41" s="36">
        <v>6411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171939</v>
      </c>
      <c r="D45" s="52">
        <v>172920</v>
      </c>
      <c r="E45" s="52">
        <v>168481</v>
      </c>
      <c r="F45" s="52">
        <v>143817</v>
      </c>
      <c r="G45" s="52">
        <v>102884</v>
      </c>
      <c r="H45" s="52">
        <v>70018</v>
      </c>
      <c r="I45" s="52">
        <v>72899</v>
      </c>
      <c r="J45" s="52">
        <v>112868</v>
      </c>
      <c r="K45" s="52">
        <v>119765</v>
      </c>
      <c r="L45" s="52">
        <v>110792</v>
      </c>
      <c r="M45" s="52">
        <v>80548</v>
      </c>
      <c r="N45" s="52">
        <v>117994</v>
      </c>
      <c r="O45" s="52">
        <v>148558</v>
      </c>
      <c r="P45" s="52">
        <v>37584</v>
      </c>
      <c r="Q45" s="52">
        <v>0</v>
      </c>
      <c r="R45" s="52">
        <v>33535</v>
      </c>
      <c r="S45" s="52">
        <v>107490</v>
      </c>
      <c r="T45" s="52">
        <v>86743</v>
      </c>
      <c r="U45" s="52">
        <v>159455</v>
      </c>
      <c r="V45" s="52">
        <v>155023</v>
      </c>
      <c r="W45" s="52">
        <v>38394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83599</v>
      </c>
      <c r="D48" s="52">
        <v>75889</v>
      </c>
      <c r="E48" s="52">
        <v>85394</v>
      </c>
      <c r="F48" s="52">
        <v>115385</v>
      </c>
      <c r="G48" s="52">
        <v>101891</v>
      </c>
      <c r="H48" s="52">
        <v>99112</v>
      </c>
      <c r="I48" s="52">
        <v>53210</v>
      </c>
      <c r="J48" s="52">
        <v>35608</v>
      </c>
      <c r="K48" s="52">
        <v>66126</v>
      </c>
      <c r="L48" s="52">
        <v>71015</v>
      </c>
      <c r="M48" s="52">
        <v>72218</v>
      </c>
      <c r="N48" s="52">
        <v>63443</v>
      </c>
      <c r="O48" s="52">
        <v>86166</v>
      </c>
      <c r="P48" s="52">
        <v>84860</v>
      </c>
      <c r="Q48" s="52">
        <v>67094</v>
      </c>
      <c r="R48" s="52">
        <v>38578</v>
      </c>
      <c r="S48" s="52">
        <v>70488</v>
      </c>
      <c r="T48" s="52">
        <v>86499</v>
      </c>
      <c r="U48" s="52">
        <v>87734</v>
      </c>
      <c r="V48" s="52">
        <v>110526</v>
      </c>
      <c r="W48" s="52">
        <v>104916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38018</v>
      </c>
      <c r="D50" s="52">
        <f>RES_hhdet_in!D50-RES_hhdet_in_new!D50</f>
        <v>27437</v>
      </c>
      <c r="E50" s="52">
        <f>RES_hhdet_in!E50-RES_hhdet_in_new!E50</f>
        <v>29304</v>
      </c>
      <c r="F50" s="52">
        <f>RES_hhdet_in!F50-RES_hhdet_in_new!F50</f>
        <v>16020</v>
      </c>
      <c r="G50" s="52">
        <f>RES_hhdet_in!G50-RES_hhdet_in_new!G50</f>
        <v>13956</v>
      </c>
      <c r="H50" s="52">
        <f>RES_hhdet_in!H50-RES_hhdet_in_new!H50</f>
        <v>8823</v>
      </c>
      <c r="I50" s="52">
        <f>RES_hhdet_in!I50-RES_hhdet_in_new!I50</f>
        <v>11400</v>
      </c>
      <c r="J50" s="52">
        <f>RES_hhdet_in!J50-RES_hhdet_in_new!J50</f>
        <v>36846</v>
      </c>
      <c r="K50" s="52">
        <f>RES_hhdet_in!K50-RES_hhdet_in_new!K50</f>
        <v>28025</v>
      </c>
      <c r="L50" s="52">
        <f>RES_hhdet_in!L50-RES_hhdet_in_new!L50</f>
        <v>37843</v>
      </c>
      <c r="M50" s="52">
        <f>RES_hhdet_in!M50-RES_hhdet_in_new!M50</f>
        <v>47537</v>
      </c>
      <c r="N50" s="52">
        <f>RES_hhdet_in!N50-RES_hhdet_in_new!N50</f>
        <v>53440</v>
      </c>
      <c r="O50" s="52">
        <f>RES_hhdet_in!O50-RES_hhdet_in_new!O50</f>
        <v>38256</v>
      </c>
      <c r="P50" s="52">
        <f>RES_hhdet_in!P50-RES_hhdet_in_new!P50</f>
        <v>7803</v>
      </c>
      <c r="Q50" s="52">
        <f>RES_hhdet_in!Q50-RES_hhdet_in_new!Q50</f>
        <v>6599</v>
      </c>
      <c r="R50" s="52">
        <f>RES_hhdet_in!R50-RES_hhdet_in_new!R50</f>
        <v>12119</v>
      </c>
      <c r="S50" s="52">
        <f>RES_hhdet_in!S50-RES_hhdet_in_new!S50</f>
        <v>30613</v>
      </c>
      <c r="T50" s="52">
        <f>RES_hhdet_in!T50-RES_hhdet_in_new!T50</f>
        <v>22979</v>
      </c>
      <c r="U50" s="52">
        <f>RES_hhdet_in!U50-RES_hhdet_in_new!U50</f>
        <v>30305</v>
      </c>
      <c r="V50" s="52">
        <f>RES_hhdet_in!V50-RES_hhdet_in_new!V50</f>
        <v>38183</v>
      </c>
      <c r="W50" s="52">
        <f>RES_hhdet_in!W50-RES_hhdet_in_new!W50</f>
        <v>29612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845</v>
      </c>
      <c r="D51" s="52">
        <f>RES_hhdet_in!D51-RES_hhdet_in_new!D51</f>
        <v>0</v>
      </c>
      <c r="E51" s="52">
        <f>RES_hhdet_in!E51-RES_hhdet_in_new!E51</f>
        <v>685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697</v>
      </c>
      <c r="J51" s="52">
        <f>RES_hhdet_in!J51-RES_hhdet_in_new!J51</f>
        <v>1492</v>
      </c>
      <c r="K51" s="52">
        <f>RES_hhdet_in!K51-RES_hhdet_in_new!K51</f>
        <v>132</v>
      </c>
      <c r="L51" s="52">
        <f>RES_hhdet_in!L51-RES_hhdet_in_new!L51</f>
        <v>574</v>
      </c>
      <c r="M51" s="52">
        <f>RES_hhdet_in!M51-RES_hhdet_in_new!M51</f>
        <v>883</v>
      </c>
      <c r="N51" s="52">
        <f>RES_hhdet_in!N51-RES_hhdet_in_new!N51</f>
        <v>1070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591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858</v>
      </c>
      <c r="U51" s="52">
        <f>RES_hhdet_in!U51-RES_hhdet_in_new!U51</f>
        <v>1189</v>
      </c>
      <c r="V51" s="52">
        <f>RES_hhdet_in!V51-RES_hhdet_in_new!V51</f>
        <v>825</v>
      </c>
      <c r="W51" s="52">
        <f>RES_hhdet_in!W51-RES_hhdet_in_new!W51</f>
        <v>600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91497</v>
      </c>
      <c r="D54" s="52">
        <f>RES_hhdet_in!D54-RES_hhdet_in_new!D54</f>
        <v>131177</v>
      </c>
      <c r="E54" s="52">
        <f>RES_hhdet_in!E54-RES_hhdet_in_new!E54</f>
        <v>96343</v>
      </c>
      <c r="F54" s="52">
        <f>RES_hhdet_in!F54-RES_hhdet_in_new!F54</f>
        <v>141688</v>
      </c>
      <c r="G54" s="52">
        <f>RES_hhdet_in!G54-RES_hhdet_in_new!G54</f>
        <v>108416</v>
      </c>
      <c r="H54" s="52">
        <f>RES_hhdet_in!H54-RES_hhdet_in_new!H54</f>
        <v>103062</v>
      </c>
      <c r="I54" s="52">
        <f>RES_hhdet_in!I54-RES_hhdet_in_new!I54</f>
        <v>6097</v>
      </c>
      <c r="J54" s="52">
        <f>RES_hhdet_in!J54-RES_hhdet_in_new!J54</f>
        <v>18697</v>
      </c>
      <c r="K54" s="52">
        <f>RES_hhdet_in!K54-RES_hhdet_in_new!K54</f>
        <v>103482</v>
      </c>
      <c r="L54" s="52">
        <f>RES_hhdet_in!L54-RES_hhdet_in_new!L54</f>
        <v>80285</v>
      </c>
      <c r="M54" s="52">
        <f>RES_hhdet_in!M54-RES_hhdet_in_new!M54</f>
        <v>78652</v>
      </c>
      <c r="N54" s="52">
        <f>RES_hhdet_in!N54-RES_hhdet_in_new!N54</f>
        <v>76013</v>
      </c>
      <c r="O54" s="52">
        <f>RES_hhdet_in!O54-RES_hhdet_in_new!O54</f>
        <v>77999</v>
      </c>
      <c r="P54" s="52">
        <f>RES_hhdet_in!P54-RES_hhdet_in_new!P54</f>
        <v>39425</v>
      </c>
      <c r="Q54" s="52">
        <f>RES_hhdet_in!Q54-RES_hhdet_in_new!Q54</f>
        <v>10577</v>
      </c>
      <c r="R54" s="52">
        <f>RES_hhdet_in!R54-RES_hhdet_in_new!R54</f>
        <v>33214</v>
      </c>
      <c r="S54" s="52">
        <f>RES_hhdet_in!S54-RES_hhdet_in_new!S54</f>
        <v>51321</v>
      </c>
      <c r="T54" s="52">
        <f>RES_hhdet_in!T54-RES_hhdet_in_new!T54</f>
        <v>21302</v>
      </c>
      <c r="U54" s="52">
        <f>RES_hhdet_in!U54-RES_hhdet_in_new!U54</f>
        <v>63675</v>
      </c>
      <c r="V54" s="52">
        <f>RES_hhdet_in!V54-RES_hhdet_in_new!V54</f>
        <v>53545</v>
      </c>
      <c r="W54" s="52">
        <f>RES_hhdet_in!W54-RES_hhdet_in_new!W54</f>
        <v>42863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200362</v>
      </c>
      <c r="D55" s="52">
        <f>RES_hhdet_in!D55-RES_hhdet_in_new!D55</f>
        <v>173785</v>
      </c>
      <c r="E55" s="52">
        <f>RES_hhdet_in!E55-RES_hhdet_in_new!E55</f>
        <v>206525</v>
      </c>
      <c r="F55" s="52">
        <f>RES_hhdet_in!F55-RES_hhdet_in_new!F55</f>
        <v>163828</v>
      </c>
      <c r="G55" s="52">
        <f>RES_hhdet_in!G55-RES_hhdet_in_new!G55</f>
        <v>184325</v>
      </c>
      <c r="H55" s="52">
        <f>RES_hhdet_in!H55-RES_hhdet_in_new!H55</f>
        <v>205162</v>
      </c>
      <c r="I55" s="52">
        <f>RES_hhdet_in!I55-RES_hhdet_in_new!I55</f>
        <v>175436</v>
      </c>
      <c r="J55" s="52">
        <f>RES_hhdet_in!J55-RES_hhdet_in_new!J55</f>
        <v>204376</v>
      </c>
      <c r="K55" s="52">
        <f>RES_hhdet_in!K55-RES_hhdet_in_new!K55</f>
        <v>206648</v>
      </c>
      <c r="L55" s="52">
        <f>RES_hhdet_in!L55-RES_hhdet_in_new!L55</f>
        <v>194959</v>
      </c>
      <c r="M55" s="52">
        <f>RES_hhdet_in!M55-RES_hhdet_in_new!M55</f>
        <v>134460</v>
      </c>
      <c r="N55" s="52">
        <f>RES_hhdet_in!N55-RES_hhdet_in_new!N55</f>
        <v>141752</v>
      </c>
      <c r="O55" s="52">
        <f>RES_hhdet_in!O55-RES_hhdet_in_new!O55</f>
        <v>146670</v>
      </c>
      <c r="P55" s="52">
        <f>RES_hhdet_in!P55-RES_hhdet_in_new!P55</f>
        <v>110042</v>
      </c>
      <c r="Q55" s="52">
        <f>RES_hhdet_in!Q55-RES_hhdet_in_new!Q55</f>
        <v>105597</v>
      </c>
      <c r="R55" s="52">
        <f>RES_hhdet_in!R55-RES_hhdet_in_new!R55</f>
        <v>140711</v>
      </c>
      <c r="S55" s="52">
        <f>RES_hhdet_in!S55-RES_hhdet_in_new!S55</f>
        <v>178021</v>
      </c>
      <c r="T55" s="52">
        <f>RES_hhdet_in!T55-RES_hhdet_in_new!T55</f>
        <v>161436</v>
      </c>
      <c r="U55" s="52">
        <f>RES_hhdet_in!U55-RES_hhdet_in_new!U55</f>
        <v>168073</v>
      </c>
      <c r="V55" s="52">
        <f>RES_hhdet_in!V55-RES_hhdet_in_new!V55</f>
        <v>172324</v>
      </c>
      <c r="W55" s="52">
        <f>RES_hhdet_in!W55-RES_hhdet_in_new!W55</f>
        <v>68777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12322</v>
      </c>
      <c r="D59" s="52">
        <v>8978</v>
      </c>
      <c r="E59" s="52">
        <v>11705</v>
      </c>
      <c r="F59" s="52">
        <v>12420</v>
      </c>
      <c r="G59" s="52">
        <v>15009</v>
      </c>
      <c r="H59" s="52">
        <v>18238</v>
      </c>
      <c r="I59" s="52">
        <v>10888</v>
      </c>
      <c r="J59" s="52">
        <v>12227</v>
      </c>
      <c r="K59" s="52">
        <v>13539</v>
      </c>
      <c r="L59" s="52">
        <v>12506</v>
      </c>
      <c r="M59" s="52">
        <v>13320</v>
      </c>
      <c r="N59" s="52">
        <v>18764</v>
      </c>
      <c r="O59" s="52">
        <v>38843</v>
      </c>
      <c r="P59" s="52">
        <v>24801</v>
      </c>
      <c r="Q59" s="52">
        <v>19899</v>
      </c>
      <c r="R59" s="52">
        <v>23509</v>
      </c>
      <c r="S59" s="52">
        <v>47421</v>
      </c>
      <c r="T59" s="52">
        <v>64194</v>
      </c>
      <c r="U59" s="52">
        <v>83688</v>
      </c>
      <c r="V59" s="52">
        <v>88359</v>
      </c>
      <c r="W59" s="52">
        <v>39174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371405</v>
      </c>
      <c r="D60" s="36">
        <v>376597</v>
      </c>
      <c r="E60" s="36">
        <v>375518</v>
      </c>
      <c r="F60" s="36">
        <v>366626</v>
      </c>
      <c r="G60" s="36">
        <v>355235</v>
      </c>
      <c r="H60" s="36">
        <v>372172</v>
      </c>
      <c r="I60" s="36">
        <v>206970</v>
      </c>
      <c r="J60" s="36">
        <v>252228</v>
      </c>
      <c r="K60" s="36">
        <v>329451</v>
      </c>
      <c r="L60" s="36">
        <v>305470</v>
      </c>
      <c r="M60" s="36">
        <v>252317</v>
      </c>
      <c r="N60" s="36">
        <v>257431</v>
      </c>
      <c r="O60" s="36">
        <v>232055</v>
      </c>
      <c r="P60" s="36">
        <v>140471</v>
      </c>
      <c r="Q60" s="36">
        <v>121770</v>
      </c>
      <c r="R60" s="36">
        <v>182186</v>
      </c>
      <c r="S60" s="36">
        <v>219154</v>
      </c>
      <c r="T60" s="36">
        <v>162842</v>
      </c>
      <c r="U60" s="36">
        <v>202818</v>
      </c>
      <c r="V60" s="36">
        <v>198132</v>
      </c>
      <c r="W60" s="36">
        <v>122288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1153</v>
      </c>
      <c r="D64" s="52">
        <v>5264</v>
      </c>
      <c r="E64" s="52">
        <v>9802</v>
      </c>
      <c r="F64" s="52">
        <v>16075</v>
      </c>
      <c r="G64" s="52">
        <v>32907</v>
      </c>
      <c r="H64" s="52">
        <v>43309</v>
      </c>
      <c r="I64" s="52">
        <v>44970</v>
      </c>
      <c r="J64" s="52">
        <v>42695</v>
      </c>
      <c r="K64" s="52">
        <v>43749</v>
      </c>
      <c r="L64" s="52">
        <v>29144</v>
      </c>
      <c r="M64" s="52">
        <v>23262</v>
      </c>
      <c r="N64" s="52">
        <v>14981</v>
      </c>
      <c r="O64" s="52">
        <v>27563</v>
      </c>
      <c r="P64" s="52">
        <v>16669</v>
      </c>
      <c r="Q64" s="52">
        <v>32920</v>
      </c>
      <c r="R64" s="52">
        <v>30964</v>
      </c>
      <c r="S64" s="52">
        <v>53344</v>
      </c>
      <c r="T64" s="52">
        <v>61285</v>
      </c>
      <c r="U64" s="52">
        <v>84991</v>
      </c>
      <c r="V64" s="52">
        <v>91163</v>
      </c>
      <c r="W64" s="52">
        <v>80663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227</v>
      </c>
      <c r="D67" s="52">
        <v>373</v>
      </c>
      <c r="E67" s="52">
        <v>1530</v>
      </c>
      <c r="F67" s="52">
        <v>5358</v>
      </c>
      <c r="G67" s="52">
        <v>10307</v>
      </c>
      <c r="H67" s="52">
        <v>16648</v>
      </c>
      <c r="I67" s="52">
        <v>16783</v>
      </c>
      <c r="J67" s="52">
        <v>16857</v>
      </c>
      <c r="K67" s="52">
        <v>20353</v>
      </c>
      <c r="L67" s="52">
        <v>23730</v>
      </c>
      <c r="M67" s="52">
        <v>15858</v>
      </c>
      <c r="N67" s="52">
        <v>14348</v>
      </c>
      <c r="O67" s="52">
        <v>15511</v>
      </c>
      <c r="P67" s="52">
        <v>16591</v>
      </c>
      <c r="Q67" s="52">
        <v>26460</v>
      </c>
      <c r="R67" s="52">
        <v>39601</v>
      </c>
      <c r="S67" s="52">
        <v>34658</v>
      </c>
      <c r="T67" s="52">
        <v>37389</v>
      </c>
      <c r="U67" s="52">
        <v>45452</v>
      </c>
      <c r="V67" s="52">
        <v>53208</v>
      </c>
      <c r="W67" s="52">
        <v>56692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164</v>
      </c>
      <c r="D69" s="52">
        <f>RES_hhdet_in!D69-RES_hhdet_in_new!D69</f>
        <v>616</v>
      </c>
      <c r="E69" s="52">
        <f>RES_hhdet_in!E69-RES_hhdet_in_new!E69</f>
        <v>1049</v>
      </c>
      <c r="F69" s="52">
        <f>RES_hhdet_in!F69-RES_hhdet_in_new!F69</f>
        <v>1736</v>
      </c>
      <c r="G69" s="52">
        <f>RES_hhdet_in!G69-RES_hhdet_in_new!G69</f>
        <v>3416</v>
      </c>
      <c r="H69" s="52">
        <f>RES_hhdet_in!H69-RES_hhdet_in_new!H69</f>
        <v>4618</v>
      </c>
      <c r="I69" s="52">
        <f>RES_hhdet_in!I69-RES_hhdet_in_new!I69</f>
        <v>5034</v>
      </c>
      <c r="J69" s="52">
        <f>RES_hhdet_in!J69-RES_hhdet_in_new!J69</f>
        <v>5179</v>
      </c>
      <c r="K69" s="52">
        <f>RES_hhdet_in!K69-RES_hhdet_in_new!K69</f>
        <v>5417</v>
      </c>
      <c r="L69" s="52">
        <f>RES_hhdet_in!L69-RES_hhdet_in_new!L69</f>
        <v>4427</v>
      </c>
      <c r="M69" s="52">
        <f>RES_hhdet_in!M69-RES_hhdet_in_new!M69</f>
        <v>4843</v>
      </c>
      <c r="N69" s="52">
        <f>RES_hhdet_in!N69-RES_hhdet_in_new!N69</f>
        <v>5530</v>
      </c>
      <c r="O69" s="52">
        <f>RES_hhdet_in!O69-RES_hhdet_in_new!O69</f>
        <v>7261</v>
      </c>
      <c r="P69" s="52">
        <f>RES_hhdet_in!P69-RES_hhdet_in_new!P69</f>
        <v>5380</v>
      </c>
      <c r="Q69" s="52">
        <f>RES_hhdet_in!Q69-RES_hhdet_in_new!Q69</f>
        <v>7425</v>
      </c>
      <c r="R69" s="52">
        <f>RES_hhdet_in!R69-RES_hhdet_in_new!R69</f>
        <v>7599</v>
      </c>
      <c r="S69" s="52">
        <f>RES_hhdet_in!S69-RES_hhdet_in_new!S69</f>
        <v>11641</v>
      </c>
      <c r="T69" s="52">
        <f>RES_hhdet_in!T69-RES_hhdet_in_new!T69</f>
        <v>9541</v>
      </c>
      <c r="U69" s="52">
        <f>RES_hhdet_in!U69-RES_hhdet_in_new!U69</f>
        <v>8255</v>
      </c>
      <c r="V69" s="52">
        <f>RES_hhdet_in!V69-RES_hhdet_in_new!V69</f>
        <v>7661</v>
      </c>
      <c r="W69" s="52">
        <f>RES_hhdet_in!W69-RES_hhdet_in_new!W69</f>
        <v>7194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</v>
      </c>
      <c r="D70" s="52">
        <f>RES_hhdet_in!D70-RES_hhdet_in_new!D70</f>
        <v>4</v>
      </c>
      <c r="E70" s="52">
        <f>RES_hhdet_in!E70-RES_hhdet_in_new!E70</f>
        <v>12</v>
      </c>
      <c r="F70" s="52">
        <f>RES_hhdet_in!F70-RES_hhdet_in_new!F70</f>
        <v>14</v>
      </c>
      <c r="G70" s="52">
        <f>RES_hhdet_in!G70-RES_hhdet_in_new!G70</f>
        <v>41</v>
      </c>
      <c r="H70" s="52">
        <f>RES_hhdet_in!H70-RES_hhdet_in_new!H70</f>
        <v>78</v>
      </c>
      <c r="I70" s="52">
        <f>RES_hhdet_in!I70-RES_hhdet_in_new!I70</f>
        <v>92</v>
      </c>
      <c r="J70" s="52">
        <f>RES_hhdet_in!J70-RES_hhdet_in_new!J70</f>
        <v>104</v>
      </c>
      <c r="K70" s="52">
        <f>RES_hhdet_in!K70-RES_hhdet_in_new!K70</f>
        <v>136</v>
      </c>
      <c r="L70" s="52">
        <f>RES_hhdet_in!L70-RES_hhdet_in_new!L70</f>
        <v>66</v>
      </c>
      <c r="M70" s="52">
        <f>RES_hhdet_in!M70-RES_hhdet_in_new!M70</f>
        <v>43</v>
      </c>
      <c r="N70" s="52">
        <f>RES_hhdet_in!N70-RES_hhdet_in_new!N70</f>
        <v>134</v>
      </c>
      <c r="O70" s="52">
        <f>RES_hhdet_in!O70-RES_hhdet_in_new!O70</f>
        <v>108</v>
      </c>
      <c r="P70" s="52">
        <f>RES_hhdet_in!P70-RES_hhdet_in_new!P70</f>
        <v>5</v>
      </c>
      <c r="Q70" s="52">
        <f>RES_hhdet_in!Q70-RES_hhdet_in_new!Q70</f>
        <v>220</v>
      </c>
      <c r="R70" s="52">
        <f>RES_hhdet_in!R70-RES_hhdet_in_new!R70</f>
        <v>0</v>
      </c>
      <c r="S70" s="52">
        <f>RES_hhdet_in!S70-RES_hhdet_in_new!S70</f>
        <v>380</v>
      </c>
      <c r="T70" s="52">
        <f>RES_hhdet_in!T70-RES_hhdet_in_new!T70</f>
        <v>322</v>
      </c>
      <c r="U70" s="52">
        <f>RES_hhdet_in!U70-RES_hhdet_in_new!U70</f>
        <v>184</v>
      </c>
      <c r="V70" s="52">
        <f>RES_hhdet_in!V70-RES_hhdet_in_new!V70</f>
        <v>229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453</v>
      </c>
      <c r="D73" s="52">
        <f>RES_hhdet_in!D73-RES_hhdet_in_new!D73</f>
        <v>2194</v>
      </c>
      <c r="E73" s="52">
        <f>RES_hhdet_in!E73-RES_hhdet_in_new!E73</f>
        <v>2938</v>
      </c>
      <c r="F73" s="52">
        <f>RES_hhdet_in!F73-RES_hhdet_in_new!F73</f>
        <v>6940</v>
      </c>
      <c r="G73" s="52">
        <f>RES_hhdet_in!G73-RES_hhdet_in_new!G73</f>
        <v>11296</v>
      </c>
      <c r="H73" s="52">
        <f>RES_hhdet_in!H73-RES_hhdet_in_new!H73</f>
        <v>13586</v>
      </c>
      <c r="I73" s="52">
        <f>RES_hhdet_in!I73-RES_hhdet_in_new!I73</f>
        <v>1454</v>
      </c>
      <c r="J73" s="52">
        <f>RES_hhdet_in!J73-RES_hhdet_in_new!J73</f>
        <v>3710</v>
      </c>
      <c r="K73" s="52">
        <f>RES_hhdet_in!K73-RES_hhdet_in_new!K73</f>
        <v>16901</v>
      </c>
      <c r="L73" s="52">
        <f>RES_hhdet_in!L73-RES_hhdet_in_new!L73</f>
        <v>13095</v>
      </c>
      <c r="M73" s="52">
        <f>RES_hhdet_in!M73-RES_hhdet_in_new!M73</f>
        <v>17535</v>
      </c>
      <c r="N73" s="52">
        <f>RES_hhdet_in!N73-RES_hhdet_in_new!N73</f>
        <v>16850</v>
      </c>
      <c r="O73" s="52">
        <f>RES_hhdet_in!O73-RES_hhdet_in_new!O73</f>
        <v>23198</v>
      </c>
      <c r="P73" s="52">
        <f>RES_hhdet_in!P73-RES_hhdet_in_new!P73</f>
        <v>16171</v>
      </c>
      <c r="Q73" s="52">
        <f>RES_hhdet_in!Q73-RES_hhdet_in_new!Q73</f>
        <v>6714</v>
      </c>
      <c r="R73" s="52">
        <f>RES_hhdet_in!R73-RES_hhdet_in_new!R73</f>
        <v>12937</v>
      </c>
      <c r="S73" s="52">
        <f>RES_hhdet_in!S73-RES_hhdet_in_new!S73</f>
        <v>17952</v>
      </c>
      <c r="T73" s="52">
        <f>RES_hhdet_in!T73-RES_hhdet_in_new!T73</f>
        <v>9608</v>
      </c>
      <c r="U73" s="52">
        <f>RES_hhdet_in!U73-RES_hhdet_in_new!U73</f>
        <v>29505</v>
      </c>
      <c r="V73" s="52">
        <f>RES_hhdet_in!V73-RES_hhdet_in_new!V73</f>
        <v>27930</v>
      </c>
      <c r="W73" s="52">
        <f>RES_hhdet_in!W73-RES_hhdet_in_new!W73</f>
        <v>45427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992</v>
      </c>
      <c r="D74" s="52">
        <f>RES_hhdet_in!D74-RES_hhdet_in_new!D74</f>
        <v>2908</v>
      </c>
      <c r="E74" s="52">
        <f>RES_hhdet_in!E74-RES_hhdet_in_new!E74</f>
        <v>6298</v>
      </c>
      <c r="F74" s="52">
        <f>RES_hhdet_in!F74-RES_hhdet_in_new!F74</f>
        <v>8027</v>
      </c>
      <c r="G74" s="52">
        <f>RES_hhdet_in!G74-RES_hhdet_in_new!G74</f>
        <v>19206</v>
      </c>
      <c r="H74" s="52">
        <f>RES_hhdet_in!H74-RES_hhdet_in_new!H74</f>
        <v>27047</v>
      </c>
      <c r="I74" s="52">
        <f>RES_hhdet_in!I74-RES_hhdet_in_new!I74</f>
        <v>41812</v>
      </c>
      <c r="J74" s="52">
        <f>RES_hhdet_in!J74-RES_hhdet_in_new!J74</f>
        <v>40542</v>
      </c>
      <c r="K74" s="52">
        <f>RES_hhdet_in!K74-RES_hhdet_in_new!K74</f>
        <v>33751</v>
      </c>
      <c r="L74" s="52">
        <f>RES_hhdet_in!L74-RES_hhdet_in_new!L74</f>
        <v>31801</v>
      </c>
      <c r="M74" s="52">
        <f>RES_hhdet_in!M74-RES_hhdet_in_new!M74</f>
        <v>29980</v>
      </c>
      <c r="N74" s="52">
        <f>RES_hhdet_in!N74-RES_hhdet_in_new!N74</f>
        <v>31422</v>
      </c>
      <c r="O74" s="52">
        <f>RES_hhdet_in!O74-RES_hhdet_in_new!O74</f>
        <v>43616</v>
      </c>
      <c r="P74" s="52">
        <f>RES_hhdet_in!P74-RES_hhdet_in_new!P74</f>
        <v>45145</v>
      </c>
      <c r="Q74" s="52">
        <f>RES_hhdet_in!Q74-RES_hhdet_in_new!Q74</f>
        <v>67048</v>
      </c>
      <c r="R74" s="52">
        <f>RES_hhdet_in!R74-RES_hhdet_in_new!R74</f>
        <v>54850</v>
      </c>
      <c r="S74" s="52">
        <f>RES_hhdet_in!S74-RES_hhdet_in_new!S74</f>
        <v>62280</v>
      </c>
      <c r="T74" s="52">
        <f>RES_hhdet_in!T74-RES_hhdet_in_new!T74</f>
        <v>72813</v>
      </c>
      <c r="U74" s="52">
        <f>RES_hhdet_in!U74-RES_hhdet_in_new!U74</f>
        <v>77865</v>
      </c>
      <c r="V74" s="52">
        <f>RES_hhdet_in!V74-RES_hhdet_in_new!V74</f>
        <v>89870</v>
      </c>
      <c r="W74" s="52">
        <f>RES_hhdet_in!W74-RES_hhdet_in_new!W74</f>
        <v>72891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49</v>
      </c>
      <c r="D78" s="52">
        <v>151</v>
      </c>
      <c r="E78" s="52">
        <v>256</v>
      </c>
      <c r="F78" s="52">
        <v>440</v>
      </c>
      <c r="G78" s="52">
        <v>851</v>
      </c>
      <c r="H78" s="52">
        <v>1186</v>
      </c>
      <c r="I78" s="52">
        <v>1317</v>
      </c>
      <c r="J78" s="52">
        <v>1367</v>
      </c>
      <c r="K78" s="52">
        <v>1469</v>
      </c>
      <c r="L78" s="52">
        <v>1434</v>
      </c>
      <c r="M78" s="52">
        <v>1553</v>
      </c>
      <c r="N78" s="52">
        <v>1852</v>
      </c>
      <c r="O78" s="52">
        <v>2216</v>
      </c>
      <c r="P78" s="52">
        <v>2682</v>
      </c>
      <c r="Q78" s="52">
        <v>3640</v>
      </c>
      <c r="R78" s="52">
        <v>4782</v>
      </c>
      <c r="S78" s="52">
        <v>4360</v>
      </c>
      <c r="T78" s="52">
        <v>3972</v>
      </c>
      <c r="U78" s="52">
        <v>3991</v>
      </c>
      <c r="V78" s="52">
        <v>3279</v>
      </c>
      <c r="W78" s="52">
        <v>3656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1612</v>
      </c>
      <c r="D79" s="36">
        <v>5624</v>
      </c>
      <c r="E79" s="36">
        <v>10096</v>
      </c>
      <c r="F79" s="36">
        <v>16349</v>
      </c>
      <c r="G79" s="36">
        <v>33225</v>
      </c>
      <c r="H79" s="36">
        <v>44367</v>
      </c>
      <c r="I79" s="36">
        <v>47450</v>
      </c>
      <c r="J79" s="36">
        <v>48785</v>
      </c>
      <c r="K79" s="36">
        <v>55892</v>
      </c>
      <c r="L79" s="36">
        <v>49906</v>
      </c>
      <c r="M79" s="36">
        <v>53663</v>
      </c>
      <c r="N79" s="36">
        <v>55734</v>
      </c>
      <c r="O79" s="36">
        <v>76101</v>
      </c>
      <c r="P79" s="36">
        <v>68129</v>
      </c>
      <c r="Q79" s="36">
        <v>81599</v>
      </c>
      <c r="R79" s="36">
        <v>74284</v>
      </c>
      <c r="S79" s="36">
        <v>91896</v>
      </c>
      <c r="T79" s="36">
        <v>92950</v>
      </c>
      <c r="U79" s="36">
        <v>117226</v>
      </c>
      <c r="V79" s="36">
        <v>128449</v>
      </c>
      <c r="W79" s="36">
        <v>128704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24123</v>
      </c>
      <c r="D83" s="52">
        <v>8549</v>
      </c>
      <c r="E83" s="52">
        <v>11948</v>
      </c>
      <c r="F83" s="52">
        <v>29330</v>
      </c>
      <c r="G83" s="52">
        <v>53889</v>
      </c>
      <c r="H83" s="52">
        <v>65867</v>
      </c>
      <c r="I83" s="52">
        <v>76995</v>
      </c>
      <c r="J83" s="52">
        <v>47184</v>
      </c>
      <c r="K83" s="52">
        <v>61005</v>
      </c>
      <c r="L83" s="52">
        <v>102728</v>
      </c>
      <c r="M83" s="52">
        <v>159663</v>
      </c>
      <c r="N83" s="52">
        <v>151905</v>
      </c>
      <c r="O83" s="52">
        <v>70596</v>
      </c>
      <c r="P83" s="52">
        <v>8390</v>
      </c>
      <c r="Q83" s="52">
        <v>21312</v>
      </c>
      <c r="R83" s="52">
        <v>36487</v>
      </c>
      <c r="S83" s="52">
        <v>45815</v>
      </c>
      <c r="T83" s="52">
        <v>48106</v>
      </c>
      <c r="U83" s="52">
        <v>17804</v>
      </c>
      <c r="V83" s="52">
        <v>2961</v>
      </c>
      <c r="W83" s="52">
        <v>68959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23921</v>
      </c>
      <c r="D86" s="52">
        <v>19942</v>
      </c>
      <c r="E86" s="52">
        <v>9194</v>
      </c>
      <c r="F86" s="52">
        <v>8187</v>
      </c>
      <c r="G86" s="52">
        <v>20717</v>
      </c>
      <c r="H86" s="52">
        <v>33349</v>
      </c>
      <c r="I86" s="52">
        <v>30914</v>
      </c>
      <c r="J86" s="52">
        <v>30142</v>
      </c>
      <c r="K86" s="52">
        <v>26941</v>
      </c>
      <c r="L86" s="52">
        <v>33331</v>
      </c>
      <c r="M86" s="52">
        <v>48258</v>
      </c>
      <c r="N86" s="52">
        <v>67483</v>
      </c>
      <c r="O86" s="52">
        <v>68860</v>
      </c>
      <c r="P86" s="52">
        <v>41792</v>
      </c>
      <c r="Q86" s="52">
        <v>23084</v>
      </c>
      <c r="R86" s="52">
        <v>42113</v>
      </c>
      <c r="S86" s="52">
        <v>55842</v>
      </c>
      <c r="T86" s="52">
        <v>52914</v>
      </c>
      <c r="U86" s="52">
        <v>56271</v>
      </c>
      <c r="V86" s="52">
        <v>45527</v>
      </c>
      <c r="W86" s="52">
        <v>39084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202</v>
      </c>
      <c r="D88" s="52">
        <f>RES_hhdet_in!D88-RES_hhdet_in_new!D88</f>
        <v>149</v>
      </c>
      <c r="E88" s="52">
        <f>RES_hhdet_in!E88-RES_hhdet_in_new!E88</f>
        <v>166</v>
      </c>
      <c r="F88" s="52">
        <f>RES_hhdet_in!F88-RES_hhdet_in_new!F88</f>
        <v>274</v>
      </c>
      <c r="G88" s="52">
        <f>RES_hhdet_in!G88-RES_hhdet_in_new!G88</f>
        <v>392</v>
      </c>
      <c r="H88" s="52">
        <f>RES_hhdet_in!H88-RES_hhdet_in_new!H88</f>
        <v>470</v>
      </c>
      <c r="I88" s="52">
        <f>RES_hhdet_in!I88-RES_hhdet_in_new!I88</f>
        <v>554</v>
      </c>
      <c r="J88" s="52">
        <f>RES_hhdet_in!J88-RES_hhdet_in_new!J88</f>
        <v>503</v>
      </c>
      <c r="K88" s="52">
        <f>RES_hhdet_in!K88-RES_hhdet_in_new!K88</f>
        <v>521</v>
      </c>
      <c r="L88" s="52">
        <f>RES_hhdet_in!L88-RES_hhdet_in_new!L88</f>
        <v>909</v>
      </c>
      <c r="M88" s="52">
        <f>RES_hhdet_in!M88-RES_hhdet_in_new!M88</f>
        <v>1528</v>
      </c>
      <c r="N88" s="52">
        <f>RES_hhdet_in!N88-RES_hhdet_in_new!N88</f>
        <v>2332</v>
      </c>
      <c r="O88" s="52">
        <f>RES_hhdet_in!O88-RES_hhdet_in_new!O88</f>
        <v>3108</v>
      </c>
      <c r="P88" s="52">
        <f>RES_hhdet_in!P88-RES_hhdet_in_new!P88</f>
        <v>3019</v>
      </c>
      <c r="Q88" s="52">
        <f>RES_hhdet_in!Q88-RES_hhdet_in_new!Q88</f>
        <v>5757</v>
      </c>
      <c r="R88" s="52">
        <f>RES_hhdet_in!R88-RES_hhdet_in_new!R88</f>
        <v>7482</v>
      </c>
      <c r="S88" s="52">
        <f>RES_hhdet_in!S88-RES_hhdet_in_new!S88</f>
        <v>9625</v>
      </c>
      <c r="T88" s="52">
        <f>RES_hhdet_in!T88-RES_hhdet_in_new!T88</f>
        <v>8684</v>
      </c>
      <c r="U88" s="52">
        <f>RES_hhdet_in!U88-RES_hhdet_in_new!U88</f>
        <v>10437</v>
      </c>
      <c r="V88" s="52">
        <f>RES_hhdet_in!V88-RES_hhdet_in_new!V88</f>
        <v>11009</v>
      </c>
      <c r="W88" s="52">
        <f>RES_hhdet_in!W88-RES_hhdet_in_new!W88</f>
        <v>5115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4</v>
      </c>
      <c r="D89" s="52">
        <f>RES_hhdet_in!D89-RES_hhdet_in_new!D89</f>
        <v>0</v>
      </c>
      <c r="E89" s="52">
        <f>RES_hhdet_in!E89-RES_hhdet_in_new!E89</f>
        <v>1</v>
      </c>
      <c r="F89" s="52">
        <f>RES_hhdet_in!F89-RES_hhdet_in_new!F89</f>
        <v>2</v>
      </c>
      <c r="G89" s="52">
        <f>RES_hhdet_in!G89-RES_hhdet_in_new!G89</f>
        <v>3</v>
      </c>
      <c r="H89" s="52">
        <f>RES_hhdet_in!H89-RES_hhdet_in_new!H89</f>
        <v>7</v>
      </c>
      <c r="I89" s="52">
        <f>RES_hhdet_in!I89-RES_hhdet_in_new!I89</f>
        <v>22</v>
      </c>
      <c r="J89" s="52">
        <f>RES_hhdet_in!J89-RES_hhdet_in_new!J89</f>
        <v>4</v>
      </c>
      <c r="K89" s="52">
        <f>RES_hhdet_in!K89-RES_hhdet_in_new!K89</f>
        <v>5</v>
      </c>
      <c r="L89" s="52">
        <f>RES_hhdet_in!L89-RES_hhdet_in_new!L89</f>
        <v>19</v>
      </c>
      <c r="M89" s="52">
        <f>RES_hhdet_in!M89-RES_hhdet_in_new!M89</f>
        <v>10</v>
      </c>
      <c r="N89" s="52">
        <f>RES_hhdet_in!N89-RES_hhdet_in_new!N89</f>
        <v>62</v>
      </c>
      <c r="O89" s="52">
        <f>RES_hhdet_in!O89-RES_hhdet_in_new!O89</f>
        <v>53</v>
      </c>
      <c r="P89" s="52">
        <f>RES_hhdet_in!P89-RES_hhdet_in_new!P89</f>
        <v>0</v>
      </c>
      <c r="Q89" s="52">
        <f>RES_hhdet_in!Q89-RES_hhdet_in_new!Q89</f>
        <v>101</v>
      </c>
      <c r="R89" s="52">
        <f>RES_hhdet_in!R89-RES_hhdet_in_new!R89</f>
        <v>148</v>
      </c>
      <c r="S89" s="52">
        <f>RES_hhdet_in!S89-RES_hhdet_in_new!S89</f>
        <v>230</v>
      </c>
      <c r="T89" s="52">
        <f>RES_hhdet_in!T89-RES_hhdet_in_new!T89</f>
        <v>128</v>
      </c>
      <c r="U89" s="52">
        <f>RES_hhdet_in!U89-RES_hhdet_in_new!U89</f>
        <v>371</v>
      </c>
      <c r="V89" s="52">
        <f>RES_hhdet_in!V89-RES_hhdet_in_new!V89</f>
        <v>271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843</v>
      </c>
      <c r="D92" s="52">
        <f>RES_hhdet_in!D92-RES_hhdet_in_new!D92</f>
        <v>785</v>
      </c>
      <c r="E92" s="52">
        <f>RES_hhdet_in!E92-RES_hhdet_in_new!E92</f>
        <v>811</v>
      </c>
      <c r="F92" s="52">
        <f>RES_hhdet_in!F92-RES_hhdet_in_new!F92</f>
        <v>681</v>
      </c>
      <c r="G92" s="52">
        <f>RES_hhdet_in!G92-RES_hhdet_in_new!G92</f>
        <v>724</v>
      </c>
      <c r="H92" s="52">
        <f>RES_hhdet_in!H92-RES_hhdet_in_new!H92</f>
        <v>616</v>
      </c>
      <c r="I92" s="52">
        <f>RES_hhdet_in!I92-RES_hhdet_in_new!I92</f>
        <v>197</v>
      </c>
      <c r="J92" s="52">
        <f>RES_hhdet_in!J92-RES_hhdet_in_new!J92</f>
        <v>178</v>
      </c>
      <c r="K92" s="52">
        <f>RES_hhdet_in!K92-RES_hhdet_in_new!K92</f>
        <v>335</v>
      </c>
      <c r="L92" s="52">
        <f>RES_hhdet_in!L92-RES_hhdet_in_new!L92</f>
        <v>528</v>
      </c>
      <c r="M92" s="52">
        <f>RES_hhdet_in!M92-RES_hhdet_in_new!M92</f>
        <v>794</v>
      </c>
      <c r="N92" s="52">
        <f>RES_hhdet_in!N92-RES_hhdet_in_new!N92</f>
        <v>811</v>
      </c>
      <c r="O92" s="52">
        <f>RES_hhdet_in!O92-RES_hhdet_in_new!O92</f>
        <v>908</v>
      </c>
      <c r="P92" s="52">
        <f>RES_hhdet_in!P92-RES_hhdet_in_new!P92</f>
        <v>607</v>
      </c>
      <c r="Q92" s="52">
        <f>RES_hhdet_in!Q92-RES_hhdet_in_new!Q92</f>
        <v>450</v>
      </c>
      <c r="R92" s="52">
        <f>RES_hhdet_in!R92-RES_hhdet_in_new!R92</f>
        <v>444</v>
      </c>
      <c r="S92" s="52">
        <f>RES_hhdet_in!S92-RES_hhdet_in_new!S92</f>
        <v>799</v>
      </c>
      <c r="T92" s="52">
        <f>RES_hhdet_in!T92-RES_hhdet_in_new!T92</f>
        <v>1043</v>
      </c>
      <c r="U92" s="52">
        <f>RES_hhdet_in!U92-RES_hhdet_in_new!U92</f>
        <v>1219</v>
      </c>
      <c r="V92" s="52">
        <f>RES_hhdet_in!V92-RES_hhdet_in_new!V92</f>
        <v>928</v>
      </c>
      <c r="W92" s="52">
        <f>RES_hhdet_in!W92-RES_hhdet_in_new!W92</f>
        <v>641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12</v>
      </c>
      <c r="D93" s="52">
        <f>RES_hhdet_in!D93-RES_hhdet_in_new!D93</f>
        <v>9</v>
      </c>
      <c r="E93" s="52">
        <f>RES_hhdet_in!E93-RES_hhdet_in_new!E93</f>
        <v>13</v>
      </c>
      <c r="F93" s="52">
        <f>RES_hhdet_in!F93-RES_hhdet_in_new!F93</f>
        <v>4</v>
      </c>
      <c r="G93" s="52">
        <f>RES_hhdet_in!G93-RES_hhdet_in_new!G93</f>
        <v>7</v>
      </c>
      <c r="H93" s="52">
        <f>RES_hhdet_in!H93-RES_hhdet_in_new!H93</f>
        <v>11</v>
      </c>
      <c r="I93" s="52">
        <f>RES_hhdet_in!I93-RES_hhdet_in_new!I93</f>
        <v>6</v>
      </c>
      <c r="J93" s="52">
        <f>RES_hhdet_in!J93-RES_hhdet_in_new!J93</f>
        <v>6</v>
      </c>
      <c r="K93" s="52">
        <f>RES_hhdet_in!K93-RES_hhdet_in_new!K93</f>
        <v>3</v>
      </c>
      <c r="L93" s="52">
        <f>RES_hhdet_in!L93-RES_hhdet_in_new!L93</f>
        <v>6</v>
      </c>
      <c r="M93" s="52">
        <f>RES_hhdet_in!M93-RES_hhdet_in_new!M93</f>
        <v>3</v>
      </c>
      <c r="N93" s="52">
        <f>RES_hhdet_in!N93-RES_hhdet_in_new!N93</f>
        <v>10</v>
      </c>
      <c r="O93" s="52">
        <f>RES_hhdet_in!O93-RES_hhdet_in_new!O93</f>
        <v>33</v>
      </c>
      <c r="P93" s="52">
        <f>RES_hhdet_in!P93-RES_hhdet_in_new!P93</f>
        <v>10</v>
      </c>
      <c r="Q93" s="52">
        <f>RES_hhdet_in!Q93-RES_hhdet_in_new!Q93</f>
        <v>7</v>
      </c>
      <c r="R93" s="52">
        <f>RES_hhdet_in!R93-RES_hhdet_in_new!R93</f>
        <v>5</v>
      </c>
      <c r="S93" s="52">
        <f>RES_hhdet_in!S93-RES_hhdet_in_new!S93</f>
        <v>13</v>
      </c>
      <c r="T93" s="52">
        <f>RES_hhdet_in!T93-RES_hhdet_in_new!T93</f>
        <v>29</v>
      </c>
      <c r="U93" s="52">
        <f>RES_hhdet_in!U93-RES_hhdet_in_new!U93</f>
        <v>25</v>
      </c>
      <c r="V93" s="52">
        <f>RES_hhdet_in!V93-RES_hhdet_in_new!V93</f>
        <v>30</v>
      </c>
      <c r="W93" s="52">
        <f>RES_hhdet_in!W93-RES_hhdet_in_new!W93</f>
        <v>4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26935</v>
      </c>
      <c r="D96" s="52">
        <f>RES_hhdet_in!D96-RES_hhdet_in_new!D96</f>
        <v>30389</v>
      </c>
      <c r="E96" s="52">
        <f>RES_hhdet_in!E96-RES_hhdet_in_new!E96</f>
        <v>23940</v>
      </c>
      <c r="F96" s="52">
        <f>RES_hhdet_in!F96-RES_hhdet_in_new!F96</f>
        <v>44493</v>
      </c>
      <c r="G96" s="52">
        <f>RES_hhdet_in!G96-RES_hhdet_in_new!G96</f>
        <v>46884</v>
      </c>
      <c r="H96" s="52">
        <f>RES_hhdet_in!H96-RES_hhdet_in_new!H96</f>
        <v>49875</v>
      </c>
      <c r="I96" s="52">
        <f>RES_hhdet_in!I96-RES_hhdet_in_new!I96</f>
        <v>3416</v>
      </c>
      <c r="J96" s="52">
        <f>RES_hhdet_in!J96-RES_hhdet_in_new!J96</f>
        <v>5533</v>
      </c>
      <c r="K96" s="52">
        <f>RES_hhdet_in!K96-RES_hhdet_in_new!K96</f>
        <v>30792</v>
      </c>
      <c r="L96" s="52">
        <f>RES_hhdet_in!L96-RES_hhdet_in_new!L96</f>
        <v>39746</v>
      </c>
      <c r="M96" s="52">
        <f>RES_hhdet_in!M96-RES_hhdet_in_new!M96</f>
        <v>76510</v>
      </c>
      <c r="N96" s="52">
        <f>RES_hhdet_in!N96-RES_hhdet_in_new!N96</f>
        <v>76055</v>
      </c>
      <c r="O96" s="52">
        <f>RES_hhdet_in!O96-RES_hhdet_in_new!O96</f>
        <v>51760</v>
      </c>
      <c r="P96" s="52">
        <f>RES_hhdet_in!P96-RES_hhdet_in_new!P96</f>
        <v>25952</v>
      </c>
      <c r="Q96" s="52">
        <f>RES_hhdet_in!Q96-RES_hhdet_in_new!Q96</f>
        <v>10619</v>
      </c>
      <c r="R96" s="52">
        <f>RES_hhdet_in!R96-RES_hhdet_in_new!R96</f>
        <v>25359</v>
      </c>
      <c r="S96" s="52">
        <f>RES_hhdet_in!S96-RES_hhdet_in_new!S96</f>
        <v>35852</v>
      </c>
      <c r="T96" s="52">
        <f>RES_hhdet_in!T96-RES_hhdet_in_new!T96</f>
        <v>20999</v>
      </c>
      <c r="U96" s="52">
        <f>RES_hhdet_in!U96-RES_hhdet_in_new!U96</f>
        <v>40123</v>
      </c>
      <c r="V96" s="52">
        <f>RES_hhdet_in!V96-RES_hhdet_in_new!V96</f>
        <v>22594</v>
      </c>
      <c r="W96" s="52">
        <f>RES_hhdet_in!W96-RES_hhdet_in_new!W96</f>
        <v>47817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58984</v>
      </c>
      <c r="D97" s="52">
        <f>RES_hhdet_in!D97-RES_hhdet_in_new!D97</f>
        <v>40261</v>
      </c>
      <c r="E97" s="52">
        <f>RES_hhdet_in!E97-RES_hhdet_in_new!E97</f>
        <v>51321</v>
      </c>
      <c r="F97" s="52">
        <f>RES_hhdet_in!F97-RES_hhdet_in_new!F97</f>
        <v>51445</v>
      </c>
      <c r="G97" s="52">
        <f>RES_hhdet_in!G97-RES_hhdet_in_new!G97</f>
        <v>79708</v>
      </c>
      <c r="H97" s="52">
        <f>RES_hhdet_in!H97-RES_hhdet_in_new!H97</f>
        <v>99281</v>
      </c>
      <c r="I97" s="52">
        <f>RES_hhdet_in!I97-RES_hhdet_in_new!I97</f>
        <v>98289</v>
      </c>
      <c r="J97" s="52">
        <f>RES_hhdet_in!J97-RES_hhdet_in_new!J97</f>
        <v>60524</v>
      </c>
      <c r="K97" s="52">
        <f>RES_hhdet_in!K97-RES_hhdet_in_new!K97</f>
        <v>61499</v>
      </c>
      <c r="L97" s="52">
        <f>RES_hhdet_in!L97-RES_hhdet_in_new!L97</f>
        <v>96531</v>
      </c>
      <c r="M97" s="52">
        <f>RES_hhdet_in!M97-RES_hhdet_in_new!M97</f>
        <v>130791</v>
      </c>
      <c r="N97" s="52">
        <f>RES_hhdet_in!N97-RES_hhdet_in_new!N97</f>
        <v>141835</v>
      </c>
      <c r="O97" s="52">
        <f>RES_hhdet_in!O97-RES_hhdet_in_new!O97</f>
        <v>97321</v>
      </c>
      <c r="P97" s="52">
        <f>RES_hhdet_in!P97-RES_hhdet_in_new!P97</f>
        <v>72440</v>
      </c>
      <c r="Q97" s="52">
        <f>RES_hhdet_in!Q97-RES_hhdet_in_new!Q97</f>
        <v>105989</v>
      </c>
      <c r="R97" s="52">
        <f>RES_hhdet_in!R97-RES_hhdet_in_new!R97</f>
        <v>107467</v>
      </c>
      <c r="S97" s="52">
        <f>RES_hhdet_in!S97-RES_hhdet_in_new!S97</f>
        <v>124373</v>
      </c>
      <c r="T97" s="52">
        <f>RES_hhdet_in!T97-RES_hhdet_in_new!T97</f>
        <v>159174</v>
      </c>
      <c r="U97" s="52">
        <f>RES_hhdet_in!U97-RES_hhdet_in_new!U97</f>
        <v>105919</v>
      </c>
      <c r="V97" s="52">
        <f>RES_hhdet_in!V97-RES_hhdet_in_new!V97</f>
        <v>72719</v>
      </c>
      <c r="W97" s="52">
        <f>RES_hhdet_in!W97-RES_hhdet_in_new!W97</f>
        <v>76720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16803</v>
      </c>
      <c r="D101" s="52">
        <v>11409</v>
      </c>
      <c r="E101" s="52">
        <v>13442</v>
      </c>
      <c r="F101" s="52">
        <v>17501</v>
      </c>
      <c r="G101" s="52">
        <v>24465</v>
      </c>
      <c r="H101" s="52">
        <v>29331</v>
      </c>
      <c r="I101" s="52">
        <v>22142</v>
      </c>
      <c r="J101" s="52">
        <v>13081</v>
      </c>
      <c r="K101" s="52">
        <v>15658</v>
      </c>
      <c r="L101" s="52">
        <v>26509</v>
      </c>
      <c r="M101" s="52">
        <v>38405</v>
      </c>
      <c r="N101" s="52">
        <v>59141</v>
      </c>
      <c r="O101" s="52">
        <v>55230</v>
      </c>
      <c r="P101" s="52">
        <v>37799</v>
      </c>
      <c r="Q101" s="52">
        <v>32084</v>
      </c>
      <c r="R101" s="52">
        <v>31770</v>
      </c>
      <c r="S101" s="52">
        <v>44797</v>
      </c>
      <c r="T101" s="52">
        <v>54243</v>
      </c>
      <c r="U101" s="52">
        <v>71801</v>
      </c>
      <c r="V101" s="52">
        <v>75962</v>
      </c>
      <c r="W101" s="52">
        <v>50053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2261</v>
      </c>
      <c r="D102" s="52">
        <v>1406</v>
      </c>
      <c r="E102" s="52">
        <v>1905</v>
      </c>
      <c r="F102" s="52">
        <v>2608</v>
      </c>
      <c r="G102" s="52">
        <v>4196</v>
      </c>
      <c r="H102" s="52">
        <v>5664</v>
      </c>
      <c r="I102" s="52">
        <v>4020</v>
      </c>
      <c r="J102" s="52">
        <v>2483</v>
      </c>
      <c r="K102" s="52">
        <v>3060</v>
      </c>
      <c r="L102" s="52">
        <v>4378</v>
      </c>
      <c r="M102" s="52">
        <v>8589</v>
      </c>
      <c r="N102" s="52">
        <v>11014</v>
      </c>
      <c r="O102" s="52">
        <v>14088</v>
      </c>
      <c r="P102" s="52">
        <v>9687</v>
      </c>
      <c r="Q102" s="52">
        <v>12833</v>
      </c>
      <c r="R102" s="52">
        <v>12560</v>
      </c>
      <c r="S102" s="52">
        <v>22626</v>
      </c>
      <c r="T102" s="52">
        <v>38869</v>
      </c>
      <c r="U102" s="52">
        <v>25884</v>
      </c>
      <c r="V102" s="52">
        <v>10455</v>
      </c>
      <c r="W102" s="52">
        <v>20078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68127</v>
      </c>
      <c r="D103" s="36">
        <v>58990</v>
      </c>
      <c r="E103" s="36">
        <v>61124</v>
      </c>
      <c r="F103" s="36">
        <v>77023</v>
      </c>
      <c r="G103" s="36">
        <v>99311</v>
      </c>
      <c r="H103" s="36">
        <v>115575</v>
      </c>
      <c r="I103" s="36">
        <v>76446</v>
      </c>
      <c r="J103" s="36">
        <v>51203</v>
      </c>
      <c r="K103" s="36">
        <v>74470</v>
      </c>
      <c r="L103" s="36">
        <v>106909</v>
      </c>
      <c r="M103" s="36">
        <v>162723</v>
      </c>
      <c r="N103" s="36">
        <v>151090</v>
      </c>
      <c r="O103" s="36">
        <v>84152</v>
      </c>
      <c r="P103" s="36">
        <v>54887</v>
      </c>
      <c r="Q103" s="36">
        <v>78514</v>
      </c>
      <c r="R103" s="36">
        <v>97329</v>
      </c>
      <c r="S103" s="36">
        <v>104596</v>
      </c>
      <c r="T103" s="36">
        <v>98596</v>
      </c>
      <c r="U103" s="36">
        <v>62723</v>
      </c>
      <c r="V103" s="36">
        <v>23439</v>
      </c>
      <c r="W103" s="36">
        <v>62702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112</v>
      </c>
      <c r="G107" s="52">
        <v>44</v>
      </c>
      <c r="H107" s="52">
        <v>32</v>
      </c>
      <c r="I107" s="52">
        <v>13</v>
      </c>
      <c r="J107" s="52">
        <v>14</v>
      </c>
      <c r="K107" s="52">
        <v>11</v>
      </c>
      <c r="L107" s="52">
        <v>5</v>
      </c>
      <c r="M107" s="52">
        <v>0</v>
      </c>
      <c r="N107" s="52">
        <v>0</v>
      </c>
      <c r="O107" s="52">
        <v>1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68</v>
      </c>
      <c r="H110" s="52">
        <v>43</v>
      </c>
      <c r="I110" s="52">
        <v>13</v>
      </c>
      <c r="J110" s="52">
        <v>5</v>
      </c>
      <c r="K110" s="52">
        <v>7</v>
      </c>
      <c r="L110" s="52">
        <v>6</v>
      </c>
      <c r="M110" s="52">
        <v>5</v>
      </c>
      <c r="N110" s="52">
        <v>5</v>
      </c>
      <c r="O110" s="52">
        <v>7</v>
      </c>
      <c r="P110" s="52">
        <v>2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52</v>
      </c>
      <c r="G116" s="52">
        <f>RES_hhdet_in!G116-RES_hhdet_in_new!G116</f>
        <v>16</v>
      </c>
      <c r="H116" s="52">
        <f>RES_hhdet_in!H116-RES_hhdet_in_new!H116</f>
        <v>13</v>
      </c>
      <c r="I116" s="52">
        <f>RES_hhdet_in!I116-RES_hhdet_in_new!I116</f>
        <v>0</v>
      </c>
      <c r="J116" s="52">
        <f>RES_hhdet_in!J116-RES_hhdet_in_new!J116</f>
        <v>3</v>
      </c>
      <c r="K116" s="52">
        <f>RES_hhdet_in!K116-RES_hhdet_in_new!K116</f>
        <v>14</v>
      </c>
      <c r="L116" s="52">
        <f>RES_hhdet_in!L116-RES_hhdet_in_new!L116</f>
        <v>13</v>
      </c>
      <c r="M116" s="52">
        <f>RES_hhdet_in!M116-RES_hhdet_in_new!M116</f>
        <v>18</v>
      </c>
      <c r="N116" s="52">
        <f>RES_hhdet_in!N116-RES_hhdet_in_new!N116</f>
        <v>30</v>
      </c>
      <c r="O116" s="52">
        <f>RES_hhdet_in!O116-RES_hhdet_in_new!O116</f>
        <v>8</v>
      </c>
      <c r="P116" s="52">
        <f>RES_hhdet_in!P116-RES_hhdet_in_new!P116</f>
        <v>2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60</v>
      </c>
      <c r="G117" s="52">
        <f>RES_hhdet_in!G117-RES_hhdet_in_new!G117</f>
        <v>28</v>
      </c>
      <c r="H117" s="52">
        <f>RES_hhdet_in!H117-RES_hhdet_in_new!H117</f>
        <v>23</v>
      </c>
      <c r="I117" s="52">
        <f>RES_hhdet_in!I117-RES_hhdet_in_new!I117</f>
        <v>18</v>
      </c>
      <c r="J117" s="52">
        <f>RES_hhdet_in!J117-RES_hhdet_in_new!J117</f>
        <v>26</v>
      </c>
      <c r="K117" s="52">
        <f>RES_hhdet_in!K117-RES_hhdet_in_new!K117</f>
        <v>25</v>
      </c>
      <c r="L117" s="52">
        <f>RES_hhdet_in!L117-RES_hhdet_in_new!L117</f>
        <v>34</v>
      </c>
      <c r="M117" s="52">
        <f>RES_hhdet_in!M117-RES_hhdet_in_new!M117</f>
        <v>33</v>
      </c>
      <c r="N117" s="52">
        <f>RES_hhdet_in!N117-RES_hhdet_in_new!N117</f>
        <v>62</v>
      </c>
      <c r="O117" s="52">
        <f>RES_hhdet_in!O117-RES_hhdet_in_new!O117</f>
        <v>16</v>
      </c>
      <c r="P117" s="52">
        <f>RES_hhdet_in!P117-RES_hhdet_in_new!P117</f>
        <v>7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4</v>
      </c>
      <c r="G121" s="52">
        <v>2</v>
      </c>
      <c r="H121" s="52">
        <v>1</v>
      </c>
      <c r="I121" s="52">
        <v>1</v>
      </c>
      <c r="J121" s="52">
        <v>1</v>
      </c>
      <c r="K121" s="52">
        <v>1</v>
      </c>
      <c r="L121" s="52">
        <v>2</v>
      </c>
      <c r="M121" s="52">
        <v>2</v>
      </c>
      <c r="N121" s="52">
        <v>6</v>
      </c>
      <c r="O121" s="52">
        <v>4</v>
      </c>
      <c r="P121" s="52">
        <v>1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108</v>
      </c>
      <c r="G122" s="36">
        <v>42</v>
      </c>
      <c r="H122" s="36">
        <v>34</v>
      </c>
      <c r="I122" s="36">
        <v>19</v>
      </c>
      <c r="J122" s="36">
        <v>27</v>
      </c>
      <c r="K122" s="36">
        <v>38</v>
      </c>
      <c r="L122" s="36">
        <v>44</v>
      </c>
      <c r="M122" s="36">
        <v>48</v>
      </c>
      <c r="N122" s="36">
        <v>91</v>
      </c>
      <c r="O122" s="36">
        <v>23</v>
      </c>
      <c r="P122" s="36">
        <v>7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2898</v>
      </c>
      <c r="D126" s="52">
        <v>5066</v>
      </c>
      <c r="E126" s="52">
        <v>7794</v>
      </c>
      <c r="F126" s="52">
        <v>5118</v>
      </c>
      <c r="G126" s="52">
        <v>5755</v>
      </c>
      <c r="H126" s="52">
        <v>3993</v>
      </c>
      <c r="I126" s="52">
        <v>4675</v>
      </c>
      <c r="J126" s="52">
        <v>3327</v>
      </c>
      <c r="K126" s="52">
        <v>4228</v>
      </c>
      <c r="L126" s="52">
        <v>4688</v>
      </c>
      <c r="M126" s="52">
        <v>3751</v>
      </c>
      <c r="N126" s="52">
        <v>4993</v>
      </c>
      <c r="O126" s="52">
        <v>4557</v>
      </c>
      <c r="P126" s="52">
        <v>1446</v>
      </c>
      <c r="Q126" s="52">
        <v>2324</v>
      </c>
      <c r="R126" s="52">
        <v>3176</v>
      </c>
      <c r="S126" s="52">
        <v>3033</v>
      </c>
      <c r="T126" s="52">
        <v>5160</v>
      </c>
      <c r="U126" s="52">
        <v>3652</v>
      </c>
      <c r="V126" s="52">
        <v>2013</v>
      </c>
      <c r="W126" s="52">
        <v>1328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1535</v>
      </c>
      <c r="D129" s="52">
        <v>1451</v>
      </c>
      <c r="E129" s="52">
        <v>1964</v>
      </c>
      <c r="F129" s="52">
        <v>4514</v>
      </c>
      <c r="G129" s="52">
        <v>3552</v>
      </c>
      <c r="H129" s="52">
        <v>3943</v>
      </c>
      <c r="I129" s="52">
        <v>2154</v>
      </c>
      <c r="J129" s="52">
        <v>1926</v>
      </c>
      <c r="K129" s="52">
        <v>2029</v>
      </c>
      <c r="L129" s="52">
        <v>2389</v>
      </c>
      <c r="M129" s="52">
        <v>2746</v>
      </c>
      <c r="N129" s="52">
        <v>2588</v>
      </c>
      <c r="O129" s="52">
        <v>3437</v>
      </c>
      <c r="P129" s="52">
        <v>2770</v>
      </c>
      <c r="Q129" s="52">
        <v>2670</v>
      </c>
      <c r="R129" s="52">
        <v>3611</v>
      </c>
      <c r="S129" s="52">
        <v>3960</v>
      </c>
      <c r="T129" s="52">
        <v>3281</v>
      </c>
      <c r="U129" s="52">
        <v>4161</v>
      </c>
      <c r="V129" s="52">
        <v>3484</v>
      </c>
      <c r="W129" s="52">
        <v>2762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499</v>
      </c>
      <c r="D131" s="52">
        <f>RES_hhdet_in!D131-RES_hhdet_in_new!D131</f>
        <v>1925</v>
      </c>
      <c r="E131" s="52">
        <f>RES_hhdet_in!E131-RES_hhdet_in_new!E131</f>
        <v>2573</v>
      </c>
      <c r="F131" s="52">
        <f>RES_hhdet_in!F131-RES_hhdet_in_new!F131</f>
        <v>1901</v>
      </c>
      <c r="G131" s="52">
        <f>RES_hhdet_in!G131-RES_hhdet_in_new!G131</f>
        <v>1872</v>
      </c>
      <c r="H131" s="52">
        <f>RES_hhdet_in!H131-RES_hhdet_in_new!H131</f>
        <v>1356</v>
      </c>
      <c r="I131" s="52">
        <f>RES_hhdet_in!I131-RES_hhdet_in_new!I131</f>
        <v>517</v>
      </c>
      <c r="J131" s="52">
        <f>RES_hhdet_in!J131-RES_hhdet_in_new!J131</f>
        <v>2370</v>
      </c>
      <c r="K131" s="52">
        <f>RES_hhdet_in!K131-RES_hhdet_in_new!K131</f>
        <v>2668</v>
      </c>
      <c r="L131" s="52">
        <f>RES_hhdet_in!L131-RES_hhdet_in_new!L131</f>
        <v>2616</v>
      </c>
      <c r="M131" s="52">
        <f>RES_hhdet_in!M131-RES_hhdet_in_new!M131</f>
        <v>2787</v>
      </c>
      <c r="N131" s="52">
        <f>RES_hhdet_in!N131-RES_hhdet_in_new!N131</f>
        <v>4156</v>
      </c>
      <c r="O131" s="52">
        <f>RES_hhdet_in!O131-RES_hhdet_in_new!O131</f>
        <v>5385</v>
      </c>
      <c r="P131" s="52">
        <f>RES_hhdet_in!P131-RES_hhdet_in_new!P131</f>
        <v>3002</v>
      </c>
      <c r="Q131" s="52">
        <f>RES_hhdet_in!Q131-RES_hhdet_in_new!Q131</f>
        <v>1869</v>
      </c>
      <c r="R131" s="52">
        <f>RES_hhdet_in!R131-RES_hhdet_in_new!R131</f>
        <v>1690</v>
      </c>
      <c r="S131" s="52">
        <f>RES_hhdet_in!S131-RES_hhdet_in_new!S131</f>
        <v>3288</v>
      </c>
      <c r="T131" s="52">
        <f>RES_hhdet_in!T131-RES_hhdet_in_new!T131</f>
        <v>3820</v>
      </c>
      <c r="U131" s="52">
        <f>RES_hhdet_in!U131-RES_hhdet_in_new!U131</f>
        <v>3938</v>
      </c>
      <c r="V131" s="52">
        <f>RES_hhdet_in!V131-RES_hhdet_in_new!V131</f>
        <v>3766</v>
      </c>
      <c r="W131" s="52">
        <f>RES_hhdet_in!W131-RES_hhdet_in_new!W131</f>
        <v>2972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11</v>
      </c>
      <c r="D132" s="52">
        <f>RES_hhdet_in!D132-RES_hhdet_in_new!D132</f>
        <v>0</v>
      </c>
      <c r="E132" s="52">
        <f>RES_hhdet_in!E132-RES_hhdet_in_new!E132</f>
        <v>76</v>
      </c>
      <c r="F132" s="52">
        <f>RES_hhdet_in!F132-RES_hhdet_in_new!F132</f>
        <v>0</v>
      </c>
      <c r="G132" s="52">
        <f>RES_hhdet_in!G132-RES_hhdet_in_new!G132</f>
        <v>8</v>
      </c>
      <c r="H132" s="52">
        <f>RES_hhdet_in!H132-RES_hhdet_in_new!H132</f>
        <v>50</v>
      </c>
      <c r="I132" s="52">
        <f>RES_hhdet_in!I132-RES_hhdet_in_new!I132</f>
        <v>0</v>
      </c>
      <c r="J132" s="52">
        <f>RES_hhdet_in!J132-RES_hhdet_in_new!J132</f>
        <v>59</v>
      </c>
      <c r="K132" s="52">
        <f>RES_hhdet_in!K132-RES_hhdet_in_new!K132</f>
        <v>82</v>
      </c>
      <c r="L132" s="52">
        <f>RES_hhdet_in!L132-RES_hhdet_in_new!L132</f>
        <v>43</v>
      </c>
      <c r="M132" s="52">
        <f>RES_hhdet_in!M132-RES_hhdet_in_new!M132</f>
        <v>0</v>
      </c>
      <c r="N132" s="52">
        <f>RES_hhdet_in!N132-RES_hhdet_in_new!N132</f>
        <v>43</v>
      </c>
      <c r="O132" s="52">
        <f>RES_hhdet_in!O132-RES_hhdet_in_new!O132</f>
        <v>117</v>
      </c>
      <c r="P132" s="52">
        <f>RES_hhdet_in!P132-RES_hhdet_in_new!P132</f>
        <v>57</v>
      </c>
      <c r="Q132" s="52">
        <f>RES_hhdet_in!Q132-RES_hhdet_in_new!Q132</f>
        <v>18</v>
      </c>
      <c r="R132" s="52">
        <f>RES_hhdet_in!R132-RES_hhdet_in_new!R132</f>
        <v>0</v>
      </c>
      <c r="S132" s="52">
        <f>RES_hhdet_in!S132-RES_hhdet_in_new!S132</f>
        <v>96</v>
      </c>
      <c r="T132" s="52">
        <f>RES_hhdet_in!T132-RES_hhdet_in_new!T132</f>
        <v>140</v>
      </c>
      <c r="U132" s="52">
        <f>RES_hhdet_in!U132-RES_hhdet_in_new!U132</f>
        <v>82</v>
      </c>
      <c r="V132" s="52">
        <f>RES_hhdet_in!V132-RES_hhdet_in_new!V132</f>
        <v>102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1645</v>
      </c>
      <c r="D135" s="52">
        <f>RES_hhdet_in!D135-RES_hhdet_in_new!D135</f>
        <v>2586</v>
      </c>
      <c r="E135" s="52">
        <f>RES_hhdet_in!E135-RES_hhdet_in_new!E135</f>
        <v>2579</v>
      </c>
      <c r="F135" s="52">
        <f>RES_hhdet_in!F135-RES_hhdet_in_new!F135</f>
        <v>2986</v>
      </c>
      <c r="G135" s="52">
        <f>RES_hhdet_in!G135-RES_hhdet_in_new!G135</f>
        <v>2833</v>
      </c>
      <c r="H135" s="52">
        <f>RES_hhdet_in!H135-RES_hhdet_in_new!H135</f>
        <v>2442</v>
      </c>
      <c r="I135" s="52">
        <f>RES_hhdet_in!I135-RES_hhdet_in_new!I135</f>
        <v>231</v>
      </c>
      <c r="J135" s="52">
        <f>RES_hhdet_in!J135-RES_hhdet_in_new!J135</f>
        <v>420</v>
      </c>
      <c r="K135" s="52">
        <f>RES_hhdet_in!K135-RES_hhdet_in_new!K135</f>
        <v>2581</v>
      </c>
      <c r="L135" s="52">
        <f>RES_hhdet_in!L135-RES_hhdet_in_new!L135</f>
        <v>2722</v>
      </c>
      <c r="M135" s="52">
        <f>RES_hhdet_in!M135-RES_hhdet_in_new!M135</f>
        <v>3111</v>
      </c>
      <c r="N135" s="52">
        <f>RES_hhdet_in!N135-RES_hhdet_in_new!N135</f>
        <v>2462</v>
      </c>
      <c r="O135" s="52">
        <f>RES_hhdet_in!O135-RES_hhdet_in_new!O135</f>
        <v>1562</v>
      </c>
      <c r="P135" s="52">
        <f>RES_hhdet_in!P135-RES_hhdet_in_new!P135</f>
        <v>848</v>
      </c>
      <c r="Q135" s="52">
        <f>RES_hhdet_in!Q135-RES_hhdet_in_new!Q135</f>
        <v>471</v>
      </c>
      <c r="R135" s="52">
        <f>RES_hhdet_in!R135-RES_hhdet_in_new!R135</f>
        <v>1086</v>
      </c>
      <c r="S135" s="52">
        <f>RES_hhdet_in!S135-RES_hhdet_in_new!S135</f>
        <v>913</v>
      </c>
      <c r="T135" s="52">
        <f>RES_hhdet_in!T135-RES_hhdet_in_new!T135</f>
        <v>621</v>
      </c>
      <c r="U135" s="52">
        <f>RES_hhdet_in!U135-RES_hhdet_in_new!U135</f>
        <v>908</v>
      </c>
      <c r="V135" s="52">
        <f>RES_hhdet_in!V135-RES_hhdet_in_new!V135</f>
        <v>388</v>
      </c>
      <c r="W135" s="52">
        <f>RES_hhdet_in!W135-RES_hhdet_in_new!W135</f>
        <v>560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3603</v>
      </c>
      <c r="D136" s="52">
        <f>RES_hhdet_in!D136-RES_hhdet_in_new!D136</f>
        <v>3425</v>
      </c>
      <c r="E136" s="52">
        <f>RES_hhdet_in!E136-RES_hhdet_in_new!E136</f>
        <v>5528</v>
      </c>
      <c r="F136" s="52">
        <f>RES_hhdet_in!F136-RES_hhdet_in_new!F136</f>
        <v>3450</v>
      </c>
      <c r="G136" s="52">
        <f>RES_hhdet_in!G136-RES_hhdet_in_new!G136</f>
        <v>4817</v>
      </c>
      <c r="H136" s="52">
        <f>RES_hhdet_in!H136-RES_hhdet_in_new!H136</f>
        <v>4863</v>
      </c>
      <c r="I136" s="52">
        <f>RES_hhdet_in!I136-RES_hhdet_in_new!I136</f>
        <v>6671</v>
      </c>
      <c r="J136" s="52">
        <f>RES_hhdet_in!J136-RES_hhdet_in_new!J136</f>
        <v>4582</v>
      </c>
      <c r="K136" s="52">
        <f>RES_hhdet_in!K136-RES_hhdet_in_new!K136</f>
        <v>5156</v>
      </c>
      <c r="L136" s="52">
        <f>RES_hhdet_in!L136-RES_hhdet_in_new!L136</f>
        <v>6611</v>
      </c>
      <c r="M136" s="52">
        <f>RES_hhdet_in!M136-RES_hhdet_in_new!M136</f>
        <v>5323</v>
      </c>
      <c r="N136" s="52">
        <f>RES_hhdet_in!N136-RES_hhdet_in_new!N136</f>
        <v>4596</v>
      </c>
      <c r="O136" s="52">
        <f>RES_hhdet_in!O136-RES_hhdet_in_new!O136</f>
        <v>2947</v>
      </c>
      <c r="P136" s="52">
        <f>RES_hhdet_in!P136-RES_hhdet_in_new!P136</f>
        <v>2359</v>
      </c>
      <c r="Q136" s="52">
        <f>RES_hhdet_in!Q136-RES_hhdet_in_new!Q136</f>
        <v>4738</v>
      </c>
      <c r="R136" s="52">
        <f>RES_hhdet_in!R136-RES_hhdet_in_new!R136</f>
        <v>4611</v>
      </c>
      <c r="S136" s="52">
        <f>RES_hhdet_in!S136-RES_hhdet_in_new!S136</f>
        <v>3177</v>
      </c>
      <c r="T136" s="52">
        <f>RES_hhdet_in!T136-RES_hhdet_in_new!T136</f>
        <v>4732</v>
      </c>
      <c r="U136" s="52">
        <f>RES_hhdet_in!U136-RES_hhdet_in_new!U136</f>
        <v>2405</v>
      </c>
      <c r="V136" s="52">
        <f>RES_hhdet_in!V136-RES_hhdet_in_new!V136</f>
        <v>1277</v>
      </c>
      <c r="W136" s="52">
        <f>RES_hhdet_in!W136-RES_hhdet_in_new!W136</f>
        <v>914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219</v>
      </c>
      <c r="D140" s="52">
        <v>209</v>
      </c>
      <c r="E140" s="52">
        <v>357</v>
      </c>
      <c r="F140" s="52">
        <v>310</v>
      </c>
      <c r="G140" s="52">
        <v>439</v>
      </c>
      <c r="H140" s="52">
        <v>482</v>
      </c>
      <c r="I140" s="52">
        <v>413</v>
      </c>
      <c r="J140" s="52">
        <v>356</v>
      </c>
      <c r="K140" s="52">
        <v>433</v>
      </c>
      <c r="L140" s="52">
        <v>498</v>
      </c>
      <c r="M140" s="52">
        <v>600</v>
      </c>
      <c r="N140" s="52">
        <v>805</v>
      </c>
      <c r="O140" s="52">
        <v>1520</v>
      </c>
      <c r="P140" s="52">
        <v>1056</v>
      </c>
      <c r="Q140" s="52">
        <v>1171</v>
      </c>
      <c r="R140" s="52">
        <v>1036</v>
      </c>
      <c r="S140" s="52">
        <v>1651</v>
      </c>
      <c r="T140" s="52">
        <v>3141</v>
      </c>
      <c r="U140" s="52">
        <v>2679</v>
      </c>
      <c r="V140" s="52">
        <v>2355</v>
      </c>
      <c r="W140" s="52">
        <v>1581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6595</v>
      </c>
      <c r="D141" s="36">
        <v>8785</v>
      </c>
      <c r="E141" s="36">
        <v>11482</v>
      </c>
      <c r="F141" s="36">
        <v>9190</v>
      </c>
      <c r="G141" s="36">
        <v>10416</v>
      </c>
      <c r="H141" s="36">
        <v>9854</v>
      </c>
      <c r="I141" s="36">
        <v>7843</v>
      </c>
      <c r="J141" s="36">
        <v>7381</v>
      </c>
      <c r="K141" s="36">
        <v>10565</v>
      </c>
      <c r="L141" s="36">
        <v>12190</v>
      </c>
      <c r="M141" s="36">
        <v>11419</v>
      </c>
      <c r="N141" s="36">
        <v>11087</v>
      </c>
      <c r="O141" s="36">
        <v>9109</v>
      </c>
      <c r="P141" s="36">
        <v>5992</v>
      </c>
      <c r="Q141" s="36">
        <v>7177</v>
      </c>
      <c r="R141" s="36">
        <v>8087</v>
      </c>
      <c r="S141" s="36">
        <v>7650</v>
      </c>
      <c r="T141" s="36">
        <v>7975</v>
      </c>
      <c r="U141" s="36">
        <v>6517</v>
      </c>
      <c r="V141" s="36">
        <v>5288</v>
      </c>
      <c r="W141" s="36">
        <v>4956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3036</v>
      </c>
      <c r="D145" s="52">
        <v>7227</v>
      </c>
      <c r="E145" s="52">
        <v>7970</v>
      </c>
      <c r="F145" s="52">
        <v>6726</v>
      </c>
      <c r="G145" s="52">
        <v>9348</v>
      </c>
      <c r="H145" s="52">
        <v>10172</v>
      </c>
      <c r="I145" s="52">
        <v>8369</v>
      </c>
      <c r="J145" s="52">
        <v>4751</v>
      </c>
      <c r="K145" s="52">
        <v>3259</v>
      </c>
      <c r="L145" s="52">
        <v>5296</v>
      </c>
      <c r="M145" s="52">
        <v>7299</v>
      </c>
      <c r="N145" s="52">
        <v>10775</v>
      </c>
      <c r="O145" s="52">
        <v>11043</v>
      </c>
      <c r="P145" s="52">
        <v>11171</v>
      </c>
      <c r="Q145" s="52">
        <v>21633</v>
      </c>
      <c r="R145" s="52">
        <v>26285</v>
      </c>
      <c r="S145" s="52">
        <v>31288</v>
      </c>
      <c r="T145" s="52">
        <v>31339</v>
      </c>
      <c r="U145" s="52">
        <v>22822</v>
      </c>
      <c r="V145" s="52">
        <v>21937</v>
      </c>
      <c r="W145" s="52">
        <v>26439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1406</v>
      </c>
      <c r="D147" s="52">
        <v>3533</v>
      </c>
      <c r="E147" s="52">
        <v>4768</v>
      </c>
      <c r="F147" s="52">
        <v>3828</v>
      </c>
      <c r="G147" s="52">
        <v>6109</v>
      </c>
      <c r="H147" s="52">
        <v>8989</v>
      </c>
      <c r="I147" s="52">
        <v>10179</v>
      </c>
      <c r="J147" s="52">
        <v>5198</v>
      </c>
      <c r="K147" s="52">
        <v>7111</v>
      </c>
      <c r="L147" s="52">
        <v>4232</v>
      </c>
      <c r="M147" s="52">
        <v>13536</v>
      </c>
      <c r="N147" s="52">
        <v>16812</v>
      </c>
      <c r="O147" s="52">
        <v>23919</v>
      </c>
      <c r="P147" s="52">
        <v>12060</v>
      </c>
      <c r="Q147" s="52">
        <v>23744</v>
      </c>
      <c r="R147" s="52">
        <v>42846</v>
      </c>
      <c r="S147" s="52">
        <v>54915</v>
      </c>
      <c r="T147" s="52">
        <v>50035</v>
      </c>
      <c r="U147" s="52">
        <v>48816</v>
      </c>
      <c r="V147" s="52">
        <v>44591</v>
      </c>
      <c r="W147" s="52">
        <v>44363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39</v>
      </c>
      <c r="D149" s="52">
        <f>RES_hhdet_in!D149-RES_hhdet_in_new!D149</f>
        <v>89</v>
      </c>
      <c r="E149" s="52">
        <f>RES_hhdet_in!E149-RES_hhdet_in_new!E149</f>
        <v>95</v>
      </c>
      <c r="F149" s="52">
        <f>RES_hhdet_in!F149-RES_hhdet_in_new!F149</f>
        <v>57</v>
      </c>
      <c r="G149" s="52">
        <f>RES_hhdet_in!G149-RES_hhdet_in_new!G149</f>
        <v>63</v>
      </c>
      <c r="H149" s="52">
        <f>RES_hhdet_in!H149-RES_hhdet_in_new!H149</f>
        <v>53</v>
      </c>
      <c r="I149" s="52">
        <f>RES_hhdet_in!I149-RES_hhdet_in_new!I149</f>
        <v>22</v>
      </c>
      <c r="J149" s="52">
        <f>RES_hhdet_in!J149-RES_hhdet_in_new!J149</f>
        <v>26</v>
      </c>
      <c r="K149" s="52">
        <f>RES_hhdet_in!K149-RES_hhdet_in_new!K149</f>
        <v>41</v>
      </c>
      <c r="L149" s="52">
        <f>RES_hhdet_in!L149-RES_hhdet_in_new!L149</f>
        <v>61</v>
      </c>
      <c r="M149" s="52">
        <f>RES_hhdet_in!M149-RES_hhdet_in_new!M149</f>
        <v>71</v>
      </c>
      <c r="N149" s="52">
        <f>RES_hhdet_in!N149-RES_hhdet_in_new!N149</f>
        <v>78</v>
      </c>
      <c r="O149" s="52">
        <f>RES_hhdet_in!O149-RES_hhdet_in_new!O149</f>
        <v>132</v>
      </c>
      <c r="P149" s="52">
        <f>RES_hhdet_in!P149-RES_hhdet_in_new!P149</f>
        <v>131</v>
      </c>
      <c r="Q149" s="52">
        <f>RES_hhdet_in!Q149-RES_hhdet_in_new!Q149</f>
        <v>118</v>
      </c>
      <c r="R149" s="52">
        <f>RES_hhdet_in!R149-RES_hhdet_in_new!R149</f>
        <v>114</v>
      </c>
      <c r="S149" s="52">
        <f>RES_hhdet_in!S149-RES_hhdet_in_new!S149</f>
        <v>199</v>
      </c>
      <c r="T149" s="52">
        <f>RES_hhdet_in!T149-RES_hhdet_in_new!T149</f>
        <v>253</v>
      </c>
      <c r="U149" s="52">
        <f>RES_hhdet_in!U149-RES_hhdet_in_new!U149</f>
        <v>330</v>
      </c>
      <c r="V149" s="52">
        <f>RES_hhdet_in!V149-RES_hhdet_in_new!V149</f>
        <v>430</v>
      </c>
      <c r="W149" s="52">
        <f>RES_hhdet_in!W149-RES_hhdet_in_new!W149</f>
        <v>275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1</v>
      </c>
      <c r="E150" s="52">
        <f>RES_hhdet_in!E150-RES_hhdet_in_new!E150</f>
        <v>1</v>
      </c>
      <c r="F150" s="52">
        <f>RES_hhdet_in!F150-RES_hhdet_in_new!F150</f>
        <v>0</v>
      </c>
      <c r="G150" s="52">
        <f>RES_hhdet_in!G150-RES_hhdet_in_new!G150</f>
        <v>1</v>
      </c>
      <c r="H150" s="52">
        <f>RES_hhdet_in!H150-RES_hhdet_in_new!H150</f>
        <v>1</v>
      </c>
      <c r="I150" s="52">
        <f>RES_hhdet_in!I150-RES_hhdet_in_new!I150</f>
        <v>1</v>
      </c>
      <c r="J150" s="52">
        <f>RES_hhdet_in!J150-RES_hhdet_in_new!J150</f>
        <v>1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1</v>
      </c>
      <c r="O150" s="52">
        <f>RES_hhdet_in!O150-RES_hhdet_in_new!O150</f>
        <v>3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2</v>
      </c>
      <c r="T150" s="52">
        <f>RES_hhdet_in!T150-RES_hhdet_in_new!T150</f>
        <v>5</v>
      </c>
      <c r="U150" s="52">
        <f>RES_hhdet_in!U150-RES_hhdet_in_new!U150</f>
        <v>3</v>
      </c>
      <c r="V150" s="52">
        <f>RES_hhdet_in!V150-RES_hhdet_in_new!V150</f>
        <v>9</v>
      </c>
      <c r="W150" s="52">
        <f>RES_hhdet_in!W150-RES_hhdet_in_new!W150</f>
        <v>1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1213</v>
      </c>
      <c r="D153" s="52">
        <f>RES_hhdet_in!D153-RES_hhdet_in_new!D153</f>
        <v>3450</v>
      </c>
      <c r="E153" s="52">
        <f>RES_hhdet_in!E153-RES_hhdet_in_new!E153</f>
        <v>2808</v>
      </c>
      <c r="F153" s="52">
        <f>RES_hhdet_in!F153-RES_hhdet_in_new!F153</f>
        <v>3661</v>
      </c>
      <c r="G153" s="52">
        <f>RES_hhdet_in!G153-RES_hhdet_in_new!G153</f>
        <v>4106</v>
      </c>
      <c r="H153" s="52">
        <f>RES_hhdet_in!H153-RES_hhdet_in_new!H153</f>
        <v>4333</v>
      </c>
      <c r="I153" s="52">
        <f>RES_hhdet_in!I153-RES_hhdet_in_new!I153</f>
        <v>396</v>
      </c>
      <c r="J153" s="52">
        <f>RES_hhdet_in!J153-RES_hhdet_in_new!J153</f>
        <v>853</v>
      </c>
      <c r="K153" s="52">
        <f>RES_hhdet_in!K153-RES_hhdet_in_new!K153</f>
        <v>3943</v>
      </c>
      <c r="L153" s="52">
        <f>RES_hhdet_in!L153-RES_hhdet_in_new!L153</f>
        <v>4684</v>
      </c>
      <c r="M153" s="52">
        <f>RES_hhdet_in!M153-RES_hhdet_in_new!M153</f>
        <v>6773</v>
      </c>
      <c r="N153" s="52">
        <f>RES_hhdet_in!N153-RES_hhdet_in_new!N153</f>
        <v>7568</v>
      </c>
      <c r="O153" s="52">
        <f>RES_hhdet_in!O153-RES_hhdet_in_new!O153</f>
        <v>7481</v>
      </c>
      <c r="P153" s="52">
        <f>RES_hhdet_in!P153-RES_hhdet_in_new!P153</f>
        <v>5556</v>
      </c>
      <c r="Q153" s="52">
        <f>RES_hhdet_in!Q153-RES_hhdet_in_new!Q153</f>
        <v>2759</v>
      </c>
      <c r="R153" s="52">
        <f>RES_hhdet_in!R153-RES_hhdet_in_new!R153</f>
        <v>6554</v>
      </c>
      <c r="S153" s="52">
        <f>RES_hhdet_in!S153-RES_hhdet_in_new!S153</f>
        <v>9117</v>
      </c>
      <c r="T153" s="52">
        <f>RES_hhdet_in!T153-RES_hhdet_in_new!T153</f>
        <v>5147</v>
      </c>
      <c r="U153" s="52">
        <f>RES_hhdet_in!U153-RES_hhdet_in_new!U153</f>
        <v>10994</v>
      </c>
      <c r="V153" s="52">
        <f>RES_hhdet_in!V153-RES_hhdet_in_new!V153</f>
        <v>10431</v>
      </c>
      <c r="W153" s="52">
        <f>RES_hhdet_in!W153-RES_hhdet_in_new!W153</f>
        <v>20735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2657</v>
      </c>
      <c r="D154" s="52">
        <f>RES_hhdet_in!D154-RES_hhdet_in_new!D154</f>
        <v>4572</v>
      </c>
      <c r="E154" s="52">
        <f>RES_hhdet_in!E154-RES_hhdet_in_new!E154</f>
        <v>6025</v>
      </c>
      <c r="F154" s="52">
        <f>RES_hhdet_in!F154-RES_hhdet_in_new!F154</f>
        <v>4235</v>
      </c>
      <c r="G154" s="52">
        <f>RES_hhdet_in!G154-RES_hhdet_in_new!G154</f>
        <v>6982</v>
      </c>
      <c r="H154" s="52">
        <f>RES_hhdet_in!H154-RES_hhdet_in_new!H154</f>
        <v>8630</v>
      </c>
      <c r="I154" s="52">
        <f>RES_hhdet_in!I154-RES_hhdet_in_new!I154</f>
        <v>11400</v>
      </c>
      <c r="J154" s="52">
        <f>RES_hhdet_in!J154-RES_hhdet_in_new!J154</f>
        <v>9358</v>
      </c>
      <c r="K154" s="52">
        <f>RES_hhdet_in!K154-RES_hhdet_in_new!K154</f>
        <v>7866</v>
      </c>
      <c r="L154" s="52">
        <f>RES_hhdet_in!L154-RES_hhdet_in_new!L154</f>
        <v>11369</v>
      </c>
      <c r="M154" s="52">
        <f>RES_hhdet_in!M154-RES_hhdet_in_new!M154</f>
        <v>11581</v>
      </c>
      <c r="N154" s="52">
        <f>RES_hhdet_in!N154-RES_hhdet_in_new!N154</f>
        <v>14111</v>
      </c>
      <c r="O154" s="52">
        <f>RES_hhdet_in!O154-RES_hhdet_in_new!O154</f>
        <v>14079</v>
      </c>
      <c r="P154" s="52">
        <f>RES_hhdet_in!P154-RES_hhdet_in_new!P154</f>
        <v>15499</v>
      </c>
      <c r="Q154" s="52">
        <f>RES_hhdet_in!Q154-RES_hhdet_in_new!Q154</f>
        <v>27566</v>
      </c>
      <c r="R154" s="52">
        <f>RES_hhdet_in!R154-RES_hhdet_in_new!R154</f>
        <v>27818</v>
      </c>
      <c r="S154" s="52">
        <f>RES_hhdet_in!S154-RES_hhdet_in_new!S154</f>
        <v>31655</v>
      </c>
      <c r="T154" s="52">
        <f>RES_hhdet_in!T154-RES_hhdet_in_new!T154</f>
        <v>39124</v>
      </c>
      <c r="U154" s="52">
        <f>RES_hhdet_in!U154-RES_hhdet_in_new!U154</f>
        <v>29016</v>
      </c>
      <c r="V154" s="52">
        <f>RES_hhdet_in!V154-RES_hhdet_in_new!V154</f>
        <v>33607</v>
      </c>
      <c r="W154" s="52">
        <f>RES_hhdet_in!W154-RES_hhdet_in_new!W154</f>
        <v>33264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125</v>
      </c>
      <c r="D158" s="52">
        <v>188</v>
      </c>
      <c r="E158" s="52">
        <v>270</v>
      </c>
      <c r="F158" s="52">
        <v>261</v>
      </c>
      <c r="G158" s="52">
        <v>451</v>
      </c>
      <c r="H158" s="52">
        <v>607</v>
      </c>
      <c r="I158" s="52">
        <v>590</v>
      </c>
      <c r="J158" s="52">
        <v>471</v>
      </c>
      <c r="K158" s="52">
        <v>467</v>
      </c>
      <c r="L158" s="52">
        <v>633</v>
      </c>
      <c r="M158" s="52">
        <v>922</v>
      </c>
      <c r="N158" s="52">
        <v>1474</v>
      </c>
      <c r="O158" s="52">
        <v>3108</v>
      </c>
      <c r="P158" s="52">
        <v>3176</v>
      </c>
      <c r="Q158" s="52">
        <v>4277</v>
      </c>
      <c r="R158" s="52">
        <v>3937</v>
      </c>
      <c r="S158" s="52">
        <v>7278</v>
      </c>
      <c r="T158" s="52">
        <v>12588</v>
      </c>
      <c r="U158" s="52">
        <v>11778</v>
      </c>
      <c r="V158" s="52">
        <v>13721</v>
      </c>
      <c r="W158" s="52">
        <v>13156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3785</v>
      </c>
      <c r="D159" s="36">
        <v>7922</v>
      </c>
      <c r="E159" s="36">
        <v>8662</v>
      </c>
      <c r="F159" s="36">
        <v>7689</v>
      </c>
      <c r="G159" s="36">
        <v>10702</v>
      </c>
      <c r="H159" s="36">
        <v>12409</v>
      </c>
      <c r="I159" s="36">
        <v>11237</v>
      </c>
      <c r="J159" s="36">
        <v>9757</v>
      </c>
      <c r="K159" s="36">
        <v>11389</v>
      </c>
      <c r="L159" s="36">
        <v>15479</v>
      </c>
      <c r="M159" s="36">
        <v>17512</v>
      </c>
      <c r="N159" s="36">
        <v>20277</v>
      </c>
      <c r="O159" s="36">
        <v>18595</v>
      </c>
      <c r="P159" s="36">
        <v>18010</v>
      </c>
      <c r="Q159" s="36">
        <v>26169</v>
      </c>
      <c r="R159" s="36">
        <v>30554</v>
      </c>
      <c r="S159" s="36">
        <v>33685</v>
      </c>
      <c r="T159" s="36">
        <v>31948</v>
      </c>
      <c r="U159" s="36">
        <v>28554</v>
      </c>
      <c r="V159" s="36">
        <v>30776</v>
      </c>
      <c r="W159" s="36">
        <v>41107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22154</v>
      </c>
      <c r="D163" s="52">
        <v>33559</v>
      </c>
      <c r="E163" s="52">
        <v>17193</v>
      </c>
      <c r="F163" s="52">
        <v>17582</v>
      </c>
      <c r="G163" s="52">
        <v>11871</v>
      </c>
      <c r="H163" s="52">
        <v>23394</v>
      </c>
      <c r="I163" s="52">
        <v>22749</v>
      </c>
      <c r="J163" s="52">
        <v>28897</v>
      </c>
      <c r="K163" s="52">
        <v>21133</v>
      </c>
      <c r="L163" s="52">
        <v>17236</v>
      </c>
      <c r="M163" s="52">
        <v>17574</v>
      </c>
      <c r="N163" s="52">
        <v>19136</v>
      </c>
      <c r="O163" s="52">
        <v>30147</v>
      </c>
      <c r="P163" s="52">
        <v>16161</v>
      </c>
      <c r="Q163" s="52">
        <v>16957</v>
      </c>
      <c r="R163" s="52">
        <v>21278</v>
      </c>
      <c r="S163" s="52">
        <v>16500</v>
      </c>
      <c r="T163" s="52">
        <v>3903</v>
      </c>
      <c r="U163" s="52">
        <v>0</v>
      </c>
      <c r="V163" s="52">
        <v>4</v>
      </c>
      <c r="W163" s="52">
        <v>0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15936</v>
      </c>
      <c r="D165" s="52">
        <v>19576</v>
      </c>
      <c r="E165" s="52">
        <v>26255</v>
      </c>
      <c r="F165" s="52">
        <v>8816</v>
      </c>
      <c r="G165" s="52">
        <v>15939</v>
      </c>
      <c r="H165" s="52">
        <v>17642</v>
      </c>
      <c r="I165" s="52">
        <v>23177</v>
      </c>
      <c r="J165" s="52">
        <v>13544</v>
      </c>
      <c r="K165" s="52">
        <v>24398</v>
      </c>
      <c r="L165" s="52">
        <v>17948</v>
      </c>
      <c r="M165" s="52">
        <v>29446</v>
      </c>
      <c r="N165" s="52">
        <v>31438</v>
      </c>
      <c r="O165" s="52">
        <v>43422</v>
      </c>
      <c r="P165" s="52">
        <v>26519</v>
      </c>
      <c r="Q165" s="52">
        <v>33759</v>
      </c>
      <c r="R165" s="52">
        <v>41860</v>
      </c>
      <c r="S165" s="52">
        <v>50855</v>
      </c>
      <c r="T165" s="52">
        <v>39042</v>
      </c>
      <c r="U165" s="52">
        <v>23002</v>
      </c>
      <c r="V165" s="52">
        <v>17665</v>
      </c>
      <c r="W165" s="52">
        <v>17033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393</v>
      </c>
      <c r="D167" s="52">
        <f>RES_hhdet_in!D167-RES_hhdet_in_new!D167</f>
        <v>571</v>
      </c>
      <c r="E167" s="52">
        <f>RES_hhdet_in!E167-RES_hhdet_in_new!E167</f>
        <v>388</v>
      </c>
      <c r="F167" s="52">
        <f>RES_hhdet_in!F167-RES_hhdet_in_new!F167</f>
        <v>271</v>
      </c>
      <c r="G167" s="52">
        <f>RES_hhdet_in!G167-RES_hhdet_in_new!G167</f>
        <v>206</v>
      </c>
      <c r="H167" s="52">
        <f>RES_hhdet_in!H167-RES_hhdet_in_new!H167</f>
        <v>223</v>
      </c>
      <c r="I167" s="52">
        <f>RES_hhdet_in!I167-RES_hhdet_in_new!I167</f>
        <v>79</v>
      </c>
      <c r="J167" s="52">
        <f>RES_hhdet_in!J167-RES_hhdet_in_new!J167</f>
        <v>137</v>
      </c>
      <c r="K167" s="52">
        <f>RES_hhdet_in!K167-RES_hhdet_in_new!K167</f>
        <v>196</v>
      </c>
      <c r="L167" s="52">
        <f>RES_hhdet_in!L167-RES_hhdet_in_new!L167</f>
        <v>190</v>
      </c>
      <c r="M167" s="52">
        <f>RES_hhdet_in!M167-RES_hhdet_in_new!M167</f>
        <v>160</v>
      </c>
      <c r="N167" s="52">
        <f>RES_hhdet_in!N167-RES_hhdet_in_new!N167</f>
        <v>168</v>
      </c>
      <c r="O167" s="52">
        <f>RES_hhdet_in!O167-RES_hhdet_in_new!O167</f>
        <v>337</v>
      </c>
      <c r="P167" s="52">
        <f>RES_hhdet_in!P167-RES_hhdet_in_new!P167</f>
        <v>291</v>
      </c>
      <c r="Q167" s="52">
        <f>RES_hhdet_in!Q167-RES_hhdet_in_new!Q167</f>
        <v>187</v>
      </c>
      <c r="R167" s="52">
        <f>RES_hhdet_in!R167-RES_hhdet_in_new!R167</f>
        <v>178</v>
      </c>
      <c r="S167" s="52">
        <f>RES_hhdet_in!S167-RES_hhdet_in_new!S167</f>
        <v>213</v>
      </c>
      <c r="T167" s="52">
        <f>RES_hhdet_in!T167-RES_hhdet_in_new!T167</f>
        <v>182</v>
      </c>
      <c r="U167" s="52">
        <f>RES_hhdet_in!U167-RES_hhdet_in_new!U167</f>
        <v>92</v>
      </c>
      <c r="V167" s="52">
        <f>RES_hhdet_in!V167-RES_hhdet_in_new!V167</f>
        <v>185</v>
      </c>
      <c r="W167" s="52">
        <f>RES_hhdet_in!W167-RES_hhdet_in_new!W167</f>
        <v>188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6</v>
      </c>
      <c r="D168" s="52">
        <f>RES_hhdet_in!D168-RES_hhdet_in_new!D168</f>
        <v>6</v>
      </c>
      <c r="E168" s="52">
        <f>RES_hhdet_in!E168-RES_hhdet_in_new!E168</f>
        <v>6</v>
      </c>
      <c r="F168" s="52">
        <f>RES_hhdet_in!F168-RES_hhdet_in_new!F168</f>
        <v>2</v>
      </c>
      <c r="G168" s="52">
        <f>RES_hhdet_in!G168-RES_hhdet_in_new!G168</f>
        <v>2</v>
      </c>
      <c r="H168" s="52">
        <f>RES_hhdet_in!H168-RES_hhdet_in_new!H168</f>
        <v>4</v>
      </c>
      <c r="I168" s="52">
        <f>RES_hhdet_in!I168-RES_hhdet_in_new!I168</f>
        <v>1</v>
      </c>
      <c r="J168" s="52">
        <f>RES_hhdet_in!J168-RES_hhdet_in_new!J168</f>
        <v>5</v>
      </c>
      <c r="K168" s="52">
        <f>RES_hhdet_in!K168-RES_hhdet_in_new!K168</f>
        <v>1</v>
      </c>
      <c r="L168" s="52">
        <f>RES_hhdet_in!L168-RES_hhdet_in_new!L168</f>
        <v>2</v>
      </c>
      <c r="M168" s="52">
        <f>RES_hhdet_in!M168-RES_hhdet_in_new!M168</f>
        <v>0</v>
      </c>
      <c r="N168" s="52">
        <f>RES_hhdet_in!N168-RES_hhdet_in_new!N168</f>
        <v>1</v>
      </c>
      <c r="O168" s="52">
        <f>RES_hhdet_in!O168-RES_hhdet_in_new!O168</f>
        <v>10</v>
      </c>
      <c r="P168" s="52">
        <f>RES_hhdet_in!P168-RES_hhdet_in_new!P168</f>
        <v>4</v>
      </c>
      <c r="Q168" s="52">
        <f>RES_hhdet_in!Q168-RES_hhdet_in_new!Q168</f>
        <v>2</v>
      </c>
      <c r="R168" s="52">
        <f>RES_hhdet_in!R168-RES_hhdet_in_new!R168</f>
        <v>0</v>
      </c>
      <c r="S168" s="52">
        <f>RES_hhdet_in!S168-RES_hhdet_in_new!S168</f>
        <v>2</v>
      </c>
      <c r="T168" s="52">
        <f>RES_hhdet_in!T168-RES_hhdet_in_new!T168</f>
        <v>2</v>
      </c>
      <c r="U168" s="52">
        <f>RES_hhdet_in!U168-RES_hhdet_in_new!U168</f>
        <v>1</v>
      </c>
      <c r="V168" s="52">
        <f>RES_hhdet_in!V168-RES_hhdet_in_new!V168</f>
        <v>7</v>
      </c>
      <c r="W168" s="52">
        <f>RES_hhdet_in!W168-RES_hhdet_in_new!W168</f>
        <v>1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12564</v>
      </c>
      <c r="D171" s="52">
        <f>RES_hhdet_in!D171-RES_hhdet_in_new!D171</f>
        <v>22109</v>
      </c>
      <c r="E171" s="52">
        <f>RES_hhdet_in!E171-RES_hhdet_in_new!E171</f>
        <v>11422</v>
      </c>
      <c r="F171" s="52">
        <f>RES_hhdet_in!F171-RES_hhdet_in_new!F171</f>
        <v>17795</v>
      </c>
      <c r="G171" s="52">
        <f>RES_hhdet_in!G171-RES_hhdet_in_new!G171</f>
        <v>13516</v>
      </c>
      <c r="H171" s="52">
        <f>RES_hhdet_in!H171-RES_hhdet_in_new!H171</f>
        <v>18098</v>
      </c>
      <c r="I171" s="52">
        <f>RES_hhdet_in!I171-RES_hhdet_in_new!I171</f>
        <v>1367</v>
      </c>
      <c r="J171" s="52">
        <f>RES_hhdet_in!J171-RES_hhdet_in_new!J171</f>
        <v>4225</v>
      </c>
      <c r="K171" s="52">
        <f>RES_hhdet_in!K171-RES_hhdet_in_new!K171</f>
        <v>17718</v>
      </c>
      <c r="L171" s="52">
        <f>RES_hhdet_in!L171-RES_hhdet_in_new!L171</f>
        <v>14342</v>
      </c>
      <c r="M171" s="52">
        <f>RES_hhdet_in!M171-RES_hhdet_in_new!M171</f>
        <v>15722</v>
      </c>
      <c r="N171" s="52">
        <f>RES_hhdet_in!N171-RES_hhdet_in_new!N171</f>
        <v>15809</v>
      </c>
      <c r="O171" s="52">
        <f>RES_hhdet_in!O171-RES_hhdet_in_new!O171</f>
        <v>19296</v>
      </c>
      <c r="P171" s="52">
        <f>RES_hhdet_in!P171-RES_hhdet_in_new!P171</f>
        <v>12661</v>
      </c>
      <c r="Q171" s="52">
        <f>RES_hhdet_in!Q171-RES_hhdet_in_new!Q171</f>
        <v>4552</v>
      </c>
      <c r="R171" s="52">
        <f>RES_hhdet_in!R171-RES_hhdet_in_new!R171</f>
        <v>10328</v>
      </c>
      <c r="S171" s="52">
        <f>RES_hhdet_in!S171-RES_hhdet_in_new!S171</f>
        <v>9939</v>
      </c>
      <c r="T171" s="52">
        <f>RES_hhdet_in!T171-RES_hhdet_in_new!T171</f>
        <v>3626</v>
      </c>
      <c r="U171" s="52">
        <f>RES_hhdet_in!U171-RES_hhdet_in_new!U171</f>
        <v>3047</v>
      </c>
      <c r="V171" s="52">
        <f>RES_hhdet_in!V171-RES_hhdet_in_new!V171</f>
        <v>4580</v>
      </c>
      <c r="W171" s="52">
        <f>RES_hhdet_in!W171-RES_hhdet_in_new!W171</f>
        <v>14151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27512</v>
      </c>
      <c r="D172" s="52">
        <f>RES_hhdet_in!D172-RES_hhdet_in_new!D172</f>
        <v>29288</v>
      </c>
      <c r="E172" s="52">
        <f>RES_hhdet_in!E172-RES_hhdet_in_new!E172</f>
        <v>24486</v>
      </c>
      <c r="F172" s="52">
        <f>RES_hhdet_in!F172-RES_hhdet_in_new!F172</f>
        <v>20576</v>
      </c>
      <c r="G172" s="52">
        <f>RES_hhdet_in!G172-RES_hhdet_in_new!G172</f>
        <v>22977</v>
      </c>
      <c r="H172" s="52">
        <f>RES_hhdet_in!H172-RES_hhdet_in_new!H172</f>
        <v>36026</v>
      </c>
      <c r="I172" s="52">
        <f>RES_hhdet_in!I172-RES_hhdet_in_new!I172</f>
        <v>39267</v>
      </c>
      <c r="J172" s="52">
        <f>RES_hhdet_in!J172-RES_hhdet_in_new!J172</f>
        <v>46183</v>
      </c>
      <c r="K172" s="52">
        <f>RES_hhdet_in!K172-RES_hhdet_in_new!K172</f>
        <v>35385</v>
      </c>
      <c r="L172" s="52">
        <f>RES_hhdet_in!L172-RES_hhdet_in_new!L172</f>
        <v>34826</v>
      </c>
      <c r="M172" s="52">
        <f>RES_hhdet_in!M172-RES_hhdet_in_new!M172</f>
        <v>26890</v>
      </c>
      <c r="N172" s="52">
        <f>RES_hhdet_in!N172-RES_hhdet_in_new!N172</f>
        <v>29490</v>
      </c>
      <c r="O172" s="52">
        <f>RES_hhdet_in!O172-RES_hhdet_in_new!O172</f>
        <v>36299</v>
      </c>
      <c r="P172" s="52">
        <f>RES_hhdet_in!P172-RES_hhdet_in_new!P172</f>
        <v>35330</v>
      </c>
      <c r="Q172" s="52">
        <f>RES_hhdet_in!Q172-RES_hhdet_in_new!Q172</f>
        <v>45480</v>
      </c>
      <c r="R172" s="52">
        <f>RES_hhdet_in!R172-RES_hhdet_in_new!R172</f>
        <v>43765</v>
      </c>
      <c r="S172" s="52">
        <f>RES_hhdet_in!S172-RES_hhdet_in_new!S172</f>
        <v>34512</v>
      </c>
      <c r="T172" s="52">
        <f>RES_hhdet_in!T172-RES_hhdet_in_new!T172</f>
        <v>27523</v>
      </c>
      <c r="U172" s="52">
        <f>RES_hhdet_in!U172-RES_hhdet_in_new!U172</f>
        <v>8038</v>
      </c>
      <c r="V172" s="52">
        <f>RES_hhdet_in!V172-RES_hhdet_in_new!V172</f>
        <v>14770</v>
      </c>
      <c r="W172" s="52">
        <f>RES_hhdet_in!W172-RES_hhdet_in_new!W172</f>
        <v>22706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1299</v>
      </c>
      <c r="D176" s="52">
        <v>1209</v>
      </c>
      <c r="E176" s="52">
        <v>1097</v>
      </c>
      <c r="F176" s="52">
        <v>1268</v>
      </c>
      <c r="G176" s="52">
        <v>1485</v>
      </c>
      <c r="H176" s="52">
        <v>2537</v>
      </c>
      <c r="I176" s="52">
        <v>2036</v>
      </c>
      <c r="J176" s="52">
        <v>2338</v>
      </c>
      <c r="K176" s="52">
        <v>2104</v>
      </c>
      <c r="L176" s="52">
        <v>1939</v>
      </c>
      <c r="M176" s="52">
        <v>2144</v>
      </c>
      <c r="N176" s="52">
        <v>3087</v>
      </c>
      <c r="O176" s="52">
        <v>8021</v>
      </c>
      <c r="P176" s="52">
        <v>7239</v>
      </c>
      <c r="Q176" s="52">
        <v>7055</v>
      </c>
      <c r="R176" s="52">
        <v>6202</v>
      </c>
      <c r="S176" s="52">
        <v>7948</v>
      </c>
      <c r="T176" s="52">
        <v>8863</v>
      </c>
      <c r="U176" s="52">
        <v>3263</v>
      </c>
      <c r="V176" s="52">
        <v>6026</v>
      </c>
      <c r="W176" s="52">
        <v>8986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39176</v>
      </c>
      <c r="D177" s="36">
        <v>50767</v>
      </c>
      <c r="E177" s="36">
        <v>35204</v>
      </c>
      <c r="F177" s="36">
        <v>37377</v>
      </c>
      <c r="G177" s="36">
        <v>35214</v>
      </c>
      <c r="H177" s="36">
        <v>51818</v>
      </c>
      <c r="I177" s="36">
        <v>38682</v>
      </c>
      <c r="J177" s="36">
        <v>48205</v>
      </c>
      <c r="K177" s="36">
        <v>51196</v>
      </c>
      <c r="L177" s="36">
        <v>47420</v>
      </c>
      <c r="M177" s="36">
        <v>40634</v>
      </c>
      <c r="N177" s="36">
        <v>42390</v>
      </c>
      <c r="O177" s="36">
        <v>47914</v>
      </c>
      <c r="P177" s="36">
        <v>41055</v>
      </c>
      <c r="Q177" s="36">
        <v>43181</v>
      </c>
      <c r="R177" s="36">
        <v>48049</v>
      </c>
      <c r="S177" s="36">
        <v>36707</v>
      </c>
      <c r="T177" s="36">
        <v>22469</v>
      </c>
      <c r="U177" s="36">
        <v>7904</v>
      </c>
      <c r="V177" s="36">
        <v>13523</v>
      </c>
      <c r="W177" s="36">
        <v>28062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44</v>
      </c>
      <c r="J5" s="52">
        <v>161</v>
      </c>
      <c r="K5" s="52">
        <v>102</v>
      </c>
      <c r="L5" s="52">
        <v>51</v>
      </c>
      <c r="M5" s="52">
        <v>0</v>
      </c>
      <c r="N5" s="52">
        <v>666</v>
      </c>
      <c r="O5" s="52">
        <v>1478</v>
      </c>
      <c r="P5" s="52">
        <v>1169</v>
      </c>
      <c r="Q5" s="52">
        <v>563</v>
      </c>
      <c r="R5" s="52">
        <v>268</v>
      </c>
      <c r="S5" s="52">
        <v>745</v>
      </c>
      <c r="T5" s="52">
        <v>57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220</v>
      </c>
      <c r="Q8" s="52">
        <v>474</v>
      </c>
      <c r="R8" s="52">
        <v>324</v>
      </c>
      <c r="S8" s="52">
        <v>281</v>
      </c>
      <c r="T8" s="52">
        <v>315</v>
      </c>
      <c r="U8" s="52">
        <v>188</v>
      </c>
      <c r="V8" s="52">
        <v>166</v>
      </c>
      <c r="W8" s="52">
        <v>167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2</v>
      </c>
      <c r="Q11" s="52">
        <v>1</v>
      </c>
      <c r="R11" s="52">
        <v>0</v>
      </c>
      <c r="S11" s="52">
        <v>3</v>
      </c>
      <c r="T11" s="52">
        <v>2</v>
      </c>
      <c r="U11" s="52">
        <v>4</v>
      </c>
      <c r="V11" s="52">
        <v>4</v>
      </c>
      <c r="W11" s="52">
        <v>4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131</v>
      </c>
      <c r="Q15" s="52">
        <v>50</v>
      </c>
      <c r="R15" s="52">
        <v>88</v>
      </c>
      <c r="S15" s="52">
        <v>227</v>
      </c>
      <c r="T15" s="52">
        <v>53</v>
      </c>
      <c r="U15" s="52">
        <v>179</v>
      </c>
      <c r="V15" s="52">
        <v>133</v>
      </c>
      <c r="W15" s="52">
        <v>409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365</v>
      </c>
      <c r="Q16" s="52">
        <v>454</v>
      </c>
      <c r="R16" s="52">
        <v>381</v>
      </c>
      <c r="S16" s="52">
        <v>788</v>
      </c>
      <c r="T16" s="52">
        <v>441</v>
      </c>
      <c r="U16" s="52">
        <v>479</v>
      </c>
      <c r="V16" s="52">
        <v>441</v>
      </c>
      <c r="W16" s="52">
        <v>665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75</v>
      </c>
      <c r="Q21" s="52">
        <v>71</v>
      </c>
      <c r="R21" s="52">
        <v>52</v>
      </c>
      <c r="S21" s="52">
        <v>186</v>
      </c>
      <c r="T21" s="52">
        <v>133</v>
      </c>
      <c r="U21" s="52">
        <v>190</v>
      </c>
      <c r="V21" s="52">
        <v>177</v>
      </c>
      <c r="W21" s="52">
        <v>255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425</v>
      </c>
      <c r="Q22" s="36">
        <v>437</v>
      </c>
      <c r="R22" s="36">
        <v>411</v>
      </c>
      <c r="S22" s="36">
        <v>834</v>
      </c>
      <c r="T22" s="36">
        <v>357</v>
      </c>
      <c r="U22" s="36">
        <v>472</v>
      </c>
      <c r="V22" s="36">
        <v>403</v>
      </c>
      <c r="W22" s="36">
        <v>826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728</v>
      </c>
      <c r="I26" s="52">
        <v>1350</v>
      </c>
      <c r="J26" s="52">
        <v>2911</v>
      </c>
      <c r="K26" s="52">
        <v>3941</v>
      </c>
      <c r="L26" s="52">
        <v>4771</v>
      </c>
      <c r="M26" s="52">
        <v>6016</v>
      </c>
      <c r="N26" s="52">
        <v>6414</v>
      </c>
      <c r="O26" s="52">
        <v>7461</v>
      </c>
      <c r="P26" s="52">
        <v>3930</v>
      </c>
      <c r="Q26" s="52">
        <v>1605</v>
      </c>
      <c r="R26" s="52">
        <v>217</v>
      </c>
      <c r="S26" s="52">
        <v>530</v>
      </c>
      <c r="T26" s="52">
        <v>1</v>
      </c>
      <c r="U26" s="52">
        <v>2</v>
      </c>
      <c r="V26" s="52">
        <v>0</v>
      </c>
      <c r="W26" s="52">
        <v>1625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1326</v>
      </c>
      <c r="Q29" s="52">
        <v>2108</v>
      </c>
      <c r="R29" s="52">
        <v>1704</v>
      </c>
      <c r="S29" s="52">
        <v>1683</v>
      </c>
      <c r="T29" s="52">
        <v>1745</v>
      </c>
      <c r="U29" s="52">
        <v>1477</v>
      </c>
      <c r="V29" s="52">
        <v>1498</v>
      </c>
      <c r="W29" s="52">
        <v>1648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20</v>
      </c>
      <c r="Q31" s="52">
        <v>20</v>
      </c>
      <c r="R31" s="52">
        <v>17</v>
      </c>
      <c r="S31" s="52">
        <v>32</v>
      </c>
      <c r="T31" s="52">
        <v>28</v>
      </c>
      <c r="U31" s="52">
        <v>25</v>
      </c>
      <c r="V31" s="52">
        <v>44</v>
      </c>
      <c r="W31" s="52">
        <v>37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1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891</v>
      </c>
      <c r="Q35" s="52">
        <v>413</v>
      </c>
      <c r="R35" s="52">
        <v>991</v>
      </c>
      <c r="S35" s="52">
        <v>1410</v>
      </c>
      <c r="T35" s="52">
        <v>580</v>
      </c>
      <c r="U35" s="52">
        <v>869</v>
      </c>
      <c r="V35" s="52">
        <v>1176</v>
      </c>
      <c r="W35" s="52">
        <v>3419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2484</v>
      </c>
      <c r="Q36" s="52">
        <v>4077</v>
      </c>
      <c r="R36" s="52">
        <v>4152</v>
      </c>
      <c r="S36" s="52">
        <v>4864</v>
      </c>
      <c r="T36" s="52">
        <v>4384</v>
      </c>
      <c r="U36" s="52">
        <v>2292</v>
      </c>
      <c r="V36" s="52">
        <v>3789</v>
      </c>
      <c r="W36" s="52">
        <v>5487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506</v>
      </c>
      <c r="Q40" s="52">
        <v>639</v>
      </c>
      <c r="R40" s="52">
        <v>595</v>
      </c>
      <c r="S40" s="52">
        <v>1134</v>
      </c>
      <c r="T40" s="52">
        <v>1419</v>
      </c>
      <c r="U40" s="52">
        <v>932</v>
      </c>
      <c r="V40" s="52">
        <v>1542</v>
      </c>
      <c r="W40" s="52">
        <v>2157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2887</v>
      </c>
      <c r="Q41" s="36">
        <v>3880</v>
      </c>
      <c r="R41" s="36">
        <v>4556</v>
      </c>
      <c r="S41" s="36">
        <v>5174</v>
      </c>
      <c r="T41" s="36">
        <v>3595</v>
      </c>
      <c r="U41" s="36">
        <v>2250</v>
      </c>
      <c r="V41" s="36">
        <v>3461</v>
      </c>
      <c r="W41" s="36">
        <v>6775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17348</v>
      </c>
      <c r="I45" s="52">
        <v>34470</v>
      </c>
      <c r="J45" s="52">
        <v>77849</v>
      </c>
      <c r="K45" s="52">
        <v>102789</v>
      </c>
      <c r="L45" s="52">
        <v>102442</v>
      </c>
      <c r="M45" s="52">
        <v>82384</v>
      </c>
      <c r="N45" s="52">
        <v>126581</v>
      </c>
      <c r="O45" s="52">
        <v>197647</v>
      </c>
      <c r="P45" s="52">
        <v>85311</v>
      </c>
      <c r="Q45" s="52">
        <v>0</v>
      </c>
      <c r="R45" s="52">
        <v>52384</v>
      </c>
      <c r="S45" s="52">
        <v>144458</v>
      </c>
      <c r="T45" s="52">
        <v>119784</v>
      </c>
      <c r="U45" s="52">
        <v>209698</v>
      </c>
      <c r="V45" s="52">
        <v>206874</v>
      </c>
      <c r="W45" s="52">
        <v>54566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27585</v>
      </c>
      <c r="Q48" s="52">
        <v>34401</v>
      </c>
      <c r="R48" s="52">
        <v>23678</v>
      </c>
      <c r="S48" s="52">
        <v>61613</v>
      </c>
      <c r="T48" s="52">
        <v>79249</v>
      </c>
      <c r="U48" s="52">
        <v>89378</v>
      </c>
      <c r="V48" s="52">
        <v>120649</v>
      </c>
      <c r="W48" s="52">
        <v>109002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62</v>
      </c>
      <c r="I50" s="52">
        <v>246</v>
      </c>
      <c r="J50" s="52">
        <v>6508</v>
      </c>
      <c r="K50" s="52">
        <v>5753</v>
      </c>
      <c r="L50" s="52">
        <v>9655</v>
      </c>
      <c r="M50" s="52">
        <v>14507</v>
      </c>
      <c r="N50" s="52">
        <v>23718</v>
      </c>
      <c r="O50" s="52">
        <v>25236</v>
      </c>
      <c r="P50" s="52">
        <v>5405</v>
      </c>
      <c r="Q50" s="52">
        <v>3790</v>
      </c>
      <c r="R50" s="52">
        <v>8049</v>
      </c>
      <c r="S50" s="52">
        <v>25313</v>
      </c>
      <c r="T50" s="52">
        <v>21535</v>
      </c>
      <c r="U50" s="52">
        <v>33527</v>
      </c>
      <c r="V50" s="52">
        <v>42758</v>
      </c>
      <c r="W50" s="52">
        <v>31672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15</v>
      </c>
      <c r="J51" s="52">
        <v>263</v>
      </c>
      <c r="K51" s="52">
        <v>26</v>
      </c>
      <c r="L51" s="52">
        <v>162</v>
      </c>
      <c r="M51" s="52">
        <v>316</v>
      </c>
      <c r="N51" s="52">
        <v>570</v>
      </c>
      <c r="O51" s="52">
        <v>0</v>
      </c>
      <c r="P51" s="52">
        <v>0</v>
      </c>
      <c r="Q51" s="52">
        <v>395</v>
      </c>
      <c r="R51" s="52">
        <v>0</v>
      </c>
      <c r="S51" s="52">
        <v>0</v>
      </c>
      <c r="T51" s="52">
        <v>806</v>
      </c>
      <c r="U51" s="52">
        <v>1319</v>
      </c>
      <c r="V51" s="52">
        <v>924</v>
      </c>
      <c r="W51" s="52">
        <v>642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16908</v>
      </c>
      <c r="Q54" s="52">
        <v>5583</v>
      </c>
      <c r="R54" s="52">
        <v>26278</v>
      </c>
      <c r="S54" s="52">
        <v>49601</v>
      </c>
      <c r="T54" s="52">
        <v>23091</v>
      </c>
      <c r="U54" s="52">
        <v>74713</v>
      </c>
      <c r="V54" s="52">
        <v>64331</v>
      </c>
      <c r="W54" s="52">
        <v>48265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47174</v>
      </c>
      <c r="Q55" s="52">
        <v>55633</v>
      </c>
      <c r="R55" s="52">
        <v>111309</v>
      </c>
      <c r="S55" s="52">
        <v>172016</v>
      </c>
      <c r="T55" s="52">
        <v>174905</v>
      </c>
      <c r="U55" s="52">
        <v>197160</v>
      </c>
      <c r="V55" s="52">
        <v>207001</v>
      </c>
      <c r="W55" s="52">
        <v>77445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10250</v>
      </c>
      <c r="Q59" s="52">
        <v>9933</v>
      </c>
      <c r="R59" s="52">
        <v>17550</v>
      </c>
      <c r="S59" s="52">
        <v>44420</v>
      </c>
      <c r="T59" s="52">
        <v>65774</v>
      </c>
      <c r="U59" s="52">
        <v>95111</v>
      </c>
      <c r="V59" s="52">
        <v>103825</v>
      </c>
      <c r="W59" s="52">
        <v>43098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58024</v>
      </c>
      <c r="Q60" s="36">
        <v>60754</v>
      </c>
      <c r="R60" s="36">
        <v>135975</v>
      </c>
      <c r="S60" s="36">
        <v>205245</v>
      </c>
      <c r="T60" s="36">
        <v>166824</v>
      </c>
      <c r="U60" s="36">
        <v>230471</v>
      </c>
      <c r="V60" s="36">
        <v>232795</v>
      </c>
      <c r="W60" s="36">
        <v>134536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10730</v>
      </c>
      <c r="I64" s="52">
        <v>21264</v>
      </c>
      <c r="J64" s="52">
        <v>29449</v>
      </c>
      <c r="K64" s="52">
        <v>37548</v>
      </c>
      <c r="L64" s="52">
        <v>26946</v>
      </c>
      <c r="M64" s="52">
        <v>23792</v>
      </c>
      <c r="N64" s="52">
        <v>16070</v>
      </c>
      <c r="O64" s="52">
        <v>36668</v>
      </c>
      <c r="P64" s="52">
        <v>37828</v>
      </c>
      <c r="Q64" s="52">
        <v>61581</v>
      </c>
      <c r="R64" s="52">
        <v>48367</v>
      </c>
      <c r="S64" s="52">
        <v>71686</v>
      </c>
      <c r="T64" s="52">
        <v>84626</v>
      </c>
      <c r="U64" s="52">
        <v>111769</v>
      </c>
      <c r="V64" s="52">
        <v>121655</v>
      </c>
      <c r="W64" s="52">
        <v>114644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6331</v>
      </c>
      <c r="Q67" s="52">
        <v>17990</v>
      </c>
      <c r="R67" s="52">
        <v>32026</v>
      </c>
      <c r="S67" s="52">
        <v>33817</v>
      </c>
      <c r="T67" s="52">
        <v>37606</v>
      </c>
      <c r="U67" s="52">
        <v>46722</v>
      </c>
      <c r="V67" s="52">
        <v>59580</v>
      </c>
      <c r="W67" s="52">
        <v>65279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768</v>
      </c>
      <c r="I69" s="52">
        <v>1400</v>
      </c>
      <c r="J69" s="52">
        <v>1818</v>
      </c>
      <c r="K69" s="52">
        <v>2408</v>
      </c>
      <c r="L69" s="52">
        <v>2219</v>
      </c>
      <c r="M69" s="52">
        <v>2819</v>
      </c>
      <c r="N69" s="52">
        <v>3593</v>
      </c>
      <c r="O69" s="52">
        <v>5640</v>
      </c>
      <c r="P69" s="52">
        <v>5151</v>
      </c>
      <c r="Q69" s="52">
        <v>7758</v>
      </c>
      <c r="R69" s="52">
        <v>7821</v>
      </c>
      <c r="S69" s="52">
        <v>12360</v>
      </c>
      <c r="T69" s="52">
        <v>10724</v>
      </c>
      <c r="U69" s="52">
        <v>9044</v>
      </c>
      <c r="V69" s="52">
        <v>8555</v>
      </c>
      <c r="W69" s="52">
        <v>8013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13</v>
      </c>
      <c r="I70" s="52">
        <v>25</v>
      </c>
      <c r="J70" s="52">
        <v>36</v>
      </c>
      <c r="K70" s="52">
        <v>62</v>
      </c>
      <c r="L70" s="52">
        <v>35</v>
      </c>
      <c r="M70" s="52">
        <v>28</v>
      </c>
      <c r="N70" s="52">
        <v>86</v>
      </c>
      <c r="O70" s="52">
        <v>87</v>
      </c>
      <c r="P70" s="52">
        <v>6</v>
      </c>
      <c r="Q70" s="52">
        <v>237</v>
      </c>
      <c r="R70" s="52">
        <v>0</v>
      </c>
      <c r="S70" s="52">
        <v>409</v>
      </c>
      <c r="T70" s="52">
        <v>368</v>
      </c>
      <c r="U70" s="52">
        <v>205</v>
      </c>
      <c r="V70" s="52">
        <v>257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7300</v>
      </c>
      <c r="Q73" s="52">
        <v>5464</v>
      </c>
      <c r="R73" s="52">
        <v>12193</v>
      </c>
      <c r="S73" s="52">
        <v>18938</v>
      </c>
      <c r="T73" s="52">
        <v>11439</v>
      </c>
      <c r="U73" s="52">
        <v>35814</v>
      </c>
      <c r="V73" s="52">
        <v>34827</v>
      </c>
      <c r="W73" s="52">
        <v>58160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20358</v>
      </c>
      <c r="Q74" s="52">
        <v>54478</v>
      </c>
      <c r="R74" s="52">
        <v>51646</v>
      </c>
      <c r="S74" s="52">
        <v>65636</v>
      </c>
      <c r="T74" s="52">
        <v>86605</v>
      </c>
      <c r="U74" s="52">
        <v>94462</v>
      </c>
      <c r="V74" s="52">
        <v>112038</v>
      </c>
      <c r="W74" s="52">
        <v>93320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971</v>
      </c>
      <c r="Q78" s="52">
        <v>2358</v>
      </c>
      <c r="R78" s="52">
        <v>3804</v>
      </c>
      <c r="S78" s="52">
        <v>3824</v>
      </c>
      <c r="T78" s="52">
        <v>3941</v>
      </c>
      <c r="U78" s="52">
        <v>4194</v>
      </c>
      <c r="V78" s="52">
        <v>3563</v>
      </c>
      <c r="W78" s="52">
        <v>3963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30353</v>
      </c>
      <c r="Q79" s="36">
        <v>65084</v>
      </c>
      <c r="R79" s="36">
        <v>69212</v>
      </c>
      <c r="S79" s="36">
        <v>95297</v>
      </c>
      <c r="T79" s="36">
        <v>107585</v>
      </c>
      <c r="U79" s="36">
        <v>139882</v>
      </c>
      <c r="V79" s="36">
        <v>158214</v>
      </c>
      <c r="W79" s="36">
        <v>162378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16318</v>
      </c>
      <c r="I83" s="52">
        <v>36411</v>
      </c>
      <c r="J83" s="52">
        <v>32545</v>
      </c>
      <c r="K83" s="52">
        <v>52356</v>
      </c>
      <c r="L83" s="52">
        <v>94983</v>
      </c>
      <c r="M83" s="52">
        <v>163307</v>
      </c>
      <c r="N83" s="52">
        <v>162965</v>
      </c>
      <c r="O83" s="52">
        <v>93920</v>
      </c>
      <c r="P83" s="52">
        <v>19041</v>
      </c>
      <c r="Q83" s="52">
        <v>39863</v>
      </c>
      <c r="R83" s="52">
        <v>57002</v>
      </c>
      <c r="S83" s="52">
        <v>61572</v>
      </c>
      <c r="T83" s="52">
        <v>66427</v>
      </c>
      <c r="U83" s="52">
        <v>23413</v>
      </c>
      <c r="V83" s="52">
        <v>3951</v>
      </c>
      <c r="W83" s="52">
        <v>98006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13816</v>
      </c>
      <c r="Q86" s="52">
        <v>14542</v>
      </c>
      <c r="R86" s="52">
        <v>33700</v>
      </c>
      <c r="S86" s="52">
        <v>50718</v>
      </c>
      <c r="T86" s="52">
        <v>50719</v>
      </c>
      <c r="U86" s="52">
        <v>53583</v>
      </c>
      <c r="V86" s="52">
        <v>44960</v>
      </c>
      <c r="W86" s="52">
        <v>46424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11</v>
      </c>
      <c r="I88" s="52">
        <v>50</v>
      </c>
      <c r="J88" s="52">
        <v>177</v>
      </c>
      <c r="K88" s="52">
        <v>235</v>
      </c>
      <c r="L88" s="52">
        <v>528</v>
      </c>
      <c r="M88" s="52">
        <v>1059</v>
      </c>
      <c r="N88" s="52">
        <v>1772</v>
      </c>
      <c r="O88" s="52">
        <v>2585</v>
      </c>
      <c r="P88" s="52">
        <v>2725</v>
      </c>
      <c r="Q88" s="52">
        <v>5386</v>
      </c>
      <c r="R88" s="52">
        <v>7082</v>
      </c>
      <c r="S88" s="52">
        <v>8841</v>
      </c>
      <c r="T88" s="52">
        <v>8243</v>
      </c>
      <c r="U88" s="52">
        <v>10057</v>
      </c>
      <c r="V88" s="52">
        <v>10934</v>
      </c>
      <c r="W88" s="52">
        <v>5747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2</v>
      </c>
      <c r="J89" s="52">
        <v>1</v>
      </c>
      <c r="K89" s="52">
        <v>4</v>
      </c>
      <c r="L89" s="52">
        <v>12</v>
      </c>
      <c r="M89" s="52">
        <v>9</v>
      </c>
      <c r="N89" s="52">
        <v>48</v>
      </c>
      <c r="O89" s="52">
        <v>48</v>
      </c>
      <c r="P89" s="52">
        <v>0</v>
      </c>
      <c r="Q89" s="52">
        <v>100</v>
      </c>
      <c r="R89" s="52">
        <v>146</v>
      </c>
      <c r="S89" s="52">
        <v>216</v>
      </c>
      <c r="T89" s="52">
        <v>124</v>
      </c>
      <c r="U89" s="52">
        <v>357</v>
      </c>
      <c r="V89" s="52">
        <v>269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218</v>
      </c>
      <c r="Q92" s="52">
        <v>310</v>
      </c>
      <c r="R92" s="52">
        <v>389</v>
      </c>
      <c r="S92" s="52">
        <v>754</v>
      </c>
      <c r="T92" s="52">
        <v>1051</v>
      </c>
      <c r="U92" s="52">
        <v>1201</v>
      </c>
      <c r="V92" s="52">
        <v>923</v>
      </c>
      <c r="W92" s="52">
        <v>787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2</v>
      </c>
      <c r="Q93" s="52">
        <v>7</v>
      </c>
      <c r="R93" s="52">
        <v>6</v>
      </c>
      <c r="S93" s="52">
        <v>15</v>
      </c>
      <c r="T93" s="52">
        <v>32</v>
      </c>
      <c r="U93" s="52">
        <v>26</v>
      </c>
      <c r="V93" s="52">
        <v>30</v>
      </c>
      <c r="W93" s="52">
        <v>6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9409</v>
      </c>
      <c r="Q96" s="52">
        <v>7090</v>
      </c>
      <c r="R96" s="52">
        <v>21912</v>
      </c>
      <c r="S96" s="52">
        <v>33605</v>
      </c>
      <c r="T96" s="52">
        <v>21076</v>
      </c>
      <c r="U96" s="52">
        <v>39368</v>
      </c>
      <c r="V96" s="52">
        <v>22412</v>
      </c>
      <c r="W96" s="52">
        <v>58670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26247</v>
      </c>
      <c r="Q97" s="52">
        <v>70680</v>
      </c>
      <c r="R97" s="52">
        <v>92807</v>
      </c>
      <c r="S97" s="52">
        <v>116538</v>
      </c>
      <c r="T97" s="52">
        <v>159645</v>
      </c>
      <c r="U97" s="52">
        <v>103857</v>
      </c>
      <c r="V97" s="52">
        <v>72105</v>
      </c>
      <c r="W97" s="52">
        <v>94134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12742</v>
      </c>
      <c r="Q101" s="52">
        <v>18915</v>
      </c>
      <c r="R101" s="52">
        <v>24269</v>
      </c>
      <c r="S101" s="52">
        <v>38331</v>
      </c>
      <c r="T101" s="52">
        <v>50526</v>
      </c>
      <c r="U101" s="52">
        <v>69110</v>
      </c>
      <c r="V101" s="52">
        <v>75469</v>
      </c>
      <c r="W101" s="52">
        <v>57709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3658</v>
      </c>
      <c r="Q102" s="52">
        <v>8847</v>
      </c>
      <c r="R102" s="52">
        <v>11126</v>
      </c>
      <c r="S102" s="52">
        <v>21697</v>
      </c>
      <c r="T102" s="52">
        <v>40121</v>
      </c>
      <c r="U102" s="52">
        <v>25907</v>
      </c>
      <c r="V102" s="52">
        <v>10413</v>
      </c>
      <c r="W102" s="52">
        <v>25269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20695</v>
      </c>
      <c r="Q103" s="36">
        <v>54085</v>
      </c>
      <c r="R103" s="36">
        <v>86165</v>
      </c>
      <c r="S103" s="36">
        <v>100270</v>
      </c>
      <c r="T103" s="36">
        <v>101750</v>
      </c>
      <c r="U103" s="36">
        <v>62763</v>
      </c>
      <c r="V103" s="36">
        <v>23341</v>
      </c>
      <c r="W103" s="36">
        <v>78902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990</v>
      </c>
      <c r="I126" s="52">
        <v>2210</v>
      </c>
      <c r="J126" s="52">
        <v>2294</v>
      </c>
      <c r="K126" s="52">
        <v>3629</v>
      </c>
      <c r="L126" s="52">
        <v>4336</v>
      </c>
      <c r="M126" s="52">
        <v>3837</v>
      </c>
      <c r="N126" s="52">
        <v>5357</v>
      </c>
      <c r="O126" s="52">
        <v>6065</v>
      </c>
      <c r="P126" s="52">
        <v>3281</v>
      </c>
      <c r="Q126" s="52">
        <v>4347</v>
      </c>
      <c r="R126" s="52">
        <v>4961</v>
      </c>
      <c r="S126" s="52">
        <v>4076</v>
      </c>
      <c r="T126" s="52">
        <v>7126</v>
      </c>
      <c r="U126" s="52">
        <v>4805</v>
      </c>
      <c r="V126" s="52">
        <v>2686</v>
      </c>
      <c r="W126" s="52">
        <v>1887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899</v>
      </c>
      <c r="Q129" s="52">
        <v>1610</v>
      </c>
      <c r="R129" s="52">
        <v>2713</v>
      </c>
      <c r="S129" s="52">
        <v>3333</v>
      </c>
      <c r="T129" s="52">
        <v>3168</v>
      </c>
      <c r="U129" s="52">
        <v>3994</v>
      </c>
      <c r="V129" s="52">
        <v>3552</v>
      </c>
      <c r="W129" s="52">
        <v>2903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26</v>
      </c>
      <c r="I131" s="52">
        <v>19</v>
      </c>
      <c r="J131" s="52">
        <v>348</v>
      </c>
      <c r="K131" s="52">
        <v>490</v>
      </c>
      <c r="L131" s="52">
        <v>623</v>
      </c>
      <c r="M131" s="52">
        <v>808</v>
      </c>
      <c r="N131" s="52">
        <v>1918</v>
      </c>
      <c r="O131" s="52">
        <v>3683</v>
      </c>
      <c r="P131" s="52">
        <v>2513</v>
      </c>
      <c r="Q131" s="52">
        <v>1742</v>
      </c>
      <c r="R131" s="52">
        <v>1702</v>
      </c>
      <c r="S131" s="52">
        <v>3269</v>
      </c>
      <c r="T131" s="52">
        <v>4215</v>
      </c>
      <c r="U131" s="52">
        <v>4303</v>
      </c>
      <c r="V131" s="52">
        <v>4110</v>
      </c>
      <c r="W131" s="52">
        <v>3271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2</v>
      </c>
      <c r="I132" s="52">
        <v>0</v>
      </c>
      <c r="J132" s="52">
        <v>8</v>
      </c>
      <c r="K132" s="52">
        <v>16</v>
      </c>
      <c r="L132" s="52">
        <v>12</v>
      </c>
      <c r="M132" s="52">
        <v>0</v>
      </c>
      <c r="N132" s="52">
        <v>24</v>
      </c>
      <c r="O132" s="52">
        <v>83</v>
      </c>
      <c r="P132" s="52">
        <v>51</v>
      </c>
      <c r="Q132" s="52">
        <v>21</v>
      </c>
      <c r="R132" s="52">
        <v>0</v>
      </c>
      <c r="S132" s="52">
        <v>99</v>
      </c>
      <c r="T132" s="52">
        <v>158</v>
      </c>
      <c r="U132" s="52">
        <v>92</v>
      </c>
      <c r="V132" s="52">
        <v>112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348</v>
      </c>
      <c r="Q135" s="52">
        <v>352</v>
      </c>
      <c r="R135" s="52">
        <v>1016</v>
      </c>
      <c r="S135" s="52">
        <v>902</v>
      </c>
      <c r="T135" s="52">
        <v>727</v>
      </c>
      <c r="U135" s="52">
        <v>1062</v>
      </c>
      <c r="V135" s="52">
        <v>451</v>
      </c>
      <c r="W135" s="52">
        <v>660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973</v>
      </c>
      <c r="Q136" s="52">
        <v>3451</v>
      </c>
      <c r="R136" s="52">
        <v>4258</v>
      </c>
      <c r="S136" s="52">
        <v>3119</v>
      </c>
      <c r="T136" s="52">
        <v>5492</v>
      </c>
      <c r="U136" s="52">
        <v>2803</v>
      </c>
      <c r="V136" s="52">
        <v>1481</v>
      </c>
      <c r="W136" s="52">
        <v>1074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434</v>
      </c>
      <c r="Q140" s="52">
        <v>818</v>
      </c>
      <c r="R140" s="52">
        <v>888</v>
      </c>
      <c r="S140" s="52">
        <v>1492</v>
      </c>
      <c r="T140" s="52">
        <v>3348</v>
      </c>
      <c r="U140" s="52">
        <v>2878</v>
      </c>
      <c r="V140" s="52">
        <v>2545</v>
      </c>
      <c r="W140" s="52">
        <v>1717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2489</v>
      </c>
      <c r="Q141" s="36">
        <v>4988</v>
      </c>
      <c r="R141" s="36">
        <v>6874</v>
      </c>
      <c r="S141" s="36">
        <v>6884</v>
      </c>
      <c r="T141" s="36">
        <v>8470</v>
      </c>
      <c r="U141" s="36">
        <v>6978</v>
      </c>
      <c r="V141" s="36">
        <v>5705</v>
      </c>
      <c r="W141" s="36">
        <v>5379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2519</v>
      </c>
      <c r="I145" s="52">
        <v>3958</v>
      </c>
      <c r="J145" s="52">
        <v>3277</v>
      </c>
      <c r="K145" s="52">
        <v>2798</v>
      </c>
      <c r="L145" s="52">
        <v>4896</v>
      </c>
      <c r="M145" s="52">
        <v>7466</v>
      </c>
      <c r="N145" s="52">
        <v>11558</v>
      </c>
      <c r="O145" s="52">
        <v>14693</v>
      </c>
      <c r="P145" s="52">
        <v>25353</v>
      </c>
      <c r="Q145" s="52">
        <v>40461</v>
      </c>
      <c r="R145" s="52">
        <v>41057</v>
      </c>
      <c r="S145" s="52">
        <v>42047</v>
      </c>
      <c r="T145" s="52">
        <v>43276</v>
      </c>
      <c r="U145" s="52">
        <v>30011</v>
      </c>
      <c r="V145" s="52">
        <v>29274</v>
      </c>
      <c r="W145" s="52">
        <v>37576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7890</v>
      </c>
      <c r="Q147" s="52">
        <v>22294</v>
      </c>
      <c r="R147" s="52">
        <v>34437</v>
      </c>
      <c r="S147" s="52">
        <v>47312</v>
      </c>
      <c r="T147" s="52">
        <v>48873</v>
      </c>
      <c r="U147" s="52">
        <v>46903</v>
      </c>
      <c r="V147" s="52">
        <v>48457</v>
      </c>
      <c r="W147" s="52">
        <v>54710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76</v>
      </c>
      <c r="Q149" s="52">
        <v>115</v>
      </c>
      <c r="R149" s="52">
        <v>128</v>
      </c>
      <c r="S149" s="52">
        <v>222</v>
      </c>
      <c r="T149" s="52">
        <v>308</v>
      </c>
      <c r="U149" s="52">
        <v>385</v>
      </c>
      <c r="V149" s="52">
        <v>499</v>
      </c>
      <c r="W149" s="52">
        <v>332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1</v>
      </c>
      <c r="R150" s="52">
        <v>1</v>
      </c>
      <c r="S150" s="52">
        <v>3</v>
      </c>
      <c r="T150" s="52">
        <v>7</v>
      </c>
      <c r="U150" s="52">
        <v>4</v>
      </c>
      <c r="V150" s="52">
        <v>12</v>
      </c>
      <c r="W150" s="52">
        <v>2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3223</v>
      </c>
      <c r="Q153" s="52">
        <v>2669</v>
      </c>
      <c r="R153" s="52">
        <v>7130</v>
      </c>
      <c r="S153" s="52">
        <v>10002</v>
      </c>
      <c r="T153" s="52">
        <v>6115</v>
      </c>
      <c r="U153" s="52">
        <v>12624</v>
      </c>
      <c r="V153" s="52">
        <v>12118</v>
      </c>
      <c r="W153" s="52">
        <v>24989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8993</v>
      </c>
      <c r="Q154" s="52">
        <v>26590</v>
      </c>
      <c r="R154" s="52">
        <v>30224</v>
      </c>
      <c r="S154" s="52">
        <v>34694</v>
      </c>
      <c r="T154" s="52">
        <v>46397</v>
      </c>
      <c r="U154" s="52">
        <v>33271</v>
      </c>
      <c r="V154" s="52">
        <v>38996</v>
      </c>
      <c r="W154" s="52">
        <v>40089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1844</v>
      </c>
      <c r="Q158" s="52">
        <v>4134</v>
      </c>
      <c r="R158" s="52">
        <v>4291</v>
      </c>
      <c r="S158" s="52">
        <v>7992</v>
      </c>
      <c r="T158" s="52">
        <v>14935</v>
      </c>
      <c r="U158" s="52">
        <v>13523</v>
      </c>
      <c r="V158" s="52">
        <v>15931</v>
      </c>
      <c r="W158" s="52">
        <v>15858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10451</v>
      </c>
      <c r="Q159" s="36">
        <v>25249</v>
      </c>
      <c r="R159" s="36">
        <v>33192</v>
      </c>
      <c r="S159" s="36">
        <v>36927</v>
      </c>
      <c r="T159" s="36">
        <v>37888</v>
      </c>
      <c r="U159" s="36">
        <v>32745</v>
      </c>
      <c r="V159" s="36">
        <v>35718</v>
      </c>
      <c r="W159" s="36">
        <v>49542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5670</v>
      </c>
      <c r="I163" s="52">
        <v>10519</v>
      </c>
      <c r="J163" s="52">
        <v>19491</v>
      </c>
      <c r="K163" s="52">
        <v>17737</v>
      </c>
      <c r="L163" s="52">
        <v>15279</v>
      </c>
      <c r="M163" s="52">
        <v>16383</v>
      </c>
      <c r="N163" s="52">
        <v>18015</v>
      </c>
      <c r="O163" s="52">
        <v>34185</v>
      </c>
      <c r="P163" s="52">
        <v>30557</v>
      </c>
      <c r="Q163" s="52">
        <v>25952</v>
      </c>
      <c r="R163" s="52">
        <v>26813</v>
      </c>
      <c r="S163" s="52">
        <v>17700</v>
      </c>
      <c r="T163" s="52">
        <v>4271</v>
      </c>
      <c r="U163" s="52">
        <v>0</v>
      </c>
      <c r="V163" s="52">
        <v>5</v>
      </c>
      <c r="W163" s="52">
        <v>0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12724</v>
      </c>
      <c r="Q165" s="52">
        <v>22538</v>
      </c>
      <c r="R165" s="52">
        <v>29361</v>
      </c>
      <c r="S165" s="52">
        <v>39140</v>
      </c>
      <c r="T165" s="52">
        <v>33806</v>
      </c>
      <c r="U165" s="52">
        <v>22199</v>
      </c>
      <c r="V165" s="52">
        <v>17604</v>
      </c>
      <c r="W165" s="52">
        <v>17033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139</v>
      </c>
      <c r="Q167" s="52">
        <v>139</v>
      </c>
      <c r="R167" s="52">
        <v>163</v>
      </c>
      <c r="S167" s="52">
        <v>187</v>
      </c>
      <c r="T167" s="52">
        <v>164</v>
      </c>
      <c r="U167" s="52">
        <v>89</v>
      </c>
      <c r="V167" s="52">
        <v>184</v>
      </c>
      <c r="W167" s="52">
        <v>188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1</v>
      </c>
      <c r="Q168" s="52">
        <v>3</v>
      </c>
      <c r="R168" s="52">
        <v>1</v>
      </c>
      <c r="S168" s="52">
        <v>3</v>
      </c>
      <c r="T168" s="52">
        <v>2</v>
      </c>
      <c r="U168" s="52">
        <v>1</v>
      </c>
      <c r="V168" s="52">
        <v>7</v>
      </c>
      <c r="W168" s="52">
        <v>1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6072</v>
      </c>
      <c r="Q171" s="52">
        <v>3334</v>
      </c>
      <c r="R171" s="52">
        <v>9272</v>
      </c>
      <c r="S171" s="52">
        <v>8743</v>
      </c>
      <c r="T171" s="52">
        <v>3202</v>
      </c>
      <c r="U171" s="52">
        <v>2941</v>
      </c>
      <c r="V171" s="52">
        <v>4538</v>
      </c>
      <c r="W171" s="52">
        <v>14151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16964</v>
      </c>
      <c r="Q172" s="52">
        <v>33266</v>
      </c>
      <c r="R172" s="52">
        <v>39252</v>
      </c>
      <c r="S172" s="52">
        <v>30300</v>
      </c>
      <c r="T172" s="52">
        <v>24191</v>
      </c>
      <c r="U172" s="52">
        <v>7742</v>
      </c>
      <c r="V172" s="52">
        <v>14631</v>
      </c>
      <c r="W172" s="52">
        <v>22706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3479</v>
      </c>
      <c r="Q176" s="52">
        <v>5164</v>
      </c>
      <c r="R176" s="52">
        <v>5569</v>
      </c>
      <c r="S176" s="52">
        <v>6998</v>
      </c>
      <c r="T176" s="52">
        <v>7811</v>
      </c>
      <c r="U176" s="52">
        <v>3148</v>
      </c>
      <c r="V176" s="52">
        <v>5968</v>
      </c>
      <c r="W176" s="52">
        <v>8986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19710</v>
      </c>
      <c r="Q177" s="36">
        <v>31588</v>
      </c>
      <c r="R177" s="36">
        <v>43099</v>
      </c>
      <c r="S177" s="36">
        <v>32230</v>
      </c>
      <c r="T177" s="36">
        <v>19758</v>
      </c>
      <c r="U177" s="36">
        <v>7614</v>
      </c>
      <c r="V177" s="36">
        <v>13393</v>
      </c>
      <c r="W177" s="36">
        <v>28062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23.136916859852303</v>
      </c>
      <c r="C3" s="117">
        <f t="shared" si="0"/>
        <v>21.16088208897019</v>
      </c>
      <c r="D3" s="117">
        <f t="shared" si="0"/>
        <v>8.9890946836950452</v>
      </c>
      <c r="E3" s="117">
        <f t="shared" si="0"/>
        <v>7.764952599489682</v>
      </c>
      <c r="F3" s="117">
        <f t="shared" si="0"/>
        <v>6.7013289427387965</v>
      </c>
      <c r="G3" s="117">
        <f t="shared" si="0"/>
        <v>5.8333687139316712</v>
      </c>
      <c r="H3" s="117">
        <f t="shared" si="0"/>
        <v>2.1791121373552156</v>
      </c>
      <c r="I3" s="117">
        <f t="shared" si="0"/>
        <v>2.5217768441860189</v>
      </c>
      <c r="J3" s="117">
        <f t="shared" si="0"/>
        <v>6.6735858307679896</v>
      </c>
      <c r="K3" s="117">
        <f t="shared" si="0"/>
        <v>4.5297450283337231</v>
      </c>
      <c r="L3" s="117">
        <f t="shared" si="0"/>
        <v>4.267682919739098</v>
      </c>
      <c r="M3" s="117">
        <f t="shared" si="0"/>
        <v>5.2713624000674804</v>
      </c>
      <c r="N3" s="117">
        <f t="shared" si="0"/>
        <v>1.059278934722095</v>
      </c>
      <c r="O3" s="117">
        <f t="shared" si="0"/>
        <v>1.5936327663598373</v>
      </c>
      <c r="P3" s="117">
        <f t="shared" si="0"/>
        <v>3.9258992890624071</v>
      </c>
      <c r="Q3" s="117">
        <f t="shared" si="0"/>
        <v>5.9237094044942129</v>
      </c>
      <c r="R3" s="117">
        <f t="shared" ref="R3:V3" si="1">R4+R7+R9+R19</f>
        <v>3.3824822718731746</v>
      </c>
      <c r="S3" s="117">
        <f t="shared" si="1"/>
        <v>6.0696633649989034</v>
      </c>
      <c r="T3" s="117">
        <f t="shared" si="1"/>
        <v>5.1511301247599492</v>
      </c>
      <c r="U3" s="117">
        <f t="shared" si="1"/>
        <v>5.0528651976061365</v>
      </c>
      <c r="V3" s="117">
        <f t="shared" si="1"/>
        <v>4.5617802283494928</v>
      </c>
      <c r="W3" s="117">
        <f t="shared" ref="W3" si="2">W4+W7+W9+W19</f>
        <v>4.6735026049880606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17.823602512721266</v>
      </c>
      <c r="C4" s="122">
        <f t="shared" si="3"/>
        <v>16.765487665261478</v>
      </c>
      <c r="D4" s="122">
        <f t="shared" si="3"/>
        <v>6.0756428618862346</v>
      </c>
      <c r="E4" s="122">
        <f t="shared" si="3"/>
        <v>5.6265050294398939</v>
      </c>
      <c r="F4" s="122">
        <f t="shared" si="3"/>
        <v>5.2701134628080535</v>
      </c>
      <c r="G4" s="122">
        <f t="shared" si="3"/>
        <v>4.7430557849755672</v>
      </c>
      <c r="H4" s="122">
        <f t="shared" si="3"/>
        <v>1.3688053548741255</v>
      </c>
      <c r="I4" s="122">
        <f t="shared" si="3"/>
        <v>1.7442274271062055</v>
      </c>
      <c r="J4" s="122">
        <f t="shared" si="3"/>
        <v>5.8307952748458263</v>
      </c>
      <c r="K4" s="122">
        <f t="shared" si="3"/>
        <v>3.645103769620949</v>
      </c>
      <c r="L4" s="122">
        <f t="shared" si="3"/>
        <v>3.3815145483710465</v>
      </c>
      <c r="M4" s="122">
        <f t="shared" si="3"/>
        <v>4.499057513282863</v>
      </c>
      <c r="N4" s="122">
        <f t="shared" si="3"/>
        <v>0.38503499742897884</v>
      </c>
      <c r="O4" s="122">
        <f t="shared" si="3"/>
        <v>0.87807563547541401</v>
      </c>
      <c r="P4" s="122">
        <f t="shared" si="3"/>
        <v>2.9037589066192138</v>
      </c>
      <c r="Q4" s="122">
        <f t="shared" si="3"/>
        <v>4.6875729889039262</v>
      </c>
      <c r="R4" s="122">
        <f t="shared" ref="R4:V4" si="4">SUM(R5:R6)</f>
        <v>1.9575663996455888</v>
      </c>
      <c r="S4" s="122">
        <f t="shared" si="4"/>
        <v>4.4474690347977468</v>
      </c>
      <c r="T4" s="122">
        <f t="shared" si="4"/>
        <v>3.614112868843665</v>
      </c>
      <c r="U4" s="122">
        <f t="shared" si="4"/>
        <v>3.4259879643312141</v>
      </c>
      <c r="V4" s="122">
        <f t="shared" si="4"/>
        <v>3.0868973630985028</v>
      </c>
      <c r="W4" s="122">
        <f t="shared" ref="W4" si="5">SUM(W5:W6)</f>
        <v>3.2510141615211525</v>
      </c>
      <c r="DA4" s="130" t="s">
        <v>1572</v>
      </c>
    </row>
    <row r="5" spans="1:105" ht="12" customHeight="1" x14ac:dyDescent="0.25">
      <c r="A5" s="97" t="s">
        <v>51</v>
      </c>
      <c r="B5" s="98">
        <v>17.728116938950983</v>
      </c>
      <c r="C5" s="98">
        <v>16.679363714531387</v>
      </c>
      <c r="D5" s="98">
        <v>6.043508168529665</v>
      </c>
      <c r="E5" s="98">
        <v>5.5984522785898534</v>
      </c>
      <c r="F5" s="98">
        <v>5.2421324161650897</v>
      </c>
      <c r="G5" s="98">
        <v>4.71822871883061</v>
      </c>
      <c r="H5" s="98">
        <v>1.3618228718830612</v>
      </c>
      <c r="I5" s="98">
        <v>1.7358555460017198</v>
      </c>
      <c r="J5" s="98">
        <v>5.80249355116079</v>
      </c>
      <c r="K5" s="98">
        <v>3.6264832330180554</v>
      </c>
      <c r="L5" s="98">
        <v>3.3651762682717119</v>
      </c>
      <c r="M5" s="98">
        <v>4.4773860705073103</v>
      </c>
      <c r="N5" s="98">
        <v>0.38331900257953583</v>
      </c>
      <c r="O5" s="98">
        <v>0.87343078245915717</v>
      </c>
      <c r="P5" s="98">
        <v>2.887876182287187</v>
      </c>
      <c r="Q5" s="98">
        <v>4.6632846087704189</v>
      </c>
      <c r="R5" s="98">
        <v>1.9474634565778151</v>
      </c>
      <c r="S5" s="98">
        <v>4.4244196044711961</v>
      </c>
      <c r="T5" s="98">
        <v>3.595442820292349</v>
      </c>
      <c r="U5" s="98">
        <v>3.4083404987102317</v>
      </c>
      <c r="V5" s="98">
        <v>3.0710232158211528</v>
      </c>
      <c r="W5" s="98">
        <v>3.2343078245915735</v>
      </c>
      <c r="DA5" s="63" t="s">
        <v>1573</v>
      </c>
    </row>
    <row r="6" spans="1:105" ht="12" customHeight="1" x14ac:dyDescent="0.25">
      <c r="A6" s="97" t="s">
        <v>53</v>
      </c>
      <c r="B6" s="98">
        <v>9.5485573770282189E-2</v>
      </c>
      <c r="C6" s="98">
        <v>8.6123950730089882E-2</v>
      </c>
      <c r="D6" s="98">
        <v>3.2134693356570015E-2</v>
      </c>
      <c r="E6" s="98">
        <v>2.8052750850040789E-2</v>
      </c>
      <c r="F6" s="98">
        <v>2.7981046642963449E-2</v>
      </c>
      <c r="G6" s="98">
        <v>2.4827066144957603E-2</v>
      </c>
      <c r="H6" s="98">
        <v>6.9824829910641898E-3</v>
      </c>
      <c r="I6" s="98">
        <v>8.3718811044858205E-3</v>
      </c>
      <c r="J6" s="98">
        <v>2.830172368503598E-2</v>
      </c>
      <c r="K6" s="98">
        <v>1.8620536602893444E-2</v>
      </c>
      <c r="L6" s="98">
        <v>1.6338280099334447E-2</v>
      </c>
      <c r="M6" s="98">
        <v>2.1671442775552562E-2</v>
      </c>
      <c r="N6" s="98">
        <v>1.7159948494429953E-3</v>
      </c>
      <c r="O6" s="98">
        <v>4.6448530162568362E-3</v>
      </c>
      <c r="P6" s="98">
        <v>1.5882724332026674E-2</v>
      </c>
      <c r="Q6" s="98">
        <v>2.4288380133507002E-2</v>
      </c>
      <c r="R6" s="98">
        <v>1.0102943067773778E-2</v>
      </c>
      <c r="S6" s="98">
        <v>2.3049430326551081E-2</v>
      </c>
      <c r="T6" s="98">
        <v>1.8670048551316258E-2</v>
      </c>
      <c r="U6" s="98">
        <v>1.7647465620982516E-2</v>
      </c>
      <c r="V6" s="98">
        <v>1.5874147277350002E-2</v>
      </c>
      <c r="W6" s="98">
        <v>1.6706336929578951E-2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0.47235206782546973</v>
      </c>
      <c r="C7" s="122">
        <f t="shared" si="6"/>
        <v>0.58690445991881801</v>
      </c>
      <c r="D7" s="122">
        <f t="shared" si="6"/>
        <v>0.43984311887060112</v>
      </c>
      <c r="E7" s="122">
        <f t="shared" si="6"/>
        <v>0.51583455566217629</v>
      </c>
      <c r="F7" s="122">
        <f t="shared" si="6"/>
        <v>0.24308930745168272</v>
      </c>
      <c r="G7" s="122">
        <f t="shared" si="6"/>
        <v>0.18370848730826375</v>
      </c>
      <c r="H7" s="122">
        <f t="shared" si="6"/>
        <v>0.12266449360701656</v>
      </c>
      <c r="I7" s="122">
        <f t="shared" si="6"/>
        <v>0.1122586713431511</v>
      </c>
      <c r="J7" s="122">
        <f t="shared" si="6"/>
        <v>8.4150499365454906E-2</v>
      </c>
      <c r="K7" s="122">
        <f t="shared" si="6"/>
        <v>3.824535403964275E-2</v>
      </c>
      <c r="L7" s="122">
        <f t="shared" si="6"/>
        <v>4.7498211168306596E-2</v>
      </c>
      <c r="M7" s="122">
        <f t="shared" si="6"/>
        <v>4.8089299936336399E-2</v>
      </c>
      <c r="N7" s="122">
        <f t="shared" si="6"/>
        <v>9.5056600472021163E-2</v>
      </c>
      <c r="O7" s="122">
        <f t="shared" si="6"/>
        <v>6.6540446891625582E-2</v>
      </c>
      <c r="P7" s="122">
        <f t="shared" si="6"/>
        <v>9.9051447811391496E-2</v>
      </c>
      <c r="Q7" s="122">
        <f t="shared" si="6"/>
        <v>0.19718743991354129</v>
      </c>
      <c r="R7" s="122">
        <f t="shared" si="6"/>
        <v>0.27572952238841092</v>
      </c>
      <c r="S7" s="122">
        <f t="shared" si="6"/>
        <v>0.31587940479694576</v>
      </c>
      <c r="T7" s="122">
        <f t="shared" si="6"/>
        <v>0.24653072958438013</v>
      </c>
      <c r="U7" s="122">
        <f t="shared" si="6"/>
        <v>0.3465712626656679</v>
      </c>
      <c r="V7" s="122">
        <f t="shared" si="6"/>
        <v>0.27854777607096914</v>
      </c>
      <c r="W7" s="122">
        <f t="shared" si="6"/>
        <v>0.2233238489225047</v>
      </c>
      <c r="DA7" s="130" t="s">
        <v>1575</v>
      </c>
    </row>
    <row r="8" spans="1:105" ht="12" customHeight="1" x14ac:dyDescent="0.25">
      <c r="A8" s="97" t="s">
        <v>53</v>
      </c>
      <c r="B8" s="98">
        <v>0.47235206782546973</v>
      </c>
      <c r="C8" s="98">
        <v>0.58690445991881801</v>
      </c>
      <c r="D8" s="98">
        <v>0.43984311887060112</v>
      </c>
      <c r="E8" s="98">
        <v>0.51583455566217629</v>
      </c>
      <c r="F8" s="98">
        <v>0.24308930745168272</v>
      </c>
      <c r="G8" s="98">
        <v>0.18370848730826375</v>
      </c>
      <c r="H8" s="98">
        <v>0.12266449360701656</v>
      </c>
      <c r="I8" s="98">
        <v>0.1122586713431511</v>
      </c>
      <c r="J8" s="98">
        <v>8.4150499365454906E-2</v>
      </c>
      <c r="K8" s="98">
        <v>3.824535403964275E-2</v>
      </c>
      <c r="L8" s="98">
        <v>4.7498211168306596E-2</v>
      </c>
      <c r="M8" s="98">
        <v>4.8089299936336399E-2</v>
      </c>
      <c r="N8" s="98">
        <v>9.5056600472021163E-2</v>
      </c>
      <c r="O8" s="98">
        <v>6.6540446891625582E-2</v>
      </c>
      <c r="P8" s="98">
        <v>9.9051447811391496E-2</v>
      </c>
      <c r="Q8" s="98">
        <v>0.19718743991354129</v>
      </c>
      <c r="R8" s="98">
        <v>0.27572952238841092</v>
      </c>
      <c r="S8" s="98">
        <v>0.31587940479694576</v>
      </c>
      <c r="T8" s="98">
        <v>0.24653072958438013</v>
      </c>
      <c r="U8" s="98">
        <v>0.3465712626656679</v>
      </c>
      <c r="V8" s="98">
        <v>0.27854777607096914</v>
      </c>
      <c r="W8" s="98">
        <v>0.2233238489225047</v>
      </c>
      <c r="DA8" s="63" t="s">
        <v>1576</v>
      </c>
    </row>
    <row r="9" spans="1:105" ht="12" customHeight="1" x14ac:dyDescent="0.25">
      <c r="A9" s="121" t="s">
        <v>55</v>
      </c>
      <c r="B9" s="122">
        <v>3.2902866885468618</v>
      </c>
      <c r="C9" s="122">
        <v>2.5989551602685221</v>
      </c>
      <c r="D9" s="122">
        <v>1.6377966074268056</v>
      </c>
      <c r="E9" s="122">
        <v>1.0841310400411159</v>
      </c>
      <c r="F9" s="122">
        <v>0.78390030745004347</v>
      </c>
      <c r="G9" s="122">
        <v>0.59772587906021957</v>
      </c>
      <c r="H9" s="122">
        <v>0.45158647700503263</v>
      </c>
      <c r="I9" s="122">
        <v>0.43408165895068895</v>
      </c>
      <c r="J9" s="122">
        <v>0.50525926550929945</v>
      </c>
      <c r="K9" s="122">
        <v>0.56918872389305175</v>
      </c>
      <c r="L9" s="122">
        <v>0.5676846407857904</v>
      </c>
      <c r="M9" s="122">
        <v>0.49714279595124555</v>
      </c>
      <c r="N9" s="122">
        <v>0.39629000511769247</v>
      </c>
      <c r="O9" s="122">
        <v>0.43424399952794956</v>
      </c>
      <c r="P9" s="122">
        <v>0.6147597714048878</v>
      </c>
      <c r="Q9" s="122">
        <v>0.69512529648792232</v>
      </c>
      <c r="R9" s="122">
        <v>0.77085892861180172</v>
      </c>
      <c r="S9" s="122">
        <v>0.87714327638318035</v>
      </c>
      <c r="T9" s="122">
        <v>0.84537229270041947</v>
      </c>
      <c r="U9" s="122">
        <v>0.83049881140604964</v>
      </c>
      <c r="V9" s="122">
        <v>0.73787613803814389</v>
      </c>
      <c r="W9" s="122">
        <v>0.76667337187994278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3.2389343241004988E-2</v>
      </c>
      <c r="C11" s="98">
        <v>2.5852884585655947E-2</v>
      </c>
      <c r="D11" s="98">
        <v>1.6490976032471995E-2</v>
      </c>
      <c r="E11" s="98">
        <v>1.1068616054056827E-2</v>
      </c>
      <c r="F11" s="98">
        <v>7.8408864612539604E-3</v>
      </c>
      <c r="G11" s="98">
        <v>6.1247423394628336E-3</v>
      </c>
      <c r="H11" s="98">
        <v>3.6316222995239553E-3</v>
      </c>
      <c r="I11" s="98">
        <v>1.8524227690233412E-3</v>
      </c>
      <c r="J11" s="98">
        <v>2.196871598614696E-3</v>
      </c>
      <c r="K11" s="98">
        <v>2.3484415332957901E-3</v>
      </c>
      <c r="L11" s="98">
        <v>2.227064732566579E-3</v>
      </c>
      <c r="M11" s="98">
        <v>1.7129350576315359E-3</v>
      </c>
      <c r="N11" s="98">
        <v>1.2225270580218496E-3</v>
      </c>
      <c r="O11" s="98">
        <v>2.6661849761812038E-3</v>
      </c>
      <c r="P11" s="98">
        <v>3.841245334767038E-3</v>
      </c>
      <c r="Q11" s="98">
        <v>3.62020709485927E-3</v>
      </c>
      <c r="R11" s="98">
        <v>3.5884819426574006E-3</v>
      </c>
      <c r="S11" s="98">
        <v>4.0519932397515548E-3</v>
      </c>
      <c r="T11" s="98">
        <v>3.8422441276642384E-3</v>
      </c>
      <c r="U11" s="98">
        <v>3.7742440970516553E-3</v>
      </c>
      <c r="V11" s="98">
        <v>3.7568413879191563E-3</v>
      </c>
      <c r="W11" s="98">
        <v>3.3690250707948265E-3</v>
      </c>
      <c r="DA11" s="63" t="s">
        <v>1579</v>
      </c>
    </row>
    <row r="12" spans="1:105" ht="12" customHeight="1" x14ac:dyDescent="0.25">
      <c r="A12" s="97" t="s">
        <v>123</v>
      </c>
      <c r="B12" s="98">
        <v>3.1286254555385514E-4</v>
      </c>
      <c r="C12" s="98">
        <v>3.1134798604102873E-4</v>
      </c>
      <c r="D12" s="98">
        <v>1.0938763346677449E-4</v>
      </c>
      <c r="E12" s="98">
        <v>1.0964148902984966E-4</v>
      </c>
      <c r="F12" s="98">
        <v>1.1231196496919461E-4</v>
      </c>
      <c r="G12" s="98">
        <v>1.13308615225612E-4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1.0044802046950635E-4</v>
      </c>
      <c r="C13" s="101">
        <v>9.9252977814889867E-5</v>
      </c>
      <c r="D13" s="101">
        <v>3.5712706150676635E-5</v>
      </c>
      <c r="E13" s="101">
        <v>3.4927125541511045E-5</v>
      </c>
      <c r="F13" s="101">
        <v>3.6370139795871113E-5</v>
      </c>
      <c r="G13" s="101">
        <v>4.085689545407185E-5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2.1241452508434882E-4</v>
      </c>
      <c r="C14" s="104">
        <v>2.1209500822613888E-4</v>
      </c>
      <c r="D14" s="104">
        <v>7.3674927316097851E-5</v>
      </c>
      <c r="E14" s="104">
        <v>7.4714363488338621E-5</v>
      </c>
      <c r="F14" s="104">
        <v>7.5941825173323494E-5</v>
      </c>
      <c r="G14" s="104">
        <v>7.2451719771540155E-5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1.47703557847831</v>
      </c>
      <c r="C15" s="101">
        <v>1.1670142595065676</v>
      </c>
      <c r="D15" s="101">
        <v>0.73432139343520486</v>
      </c>
      <c r="E15" s="101">
        <v>0.48703584362345964</v>
      </c>
      <c r="F15" s="101">
        <v>0.35176816783697407</v>
      </c>
      <c r="G15" s="101">
        <v>0.26578998832567718</v>
      </c>
      <c r="H15" s="101">
        <v>0.19529135383223373</v>
      </c>
      <c r="I15" s="101">
        <v>0.10758250935299288</v>
      </c>
      <c r="J15" s="101">
        <v>0.11875538693456986</v>
      </c>
      <c r="K15" s="101">
        <v>0.13910347010813795</v>
      </c>
      <c r="L15" s="101">
        <v>0.14210183985008851</v>
      </c>
      <c r="M15" s="101">
        <v>0.12295080328097741</v>
      </c>
      <c r="N15" s="101">
        <v>0.11629312801837116</v>
      </c>
      <c r="O15" s="101">
        <v>0.16973084628932905</v>
      </c>
      <c r="P15" s="101">
        <v>0.23162013805552328</v>
      </c>
      <c r="Q15" s="101">
        <v>0.23974380477216339</v>
      </c>
      <c r="R15" s="101">
        <v>0.25603851134179362</v>
      </c>
      <c r="S15" s="101">
        <v>0.27776286632981928</v>
      </c>
      <c r="T15" s="101">
        <v>0.25123560215801688</v>
      </c>
      <c r="U15" s="101">
        <v>0.24066653293526755</v>
      </c>
      <c r="V15" s="101">
        <v>0.20048676736082219</v>
      </c>
      <c r="W15" s="101">
        <v>0.2193793672071451</v>
      </c>
      <c r="DA15" s="131" t="s">
        <v>1583</v>
      </c>
    </row>
    <row r="16" spans="1:105" ht="12" customHeight="1" x14ac:dyDescent="0.25">
      <c r="A16" s="107" t="s">
        <v>121</v>
      </c>
      <c r="B16" s="104">
        <v>1.7805489042819929</v>
      </c>
      <c r="C16" s="104">
        <v>1.4057766681902579</v>
      </c>
      <c r="D16" s="104">
        <v>0.88687485032566182</v>
      </c>
      <c r="E16" s="104">
        <v>0.58591693887456975</v>
      </c>
      <c r="F16" s="104">
        <v>0.42417894118684624</v>
      </c>
      <c r="G16" s="104">
        <v>0.32569783977985389</v>
      </c>
      <c r="H16" s="104">
        <v>0.25266350087327494</v>
      </c>
      <c r="I16" s="104">
        <v>0.32464672682867274</v>
      </c>
      <c r="J16" s="104">
        <v>0.38430700697611492</v>
      </c>
      <c r="K16" s="104">
        <v>0.42773681225161797</v>
      </c>
      <c r="L16" s="104">
        <v>0.42335573620313527</v>
      </c>
      <c r="M16" s="104">
        <v>0.37247905761263661</v>
      </c>
      <c r="N16" s="104">
        <v>0.27877435004129947</v>
      </c>
      <c r="O16" s="104">
        <v>0.26184696826243931</v>
      </c>
      <c r="P16" s="104">
        <v>0.37929838801459742</v>
      </c>
      <c r="Q16" s="104">
        <v>0.45176128462089965</v>
      </c>
      <c r="R16" s="104">
        <v>0.51123193532735067</v>
      </c>
      <c r="S16" s="104">
        <v>0.59532841681360948</v>
      </c>
      <c r="T16" s="104">
        <v>0.59029444641473827</v>
      </c>
      <c r="U16" s="104">
        <v>0.5860580343737305</v>
      </c>
      <c r="V16" s="104">
        <v>0.53363252928940252</v>
      </c>
      <c r="W16" s="104">
        <v>0.54392497960200281</v>
      </c>
      <c r="DA16" s="132" t="s">
        <v>1584</v>
      </c>
    </row>
    <row r="17" spans="1:105" ht="12" customHeight="1" x14ac:dyDescent="0.25">
      <c r="A17" s="108" t="s">
        <v>53</v>
      </c>
      <c r="B17" s="98">
        <v>0.52897375437816996</v>
      </c>
      <c r="C17" s="98">
        <v>0.41440779790972382</v>
      </c>
      <c r="D17" s="98">
        <v>0.26727774795596776</v>
      </c>
      <c r="E17" s="98">
        <v>0.17150182987192031</v>
      </c>
      <c r="F17" s="98">
        <v>0.12658710354741692</v>
      </c>
      <c r="G17" s="98">
        <v>0.10844476446749479</v>
      </c>
      <c r="H17" s="98">
        <v>7.5362196504859508E-2</v>
      </c>
      <c r="I17" s="98">
        <v>9.6123979536291523E-2</v>
      </c>
      <c r="J17" s="98">
        <v>0.11195934578706357</v>
      </c>
      <c r="K17" s="98">
        <v>0.1255489644358608</v>
      </c>
      <c r="L17" s="98">
        <v>0.12499781164513246</v>
      </c>
      <c r="M17" s="98">
        <v>0.10782745332289477</v>
      </c>
      <c r="N17" s="98">
        <v>6.8053949894000113E-2</v>
      </c>
      <c r="O17" s="98">
        <v>6.7496362927265199E-2</v>
      </c>
      <c r="P17" s="98">
        <v>9.4926616545788392E-2</v>
      </c>
      <c r="Q17" s="98">
        <v>0.10736333397434235</v>
      </c>
      <c r="R17" s="98">
        <v>0.1392160570164391</v>
      </c>
      <c r="S17" s="98">
        <v>0.16481636930261423</v>
      </c>
      <c r="T17" s="98">
        <v>0.15838793672287932</v>
      </c>
      <c r="U17" s="98">
        <v>0.15075293544421112</v>
      </c>
      <c r="V17" s="98">
        <v>0.13369092736385299</v>
      </c>
      <c r="W17" s="98">
        <v>0.13745048751630595</v>
      </c>
      <c r="DA17" s="63" t="s">
        <v>1585</v>
      </c>
    </row>
    <row r="18" spans="1:105" ht="12" customHeight="1" x14ac:dyDescent="0.25">
      <c r="A18" s="108" t="s">
        <v>52</v>
      </c>
      <c r="B18" s="98">
        <v>1.251575149903823</v>
      </c>
      <c r="C18" s="98">
        <v>0.99136887028053411</v>
      </c>
      <c r="D18" s="98">
        <v>0.61959710236969412</v>
      </c>
      <c r="E18" s="98">
        <v>0.41441510900264938</v>
      </c>
      <c r="F18" s="98">
        <v>0.29759183763942931</v>
      </c>
      <c r="G18" s="98">
        <v>0.21725307531235907</v>
      </c>
      <c r="H18" s="98">
        <v>0.1773013043684154</v>
      </c>
      <c r="I18" s="98">
        <v>0.2285227472923812</v>
      </c>
      <c r="J18" s="98">
        <v>0.27234766118905135</v>
      </c>
      <c r="K18" s="98">
        <v>0.30218784781575719</v>
      </c>
      <c r="L18" s="98">
        <v>0.29835792455800281</v>
      </c>
      <c r="M18" s="98">
        <v>0.26465160428974183</v>
      </c>
      <c r="N18" s="98">
        <v>0.21072040014729937</v>
      </c>
      <c r="O18" s="98">
        <v>0.19435060533517409</v>
      </c>
      <c r="P18" s="98">
        <v>0.28437177146880904</v>
      </c>
      <c r="Q18" s="98">
        <v>0.34439795064655732</v>
      </c>
      <c r="R18" s="98">
        <v>0.3720158783109116</v>
      </c>
      <c r="S18" s="98">
        <v>0.4305120475109952</v>
      </c>
      <c r="T18" s="98">
        <v>0.43190650969185895</v>
      </c>
      <c r="U18" s="98">
        <v>0.43530509892951941</v>
      </c>
      <c r="V18" s="98">
        <v>0.39994160192554956</v>
      </c>
      <c r="W18" s="98">
        <v>0.40647449208569686</v>
      </c>
      <c r="DA18" s="63" t="s">
        <v>1586</v>
      </c>
    </row>
    <row r="19" spans="1:105" ht="12" customHeight="1" x14ac:dyDescent="0.25">
      <c r="A19" s="121" t="s">
        <v>54</v>
      </c>
      <c r="B19" s="122">
        <v>1.5506755907587069</v>
      </c>
      <c r="C19" s="122">
        <v>1.2095348035213724</v>
      </c>
      <c r="D19" s="122">
        <v>0.83581209551140345</v>
      </c>
      <c r="E19" s="122">
        <v>0.53848197434649625</v>
      </c>
      <c r="F19" s="122">
        <v>0.40422586502901631</v>
      </c>
      <c r="G19" s="122">
        <v>0.30887856258762031</v>
      </c>
      <c r="H19" s="122">
        <v>0.23605581186904109</v>
      </c>
      <c r="I19" s="122">
        <v>0.23120908678597321</v>
      </c>
      <c r="J19" s="122">
        <v>0.25338079104740896</v>
      </c>
      <c r="K19" s="122">
        <v>0.27720718078007972</v>
      </c>
      <c r="L19" s="122">
        <v>0.27098551941395477</v>
      </c>
      <c r="M19" s="122">
        <v>0.22707279089703566</v>
      </c>
      <c r="N19" s="122">
        <v>0.18289733170340258</v>
      </c>
      <c r="O19" s="122">
        <v>0.21477268446484821</v>
      </c>
      <c r="P19" s="122">
        <v>0.3083291632269145</v>
      </c>
      <c r="Q19" s="122">
        <v>0.34382367918882317</v>
      </c>
      <c r="R19" s="122">
        <v>0.37832742122737317</v>
      </c>
      <c r="S19" s="122">
        <v>0.42917164902102983</v>
      </c>
      <c r="T19" s="122">
        <v>0.44511423363148511</v>
      </c>
      <c r="U19" s="122">
        <v>0.44980715920320513</v>
      </c>
      <c r="V19" s="122">
        <v>0.45845895114187796</v>
      </c>
      <c r="W19" s="122">
        <v>0.43249122266445972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8.3980774401420155E-2</v>
      </c>
      <c r="C21" s="98">
        <v>6.7567223929863016E-2</v>
      </c>
      <c r="D21" s="98">
        <v>4.3852711803490596E-2</v>
      </c>
      <c r="E21" s="98">
        <v>2.8185524221249772E-2</v>
      </c>
      <c r="F21" s="98">
        <v>2.2496308350236156E-2</v>
      </c>
      <c r="G21" s="98">
        <v>1.6295390599017377E-2</v>
      </c>
      <c r="H21" s="98">
        <v>1.2712908363993022E-2</v>
      </c>
      <c r="I21" s="98">
        <v>1.4541736341792146E-2</v>
      </c>
      <c r="J21" s="98">
        <v>1.5983447243858948E-2</v>
      </c>
      <c r="K21" s="98">
        <v>1.4539394446635072E-2</v>
      </c>
      <c r="L21" s="98">
        <v>1.8247683956821054E-2</v>
      </c>
      <c r="M21" s="98">
        <v>1.5178353067880797E-2</v>
      </c>
      <c r="N21" s="98">
        <v>4.3705737551435128E-3</v>
      </c>
      <c r="O21" s="98">
        <v>3.3356507386900935E-2</v>
      </c>
      <c r="P21" s="98">
        <v>5.258303049725966E-2</v>
      </c>
      <c r="Q21" s="98">
        <v>5.4831295262302432E-2</v>
      </c>
      <c r="R21" s="98">
        <v>5.5033144777912719E-2</v>
      </c>
      <c r="S21" s="98">
        <v>6.7796349946255177E-2</v>
      </c>
      <c r="T21" s="98">
        <v>8.9974710774869904E-2</v>
      </c>
      <c r="U21" s="98">
        <v>0.10101790717790153</v>
      </c>
      <c r="V21" s="98">
        <v>0.11507913088667832</v>
      </c>
      <c r="W21" s="98">
        <v>0.11833977518226672</v>
      </c>
      <c r="DA21" s="63" t="s">
        <v>1589</v>
      </c>
    </row>
    <row r="22" spans="1:105" ht="12" customHeight="1" x14ac:dyDescent="0.25">
      <c r="A22" s="109" t="s">
        <v>120</v>
      </c>
      <c r="B22" s="33">
        <v>1.4666948163572866</v>
      </c>
      <c r="C22" s="33">
        <v>1.1419675795915094</v>
      </c>
      <c r="D22" s="33">
        <v>0.79195938370791286</v>
      </c>
      <c r="E22" s="33">
        <v>0.51029645012524649</v>
      </c>
      <c r="F22" s="33">
        <v>0.38172955667878017</v>
      </c>
      <c r="G22" s="33">
        <v>0.29258317198860295</v>
      </c>
      <c r="H22" s="33">
        <v>0.22334290350504807</v>
      </c>
      <c r="I22" s="33">
        <v>0.21666735044418106</v>
      </c>
      <c r="J22" s="33">
        <v>0.23739734380355001</v>
      </c>
      <c r="K22" s="33">
        <v>0.26266778633344467</v>
      </c>
      <c r="L22" s="33">
        <v>0.25273783545713374</v>
      </c>
      <c r="M22" s="33">
        <v>0.21189443782915487</v>
      </c>
      <c r="N22" s="33">
        <v>0.17852675794825906</v>
      </c>
      <c r="O22" s="33">
        <v>0.18141617707794727</v>
      </c>
      <c r="P22" s="33">
        <v>0.25574613272965485</v>
      </c>
      <c r="Q22" s="33">
        <v>0.28899238392652077</v>
      </c>
      <c r="R22" s="33">
        <v>0.32329427644946046</v>
      </c>
      <c r="S22" s="33">
        <v>0.36137529907477467</v>
      </c>
      <c r="T22" s="33">
        <v>0.35513952285661521</v>
      </c>
      <c r="U22" s="33">
        <v>0.34878925202530359</v>
      </c>
      <c r="V22" s="33">
        <v>0.34337982025519964</v>
      </c>
      <c r="W22" s="33">
        <v>0.31415144748219298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70.299975126002977</v>
      </c>
      <c r="C24" s="117">
        <f t="shared" si="7"/>
        <v>70.642541874189448</v>
      </c>
      <c r="D24" s="117">
        <f t="shared" si="7"/>
        <v>54.045722141229966</v>
      </c>
      <c r="E24" s="117">
        <f t="shared" si="7"/>
        <v>54.934326683494653</v>
      </c>
      <c r="F24" s="117">
        <f t="shared" si="7"/>
        <v>56.345217057719609</v>
      </c>
      <c r="G24" s="117">
        <f t="shared" si="7"/>
        <v>53.200245311258989</v>
      </c>
      <c r="H24" s="117">
        <f t="shared" si="7"/>
        <v>50.625528782259359</v>
      </c>
      <c r="I24" s="117">
        <f t="shared" si="7"/>
        <v>46.341290636529202</v>
      </c>
      <c r="J24" s="117">
        <f t="shared" si="7"/>
        <v>46.121723574441596</v>
      </c>
      <c r="K24" s="117">
        <f t="shared" si="7"/>
        <v>38.725011608076215</v>
      </c>
      <c r="L24" s="117">
        <f t="shared" si="7"/>
        <v>44.25603497965232</v>
      </c>
      <c r="M24" s="117">
        <f t="shared" si="7"/>
        <v>39.756079491649764</v>
      </c>
      <c r="N24" s="117">
        <f t="shared" si="7"/>
        <v>24.463994525512774</v>
      </c>
      <c r="O24" s="117">
        <f t="shared" si="7"/>
        <v>50.36612840078957</v>
      </c>
      <c r="P24" s="117">
        <f t="shared" si="7"/>
        <v>74.46992993266862</v>
      </c>
      <c r="Q24" s="117">
        <f t="shared" si="7"/>
        <v>68.145625963793634</v>
      </c>
      <c r="R24" s="117">
        <f t="shared" ref="R24:V24" si="8">R25+R28+R30+R39</f>
        <v>66.011104031222629</v>
      </c>
      <c r="S24" s="117">
        <f t="shared" si="8"/>
        <v>65.111537230121797</v>
      </c>
      <c r="T24" s="117">
        <f t="shared" si="8"/>
        <v>47.509570016197202</v>
      </c>
      <c r="U24" s="117">
        <f t="shared" si="8"/>
        <v>34.354419663204602</v>
      </c>
      <c r="V24" s="117">
        <f t="shared" si="8"/>
        <v>19.399485499642442</v>
      </c>
      <c r="W24" s="117">
        <f t="shared" ref="W24" si="9">W25+W28+W30+W39</f>
        <v>44.155838182523169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55.410734896827229</v>
      </c>
      <c r="C25" s="122">
        <f t="shared" si="10"/>
        <v>56.816602293363175</v>
      </c>
      <c r="D25" s="122">
        <f t="shared" si="10"/>
        <v>41.993611967445716</v>
      </c>
      <c r="E25" s="122">
        <f t="shared" si="10"/>
        <v>43.991049689408911</v>
      </c>
      <c r="F25" s="122">
        <f t="shared" si="10"/>
        <v>46.286497733362609</v>
      </c>
      <c r="G25" s="122">
        <f t="shared" si="10"/>
        <v>43.983035829590406</v>
      </c>
      <c r="H25" s="122">
        <f t="shared" si="10"/>
        <v>41.651137327571043</v>
      </c>
      <c r="I25" s="122">
        <f t="shared" si="10"/>
        <v>37.685149636061944</v>
      </c>
      <c r="J25" s="122">
        <f t="shared" si="10"/>
        <v>37.121422486911548</v>
      </c>
      <c r="K25" s="122">
        <f t="shared" si="10"/>
        <v>29.173922631689425</v>
      </c>
      <c r="L25" s="122">
        <f t="shared" si="10"/>
        <v>34.213895551257195</v>
      </c>
      <c r="M25" s="122">
        <f t="shared" si="10"/>
        <v>29.156179077313421</v>
      </c>
      <c r="N25" s="122">
        <f t="shared" si="10"/>
        <v>12.3998427192425</v>
      </c>
      <c r="O25" s="122">
        <f t="shared" si="10"/>
        <v>37.54552314940122</v>
      </c>
      <c r="P25" s="122">
        <f t="shared" si="10"/>
        <v>60.744079843713813</v>
      </c>
      <c r="Q25" s="122">
        <f t="shared" si="10"/>
        <v>53.637752197895288</v>
      </c>
      <c r="R25" s="122">
        <f t="shared" ref="R25:V25" si="11">SUM(R26:R27)</f>
        <v>50.662970938900962</v>
      </c>
      <c r="S25" s="122">
        <f t="shared" si="11"/>
        <v>50.002206562002605</v>
      </c>
      <c r="T25" s="122">
        <f t="shared" si="11"/>
        <v>34.396359361887072</v>
      </c>
      <c r="U25" s="122">
        <f t="shared" si="11"/>
        <v>22.628238796500661</v>
      </c>
      <c r="V25" s="122">
        <f t="shared" si="11"/>
        <v>8.7236921601708115</v>
      </c>
      <c r="W25" s="122">
        <f t="shared" ref="W25" si="12">SUM(W26:W27)</f>
        <v>33.370968418978684</v>
      </c>
      <c r="DA25" s="130" t="s">
        <v>1592</v>
      </c>
    </row>
    <row r="26" spans="1:105" ht="12" customHeight="1" x14ac:dyDescent="0.25">
      <c r="A26" s="97" t="s">
        <v>74</v>
      </c>
      <c r="B26" s="98">
        <v>54.768997811356385</v>
      </c>
      <c r="C26" s="98">
        <v>56.185476798056378</v>
      </c>
      <c r="D26" s="98">
        <v>41.513413596861696</v>
      </c>
      <c r="E26" s="98">
        <v>43.516687038039052</v>
      </c>
      <c r="F26" s="98">
        <v>45.755193164349322</v>
      </c>
      <c r="G26" s="98">
        <v>43.485257884368949</v>
      </c>
      <c r="H26" s="98">
        <v>41.184223618311997</v>
      </c>
      <c r="I26" s="98">
        <v>37.281474082857663</v>
      </c>
      <c r="J26" s="98">
        <v>36.711104705232998</v>
      </c>
      <c r="K26" s="98">
        <v>28.824959096557841</v>
      </c>
      <c r="L26" s="98">
        <v>33.813463739946982</v>
      </c>
      <c r="M26" s="98">
        <v>28.802302674770527</v>
      </c>
      <c r="N26" s="98">
        <v>12.260178712270875</v>
      </c>
      <c r="O26" s="98">
        <v>37.062925960101921</v>
      </c>
      <c r="P26" s="98">
        <v>59.932622387214856</v>
      </c>
      <c r="Q26" s="98">
        <v>52.956912200248382</v>
      </c>
      <c r="R26" s="98">
        <v>50.022612509018266</v>
      </c>
      <c r="S26" s="98">
        <v>49.370470442097464</v>
      </c>
      <c r="T26" s="98">
        <v>33.962843886289704</v>
      </c>
      <c r="U26" s="98">
        <v>22.343520711765603</v>
      </c>
      <c r="V26" s="98">
        <v>8.614115609522818</v>
      </c>
      <c r="W26" s="98">
        <v>32.94871272378164</v>
      </c>
      <c r="DA26" s="63" t="s">
        <v>1593</v>
      </c>
    </row>
    <row r="27" spans="1:105" ht="12" customHeight="1" x14ac:dyDescent="0.25">
      <c r="A27" s="97" t="s">
        <v>53</v>
      </c>
      <c r="B27" s="98">
        <v>0.64173708547084052</v>
      </c>
      <c r="C27" s="98">
        <v>0.63112549530679396</v>
      </c>
      <c r="D27" s="98">
        <v>0.48019837058402337</v>
      </c>
      <c r="E27" s="98">
        <v>0.47436265136985573</v>
      </c>
      <c r="F27" s="98">
        <v>0.53130456901328404</v>
      </c>
      <c r="G27" s="98">
        <v>0.49777794522145868</v>
      </c>
      <c r="H27" s="98">
        <v>0.46691370925904618</v>
      </c>
      <c r="I27" s="98">
        <v>0.40367555320428</v>
      </c>
      <c r="J27" s="98">
        <v>0.41031778167855126</v>
      </c>
      <c r="K27" s="98">
        <v>0.34896353513158557</v>
      </c>
      <c r="L27" s="98">
        <v>0.40043181131021377</v>
      </c>
      <c r="M27" s="98">
        <v>0.35387640254289582</v>
      </c>
      <c r="N27" s="98">
        <v>0.13966400697162454</v>
      </c>
      <c r="O27" s="98">
        <v>0.48259718929929907</v>
      </c>
      <c r="P27" s="98">
        <v>0.81145745649895373</v>
      </c>
      <c r="Q27" s="98">
        <v>0.6808399976469055</v>
      </c>
      <c r="R27" s="98">
        <v>0.64035842988269331</v>
      </c>
      <c r="S27" s="98">
        <v>0.631736119905139</v>
      </c>
      <c r="T27" s="98">
        <v>0.43351547559736925</v>
      </c>
      <c r="U27" s="98">
        <v>0.28471808473505694</v>
      </c>
      <c r="V27" s="98">
        <v>0.10957655064799424</v>
      </c>
      <c r="W27" s="98">
        <v>0.42225569519704509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1.3236629634769532</v>
      </c>
      <c r="C28" s="122">
        <f t="shared" si="13"/>
        <v>1.6799683133496182</v>
      </c>
      <c r="D28" s="122">
        <f t="shared" si="13"/>
        <v>1.3223043925465947</v>
      </c>
      <c r="E28" s="122">
        <f t="shared" si="13"/>
        <v>1.5836476574824305</v>
      </c>
      <c r="F28" s="122">
        <f t="shared" si="13"/>
        <v>0.76884933967179103</v>
      </c>
      <c r="G28" s="122">
        <f t="shared" si="13"/>
        <v>0.61675763124576055</v>
      </c>
      <c r="H28" s="122">
        <f t="shared" si="13"/>
        <v>0.52458451466894385</v>
      </c>
      <c r="I28" s="122">
        <f t="shared" si="13"/>
        <v>0.76978055913420662</v>
      </c>
      <c r="J28" s="122">
        <f t="shared" si="13"/>
        <v>0.79298378373523692</v>
      </c>
      <c r="K28" s="122">
        <f t="shared" si="13"/>
        <v>0.63313648431065539</v>
      </c>
      <c r="L28" s="122">
        <f t="shared" si="13"/>
        <v>1.1007729381254479</v>
      </c>
      <c r="M28" s="122">
        <f t="shared" si="13"/>
        <v>1.2990706585992904</v>
      </c>
      <c r="N28" s="122">
        <f t="shared" si="13"/>
        <v>2.6023848522971584</v>
      </c>
      <c r="O28" s="122">
        <f t="shared" si="13"/>
        <v>1.734979612484306</v>
      </c>
      <c r="P28" s="122">
        <f t="shared" si="13"/>
        <v>1.5460764300005889</v>
      </c>
      <c r="Q28" s="122">
        <f t="shared" si="13"/>
        <v>2.1331677807487206</v>
      </c>
      <c r="R28" s="122">
        <f t="shared" si="13"/>
        <v>2.5617939157820127</v>
      </c>
      <c r="S28" s="122">
        <f t="shared" si="13"/>
        <v>2.5761899459203512</v>
      </c>
      <c r="T28" s="122">
        <f t="shared" si="13"/>
        <v>1.727323043096485</v>
      </c>
      <c r="U28" s="122">
        <f t="shared" si="13"/>
        <v>2.1691250559492263</v>
      </c>
      <c r="V28" s="122">
        <f t="shared" si="13"/>
        <v>1.6679139561725926</v>
      </c>
      <c r="W28" s="122">
        <f t="shared" si="13"/>
        <v>1.3720285721161392</v>
      </c>
      <c r="DA28" s="130" t="s">
        <v>1595</v>
      </c>
    </row>
    <row r="29" spans="1:105" ht="12" customHeight="1" x14ac:dyDescent="0.25">
      <c r="A29" s="97" t="s">
        <v>53</v>
      </c>
      <c r="B29" s="98">
        <v>1.3236629634769532</v>
      </c>
      <c r="C29" s="98">
        <v>1.6799683133496182</v>
      </c>
      <c r="D29" s="98">
        <v>1.3223043925465947</v>
      </c>
      <c r="E29" s="98">
        <v>1.5836476574824305</v>
      </c>
      <c r="F29" s="98">
        <v>0.76884933967179103</v>
      </c>
      <c r="G29" s="98">
        <v>0.61675763124576055</v>
      </c>
      <c r="H29" s="98">
        <v>0.52458451466894385</v>
      </c>
      <c r="I29" s="98">
        <v>0.76978055913420662</v>
      </c>
      <c r="J29" s="98">
        <v>0.79298378373523692</v>
      </c>
      <c r="K29" s="98">
        <v>0.63313648431065539</v>
      </c>
      <c r="L29" s="98">
        <v>1.1007729381254479</v>
      </c>
      <c r="M29" s="98">
        <v>1.2990706585992904</v>
      </c>
      <c r="N29" s="98">
        <v>2.6023848522971584</v>
      </c>
      <c r="O29" s="98">
        <v>1.734979612484306</v>
      </c>
      <c r="P29" s="98">
        <v>1.5460764300005889</v>
      </c>
      <c r="Q29" s="98">
        <v>2.1331677807487206</v>
      </c>
      <c r="R29" s="98">
        <v>2.5617939157820127</v>
      </c>
      <c r="S29" s="98">
        <v>2.5761899459203512</v>
      </c>
      <c r="T29" s="98">
        <v>1.727323043096485</v>
      </c>
      <c r="U29" s="98">
        <v>2.1691250559492263</v>
      </c>
      <c r="V29" s="98">
        <v>1.6679139561725926</v>
      </c>
      <c r="W29" s="98">
        <v>1.3720285721161392</v>
      </c>
      <c r="DA29" s="63" t="s">
        <v>1596</v>
      </c>
    </row>
    <row r="30" spans="1:105" ht="12" customHeight="1" x14ac:dyDescent="0.25">
      <c r="A30" s="121" t="s">
        <v>55</v>
      </c>
      <c r="B30" s="122">
        <v>9.220218907977582</v>
      </c>
      <c r="C30" s="122">
        <v>8.2855730409443673</v>
      </c>
      <c r="D30" s="122">
        <v>7.1011837151329109</v>
      </c>
      <c r="E30" s="122">
        <v>6.2476991058226261</v>
      </c>
      <c r="F30" s="122">
        <v>6.140225547955902</v>
      </c>
      <c r="G30" s="122">
        <v>5.6802605269416366</v>
      </c>
      <c r="H30" s="122">
        <v>5.5666680786991556</v>
      </c>
      <c r="I30" s="122">
        <v>5.2524942367152461</v>
      </c>
      <c r="J30" s="122">
        <v>5.5537015501537521</v>
      </c>
      <c r="K30" s="122">
        <v>6.0783721332193226</v>
      </c>
      <c r="L30" s="122">
        <v>6.1224752897763466</v>
      </c>
      <c r="M30" s="122">
        <v>6.4593179666993361</v>
      </c>
      <c r="N30" s="122">
        <v>6.5240963858230545</v>
      </c>
      <c r="O30" s="122">
        <v>7.4680090476794847</v>
      </c>
      <c r="P30" s="122">
        <v>8.1830225175082916</v>
      </c>
      <c r="Q30" s="122">
        <v>8.3447150981529958</v>
      </c>
      <c r="R30" s="122">
        <v>8.6280681699835888</v>
      </c>
      <c r="S30" s="122">
        <v>8.4574603388983771</v>
      </c>
      <c r="T30" s="122">
        <v>7.4905415067791079</v>
      </c>
      <c r="U30" s="122">
        <v>6.2147414690373788</v>
      </c>
      <c r="V30" s="122">
        <v>5.5648725035479645</v>
      </c>
      <c r="W30" s="122">
        <v>6.0267464389157706</v>
      </c>
      <c r="DA30" s="130" t="s">
        <v>1597</v>
      </c>
    </row>
    <row r="31" spans="1:105" ht="12" customHeight="1" x14ac:dyDescent="0.25">
      <c r="A31" s="97" t="s">
        <v>141</v>
      </c>
      <c r="B31" s="98">
        <v>9.1063232044082093E-2</v>
      </c>
      <c r="C31" s="98">
        <v>8.4873098143728828E-2</v>
      </c>
      <c r="D31" s="98">
        <v>7.4684121046504362E-2</v>
      </c>
      <c r="E31" s="98">
        <v>7.0128388147271487E-2</v>
      </c>
      <c r="F31" s="98">
        <v>6.7460913313531393E-2</v>
      </c>
      <c r="G31" s="98">
        <v>6.0587112777076887E-2</v>
      </c>
      <c r="H31" s="98">
        <v>5.3459513591762771E-2</v>
      </c>
      <c r="I31" s="98">
        <v>4.3686730600265677E-2</v>
      </c>
      <c r="J31" s="98">
        <v>4.2233886887445941E-2</v>
      </c>
      <c r="K31" s="98">
        <v>4.0591895316080498E-2</v>
      </c>
      <c r="L31" s="98">
        <v>3.5522513544675213E-2</v>
      </c>
      <c r="M31" s="98">
        <v>2.83632523286209E-2</v>
      </c>
      <c r="N31" s="98">
        <v>2.5241445291466401E-2</v>
      </c>
      <c r="O31" s="98">
        <v>4.6122778280557886E-2</v>
      </c>
      <c r="P31" s="98">
        <v>5.2683959212830131E-2</v>
      </c>
      <c r="Q31" s="98">
        <v>5.1060021311900738E-2</v>
      </c>
      <c r="R31" s="98">
        <v>4.8961887242155604E-2</v>
      </c>
      <c r="S31" s="98">
        <v>5.0627686756894663E-2</v>
      </c>
      <c r="T31" s="98">
        <v>4.7772337570578277E-2</v>
      </c>
      <c r="U31" s="98">
        <v>4.2440954374946181E-2</v>
      </c>
      <c r="V31" s="98">
        <v>4.0069274631301256E-2</v>
      </c>
      <c r="W31" s="98">
        <v>3.8220264701330366E-2</v>
      </c>
      <c r="DA31" s="63" t="s">
        <v>1598</v>
      </c>
    </row>
    <row r="32" spans="1:105" ht="12" customHeight="1" x14ac:dyDescent="0.25">
      <c r="A32" s="97" t="s">
        <v>140</v>
      </c>
      <c r="B32" s="98">
        <v>7.3001260629232889E-4</v>
      </c>
      <c r="C32" s="98">
        <v>7.2536779586996865E-4</v>
      </c>
      <c r="D32" s="98">
        <v>6.5512671216841432E-4</v>
      </c>
      <c r="E32" s="98">
        <v>6.5526018061358156E-4</v>
      </c>
      <c r="F32" s="98">
        <v>5.5886411692225634E-4</v>
      </c>
      <c r="G32" s="98">
        <v>5.6153114192156032E-4</v>
      </c>
      <c r="H32" s="98">
        <v>4.5195121971991622E-4</v>
      </c>
      <c r="I32" s="98">
        <v>4.3405227231731343E-4</v>
      </c>
      <c r="J32" s="98">
        <v>3.5304577393005542E-4</v>
      </c>
      <c r="K32" s="98">
        <v>3.7763925946311178E-4</v>
      </c>
      <c r="L32" s="98">
        <v>2.3878867385647494E-4</v>
      </c>
      <c r="M32" s="98">
        <v>1.9406547373997907E-4</v>
      </c>
      <c r="N32" s="98">
        <v>7.7832656970978632E-5</v>
      </c>
      <c r="O32" s="98">
        <v>2.570214065398638E-4</v>
      </c>
      <c r="P32" s="98">
        <v>2.5291648289506232E-4</v>
      </c>
      <c r="Q32" s="98">
        <v>2.3970525854458797E-4</v>
      </c>
      <c r="R32" s="98">
        <v>2.4123516810399184E-4</v>
      </c>
      <c r="S32" s="98">
        <v>2.5389794908182295E-4</v>
      </c>
      <c r="T32" s="98">
        <v>2.5439044672606343E-4</v>
      </c>
      <c r="U32" s="98">
        <v>2.5799460109314672E-4</v>
      </c>
      <c r="V32" s="98">
        <v>1.2883160218566162E-4</v>
      </c>
      <c r="W32" s="98">
        <v>1.3378044265838018E-4</v>
      </c>
      <c r="DA32" s="63" t="s">
        <v>1599</v>
      </c>
    </row>
    <row r="33" spans="1:105" ht="12" customHeight="1" x14ac:dyDescent="0.25">
      <c r="A33" s="100" t="s">
        <v>50</v>
      </c>
      <c r="B33" s="101">
        <v>2.3437871442884815E-4</v>
      </c>
      <c r="C33" s="101">
        <v>2.3047944334231123E-4</v>
      </c>
      <c r="D33" s="101">
        <v>2.1307714827182726E-4</v>
      </c>
      <c r="E33" s="101">
        <v>2.0697399968354975E-4</v>
      </c>
      <c r="F33" s="101">
        <v>1.7915499105563898E-4</v>
      </c>
      <c r="G33" s="101">
        <v>1.9927254306385952E-4</v>
      </c>
      <c r="H33" s="101">
        <v>1.4452468513131357E-4</v>
      </c>
      <c r="I33" s="101">
        <v>1.3896070419938745E-4</v>
      </c>
      <c r="J33" s="101">
        <v>1.1111156949167864E-4</v>
      </c>
      <c r="K33" s="101">
        <v>1.1922874826211327E-4</v>
      </c>
      <c r="L33" s="101">
        <v>7.4845646774137766E-5</v>
      </c>
      <c r="M33" s="101">
        <v>4.8881174875176299E-5</v>
      </c>
      <c r="N33" s="101">
        <v>1.4049297378890901E-6</v>
      </c>
      <c r="O33" s="101">
        <v>6.9150284083849706E-5</v>
      </c>
      <c r="P33" s="101">
        <v>6.6322632604075941E-5</v>
      </c>
      <c r="Q33" s="101">
        <v>5.9218814961493771E-5</v>
      </c>
      <c r="R33" s="101">
        <v>6.8263517109307394E-5</v>
      </c>
      <c r="S33" s="101">
        <v>7.3735423347249141E-5</v>
      </c>
      <c r="T33" s="101">
        <v>7.2353295264677091E-5</v>
      </c>
      <c r="U33" s="101">
        <v>7.1098263668883699E-5</v>
      </c>
      <c r="V33" s="101">
        <v>3.0199396836422098E-5</v>
      </c>
      <c r="W33" s="101">
        <v>3.2071816630849082E-5</v>
      </c>
      <c r="DA33" s="131" t="s">
        <v>1600</v>
      </c>
    </row>
    <row r="34" spans="1:105" ht="12" customHeight="1" x14ac:dyDescent="0.25">
      <c r="A34" s="103" t="s">
        <v>52</v>
      </c>
      <c r="B34" s="104">
        <v>4.9563389186348073E-4</v>
      </c>
      <c r="C34" s="104">
        <v>4.9488835252765742E-4</v>
      </c>
      <c r="D34" s="104">
        <v>4.4204956389658711E-4</v>
      </c>
      <c r="E34" s="104">
        <v>4.4828618093003175E-4</v>
      </c>
      <c r="F34" s="104">
        <v>3.7970912586661736E-4</v>
      </c>
      <c r="G34" s="104">
        <v>3.622585988577008E-4</v>
      </c>
      <c r="H34" s="104">
        <v>3.0742653458860263E-4</v>
      </c>
      <c r="I34" s="104">
        <v>2.9509156811792595E-4</v>
      </c>
      <c r="J34" s="104">
        <v>2.4193420443837678E-4</v>
      </c>
      <c r="K34" s="104">
        <v>2.5841051120099851E-4</v>
      </c>
      <c r="L34" s="104">
        <v>1.6394302708233719E-4</v>
      </c>
      <c r="M34" s="104">
        <v>1.4518429886480278E-4</v>
      </c>
      <c r="N34" s="104">
        <v>7.6427727233089536E-5</v>
      </c>
      <c r="O34" s="104">
        <v>1.8787112245601407E-4</v>
      </c>
      <c r="P34" s="104">
        <v>1.8659385029098636E-4</v>
      </c>
      <c r="Q34" s="104">
        <v>1.8048644358309421E-4</v>
      </c>
      <c r="R34" s="104">
        <v>1.7297165099468444E-4</v>
      </c>
      <c r="S34" s="104">
        <v>1.8016252573457381E-4</v>
      </c>
      <c r="T34" s="104">
        <v>1.8203715146138637E-4</v>
      </c>
      <c r="U34" s="104">
        <v>1.8689633742426304E-4</v>
      </c>
      <c r="V34" s="104">
        <v>9.8632205349239525E-5</v>
      </c>
      <c r="W34" s="104">
        <v>1.0170862602753111E-4</v>
      </c>
      <c r="DA34" s="132" t="s">
        <v>1601</v>
      </c>
    </row>
    <row r="35" spans="1:105" ht="12" customHeight="1" x14ac:dyDescent="0.25">
      <c r="A35" s="106" t="s">
        <v>122</v>
      </c>
      <c r="B35" s="101">
        <v>4.1388631602795733</v>
      </c>
      <c r="C35" s="101">
        <v>3.6882753511438953</v>
      </c>
      <c r="D35" s="101">
        <v>3.152362420952338</v>
      </c>
      <c r="E35" s="101">
        <v>2.74339349073969</v>
      </c>
      <c r="F35" s="101">
        <v>2.8150170374568861</v>
      </c>
      <c r="G35" s="101">
        <v>2.5974092761524545</v>
      </c>
      <c r="H35" s="101">
        <v>2.528609849018733</v>
      </c>
      <c r="I35" s="101">
        <v>2.1840994061209198</v>
      </c>
      <c r="J35" s="101">
        <v>2.0639969051729534</v>
      </c>
      <c r="K35" s="101">
        <v>2.2422778194990349</v>
      </c>
      <c r="L35" s="101">
        <v>2.1868879388589768</v>
      </c>
      <c r="M35" s="101">
        <v>2.3665555388244957</v>
      </c>
      <c r="N35" s="101">
        <v>2.4375428883629411</v>
      </c>
      <c r="O35" s="101">
        <v>2.8676034199673479</v>
      </c>
      <c r="P35" s="101">
        <v>3.1323372708204449</v>
      </c>
      <c r="Q35" s="101">
        <v>3.040155936726447</v>
      </c>
      <c r="R35" s="101">
        <v>3.0244985177889037</v>
      </c>
      <c r="S35" s="101">
        <v>2.8027652080410164</v>
      </c>
      <c r="T35" s="101">
        <v>2.2654475468247002</v>
      </c>
      <c r="U35" s="101">
        <v>1.7719985027113059</v>
      </c>
      <c r="V35" s="101">
        <v>1.456295571943711</v>
      </c>
      <c r="W35" s="101">
        <v>1.6907111319538273</v>
      </c>
      <c r="DA35" s="131" t="s">
        <v>1602</v>
      </c>
    </row>
    <row r="36" spans="1:105" ht="12" customHeight="1" x14ac:dyDescent="0.25">
      <c r="A36" s="107" t="s">
        <v>121</v>
      </c>
      <c r="B36" s="104">
        <v>4.9895625030476349</v>
      </c>
      <c r="C36" s="104">
        <v>4.5116992238608722</v>
      </c>
      <c r="D36" s="104">
        <v>3.8734820464219002</v>
      </c>
      <c r="E36" s="104">
        <v>3.4335219667550505</v>
      </c>
      <c r="F36" s="104">
        <v>3.2571887330685625</v>
      </c>
      <c r="G36" s="104">
        <v>3.0217026068701838</v>
      </c>
      <c r="H36" s="104">
        <v>2.9841467648689393</v>
      </c>
      <c r="I36" s="104">
        <v>3.0242740477217431</v>
      </c>
      <c r="J36" s="104">
        <v>3.4471177123194225</v>
      </c>
      <c r="K36" s="104">
        <v>3.7951247791447442</v>
      </c>
      <c r="L36" s="104">
        <v>3.8998260486988374</v>
      </c>
      <c r="M36" s="104">
        <v>4.0642051100724794</v>
      </c>
      <c r="N36" s="104">
        <v>4.0612342195116762</v>
      </c>
      <c r="O36" s="104">
        <v>4.554025828025039</v>
      </c>
      <c r="P36" s="104">
        <v>4.9977483709921211</v>
      </c>
      <c r="Q36" s="104">
        <v>5.2532594348561039</v>
      </c>
      <c r="R36" s="104">
        <v>5.554366529784426</v>
      </c>
      <c r="S36" s="104">
        <v>5.6038135461513843</v>
      </c>
      <c r="T36" s="104">
        <v>5.1770672319371034</v>
      </c>
      <c r="U36" s="104">
        <v>4.4000440173500337</v>
      </c>
      <c r="V36" s="104">
        <v>4.0683788253707664</v>
      </c>
      <c r="W36" s="104">
        <v>4.2976812618179547</v>
      </c>
      <c r="DA36" s="132" t="s">
        <v>1603</v>
      </c>
    </row>
    <row r="37" spans="1:105" ht="12" customHeight="1" x14ac:dyDescent="0.25">
      <c r="A37" s="108" t="s">
        <v>53</v>
      </c>
      <c r="B37" s="98">
        <v>1.482322447642046</v>
      </c>
      <c r="C37" s="98">
        <v>1.3273410431707067</v>
      </c>
      <c r="D37" s="98">
        <v>1.1644714814964363</v>
      </c>
      <c r="E37" s="98">
        <v>0.99896119755946533</v>
      </c>
      <c r="F37" s="98">
        <v>0.96085586992632632</v>
      </c>
      <c r="G37" s="98">
        <v>0.98764780939773078</v>
      </c>
      <c r="H37" s="98">
        <v>0.88151664051027245</v>
      </c>
      <c r="I37" s="98">
        <v>0.89909676838712316</v>
      </c>
      <c r="J37" s="98">
        <v>1.0068533788001985</v>
      </c>
      <c r="K37" s="98">
        <v>1.1149945171166911</v>
      </c>
      <c r="L37" s="98">
        <v>1.1503938070457487</v>
      </c>
      <c r="M37" s="98">
        <v>1.1712935674262479</v>
      </c>
      <c r="N37" s="98">
        <v>0.98755954006527114</v>
      </c>
      <c r="O37" s="98">
        <v>1.1877282289906141</v>
      </c>
      <c r="P37" s="98">
        <v>1.269198092420827</v>
      </c>
      <c r="Q37" s="98">
        <v>1.2656020590877468</v>
      </c>
      <c r="R37" s="98">
        <v>1.5273885535904399</v>
      </c>
      <c r="S37" s="98">
        <v>1.5641694595741722</v>
      </c>
      <c r="T37" s="98">
        <v>1.3931605378436649</v>
      </c>
      <c r="U37" s="98">
        <v>1.1335679168146227</v>
      </c>
      <c r="V37" s="98">
        <v>1.0192749963138277</v>
      </c>
      <c r="W37" s="98">
        <v>1.0865682183394652</v>
      </c>
      <c r="DA37" s="63" t="s">
        <v>1604</v>
      </c>
    </row>
    <row r="38" spans="1:105" ht="12" customHeight="1" x14ac:dyDescent="0.25">
      <c r="A38" s="108" t="s">
        <v>52</v>
      </c>
      <c r="B38" s="98">
        <v>3.5072400554055894</v>
      </c>
      <c r="C38" s="98">
        <v>3.1843581806901655</v>
      </c>
      <c r="D38" s="98">
        <v>2.7090105649254639</v>
      </c>
      <c r="E38" s="98">
        <v>2.4345607691955853</v>
      </c>
      <c r="F38" s="98">
        <v>2.2963328631422359</v>
      </c>
      <c r="G38" s="98">
        <v>2.0340547974724532</v>
      </c>
      <c r="H38" s="98">
        <v>2.1026301243586669</v>
      </c>
      <c r="I38" s="98">
        <v>2.1251772793346198</v>
      </c>
      <c r="J38" s="98">
        <v>2.4402643335192238</v>
      </c>
      <c r="K38" s="98">
        <v>2.6801302620280532</v>
      </c>
      <c r="L38" s="98">
        <v>2.7494322416530887</v>
      </c>
      <c r="M38" s="98">
        <v>2.8929115426462317</v>
      </c>
      <c r="N38" s="98">
        <v>3.0736746794464049</v>
      </c>
      <c r="O38" s="98">
        <v>3.3662975990344246</v>
      </c>
      <c r="P38" s="98">
        <v>3.7285502785712938</v>
      </c>
      <c r="Q38" s="98">
        <v>3.9876573757683573</v>
      </c>
      <c r="R38" s="98">
        <v>4.0269779761939857</v>
      </c>
      <c r="S38" s="98">
        <v>4.0396440865772121</v>
      </c>
      <c r="T38" s="98">
        <v>3.7839066940934387</v>
      </c>
      <c r="U38" s="98">
        <v>3.2664761005354115</v>
      </c>
      <c r="V38" s="98">
        <v>3.0491038290569383</v>
      </c>
      <c r="W38" s="98">
        <v>3.2111130434784898</v>
      </c>
      <c r="DA38" s="63" t="s">
        <v>1605</v>
      </c>
    </row>
    <row r="39" spans="1:105" ht="12" customHeight="1" x14ac:dyDescent="0.25">
      <c r="A39" s="121" t="s">
        <v>54</v>
      </c>
      <c r="B39" s="122">
        <v>4.34535835772121</v>
      </c>
      <c r="C39" s="122">
        <v>3.8603982265322774</v>
      </c>
      <c r="D39" s="122">
        <v>3.628622066104747</v>
      </c>
      <c r="E39" s="122">
        <v>3.1119302307806844</v>
      </c>
      <c r="F39" s="122">
        <v>3.1496444367293077</v>
      </c>
      <c r="G39" s="122">
        <v>2.9201913234811818</v>
      </c>
      <c r="H39" s="122">
        <v>2.8831388613202122</v>
      </c>
      <c r="I39" s="122">
        <v>2.633866204617811</v>
      </c>
      <c r="J39" s="122">
        <v>2.6536157536410552</v>
      </c>
      <c r="K39" s="122">
        <v>2.8395803588568174</v>
      </c>
      <c r="L39" s="122">
        <v>2.8188912004933306</v>
      </c>
      <c r="M39" s="122">
        <v>2.8415117890377162</v>
      </c>
      <c r="N39" s="122">
        <v>2.9376705681500592</v>
      </c>
      <c r="O39" s="122">
        <v>3.6176165912245515</v>
      </c>
      <c r="P39" s="122">
        <v>3.9967511414459223</v>
      </c>
      <c r="Q39" s="122">
        <v>4.0299908869966217</v>
      </c>
      <c r="R39" s="122">
        <v>4.158271006556058</v>
      </c>
      <c r="S39" s="122">
        <v>4.0756803833004609</v>
      </c>
      <c r="T39" s="122">
        <v>3.8953461044345348</v>
      </c>
      <c r="U39" s="122">
        <v>3.342314341717334</v>
      </c>
      <c r="V39" s="122">
        <v>3.4430068797510742</v>
      </c>
      <c r="W39" s="122">
        <v>3.3860947525125762</v>
      </c>
      <c r="DA39" s="130" t="s">
        <v>1606</v>
      </c>
    </row>
    <row r="40" spans="1:105" ht="12" customHeight="1" x14ac:dyDescent="0.25">
      <c r="A40" s="97" t="s">
        <v>50</v>
      </c>
      <c r="B40" s="98">
        <v>0.23535967876736982</v>
      </c>
      <c r="C40" s="98">
        <v>0.21158442540311853</v>
      </c>
      <c r="D40" s="98">
        <v>0.18582609274336223</v>
      </c>
      <c r="E40" s="98">
        <v>0.15331580705543382</v>
      </c>
      <c r="F40" s="98">
        <v>0.15665482299898009</v>
      </c>
      <c r="G40" s="98">
        <v>0.13564028564352165</v>
      </c>
      <c r="H40" s="98">
        <v>0.13360093929911843</v>
      </c>
      <c r="I40" s="98">
        <v>0.13632327598365834</v>
      </c>
      <c r="J40" s="98">
        <v>0.14386774940671357</v>
      </c>
      <c r="K40" s="98">
        <v>0.13106615652434819</v>
      </c>
      <c r="L40" s="98">
        <v>0.16924416518100652</v>
      </c>
      <c r="M40" s="98">
        <v>0.17716869341592659</v>
      </c>
      <c r="N40" s="98">
        <v>6.6739074331326295E-2</v>
      </c>
      <c r="O40" s="98">
        <v>0.39126088153909094</v>
      </c>
      <c r="P40" s="98">
        <v>0.49860484636865965</v>
      </c>
      <c r="Q40" s="98">
        <v>0.49826165123197619</v>
      </c>
      <c r="R40" s="98">
        <v>0.49731307307477118</v>
      </c>
      <c r="S40" s="98">
        <v>0.55948967905323366</v>
      </c>
      <c r="T40" s="98">
        <v>0.74645485265868128</v>
      </c>
      <c r="U40" s="98">
        <v>0.73422442801608456</v>
      </c>
      <c r="V40" s="98">
        <v>0.8597930596741955</v>
      </c>
      <c r="W40" s="98">
        <v>0.92707302160573957</v>
      </c>
      <c r="DA40" s="63" t="s">
        <v>1607</v>
      </c>
    </row>
    <row r="41" spans="1:105" ht="12" customHeight="1" x14ac:dyDescent="0.25">
      <c r="A41" s="109" t="s">
        <v>120</v>
      </c>
      <c r="B41" s="33">
        <v>4.1099986789538399</v>
      </c>
      <c r="C41" s="33">
        <v>3.6488138011291587</v>
      </c>
      <c r="D41" s="33">
        <v>3.4427959733613847</v>
      </c>
      <c r="E41" s="33">
        <v>2.9586144237252507</v>
      </c>
      <c r="F41" s="33">
        <v>2.9929896137303276</v>
      </c>
      <c r="G41" s="33">
        <v>2.7845510378376601</v>
      </c>
      <c r="H41" s="33">
        <v>2.7495379220210938</v>
      </c>
      <c r="I41" s="33">
        <v>2.4975429286341524</v>
      </c>
      <c r="J41" s="33">
        <v>2.5097480042343414</v>
      </c>
      <c r="K41" s="33">
        <v>2.7085142023324691</v>
      </c>
      <c r="L41" s="33">
        <v>2.649647035312324</v>
      </c>
      <c r="M41" s="33">
        <v>2.6643430956217897</v>
      </c>
      <c r="N41" s="33">
        <v>2.8709314938187331</v>
      </c>
      <c r="O41" s="33">
        <v>3.2263557096854605</v>
      </c>
      <c r="P41" s="33">
        <v>3.4981462950772628</v>
      </c>
      <c r="Q41" s="33">
        <v>3.5317292357646455</v>
      </c>
      <c r="R41" s="33">
        <v>3.6609579334812872</v>
      </c>
      <c r="S41" s="33">
        <v>3.5161907042472276</v>
      </c>
      <c r="T41" s="33">
        <v>3.1488912517758534</v>
      </c>
      <c r="U41" s="33">
        <v>2.6080899137012494</v>
      </c>
      <c r="V41" s="33">
        <v>2.5832138200768786</v>
      </c>
      <c r="W41" s="33">
        <v>2.4590217309068367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2834.6721595707363</v>
      </c>
      <c r="C43" s="117">
        <f t="shared" si="14"/>
        <v>3039.3792407451419</v>
      </c>
      <c r="D43" s="117">
        <f t="shared" si="14"/>
        <v>3188.8133951936834</v>
      </c>
      <c r="E43" s="117">
        <f t="shared" si="14"/>
        <v>3725.7862537194924</v>
      </c>
      <c r="F43" s="117">
        <f t="shared" si="14"/>
        <v>3578.9950074326403</v>
      </c>
      <c r="G43" s="117">
        <f t="shared" si="14"/>
        <v>3625.3812019123493</v>
      </c>
      <c r="H43" s="117">
        <f t="shared" si="14"/>
        <v>3476.3735718877438</v>
      </c>
      <c r="I43" s="117">
        <f t="shared" si="14"/>
        <v>3154.9604145475096</v>
      </c>
      <c r="J43" s="117">
        <f t="shared" si="14"/>
        <v>3065.0471968545826</v>
      </c>
      <c r="K43" s="117">
        <f t="shared" si="14"/>
        <v>2680.0219143513868</v>
      </c>
      <c r="L43" s="117">
        <f t="shared" si="14"/>
        <v>2419.0625444928901</v>
      </c>
      <c r="M43" s="117">
        <f t="shared" si="14"/>
        <v>3000.1453168495691</v>
      </c>
      <c r="N43" s="117">
        <f t="shared" si="14"/>
        <v>2339.8499651287448</v>
      </c>
      <c r="O43" s="117">
        <f t="shared" si="14"/>
        <v>1341.8790877827814</v>
      </c>
      <c r="P43" s="117">
        <f t="shared" si="14"/>
        <v>1371.9177554074029</v>
      </c>
      <c r="Q43" s="117">
        <f t="shared" si="14"/>
        <v>1778.5877292251328</v>
      </c>
      <c r="R43" s="117">
        <f t="shared" ref="R43:V43" si="15">R44+R47+R49+R58</f>
        <v>1584.9150791581083</v>
      </c>
      <c r="S43" s="117">
        <f t="shared" si="15"/>
        <v>1550.6052813794433</v>
      </c>
      <c r="T43" s="117">
        <f t="shared" si="15"/>
        <v>1303.8954930134157</v>
      </c>
      <c r="U43" s="117">
        <f t="shared" si="15"/>
        <v>1453.9110657011286</v>
      </c>
      <c r="V43" s="117">
        <f t="shared" si="15"/>
        <v>1609.5265210617263</v>
      </c>
      <c r="W43" s="117">
        <f t="shared" ref="W43" si="16">W44+W47+W49+W58</f>
        <v>1428.4860616575043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2259.3135893339472</v>
      </c>
      <c r="C44" s="122">
        <f t="shared" si="17"/>
        <v>2450.0194230881521</v>
      </c>
      <c r="D44" s="122">
        <f t="shared" si="17"/>
        <v>2575.7171093172265</v>
      </c>
      <c r="E44" s="122">
        <f t="shared" si="17"/>
        <v>3087.116002700523</v>
      </c>
      <c r="F44" s="122">
        <f t="shared" si="17"/>
        <v>2936.2380540455461</v>
      </c>
      <c r="G44" s="122">
        <f t="shared" si="17"/>
        <v>3009.841668693688</v>
      </c>
      <c r="H44" s="122">
        <f t="shared" si="17"/>
        <v>2865.2143879976893</v>
      </c>
      <c r="I44" s="122">
        <f t="shared" si="17"/>
        <v>2558.7120691927121</v>
      </c>
      <c r="J44" s="122">
        <f t="shared" si="17"/>
        <v>2465.8173203106576</v>
      </c>
      <c r="K44" s="122">
        <f t="shared" si="17"/>
        <v>2095.7257106328257</v>
      </c>
      <c r="L44" s="122">
        <f t="shared" si="17"/>
        <v>1862.1356512192283</v>
      </c>
      <c r="M44" s="122">
        <f t="shared" si="17"/>
        <v>2492.4653789788154</v>
      </c>
      <c r="N44" s="122">
        <f t="shared" si="17"/>
        <v>1848.9698470838061</v>
      </c>
      <c r="O44" s="122">
        <f t="shared" si="17"/>
        <v>885.67888722541079</v>
      </c>
      <c r="P44" s="122">
        <f t="shared" si="17"/>
        <v>920.84978119174423</v>
      </c>
      <c r="Q44" s="122">
        <f t="shared" si="17"/>
        <v>1339.3064630593574</v>
      </c>
      <c r="R44" s="122">
        <f t="shared" ref="R44:V44" si="18">SUM(R45:R46)</f>
        <v>1142.8540553848723</v>
      </c>
      <c r="S44" s="122">
        <f t="shared" si="18"/>
        <v>1133.7159630908898</v>
      </c>
      <c r="T44" s="122">
        <f t="shared" si="18"/>
        <v>922.74915076874299</v>
      </c>
      <c r="U44" s="122">
        <f t="shared" si="18"/>
        <v>1038.9458403018889</v>
      </c>
      <c r="V44" s="122">
        <f t="shared" si="18"/>
        <v>1173.2693644987032</v>
      </c>
      <c r="W44" s="122">
        <f t="shared" ref="W44" si="19">SUM(W45:W46)</f>
        <v>995.40491490140732</v>
      </c>
      <c r="DA44" s="130" t="s">
        <v>1610</v>
      </c>
    </row>
    <row r="45" spans="1:105" ht="12" customHeight="1" x14ac:dyDescent="0.25">
      <c r="A45" s="97" t="s">
        <v>216</v>
      </c>
      <c r="B45" s="98">
        <v>2236.9438733982015</v>
      </c>
      <c r="C45" s="98">
        <v>2426.4702489738966</v>
      </c>
      <c r="D45" s="98">
        <v>2549.9042063911388</v>
      </c>
      <c r="E45" s="98">
        <v>3057.5630324201143</v>
      </c>
      <c r="F45" s="98">
        <v>2905.8927289319463</v>
      </c>
      <c r="G45" s="98">
        <v>2978.8626232619495</v>
      </c>
      <c r="H45" s="98">
        <v>2836.2046274852369</v>
      </c>
      <c r="I45" s="98">
        <v>2534.1509755612165</v>
      </c>
      <c r="J45" s="98">
        <v>2441.7255016230347</v>
      </c>
      <c r="K45" s="98">
        <v>2073.8945010096459</v>
      </c>
      <c r="L45" s="98">
        <v>1843.4786109459105</v>
      </c>
      <c r="M45" s="98">
        <v>2467.0797065018492</v>
      </c>
      <c r="N45" s="98">
        <v>1831.7450769148272</v>
      </c>
      <c r="O45" s="98">
        <v>876.31134717483258</v>
      </c>
      <c r="P45" s="98">
        <v>910.71903113136102</v>
      </c>
      <c r="Q45" s="98">
        <v>1325.3104901117795</v>
      </c>
      <c r="R45" s="98">
        <v>1130.8269968117067</v>
      </c>
      <c r="S45" s="98">
        <v>1121.4982468711194</v>
      </c>
      <c r="T45" s="98">
        <v>912.59416260628598</v>
      </c>
      <c r="U45" s="98">
        <v>1027.1680185344408</v>
      </c>
      <c r="V45" s="98">
        <v>1159.6046380982225</v>
      </c>
      <c r="W45" s="98">
        <v>983.64835674023107</v>
      </c>
      <c r="DA45" s="63" t="s">
        <v>1611</v>
      </c>
    </row>
    <row r="46" spans="1:105" ht="12" customHeight="1" x14ac:dyDescent="0.25">
      <c r="A46" s="97" t="s">
        <v>53</v>
      </c>
      <c r="B46" s="98">
        <v>22.369715935745877</v>
      </c>
      <c r="C46" s="98">
        <v>23.549174114255273</v>
      </c>
      <c r="D46" s="98">
        <v>25.812902926087833</v>
      </c>
      <c r="E46" s="98">
        <v>29.552970280408768</v>
      </c>
      <c r="F46" s="98">
        <v>30.345325113599781</v>
      </c>
      <c r="G46" s="98">
        <v>30.979045431738548</v>
      </c>
      <c r="H46" s="98">
        <v>29.009760512452299</v>
      </c>
      <c r="I46" s="98">
        <v>24.561093631495684</v>
      </c>
      <c r="J46" s="98">
        <v>24.091818687623086</v>
      </c>
      <c r="K46" s="98">
        <v>21.831209623179934</v>
      </c>
      <c r="L46" s="98">
        <v>18.657040273317659</v>
      </c>
      <c r="M46" s="98">
        <v>25.385672476965993</v>
      </c>
      <c r="N46" s="98">
        <v>17.224770168978843</v>
      </c>
      <c r="O46" s="98">
        <v>9.3675400505782189</v>
      </c>
      <c r="P46" s="98">
        <v>10.130750060383242</v>
      </c>
      <c r="Q46" s="98">
        <v>13.995972947577894</v>
      </c>
      <c r="R46" s="98">
        <v>12.027058573165522</v>
      </c>
      <c r="S46" s="98">
        <v>12.217716219770336</v>
      </c>
      <c r="T46" s="98">
        <v>10.154988162456966</v>
      </c>
      <c r="U46" s="98">
        <v>11.777821767448046</v>
      </c>
      <c r="V46" s="98">
        <v>13.664726400480664</v>
      </c>
      <c r="W46" s="98">
        <v>11.756558161176249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47.008312776167919</v>
      </c>
      <c r="C47" s="122">
        <f t="shared" si="20"/>
        <v>61.709355464474996</v>
      </c>
      <c r="D47" s="122">
        <f t="shared" si="20"/>
        <v>51.317914741205698</v>
      </c>
      <c r="E47" s="122">
        <f t="shared" si="20"/>
        <v>74.968087224644918</v>
      </c>
      <c r="F47" s="122">
        <f t="shared" si="20"/>
        <v>48.560469851744251</v>
      </c>
      <c r="G47" s="122">
        <f t="shared" si="20"/>
        <v>53.230128715749977</v>
      </c>
      <c r="H47" s="122">
        <f t="shared" si="20"/>
        <v>62.164957493747849</v>
      </c>
      <c r="I47" s="122">
        <f t="shared" si="20"/>
        <v>85.952717403051594</v>
      </c>
      <c r="J47" s="122">
        <f t="shared" si="20"/>
        <v>81.017703936719485</v>
      </c>
      <c r="K47" s="122">
        <f t="shared" si="20"/>
        <v>52.256470096382905</v>
      </c>
      <c r="L47" s="122">
        <f t="shared" si="20"/>
        <v>66.879515866550619</v>
      </c>
      <c r="M47" s="122">
        <f t="shared" si="20"/>
        <v>57.856019111449484</v>
      </c>
      <c r="N47" s="122">
        <f t="shared" si="20"/>
        <v>86.464582974369208</v>
      </c>
      <c r="O47" s="122">
        <f t="shared" si="20"/>
        <v>48.120217482612844</v>
      </c>
      <c r="P47" s="122">
        <f t="shared" si="20"/>
        <v>38.933398245072397</v>
      </c>
      <c r="Q47" s="122">
        <f t="shared" si="20"/>
        <v>50.642815591388917</v>
      </c>
      <c r="R47" s="122">
        <f t="shared" si="20"/>
        <v>58.537685909991339</v>
      </c>
      <c r="S47" s="122">
        <f t="shared" si="20"/>
        <v>60.024205489848889</v>
      </c>
      <c r="T47" s="122">
        <f t="shared" si="20"/>
        <v>42.938316370631654</v>
      </c>
      <c r="U47" s="122">
        <f t="shared" si="20"/>
        <v>61.380474080072467</v>
      </c>
      <c r="V47" s="122">
        <f t="shared" si="20"/>
        <v>56.531704687406226</v>
      </c>
      <c r="W47" s="122">
        <f t="shared" si="20"/>
        <v>54.191905388302089</v>
      </c>
      <c r="DA47" s="130" t="s">
        <v>1613</v>
      </c>
    </row>
    <row r="48" spans="1:105" ht="12" customHeight="1" x14ac:dyDescent="0.25">
      <c r="A48" s="97" t="s">
        <v>53</v>
      </c>
      <c r="B48" s="98">
        <v>47.008312776167919</v>
      </c>
      <c r="C48" s="98">
        <v>61.709355464474996</v>
      </c>
      <c r="D48" s="98">
        <v>51.317914741205698</v>
      </c>
      <c r="E48" s="98">
        <v>74.968087224644918</v>
      </c>
      <c r="F48" s="98">
        <v>48.560469851744251</v>
      </c>
      <c r="G48" s="98">
        <v>53.230128715749977</v>
      </c>
      <c r="H48" s="98">
        <v>62.164957493747849</v>
      </c>
      <c r="I48" s="98">
        <v>85.952717403051594</v>
      </c>
      <c r="J48" s="98">
        <v>81.017703936719485</v>
      </c>
      <c r="K48" s="98">
        <v>52.256470096382905</v>
      </c>
      <c r="L48" s="98">
        <v>66.879515866550619</v>
      </c>
      <c r="M48" s="98">
        <v>57.856019111449484</v>
      </c>
      <c r="N48" s="98">
        <v>86.464582974369208</v>
      </c>
      <c r="O48" s="98">
        <v>48.120217482612844</v>
      </c>
      <c r="P48" s="98">
        <v>38.933398245072397</v>
      </c>
      <c r="Q48" s="98">
        <v>50.642815591388917</v>
      </c>
      <c r="R48" s="98">
        <v>58.537685909991339</v>
      </c>
      <c r="S48" s="98">
        <v>60.024205489848889</v>
      </c>
      <c r="T48" s="98">
        <v>42.938316370631654</v>
      </c>
      <c r="U48" s="98">
        <v>61.380474080072467</v>
      </c>
      <c r="V48" s="98">
        <v>56.531704687406226</v>
      </c>
      <c r="W48" s="98">
        <v>54.191905388302089</v>
      </c>
      <c r="DA48" s="63" t="s">
        <v>1614</v>
      </c>
    </row>
    <row r="49" spans="1:105" ht="12" customHeight="1" x14ac:dyDescent="0.25">
      <c r="A49" s="121" t="s">
        <v>55</v>
      </c>
      <c r="B49" s="122">
        <v>374.02398989521544</v>
      </c>
      <c r="C49" s="122">
        <v>374.68334979951106</v>
      </c>
      <c r="D49" s="122">
        <v>386.33558701625122</v>
      </c>
      <c r="E49" s="122">
        <v>391.84856416856815</v>
      </c>
      <c r="F49" s="122">
        <v>406.86995709406796</v>
      </c>
      <c r="G49" s="122">
        <v>384.24431847864054</v>
      </c>
      <c r="H49" s="122">
        <v>373.73282891952243</v>
      </c>
      <c r="I49" s="122">
        <v>350.50401899707487</v>
      </c>
      <c r="J49" s="122">
        <v>362.3781965620077</v>
      </c>
      <c r="K49" s="122">
        <v>372.73834089601951</v>
      </c>
      <c r="L49" s="122">
        <v>343.91458300891605</v>
      </c>
      <c r="M49" s="122">
        <v>320.77723792517452</v>
      </c>
      <c r="N49" s="122">
        <v>286.26712672500656</v>
      </c>
      <c r="O49" s="122">
        <v>279.33028029323498</v>
      </c>
      <c r="P49" s="122">
        <v>282.62997909270314</v>
      </c>
      <c r="Q49" s="122">
        <v>270.17416087945656</v>
      </c>
      <c r="R49" s="122">
        <v>266.41299686722846</v>
      </c>
      <c r="S49" s="122">
        <v>244.19430324963213</v>
      </c>
      <c r="T49" s="122">
        <v>225.95536874933038</v>
      </c>
      <c r="U49" s="122">
        <v>234.04248766326091</v>
      </c>
      <c r="V49" s="122">
        <v>237.92109577997854</v>
      </c>
      <c r="W49" s="122">
        <v>246.73598680000848</v>
      </c>
      <c r="DA49" s="130" t="s">
        <v>1615</v>
      </c>
    </row>
    <row r="50" spans="1:105" ht="12" customHeight="1" x14ac:dyDescent="0.25">
      <c r="A50" s="97" t="s">
        <v>138</v>
      </c>
      <c r="B50" s="98">
        <v>128.23116748987923</v>
      </c>
      <c r="C50" s="98">
        <v>125.65979577055391</v>
      </c>
      <c r="D50" s="98">
        <v>120.25966617637143</v>
      </c>
      <c r="E50" s="98">
        <v>121.03814106879294</v>
      </c>
      <c r="F50" s="98">
        <v>114.52239018453002</v>
      </c>
      <c r="G50" s="98">
        <v>104.21928572742519</v>
      </c>
      <c r="H50" s="98">
        <v>97.026455663576073</v>
      </c>
      <c r="I50" s="98">
        <v>86.734336413380078</v>
      </c>
      <c r="J50" s="98">
        <v>88.730308762106205</v>
      </c>
      <c r="K50" s="98">
        <v>83.979554500230194</v>
      </c>
      <c r="L50" s="98">
        <v>74.285510792024709</v>
      </c>
      <c r="M50" s="98">
        <v>72.361521070393607</v>
      </c>
      <c r="N50" s="98">
        <v>64.646890479334502</v>
      </c>
      <c r="O50" s="98">
        <v>51.508860726565821</v>
      </c>
      <c r="P50" s="98">
        <v>53.718176523941807</v>
      </c>
      <c r="Q50" s="98">
        <v>59.327123640453728</v>
      </c>
      <c r="R50" s="98">
        <v>58.415959983384241</v>
      </c>
      <c r="S50" s="98">
        <v>43.247865254254847</v>
      </c>
      <c r="T50" s="98">
        <v>42.098491926067723</v>
      </c>
      <c r="U50" s="98">
        <v>45.811751522266576</v>
      </c>
      <c r="V50" s="98">
        <v>44.252471672561185</v>
      </c>
      <c r="W50" s="98">
        <v>51.589857736460424</v>
      </c>
      <c r="DA50" s="63" t="s">
        <v>1616</v>
      </c>
    </row>
    <row r="51" spans="1:105" ht="12" customHeight="1" x14ac:dyDescent="0.25">
      <c r="A51" s="97" t="s">
        <v>137</v>
      </c>
      <c r="B51" s="98">
        <v>0.9877151571912508</v>
      </c>
      <c r="C51" s="98">
        <v>1.0059359222046096</v>
      </c>
      <c r="D51" s="98">
        <v>0.9277762173035583</v>
      </c>
      <c r="E51" s="98">
        <v>0.9641332524791304</v>
      </c>
      <c r="F51" s="98">
        <v>0.89436670405962126</v>
      </c>
      <c r="G51" s="98">
        <v>0.81325144504143387</v>
      </c>
      <c r="H51" s="98">
        <v>0.72605341329006023</v>
      </c>
      <c r="I51" s="98">
        <v>0.70803072355779517</v>
      </c>
      <c r="J51" s="98">
        <v>0.86525333717067654</v>
      </c>
      <c r="K51" s="98">
        <v>0.80248417732782529</v>
      </c>
      <c r="L51" s="98">
        <v>0.73137165759034117</v>
      </c>
      <c r="M51" s="98">
        <v>0.75954795035975942</v>
      </c>
      <c r="N51" s="98">
        <v>0.72642122542635656</v>
      </c>
      <c r="O51" s="98">
        <v>0.54209957387700403</v>
      </c>
      <c r="P51" s="98">
        <v>0.56040194831320023</v>
      </c>
      <c r="Q51" s="98">
        <v>0.6870657836704005</v>
      </c>
      <c r="R51" s="98">
        <v>0.69018642182879142</v>
      </c>
      <c r="S51" s="98">
        <v>0.48310339973007382</v>
      </c>
      <c r="T51" s="98">
        <v>0.53232048270491261</v>
      </c>
      <c r="U51" s="98">
        <v>0.66869069908749168</v>
      </c>
      <c r="V51" s="98">
        <v>0.65741051333203449</v>
      </c>
      <c r="W51" s="98">
        <v>0.78226854609359986</v>
      </c>
      <c r="DA51" s="63" t="s">
        <v>1617</v>
      </c>
    </row>
    <row r="52" spans="1:105" ht="12" customHeight="1" x14ac:dyDescent="0.25">
      <c r="A52" s="100" t="s">
        <v>216</v>
      </c>
      <c r="B52" s="101">
        <v>0.3404363260206727</v>
      </c>
      <c r="C52" s="101">
        <v>0.34441785228216304</v>
      </c>
      <c r="D52" s="101">
        <v>0.3243475528678047</v>
      </c>
      <c r="E52" s="101">
        <v>0.32788927979405408</v>
      </c>
      <c r="F52" s="101">
        <v>0.31188002367842099</v>
      </c>
      <c r="G52" s="101">
        <v>0.31353383091801318</v>
      </c>
      <c r="H52" s="101">
        <v>0.25507334301770668</v>
      </c>
      <c r="I52" s="101">
        <v>0.24779206667531117</v>
      </c>
      <c r="J52" s="101">
        <v>0.29801592612335381</v>
      </c>
      <c r="K52" s="101">
        <v>0.27538559072494556</v>
      </c>
      <c r="L52" s="101">
        <v>0.24963578571004399</v>
      </c>
      <c r="M52" s="101">
        <v>0.25498910875275205</v>
      </c>
      <c r="N52" s="101">
        <v>0.20682882252070178</v>
      </c>
      <c r="O52" s="101">
        <v>0.16302511665836858</v>
      </c>
      <c r="P52" s="101">
        <v>0.16580180299563499</v>
      </c>
      <c r="Q52" s="101">
        <v>0.19566225808458543</v>
      </c>
      <c r="R52" s="101">
        <v>0.22393916363512997</v>
      </c>
      <c r="S52" s="101">
        <v>0.15595150317339712</v>
      </c>
      <c r="T52" s="101">
        <v>0.16065587177316878</v>
      </c>
      <c r="U52" s="101">
        <v>0.18970543770286252</v>
      </c>
      <c r="V52" s="101">
        <v>0.17427458003365018</v>
      </c>
      <c r="W52" s="101">
        <v>0.21225843818389689</v>
      </c>
      <c r="DA52" s="131" t="s">
        <v>1618</v>
      </c>
    </row>
    <row r="53" spans="1:105" ht="12" customHeight="1" x14ac:dyDescent="0.25">
      <c r="A53" s="103" t="s">
        <v>52</v>
      </c>
      <c r="B53" s="104">
        <v>0.64727883117057816</v>
      </c>
      <c r="C53" s="104">
        <v>0.66151806992244666</v>
      </c>
      <c r="D53" s="104">
        <v>0.6034286644357536</v>
      </c>
      <c r="E53" s="104">
        <v>0.63624397268507626</v>
      </c>
      <c r="F53" s="104">
        <v>0.58248668038120022</v>
      </c>
      <c r="G53" s="104">
        <v>0.49971761412342064</v>
      </c>
      <c r="H53" s="104">
        <v>0.4709800702723535</v>
      </c>
      <c r="I53" s="104">
        <v>0.460238656882484</v>
      </c>
      <c r="J53" s="104">
        <v>0.56723741104732273</v>
      </c>
      <c r="K53" s="104">
        <v>0.52709858660287967</v>
      </c>
      <c r="L53" s="104">
        <v>0.48173587188029715</v>
      </c>
      <c r="M53" s="104">
        <v>0.50455884160700737</v>
      </c>
      <c r="N53" s="104">
        <v>0.51959240290565478</v>
      </c>
      <c r="O53" s="104">
        <v>0.37907445721863542</v>
      </c>
      <c r="P53" s="104">
        <v>0.39460014531756527</v>
      </c>
      <c r="Q53" s="104">
        <v>0.49140352558581507</v>
      </c>
      <c r="R53" s="104">
        <v>0.46624725819366147</v>
      </c>
      <c r="S53" s="104">
        <v>0.3271518965566767</v>
      </c>
      <c r="T53" s="104">
        <v>0.37166461093174386</v>
      </c>
      <c r="U53" s="104">
        <v>0.47898526138462916</v>
      </c>
      <c r="V53" s="104">
        <v>0.48313593329838433</v>
      </c>
      <c r="W53" s="104">
        <v>0.57001010790970297</v>
      </c>
      <c r="DA53" s="132" t="s">
        <v>1619</v>
      </c>
    </row>
    <row r="54" spans="1:105" ht="12" customHeight="1" x14ac:dyDescent="0.25">
      <c r="A54" s="106" t="s">
        <v>122</v>
      </c>
      <c r="B54" s="101">
        <v>110.99604482511178</v>
      </c>
      <c r="C54" s="101">
        <v>110.18577588500833</v>
      </c>
      <c r="D54" s="101">
        <v>121.18270024072916</v>
      </c>
      <c r="E54" s="101">
        <v>121.38391055482857</v>
      </c>
      <c r="F54" s="101">
        <v>136.67941060328576</v>
      </c>
      <c r="G54" s="101">
        <v>130.28352019028395</v>
      </c>
      <c r="H54" s="101">
        <v>128.56155670520081</v>
      </c>
      <c r="I54" s="101">
        <v>113.26832236906995</v>
      </c>
      <c r="J54" s="101">
        <v>106.4226301946848</v>
      </c>
      <c r="K54" s="101">
        <v>110.02967863515244</v>
      </c>
      <c r="L54" s="101">
        <v>97.372937085065502</v>
      </c>
      <c r="M54" s="101">
        <v>88.942458829242042</v>
      </c>
      <c r="N54" s="101">
        <v>78.72684182547232</v>
      </c>
      <c r="O54" s="101">
        <v>83.112407608573548</v>
      </c>
      <c r="P54" s="101">
        <v>84.942049953501808</v>
      </c>
      <c r="Q54" s="101">
        <v>78.497807194362281</v>
      </c>
      <c r="R54" s="101">
        <v>75.186507032106547</v>
      </c>
      <c r="S54" s="101">
        <v>67.594354205572301</v>
      </c>
      <c r="T54" s="101">
        <v>54.603036811250107</v>
      </c>
      <c r="U54" s="101">
        <v>53.340875362147052</v>
      </c>
      <c r="V54" s="101">
        <v>51.893577585030982</v>
      </c>
      <c r="W54" s="101">
        <v>53.197593369872969</v>
      </c>
      <c r="DA54" s="131" t="s">
        <v>1620</v>
      </c>
    </row>
    <row r="55" spans="1:105" ht="12" customHeight="1" x14ac:dyDescent="0.25">
      <c r="A55" s="107" t="s">
        <v>121</v>
      </c>
      <c r="B55" s="104">
        <v>133.8090624230332</v>
      </c>
      <c r="C55" s="104">
        <v>137.83184222174421</v>
      </c>
      <c r="D55" s="104">
        <v>143.96544438184708</v>
      </c>
      <c r="E55" s="104">
        <v>148.46237929246752</v>
      </c>
      <c r="F55" s="104">
        <v>154.77378960219255</v>
      </c>
      <c r="G55" s="104">
        <v>148.92826111588997</v>
      </c>
      <c r="H55" s="104">
        <v>147.41876313745547</v>
      </c>
      <c r="I55" s="104">
        <v>149.79332949106703</v>
      </c>
      <c r="J55" s="104">
        <v>166.36000426804605</v>
      </c>
      <c r="K55" s="104">
        <v>177.92662358330904</v>
      </c>
      <c r="L55" s="104">
        <v>171.5247634742355</v>
      </c>
      <c r="M55" s="104">
        <v>158.71371007517911</v>
      </c>
      <c r="N55" s="104">
        <v>142.16697319477339</v>
      </c>
      <c r="O55" s="104">
        <v>144.16691238421865</v>
      </c>
      <c r="P55" s="104">
        <v>143.40935066694635</v>
      </c>
      <c r="Q55" s="104">
        <v>131.66216426097014</v>
      </c>
      <c r="R55" s="104">
        <v>132.12034342990887</v>
      </c>
      <c r="S55" s="104">
        <v>132.86898039007491</v>
      </c>
      <c r="T55" s="104">
        <v>128.72151952930764</v>
      </c>
      <c r="U55" s="104">
        <v>134.22117007975979</v>
      </c>
      <c r="V55" s="104">
        <v>141.11763600905434</v>
      </c>
      <c r="W55" s="104">
        <v>141.16626714758149</v>
      </c>
      <c r="DA55" s="132" t="s">
        <v>1621</v>
      </c>
    </row>
    <row r="56" spans="1:105" ht="12" customHeight="1" x14ac:dyDescent="0.25">
      <c r="A56" s="108" t="s">
        <v>53</v>
      </c>
      <c r="B56" s="98">
        <v>39.752618953354407</v>
      </c>
      <c r="C56" s="98">
        <v>40.434167986568973</v>
      </c>
      <c r="D56" s="98">
        <v>42.992580628124756</v>
      </c>
      <c r="E56" s="98">
        <v>42.84033013966198</v>
      </c>
      <c r="F56" s="98">
        <v>45.327922116874618</v>
      </c>
      <c r="G56" s="98">
        <v>48.48323468755796</v>
      </c>
      <c r="H56" s="98">
        <v>43.550689399760572</v>
      </c>
      <c r="I56" s="98">
        <v>44.604906219375565</v>
      </c>
      <c r="J56" s="98">
        <v>48.65980014647927</v>
      </c>
      <c r="K56" s="98">
        <v>52.307528795404835</v>
      </c>
      <c r="L56" s="98">
        <v>50.611653095051075</v>
      </c>
      <c r="M56" s="98">
        <v>45.784005323874695</v>
      </c>
      <c r="N56" s="98">
        <v>34.653362050564596</v>
      </c>
      <c r="O56" s="98">
        <v>37.768952051092789</v>
      </c>
      <c r="P56" s="98">
        <v>36.649502213645164</v>
      </c>
      <c r="Q56" s="98">
        <v>31.992484515263769</v>
      </c>
      <c r="R56" s="98">
        <v>36.50405519078015</v>
      </c>
      <c r="S56" s="98">
        <v>37.041132159872362</v>
      </c>
      <c r="T56" s="98">
        <v>34.423306283611488</v>
      </c>
      <c r="U56" s="98">
        <v>34.157912724740179</v>
      </c>
      <c r="V56" s="98">
        <v>34.877633553614722</v>
      </c>
      <c r="W56" s="98">
        <v>35.481089180978749</v>
      </c>
      <c r="DA56" s="63" t="s">
        <v>1622</v>
      </c>
    </row>
    <row r="57" spans="1:105" ht="12" customHeight="1" x14ac:dyDescent="0.25">
      <c r="A57" s="108" t="s">
        <v>52</v>
      </c>
      <c r="B57" s="98">
        <v>94.056443469678783</v>
      </c>
      <c r="C57" s="98">
        <v>97.397674235175245</v>
      </c>
      <c r="D57" s="98">
        <v>100.97286375372232</v>
      </c>
      <c r="E57" s="98">
        <v>105.62204915280553</v>
      </c>
      <c r="F57" s="98">
        <v>109.44586748531793</v>
      </c>
      <c r="G57" s="98">
        <v>100.44502642833201</v>
      </c>
      <c r="H57" s="98">
        <v>103.8680737376949</v>
      </c>
      <c r="I57" s="98">
        <v>105.18842327169145</v>
      </c>
      <c r="J57" s="98">
        <v>117.7002041215668</v>
      </c>
      <c r="K57" s="98">
        <v>125.61909478790422</v>
      </c>
      <c r="L57" s="98">
        <v>120.91311037918443</v>
      </c>
      <c r="M57" s="98">
        <v>112.9297047513044</v>
      </c>
      <c r="N57" s="98">
        <v>107.5136111442088</v>
      </c>
      <c r="O57" s="98">
        <v>106.39796033312587</v>
      </c>
      <c r="P57" s="98">
        <v>106.75984845330117</v>
      </c>
      <c r="Q57" s="98">
        <v>99.669679745706361</v>
      </c>
      <c r="R57" s="98">
        <v>95.616288239128721</v>
      </c>
      <c r="S57" s="98">
        <v>95.827848230202562</v>
      </c>
      <c r="T57" s="98">
        <v>94.298213245696147</v>
      </c>
      <c r="U57" s="98">
        <v>100.0632573550196</v>
      </c>
      <c r="V57" s="98">
        <v>106.24000245543961</v>
      </c>
      <c r="W57" s="98">
        <v>105.68517796660274</v>
      </c>
      <c r="DA57" s="63" t="s">
        <v>1623</v>
      </c>
    </row>
    <row r="58" spans="1:105" ht="12" customHeight="1" x14ac:dyDescent="0.25">
      <c r="A58" s="121" t="s">
        <v>54</v>
      </c>
      <c r="B58" s="122">
        <v>154.32626756540614</v>
      </c>
      <c r="C58" s="122">
        <v>152.96711239300396</v>
      </c>
      <c r="D58" s="122">
        <v>175.44278411899992</v>
      </c>
      <c r="E58" s="122">
        <v>171.85359962575612</v>
      </c>
      <c r="F58" s="122">
        <v>187.32652644128211</v>
      </c>
      <c r="G58" s="122">
        <v>178.06508602427041</v>
      </c>
      <c r="H58" s="122">
        <v>175.26139747678403</v>
      </c>
      <c r="I58" s="122">
        <v>159.79160895467066</v>
      </c>
      <c r="J58" s="122">
        <v>155.83397604519789</v>
      </c>
      <c r="K58" s="122">
        <v>159.30139272615858</v>
      </c>
      <c r="L58" s="122">
        <v>146.13279439819493</v>
      </c>
      <c r="M58" s="122">
        <v>129.0466808341298</v>
      </c>
      <c r="N58" s="122">
        <v>118.14840834556281</v>
      </c>
      <c r="O58" s="122">
        <v>128.74970278152293</v>
      </c>
      <c r="P58" s="122">
        <v>129.5045968778829</v>
      </c>
      <c r="Q58" s="122">
        <v>118.46428969492989</v>
      </c>
      <c r="R58" s="122">
        <v>117.11034099601628</v>
      </c>
      <c r="S58" s="122">
        <v>112.67080954907267</v>
      </c>
      <c r="T58" s="122">
        <v>112.2526571247105</v>
      </c>
      <c r="U58" s="122">
        <v>119.54226365590618</v>
      </c>
      <c r="V58" s="122">
        <v>141.80435609563824</v>
      </c>
      <c r="W58" s="122">
        <v>132.15325456778632</v>
      </c>
      <c r="DA58" s="130" t="s">
        <v>1624</v>
      </c>
    </row>
    <row r="59" spans="1:105" ht="12" customHeight="1" x14ac:dyDescent="0.25">
      <c r="A59" s="97" t="s">
        <v>50</v>
      </c>
      <c r="B59" s="98">
        <v>8.3580798170796431</v>
      </c>
      <c r="C59" s="98">
        <v>8.1795383655452873</v>
      </c>
      <c r="D59" s="98">
        <v>8.1212141330903922</v>
      </c>
      <c r="E59" s="98">
        <v>7.515617264454785</v>
      </c>
      <c r="F59" s="98">
        <v>8.3402095687707725</v>
      </c>
      <c r="G59" s="98">
        <v>7.4646892095874424</v>
      </c>
      <c r="H59" s="98">
        <v>7.2981824994089735</v>
      </c>
      <c r="I59" s="98">
        <v>7.5067010102535638</v>
      </c>
      <c r="J59" s="98">
        <v>7.7975725949924817</v>
      </c>
      <c r="K59" s="98">
        <v>6.9728028278046059</v>
      </c>
      <c r="L59" s="98">
        <v>8.6219807125355388</v>
      </c>
      <c r="M59" s="98">
        <v>7.9182935189385057</v>
      </c>
      <c r="N59" s="98">
        <v>2.5708186758671498</v>
      </c>
      <c r="O59" s="98">
        <v>12.399002794195221</v>
      </c>
      <c r="P59" s="98">
        <v>14.04254179144424</v>
      </c>
      <c r="Q59" s="98">
        <v>12.774597461180486</v>
      </c>
      <c r="R59" s="98">
        <v>12.770896725592529</v>
      </c>
      <c r="S59" s="98">
        <v>15.220571519895257</v>
      </c>
      <c r="T59" s="98">
        <v>22.944054555351553</v>
      </c>
      <c r="U59" s="98">
        <v>30.396996179268186</v>
      </c>
      <c r="V59" s="98">
        <v>41.416807275296392</v>
      </c>
      <c r="W59" s="98">
        <v>40.456050355256842</v>
      </c>
      <c r="DA59" s="63" t="s">
        <v>1625</v>
      </c>
    </row>
    <row r="60" spans="1:105" ht="12" customHeight="1" x14ac:dyDescent="0.25">
      <c r="A60" s="109" t="s">
        <v>120</v>
      </c>
      <c r="B60" s="33">
        <v>145.9681877483265</v>
      </c>
      <c r="C60" s="33">
        <v>144.78757402745867</v>
      </c>
      <c r="D60" s="33">
        <v>167.32156998590952</v>
      </c>
      <c r="E60" s="33">
        <v>164.33798236130133</v>
      </c>
      <c r="F60" s="33">
        <v>178.98631687251134</v>
      </c>
      <c r="G60" s="33">
        <v>170.60039681468297</v>
      </c>
      <c r="H60" s="33">
        <v>167.96321497737506</v>
      </c>
      <c r="I60" s="33">
        <v>152.28490794441711</v>
      </c>
      <c r="J60" s="33">
        <v>148.0364034502054</v>
      </c>
      <c r="K60" s="33">
        <v>152.32858989835398</v>
      </c>
      <c r="L60" s="33">
        <v>137.5108136856594</v>
      </c>
      <c r="M60" s="33">
        <v>121.1283873151913</v>
      </c>
      <c r="N60" s="33">
        <v>115.57758966969567</v>
      </c>
      <c r="O60" s="33">
        <v>116.3506999873277</v>
      </c>
      <c r="P60" s="33">
        <v>115.46205508643867</v>
      </c>
      <c r="Q60" s="33">
        <v>105.6896922337494</v>
      </c>
      <c r="R60" s="33">
        <v>104.33944427042375</v>
      </c>
      <c r="S60" s="33">
        <v>97.450238029177413</v>
      </c>
      <c r="T60" s="33">
        <v>89.308602569358939</v>
      </c>
      <c r="U60" s="33">
        <v>89.145267476637997</v>
      </c>
      <c r="V60" s="33">
        <v>100.38754882034183</v>
      </c>
      <c r="W60" s="33">
        <v>91.697204212529485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6.0845071639773955</v>
      </c>
      <c r="C62" s="117">
        <f t="shared" si="21"/>
        <v>6.6726230373857316</v>
      </c>
      <c r="D62" s="117">
        <f t="shared" si="21"/>
        <v>11.424498190654409</v>
      </c>
      <c r="E62" s="117">
        <f t="shared" si="21"/>
        <v>24.329696728758552</v>
      </c>
      <c r="F62" s="117">
        <f t="shared" si="21"/>
        <v>46.175918629686151</v>
      </c>
      <c r="G62" s="117">
        <f t="shared" si="21"/>
        <v>93.913585799852498</v>
      </c>
      <c r="H62" s="117">
        <f t="shared" si="21"/>
        <v>174.07162163376347</v>
      </c>
      <c r="I62" s="117">
        <f t="shared" si="21"/>
        <v>225.39451963433748</v>
      </c>
      <c r="J62" s="117">
        <f t="shared" si="21"/>
        <v>270.44657127773513</v>
      </c>
      <c r="K62" s="117">
        <f t="shared" si="21"/>
        <v>333.38809090824844</v>
      </c>
      <c r="L62" s="117">
        <f t="shared" si="21"/>
        <v>341.58406773890579</v>
      </c>
      <c r="M62" s="117">
        <f t="shared" si="21"/>
        <v>438.84043767317399</v>
      </c>
      <c r="N62" s="117">
        <f t="shared" si="21"/>
        <v>409.01912933803459</v>
      </c>
      <c r="O62" s="117">
        <f t="shared" si="21"/>
        <v>329.09940725943522</v>
      </c>
      <c r="P62" s="117">
        <f t="shared" si="21"/>
        <v>330.58978600683372</v>
      </c>
      <c r="Q62" s="117">
        <f t="shared" si="21"/>
        <v>468.04399591769743</v>
      </c>
      <c r="R62" s="117">
        <f t="shared" ref="R62:V62" si="22">R63+R66+R68+R77</f>
        <v>454.652608574878</v>
      </c>
      <c r="S62" s="117">
        <f t="shared" si="22"/>
        <v>496.19201482062931</v>
      </c>
      <c r="T62" s="117">
        <f t="shared" si="22"/>
        <v>467.71201212503257</v>
      </c>
      <c r="U62" s="117">
        <f t="shared" si="22"/>
        <v>551.85256538218925</v>
      </c>
      <c r="V62" s="117">
        <f t="shared" si="22"/>
        <v>630.24049503423589</v>
      </c>
      <c r="W62" s="117">
        <f t="shared" ref="W62" si="23">W63+W66+W68+W77</f>
        <v>709.37847848521619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4.7827017297745922</v>
      </c>
      <c r="C63" s="122">
        <f t="shared" si="24"/>
        <v>5.1481329268560403</v>
      </c>
      <c r="D63" s="122">
        <f t="shared" si="24"/>
        <v>8.4453528546802055</v>
      </c>
      <c r="E63" s="122">
        <f t="shared" si="24"/>
        <v>18.509157432044965</v>
      </c>
      <c r="F63" s="122">
        <f t="shared" si="24"/>
        <v>34.301187804313351</v>
      </c>
      <c r="G63" s="122">
        <f t="shared" si="24"/>
        <v>72.59475401511169</v>
      </c>
      <c r="H63" s="122">
        <f t="shared" si="24"/>
        <v>138.01819132720738</v>
      </c>
      <c r="I63" s="122">
        <f t="shared" si="24"/>
        <v>174.69551933401911</v>
      </c>
      <c r="J63" s="122">
        <f t="shared" si="24"/>
        <v>204.8050912628841</v>
      </c>
      <c r="K63" s="122">
        <f t="shared" si="24"/>
        <v>251.79924826668</v>
      </c>
      <c r="L63" s="122">
        <f t="shared" si="24"/>
        <v>250.06616370799955</v>
      </c>
      <c r="M63" s="122">
        <f t="shared" si="24"/>
        <v>344.38764072002368</v>
      </c>
      <c r="N63" s="122">
        <f t="shared" si="24"/>
        <v>305.20290019309084</v>
      </c>
      <c r="O63" s="122">
        <f t="shared" si="24"/>
        <v>224.74114147568537</v>
      </c>
      <c r="P63" s="122">
        <f t="shared" si="24"/>
        <v>223.98712480477585</v>
      </c>
      <c r="Q63" s="122">
        <f t="shared" si="24"/>
        <v>348.37925310383736</v>
      </c>
      <c r="R63" s="122">
        <f t="shared" ref="R63:V63" si="25">SUM(R64:R65)</f>
        <v>320.22353942676563</v>
      </c>
      <c r="S63" s="122">
        <f t="shared" si="25"/>
        <v>349.0724799889615</v>
      </c>
      <c r="T63" s="122">
        <f t="shared" si="25"/>
        <v>318.74972383166346</v>
      </c>
      <c r="U63" s="122">
        <f t="shared" si="25"/>
        <v>376.46316083852309</v>
      </c>
      <c r="V63" s="122">
        <f t="shared" si="25"/>
        <v>432.11791968888406</v>
      </c>
      <c r="W63" s="122">
        <f t="shared" ref="W63" si="26">SUM(W64:W65)</f>
        <v>490.26446607262613</v>
      </c>
      <c r="DA63" s="130" t="s">
        <v>1628</v>
      </c>
    </row>
    <row r="64" spans="1:105" ht="12" customHeight="1" x14ac:dyDescent="0.25">
      <c r="A64" s="97" t="s">
        <v>217</v>
      </c>
      <c r="B64" s="98">
        <v>4.7296577477002524</v>
      </c>
      <c r="C64" s="98">
        <v>5.0912700569169287</v>
      </c>
      <c r="D64" s="98">
        <v>8.3415087336888085</v>
      </c>
      <c r="E64" s="98">
        <v>18.284551758434414</v>
      </c>
      <c r="F64" s="98">
        <v>33.84447759813586</v>
      </c>
      <c r="G64" s="98">
        <v>71.622649814023632</v>
      </c>
      <c r="H64" s="98">
        <v>136.19022701679839</v>
      </c>
      <c r="I64" s="98">
        <v>172.50055212146268</v>
      </c>
      <c r="J64" s="98">
        <v>202.20083081415314</v>
      </c>
      <c r="K64" s="98">
        <v>248.41441800505058</v>
      </c>
      <c r="L64" s="98">
        <v>246.87214706844935</v>
      </c>
      <c r="M64" s="98">
        <v>339.97793425487316</v>
      </c>
      <c r="N64" s="98">
        <v>301.70747134143625</v>
      </c>
      <c r="O64" s="98">
        <v>221.89012467309638</v>
      </c>
      <c r="P64" s="98">
        <v>221.03091540793542</v>
      </c>
      <c r="Q64" s="98">
        <v>343.95546001719691</v>
      </c>
      <c r="R64" s="98">
        <v>316.12402251333953</v>
      </c>
      <c r="S64" s="98">
        <v>344.53454767801293</v>
      </c>
      <c r="T64" s="98">
        <v>314.53902527775102</v>
      </c>
      <c r="U64" s="98">
        <v>371.39352443957245</v>
      </c>
      <c r="V64" s="98">
        <v>426.18745515191097</v>
      </c>
      <c r="W64" s="98">
        <v>483.42068714896834</v>
      </c>
      <c r="DA64" s="63" t="s">
        <v>1629</v>
      </c>
    </row>
    <row r="65" spans="1:105" ht="12" customHeight="1" x14ac:dyDescent="0.25">
      <c r="A65" s="97" t="s">
        <v>53</v>
      </c>
      <c r="B65" s="98">
        <v>5.3043982074340204E-2</v>
      </c>
      <c r="C65" s="98">
        <v>5.6862869939111979E-2</v>
      </c>
      <c r="D65" s="98">
        <v>0.10384412099139774</v>
      </c>
      <c r="E65" s="98">
        <v>0.22460567361054981</v>
      </c>
      <c r="F65" s="98">
        <v>0.45671020617749308</v>
      </c>
      <c r="G65" s="98">
        <v>0.9721042010880625</v>
      </c>
      <c r="H65" s="98">
        <v>1.8279643104089995</v>
      </c>
      <c r="I65" s="98">
        <v>2.1949672125564303</v>
      </c>
      <c r="J65" s="98">
        <v>2.6042604487309635</v>
      </c>
      <c r="K65" s="98">
        <v>3.3848302616294221</v>
      </c>
      <c r="L65" s="98">
        <v>3.1940166395502039</v>
      </c>
      <c r="M65" s="98">
        <v>4.4097064651505402</v>
      </c>
      <c r="N65" s="98">
        <v>3.4954288516546153</v>
      </c>
      <c r="O65" s="98">
        <v>2.8510168025889819</v>
      </c>
      <c r="P65" s="98">
        <v>2.9562093968404342</v>
      </c>
      <c r="Q65" s="98">
        <v>4.4237930866404263</v>
      </c>
      <c r="R65" s="98">
        <v>4.0995169134260987</v>
      </c>
      <c r="S65" s="98">
        <v>4.5379323109485927</v>
      </c>
      <c r="T65" s="98">
        <v>4.2106985539124215</v>
      </c>
      <c r="U65" s="98">
        <v>5.0696363989506628</v>
      </c>
      <c r="V65" s="98">
        <v>5.9304645369730888</v>
      </c>
      <c r="W65" s="98">
        <v>6.8437789236577826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0.11264485266192059</v>
      </c>
      <c r="C66" s="122">
        <f t="shared" si="27"/>
        <v>0.15621509570997236</v>
      </c>
      <c r="D66" s="122">
        <f t="shared" si="27"/>
        <v>0.16724745322973017</v>
      </c>
      <c r="E66" s="122">
        <f t="shared" si="27"/>
        <v>0.51425124045716686</v>
      </c>
      <c r="F66" s="122">
        <f t="shared" si="27"/>
        <v>0.83471399113587474</v>
      </c>
      <c r="G66" s="122">
        <f t="shared" si="27"/>
        <v>2.0058198044957307</v>
      </c>
      <c r="H66" s="122">
        <f t="shared" si="27"/>
        <v>4.3662062849170278</v>
      </c>
      <c r="I66" s="122">
        <f t="shared" si="27"/>
        <v>8.6351827331913391</v>
      </c>
      <c r="J66" s="122">
        <f t="shared" si="27"/>
        <v>10.636341596453494</v>
      </c>
      <c r="K66" s="122">
        <f t="shared" si="27"/>
        <v>9.1156230600807628</v>
      </c>
      <c r="L66" s="122">
        <f t="shared" si="27"/>
        <v>14.642817712518541</v>
      </c>
      <c r="M66" s="122">
        <f t="shared" si="27"/>
        <v>14.379701040068184</v>
      </c>
      <c r="N66" s="122">
        <f t="shared" si="27"/>
        <v>23.43153505274153</v>
      </c>
      <c r="O66" s="122">
        <f t="shared" si="27"/>
        <v>14.006646796307141</v>
      </c>
      <c r="P66" s="122">
        <f t="shared" si="27"/>
        <v>10.67804262233031</v>
      </c>
      <c r="Q66" s="122">
        <f t="shared" si="27"/>
        <v>14.386145228800393</v>
      </c>
      <c r="R66" s="122">
        <f t="shared" si="27"/>
        <v>19.439037903576541</v>
      </c>
      <c r="S66" s="122">
        <f t="shared" si="27"/>
        <v>22.16341859862013</v>
      </c>
      <c r="T66" s="122">
        <f t="shared" si="27"/>
        <v>17.587397062383744</v>
      </c>
      <c r="U66" s="122">
        <f t="shared" si="27"/>
        <v>28.416306880823015</v>
      </c>
      <c r="V66" s="122">
        <f t="shared" si="27"/>
        <v>28.488614759060948</v>
      </c>
      <c r="W66" s="122">
        <f t="shared" si="27"/>
        <v>29.567740155024342</v>
      </c>
      <c r="DA66" s="130" t="s">
        <v>1631</v>
      </c>
    </row>
    <row r="67" spans="1:105" ht="12" customHeight="1" x14ac:dyDescent="0.25">
      <c r="A67" s="97" t="s">
        <v>53</v>
      </c>
      <c r="B67" s="98">
        <v>0.11264485266192059</v>
      </c>
      <c r="C67" s="98">
        <v>0.15621509570997236</v>
      </c>
      <c r="D67" s="98">
        <v>0.16724745322973017</v>
      </c>
      <c r="E67" s="98">
        <v>0.51425124045716686</v>
      </c>
      <c r="F67" s="98">
        <v>0.83471399113587474</v>
      </c>
      <c r="G67" s="98">
        <v>2.0058198044957307</v>
      </c>
      <c r="H67" s="98">
        <v>4.3662062849170278</v>
      </c>
      <c r="I67" s="98">
        <v>8.6351827331913391</v>
      </c>
      <c r="J67" s="98">
        <v>10.636341596453494</v>
      </c>
      <c r="K67" s="98">
        <v>9.1156230600807628</v>
      </c>
      <c r="L67" s="98">
        <v>14.642817712518541</v>
      </c>
      <c r="M67" s="98">
        <v>14.379701040068184</v>
      </c>
      <c r="N67" s="98">
        <v>23.43153505274153</v>
      </c>
      <c r="O67" s="98">
        <v>14.006646796307141</v>
      </c>
      <c r="P67" s="98">
        <v>10.67804262233031</v>
      </c>
      <c r="Q67" s="98">
        <v>14.386145228800393</v>
      </c>
      <c r="R67" s="98">
        <v>19.439037903576541</v>
      </c>
      <c r="S67" s="98">
        <v>22.16341859862013</v>
      </c>
      <c r="T67" s="98">
        <v>17.587397062383744</v>
      </c>
      <c r="U67" s="98">
        <v>28.416306880823015</v>
      </c>
      <c r="V67" s="98">
        <v>28.488614759060948</v>
      </c>
      <c r="W67" s="98">
        <v>29.567740155024342</v>
      </c>
      <c r="DA67" s="63" t="s">
        <v>1632</v>
      </c>
    </row>
    <row r="68" spans="1:105" ht="12" customHeight="1" x14ac:dyDescent="0.25">
      <c r="A68" s="121" t="s">
        <v>55</v>
      </c>
      <c r="B68" s="122">
        <v>0.82150468094283347</v>
      </c>
      <c r="C68" s="122">
        <v>0.94338572372160379</v>
      </c>
      <c r="D68" s="122">
        <v>1.876204703597405</v>
      </c>
      <c r="E68" s="122">
        <v>3.5572032446477411</v>
      </c>
      <c r="F68" s="122">
        <v>7.3539484969047093</v>
      </c>
      <c r="G68" s="122">
        <v>12.853587268246677</v>
      </c>
      <c r="H68" s="122">
        <v>21.121291419242581</v>
      </c>
      <c r="I68" s="122">
        <v>28.142454632464023</v>
      </c>
      <c r="J68" s="122">
        <v>37.337323101762408</v>
      </c>
      <c r="K68" s="122">
        <v>49.696559469201858</v>
      </c>
      <c r="L68" s="122">
        <v>53.161089363935204</v>
      </c>
      <c r="M68" s="122">
        <v>56.135450138123367</v>
      </c>
      <c r="N68" s="122">
        <v>55.266368022046272</v>
      </c>
      <c r="O68" s="122">
        <v>62.150860882519495</v>
      </c>
      <c r="P68" s="122">
        <v>65.718144416195003</v>
      </c>
      <c r="Q68" s="122">
        <v>72.205696719333432</v>
      </c>
      <c r="R68" s="122">
        <v>77.807028158109659</v>
      </c>
      <c r="S68" s="122">
        <v>85.25565477622537</v>
      </c>
      <c r="T68" s="122">
        <v>88.426018045205325</v>
      </c>
      <c r="U68" s="122">
        <v>97.935853086638843</v>
      </c>
      <c r="V68" s="122">
        <v>108.26931344516812</v>
      </c>
      <c r="W68" s="122">
        <v>124.99320017281286</v>
      </c>
      <c r="DA68" s="130" t="s">
        <v>1633</v>
      </c>
    </row>
    <row r="69" spans="1:105" ht="12" customHeight="1" x14ac:dyDescent="0.25">
      <c r="A69" s="97" t="s">
        <v>134</v>
      </c>
      <c r="B69" s="98">
        <v>0.11746788235678537</v>
      </c>
      <c r="C69" s="98">
        <v>0.12077190267545244</v>
      </c>
      <c r="D69" s="98">
        <v>0.19369764291093017</v>
      </c>
      <c r="E69" s="98">
        <v>0.37680026578221315</v>
      </c>
      <c r="F69" s="98">
        <v>0.72882998914847275</v>
      </c>
      <c r="G69" s="98">
        <v>1.4343226654776895</v>
      </c>
      <c r="H69" s="98">
        <v>2.7899114970709187</v>
      </c>
      <c r="I69" s="98">
        <v>3.6916845127744882</v>
      </c>
      <c r="J69" s="98">
        <v>4.7956120489127949</v>
      </c>
      <c r="K69" s="98">
        <v>6.8268834750239433</v>
      </c>
      <c r="L69" s="98">
        <v>7.0266474244545751</v>
      </c>
      <c r="M69" s="98">
        <v>7.3423425627232177</v>
      </c>
      <c r="N69" s="98">
        <v>7.8406338789388563</v>
      </c>
      <c r="O69" s="98">
        <v>9.6003374834625159</v>
      </c>
      <c r="P69" s="98">
        <v>9.5992241379314898</v>
      </c>
      <c r="Q69" s="98">
        <v>11.336551255421305</v>
      </c>
      <c r="R69" s="98">
        <v>11.158011617566313</v>
      </c>
      <c r="S69" s="98">
        <v>14.208528739782981</v>
      </c>
      <c r="T69" s="98">
        <v>14.615689436258448</v>
      </c>
      <c r="U69" s="98">
        <v>14.783198277311971</v>
      </c>
      <c r="V69" s="98">
        <v>15.03328106421521</v>
      </c>
      <c r="W69" s="98">
        <v>15.42164345444845</v>
      </c>
      <c r="DA69" s="63" t="s">
        <v>1634</v>
      </c>
    </row>
    <row r="70" spans="1:105" ht="12" customHeight="1" x14ac:dyDescent="0.25">
      <c r="A70" s="97" t="s">
        <v>133</v>
      </c>
      <c r="B70" s="98">
        <v>9.5728179737001088E-4</v>
      </c>
      <c r="C70" s="98">
        <v>8.3095731338593299E-4</v>
      </c>
      <c r="D70" s="98">
        <v>1.0086710006068605E-3</v>
      </c>
      <c r="E70" s="98">
        <v>2.3448290139557737E-3</v>
      </c>
      <c r="F70" s="98">
        <v>3.9765967630161804E-3</v>
      </c>
      <c r="G70" s="98">
        <v>9.7739089091695829E-3</v>
      </c>
      <c r="H70" s="98">
        <v>2.3412899243292325E-2</v>
      </c>
      <c r="I70" s="98">
        <v>3.4916947258534128E-2</v>
      </c>
      <c r="J70" s="98">
        <v>4.9855111956858301E-2</v>
      </c>
      <c r="K70" s="98">
        <v>7.9971377824204395E-2</v>
      </c>
      <c r="L70" s="98">
        <v>8.1639880550504695E-2</v>
      </c>
      <c r="M70" s="98">
        <v>8.0723950028188857E-2</v>
      </c>
      <c r="N70" s="98">
        <v>9.0598464267336407E-2</v>
      </c>
      <c r="O70" s="98">
        <v>0.11338295347240909</v>
      </c>
      <c r="P70" s="98">
        <v>0.10465569607443735</v>
      </c>
      <c r="Q70" s="98">
        <v>0.14031056150450316</v>
      </c>
      <c r="R70" s="98">
        <v>0.12631671045090651</v>
      </c>
      <c r="S70" s="98">
        <v>0.19326828024519074</v>
      </c>
      <c r="T70" s="98">
        <v>0.22494636353234704</v>
      </c>
      <c r="U70" s="98">
        <v>0.23403635616968577</v>
      </c>
      <c r="V70" s="98">
        <v>0.25425103390907389</v>
      </c>
      <c r="W70" s="98">
        <v>0.24840304830414817</v>
      </c>
      <c r="DA70" s="63" t="s">
        <v>1635</v>
      </c>
    </row>
    <row r="71" spans="1:105" ht="12" customHeight="1" x14ac:dyDescent="0.25">
      <c r="A71" s="100" t="s">
        <v>217</v>
      </c>
      <c r="B71" s="101">
        <v>3.2441663347227459E-4</v>
      </c>
      <c r="C71" s="101">
        <v>2.6839789324764E-4</v>
      </c>
      <c r="D71" s="101">
        <v>1.5801203364732699E-4</v>
      </c>
      <c r="E71" s="101">
        <v>5.5625799356105233E-4</v>
      </c>
      <c r="F71" s="101">
        <v>7.2979404648244916E-4</v>
      </c>
      <c r="G71" s="101">
        <v>3.3048677441330425E-3</v>
      </c>
      <c r="H71" s="101">
        <v>7.3205716163901079E-3</v>
      </c>
      <c r="I71" s="101">
        <v>1.0898674059319637E-2</v>
      </c>
      <c r="J71" s="101">
        <v>1.511303660634339E-2</v>
      </c>
      <c r="K71" s="101">
        <v>2.4773470895155882E-2</v>
      </c>
      <c r="L71" s="101">
        <v>2.5063509274718135E-2</v>
      </c>
      <c r="M71" s="101">
        <v>2.3985685150031757E-2</v>
      </c>
      <c r="N71" s="101">
        <v>2.2651966844001305E-2</v>
      </c>
      <c r="O71" s="101">
        <v>3.0897852112532351E-2</v>
      </c>
      <c r="P71" s="101">
        <v>2.7453008604271734E-2</v>
      </c>
      <c r="Q71" s="101">
        <v>3.4901883013757594E-2</v>
      </c>
      <c r="R71" s="101">
        <v>3.5248758174268716E-2</v>
      </c>
      <c r="S71" s="101">
        <v>5.4560015352226175E-2</v>
      </c>
      <c r="T71" s="101">
        <v>6.0327800560122893E-2</v>
      </c>
      <c r="U71" s="101">
        <v>5.9290467409024834E-2</v>
      </c>
      <c r="V71" s="101">
        <v>6.2462193960637374E-2</v>
      </c>
      <c r="W71" s="101">
        <v>6.210687780030931E-2</v>
      </c>
      <c r="DA71" s="131" t="s">
        <v>1636</v>
      </c>
    </row>
    <row r="72" spans="1:105" ht="12" customHeight="1" x14ac:dyDescent="0.25">
      <c r="A72" s="103" t="s">
        <v>52</v>
      </c>
      <c r="B72" s="104">
        <v>6.3286516389773624E-4</v>
      </c>
      <c r="C72" s="104">
        <v>5.6255942013829299E-4</v>
      </c>
      <c r="D72" s="104">
        <v>8.5065896695953362E-4</v>
      </c>
      <c r="E72" s="104">
        <v>1.7885710203947212E-3</v>
      </c>
      <c r="F72" s="104">
        <v>3.2468027165337308E-3</v>
      </c>
      <c r="G72" s="104">
        <v>6.46904116503654E-3</v>
      </c>
      <c r="H72" s="104">
        <v>1.6092327626902218E-2</v>
      </c>
      <c r="I72" s="104">
        <v>2.4018273199214492E-2</v>
      </c>
      <c r="J72" s="104">
        <v>3.4742075350514913E-2</v>
      </c>
      <c r="K72" s="104">
        <v>5.5197906929048517E-2</v>
      </c>
      <c r="L72" s="104">
        <v>5.6576371275786554E-2</v>
      </c>
      <c r="M72" s="104">
        <v>5.6738264878157099E-2</v>
      </c>
      <c r="N72" s="104">
        <v>6.7946497423335098E-2</v>
      </c>
      <c r="O72" s="104">
        <v>8.2485101359876745E-2</v>
      </c>
      <c r="P72" s="104">
        <v>7.7202687470165621E-2</v>
      </c>
      <c r="Q72" s="104">
        <v>0.10540867849074557</v>
      </c>
      <c r="R72" s="104">
        <v>9.106795227663779E-2</v>
      </c>
      <c r="S72" s="104">
        <v>0.13870826489296456</v>
      </c>
      <c r="T72" s="104">
        <v>0.16461856297222413</v>
      </c>
      <c r="U72" s="104">
        <v>0.17474588876066094</v>
      </c>
      <c r="V72" s="104">
        <v>0.19178883994843648</v>
      </c>
      <c r="W72" s="104">
        <v>0.18629617050383887</v>
      </c>
      <c r="DA72" s="132" t="s">
        <v>1637</v>
      </c>
    </row>
    <row r="73" spans="1:105" ht="12" customHeight="1" x14ac:dyDescent="0.25">
      <c r="A73" s="106" t="s">
        <v>122</v>
      </c>
      <c r="B73" s="101">
        <v>0.31881117289675315</v>
      </c>
      <c r="C73" s="101">
        <v>0.36042239945258298</v>
      </c>
      <c r="D73" s="101">
        <v>0.81634271293387395</v>
      </c>
      <c r="E73" s="101">
        <v>1.4184032260550066</v>
      </c>
      <c r="F73" s="101">
        <v>3.336795975532695</v>
      </c>
      <c r="G73" s="101">
        <v>5.4918273692966348</v>
      </c>
      <c r="H73" s="101">
        <v>8.4323727124802197</v>
      </c>
      <c r="I73" s="101">
        <v>8.4998198573801549</v>
      </c>
      <c r="J73" s="101">
        <v>9.4501009879907585</v>
      </c>
      <c r="K73" s="101">
        <v>13.358321791727153</v>
      </c>
      <c r="L73" s="101">
        <v>14.4337479658445</v>
      </c>
      <c r="M73" s="101">
        <v>15.993757200578164</v>
      </c>
      <c r="N73" s="101">
        <v>16.150282893174371</v>
      </c>
      <c r="O73" s="101">
        <v>18.805652032020149</v>
      </c>
      <c r="P73" s="101">
        <v>20.387211597373824</v>
      </c>
      <c r="Q73" s="101">
        <v>20.113692696935214</v>
      </c>
      <c r="R73" s="101">
        <v>20.872269265369535</v>
      </c>
      <c r="S73" s="101">
        <v>20.839181323996467</v>
      </c>
      <c r="T73" s="101">
        <v>18.953240130015882</v>
      </c>
      <c r="U73" s="101">
        <v>21.459188352426757</v>
      </c>
      <c r="V73" s="101">
        <v>23.718109532057618</v>
      </c>
      <c r="W73" s="101">
        <v>31.35398737329081</v>
      </c>
      <c r="DA73" s="131" t="s">
        <v>1638</v>
      </c>
    </row>
    <row r="74" spans="1:105" ht="12" customHeight="1" x14ac:dyDescent="0.25">
      <c r="A74" s="107" t="s">
        <v>121</v>
      </c>
      <c r="B74" s="104">
        <v>0.38426834389192499</v>
      </c>
      <c r="C74" s="104">
        <v>0.4613604642801824</v>
      </c>
      <c r="D74" s="104">
        <v>0.8651556767519939</v>
      </c>
      <c r="E74" s="104">
        <v>1.7596549237965655</v>
      </c>
      <c r="F74" s="104">
        <v>3.2843459354605251</v>
      </c>
      <c r="G74" s="104">
        <v>5.9176633245631836</v>
      </c>
      <c r="H74" s="104">
        <v>9.8755943104481485</v>
      </c>
      <c r="I74" s="104">
        <v>15.916033315050846</v>
      </c>
      <c r="J74" s="104">
        <v>23.041754952902</v>
      </c>
      <c r="K74" s="104">
        <v>29.431382824626553</v>
      </c>
      <c r="L74" s="104">
        <v>31.619054093085623</v>
      </c>
      <c r="M74" s="104">
        <v>32.718626424793797</v>
      </c>
      <c r="N74" s="104">
        <v>31.184852785665708</v>
      </c>
      <c r="O74" s="104">
        <v>33.631488413564426</v>
      </c>
      <c r="P74" s="104">
        <v>35.627052984815244</v>
      </c>
      <c r="Q74" s="104">
        <v>40.615142205472409</v>
      </c>
      <c r="R74" s="104">
        <v>45.650430564722896</v>
      </c>
      <c r="S74" s="104">
        <v>50.01467643220073</v>
      </c>
      <c r="T74" s="104">
        <v>54.632142115398651</v>
      </c>
      <c r="U74" s="104">
        <v>61.45943010073043</v>
      </c>
      <c r="V74" s="104">
        <v>69.263671814986225</v>
      </c>
      <c r="W74" s="104">
        <v>77.969166296769458</v>
      </c>
      <c r="DA74" s="132" t="s">
        <v>1639</v>
      </c>
    </row>
    <row r="75" spans="1:105" ht="12" customHeight="1" x14ac:dyDescent="0.25">
      <c r="A75" s="108" t="s">
        <v>53</v>
      </c>
      <c r="B75" s="98">
        <v>0.1141602278198369</v>
      </c>
      <c r="C75" s="98">
        <v>0.13494774717242555</v>
      </c>
      <c r="D75" s="98">
        <v>0.25595102801300751</v>
      </c>
      <c r="E75" s="98">
        <v>0.50207382337279438</v>
      </c>
      <c r="F75" s="98">
        <v>0.95219868822306775</v>
      </c>
      <c r="G75" s="98">
        <v>1.9116376882850989</v>
      </c>
      <c r="H75" s="98">
        <v>2.903474517958387</v>
      </c>
      <c r="I75" s="98">
        <v>4.7220238164690747</v>
      </c>
      <c r="J75" s="98">
        <v>6.7167609481805819</v>
      </c>
      <c r="K75" s="98">
        <v>8.6328861728613031</v>
      </c>
      <c r="L75" s="98">
        <v>9.3193181364866895</v>
      </c>
      <c r="M75" s="98">
        <v>9.4341486339920024</v>
      </c>
      <c r="N75" s="98">
        <v>7.6039092495903091</v>
      </c>
      <c r="O75" s="98">
        <v>8.8086403256138084</v>
      </c>
      <c r="P75" s="98">
        <v>9.0619891414812574</v>
      </c>
      <c r="Q75" s="98">
        <v>9.7242596465077238</v>
      </c>
      <c r="R75" s="98">
        <v>12.435485887363004</v>
      </c>
      <c r="S75" s="98">
        <v>13.806167576613671</v>
      </c>
      <c r="T75" s="98">
        <v>14.512448081212707</v>
      </c>
      <c r="U75" s="98">
        <v>15.587439476321459</v>
      </c>
      <c r="V75" s="98">
        <v>17.101682849801108</v>
      </c>
      <c r="W75" s="98">
        <v>19.55217362828007</v>
      </c>
      <c r="DA75" s="63" t="s">
        <v>1640</v>
      </c>
    </row>
    <row r="76" spans="1:105" ht="12" customHeight="1" x14ac:dyDescent="0.25">
      <c r="A76" s="108" t="s">
        <v>52</v>
      </c>
      <c r="B76" s="98">
        <v>0.27010811607208807</v>
      </c>
      <c r="C76" s="98">
        <v>0.32641271710775682</v>
      </c>
      <c r="D76" s="98">
        <v>0.60920464873898639</v>
      </c>
      <c r="E76" s="98">
        <v>1.2575811004237711</v>
      </c>
      <c r="F76" s="98">
        <v>2.3321472472374571</v>
      </c>
      <c r="G76" s="98">
        <v>4.0060256362780846</v>
      </c>
      <c r="H76" s="98">
        <v>6.972119792489762</v>
      </c>
      <c r="I76" s="98">
        <v>11.194009498581773</v>
      </c>
      <c r="J76" s="98">
        <v>16.324994004721418</v>
      </c>
      <c r="K76" s="98">
        <v>20.798496651765252</v>
      </c>
      <c r="L76" s="98">
        <v>22.299735956598933</v>
      </c>
      <c r="M76" s="98">
        <v>23.284477790801791</v>
      </c>
      <c r="N76" s="98">
        <v>23.580943536075399</v>
      </c>
      <c r="O76" s="98">
        <v>24.822848087950621</v>
      </c>
      <c r="P76" s="98">
        <v>26.565063843333988</v>
      </c>
      <c r="Q76" s="98">
        <v>30.890882558964684</v>
      </c>
      <c r="R76" s="98">
        <v>33.214944677359895</v>
      </c>
      <c r="S76" s="98">
        <v>36.208508855587063</v>
      </c>
      <c r="T76" s="98">
        <v>40.11969403418594</v>
      </c>
      <c r="U76" s="98">
        <v>45.871990624408973</v>
      </c>
      <c r="V76" s="98">
        <v>52.16198896518511</v>
      </c>
      <c r="W76" s="98">
        <v>58.416992668489392</v>
      </c>
      <c r="DA76" s="63" t="s">
        <v>1641</v>
      </c>
    </row>
    <row r="77" spans="1:105" ht="12" customHeight="1" x14ac:dyDescent="0.25">
      <c r="A77" s="121" t="s">
        <v>54</v>
      </c>
      <c r="B77" s="122">
        <v>0.36765590059804887</v>
      </c>
      <c r="C77" s="122">
        <v>0.42488929109811563</v>
      </c>
      <c r="D77" s="122">
        <v>0.93569317914706829</v>
      </c>
      <c r="E77" s="122">
        <v>1.7490848116086803</v>
      </c>
      <c r="F77" s="122">
        <v>3.6860683373322178</v>
      </c>
      <c r="G77" s="122">
        <v>6.4594247119984098</v>
      </c>
      <c r="H77" s="122">
        <v>10.565932602396444</v>
      </c>
      <c r="I77" s="122">
        <v>13.921362934663037</v>
      </c>
      <c r="J77" s="122">
        <v>17.667815316635156</v>
      </c>
      <c r="K77" s="122">
        <v>22.776660112285835</v>
      </c>
      <c r="L77" s="122">
        <v>23.713996954452472</v>
      </c>
      <c r="M77" s="122">
        <v>23.937645774958771</v>
      </c>
      <c r="N77" s="122">
        <v>25.118326070155945</v>
      </c>
      <c r="O77" s="122">
        <v>28.200758104923224</v>
      </c>
      <c r="P77" s="122">
        <v>30.206474163532537</v>
      </c>
      <c r="Q77" s="122">
        <v>33.072900865726247</v>
      </c>
      <c r="R77" s="122">
        <v>37.183003086426126</v>
      </c>
      <c r="S77" s="122">
        <v>39.700461456822339</v>
      </c>
      <c r="T77" s="122">
        <v>42.948873185780066</v>
      </c>
      <c r="U77" s="122">
        <v>49.037244576204358</v>
      </c>
      <c r="V77" s="122">
        <v>61.364647141122809</v>
      </c>
      <c r="W77" s="122">
        <v>64.55307208475287</v>
      </c>
      <c r="DA77" s="130" t="s">
        <v>1642</v>
      </c>
    </row>
    <row r="78" spans="1:105" ht="12" customHeight="1" x14ac:dyDescent="0.25">
      <c r="A78" s="97" t="s">
        <v>192</v>
      </c>
      <c r="B78" s="98">
        <v>1.0761475235542552E-2</v>
      </c>
      <c r="C78" s="98">
        <v>1.1249401757706563E-2</v>
      </c>
      <c r="D78" s="98">
        <v>2.0181613086304097E-2</v>
      </c>
      <c r="E78" s="98">
        <v>3.9725423722733834E-2</v>
      </c>
      <c r="F78" s="98">
        <v>7.7897270431865645E-2</v>
      </c>
      <c r="G78" s="98">
        <v>0.15640365017500404</v>
      </c>
      <c r="H78" s="98">
        <v>0.30867161098885498</v>
      </c>
      <c r="I78" s="98">
        <v>0.40804267966573615</v>
      </c>
      <c r="J78" s="98">
        <v>0.49179749671644163</v>
      </c>
      <c r="K78" s="98">
        <v>0.66539538436990175</v>
      </c>
      <c r="L78" s="98">
        <v>0.69488662378881638</v>
      </c>
      <c r="M78" s="98">
        <v>0.67912528745151335</v>
      </c>
      <c r="N78" s="98">
        <v>0.74472002688250039</v>
      </c>
      <c r="O78" s="98">
        <v>0.91759098015056428</v>
      </c>
      <c r="P78" s="98">
        <v>0.92091131483251865</v>
      </c>
      <c r="Q78" s="98">
        <v>1.1199484092863325</v>
      </c>
      <c r="R78" s="98">
        <v>1.7669819432501999</v>
      </c>
      <c r="S78" s="98">
        <v>1.8670239279872169</v>
      </c>
      <c r="T78" s="98">
        <v>2.1120426101079457</v>
      </c>
      <c r="U78" s="98">
        <v>2.6001003152765785</v>
      </c>
      <c r="V78" s="98">
        <v>2.6547207644613664</v>
      </c>
      <c r="W78" s="98">
        <v>2.8401025015856005</v>
      </c>
      <c r="DA78" s="63" t="s">
        <v>1643</v>
      </c>
    </row>
    <row r="79" spans="1:105" ht="12" customHeight="1" x14ac:dyDescent="0.25">
      <c r="A79" s="109" t="s">
        <v>120</v>
      </c>
      <c r="B79" s="33">
        <v>0.35689442536250632</v>
      </c>
      <c r="C79" s="33">
        <v>0.41363988934040907</v>
      </c>
      <c r="D79" s="33">
        <v>0.91551156606076423</v>
      </c>
      <c r="E79" s="33">
        <v>1.7093593878859465</v>
      </c>
      <c r="F79" s="33">
        <v>3.6081710669003524</v>
      </c>
      <c r="G79" s="33">
        <v>6.3030210618234062</v>
      </c>
      <c r="H79" s="33">
        <v>10.257260991407589</v>
      </c>
      <c r="I79" s="33">
        <v>13.5133202549973</v>
      </c>
      <c r="J79" s="33">
        <v>17.176017819918716</v>
      </c>
      <c r="K79" s="33">
        <v>22.111264727915934</v>
      </c>
      <c r="L79" s="33">
        <v>23.019110330663658</v>
      </c>
      <c r="M79" s="33">
        <v>23.258520487507258</v>
      </c>
      <c r="N79" s="33">
        <v>24.373606043273444</v>
      </c>
      <c r="O79" s="33">
        <v>27.28316712477266</v>
      </c>
      <c r="P79" s="33">
        <v>29.285562848700017</v>
      </c>
      <c r="Q79" s="33">
        <v>31.952952456439913</v>
      </c>
      <c r="R79" s="33">
        <v>35.416021143175925</v>
      </c>
      <c r="S79" s="33">
        <v>37.83343752883512</v>
      </c>
      <c r="T79" s="33">
        <v>40.836830575672117</v>
      </c>
      <c r="U79" s="33">
        <v>46.437144260927781</v>
      </c>
      <c r="V79" s="33">
        <v>58.709926376661443</v>
      </c>
      <c r="W79" s="33">
        <v>61.712969583167272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853.75862290779639</v>
      </c>
      <c r="C81" s="117">
        <f t="shared" si="28"/>
        <v>850.87159455960182</v>
      </c>
      <c r="D81" s="117">
        <f t="shared" si="28"/>
        <v>846.35281260149998</v>
      </c>
      <c r="E81" s="117">
        <f t="shared" si="28"/>
        <v>840.65245568799935</v>
      </c>
      <c r="F81" s="117">
        <f t="shared" si="28"/>
        <v>836.41191467060366</v>
      </c>
      <c r="G81" s="117">
        <f t="shared" si="28"/>
        <v>835.61074506625357</v>
      </c>
      <c r="H81" s="117">
        <f t="shared" si="28"/>
        <v>845.9274713490754</v>
      </c>
      <c r="I81" s="117">
        <f t="shared" si="28"/>
        <v>960.30828518133501</v>
      </c>
      <c r="J81" s="117">
        <f t="shared" si="28"/>
        <v>826.98164757105167</v>
      </c>
      <c r="K81" s="117">
        <f t="shared" si="28"/>
        <v>760.50908001481912</v>
      </c>
      <c r="L81" s="117">
        <f t="shared" si="28"/>
        <v>791.95017956650304</v>
      </c>
      <c r="M81" s="117">
        <f t="shared" si="28"/>
        <v>1002.3624837324429</v>
      </c>
      <c r="N81" s="117">
        <f t="shared" si="28"/>
        <v>1204.7092589097701</v>
      </c>
      <c r="O81" s="117">
        <f t="shared" si="28"/>
        <v>1069.7021190882126</v>
      </c>
      <c r="P81" s="117">
        <f t="shared" si="28"/>
        <v>1033.0249500038242</v>
      </c>
      <c r="Q81" s="117">
        <f t="shared" si="28"/>
        <v>1076.5660999899521</v>
      </c>
      <c r="R81" s="117">
        <f t="shared" ref="R81:V81" si="29">R82+R85+R87+R100</f>
        <v>992.34671317556069</v>
      </c>
      <c r="S81" s="117">
        <f t="shared" si="29"/>
        <v>1007.9161535034376</v>
      </c>
      <c r="T81" s="117">
        <f t="shared" si="29"/>
        <v>961.60497494696256</v>
      </c>
      <c r="U81" s="117">
        <f t="shared" si="29"/>
        <v>926.38761475503225</v>
      </c>
      <c r="V81" s="117">
        <f t="shared" si="29"/>
        <v>864.4758199891229</v>
      </c>
      <c r="W81" s="117">
        <f t="shared" ref="W81" si="30">W82+W85+W87+W100</f>
        <v>913.01856233058822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693.61588882938202</v>
      </c>
      <c r="C82" s="122">
        <f t="shared" si="31"/>
        <v>694.16768566927601</v>
      </c>
      <c r="D82" s="122">
        <f t="shared" si="31"/>
        <v>694.05592008709073</v>
      </c>
      <c r="E82" s="122">
        <f t="shared" si="31"/>
        <v>695.33784853157738</v>
      </c>
      <c r="F82" s="122">
        <f t="shared" si="31"/>
        <v>695.08262036647363</v>
      </c>
      <c r="G82" s="122">
        <f t="shared" si="31"/>
        <v>695.51964682563164</v>
      </c>
      <c r="H82" s="122">
        <f t="shared" si="31"/>
        <v>694.97794441940664</v>
      </c>
      <c r="I82" s="122">
        <f t="shared" si="31"/>
        <v>795.39669170503248</v>
      </c>
      <c r="J82" s="122">
        <f t="shared" si="31"/>
        <v>655.93847273520691</v>
      </c>
      <c r="K82" s="122">
        <f t="shared" si="31"/>
        <v>582.2638835100455</v>
      </c>
      <c r="L82" s="122">
        <f t="shared" si="31"/>
        <v>596.14798175552994</v>
      </c>
      <c r="M82" s="122">
        <f t="shared" si="31"/>
        <v>781.76533258045345</v>
      </c>
      <c r="N82" s="122">
        <f t="shared" si="31"/>
        <v>940.62839157453732</v>
      </c>
      <c r="O82" s="122">
        <f t="shared" si="31"/>
        <v>802.73019446801675</v>
      </c>
      <c r="P82" s="122">
        <f t="shared" si="31"/>
        <v>771.82098486996745</v>
      </c>
      <c r="Q82" s="122">
        <f t="shared" si="31"/>
        <v>807.96260863772989</v>
      </c>
      <c r="R82" s="122">
        <f t="shared" ref="R82:V82" si="32">SUM(R83:R84)</f>
        <v>702.35475508247089</v>
      </c>
      <c r="S82" s="122">
        <f t="shared" si="32"/>
        <v>713.72707073479273</v>
      </c>
      <c r="T82" s="122">
        <f t="shared" si="32"/>
        <v>685.94365829254252</v>
      </c>
      <c r="U82" s="122">
        <f t="shared" si="32"/>
        <v>642.73216623943711</v>
      </c>
      <c r="V82" s="122">
        <f t="shared" si="32"/>
        <v>594.78183080095675</v>
      </c>
      <c r="W82" s="122">
        <f t="shared" ref="W82" si="33">SUM(W83:W84)</f>
        <v>640.19677167972816</v>
      </c>
      <c r="DA82" s="130" t="s">
        <v>1646</v>
      </c>
    </row>
    <row r="83" spans="1:105" ht="12" customHeight="1" x14ac:dyDescent="0.25">
      <c r="A83" s="97" t="s">
        <v>204</v>
      </c>
      <c r="B83" s="98">
        <v>690.84964840826922</v>
      </c>
      <c r="C83" s="98">
        <v>691.4860629544919</v>
      </c>
      <c r="D83" s="98">
        <v>691.28193458048406</v>
      </c>
      <c r="E83" s="98">
        <v>692.69869479230817</v>
      </c>
      <c r="F83" s="98">
        <v>692.21258406430309</v>
      </c>
      <c r="G83" s="98">
        <v>692.60078012435395</v>
      </c>
      <c r="H83" s="98">
        <v>692.03000673212784</v>
      </c>
      <c r="I83" s="98">
        <v>792.10163707418008</v>
      </c>
      <c r="J83" s="98">
        <v>653.1282826610111</v>
      </c>
      <c r="K83" s="98">
        <v>579.55135422585715</v>
      </c>
      <c r="L83" s="98">
        <v>593.40494363174491</v>
      </c>
      <c r="M83" s="98">
        <v>777.99660695594298</v>
      </c>
      <c r="N83" s="98">
        <v>936.42847080342278</v>
      </c>
      <c r="O83" s="98">
        <v>798.69090548223312</v>
      </c>
      <c r="P83" s="98">
        <v>767.81341988415238</v>
      </c>
      <c r="Q83" s="98">
        <v>803.98072564371148</v>
      </c>
      <c r="R83" s="98">
        <v>698.89081367031974</v>
      </c>
      <c r="S83" s="98">
        <v>710.19044122440891</v>
      </c>
      <c r="T83" s="98">
        <v>682.52886685990882</v>
      </c>
      <c r="U83" s="98">
        <v>639.52289532394673</v>
      </c>
      <c r="V83" s="98">
        <v>591.80195280715111</v>
      </c>
      <c r="W83" s="98">
        <v>636.94031691204771</v>
      </c>
      <c r="DA83" s="63" t="s">
        <v>1647</v>
      </c>
    </row>
    <row r="84" spans="1:105" ht="12" customHeight="1" x14ac:dyDescent="0.25">
      <c r="A84" s="97" t="s">
        <v>53</v>
      </c>
      <c r="B84" s="98">
        <v>2.7662404211128537</v>
      </c>
      <c r="C84" s="98">
        <v>2.6816227147841181</v>
      </c>
      <c r="D84" s="98">
        <v>2.7739855066067021</v>
      </c>
      <c r="E84" s="98">
        <v>2.6391537392691582</v>
      </c>
      <c r="F84" s="98">
        <v>2.8700363021705715</v>
      </c>
      <c r="G84" s="98">
        <v>2.9188667012776408</v>
      </c>
      <c r="H84" s="98">
        <v>2.9479376872788317</v>
      </c>
      <c r="I84" s="98">
        <v>3.2950546308523889</v>
      </c>
      <c r="J84" s="98">
        <v>2.8101900741958579</v>
      </c>
      <c r="K84" s="98">
        <v>2.7125292841883435</v>
      </c>
      <c r="L84" s="98">
        <v>2.7430381237849968</v>
      </c>
      <c r="M84" s="98">
        <v>3.7687256245105165</v>
      </c>
      <c r="N84" s="98">
        <v>4.1999207711145781</v>
      </c>
      <c r="O84" s="98">
        <v>4.0392889857836529</v>
      </c>
      <c r="P84" s="98">
        <v>4.0075649858150948</v>
      </c>
      <c r="Q84" s="98">
        <v>3.981882994018386</v>
      </c>
      <c r="R84" s="98">
        <v>3.4639414121511596</v>
      </c>
      <c r="S84" s="98">
        <v>3.5366295103838543</v>
      </c>
      <c r="T84" s="98">
        <v>3.4147914326337303</v>
      </c>
      <c r="U84" s="98">
        <v>3.2092709154903658</v>
      </c>
      <c r="V84" s="98">
        <v>2.9798779938055961</v>
      </c>
      <c r="W84" s="98">
        <v>3.2564547676804496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13.998672635992088</v>
      </c>
      <c r="C85" s="122">
        <f t="shared" si="34"/>
        <v>18.070734674703463</v>
      </c>
      <c r="D85" s="122">
        <f t="shared" si="34"/>
        <v>14.606909111896355</v>
      </c>
      <c r="E85" s="122">
        <f t="shared" si="34"/>
        <v>18.792467349038017</v>
      </c>
      <c r="F85" s="122">
        <f t="shared" si="34"/>
        <v>10.138524236588582</v>
      </c>
      <c r="G85" s="122">
        <f t="shared" si="34"/>
        <v>10.645411241426025</v>
      </c>
      <c r="H85" s="122">
        <f t="shared" si="34"/>
        <v>13.34522045247515</v>
      </c>
      <c r="I85" s="122">
        <f t="shared" si="34"/>
        <v>21.087824690044954</v>
      </c>
      <c r="J85" s="122">
        <f t="shared" si="34"/>
        <v>23.045097525845893</v>
      </c>
      <c r="K85" s="122">
        <f t="shared" si="34"/>
        <v>16.548283252389595</v>
      </c>
      <c r="L85" s="122">
        <f t="shared" si="34"/>
        <v>24.715969684270682</v>
      </c>
      <c r="M85" s="122">
        <f t="shared" si="34"/>
        <v>27.036941592980469</v>
      </c>
      <c r="N85" s="122">
        <f t="shared" si="34"/>
        <v>52.964369913802138</v>
      </c>
      <c r="O85" s="122">
        <f t="shared" si="34"/>
        <v>34.695107012357028</v>
      </c>
      <c r="P85" s="122">
        <f t="shared" si="34"/>
        <v>27.215582477012042</v>
      </c>
      <c r="Q85" s="122">
        <f t="shared" si="34"/>
        <v>33.704648354084576</v>
      </c>
      <c r="R85" s="122">
        <f t="shared" si="34"/>
        <v>40.978915327845598</v>
      </c>
      <c r="S85" s="122">
        <f t="shared" si="34"/>
        <v>44.294260657759772</v>
      </c>
      <c r="T85" s="122">
        <f t="shared" si="34"/>
        <v>31.566456964053703</v>
      </c>
      <c r="U85" s="122">
        <f t="shared" si="34"/>
        <v>43.48240691861681</v>
      </c>
      <c r="V85" s="122">
        <f t="shared" si="34"/>
        <v>35.151686479832364</v>
      </c>
      <c r="W85" s="122">
        <f t="shared" si="34"/>
        <v>31.236884262817785</v>
      </c>
      <c r="DA85" s="130" t="s">
        <v>1649</v>
      </c>
    </row>
    <row r="86" spans="1:105" ht="12" customHeight="1" x14ac:dyDescent="0.25">
      <c r="A86" s="97" t="s">
        <v>53</v>
      </c>
      <c r="B86" s="98">
        <v>13.998672635992088</v>
      </c>
      <c r="C86" s="98">
        <v>18.070734674703463</v>
      </c>
      <c r="D86" s="98">
        <v>14.606909111896355</v>
      </c>
      <c r="E86" s="98">
        <v>18.792467349038017</v>
      </c>
      <c r="F86" s="98">
        <v>10.138524236588582</v>
      </c>
      <c r="G86" s="98">
        <v>10.645411241426025</v>
      </c>
      <c r="H86" s="98">
        <v>13.34522045247515</v>
      </c>
      <c r="I86" s="98">
        <v>21.087824690044954</v>
      </c>
      <c r="J86" s="98">
        <v>23.045097525845893</v>
      </c>
      <c r="K86" s="98">
        <v>16.548283252389595</v>
      </c>
      <c r="L86" s="98">
        <v>24.715969684270682</v>
      </c>
      <c r="M86" s="98">
        <v>27.036941592980469</v>
      </c>
      <c r="N86" s="98">
        <v>52.964369913802138</v>
      </c>
      <c r="O86" s="98">
        <v>34.695107012357028</v>
      </c>
      <c r="P86" s="98">
        <v>27.215582477012042</v>
      </c>
      <c r="Q86" s="98">
        <v>33.704648354084576</v>
      </c>
      <c r="R86" s="98">
        <v>40.978915327845598</v>
      </c>
      <c r="S86" s="98">
        <v>44.294260657759772</v>
      </c>
      <c r="T86" s="98">
        <v>31.566456964053703</v>
      </c>
      <c r="U86" s="98">
        <v>43.48240691861681</v>
      </c>
      <c r="V86" s="98">
        <v>35.151686479832364</v>
      </c>
      <c r="W86" s="98">
        <v>31.236884262817785</v>
      </c>
      <c r="DA86" s="63" t="s">
        <v>1650</v>
      </c>
    </row>
    <row r="87" spans="1:105" ht="12" customHeight="1" x14ac:dyDescent="0.25">
      <c r="A87" s="121" t="s">
        <v>55</v>
      </c>
      <c r="B87" s="122">
        <v>97.736350371236639</v>
      </c>
      <c r="C87" s="122">
        <v>93.015012353923083</v>
      </c>
      <c r="D87" s="122">
        <v>89.767868614411128</v>
      </c>
      <c r="E87" s="122">
        <v>83.430303465456021</v>
      </c>
      <c r="F87" s="122">
        <v>85.520336039604985</v>
      </c>
      <c r="G87" s="122">
        <v>84.428054661529984</v>
      </c>
      <c r="H87" s="122">
        <v>89.560263026405494</v>
      </c>
      <c r="I87" s="122">
        <v>93.103511275075675</v>
      </c>
      <c r="J87" s="122">
        <v>98.551573305158371</v>
      </c>
      <c r="K87" s="122">
        <v>108.90265746787375</v>
      </c>
      <c r="L87" s="122">
        <v>115.34172633636572</v>
      </c>
      <c r="M87" s="122">
        <v>133.51365093371928</v>
      </c>
      <c r="N87" s="122">
        <v>142.5282467883444</v>
      </c>
      <c r="O87" s="122">
        <v>153.02614336086108</v>
      </c>
      <c r="P87" s="122">
        <v>153.93939467607737</v>
      </c>
      <c r="Q87" s="122">
        <v>154.98303268732761</v>
      </c>
      <c r="R87" s="122">
        <v>164.62623473755568</v>
      </c>
      <c r="S87" s="122">
        <v>164.95869879999378</v>
      </c>
      <c r="T87" s="122">
        <v>157.0046756900729</v>
      </c>
      <c r="U87" s="122">
        <v>150.93408680520639</v>
      </c>
      <c r="V87" s="122">
        <v>139.40855849407649</v>
      </c>
      <c r="W87" s="122">
        <v>148.83925998288242</v>
      </c>
      <c r="DA87" s="130" t="s">
        <v>1651</v>
      </c>
    </row>
    <row r="88" spans="1:105" ht="12" customHeight="1" x14ac:dyDescent="0.25">
      <c r="A88" s="97" t="s">
        <v>132</v>
      </c>
      <c r="B88" s="98">
        <v>0.54404823832070059</v>
      </c>
      <c r="C88" s="98">
        <v>0.53529751212663168</v>
      </c>
      <c r="D88" s="98">
        <v>0.52860231735734975</v>
      </c>
      <c r="E88" s="98">
        <v>0.48155276314782353</v>
      </c>
      <c r="F88" s="98">
        <v>0.5192982442661036</v>
      </c>
      <c r="G88" s="98">
        <v>0.50241886155486726</v>
      </c>
      <c r="H88" s="98">
        <v>0.53640847877873565</v>
      </c>
      <c r="I88" s="98">
        <v>0.67210659603280209</v>
      </c>
      <c r="J88" s="98">
        <v>0.63910179845780157</v>
      </c>
      <c r="K88" s="98">
        <v>0.69174315302471812</v>
      </c>
      <c r="L88" s="98">
        <v>0.77174267788113171</v>
      </c>
      <c r="M88" s="98">
        <v>0.80973997807447007</v>
      </c>
      <c r="N88" s="98">
        <v>1.1720350355813627</v>
      </c>
      <c r="O88" s="98">
        <v>1.6594225097242983</v>
      </c>
      <c r="P88" s="98">
        <v>1.607089695556511</v>
      </c>
      <c r="Q88" s="98">
        <v>2.5732250826552301</v>
      </c>
      <c r="R88" s="98">
        <v>4.1527862268617817</v>
      </c>
      <c r="S88" s="98">
        <v>5.9588046871259017</v>
      </c>
      <c r="T88" s="98">
        <v>6.1460256937100288</v>
      </c>
      <c r="U88" s="98">
        <v>8.5965147317540751</v>
      </c>
      <c r="V88" s="98">
        <v>9.9749514499177092</v>
      </c>
      <c r="W88" s="98">
        <v>10.801566433826764</v>
      </c>
      <c r="DA88" s="63" t="s">
        <v>1652</v>
      </c>
    </row>
    <row r="89" spans="1:105" ht="12" customHeight="1" x14ac:dyDescent="0.25">
      <c r="A89" s="97" t="s">
        <v>131</v>
      </c>
      <c r="B89" s="98">
        <v>4.0315582431189037E-3</v>
      </c>
      <c r="C89" s="98">
        <v>4.1077998772014743E-3</v>
      </c>
      <c r="D89" s="98">
        <v>3.8778290891829576E-3</v>
      </c>
      <c r="E89" s="98">
        <v>3.5058540428133671E-3</v>
      </c>
      <c r="F89" s="98">
        <v>3.6612625974535226E-3</v>
      </c>
      <c r="G89" s="98">
        <v>3.4766066984206912E-3</v>
      </c>
      <c r="H89" s="98">
        <v>3.8158055305415658E-3</v>
      </c>
      <c r="I89" s="98">
        <v>6.7897252489956799E-3</v>
      </c>
      <c r="J89" s="98">
        <v>6.3892578178605872E-3</v>
      </c>
      <c r="K89" s="98">
        <v>6.8111056368186113E-3</v>
      </c>
      <c r="L89" s="98">
        <v>8.5483830983033079E-3</v>
      </c>
      <c r="M89" s="98">
        <v>7.9005192723078099E-3</v>
      </c>
      <c r="N89" s="98">
        <v>1.4951703812950655E-2</v>
      </c>
      <c r="O89" s="98">
        <v>2.1756685516378639E-2</v>
      </c>
      <c r="P89" s="98">
        <v>1.6288136911349591E-2</v>
      </c>
      <c r="Q89" s="98">
        <v>2.9156251022845678E-2</v>
      </c>
      <c r="R89" s="98">
        <v>5.3293000149201623E-2</v>
      </c>
      <c r="S89" s="98">
        <v>8.8195659774793822E-2</v>
      </c>
      <c r="T89" s="98">
        <v>8.8238289842982431E-2</v>
      </c>
      <c r="U89" s="98">
        <v>0.14925351186081187</v>
      </c>
      <c r="V89" s="98">
        <v>0.18005063559091203</v>
      </c>
      <c r="W89" s="98">
        <v>0.17934181195619203</v>
      </c>
      <c r="DA89" s="63" t="s">
        <v>1653</v>
      </c>
    </row>
    <row r="90" spans="1:105" ht="12" customHeight="1" x14ac:dyDescent="0.25">
      <c r="A90" s="100" t="s">
        <v>204</v>
      </c>
      <c r="B90" s="101">
        <v>1.4557162651651909E-3</v>
      </c>
      <c r="C90" s="101">
        <v>1.4523683603127804E-3</v>
      </c>
      <c r="D90" s="101">
        <v>1.3937203718231471E-3</v>
      </c>
      <c r="E90" s="101">
        <v>1.2118568347020651E-3</v>
      </c>
      <c r="F90" s="101">
        <v>1.2771859712904345E-3</v>
      </c>
      <c r="G90" s="101">
        <v>1.315022746814198E-3</v>
      </c>
      <c r="H90" s="101">
        <v>1.2726146267115052E-3</v>
      </c>
      <c r="I90" s="101">
        <v>2.2069402671152168E-3</v>
      </c>
      <c r="J90" s="101">
        <v>1.9469942191199523E-3</v>
      </c>
      <c r="K90" s="101">
        <v>2.0289441871909311E-3</v>
      </c>
      <c r="L90" s="101">
        <v>2.4848174009341217E-3</v>
      </c>
      <c r="M90" s="101">
        <v>2.1280399067841972E-3</v>
      </c>
      <c r="N90" s="101">
        <v>3.4037090320254201E-3</v>
      </c>
      <c r="O90" s="101">
        <v>5.3484556755407173E-3</v>
      </c>
      <c r="P90" s="101">
        <v>3.5057886235900738E-3</v>
      </c>
      <c r="Q90" s="101">
        <v>6.310600921724298E-3</v>
      </c>
      <c r="R90" s="101">
        <v>1.3641593908251039E-2</v>
      </c>
      <c r="S90" s="101">
        <v>2.3301051394540074E-2</v>
      </c>
      <c r="T90" s="101">
        <v>2.1691894901808201E-2</v>
      </c>
      <c r="U90" s="101">
        <v>3.6288807392442335E-2</v>
      </c>
      <c r="V90" s="101">
        <v>4.2627608074102798E-2</v>
      </c>
      <c r="W90" s="101">
        <v>4.3343644803287701E-2</v>
      </c>
      <c r="DA90" s="131" t="s">
        <v>1654</v>
      </c>
    </row>
    <row r="91" spans="1:105" ht="12" customHeight="1" x14ac:dyDescent="0.25">
      <c r="A91" s="103" t="s">
        <v>52</v>
      </c>
      <c r="B91" s="104">
        <v>2.5758419779537125E-3</v>
      </c>
      <c r="C91" s="104">
        <v>2.6554315168886939E-3</v>
      </c>
      <c r="D91" s="104">
        <v>2.4841087173598105E-3</v>
      </c>
      <c r="E91" s="104">
        <v>2.2939972081113019E-3</v>
      </c>
      <c r="F91" s="104">
        <v>2.3840766261630881E-3</v>
      </c>
      <c r="G91" s="104">
        <v>2.1615839516064932E-3</v>
      </c>
      <c r="H91" s="104">
        <v>2.5431909038300606E-3</v>
      </c>
      <c r="I91" s="104">
        <v>4.5827849818804627E-3</v>
      </c>
      <c r="J91" s="104">
        <v>4.4422635987406344E-3</v>
      </c>
      <c r="K91" s="104">
        <v>4.7821614496276806E-3</v>
      </c>
      <c r="L91" s="104">
        <v>6.0635656973691866E-3</v>
      </c>
      <c r="M91" s="104">
        <v>5.7724793655236127E-3</v>
      </c>
      <c r="N91" s="104">
        <v>1.1547994780925235E-2</v>
      </c>
      <c r="O91" s="104">
        <v>1.640822984083792E-2</v>
      </c>
      <c r="P91" s="104">
        <v>1.2782348287759518E-2</v>
      </c>
      <c r="Q91" s="104">
        <v>2.2845650101121381E-2</v>
      </c>
      <c r="R91" s="104">
        <v>3.9651406240950586E-2</v>
      </c>
      <c r="S91" s="104">
        <v>6.4894608380253752E-2</v>
      </c>
      <c r="T91" s="104">
        <v>6.6546394941174231E-2</v>
      </c>
      <c r="U91" s="104">
        <v>0.11296470446836955</v>
      </c>
      <c r="V91" s="104">
        <v>0.13742302751680924</v>
      </c>
      <c r="W91" s="104">
        <v>0.13599816715290433</v>
      </c>
      <c r="DA91" s="132" t="s">
        <v>1655</v>
      </c>
    </row>
    <row r="92" spans="1:105" ht="12" customHeight="1" x14ac:dyDescent="0.25">
      <c r="A92" s="106" t="s">
        <v>124</v>
      </c>
      <c r="B92" s="101">
        <v>0.9603185904388023</v>
      </c>
      <c r="C92" s="101">
        <v>0.96603862536787177</v>
      </c>
      <c r="D92" s="101">
        <v>0.99907972202127882</v>
      </c>
      <c r="E92" s="101">
        <v>0.99525647272582385</v>
      </c>
      <c r="F92" s="101">
        <v>0.99477345274967111</v>
      </c>
      <c r="G92" s="101">
        <v>0.94894014861445963</v>
      </c>
      <c r="H92" s="101">
        <v>0.90087953451616076</v>
      </c>
      <c r="I92" s="101">
        <v>0.78012872478172657</v>
      </c>
      <c r="J92" s="101">
        <v>0.75488338193237003</v>
      </c>
      <c r="K92" s="101">
        <v>0.72113703278101138</v>
      </c>
      <c r="L92" s="101">
        <v>0.65721931348521412</v>
      </c>
      <c r="M92" s="101">
        <v>0.5799721674445355</v>
      </c>
      <c r="N92" s="101">
        <v>0.54692233617372255</v>
      </c>
      <c r="O92" s="101">
        <v>0.91578231881776084</v>
      </c>
      <c r="P92" s="101">
        <v>0.93994779746149326</v>
      </c>
      <c r="Q92" s="101">
        <v>0.8996127127507465</v>
      </c>
      <c r="R92" s="101">
        <v>0.86454637259845868</v>
      </c>
      <c r="S92" s="101">
        <v>0.90254979739115326</v>
      </c>
      <c r="T92" s="101">
        <v>0.91981726595042235</v>
      </c>
      <c r="U92" s="101">
        <v>0.95281538219145778</v>
      </c>
      <c r="V92" s="101">
        <v>0.95931403923931946</v>
      </c>
      <c r="W92" s="101">
        <v>0.95480016805026457</v>
      </c>
      <c r="DA92" s="131" t="s">
        <v>1656</v>
      </c>
    </row>
    <row r="93" spans="1:105" ht="12" customHeight="1" x14ac:dyDescent="0.25">
      <c r="A93" s="107" t="s">
        <v>123</v>
      </c>
      <c r="B93" s="104">
        <v>7.8215636388463804E-3</v>
      </c>
      <c r="C93" s="104">
        <v>7.9753025525972077E-3</v>
      </c>
      <c r="D93" s="104">
        <v>8.2826505026538291E-3</v>
      </c>
      <c r="E93" s="104">
        <v>8.5013690468629249E-3</v>
      </c>
      <c r="F93" s="104">
        <v>7.9123884892910983E-3</v>
      </c>
      <c r="G93" s="104">
        <v>7.3935378120199274E-3</v>
      </c>
      <c r="H93" s="104">
        <v>7.2349496682600845E-3</v>
      </c>
      <c r="I93" s="104">
        <v>6.8229999220997019E-3</v>
      </c>
      <c r="J93" s="104">
        <v>7.7457548794247844E-3</v>
      </c>
      <c r="K93" s="104">
        <v>7.2627603662030089E-3</v>
      </c>
      <c r="L93" s="104">
        <v>6.6403637594555755E-3</v>
      </c>
      <c r="M93" s="104">
        <v>4.7119194933694973E-3</v>
      </c>
      <c r="N93" s="104">
        <v>4.0971595378100009E-3</v>
      </c>
      <c r="O93" s="104">
        <v>1.1174249561909958E-2</v>
      </c>
      <c r="P93" s="104">
        <v>1.1454634571518067E-2</v>
      </c>
      <c r="Q93" s="104">
        <v>1.1041906931783476E-2</v>
      </c>
      <c r="R93" s="104">
        <v>1.0571008055460192E-2</v>
      </c>
      <c r="S93" s="104">
        <v>1.2056572552705274E-2</v>
      </c>
      <c r="T93" s="104">
        <v>1.4565622449442669E-2</v>
      </c>
      <c r="U93" s="104">
        <v>1.6558024784357011E-2</v>
      </c>
      <c r="V93" s="104">
        <v>1.7817668368304264E-2</v>
      </c>
      <c r="W93" s="104">
        <v>1.6517345906869919E-2</v>
      </c>
      <c r="DA93" s="132" t="s">
        <v>1657</v>
      </c>
    </row>
    <row r="94" spans="1:105" ht="12" customHeight="1" x14ac:dyDescent="0.25">
      <c r="A94" s="108" t="s">
        <v>50</v>
      </c>
      <c r="B94" s="98">
        <v>2.5112005117376586E-3</v>
      </c>
      <c r="C94" s="98">
        <v>2.531813468137278E-3</v>
      </c>
      <c r="D94" s="98">
        <v>2.6839543407151259E-3</v>
      </c>
      <c r="E94" s="98">
        <v>2.6747311064868216E-3</v>
      </c>
      <c r="F94" s="98">
        <v>2.5222827932510085E-3</v>
      </c>
      <c r="G94" s="98">
        <v>2.6142218115689226E-3</v>
      </c>
      <c r="H94" s="98">
        <v>2.3209087670429526E-3</v>
      </c>
      <c r="I94" s="98">
        <v>2.1822108158062268E-3</v>
      </c>
      <c r="J94" s="98">
        <v>2.4354880896494844E-3</v>
      </c>
      <c r="K94" s="98">
        <v>2.2833235032198927E-3</v>
      </c>
      <c r="L94" s="98">
        <v>2.069383991046129E-3</v>
      </c>
      <c r="M94" s="98">
        <v>1.1735977144303373E-3</v>
      </c>
      <c r="N94" s="98">
        <v>7.1779331831654756E-5</v>
      </c>
      <c r="O94" s="98">
        <v>3.1047619122535701E-3</v>
      </c>
      <c r="P94" s="98">
        <v>3.0653011235951162E-3</v>
      </c>
      <c r="Q94" s="98">
        <v>2.7476241866286819E-3</v>
      </c>
      <c r="R94" s="98">
        <v>2.974748802676968E-3</v>
      </c>
      <c r="S94" s="98">
        <v>3.418926587538583E-3</v>
      </c>
      <c r="T94" s="98">
        <v>3.9171919003080421E-3</v>
      </c>
      <c r="U94" s="98">
        <v>4.2139321321629343E-3</v>
      </c>
      <c r="V94" s="98">
        <v>4.3559331204971073E-3</v>
      </c>
      <c r="W94" s="98">
        <v>4.0542689857937008E-3</v>
      </c>
      <c r="DA94" s="63" t="s">
        <v>1658</v>
      </c>
    </row>
    <row r="95" spans="1:105" ht="12" customHeight="1" x14ac:dyDescent="0.25">
      <c r="A95" s="108" t="s">
        <v>52</v>
      </c>
      <c r="B95" s="98">
        <v>5.3103631271087214E-3</v>
      </c>
      <c r="C95" s="98">
        <v>5.4434890844599296E-3</v>
      </c>
      <c r="D95" s="98">
        <v>5.5986961619387031E-3</v>
      </c>
      <c r="E95" s="98">
        <v>5.8266379403761025E-3</v>
      </c>
      <c r="F95" s="98">
        <v>5.3901056960400894E-3</v>
      </c>
      <c r="G95" s="98">
        <v>4.7793160004510043E-3</v>
      </c>
      <c r="H95" s="98">
        <v>4.9140409012171319E-3</v>
      </c>
      <c r="I95" s="98">
        <v>4.6407891062934751E-3</v>
      </c>
      <c r="J95" s="98">
        <v>5.3102667897753E-3</v>
      </c>
      <c r="K95" s="98">
        <v>4.9794368629831167E-3</v>
      </c>
      <c r="L95" s="98">
        <v>4.5709797684094465E-3</v>
      </c>
      <c r="M95" s="98">
        <v>3.5383217789391602E-3</v>
      </c>
      <c r="N95" s="98">
        <v>4.0253802059783458E-3</v>
      </c>
      <c r="O95" s="98">
        <v>8.0694876496563879E-3</v>
      </c>
      <c r="P95" s="98">
        <v>8.389333447922951E-3</v>
      </c>
      <c r="Q95" s="98">
        <v>8.2942827451547938E-3</v>
      </c>
      <c r="R95" s="98">
        <v>7.5962592527832233E-3</v>
      </c>
      <c r="S95" s="98">
        <v>8.6376459651666907E-3</v>
      </c>
      <c r="T95" s="98">
        <v>1.0648430549134627E-2</v>
      </c>
      <c r="U95" s="98">
        <v>1.2344092652194077E-2</v>
      </c>
      <c r="V95" s="98">
        <v>1.3461735247807156E-2</v>
      </c>
      <c r="W95" s="98">
        <v>1.2463076921076217E-2</v>
      </c>
      <c r="DA95" s="63" t="s">
        <v>1659</v>
      </c>
    </row>
    <row r="96" spans="1:105" ht="12" customHeight="1" x14ac:dyDescent="0.25">
      <c r="A96" s="106" t="s">
        <v>122</v>
      </c>
      <c r="B96" s="101">
        <v>43.626759750096923</v>
      </c>
      <c r="C96" s="101">
        <v>40.909687118420784</v>
      </c>
      <c r="D96" s="101">
        <v>40.010786130124288</v>
      </c>
      <c r="E96" s="101">
        <v>36.785244936010265</v>
      </c>
      <c r="F96" s="101">
        <v>39.270896960972635</v>
      </c>
      <c r="G96" s="101">
        <v>38.603587139563956</v>
      </c>
      <c r="H96" s="101">
        <v>40.567306267046135</v>
      </c>
      <c r="I96" s="101">
        <v>36.251343984799249</v>
      </c>
      <c r="J96" s="101">
        <v>34.918976620084571</v>
      </c>
      <c r="K96" s="101">
        <v>38.37575126544769</v>
      </c>
      <c r="L96" s="101">
        <v>39.513183224686671</v>
      </c>
      <c r="M96" s="101">
        <v>48.409461173084452</v>
      </c>
      <c r="N96" s="101">
        <v>53.434345905826817</v>
      </c>
      <c r="O96" s="101">
        <v>58.487140359140838</v>
      </c>
      <c r="P96" s="101">
        <v>59.486281586122111</v>
      </c>
      <c r="Q96" s="101">
        <v>57.183372840416823</v>
      </c>
      <c r="R96" s="101">
        <v>57.164098202449907</v>
      </c>
      <c r="S96" s="101">
        <v>53.108575880732687</v>
      </c>
      <c r="T96" s="101">
        <v>43.593844225302007</v>
      </c>
      <c r="U96" s="101">
        <v>38.109434080175966</v>
      </c>
      <c r="V96" s="101">
        <v>32.027683833088268</v>
      </c>
      <c r="W96" s="101">
        <v>36.864709353877608</v>
      </c>
      <c r="DA96" s="131" t="s">
        <v>1660</v>
      </c>
    </row>
    <row r="97" spans="1:105" ht="12" customHeight="1" x14ac:dyDescent="0.25">
      <c r="A97" s="107" t="s">
        <v>121</v>
      </c>
      <c r="B97" s="104">
        <v>52.593370670498246</v>
      </c>
      <c r="C97" s="104">
        <v>50.591905995578003</v>
      </c>
      <c r="D97" s="104">
        <v>48.217239965316367</v>
      </c>
      <c r="E97" s="104">
        <v>45.156242070482435</v>
      </c>
      <c r="F97" s="104">
        <v>44.72379373052982</v>
      </c>
      <c r="G97" s="104">
        <v>44.362238367286267</v>
      </c>
      <c r="H97" s="104">
        <v>47.544617990865653</v>
      </c>
      <c r="I97" s="104">
        <v>55.38631924429081</v>
      </c>
      <c r="J97" s="104">
        <v>62.224476491986351</v>
      </c>
      <c r="K97" s="104">
        <v>69.099952150617312</v>
      </c>
      <c r="L97" s="104">
        <v>74.384392373454943</v>
      </c>
      <c r="M97" s="104">
        <v>83.70186517635014</v>
      </c>
      <c r="N97" s="104">
        <v>87.355894647411731</v>
      </c>
      <c r="O97" s="104">
        <v>91.930867238099907</v>
      </c>
      <c r="P97" s="104">
        <v>91.878332825454379</v>
      </c>
      <c r="Q97" s="104">
        <v>94.286623893550185</v>
      </c>
      <c r="R97" s="104">
        <v>102.38093992744086</v>
      </c>
      <c r="S97" s="104">
        <v>104.88851620241655</v>
      </c>
      <c r="T97" s="104">
        <v>106.24218459281802</v>
      </c>
      <c r="U97" s="104">
        <v>103.10951107443972</v>
      </c>
      <c r="V97" s="104">
        <v>96.248740867871959</v>
      </c>
      <c r="W97" s="104">
        <v>100.02232486926472</v>
      </c>
      <c r="DA97" s="132" t="s">
        <v>1661</v>
      </c>
    </row>
    <row r="98" spans="1:105" ht="12" customHeight="1" x14ac:dyDescent="0.25">
      <c r="A98" s="108" t="s">
        <v>53</v>
      </c>
      <c r="B98" s="98">
        <v>15.624683305283785</v>
      </c>
      <c r="C98" s="98">
        <v>14.863226830026939</v>
      </c>
      <c r="D98" s="98">
        <v>14.442399521204234</v>
      </c>
      <c r="E98" s="98">
        <v>13.082497980222552</v>
      </c>
      <c r="F98" s="98">
        <v>13.143714307573806</v>
      </c>
      <c r="G98" s="98">
        <v>14.461650721283243</v>
      </c>
      <c r="H98" s="98">
        <v>14.03499313130447</v>
      </c>
      <c r="I98" s="98">
        <v>16.463669186907509</v>
      </c>
      <c r="J98" s="98">
        <v>18.177339870281571</v>
      </c>
      <c r="K98" s="98">
        <v>20.303352400223659</v>
      </c>
      <c r="L98" s="98">
        <v>21.938203276436361</v>
      </c>
      <c r="M98" s="98">
        <v>24.103599234361266</v>
      </c>
      <c r="N98" s="98">
        <v>21.219844775274691</v>
      </c>
      <c r="O98" s="98">
        <v>24.013581421868235</v>
      </c>
      <c r="P98" s="98">
        <v>23.437657293223939</v>
      </c>
      <c r="Q98" s="98">
        <v>22.810038854764766</v>
      </c>
      <c r="R98" s="98">
        <v>28.226346841213463</v>
      </c>
      <c r="S98" s="98">
        <v>29.289309912805681</v>
      </c>
      <c r="T98" s="98">
        <v>28.432422011663864</v>
      </c>
      <c r="U98" s="98">
        <v>26.283563447647317</v>
      </c>
      <c r="V98" s="98">
        <v>23.890673392363503</v>
      </c>
      <c r="W98" s="98">
        <v>25.209943240401184</v>
      </c>
      <c r="DA98" s="63" t="s">
        <v>1662</v>
      </c>
    </row>
    <row r="99" spans="1:105" ht="12" customHeight="1" x14ac:dyDescent="0.25">
      <c r="A99" s="108" t="s">
        <v>52</v>
      </c>
      <c r="B99" s="98">
        <v>36.968687365214464</v>
      </c>
      <c r="C99" s="98">
        <v>35.728679165551064</v>
      </c>
      <c r="D99" s="98">
        <v>33.774840444112129</v>
      </c>
      <c r="E99" s="98">
        <v>32.073744090259879</v>
      </c>
      <c r="F99" s="98">
        <v>31.580079422956011</v>
      </c>
      <c r="G99" s="98">
        <v>29.900587646003022</v>
      </c>
      <c r="H99" s="98">
        <v>33.509624859561185</v>
      </c>
      <c r="I99" s="98">
        <v>38.922650057383301</v>
      </c>
      <c r="J99" s="98">
        <v>44.04713662170478</v>
      </c>
      <c r="K99" s="98">
        <v>48.796599750393653</v>
      </c>
      <c r="L99" s="98">
        <v>52.446189097018575</v>
      </c>
      <c r="M99" s="98">
        <v>59.598265941988878</v>
      </c>
      <c r="N99" s="98">
        <v>66.136049872137036</v>
      </c>
      <c r="O99" s="98">
        <v>67.917285816231669</v>
      </c>
      <c r="P99" s="98">
        <v>68.440675532230443</v>
      </c>
      <c r="Q99" s="98">
        <v>71.476585038785416</v>
      </c>
      <c r="R99" s="98">
        <v>74.154593086227408</v>
      </c>
      <c r="S99" s="98">
        <v>75.599206289610876</v>
      </c>
      <c r="T99" s="98">
        <v>77.80976258115416</v>
      </c>
      <c r="U99" s="98">
        <v>76.825947626792413</v>
      </c>
      <c r="V99" s="98">
        <v>72.358067475508463</v>
      </c>
      <c r="W99" s="98">
        <v>74.812381628863534</v>
      </c>
      <c r="DA99" s="63" t="s">
        <v>1663</v>
      </c>
    </row>
    <row r="100" spans="1:105" ht="12" customHeight="1" x14ac:dyDescent="0.25">
      <c r="A100" s="121" t="s">
        <v>54</v>
      </c>
      <c r="B100" s="122">
        <v>48.407711071185645</v>
      </c>
      <c r="C100" s="122">
        <v>45.618161861699313</v>
      </c>
      <c r="D100" s="122">
        <v>47.922114788101808</v>
      </c>
      <c r="E100" s="122">
        <v>43.091836341927916</v>
      </c>
      <c r="F100" s="122">
        <v>45.670434027936416</v>
      </c>
      <c r="G100" s="122">
        <v>45.017632337665944</v>
      </c>
      <c r="H100" s="122">
        <v>48.044043450788237</v>
      </c>
      <c r="I100" s="122">
        <v>50.72025751118187</v>
      </c>
      <c r="J100" s="122">
        <v>49.446504004840442</v>
      </c>
      <c r="K100" s="122">
        <v>52.794255784510277</v>
      </c>
      <c r="L100" s="122">
        <v>55.744501790336741</v>
      </c>
      <c r="M100" s="122">
        <v>60.046558625289641</v>
      </c>
      <c r="N100" s="122">
        <v>68.588250633086375</v>
      </c>
      <c r="O100" s="122">
        <v>79.250674246977894</v>
      </c>
      <c r="P100" s="122">
        <v>80.048987980767421</v>
      </c>
      <c r="Q100" s="122">
        <v>79.915810310809974</v>
      </c>
      <c r="R100" s="122">
        <v>84.386808027688545</v>
      </c>
      <c r="S100" s="122">
        <v>84.936123310891276</v>
      </c>
      <c r="T100" s="122">
        <v>87.090184000293419</v>
      </c>
      <c r="U100" s="122">
        <v>89.238954791771903</v>
      </c>
      <c r="V100" s="122">
        <v>95.133744214257263</v>
      </c>
      <c r="W100" s="122">
        <v>92.745646405159818</v>
      </c>
      <c r="DA100" s="130" t="s">
        <v>1664</v>
      </c>
    </row>
    <row r="101" spans="1:105" ht="12" customHeight="1" x14ac:dyDescent="0.25">
      <c r="A101" s="97" t="s">
        <v>207</v>
      </c>
      <c r="B101" s="98">
        <v>10.644572486672004</v>
      </c>
      <c r="C101" s="98">
        <v>10.016912014548092</v>
      </c>
      <c r="D101" s="98">
        <v>10.227794231314</v>
      </c>
      <c r="E101" s="98">
        <v>8.8582654372363638</v>
      </c>
      <c r="F101" s="98">
        <v>9.3065653549863843</v>
      </c>
      <c r="G101" s="98">
        <v>8.9352108408711644</v>
      </c>
      <c r="H101" s="98">
        <v>9.4720370239939626</v>
      </c>
      <c r="I101" s="98">
        <v>11.656981461747053</v>
      </c>
      <c r="J101" s="98">
        <v>10.102895545452037</v>
      </c>
      <c r="K101" s="98">
        <v>10.158055104273609</v>
      </c>
      <c r="L101" s="98">
        <v>11.366830592663074</v>
      </c>
      <c r="M101" s="98">
        <v>11.054895619369379</v>
      </c>
      <c r="N101" s="98">
        <v>16.442178156176425</v>
      </c>
      <c r="O101" s="98">
        <v>21.083102572143357</v>
      </c>
      <c r="P101" s="98">
        <v>22.756122206904156</v>
      </c>
      <c r="Q101" s="98">
        <v>23.50087366841354</v>
      </c>
      <c r="R101" s="98">
        <v>24.610686281910073</v>
      </c>
      <c r="S101" s="98">
        <v>25.706730767078678</v>
      </c>
      <c r="T101" s="98">
        <v>26.305307210980448</v>
      </c>
      <c r="U101" s="98">
        <v>31.52512658832508</v>
      </c>
      <c r="V101" s="98">
        <v>37.780726088424991</v>
      </c>
      <c r="W101" s="98">
        <v>37.552262261257368</v>
      </c>
      <c r="DA101" s="63" t="s">
        <v>1665</v>
      </c>
    </row>
    <row r="102" spans="1:105" ht="12" customHeight="1" x14ac:dyDescent="0.25">
      <c r="A102" s="97" t="s">
        <v>50</v>
      </c>
      <c r="B102" s="98">
        <v>2.0452165372657718</v>
      </c>
      <c r="C102" s="98">
        <v>1.9250049994404175</v>
      </c>
      <c r="D102" s="98">
        <v>1.8155827468335231</v>
      </c>
      <c r="E102" s="98">
        <v>1.5719627906404787</v>
      </c>
      <c r="F102" s="98">
        <v>1.6892346382920598</v>
      </c>
      <c r="G102" s="98">
        <v>1.5843052916802502</v>
      </c>
      <c r="H102" s="98">
        <v>1.7202578124401013</v>
      </c>
      <c r="I102" s="98">
        <v>2.0060769333866939</v>
      </c>
      <c r="J102" s="98">
        <v>2.1191493821901917</v>
      </c>
      <c r="K102" s="98">
        <v>1.9694241975286364</v>
      </c>
      <c r="L102" s="98">
        <v>2.6857146898403634</v>
      </c>
      <c r="M102" s="98">
        <v>3.1056948555936983</v>
      </c>
      <c r="N102" s="98">
        <v>1.1989432560968372</v>
      </c>
      <c r="O102" s="98">
        <v>5.5385921907713023</v>
      </c>
      <c r="P102" s="98">
        <v>5.9588589302135686</v>
      </c>
      <c r="Q102" s="98">
        <v>6.0105313738421824</v>
      </c>
      <c r="R102" s="98">
        <v>6.3188899459604109</v>
      </c>
      <c r="S102" s="98">
        <v>7.5854637508625</v>
      </c>
      <c r="T102" s="98">
        <v>12.150692556927916</v>
      </c>
      <c r="U102" s="98">
        <v>13.856161485384622</v>
      </c>
      <c r="V102" s="98">
        <v>14.975427135322731</v>
      </c>
      <c r="W102" s="98">
        <v>15.302642834437956</v>
      </c>
      <c r="DA102" s="63" t="s">
        <v>1666</v>
      </c>
    </row>
    <row r="103" spans="1:105" ht="12" customHeight="1" x14ac:dyDescent="0.25">
      <c r="A103" s="109" t="s">
        <v>120</v>
      </c>
      <c r="B103" s="33">
        <v>35.717922047247868</v>
      </c>
      <c r="C103" s="33">
        <v>33.676244847710805</v>
      </c>
      <c r="D103" s="33">
        <v>35.878737809954288</v>
      </c>
      <c r="E103" s="33">
        <v>32.661608114051077</v>
      </c>
      <c r="F103" s="33">
        <v>34.67463403465797</v>
      </c>
      <c r="G103" s="33">
        <v>34.498116205114528</v>
      </c>
      <c r="H103" s="33">
        <v>36.851748614354172</v>
      </c>
      <c r="I103" s="33">
        <v>37.057199116048125</v>
      </c>
      <c r="J103" s="33">
        <v>37.224459077198212</v>
      </c>
      <c r="K103" s="33">
        <v>40.66677648270803</v>
      </c>
      <c r="L103" s="33">
        <v>41.691956507833304</v>
      </c>
      <c r="M103" s="33">
        <v>45.885968150326562</v>
      </c>
      <c r="N103" s="33">
        <v>50.94712922081311</v>
      </c>
      <c r="O103" s="33">
        <v>52.62897948406323</v>
      </c>
      <c r="P103" s="33">
        <v>51.334006843649696</v>
      </c>
      <c r="Q103" s="33">
        <v>50.404405268554243</v>
      </c>
      <c r="R103" s="33">
        <v>53.457231799818061</v>
      </c>
      <c r="S103" s="33">
        <v>51.643928792950099</v>
      </c>
      <c r="T103" s="33">
        <v>48.634184232385053</v>
      </c>
      <c r="U103" s="33">
        <v>43.857666718062198</v>
      </c>
      <c r="V103" s="33">
        <v>42.377590990509532</v>
      </c>
      <c r="W103" s="33">
        <v>39.890741309464502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0.20738138328137945</v>
      </c>
      <c r="G105" s="117">
        <f t="shared" si="35"/>
        <v>0.22358341204774454</v>
      </c>
      <c r="H105" s="117">
        <f t="shared" si="35"/>
        <v>0.26293897045075248</v>
      </c>
      <c r="I105" s="117">
        <f t="shared" si="35"/>
        <v>0.27047713727496658</v>
      </c>
      <c r="J105" s="117">
        <f t="shared" si="35"/>
        <v>0.2768806182015322</v>
      </c>
      <c r="K105" s="117">
        <f t="shared" si="35"/>
        <v>0.27805289818529139</v>
      </c>
      <c r="L105" s="117">
        <f t="shared" si="35"/>
        <v>0.27953236774120599</v>
      </c>
      <c r="M105" s="117">
        <f t="shared" si="35"/>
        <v>0.27055623055500588</v>
      </c>
      <c r="N105" s="117">
        <f t="shared" si="35"/>
        <v>0.27026808335522506</v>
      </c>
      <c r="O105" s="117">
        <f t="shared" si="35"/>
        <v>0.2091832018013085</v>
      </c>
      <c r="P105" s="117">
        <f t="shared" si="35"/>
        <v>0.16834465542490673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0.16777043391026791</v>
      </c>
      <c r="G106" s="122">
        <f t="shared" si="38"/>
        <v>0.16776248414540904</v>
      </c>
      <c r="H106" s="122">
        <f t="shared" si="38"/>
        <v>0.19173639029768882</v>
      </c>
      <c r="I106" s="122">
        <f t="shared" si="38"/>
        <v>0.19169438690609256</v>
      </c>
      <c r="J106" s="122">
        <f t="shared" si="38"/>
        <v>0.19169671720734857</v>
      </c>
      <c r="K106" s="122">
        <f t="shared" si="38"/>
        <v>0.19172837861372838</v>
      </c>
      <c r="L106" s="122">
        <f t="shared" si="38"/>
        <v>0.19169110044862259</v>
      </c>
      <c r="M106" s="122">
        <f t="shared" si="38"/>
        <v>0.1916893320411332</v>
      </c>
      <c r="N106" s="122">
        <f t="shared" si="38"/>
        <v>0.19161929278499856</v>
      </c>
      <c r="O106" s="122">
        <f t="shared" si="38"/>
        <v>0.14379883773658184</v>
      </c>
      <c r="P106" s="122">
        <f t="shared" si="38"/>
        <v>0.11982933881450335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0.16715391229578669</v>
      </c>
      <c r="G107" s="98">
        <v>0.16715391229578672</v>
      </c>
      <c r="H107" s="98">
        <v>0.19105760963026655</v>
      </c>
      <c r="I107" s="98">
        <v>0.19105760963026658</v>
      </c>
      <c r="J107" s="98">
        <v>0.19105760963026663</v>
      </c>
      <c r="K107" s="98">
        <v>0.19105760963026658</v>
      </c>
      <c r="L107" s="98">
        <v>0.19105760963026661</v>
      </c>
      <c r="M107" s="98">
        <v>0.19105760963026661</v>
      </c>
      <c r="N107" s="98">
        <v>0.19105760963026666</v>
      </c>
      <c r="O107" s="98">
        <v>0.14333619948409279</v>
      </c>
      <c r="P107" s="98">
        <v>0.11943250214961314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6.1652161448121578E-4</v>
      </c>
      <c r="G108" s="98">
        <v>6.085718496223186E-4</v>
      </c>
      <c r="H108" s="98">
        <v>6.787806674222785E-4</v>
      </c>
      <c r="I108" s="98">
        <v>6.3677727582599078E-4</v>
      </c>
      <c r="J108" s="98">
        <v>6.3910757708192584E-4</v>
      </c>
      <c r="K108" s="98">
        <v>6.7076898346180101E-4</v>
      </c>
      <c r="L108" s="98">
        <v>6.3349081835598748E-4</v>
      </c>
      <c r="M108" s="98">
        <v>6.3172241086658677E-4</v>
      </c>
      <c r="N108" s="98">
        <v>5.6168315473188886E-4</v>
      </c>
      <c r="O108" s="98">
        <v>4.6263825248905058E-4</v>
      </c>
      <c r="P108" s="98">
        <v>3.9683666489021186E-4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7.2350543276325497E-4</v>
      </c>
      <c r="G109" s="122">
        <f t="shared" si="41"/>
        <v>6.820783020029599E-3</v>
      </c>
      <c r="H109" s="122">
        <f t="shared" si="41"/>
        <v>1.2538799197422981E-2</v>
      </c>
      <c r="I109" s="122">
        <f t="shared" si="41"/>
        <v>1.8339158932937267E-2</v>
      </c>
      <c r="J109" s="122">
        <f t="shared" si="41"/>
        <v>1.8797936521143341E-2</v>
      </c>
      <c r="K109" s="122">
        <f t="shared" si="41"/>
        <v>1.318728190024313E-2</v>
      </c>
      <c r="L109" s="122">
        <f t="shared" si="41"/>
        <v>1.7136542371547613E-2</v>
      </c>
      <c r="M109" s="122">
        <f t="shared" si="41"/>
        <v>1.4033433318791814E-2</v>
      </c>
      <c r="N109" s="122">
        <f t="shared" si="41"/>
        <v>1.769489406948125E-2</v>
      </c>
      <c r="O109" s="122">
        <f t="shared" si="41"/>
        <v>6.4724571127161672E-3</v>
      </c>
      <c r="P109" s="122">
        <f t="shared" si="41"/>
        <v>3.2429321076848441E-3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7.2350543276325497E-4</v>
      </c>
      <c r="G110" s="98">
        <v>6.820783020029599E-3</v>
      </c>
      <c r="H110" s="98">
        <v>1.2538799197422981E-2</v>
      </c>
      <c r="I110" s="98">
        <v>1.8339158932937267E-2</v>
      </c>
      <c r="J110" s="98">
        <v>1.8797936521143341E-2</v>
      </c>
      <c r="K110" s="98">
        <v>1.318728190024313E-2</v>
      </c>
      <c r="L110" s="98">
        <v>1.7136542371547613E-2</v>
      </c>
      <c r="M110" s="98">
        <v>1.4033433318791814E-2</v>
      </c>
      <c r="N110" s="98">
        <v>1.769489406948125E-2</v>
      </c>
      <c r="O110" s="98">
        <v>6.4724571127161672E-3</v>
      </c>
      <c r="P110" s="98">
        <v>3.2429321076848441E-3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2.5954503342530844E-2</v>
      </c>
      <c r="G111" s="122">
        <v>3.2545068444909703E-2</v>
      </c>
      <c r="H111" s="122">
        <v>3.8849682522698117E-2</v>
      </c>
      <c r="I111" s="122">
        <v>4.0505652605237141E-2</v>
      </c>
      <c r="J111" s="122">
        <v>4.5264423323121618E-2</v>
      </c>
      <c r="K111" s="122">
        <v>5.0204725550561269E-2</v>
      </c>
      <c r="L111" s="122">
        <v>4.874822382888476E-2</v>
      </c>
      <c r="M111" s="122">
        <v>4.5235752903689419E-2</v>
      </c>
      <c r="N111" s="122">
        <v>4.2062129844259104E-2</v>
      </c>
      <c r="O111" s="122">
        <v>3.9822230152728781E-2</v>
      </c>
      <c r="P111" s="122">
        <v>3.0605425569109692E-2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1.4446439005475077E-2</v>
      </c>
      <c r="G116" s="101">
        <v>1.7217040875869009E-2</v>
      </c>
      <c r="H116" s="101">
        <v>2.011116424720532E-2</v>
      </c>
      <c r="I116" s="101">
        <v>1.9681156767906677E-2</v>
      </c>
      <c r="J116" s="101">
        <v>2.0542415566367538E-2</v>
      </c>
      <c r="K116" s="101">
        <v>2.2244811087240177E-2</v>
      </c>
      <c r="L116" s="101">
        <v>2.0680660006488032E-2</v>
      </c>
      <c r="M116" s="101">
        <v>1.8249444488750727E-2</v>
      </c>
      <c r="N116" s="101">
        <v>1.5899321412479198E-2</v>
      </c>
      <c r="O116" s="101">
        <v>1.5164380456831781E-2</v>
      </c>
      <c r="P116" s="101">
        <v>1.2170085341837143E-2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1.1508064337055767E-2</v>
      </c>
      <c r="G117" s="104">
        <v>1.5328027569040696E-2</v>
      </c>
      <c r="H117" s="104">
        <v>1.8738518275492801E-2</v>
      </c>
      <c r="I117" s="104">
        <v>2.082449583733046E-2</v>
      </c>
      <c r="J117" s="104">
        <v>2.472200775675408E-2</v>
      </c>
      <c r="K117" s="104">
        <v>2.7959914463321092E-2</v>
      </c>
      <c r="L117" s="104">
        <v>2.8067563822396731E-2</v>
      </c>
      <c r="M117" s="104">
        <v>2.6986308414938692E-2</v>
      </c>
      <c r="N117" s="104">
        <v>2.6162808431779906E-2</v>
      </c>
      <c r="O117" s="104">
        <v>2.4657849695897002E-2</v>
      </c>
      <c r="P117" s="104">
        <v>1.8435340227272549E-2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3.3262283597136639E-3</v>
      </c>
      <c r="G118" s="98">
        <v>4.9477464700555824E-3</v>
      </c>
      <c r="H118" s="98">
        <v>5.5131464319627546E-3</v>
      </c>
      <c r="I118" s="98">
        <v>6.1918112482086726E-3</v>
      </c>
      <c r="J118" s="98">
        <v>7.2268926464442631E-3</v>
      </c>
      <c r="K118" s="98">
        <v>8.2260303496424231E-3</v>
      </c>
      <c r="L118" s="98">
        <v>8.2927899315857149E-3</v>
      </c>
      <c r="M118" s="98">
        <v>7.7915880763893735E-3</v>
      </c>
      <c r="N118" s="98">
        <v>6.3547446390549451E-3</v>
      </c>
      <c r="O118" s="98">
        <v>6.4561888857630149E-3</v>
      </c>
      <c r="P118" s="98">
        <v>4.7272686624108655E-3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8.1818359773421032E-3</v>
      </c>
      <c r="G119" s="98">
        <v>1.0380281098985113E-2</v>
      </c>
      <c r="H119" s="98">
        <v>1.3225371843530046E-2</v>
      </c>
      <c r="I119" s="98">
        <v>1.4632684589121788E-2</v>
      </c>
      <c r="J119" s="98">
        <v>1.7495115110309815E-2</v>
      </c>
      <c r="K119" s="98">
        <v>1.9733884113678671E-2</v>
      </c>
      <c r="L119" s="98">
        <v>1.9774773890811014E-2</v>
      </c>
      <c r="M119" s="98">
        <v>1.9194720338549319E-2</v>
      </c>
      <c r="N119" s="98">
        <v>1.9808063792724963E-2</v>
      </c>
      <c r="O119" s="98">
        <v>1.8201660810133986E-2</v>
      </c>
      <c r="P119" s="98">
        <v>1.3708071564861684E-2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1.2932940595817424E-2</v>
      </c>
      <c r="G120" s="122">
        <v>1.6455076437396209E-2</v>
      </c>
      <c r="H120" s="122">
        <v>1.9814098432942562E-2</v>
      </c>
      <c r="I120" s="122">
        <v>1.9937938830699609E-2</v>
      </c>
      <c r="J120" s="122">
        <v>2.1121541149918675E-2</v>
      </c>
      <c r="K120" s="122">
        <v>2.2932512120758579E-2</v>
      </c>
      <c r="L120" s="122">
        <v>2.1956501092151044E-2</v>
      </c>
      <c r="M120" s="122">
        <v>1.9597712291391466E-2</v>
      </c>
      <c r="N120" s="122">
        <v>1.8891766656486158E-2</v>
      </c>
      <c r="O120" s="122">
        <v>1.9089676799281738E-2</v>
      </c>
      <c r="P120" s="122">
        <v>1.4666958933608846E-2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5.7871779548262733E-4</v>
      </c>
      <c r="G121" s="98">
        <v>7.6762100492295204E-4</v>
      </c>
      <c r="H121" s="98">
        <v>9.2440555272167084E-4</v>
      </c>
      <c r="I121" s="98">
        <v>1.0409395101564076E-3</v>
      </c>
      <c r="J121" s="98">
        <v>1.132443052048289E-3</v>
      </c>
      <c r="K121" s="98">
        <v>9.2804641743978746E-4</v>
      </c>
      <c r="L121" s="98">
        <v>1.2413319783318212E-3</v>
      </c>
      <c r="M121" s="98">
        <v>1.0779476066368413E-3</v>
      </c>
      <c r="N121" s="98">
        <v>4.1590228478116035E-4</v>
      </c>
      <c r="O121" s="98">
        <v>1.6024998863556445E-3</v>
      </c>
      <c r="P121" s="98">
        <v>1.4661232973560512E-3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1.2354222800334796E-2</v>
      </c>
      <c r="G122" s="33">
        <v>1.5687455432473258E-2</v>
      </c>
      <c r="H122" s="33">
        <v>1.8889692880220892E-2</v>
      </c>
      <c r="I122" s="33">
        <v>1.8896999320543201E-2</v>
      </c>
      <c r="J122" s="33">
        <v>1.9989098097870386E-2</v>
      </c>
      <c r="K122" s="33">
        <v>2.2004465703318793E-2</v>
      </c>
      <c r="L122" s="33">
        <v>2.0715169113819223E-2</v>
      </c>
      <c r="M122" s="33">
        <v>1.8519764684754626E-2</v>
      </c>
      <c r="N122" s="33">
        <v>1.8475864371704998E-2</v>
      </c>
      <c r="O122" s="33">
        <v>1.7487176912926092E-2</v>
      </c>
      <c r="P122" s="33">
        <v>1.3200835636252795E-2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36.274204652848873</v>
      </c>
      <c r="C124" s="117">
        <f t="shared" si="42"/>
        <v>36.583613711434758</v>
      </c>
      <c r="D124" s="117">
        <f t="shared" si="42"/>
        <v>36.923576310695147</v>
      </c>
      <c r="E124" s="117">
        <f t="shared" si="42"/>
        <v>57.071310038090338</v>
      </c>
      <c r="F124" s="117">
        <f t="shared" si="42"/>
        <v>55.41629971926335</v>
      </c>
      <c r="G124" s="117">
        <f t="shared" si="42"/>
        <v>61.593509371294715</v>
      </c>
      <c r="H124" s="117">
        <f t="shared" si="42"/>
        <v>69.77100968986079</v>
      </c>
      <c r="I124" s="117">
        <f t="shared" si="42"/>
        <v>56.183211059512317</v>
      </c>
      <c r="J124" s="117">
        <f t="shared" si="42"/>
        <v>58.991522684062083</v>
      </c>
      <c r="K124" s="117">
        <f t="shared" si="42"/>
        <v>64.078176499613903</v>
      </c>
      <c r="L124" s="117">
        <f t="shared" si="42"/>
        <v>61.775201785824095</v>
      </c>
      <c r="M124" s="117">
        <f t="shared" si="42"/>
        <v>68.516791957242162</v>
      </c>
      <c r="N124" s="117">
        <f t="shared" si="42"/>
        <v>60.142187886196453</v>
      </c>
      <c r="O124" s="117">
        <f t="shared" si="42"/>
        <v>55.529411930330077</v>
      </c>
      <c r="P124" s="117">
        <f t="shared" si="42"/>
        <v>62.852438961267246</v>
      </c>
      <c r="Q124" s="117">
        <f t="shared" si="42"/>
        <v>63.520602483211832</v>
      </c>
      <c r="R124" s="117">
        <f t="shared" ref="R124:V124" si="43">R125+R128+R130+R139</f>
        <v>54.107784421172866</v>
      </c>
      <c r="S124" s="117">
        <f t="shared" si="43"/>
        <v>52.575497774011602</v>
      </c>
      <c r="T124" s="117">
        <f t="shared" si="43"/>
        <v>53.539826098024626</v>
      </c>
      <c r="U124" s="117">
        <f t="shared" si="43"/>
        <v>51.604699112944751</v>
      </c>
      <c r="V124" s="117">
        <f t="shared" si="43"/>
        <v>52.474406756014133</v>
      </c>
      <c r="W124" s="117">
        <f t="shared" ref="W124" si="44">W125+W128+W130+W139</f>
        <v>47.281393605862142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26.509469108785929</v>
      </c>
      <c r="C125" s="122">
        <f t="shared" si="45"/>
        <v>26.643665995121314</v>
      </c>
      <c r="D125" s="122">
        <f t="shared" si="45"/>
        <v>26.200901339963416</v>
      </c>
      <c r="E125" s="122">
        <f t="shared" si="45"/>
        <v>44.140095397998614</v>
      </c>
      <c r="F125" s="122">
        <f t="shared" si="45"/>
        <v>41.501002065188665</v>
      </c>
      <c r="G125" s="122">
        <f t="shared" si="45"/>
        <v>46.962228688299142</v>
      </c>
      <c r="H125" s="122">
        <f t="shared" si="45"/>
        <v>53.78777534118813</v>
      </c>
      <c r="I125" s="122">
        <f t="shared" si="45"/>
        <v>39.690745448141975</v>
      </c>
      <c r="J125" s="122">
        <f t="shared" si="45"/>
        <v>41.773482470357365</v>
      </c>
      <c r="K125" s="122">
        <f t="shared" si="45"/>
        <v>46.256018902323731</v>
      </c>
      <c r="L125" s="122">
        <f t="shared" si="45"/>
        <v>43.702211303747255</v>
      </c>
      <c r="M125" s="122">
        <f t="shared" si="45"/>
        <v>51.544352116427604</v>
      </c>
      <c r="N125" s="122">
        <f t="shared" si="45"/>
        <v>42.814062497377051</v>
      </c>
      <c r="O125" s="122">
        <f t="shared" si="45"/>
        <v>38.145433603300617</v>
      </c>
      <c r="P125" s="122">
        <f t="shared" si="45"/>
        <v>45.549385884012985</v>
      </c>
      <c r="Q125" s="122">
        <f t="shared" si="45"/>
        <v>46.125969062079918</v>
      </c>
      <c r="R125" s="122">
        <f t="shared" ref="R125:V125" si="46">SUM(R126:R127)</f>
        <v>35.931037331713817</v>
      </c>
      <c r="S125" s="122">
        <f t="shared" si="46"/>
        <v>34.533582884144408</v>
      </c>
      <c r="T125" s="122">
        <f t="shared" si="46"/>
        <v>36.472344269279972</v>
      </c>
      <c r="U125" s="122">
        <f t="shared" si="46"/>
        <v>34.060998229601061</v>
      </c>
      <c r="V125" s="122">
        <f t="shared" si="46"/>
        <v>35.244385973375579</v>
      </c>
      <c r="W125" s="122">
        <f t="shared" ref="W125" si="47">SUM(W126:W127)</f>
        <v>30.925184235290107</v>
      </c>
      <c r="DA125" s="130" t="s">
        <v>1687</v>
      </c>
    </row>
    <row r="126" spans="1:105" ht="12" customHeight="1" x14ac:dyDescent="0.25">
      <c r="A126" s="97" t="s">
        <v>203</v>
      </c>
      <c r="B126" s="98">
        <v>26.419658129654593</v>
      </c>
      <c r="C126" s="98">
        <v>26.556873531264323</v>
      </c>
      <c r="D126" s="98">
        <v>26.112615707821295</v>
      </c>
      <c r="E126" s="98">
        <v>43.999100117510686</v>
      </c>
      <c r="F126" s="98">
        <v>41.359242758195663</v>
      </c>
      <c r="G126" s="98">
        <v>46.803552906892158</v>
      </c>
      <c r="H126" s="98">
        <v>53.610211167656423</v>
      </c>
      <c r="I126" s="98">
        <v>39.56754938503137</v>
      </c>
      <c r="J126" s="98">
        <v>41.643172960683451</v>
      </c>
      <c r="K126" s="98">
        <v>46.104339783695686</v>
      </c>
      <c r="L126" s="98">
        <v>43.566526574121909</v>
      </c>
      <c r="M126" s="98">
        <v>51.384356620305752</v>
      </c>
      <c r="N126" s="98">
        <v>42.695453333819216</v>
      </c>
      <c r="O126" s="98">
        <v>38.029064538020315</v>
      </c>
      <c r="P126" s="98">
        <v>45.406198934197533</v>
      </c>
      <c r="Q126" s="98">
        <v>45.988717243405446</v>
      </c>
      <c r="R126" s="98">
        <v>35.824476927486394</v>
      </c>
      <c r="S126" s="98">
        <v>34.431237606575614</v>
      </c>
      <c r="T126" s="98">
        <v>36.364225661603129</v>
      </c>
      <c r="U126" s="98">
        <v>33.959974667117315</v>
      </c>
      <c r="V126" s="98">
        <v>35.139779021029234</v>
      </c>
      <c r="W126" s="98">
        <v>30.833249016505995</v>
      </c>
      <c r="DA126" s="63" t="s">
        <v>1688</v>
      </c>
    </row>
    <row r="127" spans="1:105" ht="12" customHeight="1" x14ac:dyDescent="0.25">
      <c r="A127" s="97" t="s">
        <v>53</v>
      </c>
      <c r="B127" s="98">
        <v>8.9810979131337662E-2</v>
      </c>
      <c r="C127" s="98">
        <v>8.6792463856989327E-2</v>
      </c>
      <c r="D127" s="98">
        <v>8.8285632142121928E-2</v>
      </c>
      <c r="E127" s="98">
        <v>0.14099528048793039</v>
      </c>
      <c r="F127" s="98">
        <v>0.14175930699300424</v>
      </c>
      <c r="G127" s="98">
        <v>0.1586757814069864</v>
      </c>
      <c r="H127" s="98">
        <v>0.17756417353170412</v>
      </c>
      <c r="I127" s="98">
        <v>0.12319606311060137</v>
      </c>
      <c r="J127" s="98">
        <v>0.13030950967391225</v>
      </c>
      <c r="K127" s="98">
        <v>0.15167911862804545</v>
      </c>
      <c r="L127" s="98">
        <v>0.1356847296253437</v>
      </c>
      <c r="M127" s="98">
        <v>0.15999549612184796</v>
      </c>
      <c r="N127" s="98">
        <v>0.11860916355783289</v>
      </c>
      <c r="O127" s="98">
        <v>0.11636906528030289</v>
      </c>
      <c r="P127" s="98">
        <v>0.14318694981544994</v>
      </c>
      <c r="Q127" s="98">
        <v>0.13725181867447248</v>
      </c>
      <c r="R127" s="98">
        <v>0.10656040422742311</v>
      </c>
      <c r="S127" s="98">
        <v>0.10234527756879734</v>
      </c>
      <c r="T127" s="98">
        <v>0.10811860767684085</v>
      </c>
      <c r="U127" s="98">
        <v>0.10102356248374908</v>
      </c>
      <c r="V127" s="98">
        <v>0.10460695234634744</v>
      </c>
      <c r="W127" s="98">
        <v>9.193521878411029E-2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0.86907280019125721</v>
      </c>
      <c r="C128" s="122">
        <f t="shared" si="48"/>
        <v>1.1376653941489221</v>
      </c>
      <c r="D128" s="122">
        <f t="shared" si="48"/>
        <v>0.95803188963667618</v>
      </c>
      <c r="E128" s="122">
        <f t="shared" si="48"/>
        <v>1.4974184986113102</v>
      </c>
      <c r="F128" s="122">
        <f t="shared" si="48"/>
        <v>1.1731596302256881</v>
      </c>
      <c r="G128" s="122">
        <f t="shared" si="48"/>
        <v>1.4500226490156485</v>
      </c>
      <c r="H128" s="122">
        <f t="shared" si="48"/>
        <v>1.9250614406776774</v>
      </c>
      <c r="I128" s="122">
        <f t="shared" si="48"/>
        <v>2.8443482811010568</v>
      </c>
      <c r="J128" s="122">
        <f t="shared" si="48"/>
        <v>2.8655089045873656</v>
      </c>
      <c r="K128" s="122">
        <f t="shared" si="48"/>
        <v>1.9207609925465807</v>
      </c>
      <c r="L128" s="122">
        <f t="shared" si="48"/>
        <v>2.5265842671192109</v>
      </c>
      <c r="M128" s="122">
        <f t="shared" si="48"/>
        <v>2.2356263695751522</v>
      </c>
      <c r="N128" s="122">
        <f t="shared" si="48"/>
        <v>3.3609966932643838</v>
      </c>
      <c r="O128" s="122">
        <f t="shared" si="48"/>
        <v>1.9505624455549304</v>
      </c>
      <c r="P128" s="122">
        <f t="shared" si="48"/>
        <v>1.499940861528068</v>
      </c>
      <c r="Q128" s="122">
        <f t="shared" si="48"/>
        <v>1.9648747120688215</v>
      </c>
      <c r="R128" s="122">
        <f t="shared" si="48"/>
        <v>2.513306604069133</v>
      </c>
      <c r="S128" s="122">
        <f t="shared" si="48"/>
        <v>2.7730287789150401</v>
      </c>
      <c r="T128" s="122">
        <f t="shared" si="48"/>
        <v>2.0070557749807065</v>
      </c>
      <c r="U128" s="122">
        <f t="shared" si="48"/>
        <v>2.9096584976717845</v>
      </c>
      <c r="V128" s="122">
        <f t="shared" si="48"/>
        <v>2.5142024554692504</v>
      </c>
      <c r="W128" s="122">
        <f t="shared" si="48"/>
        <v>2.2388264618892721</v>
      </c>
      <c r="DA128" s="130" t="s">
        <v>1690</v>
      </c>
    </row>
    <row r="129" spans="1:105" ht="12" customHeight="1" x14ac:dyDescent="0.25">
      <c r="A129" s="97" t="s">
        <v>53</v>
      </c>
      <c r="B129" s="98">
        <v>0.86907280019125721</v>
      </c>
      <c r="C129" s="98">
        <v>1.1376653941489221</v>
      </c>
      <c r="D129" s="98">
        <v>0.95803188963667618</v>
      </c>
      <c r="E129" s="98">
        <v>1.4974184986113102</v>
      </c>
      <c r="F129" s="98">
        <v>1.1731596302256881</v>
      </c>
      <c r="G129" s="98">
        <v>1.4500226490156485</v>
      </c>
      <c r="H129" s="98">
        <v>1.9250614406776774</v>
      </c>
      <c r="I129" s="98">
        <v>2.8443482811010568</v>
      </c>
      <c r="J129" s="98">
        <v>2.8655089045873656</v>
      </c>
      <c r="K129" s="98">
        <v>1.9207609925465807</v>
      </c>
      <c r="L129" s="98">
        <v>2.5265842671192109</v>
      </c>
      <c r="M129" s="98">
        <v>2.2356263695751522</v>
      </c>
      <c r="N129" s="98">
        <v>3.3609966932643838</v>
      </c>
      <c r="O129" s="98">
        <v>1.9505624455549304</v>
      </c>
      <c r="P129" s="98">
        <v>1.499940861528068</v>
      </c>
      <c r="Q129" s="98">
        <v>1.9648747120688215</v>
      </c>
      <c r="R129" s="98">
        <v>2.513306604069133</v>
      </c>
      <c r="S129" s="98">
        <v>2.7730287789150401</v>
      </c>
      <c r="T129" s="98">
        <v>2.0070557749807065</v>
      </c>
      <c r="U129" s="98">
        <v>2.9096584976717845</v>
      </c>
      <c r="V129" s="98">
        <v>2.5142024554692504</v>
      </c>
      <c r="W129" s="98">
        <v>2.2388264618892721</v>
      </c>
      <c r="DA129" s="63" t="s">
        <v>1691</v>
      </c>
    </row>
    <row r="130" spans="1:105" ht="12" customHeight="1" x14ac:dyDescent="0.25">
      <c r="A130" s="121" t="s">
        <v>55</v>
      </c>
      <c r="B130" s="122">
        <v>6.0425216933502011</v>
      </c>
      <c r="C130" s="122">
        <v>5.9979383590214033</v>
      </c>
      <c r="D130" s="122">
        <v>6.3734112141913286</v>
      </c>
      <c r="E130" s="122">
        <v>7.69424977501094</v>
      </c>
      <c r="F130" s="122">
        <v>8.3887762560092582</v>
      </c>
      <c r="G130" s="122">
        <v>8.6806843231274264</v>
      </c>
      <c r="H130" s="122">
        <v>9.3300624807313355</v>
      </c>
      <c r="I130" s="122">
        <v>8.9863699779898027</v>
      </c>
      <c r="J130" s="122">
        <v>9.663473806792803</v>
      </c>
      <c r="K130" s="122">
        <v>10.890036720560159</v>
      </c>
      <c r="L130" s="122">
        <v>10.678333484200552</v>
      </c>
      <c r="M130" s="122">
        <v>10.167303252865347</v>
      </c>
      <c r="N130" s="122">
        <v>9.5104081431804808</v>
      </c>
      <c r="O130" s="122">
        <v>10.442845636778941</v>
      </c>
      <c r="P130" s="122">
        <v>10.748113718825143</v>
      </c>
      <c r="Q130" s="122">
        <v>10.447191222166325</v>
      </c>
      <c r="R130" s="122">
        <v>10.492973592249015</v>
      </c>
      <c r="S130" s="122">
        <v>10.318440549672061</v>
      </c>
      <c r="T130" s="122">
        <v>9.9523553181137352</v>
      </c>
      <c r="U130" s="122">
        <v>9.5207233937183471</v>
      </c>
      <c r="V130" s="122">
        <v>9.1694905921973682</v>
      </c>
      <c r="W130" s="122">
        <v>9.0477291544376577</v>
      </c>
      <c r="DA130" s="130" t="s">
        <v>1692</v>
      </c>
    </row>
    <row r="131" spans="1:105" ht="12" customHeight="1" x14ac:dyDescent="0.25">
      <c r="A131" s="97" t="s">
        <v>128</v>
      </c>
      <c r="B131" s="98">
        <v>1.6164910654599525</v>
      </c>
      <c r="C131" s="98">
        <v>1.5272641979404997</v>
      </c>
      <c r="D131" s="98">
        <v>1.4229936897025173</v>
      </c>
      <c r="E131" s="98">
        <v>2.0919054951856171</v>
      </c>
      <c r="F131" s="98">
        <v>2.0337003342881745</v>
      </c>
      <c r="G131" s="98">
        <v>2.1301763228451298</v>
      </c>
      <c r="H131" s="98">
        <v>2.4874831282801155</v>
      </c>
      <c r="I131" s="98">
        <v>1.914722695345817</v>
      </c>
      <c r="J131" s="98">
        <v>2.2261331645911349</v>
      </c>
      <c r="K131" s="98">
        <v>2.8486145950073318</v>
      </c>
      <c r="L131" s="98">
        <v>2.7830664830279419</v>
      </c>
      <c r="M131" s="98">
        <v>2.4913177427622939</v>
      </c>
      <c r="N131" s="98">
        <v>2.4166281261342411</v>
      </c>
      <c r="O131" s="98">
        <v>3.4711886423653984</v>
      </c>
      <c r="P131" s="98">
        <v>4.0930329293738295</v>
      </c>
      <c r="Q131" s="98">
        <v>3.9896257119426131</v>
      </c>
      <c r="R131" s="98">
        <v>3.9065373555598719</v>
      </c>
      <c r="S131" s="98">
        <v>4.3528384735413237</v>
      </c>
      <c r="T131" s="98">
        <v>4.5116203668646371</v>
      </c>
      <c r="U131" s="98">
        <v>4.5449063460221515</v>
      </c>
      <c r="V131" s="98">
        <v>4.7834711697613423</v>
      </c>
      <c r="W131" s="98">
        <v>4.9229234337056464</v>
      </c>
      <c r="DA131" s="63" t="s">
        <v>1693</v>
      </c>
    </row>
    <row r="132" spans="1:105" ht="12" customHeight="1" x14ac:dyDescent="0.25">
      <c r="A132" s="97" t="s">
        <v>127</v>
      </c>
      <c r="B132" s="98">
        <v>1.7543419197098523E-2</v>
      </c>
      <c r="C132" s="98">
        <v>1.6974560682885362E-2</v>
      </c>
      <c r="D132" s="98">
        <v>1.3558027170853007E-2</v>
      </c>
      <c r="E132" s="98">
        <v>2.5354529197041873E-2</v>
      </c>
      <c r="F132" s="98">
        <v>2.1549012816739543E-2</v>
      </c>
      <c r="G132" s="98">
        <v>2.1079016398671924E-2</v>
      </c>
      <c r="H132" s="98">
        <v>2.8403281001798945E-2</v>
      </c>
      <c r="I132" s="98">
        <v>2.118630442682129E-2</v>
      </c>
      <c r="J132" s="98">
        <v>2.7744177924050567E-2</v>
      </c>
      <c r="K132" s="98">
        <v>4.1619788934080346E-2</v>
      </c>
      <c r="L132" s="98">
        <v>4.1704295095820743E-2</v>
      </c>
      <c r="M132" s="98">
        <v>3.3469419042828907E-2</v>
      </c>
      <c r="N132" s="98">
        <v>3.0929735786585089E-2</v>
      </c>
      <c r="O132" s="98">
        <v>5.0681395211305033E-2</v>
      </c>
      <c r="P132" s="98">
        <v>6.1718378234117618E-2</v>
      </c>
      <c r="Q132" s="98">
        <v>5.8973566858298382E-2</v>
      </c>
      <c r="R132" s="98">
        <v>5.4773702421557373E-2</v>
      </c>
      <c r="S132" s="98">
        <v>6.5791911191180899E-2</v>
      </c>
      <c r="T132" s="98">
        <v>7.8062011788027047E-2</v>
      </c>
      <c r="U132" s="98">
        <v>8.0695890291169581E-2</v>
      </c>
      <c r="V132" s="98">
        <v>9.1426348945294347E-2</v>
      </c>
      <c r="W132" s="98">
        <v>8.7679953000154326E-2</v>
      </c>
      <c r="DA132" s="63" t="s">
        <v>1694</v>
      </c>
    </row>
    <row r="133" spans="1:105" ht="12" customHeight="1" x14ac:dyDescent="0.25">
      <c r="A133" s="100" t="s">
        <v>203</v>
      </c>
      <c r="B133" s="101">
        <v>4.349515117614001E-3</v>
      </c>
      <c r="C133" s="101">
        <v>4.1683756962860264E-3</v>
      </c>
      <c r="D133" s="101">
        <v>3.3415912981954936E-3</v>
      </c>
      <c r="E133" s="101">
        <v>6.2428825745387212E-3</v>
      </c>
      <c r="F133" s="101">
        <v>5.3372170604495933E-3</v>
      </c>
      <c r="G133" s="101">
        <v>5.8236507441892594E-3</v>
      </c>
      <c r="H133" s="101">
        <v>7.2068218622622898E-3</v>
      </c>
      <c r="I133" s="101">
        <v>5.2601638188633617E-3</v>
      </c>
      <c r="J133" s="101">
        <v>6.7041928681433969E-3</v>
      </c>
      <c r="K133" s="101">
        <v>1.0416214590167828E-2</v>
      </c>
      <c r="L133" s="101">
        <v>1.0424139754684194E-2</v>
      </c>
      <c r="M133" s="101">
        <v>7.988577602617123E-3</v>
      </c>
      <c r="N133" s="101">
        <v>5.9752898316096925E-3</v>
      </c>
      <c r="O133" s="101">
        <v>1.1182761144779315E-2</v>
      </c>
      <c r="P133" s="101">
        <v>1.3493845800935723E-2</v>
      </c>
      <c r="Q133" s="101">
        <v>1.2112762622709531E-2</v>
      </c>
      <c r="R133" s="101">
        <v>1.2923808097342228E-2</v>
      </c>
      <c r="S133" s="101">
        <v>1.5923919883053039E-2</v>
      </c>
      <c r="T133" s="101">
        <v>1.8307023982794546E-2</v>
      </c>
      <c r="U133" s="101">
        <v>1.8076854444357016E-2</v>
      </c>
      <c r="V133" s="101">
        <v>2.025797773913196E-2</v>
      </c>
      <c r="W133" s="101">
        <v>1.9923852453878593E-2</v>
      </c>
      <c r="DA133" s="131" t="s">
        <v>1695</v>
      </c>
    </row>
    <row r="134" spans="1:105" ht="12" customHeight="1" x14ac:dyDescent="0.25">
      <c r="A134" s="103" t="s">
        <v>52</v>
      </c>
      <c r="B134" s="104">
        <v>1.3193904079484521E-2</v>
      </c>
      <c r="C134" s="104">
        <v>1.2806184986599337E-2</v>
      </c>
      <c r="D134" s="104">
        <v>1.0216435872657513E-2</v>
      </c>
      <c r="E134" s="104">
        <v>1.9111646622503153E-2</v>
      </c>
      <c r="F134" s="104">
        <v>1.6211795756289952E-2</v>
      </c>
      <c r="G134" s="104">
        <v>1.5255365654482666E-2</v>
      </c>
      <c r="H134" s="104">
        <v>2.1196459139536657E-2</v>
      </c>
      <c r="I134" s="104">
        <v>1.5926140607957929E-2</v>
      </c>
      <c r="J134" s="104">
        <v>2.1039985055907168E-2</v>
      </c>
      <c r="K134" s="104">
        <v>3.1203574343912514E-2</v>
      </c>
      <c r="L134" s="104">
        <v>3.1280155341136547E-2</v>
      </c>
      <c r="M134" s="104">
        <v>2.5480841440211784E-2</v>
      </c>
      <c r="N134" s="104">
        <v>2.4954445954975396E-2</v>
      </c>
      <c r="O134" s="104">
        <v>3.949863406652572E-2</v>
      </c>
      <c r="P134" s="104">
        <v>4.8224532433181894E-2</v>
      </c>
      <c r="Q134" s="104">
        <v>4.6860804235588853E-2</v>
      </c>
      <c r="R134" s="104">
        <v>4.1849894324215146E-2</v>
      </c>
      <c r="S134" s="104">
        <v>4.9867991308127864E-2</v>
      </c>
      <c r="T134" s="104">
        <v>5.9754987805232508E-2</v>
      </c>
      <c r="U134" s="104">
        <v>6.2619035846812568E-2</v>
      </c>
      <c r="V134" s="104">
        <v>7.1168371206162387E-2</v>
      </c>
      <c r="W134" s="104">
        <v>6.7756100546275733E-2</v>
      </c>
      <c r="DA134" s="132" t="s">
        <v>1696</v>
      </c>
    </row>
    <row r="135" spans="1:105" ht="12" customHeight="1" x14ac:dyDescent="0.25">
      <c r="A135" s="106" t="s">
        <v>122</v>
      </c>
      <c r="B135" s="101">
        <v>1.998866197699489</v>
      </c>
      <c r="C135" s="101">
        <v>1.9791472641055907</v>
      </c>
      <c r="D135" s="101">
        <v>2.2688754762352272</v>
      </c>
      <c r="E135" s="101">
        <v>2.4976534321496269</v>
      </c>
      <c r="F135" s="101">
        <v>2.9745416077747731</v>
      </c>
      <c r="G135" s="101">
        <v>3.0449270524634415</v>
      </c>
      <c r="H135" s="101">
        <v>3.1629625773863235</v>
      </c>
      <c r="I135" s="101">
        <v>2.8770158869814635</v>
      </c>
      <c r="J135" s="101">
        <v>2.7665082470040887</v>
      </c>
      <c r="K135" s="101">
        <v>2.938631408953758</v>
      </c>
      <c r="L135" s="101">
        <v>2.7545281738112357</v>
      </c>
      <c r="M135" s="101">
        <v>2.7086919819233346</v>
      </c>
      <c r="N135" s="101">
        <v>2.5220449090079939</v>
      </c>
      <c r="O135" s="101">
        <v>2.5176228785168786</v>
      </c>
      <c r="P135" s="101">
        <v>2.4607851715216529</v>
      </c>
      <c r="Q135" s="101">
        <v>2.3113878008917399</v>
      </c>
      <c r="R135" s="101">
        <v>2.2383890756922251</v>
      </c>
      <c r="S135" s="101">
        <v>1.8910253464806197</v>
      </c>
      <c r="T135" s="101">
        <v>1.483358455957003</v>
      </c>
      <c r="U135" s="101">
        <v>1.253423752284033</v>
      </c>
      <c r="V135" s="101">
        <v>1.0195371440484031</v>
      </c>
      <c r="W135" s="101">
        <v>0.96279644250681995</v>
      </c>
      <c r="DA135" s="131" t="s">
        <v>1697</v>
      </c>
    </row>
    <row r="136" spans="1:105" ht="12" customHeight="1" x14ac:dyDescent="0.25">
      <c r="A136" s="107" t="s">
        <v>121</v>
      </c>
      <c r="B136" s="104">
        <v>2.4096210109936611</v>
      </c>
      <c r="C136" s="104">
        <v>2.4745523362924278</v>
      </c>
      <c r="D136" s="104">
        <v>2.6679840210827308</v>
      </c>
      <c r="E136" s="104">
        <v>3.0793363184786551</v>
      </c>
      <c r="F136" s="104">
        <v>3.3589853011295725</v>
      </c>
      <c r="G136" s="104">
        <v>3.4845019314201826</v>
      </c>
      <c r="H136" s="104">
        <v>3.6512134940630974</v>
      </c>
      <c r="I136" s="104">
        <v>4.1734450912357008</v>
      </c>
      <c r="J136" s="104">
        <v>4.6430882172735295</v>
      </c>
      <c r="K136" s="104">
        <v>5.061170927664989</v>
      </c>
      <c r="L136" s="104">
        <v>5.0990345322655539</v>
      </c>
      <c r="M136" s="104">
        <v>4.9338241091368893</v>
      </c>
      <c r="N136" s="104">
        <v>4.5408053722516604</v>
      </c>
      <c r="O136" s="104">
        <v>4.4033527206853584</v>
      </c>
      <c r="P136" s="104">
        <v>4.1325772396955429</v>
      </c>
      <c r="Q136" s="104">
        <v>4.0872041424736736</v>
      </c>
      <c r="R136" s="104">
        <v>4.2932734585753618</v>
      </c>
      <c r="S136" s="104">
        <v>4.0087848184589356</v>
      </c>
      <c r="T136" s="104">
        <v>3.8793144835040687</v>
      </c>
      <c r="U136" s="104">
        <v>3.6416974051209929</v>
      </c>
      <c r="V136" s="104">
        <v>3.2750559294423289</v>
      </c>
      <c r="W136" s="104">
        <v>3.0743293252250385</v>
      </c>
      <c r="DA136" s="132" t="s">
        <v>1698</v>
      </c>
    </row>
    <row r="137" spans="1:105" ht="12" customHeight="1" x14ac:dyDescent="0.25">
      <c r="A137" s="108" t="s">
        <v>53</v>
      </c>
      <c r="B137" s="98">
        <v>0.71586142326589564</v>
      </c>
      <c r="C137" s="98">
        <v>0.72597680486708371</v>
      </c>
      <c r="D137" s="98">
        <v>0.79632916808558785</v>
      </c>
      <c r="E137" s="98">
        <v>0.88678637649158842</v>
      </c>
      <c r="F137" s="98">
        <v>0.98185311190494795</v>
      </c>
      <c r="G137" s="98">
        <v>1.1324512879802757</v>
      </c>
      <c r="H137" s="98">
        <v>1.0776861079526112</v>
      </c>
      <c r="I137" s="98">
        <v>1.2416968639069437</v>
      </c>
      <c r="J137" s="98">
        <v>1.3575434632947085</v>
      </c>
      <c r="K137" s="98">
        <v>1.4879368502427501</v>
      </c>
      <c r="L137" s="98">
        <v>1.5043713298951287</v>
      </c>
      <c r="M137" s="98">
        <v>1.4224779012661211</v>
      </c>
      <c r="N137" s="98">
        <v>1.106349321685524</v>
      </c>
      <c r="O137" s="98">
        <v>1.1553927285825043</v>
      </c>
      <c r="P137" s="98">
        <v>1.0588039717616358</v>
      </c>
      <c r="Q137" s="98">
        <v>0.98998992226621529</v>
      </c>
      <c r="R137" s="98">
        <v>1.1817414005274633</v>
      </c>
      <c r="S137" s="98">
        <v>1.1184464153583431</v>
      </c>
      <c r="T137" s="98">
        <v>1.0369853844806101</v>
      </c>
      <c r="U137" s="98">
        <v>0.92961214968756378</v>
      </c>
      <c r="V137" s="98">
        <v>0.81640023095483338</v>
      </c>
      <c r="W137" s="98">
        <v>0.78068769876820332</v>
      </c>
      <c r="DA137" s="63" t="s">
        <v>1699</v>
      </c>
    </row>
    <row r="138" spans="1:105" ht="12" customHeight="1" x14ac:dyDescent="0.25">
      <c r="A138" s="108" t="s">
        <v>52</v>
      </c>
      <c r="B138" s="98">
        <v>1.6937595877277654</v>
      </c>
      <c r="C138" s="98">
        <v>1.7485755314253442</v>
      </c>
      <c r="D138" s="98">
        <v>1.8716548529971428</v>
      </c>
      <c r="E138" s="98">
        <v>2.1925499419870667</v>
      </c>
      <c r="F138" s="98">
        <v>2.3771321892246244</v>
      </c>
      <c r="G138" s="98">
        <v>2.3520506434399069</v>
      </c>
      <c r="H138" s="98">
        <v>2.5735273861104861</v>
      </c>
      <c r="I138" s="98">
        <v>2.9317482273287574</v>
      </c>
      <c r="J138" s="98">
        <v>3.2855447539788205</v>
      </c>
      <c r="K138" s="98">
        <v>3.5732340774222386</v>
      </c>
      <c r="L138" s="98">
        <v>3.594663202370425</v>
      </c>
      <c r="M138" s="98">
        <v>3.5113462078707678</v>
      </c>
      <c r="N138" s="98">
        <v>3.4344560505661366</v>
      </c>
      <c r="O138" s="98">
        <v>3.2479599921028539</v>
      </c>
      <c r="P138" s="98">
        <v>3.0737732679339076</v>
      </c>
      <c r="Q138" s="98">
        <v>3.0972142202074582</v>
      </c>
      <c r="R138" s="98">
        <v>3.1115320580478989</v>
      </c>
      <c r="S138" s="98">
        <v>2.8903384031005923</v>
      </c>
      <c r="T138" s="98">
        <v>2.8423290990234586</v>
      </c>
      <c r="U138" s="98">
        <v>2.7120852554334292</v>
      </c>
      <c r="V138" s="98">
        <v>2.4586556984874957</v>
      </c>
      <c r="W138" s="98">
        <v>2.2936416264568353</v>
      </c>
      <c r="DA138" s="63" t="s">
        <v>1700</v>
      </c>
    </row>
    <row r="139" spans="1:105" ht="12" customHeight="1" x14ac:dyDescent="0.25">
      <c r="A139" s="121" t="s">
        <v>54</v>
      </c>
      <c r="B139" s="122">
        <v>2.8531410505214891</v>
      </c>
      <c r="C139" s="122">
        <v>2.8043439631431206</v>
      </c>
      <c r="D139" s="122">
        <v>3.3912318669037327</v>
      </c>
      <c r="E139" s="122">
        <v>3.7395463664694772</v>
      </c>
      <c r="F139" s="122">
        <v>4.3533617678397389</v>
      </c>
      <c r="G139" s="122">
        <v>4.5005737108524952</v>
      </c>
      <c r="H139" s="122">
        <v>4.7281104272636396</v>
      </c>
      <c r="I139" s="122">
        <v>4.6617473522794821</v>
      </c>
      <c r="J139" s="122">
        <v>4.68905750232455</v>
      </c>
      <c r="K139" s="122">
        <v>5.0113598841834239</v>
      </c>
      <c r="L139" s="122">
        <v>4.8680727307570786</v>
      </c>
      <c r="M139" s="122">
        <v>4.569510218374063</v>
      </c>
      <c r="N139" s="122">
        <v>4.4567205523745335</v>
      </c>
      <c r="O139" s="122">
        <v>4.9905702446955882</v>
      </c>
      <c r="P139" s="122">
        <v>5.0549984969010477</v>
      </c>
      <c r="Q139" s="122">
        <v>4.9825674868967678</v>
      </c>
      <c r="R139" s="122">
        <v>5.170466893140901</v>
      </c>
      <c r="S139" s="122">
        <v>4.9504455612800884</v>
      </c>
      <c r="T139" s="122">
        <v>5.1080707356502115</v>
      </c>
      <c r="U139" s="122">
        <v>5.1133189919535562</v>
      </c>
      <c r="V139" s="122">
        <v>5.5463277349719311</v>
      </c>
      <c r="W139" s="122">
        <v>5.0696537542451043</v>
      </c>
      <c r="DA139" s="130" t="s">
        <v>1701</v>
      </c>
    </row>
    <row r="140" spans="1:105" ht="12" customHeight="1" x14ac:dyDescent="0.25">
      <c r="A140" s="97" t="s">
        <v>50</v>
      </c>
      <c r="B140" s="98">
        <v>0.15451039086905349</v>
      </c>
      <c r="C140" s="98">
        <v>0.15023341954586966</v>
      </c>
      <c r="D140" s="98">
        <v>0.15409583067427293</v>
      </c>
      <c r="E140" s="98">
        <v>0.15817460893031512</v>
      </c>
      <c r="F140" s="98">
        <v>0.18822888730505871</v>
      </c>
      <c r="G140" s="98">
        <v>0.1865855593116523</v>
      </c>
      <c r="H140" s="98">
        <v>0.19788998994491191</v>
      </c>
      <c r="I140" s="98">
        <v>0.22455393404421525</v>
      </c>
      <c r="J140" s="98">
        <v>0.23925958449543439</v>
      </c>
      <c r="K140" s="98">
        <v>0.22174855983489028</v>
      </c>
      <c r="L140" s="98">
        <v>0.28836831653892536</v>
      </c>
      <c r="M140" s="98">
        <v>0.28262233728728864</v>
      </c>
      <c r="N140" s="98">
        <v>9.8434713843560423E-2</v>
      </c>
      <c r="O140" s="98">
        <v>0.48053787485455424</v>
      </c>
      <c r="P140" s="98">
        <v>0.55228224714372143</v>
      </c>
      <c r="Q140" s="98">
        <v>0.56076590863059073</v>
      </c>
      <c r="R140" s="98">
        <v>0.58000217437408952</v>
      </c>
      <c r="S140" s="98">
        <v>0.66021374147259304</v>
      </c>
      <c r="T140" s="98">
        <v>1.0479827866322979</v>
      </c>
      <c r="U140" s="98">
        <v>1.2559436181297694</v>
      </c>
      <c r="V140" s="98">
        <v>1.5219676105463094</v>
      </c>
      <c r="W140" s="98">
        <v>1.4678759416699825</v>
      </c>
      <c r="DA140" s="63" t="s">
        <v>1702</v>
      </c>
    </row>
    <row r="141" spans="1:105" ht="12" customHeight="1" x14ac:dyDescent="0.25">
      <c r="A141" s="109" t="s">
        <v>120</v>
      </c>
      <c r="B141" s="33">
        <v>2.6986306596524354</v>
      </c>
      <c r="C141" s="33">
        <v>2.654110543597251</v>
      </c>
      <c r="D141" s="33">
        <v>3.2371360362294599</v>
      </c>
      <c r="E141" s="33">
        <v>3.5813717575391619</v>
      </c>
      <c r="F141" s="33">
        <v>4.1651328805346806</v>
      </c>
      <c r="G141" s="33">
        <v>4.3139881515408431</v>
      </c>
      <c r="H141" s="33">
        <v>4.5302204373187278</v>
      </c>
      <c r="I141" s="33">
        <v>4.4371934182352666</v>
      </c>
      <c r="J141" s="33">
        <v>4.449797917829116</v>
      </c>
      <c r="K141" s="33">
        <v>4.7896113243485336</v>
      </c>
      <c r="L141" s="33">
        <v>4.5797044142181536</v>
      </c>
      <c r="M141" s="33">
        <v>4.2868878810867743</v>
      </c>
      <c r="N141" s="33">
        <v>4.3582858385309731</v>
      </c>
      <c r="O141" s="33">
        <v>4.5100323698410341</v>
      </c>
      <c r="P141" s="33">
        <v>4.5027162497573263</v>
      </c>
      <c r="Q141" s="33">
        <v>4.4218015782661766</v>
      </c>
      <c r="R141" s="33">
        <v>4.5904647187668113</v>
      </c>
      <c r="S141" s="33">
        <v>4.2902318198074951</v>
      </c>
      <c r="T141" s="33">
        <v>4.0600879490179134</v>
      </c>
      <c r="U141" s="33">
        <v>3.8573753738237868</v>
      </c>
      <c r="V141" s="33">
        <v>4.0243601244256215</v>
      </c>
      <c r="W141" s="33">
        <v>3.6017778125751221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6.1272045710160201</v>
      </c>
      <c r="C143" s="117">
        <f t="shared" si="49"/>
        <v>8.3943735876522716</v>
      </c>
      <c r="D143" s="117">
        <f t="shared" si="49"/>
        <v>13.051959280572481</v>
      </c>
      <c r="E143" s="117">
        <f t="shared" si="49"/>
        <v>22.219505318182613</v>
      </c>
      <c r="F143" s="117">
        <f t="shared" si="49"/>
        <v>25.343002652631284</v>
      </c>
      <c r="G143" s="117">
        <f t="shared" si="49"/>
        <v>30.44141477743737</v>
      </c>
      <c r="H143" s="117">
        <f t="shared" si="49"/>
        <v>39.068771447228031</v>
      </c>
      <c r="I143" s="117">
        <f t="shared" si="49"/>
        <v>46.123471082745731</v>
      </c>
      <c r="J143" s="117">
        <f t="shared" si="49"/>
        <v>46.557255194952901</v>
      </c>
      <c r="K143" s="117">
        <f t="shared" si="49"/>
        <v>43.534273331484997</v>
      </c>
      <c r="L143" s="117">
        <f t="shared" si="49"/>
        <v>44.538387111054817</v>
      </c>
      <c r="M143" s="117">
        <f t="shared" si="49"/>
        <v>52.358831895519558</v>
      </c>
      <c r="N143" s="117">
        <f t="shared" si="49"/>
        <v>60.349321102808418</v>
      </c>
      <c r="O143" s="117">
        <f t="shared" si="49"/>
        <v>49.39284255519663</v>
      </c>
      <c r="P143" s="117">
        <f t="shared" si="49"/>
        <v>53.997712533672512</v>
      </c>
      <c r="Q143" s="117">
        <f t="shared" si="49"/>
        <v>79.001032132152872</v>
      </c>
      <c r="R143" s="117">
        <f t="shared" ref="R143:V143" si="50">R144+R146+R148+R157</f>
        <v>93.417476763112191</v>
      </c>
      <c r="S143" s="117">
        <f t="shared" si="50"/>
        <v>107.46679613984045</v>
      </c>
      <c r="T143" s="117">
        <f t="shared" si="50"/>
        <v>110.62736164263532</v>
      </c>
      <c r="U143" s="117">
        <f t="shared" si="50"/>
        <v>127.89218392391658</v>
      </c>
      <c r="V143" s="117">
        <f t="shared" si="50"/>
        <v>136.73602591027131</v>
      </c>
      <c r="W143" s="117">
        <f t="shared" ref="W143" si="51">W144+W146+W148+W157</f>
        <v>149.98559150324331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2.8585254440947563</v>
      </c>
      <c r="C144" s="122">
        <f t="shared" si="52"/>
        <v>4.0911499932178348</v>
      </c>
      <c r="D144" s="122">
        <f t="shared" si="52"/>
        <v>6.5927825320829943</v>
      </c>
      <c r="E144" s="122">
        <f t="shared" si="52"/>
        <v>12.299360946026821</v>
      </c>
      <c r="F144" s="122">
        <f t="shared" si="52"/>
        <v>14.042851200048442</v>
      </c>
      <c r="G144" s="122">
        <f t="shared" si="52"/>
        <v>16.644421449291521</v>
      </c>
      <c r="H144" s="122">
        <f t="shared" si="52"/>
        <v>21.461873790428413</v>
      </c>
      <c r="I144" s="122">
        <f t="shared" si="52"/>
        <v>23.998394799985665</v>
      </c>
      <c r="J144" s="122">
        <f t="shared" si="52"/>
        <v>22.815620773912801</v>
      </c>
      <c r="K144" s="122">
        <f t="shared" si="52"/>
        <v>20.223726201595667</v>
      </c>
      <c r="L144" s="122">
        <f t="shared" si="52"/>
        <v>19.383550250602653</v>
      </c>
      <c r="M144" s="122">
        <f t="shared" si="52"/>
        <v>26.059970908829065</v>
      </c>
      <c r="N144" s="122">
        <f t="shared" si="52"/>
        <v>27.452933726454525</v>
      </c>
      <c r="O144" s="122">
        <f t="shared" si="52"/>
        <v>16.01334981942863</v>
      </c>
      <c r="P144" s="122">
        <f t="shared" si="52"/>
        <v>16.994187380046505</v>
      </c>
      <c r="Q144" s="122">
        <f t="shared" si="52"/>
        <v>30.797802378165436</v>
      </c>
      <c r="R144" s="122">
        <f t="shared" si="52"/>
        <v>30.168882787224863</v>
      </c>
      <c r="S144" s="122">
        <f t="shared" si="52"/>
        <v>32.247782634364349</v>
      </c>
      <c r="T144" s="122">
        <f t="shared" si="52"/>
        <v>33.535582438919285</v>
      </c>
      <c r="U144" s="122">
        <f t="shared" si="52"/>
        <v>33.170684024172303</v>
      </c>
      <c r="V144" s="122">
        <f t="shared" si="52"/>
        <v>36.645825479748609</v>
      </c>
      <c r="W144" s="122">
        <f t="shared" si="52"/>
        <v>41.873712401717725</v>
      </c>
      <c r="DA144" s="130" t="s">
        <v>1705</v>
      </c>
    </row>
    <row r="145" spans="1:105" ht="12" customHeight="1" x14ac:dyDescent="0.25">
      <c r="A145" s="97" t="s">
        <v>53</v>
      </c>
      <c r="B145" s="98">
        <v>2.8585254440947563</v>
      </c>
      <c r="C145" s="98">
        <v>4.0911499932178348</v>
      </c>
      <c r="D145" s="98">
        <v>6.5927825320829943</v>
      </c>
      <c r="E145" s="98">
        <v>12.299360946026821</v>
      </c>
      <c r="F145" s="98">
        <v>14.042851200048442</v>
      </c>
      <c r="G145" s="98">
        <v>16.644421449291521</v>
      </c>
      <c r="H145" s="98">
        <v>21.461873790428413</v>
      </c>
      <c r="I145" s="98">
        <v>23.998394799985665</v>
      </c>
      <c r="J145" s="98">
        <v>22.815620773912801</v>
      </c>
      <c r="K145" s="98">
        <v>20.223726201595667</v>
      </c>
      <c r="L145" s="98">
        <v>19.383550250602653</v>
      </c>
      <c r="M145" s="98">
        <v>26.059970908829065</v>
      </c>
      <c r="N145" s="98">
        <v>27.452933726454525</v>
      </c>
      <c r="O145" s="98">
        <v>16.01334981942863</v>
      </c>
      <c r="P145" s="98">
        <v>16.994187380046505</v>
      </c>
      <c r="Q145" s="98">
        <v>30.797802378165436</v>
      </c>
      <c r="R145" s="98">
        <v>30.168882787224863</v>
      </c>
      <c r="S145" s="98">
        <v>32.247782634364349</v>
      </c>
      <c r="T145" s="98">
        <v>33.535582438919285</v>
      </c>
      <c r="U145" s="98">
        <v>33.170684024172303</v>
      </c>
      <c r="V145" s="98">
        <v>36.645825479748609</v>
      </c>
      <c r="W145" s="98">
        <v>41.873712401717725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1.2813781713790398</v>
      </c>
      <c r="C146" s="122">
        <f t="shared" si="53"/>
        <v>1.7101442115320791</v>
      </c>
      <c r="D146" s="122">
        <f t="shared" si="53"/>
        <v>1.8295331397004584</v>
      </c>
      <c r="E146" s="122">
        <f t="shared" si="53"/>
        <v>3.3894284879967023</v>
      </c>
      <c r="F146" s="122">
        <f t="shared" si="53"/>
        <v>2.2631220576952953</v>
      </c>
      <c r="G146" s="122">
        <f t="shared" si="53"/>
        <v>2.7599812978188876</v>
      </c>
      <c r="H146" s="122">
        <f t="shared" si="53"/>
        <v>3.8087077779763785</v>
      </c>
      <c r="I146" s="122">
        <f t="shared" si="53"/>
        <v>6.7977974239717431</v>
      </c>
      <c r="J146" s="122">
        <f t="shared" si="53"/>
        <v>6.8601229339693868</v>
      </c>
      <c r="K146" s="122">
        <f t="shared" si="53"/>
        <v>4.7621946409191072</v>
      </c>
      <c r="L146" s="122">
        <f t="shared" si="53"/>
        <v>6.3080147202299361</v>
      </c>
      <c r="M146" s="122">
        <f t="shared" si="53"/>
        <v>6.6040588206678912</v>
      </c>
      <c r="N146" s="122">
        <f t="shared" si="53"/>
        <v>12.209212462017287</v>
      </c>
      <c r="O146" s="122">
        <f t="shared" si="53"/>
        <v>9.0905875833310006</v>
      </c>
      <c r="P146" s="122">
        <f t="shared" si="53"/>
        <v>8.1100607979746222</v>
      </c>
      <c r="Q146" s="122">
        <f t="shared" si="53"/>
        <v>12.864074480102193</v>
      </c>
      <c r="R146" s="122">
        <f t="shared" si="53"/>
        <v>19.461454863635428</v>
      </c>
      <c r="S146" s="122">
        <f t="shared" si="53"/>
        <v>24.950185231527655</v>
      </c>
      <c r="T146" s="122">
        <f t="shared" si="53"/>
        <v>21.004648447638829</v>
      </c>
      <c r="U146" s="122">
        <f t="shared" si="53"/>
        <v>33.701381116685582</v>
      </c>
      <c r="V146" s="122">
        <f t="shared" si="53"/>
        <v>31.777654187865298</v>
      </c>
      <c r="W146" s="122">
        <f t="shared" si="53"/>
        <v>31.572659295933931</v>
      </c>
      <c r="DA146" s="130" t="s">
        <v>1707</v>
      </c>
    </row>
    <row r="147" spans="1:105" ht="12" customHeight="1" x14ac:dyDescent="0.25">
      <c r="A147" s="97" t="s">
        <v>53</v>
      </c>
      <c r="B147" s="98">
        <v>1.2813781713790398</v>
      </c>
      <c r="C147" s="98">
        <v>1.7101442115320791</v>
      </c>
      <c r="D147" s="98">
        <v>1.8295331397004584</v>
      </c>
      <c r="E147" s="98">
        <v>3.3894284879967023</v>
      </c>
      <c r="F147" s="98">
        <v>2.2631220576952953</v>
      </c>
      <c r="G147" s="98">
        <v>2.7599812978188876</v>
      </c>
      <c r="H147" s="98">
        <v>3.8087077779763785</v>
      </c>
      <c r="I147" s="98">
        <v>6.7977974239717431</v>
      </c>
      <c r="J147" s="98">
        <v>6.8601229339693868</v>
      </c>
      <c r="K147" s="98">
        <v>4.7621946409191072</v>
      </c>
      <c r="L147" s="98">
        <v>6.3080147202299361</v>
      </c>
      <c r="M147" s="98">
        <v>6.6040588206678912</v>
      </c>
      <c r="N147" s="98">
        <v>12.209212462017287</v>
      </c>
      <c r="O147" s="98">
        <v>9.0905875833310006</v>
      </c>
      <c r="P147" s="98">
        <v>8.1100607979746222</v>
      </c>
      <c r="Q147" s="98">
        <v>12.864074480102193</v>
      </c>
      <c r="R147" s="98">
        <v>19.461454863635428</v>
      </c>
      <c r="S147" s="98">
        <v>24.950185231527655</v>
      </c>
      <c r="T147" s="98">
        <v>21.004648447638829</v>
      </c>
      <c r="U147" s="98">
        <v>33.701381116685582</v>
      </c>
      <c r="V147" s="98">
        <v>31.777654187865298</v>
      </c>
      <c r="W147" s="98">
        <v>31.572659295933931</v>
      </c>
      <c r="DA147" s="63" t="s">
        <v>1708</v>
      </c>
    </row>
    <row r="148" spans="1:105" ht="12" customHeight="1" x14ac:dyDescent="0.25">
      <c r="A148" s="121" t="s">
        <v>55</v>
      </c>
      <c r="B148" s="122">
        <v>1.3507324525291216</v>
      </c>
      <c r="C148" s="122">
        <v>1.7662556355368655</v>
      </c>
      <c r="D148" s="122">
        <v>3.0763267368217462</v>
      </c>
      <c r="E148" s="122">
        <v>4.3666486390135351</v>
      </c>
      <c r="F148" s="122">
        <v>5.9890148708181314</v>
      </c>
      <c r="G148" s="122">
        <v>7.2976932055041512</v>
      </c>
      <c r="H148" s="122">
        <v>9.0932633845223663</v>
      </c>
      <c r="I148" s="122">
        <v>10.17557280719336</v>
      </c>
      <c r="J148" s="122">
        <v>11.393743300626063</v>
      </c>
      <c r="K148" s="122">
        <v>12.612026489389725</v>
      </c>
      <c r="L148" s="122">
        <v>12.8766131817409</v>
      </c>
      <c r="M148" s="122">
        <v>13.657307046222048</v>
      </c>
      <c r="N148" s="122">
        <v>14.255429636191348</v>
      </c>
      <c r="O148" s="122">
        <v>16.364995121509683</v>
      </c>
      <c r="P148" s="122">
        <v>19.368148751771404</v>
      </c>
      <c r="Q148" s="122">
        <v>23.651895231277972</v>
      </c>
      <c r="R148" s="122">
        <v>29.305912485515876</v>
      </c>
      <c r="S148" s="122">
        <v>33.66065858603173</v>
      </c>
      <c r="T148" s="122">
        <v>36.509312664750524</v>
      </c>
      <c r="U148" s="122">
        <v>39.30833139600481</v>
      </c>
      <c r="V148" s="122">
        <v>41.895655936923021</v>
      </c>
      <c r="W148" s="122">
        <v>48.766666946284438</v>
      </c>
      <c r="DA148" s="130" t="s">
        <v>1709</v>
      </c>
    </row>
    <row r="149" spans="1:105" ht="12" customHeight="1" x14ac:dyDescent="0.25">
      <c r="A149" s="97" t="s">
        <v>124</v>
      </c>
      <c r="B149" s="98">
        <v>1.3396639350991594E-2</v>
      </c>
      <c r="C149" s="98">
        <v>2.0297453900229225E-2</v>
      </c>
      <c r="D149" s="98">
        <v>4.116979717819165E-2</v>
      </c>
      <c r="E149" s="98">
        <v>6.2897834442428871E-2</v>
      </c>
      <c r="F149" s="98">
        <v>7.7846675892353667E-2</v>
      </c>
      <c r="G149" s="98">
        <v>8.7180348817000819E-2</v>
      </c>
      <c r="H149" s="98">
        <v>9.5890904126859425E-2</v>
      </c>
      <c r="I149" s="98">
        <v>8.9168001779381723E-2</v>
      </c>
      <c r="J149" s="98">
        <v>9.0893365200561627E-2</v>
      </c>
      <c r="K149" s="98">
        <v>8.7295597249826329E-2</v>
      </c>
      <c r="L149" s="98">
        <v>7.5071078900979318E-2</v>
      </c>
      <c r="M149" s="98">
        <v>5.9765707171788272E-2</v>
      </c>
      <c r="N149" s="98">
        <v>5.486811703030417E-2</v>
      </c>
      <c r="O149" s="98">
        <v>0.10268224807208388</v>
      </c>
      <c r="P149" s="98">
        <v>0.13098683921243726</v>
      </c>
      <c r="Q149" s="98">
        <v>0.14665033175806752</v>
      </c>
      <c r="R149" s="98">
        <v>0.16097126838843454</v>
      </c>
      <c r="S149" s="98">
        <v>0.19281910677916048</v>
      </c>
      <c r="T149" s="98">
        <v>0.22336594876450411</v>
      </c>
      <c r="U149" s="98">
        <v>0.26252157500537227</v>
      </c>
      <c r="V149" s="98">
        <v>0.31946672904595597</v>
      </c>
      <c r="W149" s="98">
        <v>0.34600402317350953</v>
      </c>
      <c r="DA149" s="63" t="s">
        <v>1710</v>
      </c>
    </row>
    <row r="150" spans="1:105" ht="12" customHeight="1" x14ac:dyDescent="0.25">
      <c r="A150" s="97" t="s">
        <v>123</v>
      </c>
      <c r="B150" s="98">
        <v>1.0428751518461838E-4</v>
      </c>
      <c r="C150" s="98">
        <v>1.0378266201367625E-4</v>
      </c>
      <c r="D150" s="98">
        <v>3.2508867549716999E-4</v>
      </c>
      <c r="E150" s="98">
        <v>5.4166880034198586E-4</v>
      </c>
      <c r="F150" s="98">
        <v>4.4245857069627334E-4</v>
      </c>
      <c r="G150" s="98">
        <v>5.5706741335549671E-4</v>
      </c>
      <c r="H150" s="98">
        <v>6.7701740915111503E-4</v>
      </c>
      <c r="I150" s="98">
        <v>7.5819874525575432E-4</v>
      </c>
      <c r="J150" s="98">
        <v>9.4023661565466429E-4</v>
      </c>
      <c r="K150" s="98">
        <v>7.5360968177097618E-4</v>
      </c>
      <c r="L150" s="98">
        <v>4.7675930891017353E-4</v>
      </c>
      <c r="M150" s="98">
        <v>3.8759669198886913E-4</v>
      </c>
      <c r="N150" s="98">
        <v>3.1120228455310016E-4</v>
      </c>
      <c r="O150" s="98">
        <v>9.2140470689359782E-4</v>
      </c>
      <c r="P150" s="98">
        <v>1.0175626853734874E-3</v>
      </c>
      <c r="Q150" s="98">
        <v>1.0669076338406843E-3</v>
      </c>
      <c r="R150" s="98">
        <v>1.1858279795502493E-3</v>
      </c>
      <c r="S150" s="98">
        <v>1.6135867602637948E-3</v>
      </c>
      <c r="T150" s="98">
        <v>2.4676801247114381E-3</v>
      </c>
      <c r="U150" s="98">
        <v>2.7318910002311616E-3</v>
      </c>
      <c r="V150" s="98">
        <v>3.9342406606923093E-3</v>
      </c>
      <c r="W150" s="98">
        <v>4.0710759852547202E-3</v>
      </c>
      <c r="DA150" s="63" t="s">
        <v>1711</v>
      </c>
    </row>
    <row r="151" spans="1:105" ht="12" customHeight="1" x14ac:dyDescent="0.25">
      <c r="A151" s="100" t="s">
        <v>50</v>
      </c>
      <c r="B151" s="101">
        <v>3.3482673489835457E-5</v>
      </c>
      <c r="C151" s="101">
        <v>3.3084325938296627E-5</v>
      </c>
      <c r="D151" s="101">
        <v>1.0436750792434612E-4</v>
      </c>
      <c r="E151" s="101">
        <v>1.6888053716064929E-4</v>
      </c>
      <c r="F151" s="101">
        <v>1.3948769706031614E-4</v>
      </c>
      <c r="G151" s="101">
        <v>1.9556863966455927E-4</v>
      </c>
      <c r="H151" s="101">
        <v>2.1668362822481452E-4</v>
      </c>
      <c r="I151" s="101">
        <v>2.4256218178692442E-4</v>
      </c>
      <c r="J151" s="101">
        <v>2.9592448517971523E-4</v>
      </c>
      <c r="K151" s="101">
        <v>2.3733703498504086E-4</v>
      </c>
      <c r="L151" s="101">
        <v>1.4887325474549916E-4</v>
      </c>
      <c r="M151" s="101">
        <v>9.7228094259263587E-5</v>
      </c>
      <c r="N151" s="101">
        <v>5.4913756207420192E-6</v>
      </c>
      <c r="O151" s="101">
        <v>2.5510995385590875E-4</v>
      </c>
      <c r="P151" s="101">
        <v>2.6845462411191992E-4</v>
      </c>
      <c r="Q151" s="101">
        <v>2.5858580184492724E-4</v>
      </c>
      <c r="R151" s="101">
        <v>3.2736733102242747E-4</v>
      </c>
      <c r="S151" s="101">
        <v>4.4905345768122098E-4</v>
      </c>
      <c r="T151" s="101">
        <v>6.5398221635520741E-4</v>
      </c>
      <c r="U151" s="101">
        <v>6.8622200407076977E-4</v>
      </c>
      <c r="V151" s="101">
        <v>9.4864743703547113E-4</v>
      </c>
      <c r="W151" s="101">
        <v>9.9530590443202183E-4</v>
      </c>
      <c r="DA151" s="131" t="s">
        <v>1712</v>
      </c>
    </row>
    <row r="152" spans="1:105" ht="12" customHeight="1" x14ac:dyDescent="0.25">
      <c r="A152" s="103" t="s">
        <v>52</v>
      </c>
      <c r="B152" s="104">
        <v>7.0804841694782931E-5</v>
      </c>
      <c r="C152" s="104">
        <v>7.0698336075379622E-5</v>
      </c>
      <c r="D152" s="104">
        <v>2.2072116757282389E-4</v>
      </c>
      <c r="E152" s="104">
        <v>3.7278826318133657E-4</v>
      </c>
      <c r="F152" s="104">
        <v>3.029708736359572E-4</v>
      </c>
      <c r="G152" s="104">
        <v>3.6149877369093741E-4</v>
      </c>
      <c r="H152" s="104">
        <v>4.6033378092630051E-4</v>
      </c>
      <c r="I152" s="104">
        <v>5.1563656346882995E-4</v>
      </c>
      <c r="J152" s="104">
        <v>6.4431213047494906E-4</v>
      </c>
      <c r="K152" s="104">
        <v>5.1627264678593538E-4</v>
      </c>
      <c r="L152" s="104">
        <v>3.2788605416467437E-4</v>
      </c>
      <c r="M152" s="104">
        <v>2.9036859772960555E-4</v>
      </c>
      <c r="N152" s="104">
        <v>3.0571090893235814E-4</v>
      </c>
      <c r="O152" s="104">
        <v>6.6629475303768906E-4</v>
      </c>
      <c r="P152" s="104">
        <v>7.491080612615675E-4</v>
      </c>
      <c r="Q152" s="104">
        <v>8.0832183199575709E-4</v>
      </c>
      <c r="R152" s="104">
        <v>8.5846064852782185E-4</v>
      </c>
      <c r="S152" s="104">
        <v>1.1645333025825739E-3</v>
      </c>
      <c r="T152" s="104">
        <v>1.8136979083562305E-3</v>
      </c>
      <c r="U152" s="104">
        <v>2.0456689961603921E-3</v>
      </c>
      <c r="V152" s="104">
        <v>2.9855932236568382E-3</v>
      </c>
      <c r="W152" s="104">
        <v>3.0757700808226982E-3</v>
      </c>
      <c r="DA152" s="132" t="s">
        <v>1713</v>
      </c>
    </row>
    <row r="153" spans="1:105" ht="12" customHeight="1" x14ac:dyDescent="0.25">
      <c r="A153" s="106" t="s">
        <v>122</v>
      </c>
      <c r="B153" s="101">
        <v>0.60629408024873865</v>
      </c>
      <c r="C153" s="101">
        <v>0.7586476468802662</v>
      </c>
      <c r="D153" s="101">
        <v>1.4436353231405792</v>
      </c>
      <c r="E153" s="101">
        <v>1.9489445490576673</v>
      </c>
      <c r="F153" s="101">
        <v>2.8535451836225678</v>
      </c>
      <c r="G153" s="101">
        <v>3.4228426980764612</v>
      </c>
      <c r="H153" s="101">
        <v>4.1889515914490181</v>
      </c>
      <c r="I153" s="101">
        <v>3.998848101597682</v>
      </c>
      <c r="J153" s="101">
        <v>4.0069265693066995</v>
      </c>
      <c r="K153" s="101">
        <v>4.3967091389547566</v>
      </c>
      <c r="L153" s="101">
        <v>4.336477828241736</v>
      </c>
      <c r="M153" s="101">
        <v>4.7806867154360377</v>
      </c>
      <c r="N153" s="101">
        <v>5.1823476755150608</v>
      </c>
      <c r="O153" s="101">
        <v>6.1600686197315646</v>
      </c>
      <c r="P153" s="101">
        <v>7.2231800979040521</v>
      </c>
      <c r="Q153" s="101">
        <v>7.5199713198530569</v>
      </c>
      <c r="R153" s="101">
        <v>8.6456650930150136</v>
      </c>
      <c r="S153" s="101">
        <v>9.4410961983651429</v>
      </c>
      <c r="T153" s="101">
        <v>8.9499918566019723</v>
      </c>
      <c r="U153" s="101">
        <v>9.6588167547578401</v>
      </c>
      <c r="V153" s="101">
        <v>10.170440491393647</v>
      </c>
      <c r="W153" s="101">
        <v>13.470855629952718</v>
      </c>
      <c r="DA153" s="131" t="s">
        <v>1714</v>
      </c>
    </row>
    <row r="154" spans="1:105" ht="12" customHeight="1" x14ac:dyDescent="0.25">
      <c r="A154" s="107" t="s">
        <v>121</v>
      </c>
      <c r="B154" s="104">
        <v>0.73093744541420658</v>
      </c>
      <c r="C154" s="104">
        <v>0.98720675209435649</v>
      </c>
      <c r="D154" s="104">
        <v>1.5911965278274782</v>
      </c>
      <c r="E154" s="104">
        <v>2.3542645867130965</v>
      </c>
      <c r="F154" s="104">
        <v>3.0571805527325133</v>
      </c>
      <c r="G154" s="104">
        <v>3.7871130911973339</v>
      </c>
      <c r="H154" s="104">
        <v>4.8077438715373368</v>
      </c>
      <c r="I154" s="104">
        <v>6.0867985050710409</v>
      </c>
      <c r="J154" s="104">
        <v>7.2949831295031462</v>
      </c>
      <c r="K154" s="104">
        <v>8.1272681435033718</v>
      </c>
      <c r="L154" s="104">
        <v>8.464587515289276</v>
      </c>
      <c r="M154" s="104">
        <v>8.8164670269222327</v>
      </c>
      <c r="N154" s="104">
        <v>9.0179026413614309</v>
      </c>
      <c r="O154" s="104">
        <v>10.101322848999141</v>
      </c>
      <c r="P154" s="104">
        <v>12.012964251969541</v>
      </c>
      <c r="Q154" s="104">
        <v>15.984206672033007</v>
      </c>
      <c r="R154" s="104">
        <v>20.498090296132879</v>
      </c>
      <c r="S154" s="104">
        <v>24.025129694127159</v>
      </c>
      <c r="T154" s="104">
        <v>27.33348717925934</v>
      </c>
      <c r="U154" s="104">
        <v>29.384261175241367</v>
      </c>
      <c r="V154" s="104">
        <v>31.401814475822725</v>
      </c>
      <c r="W154" s="104">
        <v>34.945736217172957</v>
      </c>
      <c r="DA154" s="132" t="s">
        <v>1715</v>
      </c>
    </row>
    <row r="155" spans="1:105" ht="12" customHeight="1" x14ac:dyDescent="0.25">
      <c r="A155" s="108" t="s">
        <v>53</v>
      </c>
      <c r="B155" s="98">
        <v>0.21715029774610822</v>
      </c>
      <c r="C155" s="98">
        <v>0.28818956009789842</v>
      </c>
      <c r="D155" s="98">
        <v>0.47095603718699064</v>
      </c>
      <c r="E155" s="98">
        <v>0.67302636016638007</v>
      </c>
      <c r="F155" s="98">
        <v>0.88853502822379726</v>
      </c>
      <c r="G155" s="98">
        <v>1.2263043965965319</v>
      </c>
      <c r="H155" s="98">
        <v>1.4164540879419498</v>
      </c>
      <c r="I155" s="98">
        <v>1.8094103697700281</v>
      </c>
      <c r="J155" s="98">
        <v>2.1309084094001691</v>
      </c>
      <c r="K155" s="98">
        <v>2.3883006336302843</v>
      </c>
      <c r="L155" s="98">
        <v>2.4968448398164256</v>
      </c>
      <c r="M155" s="98">
        <v>2.5410812796819595</v>
      </c>
      <c r="N155" s="98">
        <v>2.1934147853350412</v>
      </c>
      <c r="O155" s="98">
        <v>2.6376857674076208</v>
      </c>
      <c r="P155" s="98">
        <v>3.0402954381876452</v>
      </c>
      <c r="Q155" s="98">
        <v>3.8030533142569638</v>
      </c>
      <c r="R155" s="98">
        <v>5.5523207220047741</v>
      </c>
      <c r="S155" s="98">
        <v>6.6052899402299703</v>
      </c>
      <c r="T155" s="98">
        <v>7.2372199931456551</v>
      </c>
      <c r="U155" s="98">
        <v>7.4512242830688606</v>
      </c>
      <c r="V155" s="98">
        <v>7.7705900036694944</v>
      </c>
      <c r="W155" s="98">
        <v>8.7883660047456651</v>
      </c>
      <c r="DA155" s="63" t="s">
        <v>1716</v>
      </c>
    </row>
    <row r="156" spans="1:105" ht="12" customHeight="1" x14ac:dyDescent="0.25">
      <c r="A156" s="108" t="s">
        <v>52</v>
      </c>
      <c r="B156" s="98">
        <v>0.5137871476680983</v>
      </c>
      <c r="C156" s="98">
        <v>0.69901719199645806</v>
      </c>
      <c r="D156" s="98">
        <v>1.1202404906404875</v>
      </c>
      <c r="E156" s="98">
        <v>1.6812382265467163</v>
      </c>
      <c r="F156" s="98">
        <v>2.1686455245087162</v>
      </c>
      <c r="G156" s="98">
        <v>2.560808694600802</v>
      </c>
      <c r="H156" s="98">
        <v>3.3912897835953868</v>
      </c>
      <c r="I156" s="98">
        <v>4.2773881353010133</v>
      </c>
      <c r="J156" s="98">
        <v>5.1640747201029775</v>
      </c>
      <c r="K156" s="98">
        <v>5.7389675098730875</v>
      </c>
      <c r="L156" s="98">
        <v>5.9677426754728504</v>
      </c>
      <c r="M156" s="98">
        <v>6.2753857472402741</v>
      </c>
      <c r="N156" s="98">
        <v>6.8244878560263906</v>
      </c>
      <c r="O156" s="98">
        <v>7.4636370815915205</v>
      </c>
      <c r="P156" s="98">
        <v>8.9726688137818957</v>
      </c>
      <c r="Q156" s="98">
        <v>12.181153357776044</v>
      </c>
      <c r="R156" s="98">
        <v>14.945769574128107</v>
      </c>
      <c r="S156" s="98">
        <v>17.41983975389719</v>
      </c>
      <c r="T156" s="98">
        <v>20.096267186113685</v>
      </c>
      <c r="U156" s="98">
        <v>21.933036892172506</v>
      </c>
      <c r="V156" s="98">
        <v>23.631224472153232</v>
      </c>
      <c r="W156" s="98">
        <v>26.157370212427292</v>
      </c>
      <c r="DA156" s="63" t="s">
        <v>1717</v>
      </c>
    </row>
    <row r="157" spans="1:105" ht="12" customHeight="1" x14ac:dyDescent="0.25">
      <c r="A157" s="121" t="s">
        <v>54</v>
      </c>
      <c r="B157" s="122">
        <v>0.63656850301310297</v>
      </c>
      <c r="C157" s="122">
        <v>0.82682374736549291</v>
      </c>
      <c r="D157" s="122">
        <v>1.553316871967281</v>
      </c>
      <c r="E157" s="122">
        <v>2.1640672451455529</v>
      </c>
      <c r="F157" s="122">
        <v>3.0480145240694143</v>
      </c>
      <c r="G157" s="122">
        <v>3.7393188248228069</v>
      </c>
      <c r="H157" s="122">
        <v>4.7049264943008726</v>
      </c>
      <c r="I157" s="122">
        <v>5.1517060515949655</v>
      </c>
      <c r="J157" s="122">
        <v>5.4877681864446526</v>
      </c>
      <c r="K157" s="122">
        <v>5.9363259995804958</v>
      </c>
      <c r="L157" s="122">
        <v>5.9702089584813285</v>
      </c>
      <c r="M157" s="122">
        <v>6.0374951198005498</v>
      </c>
      <c r="N157" s="122">
        <v>6.4317452781452591</v>
      </c>
      <c r="O157" s="122">
        <v>7.9239100309273143</v>
      </c>
      <c r="P157" s="122">
        <v>9.5253156038799833</v>
      </c>
      <c r="Q157" s="122">
        <v>11.687260042607265</v>
      </c>
      <c r="R157" s="122">
        <v>14.481226626736019</v>
      </c>
      <c r="S157" s="122">
        <v>16.608169687916728</v>
      </c>
      <c r="T157" s="122">
        <v>19.577818091326691</v>
      </c>
      <c r="U157" s="122">
        <v>21.711787387053874</v>
      </c>
      <c r="V157" s="122">
        <v>26.416890305734391</v>
      </c>
      <c r="W157" s="122">
        <v>27.772552859307197</v>
      </c>
      <c r="DA157" s="130" t="s">
        <v>1718</v>
      </c>
    </row>
    <row r="158" spans="1:105" ht="12" customHeight="1" x14ac:dyDescent="0.25">
      <c r="A158" s="97" t="s">
        <v>50</v>
      </c>
      <c r="B158" s="98">
        <v>3.4446351534141821E-2</v>
      </c>
      <c r="C158" s="98">
        <v>4.18701470512573E-2</v>
      </c>
      <c r="D158" s="98">
        <v>5.9471594403383413E-2</v>
      </c>
      <c r="E158" s="98">
        <v>8.0086732988412873E-2</v>
      </c>
      <c r="F158" s="98">
        <v>0.1210055336692562</v>
      </c>
      <c r="G158" s="98">
        <v>0.15078935709546462</v>
      </c>
      <c r="H158" s="98">
        <v>0.20223167120889193</v>
      </c>
      <c r="I158" s="98">
        <v>0.25974428259331173</v>
      </c>
      <c r="J158" s="98">
        <v>0.29169368310378252</v>
      </c>
      <c r="K158" s="98">
        <v>0.27127296482501045</v>
      </c>
      <c r="L158" s="98">
        <v>0.36105529835789812</v>
      </c>
      <c r="M158" s="98">
        <v>0.37976073293267998</v>
      </c>
      <c r="N158" s="98">
        <v>0.14726062350584224</v>
      </c>
      <c r="O158" s="98">
        <v>0.83899241591309959</v>
      </c>
      <c r="P158" s="98">
        <v>1.2659141975867416</v>
      </c>
      <c r="Q158" s="98">
        <v>1.6285873516784726</v>
      </c>
      <c r="R158" s="98">
        <v>1.9056698129544967</v>
      </c>
      <c r="S158" s="98">
        <v>2.5062465462626307</v>
      </c>
      <c r="T158" s="98">
        <v>4.3073417301610455</v>
      </c>
      <c r="U158" s="98">
        <v>5.4927303338076952</v>
      </c>
      <c r="V158" s="98">
        <v>7.3872444347822457</v>
      </c>
      <c r="W158" s="98">
        <v>8.1449605962233065</v>
      </c>
      <c r="DA158" s="63" t="s">
        <v>1719</v>
      </c>
    </row>
    <row r="159" spans="1:105" ht="12" customHeight="1" x14ac:dyDescent="0.25">
      <c r="A159" s="109" t="s">
        <v>120</v>
      </c>
      <c r="B159" s="33">
        <v>0.6021221514789612</v>
      </c>
      <c r="C159" s="33">
        <v>0.78495360031423556</v>
      </c>
      <c r="D159" s="33">
        <v>1.4938452775638975</v>
      </c>
      <c r="E159" s="33">
        <v>2.0839805121571402</v>
      </c>
      <c r="F159" s="33">
        <v>2.9270089904001582</v>
      </c>
      <c r="G159" s="33">
        <v>3.588529467727342</v>
      </c>
      <c r="H159" s="33">
        <v>4.5026948230919803</v>
      </c>
      <c r="I159" s="33">
        <v>4.8919617690016537</v>
      </c>
      <c r="J159" s="33">
        <v>5.1960745033408697</v>
      </c>
      <c r="K159" s="33">
        <v>5.6650530347554851</v>
      </c>
      <c r="L159" s="33">
        <v>5.6091536601234306</v>
      </c>
      <c r="M159" s="33">
        <v>5.6577343868678698</v>
      </c>
      <c r="N159" s="33">
        <v>6.2844846546394164</v>
      </c>
      <c r="O159" s="33">
        <v>7.0849176150142146</v>
      </c>
      <c r="P159" s="33">
        <v>8.2594014062932413</v>
      </c>
      <c r="Q159" s="33">
        <v>10.058672690928793</v>
      </c>
      <c r="R159" s="33">
        <v>12.575556813781523</v>
      </c>
      <c r="S159" s="33">
        <v>14.101923141654096</v>
      </c>
      <c r="T159" s="33">
        <v>15.270476361165644</v>
      </c>
      <c r="U159" s="33">
        <v>16.219057053246178</v>
      </c>
      <c r="V159" s="33">
        <v>19.029645870952145</v>
      </c>
      <c r="W159" s="33">
        <v>19.627592263083891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196.28471062511301</v>
      </c>
      <c r="C161" s="117">
        <f t="shared" si="54"/>
        <v>199.39447734437118</v>
      </c>
      <c r="D161" s="117">
        <f t="shared" si="54"/>
        <v>266.81879965106361</v>
      </c>
      <c r="E161" s="117">
        <f t="shared" si="54"/>
        <v>283.3358538270287</v>
      </c>
      <c r="F161" s="117">
        <f t="shared" si="54"/>
        <v>290.96265338937968</v>
      </c>
      <c r="G161" s="117">
        <f t="shared" si="54"/>
        <v>273.26702022219365</v>
      </c>
      <c r="H161" s="117">
        <f t="shared" si="54"/>
        <v>305.19530289333869</v>
      </c>
      <c r="I161" s="117">
        <f t="shared" si="54"/>
        <v>303.43971672809067</v>
      </c>
      <c r="J161" s="117">
        <f t="shared" si="54"/>
        <v>313.47888192811899</v>
      </c>
      <c r="K161" s="117">
        <f t="shared" si="54"/>
        <v>316.45904204501466</v>
      </c>
      <c r="L161" s="117">
        <f t="shared" si="54"/>
        <v>312.04101349010955</v>
      </c>
      <c r="M161" s="117">
        <f t="shared" si="54"/>
        <v>269.79573424971272</v>
      </c>
      <c r="N161" s="117">
        <f t="shared" si="54"/>
        <v>349.57693330126244</v>
      </c>
      <c r="O161" s="117">
        <f t="shared" si="54"/>
        <v>266.73059465849963</v>
      </c>
      <c r="P161" s="117">
        <f t="shared" si="54"/>
        <v>256.60192029963326</v>
      </c>
      <c r="Q161" s="117">
        <f t="shared" si="54"/>
        <v>270.60580663916761</v>
      </c>
      <c r="R161" s="117">
        <f t="shared" ref="R161:V161" si="55">R162+R164+R166+R175</f>
        <v>444.70109675201257</v>
      </c>
      <c r="S161" s="117">
        <f t="shared" si="55"/>
        <v>400.89283099688828</v>
      </c>
      <c r="T161" s="117">
        <f t="shared" si="55"/>
        <v>234.82579060400911</v>
      </c>
      <c r="U161" s="117">
        <f t="shared" si="55"/>
        <v>238.90870808010564</v>
      </c>
      <c r="V161" s="117">
        <f t="shared" si="55"/>
        <v>221.6757770471408</v>
      </c>
      <c r="W161" s="117">
        <f t="shared" ref="W161" si="56">W162+W164+W166+W175</f>
        <v>203.16698101297624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134.27180870770081</v>
      </c>
      <c r="C162" s="122">
        <f t="shared" si="57"/>
        <v>131.24549274422705</v>
      </c>
      <c r="D162" s="122">
        <f t="shared" si="57"/>
        <v>194.90874741521253</v>
      </c>
      <c r="E162" s="122">
        <f t="shared" si="57"/>
        <v>203.15705559033475</v>
      </c>
      <c r="F162" s="122">
        <f t="shared" si="57"/>
        <v>218.78745058702049</v>
      </c>
      <c r="G162" s="122">
        <f t="shared" si="57"/>
        <v>204.09366294229974</v>
      </c>
      <c r="H162" s="122">
        <f t="shared" si="57"/>
        <v>231.95391994688876</v>
      </c>
      <c r="I162" s="122">
        <f t="shared" si="57"/>
        <v>223.07170018841251</v>
      </c>
      <c r="J162" s="122">
        <f t="shared" si="57"/>
        <v>228.02801672592608</v>
      </c>
      <c r="K162" s="122">
        <f t="shared" si="57"/>
        <v>230.76007485555229</v>
      </c>
      <c r="L162" s="122">
        <f t="shared" si="57"/>
        <v>224.5018941342874</v>
      </c>
      <c r="M162" s="122">
        <f t="shared" si="57"/>
        <v>185.52362108941296</v>
      </c>
      <c r="N162" s="122">
        <f t="shared" si="57"/>
        <v>256.40728689595204</v>
      </c>
      <c r="O162" s="122">
        <f t="shared" si="57"/>
        <v>176.30481809501725</v>
      </c>
      <c r="P162" s="122">
        <f t="shared" si="57"/>
        <v>163.72897109931483</v>
      </c>
      <c r="Q162" s="122">
        <f t="shared" si="57"/>
        <v>169.77283843118889</v>
      </c>
      <c r="R162" s="122">
        <f t="shared" si="57"/>
        <v>332.21568826476579</v>
      </c>
      <c r="S162" s="122">
        <f t="shared" si="57"/>
        <v>288.11331991939505</v>
      </c>
      <c r="T162" s="122">
        <f t="shared" si="57"/>
        <v>137.59972202204236</v>
      </c>
      <c r="U162" s="122">
        <f t="shared" si="57"/>
        <v>146.27936444322924</v>
      </c>
      <c r="V162" s="122">
        <f t="shared" si="57"/>
        <v>140.60265587177582</v>
      </c>
      <c r="W162" s="122">
        <f t="shared" si="57"/>
        <v>127.98977425732615</v>
      </c>
      <c r="DA162" s="130" t="s">
        <v>1722</v>
      </c>
    </row>
    <row r="163" spans="1:105" ht="12" customHeight="1" x14ac:dyDescent="0.25">
      <c r="A163" s="97" t="s">
        <v>53</v>
      </c>
      <c r="B163" s="33">
        <v>134.27180870770081</v>
      </c>
      <c r="C163" s="33">
        <v>131.24549274422705</v>
      </c>
      <c r="D163" s="33">
        <v>194.90874741521253</v>
      </c>
      <c r="E163" s="33">
        <v>203.15705559033475</v>
      </c>
      <c r="F163" s="33">
        <v>218.78745058702049</v>
      </c>
      <c r="G163" s="33">
        <v>204.09366294229974</v>
      </c>
      <c r="H163" s="33">
        <v>231.95391994688876</v>
      </c>
      <c r="I163" s="33">
        <v>223.07170018841251</v>
      </c>
      <c r="J163" s="33">
        <v>228.02801672592608</v>
      </c>
      <c r="K163" s="33">
        <v>230.76007485555229</v>
      </c>
      <c r="L163" s="33">
        <v>224.5018941342874</v>
      </c>
      <c r="M163" s="33">
        <v>185.52362108941296</v>
      </c>
      <c r="N163" s="33">
        <v>256.40728689595204</v>
      </c>
      <c r="O163" s="33">
        <v>176.30481809501725</v>
      </c>
      <c r="P163" s="33">
        <v>163.72897109931483</v>
      </c>
      <c r="Q163" s="33">
        <v>169.77283843118889</v>
      </c>
      <c r="R163" s="33">
        <v>332.21568826476579</v>
      </c>
      <c r="S163" s="33">
        <v>288.11331991939505</v>
      </c>
      <c r="T163" s="33">
        <v>137.59972202204236</v>
      </c>
      <c r="U163" s="33">
        <v>146.27936444322924</v>
      </c>
      <c r="V163" s="33">
        <v>140.60265587177582</v>
      </c>
      <c r="W163" s="33">
        <v>127.98977425732615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20.333484538335558</v>
      </c>
      <c r="C164" s="122">
        <f t="shared" si="58"/>
        <v>24.64888456616794</v>
      </c>
      <c r="D164" s="122">
        <f t="shared" si="58"/>
        <v>19.647383400937812</v>
      </c>
      <c r="E164" s="122">
        <f t="shared" si="58"/>
        <v>27.503354064944933</v>
      </c>
      <c r="F164" s="122">
        <f t="shared" si="58"/>
        <v>14.261031820821032</v>
      </c>
      <c r="G164" s="122">
        <f t="shared" si="58"/>
        <v>13.250018318897741</v>
      </c>
      <c r="H164" s="122">
        <f t="shared" si="58"/>
        <v>13.462771805591954</v>
      </c>
      <c r="I164" s="122">
        <f t="shared" si="58"/>
        <v>20.040244678106067</v>
      </c>
      <c r="J164" s="122">
        <f t="shared" si="58"/>
        <v>19.195887918994078</v>
      </c>
      <c r="K164" s="122">
        <f t="shared" si="58"/>
        <v>13.43924434592509</v>
      </c>
      <c r="L164" s="122">
        <f t="shared" si="58"/>
        <v>17.895851539970966</v>
      </c>
      <c r="M164" s="122">
        <f t="shared" si="58"/>
        <v>16.793570005731304</v>
      </c>
      <c r="N164" s="122">
        <f t="shared" si="58"/>
        <v>29.372970413590835</v>
      </c>
      <c r="O164" s="122">
        <f t="shared" si="58"/>
        <v>19.378190627538384</v>
      </c>
      <c r="P164" s="122">
        <f t="shared" si="58"/>
        <v>16.570084241397382</v>
      </c>
      <c r="Q164" s="122">
        <f t="shared" si="58"/>
        <v>22.843113927940429</v>
      </c>
      <c r="R164" s="122">
        <f t="shared" si="58"/>
        <v>29.34471567756119</v>
      </c>
      <c r="S164" s="122">
        <f t="shared" si="58"/>
        <v>31.964048095916905</v>
      </c>
      <c r="T164" s="122">
        <f t="shared" si="58"/>
        <v>22.79604155126254</v>
      </c>
      <c r="U164" s="122">
        <f t="shared" si="58"/>
        <v>30.034579674665057</v>
      </c>
      <c r="V164" s="122">
        <f t="shared" si="58"/>
        <v>24.014773624939895</v>
      </c>
      <c r="W164" s="122">
        <f t="shared" si="58"/>
        <v>20.240321706404863</v>
      </c>
      <c r="DA164" s="130" t="s">
        <v>1724</v>
      </c>
    </row>
    <row r="165" spans="1:105" ht="12" customHeight="1" x14ac:dyDescent="0.25">
      <c r="A165" s="97" t="s">
        <v>53</v>
      </c>
      <c r="B165" s="98">
        <v>20.333484538335558</v>
      </c>
      <c r="C165" s="98">
        <v>24.64888456616794</v>
      </c>
      <c r="D165" s="98">
        <v>19.647383400937812</v>
      </c>
      <c r="E165" s="98">
        <v>27.503354064944933</v>
      </c>
      <c r="F165" s="98">
        <v>14.261031820821032</v>
      </c>
      <c r="G165" s="98">
        <v>13.250018318897741</v>
      </c>
      <c r="H165" s="98">
        <v>13.462771805591954</v>
      </c>
      <c r="I165" s="98">
        <v>20.040244678106067</v>
      </c>
      <c r="J165" s="98">
        <v>19.195887918994078</v>
      </c>
      <c r="K165" s="98">
        <v>13.43924434592509</v>
      </c>
      <c r="L165" s="98">
        <v>17.895851539970966</v>
      </c>
      <c r="M165" s="98">
        <v>16.793570005731304</v>
      </c>
      <c r="N165" s="98">
        <v>29.372970413590835</v>
      </c>
      <c r="O165" s="98">
        <v>19.378190627538384</v>
      </c>
      <c r="P165" s="98">
        <v>16.570084241397382</v>
      </c>
      <c r="Q165" s="98">
        <v>22.843113927940429</v>
      </c>
      <c r="R165" s="98">
        <v>29.34471567756119</v>
      </c>
      <c r="S165" s="98">
        <v>31.964048095916905</v>
      </c>
      <c r="T165" s="98">
        <v>22.79604155126254</v>
      </c>
      <c r="U165" s="98">
        <v>30.034579674665057</v>
      </c>
      <c r="V165" s="98">
        <v>24.014773624939895</v>
      </c>
      <c r="W165" s="98">
        <v>20.240321706404863</v>
      </c>
      <c r="DA165" s="63" t="s">
        <v>1725</v>
      </c>
    </row>
    <row r="166" spans="1:105" ht="12" customHeight="1" x14ac:dyDescent="0.25">
      <c r="A166" s="121" t="s">
        <v>55</v>
      </c>
      <c r="B166" s="122">
        <v>28.328592298345573</v>
      </c>
      <c r="C166" s="122">
        <v>29.65394661240196</v>
      </c>
      <c r="D166" s="122">
        <v>34.655416529094524</v>
      </c>
      <c r="E166" s="122">
        <v>35.221100595772626</v>
      </c>
      <c r="F166" s="122">
        <v>38.335312953226421</v>
      </c>
      <c r="G166" s="122">
        <v>36.972522138989163</v>
      </c>
      <c r="H166" s="122">
        <v>39.41745932849738</v>
      </c>
      <c r="I166" s="122">
        <v>40.134243728297982</v>
      </c>
      <c r="J166" s="122">
        <v>44.728479487628327</v>
      </c>
      <c r="K166" s="122">
        <v>49.128068902597093</v>
      </c>
      <c r="L166" s="122">
        <v>47.549744074984211</v>
      </c>
      <c r="M166" s="122">
        <v>46.726312508228389</v>
      </c>
      <c r="N166" s="122">
        <v>43.844110103316261</v>
      </c>
      <c r="O166" s="122">
        <v>47.805583848272335</v>
      </c>
      <c r="P166" s="122">
        <v>51.19824107982766</v>
      </c>
      <c r="Q166" s="122">
        <v>52.469071044929741</v>
      </c>
      <c r="R166" s="122">
        <v>55.939889176105311</v>
      </c>
      <c r="S166" s="122">
        <v>54.361495162239819</v>
      </c>
      <c r="T166" s="122">
        <v>48.809541518884849</v>
      </c>
      <c r="U166" s="122">
        <v>40.609852156419791</v>
      </c>
      <c r="V166" s="122">
        <v>35.204985445296209</v>
      </c>
      <c r="W166" s="122">
        <v>35.111470814546848</v>
      </c>
      <c r="DA166" s="130" t="s">
        <v>1726</v>
      </c>
    </row>
    <row r="167" spans="1:105" ht="12" customHeight="1" x14ac:dyDescent="0.25">
      <c r="A167" s="97" t="s">
        <v>124</v>
      </c>
      <c r="B167" s="98">
        <v>0.27997280466439395</v>
      </c>
      <c r="C167" s="98">
        <v>0.31878712182571073</v>
      </c>
      <c r="D167" s="98">
        <v>0.4193120172812369</v>
      </c>
      <c r="E167" s="98">
        <v>0.45683473819236409</v>
      </c>
      <c r="F167" s="98">
        <v>0.47930783743332028</v>
      </c>
      <c r="G167" s="98">
        <v>0.4544045393689915</v>
      </c>
      <c r="H167" s="98">
        <v>0.44121709333585341</v>
      </c>
      <c r="I167" s="98">
        <v>0.38168805530296829</v>
      </c>
      <c r="J167" s="98">
        <v>0.37236257228516545</v>
      </c>
      <c r="K167" s="98">
        <v>0.3411291708834322</v>
      </c>
      <c r="L167" s="98">
        <v>0.27077488680818729</v>
      </c>
      <c r="M167" s="98">
        <v>0.20119670311246249</v>
      </c>
      <c r="N167" s="98">
        <v>0.16675937100742697</v>
      </c>
      <c r="O167" s="98">
        <v>0.29136667927990778</v>
      </c>
      <c r="P167" s="98">
        <v>0.3310176706174271</v>
      </c>
      <c r="Q167" s="98">
        <v>0.32339227808418647</v>
      </c>
      <c r="R167" s="98">
        <v>0.31374444892631437</v>
      </c>
      <c r="S167" s="98">
        <v>0.31759097931611868</v>
      </c>
      <c r="T167" s="98">
        <v>0.29955822771010315</v>
      </c>
      <c r="U167" s="98">
        <v>0.25815377745009155</v>
      </c>
      <c r="V167" s="98">
        <v>0.23759900563797112</v>
      </c>
      <c r="W167" s="98">
        <v>0.21636995888723087</v>
      </c>
      <c r="DA167" s="63" t="s">
        <v>1727</v>
      </c>
    </row>
    <row r="168" spans="1:105" ht="12" customHeight="1" x14ac:dyDescent="0.25">
      <c r="A168" s="97" t="s">
        <v>123</v>
      </c>
      <c r="B168" s="98">
        <v>2.2943253340616046E-3</v>
      </c>
      <c r="C168" s="98">
        <v>2.7928344812679861E-3</v>
      </c>
      <c r="D168" s="98">
        <v>3.3695850139828605E-3</v>
      </c>
      <c r="E168" s="98">
        <v>3.9133945226964067E-3</v>
      </c>
      <c r="F168" s="98">
        <v>3.8900703328046083E-3</v>
      </c>
      <c r="G168" s="98">
        <v>3.8030714300510858E-3</v>
      </c>
      <c r="H168" s="98">
        <v>3.7283026328450456E-3</v>
      </c>
      <c r="I168" s="98">
        <v>3.467284623116124E-3</v>
      </c>
      <c r="J168" s="98">
        <v>3.7530116140501047E-3</v>
      </c>
      <c r="K168" s="98">
        <v>3.6305751835150001E-3</v>
      </c>
      <c r="L168" s="98">
        <v>3.0850310221566613E-3</v>
      </c>
      <c r="M168" s="98">
        <v>1.9262193327028107E-3</v>
      </c>
      <c r="N168" s="98">
        <v>1.3155986158634283E-3</v>
      </c>
      <c r="O168" s="98">
        <v>3.5625201304316729E-3</v>
      </c>
      <c r="P168" s="98">
        <v>3.8521976943300777E-3</v>
      </c>
      <c r="Q168" s="98">
        <v>3.6259700155128489E-3</v>
      </c>
      <c r="R168" s="98">
        <v>3.2610784399380748E-3</v>
      </c>
      <c r="S168" s="98">
        <v>3.4024680415777877E-3</v>
      </c>
      <c r="T168" s="98">
        <v>3.532597228033361E-3</v>
      </c>
      <c r="U168" s="98">
        <v>3.1891997038557725E-3</v>
      </c>
      <c r="V168" s="98">
        <v>3.3718860165320554E-3</v>
      </c>
      <c r="W168" s="98">
        <v>2.5287375282677651E-3</v>
      </c>
      <c r="DA168" s="63" t="s">
        <v>1728</v>
      </c>
    </row>
    <row r="169" spans="1:105" ht="12" customHeight="1" x14ac:dyDescent="0.25">
      <c r="A169" s="100" t="s">
        <v>50</v>
      </c>
      <c r="B169" s="101">
        <v>7.3661881677638001E-4</v>
      </c>
      <c r="C169" s="101">
        <v>8.8426220057703786E-4</v>
      </c>
      <c r="D169" s="101">
        <v>1.0865641956440309E-3</v>
      </c>
      <c r="E169" s="101">
        <v>1.2255434030908827E-3</v>
      </c>
      <c r="F169" s="101">
        <v>1.2346667700615006E-3</v>
      </c>
      <c r="G169" s="101">
        <v>1.3421556100101332E-3</v>
      </c>
      <c r="H169" s="101">
        <v>1.1956920351796523E-3</v>
      </c>
      <c r="I169" s="101">
        <v>1.1111455220340211E-3</v>
      </c>
      <c r="J169" s="101">
        <v>1.1802288151414719E-3</v>
      </c>
      <c r="K169" s="101">
        <v>1.1422217589767353E-3</v>
      </c>
      <c r="L169" s="101">
        <v>9.6258377006084206E-4</v>
      </c>
      <c r="M169" s="101">
        <v>4.8108357589922462E-4</v>
      </c>
      <c r="N169" s="101">
        <v>2.3388877193674005E-5</v>
      </c>
      <c r="O169" s="101">
        <v>9.9703983070738907E-4</v>
      </c>
      <c r="P169" s="101">
        <v>1.0271475443663371E-3</v>
      </c>
      <c r="Q169" s="101">
        <v>8.9748202923116719E-4</v>
      </c>
      <c r="R169" s="101">
        <v>9.1106285672691828E-4</v>
      </c>
      <c r="S169" s="101">
        <v>9.596480155715715E-4</v>
      </c>
      <c r="T169" s="101">
        <v>9.6825607019310732E-4</v>
      </c>
      <c r="U169" s="101">
        <v>8.3812067679194034E-4</v>
      </c>
      <c r="V169" s="101">
        <v>8.4434157967201793E-4</v>
      </c>
      <c r="W169" s="101">
        <v>6.2648312223845097E-4</v>
      </c>
      <c r="DA169" s="131" t="s">
        <v>1729</v>
      </c>
    </row>
    <row r="170" spans="1:105" ht="12" customHeight="1" x14ac:dyDescent="0.25">
      <c r="A170" s="103" t="s">
        <v>52</v>
      </c>
      <c r="B170" s="104">
        <v>1.5577065172852247E-3</v>
      </c>
      <c r="C170" s="104">
        <v>1.9085722806909482E-3</v>
      </c>
      <c r="D170" s="104">
        <v>2.2830208183388296E-3</v>
      </c>
      <c r="E170" s="104">
        <v>2.6878511196055241E-3</v>
      </c>
      <c r="F170" s="104">
        <v>2.6554035627431079E-3</v>
      </c>
      <c r="G170" s="104">
        <v>2.4609158200409524E-3</v>
      </c>
      <c r="H170" s="104">
        <v>2.5326105976653931E-3</v>
      </c>
      <c r="I170" s="104">
        <v>2.3561391010821029E-3</v>
      </c>
      <c r="J170" s="104">
        <v>2.5727827989086328E-3</v>
      </c>
      <c r="K170" s="104">
        <v>2.4883534245382648E-3</v>
      </c>
      <c r="L170" s="104">
        <v>2.1224472520958194E-3</v>
      </c>
      <c r="M170" s="104">
        <v>1.4451357568035861E-3</v>
      </c>
      <c r="N170" s="104">
        <v>1.2922097386697542E-3</v>
      </c>
      <c r="O170" s="104">
        <v>2.5654802997242838E-3</v>
      </c>
      <c r="P170" s="104">
        <v>2.8250501499637406E-3</v>
      </c>
      <c r="Q170" s="104">
        <v>2.7284879862816817E-3</v>
      </c>
      <c r="R170" s="104">
        <v>2.3500155832111565E-3</v>
      </c>
      <c r="S170" s="104">
        <v>2.4428200260062163E-3</v>
      </c>
      <c r="T170" s="104">
        <v>2.5643411578402538E-3</v>
      </c>
      <c r="U170" s="104">
        <v>2.3510790270638319E-3</v>
      </c>
      <c r="V170" s="104">
        <v>2.5275444368600374E-3</v>
      </c>
      <c r="W170" s="104">
        <v>1.902254406029314E-3</v>
      </c>
      <c r="DA170" s="132" t="s">
        <v>1730</v>
      </c>
    </row>
    <row r="171" spans="1:105" ht="12" customHeight="1" x14ac:dyDescent="0.25">
      <c r="A171" s="106" t="s">
        <v>122</v>
      </c>
      <c r="B171" s="101">
        <v>12.716357982521988</v>
      </c>
      <c r="C171" s="101">
        <v>12.991746614267138</v>
      </c>
      <c r="D171" s="101">
        <v>15.787934348435284</v>
      </c>
      <c r="E171" s="101">
        <v>15.807986325306588</v>
      </c>
      <c r="F171" s="101">
        <v>17.89998351458269</v>
      </c>
      <c r="G171" s="101">
        <v>17.171925992509603</v>
      </c>
      <c r="H171" s="101">
        <v>18.167007783095329</v>
      </c>
      <c r="I171" s="101">
        <v>16.279724398520898</v>
      </c>
      <c r="J171" s="101">
        <v>15.67955412465624</v>
      </c>
      <c r="K171" s="101">
        <v>16.995806936637351</v>
      </c>
      <c r="L171" s="101">
        <v>15.6729830632818</v>
      </c>
      <c r="M171" s="101">
        <v>15.645563053087814</v>
      </c>
      <c r="N171" s="101">
        <v>14.962225339216449</v>
      </c>
      <c r="O171" s="101">
        <v>17.060551767340709</v>
      </c>
      <c r="P171" s="101">
        <v>18.5429305806217</v>
      </c>
      <c r="Q171" s="101">
        <v>17.969277952066463</v>
      </c>
      <c r="R171" s="101">
        <v>18.313384135811916</v>
      </c>
      <c r="S171" s="101">
        <v>16.767983525789774</v>
      </c>
      <c r="T171" s="101">
        <v>13.81573857858684</v>
      </c>
      <c r="U171" s="101">
        <v>10.878903197424844</v>
      </c>
      <c r="V171" s="101">
        <v>8.7798650653404309</v>
      </c>
      <c r="W171" s="101">
        <v>9.1426603253157133</v>
      </c>
      <c r="DA171" s="131" t="s">
        <v>1731</v>
      </c>
    </row>
    <row r="172" spans="1:105" ht="12" customHeight="1" x14ac:dyDescent="0.25">
      <c r="A172" s="107" t="s">
        <v>121</v>
      </c>
      <c r="B172" s="104">
        <v>15.329967185825129</v>
      </c>
      <c r="C172" s="104">
        <v>16.340620041827844</v>
      </c>
      <c r="D172" s="104">
        <v>18.444800578364017</v>
      </c>
      <c r="E172" s="104">
        <v>18.952366137750978</v>
      </c>
      <c r="F172" s="104">
        <v>19.952131530877608</v>
      </c>
      <c r="G172" s="104">
        <v>19.34238853568052</v>
      </c>
      <c r="H172" s="104">
        <v>20.805506149433352</v>
      </c>
      <c r="I172" s="104">
        <v>23.469363989851001</v>
      </c>
      <c r="J172" s="104">
        <v>28.672809779072871</v>
      </c>
      <c r="K172" s="104">
        <v>31.787502219892797</v>
      </c>
      <c r="L172" s="104">
        <v>31.60290109387207</v>
      </c>
      <c r="M172" s="104">
        <v>30.877626532695409</v>
      </c>
      <c r="N172" s="104">
        <v>28.713809794476521</v>
      </c>
      <c r="O172" s="104">
        <v>30.450102881521289</v>
      </c>
      <c r="P172" s="104">
        <v>32.320440630894204</v>
      </c>
      <c r="Q172" s="104">
        <v>34.17277484476358</v>
      </c>
      <c r="R172" s="104">
        <v>37.309499512927147</v>
      </c>
      <c r="S172" s="104">
        <v>37.272518189092352</v>
      </c>
      <c r="T172" s="104">
        <v>34.690712115359872</v>
      </c>
      <c r="U172" s="104">
        <v>29.469605981840999</v>
      </c>
      <c r="V172" s="104">
        <v>26.184149488301273</v>
      </c>
      <c r="W172" s="104">
        <v>25.749911792815638</v>
      </c>
      <c r="DA172" s="132" t="s">
        <v>1732</v>
      </c>
    </row>
    <row r="173" spans="1:105" ht="12" customHeight="1" x14ac:dyDescent="0.25">
      <c r="A173" s="108" t="s">
        <v>53</v>
      </c>
      <c r="B173" s="98">
        <v>4.5542979905121372</v>
      </c>
      <c r="C173" s="98">
        <v>4.790340089772525</v>
      </c>
      <c r="D173" s="98">
        <v>5.4979394432861666</v>
      </c>
      <c r="E173" s="98">
        <v>5.4616694164199826</v>
      </c>
      <c r="F173" s="98">
        <v>5.8376234750356302</v>
      </c>
      <c r="G173" s="98">
        <v>6.2936809602940382</v>
      </c>
      <c r="H173" s="98">
        <v>6.1430730345609073</v>
      </c>
      <c r="I173" s="98">
        <v>6.9833200138543425</v>
      </c>
      <c r="J173" s="98">
        <v>8.3767513250896926</v>
      </c>
      <c r="K173" s="98">
        <v>9.3367967154763321</v>
      </c>
      <c r="L173" s="98">
        <v>9.3197184703328144</v>
      </c>
      <c r="M173" s="98">
        <v>8.905360588164827</v>
      </c>
      <c r="N173" s="98">
        <v>6.9998132145880332</v>
      </c>
      <c r="O173" s="98">
        <v>7.9740656501270024</v>
      </c>
      <c r="P173" s="98">
        <v>8.2277062058664594</v>
      </c>
      <c r="Q173" s="98">
        <v>8.2185657857581731</v>
      </c>
      <c r="R173" s="98">
        <v>10.200899313356601</v>
      </c>
      <c r="S173" s="98">
        <v>10.34543626349056</v>
      </c>
      <c r="T173" s="98">
        <v>9.2972741246087161</v>
      </c>
      <c r="U173" s="98">
        <v>7.5871461868574936</v>
      </c>
      <c r="V173" s="98">
        <v>6.5865835083698494</v>
      </c>
      <c r="W173" s="98">
        <v>6.5599359189280069</v>
      </c>
      <c r="DA173" s="63" t="s">
        <v>1733</v>
      </c>
    </row>
    <row r="174" spans="1:105" ht="12" customHeight="1" x14ac:dyDescent="0.25">
      <c r="A174" s="115" t="s">
        <v>52</v>
      </c>
      <c r="B174" s="33">
        <v>10.775669195312993</v>
      </c>
      <c r="C174" s="33">
        <v>11.550279952055318</v>
      </c>
      <c r="D174" s="33">
        <v>12.946861135077851</v>
      </c>
      <c r="E174" s="33">
        <v>13.490696721330995</v>
      </c>
      <c r="F174" s="33">
        <v>14.114508055841977</v>
      </c>
      <c r="G174" s="33">
        <v>13.048707575386484</v>
      </c>
      <c r="H174" s="33">
        <v>14.662433114872446</v>
      </c>
      <c r="I174" s="33">
        <v>16.486043975996658</v>
      </c>
      <c r="J174" s="33">
        <v>20.296058453983179</v>
      </c>
      <c r="K174" s="33">
        <v>22.450705504416465</v>
      </c>
      <c r="L174" s="33">
        <v>22.283182623539254</v>
      </c>
      <c r="M174" s="33">
        <v>21.97226594453058</v>
      </c>
      <c r="N174" s="33">
        <v>21.713996579888487</v>
      </c>
      <c r="O174" s="33">
        <v>22.476037231394287</v>
      </c>
      <c r="P174" s="33">
        <v>24.092734425027743</v>
      </c>
      <c r="Q174" s="33">
        <v>25.954209059005407</v>
      </c>
      <c r="R174" s="33">
        <v>27.108600199570542</v>
      </c>
      <c r="S174" s="33">
        <v>26.927081925601794</v>
      </c>
      <c r="T174" s="33">
        <v>25.39343799075116</v>
      </c>
      <c r="U174" s="33">
        <v>21.882459794983504</v>
      </c>
      <c r="V174" s="33">
        <v>19.597565979931424</v>
      </c>
      <c r="W174" s="33">
        <v>19.189975873887629</v>
      </c>
      <c r="DA174" s="60" t="s">
        <v>1734</v>
      </c>
    </row>
    <row r="175" spans="1:105" ht="12" customHeight="1" x14ac:dyDescent="0.25">
      <c r="A175" s="121" t="s">
        <v>54</v>
      </c>
      <c r="B175" s="122">
        <v>13.350825080731065</v>
      </c>
      <c r="C175" s="122">
        <v>13.846153421574225</v>
      </c>
      <c r="D175" s="122">
        <v>17.607252305818736</v>
      </c>
      <c r="E175" s="122">
        <v>17.454343575976377</v>
      </c>
      <c r="F175" s="122">
        <v>19.578858028311764</v>
      </c>
      <c r="G175" s="122">
        <v>18.950816822007013</v>
      </c>
      <c r="H175" s="122">
        <v>20.36115181236061</v>
      </c>
      <c r="I175" s="122">
        <v>20.193528133274132</v>
      </c>
      <c r="J175" s="122">
        <v>21.526497795570513</v>
      </c>
      <c r="K175" s="122">
        <v>23.131653940940168</v>
      </c>
      <c r="L175" s="122">
        <v>22.093523740866914</v>
      </c>
      <c r="M175" s="122">
        <v>20.752230646340067</v>
      </c>
      <c r="N175" s="122">
        <v>19.952565888403278</v>
      </c>
      <c r="O175" s="122">
        <v>23.242002087671651</v>
      </c>
      <c r="P175" s="122">
        <v>25.104623879093392</v>
      </c>
      <c r="Q175" s="122">
        <v>25.520783235108532</v>
      </c>
      <c r="R175" s="122">
        <v>27.200803633580261</v>
      </c>
      <c r="S175" s="122">
        <v>26.453967819336555</v>
      </c>
      <c r="T175" s="122">
        <v>25.620485511819354</v>
      </c>
      <c r="U175" s="122">
        <v>21.98491180579153</v>
      </c>
      <c r="V175" s="122">
        <v>21.85336210512888</v>
      </c>
      <c r="W175" s="122">
        <v>19.825414234698364</v>
      </c>
      <c r="DA175" s="130" t="s">
        <v>1735</v>
      </c>
    </row>
    <row r="176" spans="1:105" ht="12" customHeight="1" x14ac:dyDescent="0.25">
      <c r="A176" s="97" t="s">
        <v>50</v>
      </c>
      <c r="B176" s="98">
        <v>0.72308870162578698</v>
      </c>
      <c r="C176" s="98">
        <v>0.73328399104846709</v>
      </c>
      <c r="D176" s="98">
        <v>0.77928401594576258</v>
      </c>
      <c r="E176" s="98">
        <v>0.73282480463454491</v>
      </c>
      <c r="F176" s="98">
        <v>0.84157425705463884</v>
      </c>
      <c r="G176" s="98">
        <v>0.77139210999021801</v>
      </c>
      <c r="H176" s="98">
        <v>0.84887006541389387</v>
      </c>
      <c r="I176" s="98">
        <v>0.97794344285036461</v>
      </c>
      <c r="J176" s="98">
        <v>1.1222420316974682</v>
      </c>
      <c r="K176" s="98">
        <v>1.0485652209230276</v>
      </c>
      <c r="L176" s="98">
        <v>1.3390038872633183</v>
      </c>
      <c r="M176" s="98">
        <v>1.2940145241775136</v>
      </c>
      <c r="N176" s="98">
        <v>0.43674238340939292</v>
      </c>
      <c r="O176" s="98">
        <v>2.3187135583724952</v>
      </c>
      <c r="P176" s="98">
        <v>3.0287823275588082</v>
      </c>
      <c r="Q176" s="98">
        <v>3.1929752591202725</v>
      </c>
      <c r="R176" s="98">
        <v>3.3618292113526822</v>
      </c>
      <c r="S176" s="98">
        <v>3.748264653073774</v>
      </c>
      <c r="T176" s="98">
        <v>4.9438943362992731</v>
      </c>
      <c r="U176" s="98">
        <v>4.6290577000750233</v>
      </c>
      <c r="V176" s="98">
        <v>4.9891824521831705</v>
      </c>
      <c r="W176" s="98">
        <v>4.9133813506604973</v>
      </c>
      <c r="DA176" s="63" t="s">
        <v>1736</v>
      </c>
    </row>
    <row r="177" spans="1:105" ht="12" customHeight="1" x14ac:dyDescent="0.25">
      <c r="A177" s="109" t="s">
        <v>120</v>
      </c>
      <c r="B177" s="33">
        <v>12.627736379105277</v>
      </c>
      <c r="C177" s="33">
        <v>13.112869430525759</v>
      </c>
      <c r="D177" s="33">
        <v>16.827968289872974</v>
      </c>
      <c r="E177" s="33">
        <v>16.721518771341831</v>
      </c>
      <c r="F177" s="33">
        <v>18.737283771257125</v>
      </c>
      <c r="G177" s="33">
        <v>18.179424712016797</v>
      </c>
      <c r="H177" s="33">
        <v>19.512281746946716</v>
      </c>
      <c r="I177" s="33">
        <v>19.215584690423768</v>
      </c>
      <c r="J177" s="33">
        <v>20.404255763873046</v>
      </c>
      <c r="K177" s="33">
        <v>22.083088720017141</v>
      </c>
      <c r="L177" s="33">
        <v>20.754519853603597</v>
      </c>
      <c r="M177" s="33">
        <v>19.458216122162554</v>
      </c>
      <c r="N177" s="33">
        <v>19.515823504993886</v>
      </c>
      <c r="O177" s="33">
        <v>20.923288529299157</v>
      </c>
      <c r="P177" s="33">
        <v>22.075841551534584</v>
      </c>
      <c r="Q177" s="33">
        <v>22.327807975988261</v>
      </c>
      <c r="R177" s="33">
        <v>23.838974422227579</v>
      </c>
      <c r="S177" s="33">
        <v>22.705703166262779</v>
      </c>
      <c r="T177" s="33">
        <v>20.67659117552008</v>
      </c>
      <c r="U177" s="33">
        <v>17.355854105716507</v>
      </c>
      <c r="V177" s="33">
        <v>16.864179652945708</v>
      </c>
      <c r="W177" s="33">
        <v>14.912032884037867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14.332347917439359</v>
      </c>
      <c r="C3" s="117">
        <f t="shared" si="0"/>
        <v>13.212642868116207</v>
      </c>
      <c r="D3" s="117">
        <f t="shared" si="0"/>
        <v>6.0150887357992193</v>
      </c>
      <c r="E3" s="117">
        <f t="shared" si="0"/>
        <v>5.2897555955951772</v>
      </c>
      <c r="F3" s="117">
        <f t="shared" si="0"/>
        <v>4.2757056340899204</v>
      </c>
      <c r="G3" s="117">
        <f t="shared" si="0"/>
        <v>3.6697237617263037</v>
      </c>
      <c r="H3" s="117">
        <f t="shared" si="0"/>
        <v>1.5378024159983235</v>
      </c>
      <c r="I3" s="117">
        <f t="shared" si="0"/>
        <v>1.7614973943567507</v>
      </c>
      <c r="J3" s="117">
        <f t="shared" si="0"/>
        <v>4.0977428658229016</v>
      </c>
      <c r="K3" s="117">
        <f t="shared" si="0"/>
        <v>2.842540564360895</v>
      </c>
      <c r="L3" s="117">
        <f t="shared" si="0"/>
        <v>2.7202520168069499</v>
      </c>
      <c r="M3" s="117">
        <f t="shared" si="0"/>
        <v>3.2700949595899411</v>
      </c>
      <c r="N3" s="117">
        <f t="shared" si="0"/>
        <v>0.9654567228519576</v>
      </c>
      <c r="O3" s="117">
        <f t="shared" si="0"/>
        <v>1.274219839621356</v>
      </c>
      <c r="P3" s="117">
        <f t="shared" si="0"/>
        <v>2.9154302656074442</v>
      </c>
      <c r="Q3" s="117">
        <f t="shared" si="0"/>
        <v>4.510705478333799</v>
      </c>
      <c r="R3" s="117">
        <f t="shared" ref="R3:V3" si="1">R4+R7+R9+R19</f>
        <v>3.1203466732662943</v>
      </c>
      <c r="S3" s="117">
        <f t="shared" si="1"/>
        <v>5.036046768809304</v>
      </c>
      <c r="T3" s="117">
        <f t="shared" si="1"/>
        <v>4.2607770748710907</v>
      </c>
      <c r="U3" s="117">
        <f t="shared" si="1"/>
        <v>4.4964228008789711</v>
      </c>
      <c r="V3" s="117">
        <f t="shared" si="1"/>
        <v>3.9877259712509687</v>
      </c>
      <c r="W3" s="117">
        <f t="shared" ref="W3" si="2">W4+W7+W9+W19</f>
        <v>3.9292523213191242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9.9560276120638918</v>
      </c>
      <c r="C4" s="122">
        <f t="shared" si="3"/>
        <v>9.3633397794326356</v>
      </c>
      <c r="D4" s="122">
        <f t="shared" si="3"/>
        <v>3.3935896386150599</v>
      </c>
      <c r="E4" s="122">
        <f t="shared" si="3"/>
        <v>3.1419635081243236</v>
      </c>
      <c r="F4" s="122">
        <f t="shared" si="3"/>
        <v>2.9437034123008332</v>
      </c>
      <c r="G4" s="122">
        <f t="shared" si="3"/>
        <v>2.649149366619719</v>
      </c>
      <c r="H4" s="122">
        <f t="shared" si="3"/>
        <v>0.76444091600765307</v>
      </c>
      <c r="I4" s="122">
        <f t="shared" si="3"/>
        <v>0.97724369707160263</v>
      </c>
      <c r="J4" s="122">
        <f t="shared" si="3"/>
        <v>3.2953673200693521</v>
      </c>
      <c r="K4" s="122">
        <f t="shared" si="3"/>
        <v>2.0689010644978478</v>
      </c>
      <c r="L4" s="122">
        <f t="shared" si="3"/>
        <v>1.9222289790865308</v>
      </c>
      <c r="M4" s="122">
        <f t="shared" si="3"/>
        <v>2.5574217941953368</v>
      </c>
      <c r="N4" s="122">
        <f t="shared" si="3"/>
        <v>0.22754116647343048</v>
      </c>
      <c r="O4" s="122">
        <f t="shared" si="3"/>
        <v>0.56157069970687679</v>
      </c>
      <c r="P4" s="122">
        <f t="shared" si="3"/>
        <v>1.866434560378893</v>
      </c>
      <c r="Q4" s="122">
        <f t="shared" si="3"/>
        <v>3.0208462834640706</v>
      </c>
      <c r="R4" s="122">
        <f t="shared" ref="R4:V4" si="4">SUM(R5:R6)</f>
        <v>1.2641462232691014</v>
      </c>
      <c r="S4" s="122">
        <f t="shared" si="4"/>
        <v>2.8945576219008204</v>
      </c>
      <c r="T4" s="122">
        <f t="shared" si="4"/>
        <v>2.354799484753523</v>
      </c>
      <c r="U4" s="122">
        <f t="shared" si="4"/>
        <v>2.2335647904995444</v>
      </c>
      <c r="V4" s="122">
        <f t="shared" si="4"/>
        <v>2.0140264980704576</v>
      </c>
      <c r="W4" s="122">
        <f t="shared" ref="W4" si="5">SUM(W5:W6)</f>
        <v>2.1221829775839312</v>
      </c>
      <c r="DA4" s="130" t="s">
        <v>1740</v>
      </c>
    </row>
    <row r="5" spans="1:105" ht="12" customHeight="1" x14ac:dyDescent="0.25">
      <c r="A5" s="97" t="s">
        <v>51</v>
      </c>
      <c r="B5" s="98">
        <v>9.8605420382936089</v>
      </c>
      <c r="C5" s="98">
        <v>9.2772158287025466</v>
      </c>
      <c r="D5" s="98">
        <v>3.3614549452584899</v>
      </c>
      <c r="E5" s="98">
        <v>3.1139107572742826</v>
      </c>
      <c r="F5" s="98">
        <v>2.9157223656578699</v>
      </c>
      <c r="G5" s="98">
        <v>2.6243223004747613</v>
      </c>
      <c r="H5" s="98">
        <v>0.75745843301658888</v>
      </c>
      <c r="I5" s="98">
        <v>0.9688718159671168</v>
      </c>
      <c r="J5" s="98">
        <v>3.2670655963843163</v>
      </c>
      <c r="K5" s="98">
        <v>2.0502805278949543</v>
      </c>
      <c r="L5" s="98">
        <v>1.9058906989871964</v>
      </c>
      <c r="M5" s="98">
        <v>2.5357503514197841</v>
      </c>
      <c r="N5" s="98">
        <v>0.22582517162398749</v>
      </c>
      <c r="O5" s="98">
        <v>0.55692584669061995</v>
      </c>
      <c r="P5" s="98">
        <v>1.8505518360468662</v>
      </c>
      <c r="Q5" s="98">
        <v>2.9965579033305634</v>
      </c>
      <c r="R5" s="98">
        <v>1.2540432802013277</v>
      </c>
      <c r="S5" s="98">
        <v>2.8715081915742693</v>
      </c>
      <c r="T5" s="98">
        <v>2.3361294362022069</v>
      </c>
      <c r="U5" s="98">
        <v>2.215917324878562</v>
      </c>
      <c r="V5" s="98">
        <v>1.9981523507931078</v>
      </c>
      <c r="W5" s="98">
        <v>2.1054766406543521</v>
      </c>
      <c r="DA5" s="63" t="s">
        <v>1741</v>
      </c>
    </row>
    <row r="6" spans="1:105" ht="12" customHeight="1" x14ac:dyDescent="0.25">
      <c r="A6" s="97" t="s">
        <v>53</v>
      </c>
      <c r="B6" s="98">
        <v>9.5485573770282189E-2</v>
      </c>
      <c r="C6" s="98">
        <v>8.6123950730089882E-2</v>
      </c>
      <c r="D6" s="98">
        <v>3.2134693356570015E-2</v>
      </c>
      <c r="E6" s="98">
        <v>2.8052750850040789E-2</v>
      </c>
      <c r="F6" s="98">
        <v>2.7981046642963449E-2</v>
      </c>
      <c r="G6" s="98">
        <v>2.4827066144957603E-2</v>
      </c>
      <c r="H6" s="98">
        <v>6.9824829910641898E-3</v>
      </c>
      <c r="I6" s="98">
        <v>8.3718811044858205E-3</v>
      </c>
      <c r="J6" s="98">
        <v>2.830172368503598E-2</v>
      </c>
      <c r="K6" s="98">
        <v>1.8620536602893444E-2</v>
      </c>
      <c r="L6" s="98">
        <v>1.6338280099334447E-2</v>
      </c>
      <c r="M6" s="98">
        <v>2.1671442775552562E-2</v>
      </c>
      <c r="N6" s="98">
        <v>1.7159948494429953E-3</v>
      </c>
      <c r="O6" s="98">
        <v>4.6448530162568362E-3</v>
      </c>
      <c r="P6" s="98">
        <v>1.5882724332026674E-2</v>
      </c>
      <c r="Q6" s="98">
        <v>2.4288380133507002E-2</v>
      </c>
      <c r="R6" s="98">
        <v>1.0102943067773778E-2</v>
      </c>
      <c r="S6" s="98">
        <v>2.3049430326551081E-2</v>
      </c>
      <c r="T6" s="98">
        <v>1.8670048551316258E-2</v>
      </c>
      <c r="U6" s="98">
        <v>1.7647465620982516E-2</v>
      </c>
      <c r="V6" s="98">
        <v>1.5874147277350002E-2</v>
      </c>
      <c r="W6" s="98">
        <v>1.6706336929578951E-2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0.80750008583144939</v>
      </c>
      <c r="C7" s="122">
        <f t="shared" si="6"/>
        <v>1.0406763821043361</v>
      </c>
      <c r="D7" s="122">
        <f t="shared" si="6"/>
        <v>0.7996637808805146</v>
      </c>
      <c r="E7" s="122">
        <f t="shared" si="6"/>
        <v>0.95082550839248292</v>
      </c>
      <c r="F7" s="122">
        <f t="shared" si="6"/>
        <v>0.45671338935073003</v>
      </c>
      <c r="G7" s="122">
        <f t="shared" si="6"/>
        <v>0.35658326216628039</v>
      </c>
      <c r="H7" s="122">
        <f t="shared" si="6"/>
        <v>0.25723854668608959</v>
      </c>
      <c r="I7" s="122">
        <f t="shared" si="6"/>
        <v>0.25599577273585672</v>
      </c>
      <c r="J7" s="122">
        <f t="shared" si="6"/>
        <v>0.19673825609612838</v>
      </c>
      <c r="K7" s="122">
        <f t="shared" si="6"/>
        <v>9.8599068394694983E-2</v>
      </c>
      <c r="L7" s="122">
        <f t="shared" si="6"/>
        <v>0.1303938281130991</v>
      </c>
      <c r="M7" s="122">
        <f t="shared" si="6"/>
        <v>0.13432196803088128</v>
      </c>
      <c r="N7" s="122">
        <f t="shared" si="6"/>
        <v>0.2720227528450524</v>
      </c>
      <c r="O7" s="122">
        <f t="shared" si="6"/>
        <v>0.20279589195531555</v>
      </c>
      <c r="P7" s="122">
        <f t="shared" si="6"/>
        <v>0.31785651935817849</v>
      </c>
      <c r="Q7" s="122">
        <f t="shared" si="6"/>
        <v>0.65563164729696943</v>
      </c>
      <c r="R7" s="122">
        <f t="shared" si="6"/>
        <v>0.93239630566156451</v>
      </c>
      <c r="S7" s="122">
        <f t="shared" si="6"/>
        <v>1.0829916651639093</v>
      </c>
      <c r="T7" s="122">
        <f t="shared" si="6"/>
        <v>0.8563379905777414</v>
      </c>
      <c r="U7" s="122">
        <f t="shared" si="6"/>
        <v>1.2138373349419314</v>
      </c>
      <c r="V7" s="122">
        <f t="shared" si="6"/>
        <v>0.98665826259478151</v>
      </c>
      <c r="W7" s="122">
        <f t="shared" si="6"/>
        <v>0.80416072771921543</v>
      </c>
      <c r="DA7" s="130" t="s">
        <v>1743</v>
      </c>
    </row>
    <row r="8" spans="1:105" ht="12" customHeight="1" x14ac:dyDescent="0.25">
      <c r="A8" s="97" t="s">
        <v>53</v>
      </c>
      <c r="B8" s="98">
        <v>0.80750008583144939</v>
      </c>
      <c r="C8" s="98">
        <v>1.0406763821043361</v>
      </c>
      <c r="D8" s="98">
        <v>0.7996637808805146</v>
      </c>
      <c r="E8" s="98">
        <v>0.95082550839248292</v>
      </c>
      <c r="F8" s="98">
        <v>0.45671338935073003</v>
      </c>
      <c r="G8" s="98">
        <v>0.35658326216628039</v>
      </c>
      <c r="H8" s="98">
        <v>0.25723854668608959</v>
      </c>
      <c r="I8" s="98">
        <v>0.25599577273585672</v>
      </c>
      <c r="J8" s="98">
        <v>0.19673825609612838</v>
      </c>
      <c r="K8" s="98">
        <v>9.8599068394694983E-2</v>
      </c>
      <c r="L8" s="98">
        <v>0.1303938281130991</v>
      </c>
      <c r="M8" s="98">
        <v>0.13432196803088128</v>
      </c>
      <c r="N8" s="98">
        <v>0.2720227528450524</v>
      </c>
      <c r="O8" s="98">
        <v>0.20279589195531555</v>
      </c>
      <c r="P8" s="98">
        <v>0.31785651935817849</v>
      </c>
      <c r="Q8" s="98">
        <v>0.65563164729696943</v>
      </c>
      <c r="R8" s="98">
        <v>0.93239630566156451</v>
      </c>
      <c r="S8" s="98">
        <v>1.0829916651639093</v>
      </c>
      <c r="T8" s="98">
        <v>0.8563379905777414</v>
      </c>
      <c r="U8" s="98">
        <v>1.2138373349419314</v>
      </c>
      <c r="V8" s="98">
        <v>0.98665826259478151</v>
      </c>
      <c r="W8" s="98">
        <v>0.80416072771921543</v>
      </c>
      <c r="DA8" s="63" t="s">
        <v>1744</v>
      </c>
    </row>
    <row r="9" spans="1:105" ht="12" customHeight="1" x14ac:dyDescent="0.25">
      <c r="A9" s="121" t="s">
        <v>55</v>
      </c>
      <c r="B9" s="122">
        <v>2.4379189633735638</v>
      </c>
      <c r="C9" s="122">
        <v>1.9268349471819199</v>
      </c>
      <c r="D9" s="122">
        <v>1.2120638542437367</v>
      </c>
      <c r="E9" s="122">
        <v>0.80410367943909145</v>
      </c>
      <c r="F9" s="122">
        <v>0.5805815042816076</v>
      </c>
      <c r="G9" s="122">
        <v>0.43866076571618523</v>
      </c>
      <c r="H9" s="122">
        <v>0.34128093457308367</v>
      </c>
      <c r="I9" s="122">
        <v>0.35476705604629966</v>
      </c>
      <c r="J9" s="122">
        <v>0.41545380114196084</v>
      </c>
      <c r="K9" s="122">
        <v>0.46640268553407604</v>
      </c>
      <c r="L9" s="122">
        <v>0.464229345291572</v>
      </c>
      <c r="M9" s="122">
        <v>0.40787806079264671</v>
      </c>
      <c r="N9" s="122">
        <v>0.32663018064753413</v>
      </c>
      <c r="O9" s="122">
        <v>0.34926615317893239</v>
      </c>
      <c r="P9" s="122">
        <v>0.50047073045826673</v>
      </c>
      <c r="Q9" s="122">
        <v>0.57539617236293283</v>
      </c>
      <c r="R9" s="122">
        <v>0.63689872646726564</v>
      </c>
      <c r="S9" s="122">
        <v>0.73152605970848439</v>
      </c>
      <c r="T9" s="122">
        <v>0.7127391054542227</v>
      </c>
      <c r="U9" s="122">
        <v>0.70784519644733157</v>
      </c>
      <c r="V9" s="122">
        <v>0.63789100820072209</v>
      </c>
      <c r="W9" s="122">
        <v>0.66906684618653223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1.6850888349156923E-2</v>
      </c>
      <c r="C11" s="98">
        <v>1.3450228626587339E-2</v>
      </c>
      <c r="D11" s="98">
        <v>8.5795995869407445E-3</v>
      </c>
      <c r="E11" s="98">
        <v>5.7585611390374757E-3</v>
      </c>
      <c r="F11" s="98">
        <v>4.0793016806137308E-3</v>
      </c>
      <c r="G11" s="98">
        <v>3.1864600823082335E-3</v>
      </c>
      <c r="H11" s="98">
        <v>1.9304444270680659E-3</v>
      </c>
      <c r="I11" s="98">
        <v>1.0193550877772187E-3</v>
      </c>
      <c r="J11" s="98">
        <v>1.2099283394555651E-3</v>
      </c>
      <c r="K11" s="98">
        <v>1.2934055711225072E-3</v>
      </c>
      <c r="L11" s="98">
        <v>1.2294249240493338E-3</v>
      </c>
      <c r="M11" s="98">
        <v>9.4600684454751644E-4</v>
      </c>
      <c r="N11" s="98">
        <v>6.9224170532482135E-4</v>
      </c>
      <c r="O11" s="98">
        <v>1.6233374115248297E-3</v>
      </c>
      <c r="P11" s="98">
        <v>2.3902346042049081E-3</v>
      </c>
      <c r="Q11" s="98">
        <v>2.27488351305297E-3</v>
      </c>
      <c r="R11" s="98">
        <v>2.2549479061105908E-3</v>
      </c>
      <c r="S11" s="98">
        <v>2.5903171326150387E-3</v>
      </c>
      <c r="T11" s="98">
        <v>2.4968196164382355E-3</v>
      </c>
      <c r="U11" s="98">
        <v>2.5418750008140947E-3</v>
      </c>
      <c r="V11" s="98">
        <v>2.6254356422385139E-3</v>
      </c>
      <c r="W11" s="98">
        <v>2.4719867225711802E-3</v>
      </c>
      <c r="DA11" s="63" t="s">
        <v>1747</v>
      </c>
    </row>
    <row r="12" spans="1:105" ht="12" customHeight="1" x14ac:dyDescent="0.25">
      <c r="A12" s="97" t="s">
        <v>123</v>
      </c>
      <c r="B12" s="98">
        <v>2.6467363899199348E-4</v>
      </c>
      <c r="C12" s="98">
        <v>2.6373238892370946E-4</v>
      </c>
      <c r="D12" s="98">
        <v>9.2254829338607312E-5</v>
      </c>
      <c r="E12" s="98">
        <v>9.2885559133697678E-5</v>
      </c>
      <c r="F12" s="98">
        <v>9.4863763799345375E-5</v>
      </c>
      <c r="G12" s="98">
        <v>9.3707939092410201E-5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5.2259113907644671E-5</v>
      </c>
      <c r="C13" s="101">
        <v>5.1637380697570555E-5</v>
      </c>
      <c r="D13" s="101">
        <v>1.857990202250946E-5</v>
      </c>
      <c r="E13" s="101">
        <v>1.8171195645359057E-5</v>
      </c>
      <c r="F13" s="101">
        <v>1.8921938626021885E-5</v>
      </c>
      <c r="G13" s="101">
        <v>2.1256219320870043E-5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2.1241452508434882E-4</v>
      </c>
      <c r="C14" s="104">
        <v>2.1209500822613888E-4</v>
      </c>
      <c r="D14" s="104">
        <v>7.3674927316097851E-5</v>
      </c>
      <c r="E14" s="104">
        <v>7.4714363488338621E-5</v>
      </c>
      <c r="F14" s="104">
        <v>7.5941825173323494E-5</v>
      </c>
      <c r="G14" s="104">
        <v>7.2451719771540155E-5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0.86090911867350428</v>
      </c>
      <c r="C15" s="101">
        <v>0.68020921924323507</v>
      </c>
      <c r="D15" s="101">
        <v>0.4280086362555317</v>
      </c>
      <c r="E15" s="101">
        <v>0.28387508398968236</v>
      </c>
      <c r="F15" s="101">
        <v>0.20503258537747526</v>
      </c>
      <c r="G15" s="101">
        <v>0.15491910143250481</v>
      </c>
      <c r="H15" s="101">
        <v>0.11688791968447237</v>
      </c>
      <c r="I15" s="101">
        <v>6.607748318008555E-2</v>
      </c>
      <c r="J15" s="101">
        <v>7.2963958865684006E-2</v>
      </c>
      <c r="K15" s="101">
        <v>8.5580723398724273E-2</v>
      </c>
      <c r="L15" s="101">
        <v>8.7572720915961702E-2</v>
      </c>
      <c r="M15" s="101">
        <v>7.5788813637516356E-2</v>
      </c>
      <c r="N15" s="101">
        <v>7.2876411808557737E-2</v>
      </c>
      <c r="O15" s="101">
        <v>0.10986785231664066</v>
      </c>
      <c r="P15" s="101">
        <v>0.15162022816014206</v>
      </c>
      <c r="Q15" s="101">
        <v>0.15754718017333094</v>
      </c>
      <c r="R15" s="101">
        <v>0.16937438394985257</v>
      </c>
      <c r="S15" s="101">
        <v>0.18638911023181379</v>
      </c>
      <c r="T15" s="101">
        <v>0.16963221061654482</v>
      </c>
      <c r="U15" s="101">
        <v>0.16524253000931471</v>
      </c>
      <c r="V15" s="101">
        <v>0.14081161827287786</v>
      </c>
      <c r="W15" s="101">
        <v>0.16058689098953155</v>
      </c>
      <c r="DA15" s="131" t="s">
        <v>1751</v>
      </c>
    </row>
    <row r="16" spans="1:105" ht="12" customHeight="1" x14ac:dyDescent="0.25">
      <c r="A16" s="107" t="s">
        <v>121</v>
      </c>
      <c r="B16" s="104">
        <v>1.5598942827119109</v>
      </c>
      <c r="C16" s="104">
        <v>1.2329117669231739</v>
      </c>
      <c r="D16" s="104">
        <v>0.77538336357192572</v>
      </c>
      <c r="E16" s="104">
        <v>0.51437714875123786</v>
      </c>
      <c r="F16" s="104">
        <v>0.37137475345971921</v>
      </c>
      <c r="G16" s="104">
        <v>0.28046149626227979</v>
      </c>
      <c r="H16" s="104">
        <v>0.22246257046154322</v>
      </c>
      <c r="I16" s="104">
        <v>0.28767021777843688</v>
      </c>
      <c r="J16" s="104">
        <v>0.34127991393682128</v>
      </c>
      <c r="K16" s="104">
        <v>0.37952855656422924</v>
      </c>
      <c r="L16" s="104">
        <v>0.375427199451561</v>
      </c>
      <c r="M16" s="104">
        <v>0.33114324031058284</v>
      </c>
      <c r="N16" s="104">
        <v>0.2530615271336516</v>
      </c>
      <c r="O16" s="104">
        <v>0.2377749634507669</v>
      </c>
      <c r="P16" s="104">
        <v>0.3464602676939198</v>
      </c>
      <c r="Q16" s="104">
        <v>0.41557410867654898</v>
      </c>
      <c r="R16" s="104">
        <v>0.46526939461130246</v>
      </c>
      <c r="S16" s="104">
        <v>0.54254663234405553</v>
      </c>
      <c r="T16" s="104">
        <v>0.54061007522123961</v>
      </c>
      <c r="U16" s="104">
        <v>0.54006079143720276</v>
      </c>
      <c r="V16" s="104">
        <v>0.49445395428560568</v>
      </c>
      <c r="W16" s="104">
        <v>0.50600796847442953</v>
      </c>
      <c r="DA16" s="132" t="s">
        <v>1752</v>
      </c>
    </row>
    <row r="17" spans="1:105" ht="12" customHeight="1" x14ac:dyDescent="0.25">
      <c r="A17" s="108" t="s">
        <v>53</v>
      </c>
      <c r="B17" s="98">
        <v>0.30831913280808793</v>
      </c>
      <c r="C17" s="98">
        <v>0.24154289664263973</v>
      </c>
      <c r="D17" s="98">
        <v>0.15578626120223157</v>
      </c>
      <c r="E17" s="98">
        <v>9.9962039748588472E-2</v>
      </c>
      <c r="F17" s="98">
        <v>7.3782915820289896E-2</v>
      </c>
      <c r="G17" s="98">
        <v>6.3208420949920727E-2</v>
      </c>
      <c r="H17" s="98">
        <v>4.5161266093127816E-2</v>
      </c>
      <c r="I17" s="98">
        <v>5.9147470486055669E-2</v>
      </c>
      <c r="J17" s="98">
        <v>6.8932252747769929E-2</v>
      </c>
      <c r="K17" s="98">
        <v>7.7340708748472028E-2</v>
      </c>
      <c r="L17" s="98">
        <v>7.7069274893558165E-2</v>
      </c>
      <c r="M17" s="98">
        <v>6.6491636020841002E-2</v>
      </c>
      <c r="N17" s="98">
        <v>4.2341126986352236E-2</v>
      </c>
      <c r="O17" s="98">
        <v>4.3424358115592809E-2</v>
      </c>
      <c r="P17" s="98">
        <v>6.208849622511077E-2</v>
      </c>
      <c r="Q17" s="98">
        <v>7.1176158029991651E-2</v>
      </c>
      <c r="R17" s="98">
        <v>9.3253516300390873E-2</v>
      </c>
      <c r="S17" s="98">
        <v>0.11203458483306028</v>
      </c>
      <c r="T17" s="98">
        <v>0.10870356552938062</v>
      </c>
      <c r="U17" s="98">
        <v>0.10475569250768332</v>
      </c>
      <c r="V17" s="98">
        <v>9.4512352360056145E-2</v>
      </c>
      <c r="W17" s="98">
        <v>9.9533476388732639E-2</v>
      </c>
      <c r="DA17" s="63" t="s">
        <v>1753</v>
      </c>
    </row>
    <row r="18" spans="1:105" ht="12" customHeight="1" x14ac:dyDescent="0.25">
      <c r="A18" s="108" t="s">
        <v>52</v>
      </c>
      <c r="B18" s="98">
        <v>1.251575149903823</v>
      </c>
      <c r="C18" s="98">
        <v>0.99136887028053411</v>
      </c>
      <c r="D18" s="98">
        <v>0.61959710236969412</v>
      </c>
      <c r="E18" s="98">
        <v>0.41441510900264938</v>
      </c>
      <c r="F18" s="98">
        <v>0.29759183763942931</v>
      </c>
      <c r="G18" s="98">
        <v>0.21725307531235907</v>
      </c>
      <c r="H18" s="98">
        <v>0.1773013043684154</v>
      </c>
      <c r="I18" s="98">
        <v>0.2285227472923812</v>
      </c>
      <c r="J18" s="98">
        <v>0.27234766118905135</v>
      </c>
      <c r="K18" s="98">
        <v>0.30218784781575719</v>
      </c>
      <c r="L18" s="98">
        <v>0.29835792455800281</v>
      </c>
      <c r="M18" s="98">
        <v>0.26465160428974183</v>
      </c>
      <c r="N18" s="98">
        <v>0.21072040014729937</v>
      </c>
      <c r="O18" s="98">
        <v>0.19435060533517409</v>
      </c>
      <c r="P18" s="98">
        <v>0.28437177146880904</v>
      </c>
      <c r="Q18" s="98">
        <v>0.34439795064655732</v>
      </c>
      <c r="R18" s="98">
        <v>0.3720158783109116</v>
      </c>
      <c r="S18" s="98">
        <v>0.4305120475109952</v>
      </c>
      <c r="T18" s="98">
        <v>0.43190650969185895</v>
      </c>
      <c r="U18" s="98">
        <v>0.43530509892951941</v>
      </c>
      <c r="V18" s="98">
        <v>0.39994160192554956</v>
      </c>
      <c r="W18" s="98">
        <v>0.40647449208569686</v>
      </c>
      <c r="DA18" s="63" t="s">
        <v>1754</v>
      </c>
    </row>
    <row r="19" spans="1:105" ht="12" customHeight="1" x14ac:dyDescent="0.25">
      <c r="A19" s="121" t="s">
        <v>54</v>
      </c>
      <c r="B19" s="122">
        <v>1.1309012561704532</v>
      </c>
      <c r="C19" s="122">
        <v>0.88179175939731524</v>
      </c>
      <c r="D19" s="122">
        <v>0.60977146205990818</v>
      </c>
      <c r="E19" s="122">
        <v>0.39286289963927917</v>
      </c>
      <c r="F19" s="122">
        <v>0.29470732815674927</v>
      </c>
      <c r="G19" s="122">
        <v>0.22533036722411909</v>
      </c>
      <c r="H19" s="122">
        <v>0.17484201873149716</v>
      </c>
      <c r="I19" s="122">
        <v>0.17349086850299159</v>
      </c>
      <c r="J19" s="122">
        <v>0.19018348851546005</v>
      </c>
      <c r="K19" s="122">
        <v>0.20863774593427617</v>
      </c>
      <c r="L19" s="122">
        <v>0.20339986431574797</v>
      </c>
      <c r="M19" s="122">
        <v>0.17047313657107654</v>
      </c>
      <c r="N19" s="122">
        <v>0.13926262288594063</v>
      </c>
      <c r="O19" s="122">
        <v>0.16058709478023123</v>
      </c>
      <c r="P19" s="122">
        <v>0.23066845541210571</v>
      </c>
      <c r="Q19" s="122">
        <v>0.25883137520982624</v>
      </c>
      <c r="R19" s="122">
        <v>0.28690541786836271</v>
      </c>
      <c r="S19" s="122">
        <v>0.3269714220360902</v>
      </c>
      <c r="T19" s="122">
        <v>0.3369004940856038</v>
      </c>
      <c r="U19" s="122">
        <v>0.34117547899016348</v>
      </c>
      <c r="V19" s="122">
        <v>0.34915020238500749</v>
      </c>
      <c r="W19" s="122">
        <v>0.3338417698294453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4.9036416777651526E-2</v>
      </c>
      <c r="C21" s="98">
        <v>3.9452536330477607E-2</v>
      </c>
      <c r="D21" s="98">
        <v>2.5605620669173532E-2</v>
      </c>
      <c r="E21" s="98">
        <v>1.6457541891712103E-2</v>
      </c>
      <c r="F21" s="98">
        <v>1.3135605858405702E-2</v>
      </c>
      <c r="G21" s="98">
        <v>9.5148868376537382E-3</v>
      </c>
      <c r="H21" s="98">
        <v>7.4953038386307656E-3</v>
      </c>
      <c r="I21" s="98">
        <v>8.648035474686698E-3</v>
      </c>
      <c r="J21" s="98">
        <v>9.5069189030854307E-3</v>
      </c>
      <c r="K21" s="98">
        <v>8.6494052981433076E-3</v>
      </c>
      <c r="L21" s="98">
        <v>1.0857842363575326E-2</v>
      </c>
      <c r="M21" s="98">
        <v>9.032045321935479E-3</v>
      </c>
      <c r="N21" s="98">
        <v>2.604722734549121E-3</v>
      </c>
      <c r="O21" s="98">
        <v>1.9925494929598588E-2</v>
      </c>
      <c r="P21" s="98">
        <v>3.1413234481215045E-2</v>
      </c>
      <c r="Q21" s="98">
        <v>3.2757945894956626E-2</v>
      </c>
      <c r="R21" s="98">
        <v>3.2890554346900573E-2</v>
      </c>
      <c r="S21" s="98">
        <v>4.0607425081250828E-2</v>
      </c>
      <c r="T21" s="98">
        <v>5.4008803820060118E-2</v>
      </c>
      <c r="U21" s="98">
        <v>6.0876574638585382E-2</v>
      </c>
      <c r="V21" s="98">
        <v>6.9677512930947955E-2</v>
      </c>
      <c r="W21" s="98">
        <v>7.2170444564890981E-2</v>
      </c>
      <c r="DA21" s="63" t="s">
        <v>1757</v>
      </c>
    </row>
    <row r="22" spans="1:105" ht="12" customHeight="1" x14ac:dyDescent="0.25">
      <c r="A22" s="109" t="s">
        <v>120</v>
      </c>
      <c r="B22" s="33">
        <v>1.0818648393928016</v>
      </c>
      <c r="C22" s="33">
        <v>0.84233922306683762</v>
      </c>
      <c r="D22" s="33">
        <v>0.58416584139073469</v>
      </c>
      <c r="E22" s="33">
        <v>0.37640535774756706</v>
      </c>
      <c r="F22" s="33">
        <v>0.28157172229834354</v>
      </c>
      <c r="G22" s="33">
        <v>0.21581548038646536</v>
      </c>
      <c r="H22" s="33">
        <v>0.1673467148928664</v>
      </c>
      <c r="I22" s="33">
        <v>0.16484283302830488</v>
      </c>
      <c r="J22" s="33">
        <v>0.1806765696123746</v>
      </c>
      <c r="K22" s="33">
        <v>0.19998834063613286</v>
      </c>
      <c r="L22" s="33">
        <v>0.19254202195217265</v>
      </c>
      <c r="M22" s="33">
        <v>0.16144109124914108</v>
      </c>
      <c r="N22" s="33">
        <v>0.13665790015139151</v>
      </c>
      <c r="O22" s="33">
        <v>0.14066159985063265</v>
      </c>
      <c r="P22" s="33">
        <v>0.19925522093089065</v>
      </c>
      <c r="Q22" s="33">
        <v>0.2260734293148696</v>
      </c>
      <c r="R22" s="33">
        <v>0.25401486352146213</v>
      </c>
      <c r="S22" s="33">
        <v>0.28636399695483938</v>
      </c>
      <c r="T22" s="33">
        <v>0.28289169026554367</v>
      </c>
      <c r="U22" s="33">
        <v>0.28029890435157812</v>
      </c>
      <c r="V22" s="33">
        <v>0.27947268945405956</v>
      </c>
      <c r="W22" s="33">
        <v>0.26167132526455433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39.413435825916729</v>
      </c>
      <c r="C24" s="117">
        <f t="shared" si="7"/>
        <v>39.798092982157655</v>
      </c>
      <c r="D24" s="117">
        <f t="shared" si="7"/>
        <v>30.941409651192266</v>
      </c>
      <c r="E24" s="117">
        <f t="shared" si="7"/>
        <v>31.46576306293241</v>
      </c>
      <c r="F24" s="117">
        <f t="shared" si="7"/>
        <v>31.049425549801928</v>
      </c>
      <c r="G24" s="117">
        <f t="shared" si="7"/>
        <v>29.162433091721287</v>
      </c>
      <c r="H24" s="117">
        <f t="shared" si="7"/>
        <v>28.242440050830517</v>
      </c>
      <c r="I24" s="117">
        <f t="shared" si="7"/>
        <v>26.962461520837223</v>
      </c>
      <c r="J24" s="117">
        <f t="shared" si="7"/>
        <v>27.681653526962986</v>
      </c>
      <c r="K24" s="117">
        <f t="shared" si="7"/>
        <v>24.304488881764687</v>
      </c>
      <c r="L24" s="117">
        <f t="shared" si="7"/>
        <v>29.060265047378305</v>
      </c>
      <c r="M24" s="117">
        <f t="shared" si="7"/>
        <v>27.812697397384841</v>
      </c>
      <c r="N24" s="117">
        <f t="shared" si="7"/>
        <v>22.456535716555489</v>
      </c>
      <c r="O24" s="117">
        <f t="shared" si="7"/>
        <v>37.469594728602054</v>
      </c>
      <c r="P24" s="117">
        <f t="shared" si="7"/>
        <v>52.948394933663309</v>
      </c>
      <c r="Q24" s="117">
        <f t="shared" si="7"/>
        <v>50.846300271868976</v>
      </c>
      <c r="R24" s="117">
        <f t="shared" ref="R24:V24" si="8">R25+R28+R30+R39</f>
        <v>50.884597472334782</v>
      </c>
      <c r="S24" s="117">
        <f t="shared" si="8"/>
        <v>50.696226934136448</v>
      </c>
      <c r="T24" s="117">
        <f t="shared" si="8"/>
        <v>37.209825104599766</v>
      </c>
      <c r="U24" s="117">
        <f t="shared" si="8"/>
        <v>29.913839367961018</v>
      </c>
      <c r="V24" s="117">
        <f t="shared" si="8"/>
        <v>18.979494904004746</v>
      </c>
      <c r="W24" s="117">
        <f t="shared" ref="W24" si="9">W25+W28+W30+W39</f>
        <v>34.562312799764676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27.149932026167335</v>
      </c>
      <c r="C25" s="122">
        <f t="shared" si="10"/>
        <v>27.824896265566082</v>
      </c>
      <c r="D25" s="122">
        <f t="shared" si="10"/>
        <v>20.572690551465087</v>
      </c>
      <c r="E25" s="122">
        <f t="shared" si="10"/>
        <v>21.536439177780757</v>
      </c>
      <c r="F25" s="122">
        <f t="shared" si="10"/>
        <v>22.676818060558357</v>
      </c>
      <c r="G25" s="122">
        <f t="shared" si="10"/>
        <v>21.544642761256032</v>
      </c>
      <c r="H25" s="122">
        <f t="shared" si="10"/>
        <v>20.72719802484853</v>
      </c>
      <c r="I25" s="122">
        <f t="shared" si="10"/>
        <v>19.090508842558897</v>
      </c>
      <c r="J25" s="122">
        <f t="shared" si="10"/>
        <v>19.356656499775919</v>
      </c>
      <c r="K25" s="122">
        <f t="shared" si="10"/>
        <v>15.718512894187095</v>
      </c>
      <c r="L25" s="122">
        <f t="shared" si="10"/>
        <v>19.084877422836275</v>
      </c>
      <c r="M25" s="122">
        <f t="shared" si="10"/>
        <v>16.916543159914546</v>
      </c>
      <c r="N25" s="122">
        <f t="shared" si="10"/>
        <v>7.4915854545910117</v>
      </c>
      <c r="O25" s="122">
        <f t="shared" si="10"/>
        <v>23.62828962092944</v>
      </c>
      <c r="P25" s="122">
        <f t="shared" si="10"/>
        <v>38.629757506448748</v>
      </c>
      <c r="Q25" s="122">
        <f t="shared" si="10"/>
        <v>34.280058465705615</v>
      </c>
      <c r="R25" s="122">
        <f t="shared" ref="R25:V25" si="11">SUM(R26:R27)</f>
        <v>32.434546738284865</v>
      </c>
      <c r="S25" s="122">
        <f t="shared" si="11"/>
        <v>32.112521849022734</v>
      </c>
      <c r="T25" s="122">
        <f t="shared" si="11"/>
        <v>22.131332935655639</v>
      </c>
      <c r="U25" s="122">
        <f t="shared" si="11"/>
        <v>14.585054466646191</v>
      </c>
      <c r="V25" s="122">
        <f t="shared" si="11"/>
        <v>5.6267394808798121</v>
      </c>
      <c r="W25" s="122">
        <f t="shared" ref="W25" si="12">SUM(W26:W27)</f>
        <v>21.708777243713417</v>
      </c>
      <c r="DA25" s="130" t="s">
        <v>1760</v>
      </c>
    </row>
    <row r="26" spans="1:105" ht="12" customHeight="1" x14ac:dyDescent="0.25">
      <c r="A26" s="97" t="s">
        <v>74</v>
      </c>
      <c r="B26" s="98">
        <v>26.508194940696495</v>
      </c>
      <c r="C26" s="98">
        <v>27.193770770259288</v>
      </c>
      <c r="D26" s="98">
        <v>20.092492180881063</v>
      </c>
      <c r="E26" s="98">
        <v>21.062076526410902</v>
      </c>
      <c r="F26" s="98">
        <v>22.145513491545074</v>
      </c>
      <c r="G26" s="98">
        <v>21.046864816034574</v>
      </c>
      <c r="H26" s="98">
        <v>20.260284315589484</v>
      </c>
      <c r="I26" s="98">
        <v>18.686833289354617</v>
      </c>
      <c r="J26" s="98">
        <v>18.946338718097369</v>
      </c>
      <c r="K26" s="98">
        <v>15.36954935905551</v>
      </c>
      <c r="L26" s="98">
        <v>18.684445611526062</v>
      </c>
      <c r="M26" s="98">
        <v>16.562666757371652</v>
      </c>
      <c r="N26" s="98">
        <v>7.3519214476193868</v>
      </c>
      <c r="O26" s="98">
        <v>23.145692431630142</v>
      </c>
      <c r="P26" s="98">
        <v>37.818300049949791</v>
      </c>
      <c r="Q26" s="98">
        <v>33.599218468058709</v>
      </c>
      <c r="R26" s="98">
        <v>31.79418830840217</v>
      </c>
      <c r="S26" s="98">
        <v>31.480785729117596</v>
      </c>
      <c r="T26" s="98">
        <v>21.697817460058271</v>
      </c>
      <c r="U26" s="98">
        <v>14.300336381911135</v>
      </c>
      <c r="V26" s="98">
        <v>5.5171629302318177</v>
      </c>
      <c r="W26" s="98">
        <v>21.286521548516372</v>
      </c>
      <c r="DA26" s="63" t="s">
        <v>1761</v>
      </c>
    </row>
    <row r="27" spans="1:105" ht="12" customHeight="1" x14ac:dyDescent="0.25">
      <c r="A27" s="97" t="s">
        <v>53</v>
      </c>
      <c r="B27" s="98">
        <v>0.64173708547084052</v>
      </c>
      <c r="C27" s="98">
        <v>0.63112549530679396</v>
      </c>
      <c r="D27" s="98">
        <v>0.48019837058402337</v>
      </c>
      <c r="E27" s="98">
        <v>0.47436265136985573</v>
      </c>
      <c r="F27" s="98">
        <v>0.53130456901328404</v>
      </c>
      <c r="G27" s="98">
        <v>0.49777794522145868</v>
      </c>
      <c r="H27" s="98">
        <v>0.46691370925904618</v>
      </c>
      <c r="I27" s="98">
        <v>0.40367555320428</v>
      </c>
      <c r="J27" s="98">
        <v>0.41031778167855126</v>
      </c>
      <c r="K27" s="98">
        <v>0.34896353513158557</v>
      </c>
      <c r="L27" s="98">
        <v>0.40043181131021377</v>
      </c>
      <c r="M27" s="98">
        <v>0.35387640254289582</v>
      </c>
      <c r="N27" s="98">
        <v>0.13966400697162454</v>
      </c>
      <c r="O27" s="98">
        <v>0.48259718929929907</v>
      </c>
      <c r="P27" s="98">
        <v>0.81145745649895373</v>
      </c>
      <c r="Q27" s="98">
        <v>0.6808399976469055</v>
      </c>
      <c r="R27" s="98">
        <v>0.64035842988269331</v>
      </c>
      <c r="S27" s="98">
        <v>0.631736119905139</v>
      </c>
      <c r="T27" s="98">
        <v>0.43351547559736925</v>
      </c>
      <c r="U27" s="98">
        <v>0.28471808473505694</v>
      </c>
      <c r="V27" s="98">
        <v>0.10957655064799424</v>
      </c>
      <c r="W27" s="98">
        <v>0.42225569519704509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2.2628417009798816</v>
      </c>
      <c r="C28" s="122">
        <f t="shared" si="13"/>
        <v>2.9942091264607353</v>
      </c>
      <c r="D28" s="122">
        <f t="shared" si="13"/>
        <v>2.443300443945585</v>
      </c>
      <c r="E28" s="122">
        <f t="shared" si="13"/>
        <v>2.9771356526565773</v>
      </c>
      <c r="F28" s="122">
        <f t="shared" si="13"/>
        <v>1.4790375391972206</v>
      </c>
      <c r="G28" s="122">
        <f t="shared" si="13"/>
        <v>1.2337389021214655</v>
      </c>
      <c r="H28" s="122">
        <f t="shared" si="13"/>
        <v>1.1556132040699669</v>
      </c>
      <c r="I28" s="122">
        <f t="shared" si="13"/>
        <v>1.864367501839733</v>
      </c>
      <c r="J28" s="122">
        <f t="shared" si="13"/>
        <v>1.9911281328896528</v>
      </c>
      <c r="K28" s="122">
        <f t="shared" si="13"/>
        <v>1.6834284425824686</v>
      </c>
      <c r="L28" s="122">
        <f t="shared" si="13"/>
        <v>3.0279371274489963</v>
      </c>
      <c r="M28" s="122">
        <f t="shared" si="13"/>
        <v>3.6482825390382216</v>
      </c>
      <c r="N28" s="122">
        <f t="shared" si="13"/>
        <v>7.4865327924826994</v>
      </c>
      <c r="O28" s="122">
        <f t="shared" si="13"/>
        <v>5.1489877662913255</v>
      </c>
      <c r="P28" s="122">
        <f t="shared" si="13"/>
        <v>4.7255936859557401</v>
      </c>
      <c r="Q28" s="122">
        <f t="shared" si="13"/>
        <v>6.7173505339579807</v>
      </c>
      <c r="R28" s="122">
        <f t="shared" si="13"/>
        <v>8.2525854651678614</v>
      </c>
      <c r="S28" s="122">
        <f t="shared" si="13"/>
        <v>8.4990167717540324</v>
      </c>
      <c r="T28" s="122">
        <f t="shared" si="13"/>
        <v>5.8410272701908008</v>
      </c>
      <c r="U28" s="122">
        <f t="shared" si="13"/>
        <v>7.5020475176057584</v>
      </c>
      <c r="V28" s="122">
        <f t="shared" si="13"/>
        <v>5.9102636275781091</v>
      </c>
      <c r="W28" s="122">
        <f t="shared" si="13"/>
        <v>4.9772086673775533</v>
      </c>
      <c r="DA28" s="130" t="s">
        <v>1763</v>
      </c>
    </row>
    <row r="29" spans="1:105" ht="12" customHeight="1" x14ac:dyDescent="0.25">
      <c r="A29" s="97" t="s">
        <v>53</v>
      </c>
      <c r="B29" s="98">
        <v>2.2628417009798816</v>
      </c>
      <c r="C29" s="98">
        <v>2.9942091264607353</v>
      </c>
      <c r="D29" s="98">
        <v>2.443300443945585</v>
      </c>
      <c r="E29" s="98">
        <v>2.9771356526565773</v>
      </c>
      <c r="F29" s="98">
        <v>1.4790375391972206</v>
      </c>
      <c r="G29" s="98">
        <v>1.2337389021214655</v>
      </c>
      <c r="H29" s="98">
        <v>1.1556132040699669</v>
      </c>
      <c r="I29" s="98">
        <v>1.864367501839733</v>
      </c>
      <c r="J29" s="98">
        <v>1.9911281328896528</v>
      </c>
      <c r="K29" s="98">
        <v>1.6834284425824686</v>
      </c>
      <c r="L29" s="98">
        <v>3.0279371274489963</v>
      </c>
      <c r="M29" s="98">
        <v>3.6482825390382216</v>
      </c>
      <c r="N29" s="98">
        <v>7.4865327924826994</v>
      </c>
      <c r="O29" s="98">
        <v>5.1489877662913255</v>
      </c>
      <c r="P29" s="98">
        <v>4.7255936859557401</v>
      </c>
      <c r="Q29" s="98">
        <v>6.7173505339579807</v>
      </c>
      <c r="R29" s="98">
        <v>8.2525854651678614</v>
      </c>
      <c r="S29" s="98">
        <v>8.4990167717540324</v>
      </c>
      <c r="T29" s="98">
        <v>5.8410272701908008</v>
      </c>
      <c r="U29" s="98">
        <v>7.5020475176057584</v>
      </c>
      <c r="V29" s="98">
        <v>5.9102636275781091</v>
      </c>
      <c r="W29" s="98">
        <v>4.9772086673775533</v>
      </c>
      <c r="DA29" s="63" t="s">
        <v>1764</v>
      </c>
    </row>
    <row r="30" spans="1:105" ht="12" customHeight="1" x14ac:dyDescent="0.25">
      <c r="A30" s="121" t="s">
        <v>55</v>
      </c>
      <c r="B30" s="122">
        <v>6.8316142891770788</v>
      </c>
      <c r="C30" s="122">
        <v>6.160015969353557</v>
      </c>
      <c r="D30" s="122">
        <v>5.2727126141105227</v>
      </c>
      <c r="E30" s="122">
        <v>4.6702536257758895</v>
      </c>
      <c r="F30" s="122">
        <v>4.5727510210465088</v>
      </c>
      <c r="G30" s="122">
        <v>4.2173919231222943</v>
      </c>
      <c r="H30" s="122">
        <v>4.2042477557784128</v>
      </c>
      <c r="I30" s="122">
        <v>4.0337804677720586</v>
      </c>
      <c r="J30" s="122">
        <v>4.3435343263885411</v>
      </c>
      <c r="K30" s="122">
        <v>4.7649287488235217</v>
      </c>
      <c r="L30" s="122">
        <v>4.827345204885904</v>
      </c>
      <c r="M30" s="122">
        <v>5.1054834286072301</v>
      </c>
      <c r="N30" s="122">
        <v>5.2354202767874263</v>
      </c>
      <c r="O30" s="122">
        <v>5.9709044634005668</v>
      </c>
      <c r="P30" s="122">
        <v>6.5872695370598517</v>
      </c>
      <c r="Q30" s="122">
        <v>6.8055757512135058</v>
      </c>
      <c r="R30" s="122">
        <v>7.037764968831782</v>
      </c>
      <c r="S30" s="122">
        <v>6.9779102561152104</v>
      </c>
      <c r="T30" s="122">
        <v>6.2858472086702601</v>
      </c>
      <c r="U30" s="122">
        <v>5.2922987119630953</v>
      </c>
      <c r="V30" s="122">
        <v>4.8206647390713249</v>
      </c>
      <c r="W30" s="122">
        <v>5.2641220484193223</v>
      </c>
      <c r="DA30" s="130" t="s">
        <v>1765</v>
      </c>
    </row>
    <row r="31" spans="1:105" ht="12" customHeight="1" x14ac:dyDescent="0.25">
      <c r="A31" s="97" t="s">
        <v>141</v>
      </c>
      <c r="B31" s="98">
        <v>4.7376581379566851E-2</v>
      </c>
      <c r="C31" s="98">
        <v>4.4306635475817112E-2</v>
      </c>
      <c r="D31" s="98">
        <v>3.9023340056730492E-2</v>
      </c>
      <c r="E31" s="98">
        <v>3.6873367293514155E-2</v>
      </c>
      <c r="F31" s="98">
        <v>3.5765040316078522E-2</v>
      </c>
      <c r="G31" s="98">
        <v>3.2426917308195552E-2</v>
      </c>
      <c r="H31" s="98">
        <v>2.8949965363563125E-2</v>
      </c>
      <c r="I31" s="98">
        <v>2.3806319353318686E-2</v>
      </c>
      <c r="J31" s="98">
        <v>2.3067253684944083E-2</v>
      </c>
      <c r="K31" s="98">
        <v>2.2267958358246111E-2</v>
      </c>
      <c r="L31" s="98">
        <v>1.9609647353958762E-2</v>
      </c>
      <c r="M31" s="98">
        <v>1.5835592537858451E-2</v>
      </c>
      <c r="N31" s="98">
        <v>1.4348613165200835E-2</v>
      </c>
      <c r="O31" s="98">
        <v>2.713175579501452E-2</v>
      </c>
      <c r="P31" s="98">
        <v>3.177762846940077E-2</v>
      </c>
      <c r="Q31" s="98">
        <v>3.1280571746867304E-2</v>
      </c>
      <c r="R31" s="98">
        <v>3.0465994636197421E-2</v>
      </c>
      <c r="S31" s="98">
        <v>3.2315058543440682E-2</v>
      </c>
      <c r="T31" s="98">
        <v>3.1326168257162126E-2</v>
      </c>
      <c r="U31" s="98">
        <v>2.8640416521721071E-2</v>
      </c>
      <c r="V31" s="98">
        <v>2.8132593381535183E-2</v>
      </c>
      <c r="W31" s="98">
        <v>2.7792717938372544E-2</v>
      </c>
      <c r="DA31" s="63" t="s">
        <v>1766</v>
      </c>
    </row>
    <row r="32" spans="1:105" ht="12" customHeight="1" x14ac:dyDescent="0.25">
      <c r="A32" s="97" t="s">
        <v>140</v>
      </c>
      <c r="B32" s="98">
        <v>6.1757182431465161E-4</v>
      </c>
      <c r="C32" s="98">
        <v>6.1537557415532206E-4</v>
      </c>
      <c r="D32" s="98">
        <v>5.5352897603164392E-4</v>
      </c>
      <c r="E32" s="98">
        <v>5.5731335480218615E-4</v>
      </c>
      <c r="F32" s="98">
        <v>4.7431881899672677E-4</v>
      </c>
      <c r="G32" s="98">
        <v>4.6853969546205103E-4</v>
      </c>
      <c r="H32" s="98">
        <v>3.8607432498228867E-4</v>
      </c>
      <c r="I32" s="98">
        <v>3.7071153799990496E-4</v>
      </c>
      <c r="J32" s="98">
        <v>3.0261886940617221E-4</v>
      </c>
      <c r="K32" s="98">
        <v>3.235284523471528E-4</v>
      </c>
      <c r="L32" s="98">
        <v>2.049688231798912E-4</v>
      </c>
      <c r="M32" s="98">
        <v>1.7197796289030769E-4</v>
      </c>
      <c r="N32" s="98">
        <v>7.7199701156123414E-5</v>
      </c>
      <c r="O32" s="98">
        <v>2.307198600147435E-4</v>
      </c>
      <c r="P32" s="98">
        <v>2.2769044325957261E-4</v>
      </c>
      <c r="Q32" s="98">
        <v>2.1718118019107635E-4</v>
      </c>
      <c r="R32" s="98">
        <v>2.1527090642371155E-4</v>
      </c>
      <c r="S32" s="98">
        <v>2.2585242919118147E-4</v>
      </c>
      <c r="T32" s="98">
        <v>2.2687062396811004E-4</v>
      </c>
      <c r="U32" s="98">
        <v>2.3095213388542115E-4</v>
      </c>
      <c r="V32" s="98">
        <v>1.2157825810576508E-4</v>
      </c>
      <c r="W32" s="98">
        <v>1.2607737750939898E-4</v>
      </c>
      <c r="DA32" s="63" t="s">
        <v>1767</v>
      </c>
    </row>
    <row r="33" spans="1:105" ht="12" customHeight="1" x14ac:dyDescent="0.25">
      <c r="A33" s="100" t="s">
        <v>50</v>
      </c>
      <c r="B33" s="101">
        <v>1.219379324511709E-4</v>
      </c>
      <c r="C33" s="101">
        <v>1.2048722162766463E-4</v>
      </c>
      <c r="D33" s="101">
        <v>1.1147941213505678E-4</v>
      </c>
      <c r="E33" s="101">
        <v>1.0902717387215434E-4</v>
      </c>
      <c r="F33" s="101">
        <v>9.4609693130109422E-5</v>
      </c>
      <c r="G33" s="101">
        <v>1.0628109660435023E-4</v>
      </c>
      <c r="H33" s="101">
        <v>7.8647790393686029E-5</v>
      </c>
      <c r="I33" s="101">
        <v>7.5619969881979005E-5</v>
      </c>
      <c r="J33" s="101">
        <v>6.0684664967795417E-5</v>
      </c>
      <c r="K33" s="101">
        <v>6.5117941146154316E-5</v>
      </c>
      <c r="L33" s="101">
        <v>4.1025796097554016E-5</v>
      </c>
      <c r="M33" s="101">
        <v>2.6793664025504916E-5</v>
      </c>
      <c r="N33" s="101">
        <v>7.7197392303387384E-7</v>
      </c>
      <c r="O33" s="101">
        <v>4.2848737558729417E-5</v>
      </c>
      <c r="P33" s="101">
        <v>4.1096592968586262E-5</v>
      </c>
      <c r="Q33" s="101">
        <v>3.6694736607982155E-5</v>
      </c>
      <c r="R33" s="101">
        <v>4.2299255429027121E-5</v>
      </c>
      <c r="S33" s="101">
        <v>4.5689903456607678E-5</v>
      </c>
      <c r="T33" s="101">
        <v>4.4833472506723678E-5</v>
      </c>
      <c r="U33" s="101">
        <v>4.4055796461158104E-5</v>
      </c>
      <c r="V33" s="101">
        <v>2.2946052756525558E-5</v>
      </c>
      <c r="W33" s="101">
        <v>2.4368751481867871E-5</v>
      </c>
      <c r="DA33" s="131" t="s">
        <v>1768</v>
      </c>
    </row>
    <row r="34" spans="1:105" ht="12" customHeight="1" x14ac:dyDescent="0.25">
      <c r="A34" s="103" t="s">
        <v>52</v>
      </c>
      <c r="B34" s="104">
        <v>4.9563389186348073E-4</v>
      </c>
      <c r="C34" s="104">
        <v>4.9488835252765742E-4</v>
      </c>
      <c r="D34" s="104">
        <v>4.4204956389658711E-4</v>
      </c>
      <c r="E34" s="104">
        <v>4.4828618093003175E-4</v>
      </c>
      <c r="F34" s="104">
        <v>3.7970912586661736E-4</v>
      </c>
      <c r="G34" s="104">
        <v>3.622585988577008E-4</v>
      </c>
      <c r="H34" s="104">
        <v>3.0742653458860263E-4</v>
      </c>
      <c r="I34" s="104">
        <v>2.9509156811792595E-4</v>
      </c>
      <c r="J34" s="104">
        <v>2.4193420443837678E-4</v>
      </c>
      <c r="K34" s="104">
        <v>2.5841051120099851E-4</v>
      </c>
      <c r="L34" s="104">
        <v>1.6394302708233719E-4</v>
      </c>
      <c r="M34" s="104">
        <v>1.4518429886480278E-4</v>
      </c>
      <c r="N34" s="104">
        <v>7.6427727233089536E-5</v>
      </c>
      <c r="O34" s="104">
        <v>1.8787112245601407E-4</v>
      </c>
      <c r="P34" s="104">
        <v>1.8659385029098636E-4</v>
      </c>
      <c r="Q34" s="104">
        <v>1.8048644358309421E-4</v>
      </c>
      <c r="R34" s="104">
        <v>1.7297165099468444E-4</v>
      </c>
      <c r="S34" s="104">
        <v>1.8016252573457381E-4</v>
      </c>
      <c r="T34" s="104">
        <v>1.8203715146138637E-4</v>
      </c>
      <c r="U34" s="104">
        <v>1.8689633742426304E-4</v>
      </c>
      <c r="V34" s="104">
        <v>9.8632205349239525E-5</v>
      </c>
      <c r="W34" s="104">
        <v>1.0170862602753111E-4</v>
      </c>
      <c r="DA34" s="132" t="s">
        <v>1769</v>
      </c>
    </row>
    <row r="35" spans="1:105" ht="12" customHeight="1" x14ac:dyDescent="0.25">
      <c r="A35" s="106" t="s">
        <v>122</v>
      </c>
      <c r="B35" s="101">
        <v>2.4123894424380969</v>
      </c>
      <c r="C35" s="101">
        <v>2.1548801682942216</v>
      </c>
      <c r="D35" s="101">
        <v>1.8429944488221928</v>
      </c>
      <c r="E35" s="101">
        <v>1.6110160666712192</v>
      </c>
      <c r="F35" s="101">
        <v>1.6708414954326885</v>
      </c>
      <c r="G35" s="101">
        <v>1.5586461707505064</v>
      </c>
      <c r="H35" s="101">
        <v>1.5367105823703462</v>
      </c>
      <c r="I35" s="101">
        <v>1.3343764933599269</v>
      </c>
      <c r="J35" s="101">
        <v>1.2622597224679304</v>
      </c>
      <c r="K35" s="101">
        <v>1.3762655384014915</v>
      </c>
      <c r="L35" s="101">
        <v>1.3478884555400286</v>
      </c>
      <c r="M35" s="101">
        <v>1.4697430220456349</v>
      </c>
      <c r="N35" s="101">
        <v>1.5297106216873784</v>
      </c>
      <c r="O35" s="101">
        <v>1.8251020827376769</v>
      </c>
      <c r="P35" s="101">
        <v>2.0126384822951406</v>
      </c>
      <c r="Q35" s="101">
        <v>1.9622980311545009</v>
      </c>
      <c r="R35" s="101">
        <v>1.9706599527659607</v>
      </c>
      <c r="S35" s="101">
        <v>1.8544658321925311</v>
      </c>
      <c r="T35" s="101">
        <v>1.5180421415818233</v>
      </c>
      <c r="U35" s="101">
        <v>1.2108773676604334</v>
      </c>
      <c r="V35" s="101">
        <v>1.0227566028380308</v>
      </c>
      <c r="W35" s="101">
        <v>1.2387844253317641</v>
      </c>
      <c r="DA35" s="131" t="s">
        <v>1770</v>
      </c>
    </row>
    <row r="36" spans="1:105" ht="12" customHeight="1" x14ac:dyDescent="0.25">
      <c r="A36" s="107" t="s">
        <v>121</v>
      </c>
      <c r="B36" s="104">
        <v>4.3712306935351002</v>
      </c>
      <c r="C36" s="104">
        <v>3.9602137900093632</v>
      </c>
      <c r="D36" s="104">
        <v>3.3901412962555684</v>
      </c>
      <c r="E36" s="104">
        <v>3.0218068784563541</v>
      </c>
      <c r="F36" s="104">
        <v>2.8656701664787447</v>
      </c>
      <c r="G36" s="104">
        <v>2.6258502953681302</v>
      </c>
      <c r="H36" s="104">
        <v>2.6382011337195208</v>
      </c>
      <c r="I36" s="104">
        <v>2.6752269435208129</v>
      </c>
      <c r="J36" s="104">
        <v>3.0579047313662606</v>
      </c>
      <c r="K36" s="104">
        <v>3.3660717236114368</v>
      </c>
      <c r="L36" s="104">
        <v>3.459642133168737</v>
      </c>
      <c r="M36" s="104">
        <v>3.6197328360608467</v>
      </c>
      <c r="N36" s="104">
        <v>3.6912838422336911</v>
      </c>
      <c r="O36" s="104">
        <v>4.1184399050078611</v>
      </c>
      <c r="P36" s="104">
        <v>4.5426257358520505</v>
      </c>
      <c r="Q36" s="104">
        <v>4.8117799671319466</v>
      </c>
      <c r="R36" s="104">
        <v>5.0364237505232001</v>
      </c>
      <c r="S36" s="104">
        <v>5.0909035129500477</v>
      </c>
      <c r="T36" s="104">
        <v>4.7362520282073071</v>
      </c>
      <c r="U36" s="104">
        <v>4.0525499756470555</v>
      </c>
      <c r="V36" s="104">
        <v>3.7696539645936533</v>
      </c>
      <c r="W36" s="104">
        <v>3.9974188277716767</v>
      </c>
      <c r="DA36" s="132" t="s">
        <v>1771</v>
      </c>
    </row>
    <row r="37" spans="1:105" ht="12" customHeight="1" x14ac:dyDescent="0.25">
      <c r="A37" s="108" t="s">
        <v>53</v>
      </c>
      <c r="B37" s="98">
        <v>0.86399063812951038</v>
      </c>
      <c r="C37" s="98">
        <v>0.77585560931919795</v>
      </c>
      <c r="D37" s="98">
        <v>0.68113073133010438</v>
      </c>
      <c r="E37" s="98">
        <v>0.58724610926076892</v>
      </c>
      <c r="F37" s="98">
        <v>0.56933730333650889</v>
      </c>
      <c r="G37" s="98">
        <v>0.59179549789567709</v>
      </c>
      <c r="H37" s="98">
        <v>0.53557100936085378</v>
      </c>
      <c r="I37" s="98">
        <v>0.55004966418619317</v>
      </c>
      <c r="J37" s="98">
        <v>0.61764039784703684</v>
      </c>
      <c r="K37" s="98">
        <v>0.68594146158338365</v>
      </c>
      <c r="L37" s="98">
        <v>0.71020989151564851</v>
      </c>
      <c r="M37" s="98">
        <v>0.7268212934146151</v>
      </c>
      <c r="N37" s="98">
        <v>0.61760916278728606</v>
      </c>
      <c r="O37" s="98">
        <v>0.75214230597343656</v>
      </c>
      <c r="P37" s="98">
        <v>0.81407545728075659</v>
      </c>
      <c r="Q37" s="98">
        <v>0.82412259136358923</v>
      </c>
      <c r="R37" s="98">
        <v>1.0094457743292142</v>
      </c>
      <c r="S37" s="98">
        <v>1.0512594263728359</v>
      </c>
      <c r="T37" s="98">
        <v>0.95234533411386812</v>
      </c>
      <c r="U37" s="98">
        <v>0.78607387511164395</v>
      </c>
      <c r="V37" s="98">
        <v>0.72055013553671488</v>
      </c>
      <c r="W37" s="98">
        <v>0.78630578429318698</v>
      </c>
      <c r="DA37" s="63" t="s">
        <v>1772</v>
      </c>
    </row>
    <row r="38" spans="1:105" ht="12" customHeight="1" x14ac:dyDescent="0.25">
      <c r="A38" s="108" t="s">
        <v>52</v>
      </c>
      <c r="B38" s="98">
        <v>3.5072400554055894</v>
      </c>
      <c r="C38" s="98">
        <v>3.1843581806901655</v>
      </c>
      <c r="D38" s="98">
        <v>2.7090105649254639</v>
      </c>
      <c r="E38" s="98">
        <v>2.4345607691955853</v>
      </c>
      <c r="F38" s="98">
        <v>2.2963328631422359</v>
      </c>
      <c r="G38" s="98">
        <v>2.0340547974724532</v>
      </c>
      <c r="H38" s="98">
        <v>2.1026301243586669</v>
      </c>
      <c r="I38" s="98">
        <v>2.1251772793346198</v>
      </c>
      <c r="J38" s="98">
        <v>2.4402643335192238</v>
      </c>
      <c r="K38" s="98">
        <v>2.6801302620280532</v>
      </c>
      <c r="L38" s="98">
        <v>2.7494322416530887</v>
      </c>
      <c r="M38" s="98">
        <v>2.8929115426462317</v>
      </c>
      <c r="N38" s="98">
        <v>3.0736746794464049</v>
      </c>
      <c r="O38" s="98">
        <v>3.3662975990344246</v>
      </c>
      <c r="P38" s="98">
        <v>3.7285502785712938</v>
      </c>
      <c r="Q38" s="98">
        <v>3.9876573757683573</v>
      </c>
      <c r="R38" s="98">
        <v>4.0269779761939857</v>
      </c>
      <c r="S38" s="98">
        <v>4.0396440865772121</v>
      </c>
      <c r="T38" s="98">
        <v>3.7839066940934387</v>
      </c>
      <c r="U38" s="98">
        <v>3.2664761005354115</v>
      </c>
      <c r="V38" s="98">
        <v>3.0491038290569383</v>
      </c>
      <c r="W38" s="98">
        <v>3.2111130434784898</v>
      </c>
      <c r="DA38" s="63" t="s">
        <v>1773</v>
      </c>
    </row>
    <row r="39" spans="1:105" ht="12" customHeight="1" x14ac:dyDescent="0.25">
      <c r="A39" s="121" t="s">
        <v>54</v>
      </c>
      <c r="B39" s="122">
        <v>3.1690478095924375</v>
      </c>
      <c r="C39" s="122">
        <v>2.8189716207772837</v>
      </c>
      <c r="D39" s="122">
        <v>2.6527060416710722</v>
      </c>
      <c r="E39" s="122">
        <v>2.2819346067191852</v>
      </c>
      <c r="F39" s="122">
        <v>2.3208189289998393</v>
      </c>
      <c r="G39" s="122">
        <v>2.1666595052214923</v>
      </c>
      <c r="H39" s="122">
        <v>2.155381066133609</v>
      </c>
      <c r="I39" s="122">
        <v>1.9738047086665349</v>
      </c>
      <c r="J39" s="122">
        <v>1.9903345679088711</v>
      </c>
      <c r="K39" s="122">
        <v>2.1376187961716009</v>
      </c>
      <c r="L39" s="122">
        <v>2.1201052922071297</v>
      </c>
      <c r="M39" s="122">
        <v>2.1423882698248446</v>
      </c>
      <c r="N39" s="122">
        <v>2.2429971926943502</v>
      </c>
      <c r="O39" s="122">
        <v>2.721412877980725</v>
      </c>
      <c r="P39" s="122">
        <v>3.0057742041989748</v>
      </c>
      <c r="Q39" s="122">
        <v>3.0433155209918774</v>
      </c>
      <c r="R39" s="122">
        <v>3.1597003000502721</v>
      </c>
      <c r="S39" s="122">
        <v>3.1067780572444712</v>
      </c>
      <c r="T39" s="122">
        <v>2.9516176900830682</v>
      </c>
      <c r="U39" s="122">
        <v>2.5344386717459719</v>
      </c>
      <c r="V39" s="122">
        <v>2.6218270564754977</v>
      </c>
      <c r="W39" s="122">
        <v>2.6122048402543867</v>
      </c>
      <c r="DA39" s="130" t="s">
        <v>1774</v>
      </c>
    </row>
    <row r="40" spans="1:105" ht="12" customHeight="1" x14ac:dyDescent="0.25">
      <c r="A40" s="97" t="s">
        <v>50</v>
      </c>
      <c r="B40" s="98">
        <v>0.13742663583363859</v>
      </c>
      <c r="C40" s="98">
        <v>0.12362351956096691</v>
      </c>
      <c r="D40" s="98">
        <v>0.10859090775990921</v>
      </c>
      <c r="E40" s="98">
        <v>8.9702174946232893E-2</v>
      </c>
      <c r="F40" s="98">
        <v>9.1900227554144384E-2</v>
      </c>
      <c r="G40" s="98">
        <v>7.9897733971685689E-2</v>
      </c>
      <c r="H40" s="98">
        <v>7.9112017955304009E-2</v>
      </c>
      <c r="I40" s="98">
        <v>8.0920903370282696E-2</v>
      </c>
      <c r="J40" s="98">
        <v>8.5466240643899377E-2</v>
      </c>
      <c r="K40" s="98">
        <v>7.7929445774448089E-2</v>
      </c>
      <c r="L40" s="98">
        <v>0.10072493571258478</v>
      </c>
      <c r="M40" s="98">
        <v>0.10557128384491804</v>
      </c>
      <c r="N40" s="98">
        <v>3.9815047513822324E-2</v>
      </c>
      <c r="O40" s="98">
        <v>0.23364612839763771</v>
      </c>
      <c r="P40" s="98">
        <v>0.29782373178880217</v>
      </c>
      <c r="Q40" s="98">
        <v>0.29765541159977482</v>
      </c>
      <c r="R40" s="98">
        <v>0.29724157056874334</v>
      </c>
      <c r="S40" s="98">
        <v>0.33501125692031974</v>
      </c>
      <c r="T40" s="98">
        <v>0.44832282393110096</v>
      </c>
      <c r="U40" s="98">
        <v>0.44226226740747393</v>
      </c>
      <c r="V40" s="98">
        <v>0.5205664189029513</v>
      </c>
      <c r="W40" s="98">
        <v>0.56545131457163367</v>
      </c>
      <c r="DA40" s="63" t="s">
        <v>1775</v>
      </c>
    </row>
    <row r="41" spans="1:105" ht="12" customHeight="1" x14ac:dyDescent="0.25">
      <c r="A41" s="109" t="s">
        <v>120</v>
      </c>
      <c r="B41" s="33">
        <v>3.0316211737587988</v>
      </c>
      <c r="C41" s="33">
        <v>2.6953481012163167</v>
      </c>
      <c r="D41" s="33">
        <v>2.5441151339111632</v>
      </c>
      <c r="E41" s="33">
        <v>2.1922324317729522</v>
      </c>
      <c r="F41" s="33">
        <v>2.228918701445695</v>
      </c>
      <c r="G41" s="33">
        <v>2.0867617712498068</v>
      </c>
      <c r="H41" s="33">
        <v>2.0762690481783048</v>
      </c>
      <c r="I41" s="33">
        <v>1.8928838052962522</v>
      </c>
      <c r="J41" s="33">
        <v>1.9048683272649718</v>
      </c>
      <c r="K41" s="33">
        <v>2.0596893503971527</v>
      </c>
      <c r="L41" s="33">
        <v>2.0193803564945449</v>
      </c>
      <c r="M41" s="33">
        <v>2.0368169859799266</v>
      </c>
      <c r="N41" s="33">
        <v>2.203182145180528</v>
      </c>
      <c r="O41" s="33">
        <v>2.4877667495830873</v>
      </c>
      <c r="P41" s="33">
        <v>2.7079504724101726</v>
      </c>
      <c r="Q41" s="33">
        <v>2.7456601093921025</v>
      </c>
      <c r="R41" s="33">
        <v>2.8624587294815287</v>
      </c>
      <c r="S41" s="33">
        <v>2.7717668003241513</v>
      </c>
      <c r="T41" s="33">
        <v>2.5032948661519674</v>
      </c>
      <c r="U41" s="33">
        <v>2.0921764043384981</v>
      </c>
      <c r="V41" s="33">
        <v>2.1012606375725462</v>
      </c>
      <c r="W41" s="33">
        <v>2.0467535256827531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1382.1567836208651</v>
      </c>
      <c r="C43" s="117">
        <f t="shared" si="14"/>
        <v>1506.6158816845114</v>
      </c>
      <c r="D43" s="117">
        <f t="shared" si="14"/>
        <v>1586.8212883958599</v>
      </c>
      <c r="E43" s="117">
        <f t="shared" si="14"/>
        <v>1878.9492856260722</v>
      </c>
      <c r="F43" s="117">
        <f t="shared" si="14"/>
        <v>1810.2617212545656</v>
      </c>
      <c r="G43" s="117">
        <f t="shared" si="14"/>
        <v>1850.8020964030586</v>
      </c>
      <c r="H43" s="117">
        <f t="shared" si="14"/>
        <v>1820.9221955035619</v>
      </c>
      <c r="I43" s="117">
        <f t="shared" si="14"/>
        <v>1733.2983720492393</v>
      </c>
      <c r="J43" s="117">
        <f t="shared" si="14"/>
        <v>1708.4682243509828</v>
      </c>
      <c r="K43" s="117">
        <f t="shared" si="14"/>
        <v>1502.0019229487964</v>
      </c>
      <c r="L43" s="117">
        <f t="shared" si="14"/>
        <v>1422.4999303971258</v>
      </c>
      <c r="M43" s="117">
        <f t="shared" si="14"/>
        <v>1699.6892764020674</v>
      </c>
      <c r="N43" s="117">
        <f t="shared" si="14"/>
        <v>1467.7709923572454</v>
      </c>
      <c r="O43" s="117">
        <f t="shared" si="14"/>
        <v>906.98845453318222</v>
      </c>
      <c r="P43" s="117">
        <f t="shared" si="14"/>
        <v>911.58755706596457</v>
      </c>
      <c r="Q43" s="117">
        <f t="shared" si="14"/>
        <v>1155.4235158527363</v>
      </c>
      <c r="R43" s="117">
        <f t="shared" ref="R43:V43" si="15">R44+R47+R49+R58</f>
        <v>1085.9080471626078</v>
      </c>
      <c r="S43" s="117">
        <f t="shared" si="15"/>
        <v>1096.1362225099897</v>
      </c>
      <c r="T43" s="117">
        <f t="shared" si="15"/>
        <v>930.58117295111686</v>
      </c>
      <c r="U43" s="117">
        <f t="shared" si="15"/>
        <v>1100.3851300512333</v>
      </c>
      <c r="V43" s="117">
        <f t="shared" si="15"/>
        <v>1212.0300474982064</v>
      </c>
      <c r="W43" s="117">
        <f t="shared" ref="W43" si="16">W44+W47+W49+W58</f>
        <v>1111.4751712583015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946.3942178977735</v>
      </c>
      <c r="C44" s="122">
        <f t="shared" si="17"/>
        <v>1038.229847695163</v>
      </c>
      <c r="D44" s="122">
        <f t="shared" si="17"/>
        <v>1105.8781050996779</v>
      </c>
      <c r="E44" s="122">
        <f t="shared" si="17"/>
        <v>1341.7282012587029</v>
      </c>
      <c r="F44" s="122">
        <f t="shared" si="17"/>
        <v>1295.1806867905725</v>
      </c>
      <c r="G44" s="122">
        <f t="shared" si="17"/>
        <v>1340.8237012481354</v>
      </c>
      <c r="H44" s="122">
        <f t="shared" si="17"/>
        <v>1287.7990919333465</v>
      </c>
      <c r="I44" s="122">
        <f t="shared" si="17"/>
        <v>1161.536217472418</v>
      </c>
      <c r="J44" s="122">
        <f t="shared" si="17"/>
        <v>1136.5265645653578</v>
      </c>
      <c r="K44" s="122">
        <f t="shared" si="17"/>
        <v>983.35245780984042</v>
      </c>
      <c r="L44" s="122">
        <f t="shared" si="17"/>
        <v>889.20839112190947</v>
      </c>
      <c r="M44" s="122">
        <f t="shared" si="17"/>
        <v>1213.5248946077875</v>
      </c>
      <c r="N44" s="122">
        <f t="shared" si="17"/>
        <v>923.93767338217822</v>
      </c>
      <c r="O44" s="122">
        <f t="shared" si="17"/>
        <v>458.64119033119152</v>
      </c>
      <c r="P44" s="122">
        <f t="shared" si="17"/>
        <v>482.27841774912622</v>
      </c>
      <c r="Q44" s="122">
        <f t="shared" si="17"/>
        <v>704.69239848659299</v>
      </c>
      <c r="R44" s="122">
        <f t="shared" ref="R44:V44" si="18">SUM(R45:R46)</f>
        <v>609.17788415292239</v>
      </c>
      <c r="S44" s="122">
        <f t="shared" si="18"/>
        <v>621.05310538749688</v>
      </c>
      <c r="T44" s="122">
        <f t="shared" si="18"/>
        <v>518.42076380615515</v>
      </c>
      <c r="U44" s="122">
        <f t="shared" si="18"/>
        <v>603.33424951397092</v>
      </c>
      <c r="V44" s="122">
        <f t="shared" si="18"/>
        <v>701.68165614193595</v>
      </c>
      <c r="W44" s="122">
        <f t="shared" ref="W44" si="19">SUM(W45:W46)</f>
        <v>604.42169324593181</v>
      </c>
      <c r="DA44" s="130" t="s">
        <v>1778</v>
      </c>
    </row>
    <row r="45" spans="1:105" ht="12" customHeight="1" x14ac:dyDescent="0.25">
      <c r="A45" s="97" t="s">
        <v>216</v>
      </c>
      <c r="B45" s="98">
        <v>924.02450196202767</v>
      </c>
      <c r="C45" s="98">
        <v>1014.6806735809078</v>
      </c>
      <c r="D45" s="98">
        <v>1080.06520217359</v>
      </c>
      <c r="E45" s="98">
        <v>1312.1752309782942</v>
      </c>
      <c r="F45" s="98">
        <v>1264.8353616769728</v>
      </c>
      <c r="G45" s="98">
        <v>1309.8446558163969</v>
      </c>
      <c r="H45" s="98">
        <v>1258.7893314208943</v>
      </c>
      <c r="I45" s="98">
        <v>1136.9751238409224</v>
      </c>
      <c r="J45" s="98">
        <v>1112.4347458777347</v>
      </c>
      <c r="K45" s="98">
        <v>961.5212481866605</v>
      </c>
      <c r="L45" s="98">
        <v>870.55135084859182</v>
      </c>
      <c r="M45" s="98">
        <v>1188.1392221308215</v>
      </c>
      <c r="N45" s="98">
        <v>906.71290321319941</v>
      </c>
      <c r="O45" s="98">
        <v>449.27365028061331</v>
      </c>
      <c r="P45" s="98">
        <v>472.14766768874296</v>
      </c>
      <c r="Q45" s="98">
        <v>690.69642553901508</v>
      </c>
      <c r="R45" s="98">
        <v>597.15082557975688</v>
      </c>
      <c r="S45" s="98">
        <v>608.83538916772659</v>
      </c>
      <c r="T45" s="98">
        <v>508.26577564369819</v>
      </c>
      <c r="U45" s="98">
        <v>591.5564277465229</v>
      </c>
      <c r="V45" s="98">
        <v>688.01692974145533</v>
      </c>
      <c r="W45" s="98">
        <v>592.66513508475555</v>
      </c>
      <c r="DA45" s="63" t="s">
        <v>1779</v>
      </c>
    </row>
    <row r="46" spans="1:105" ht="12" customHeight="1" x14ac:dyDescent="0.25">
      <c r="A46" s="97" t="s">
        <v>53</v>
      </c>
      <c r="B46" s="98">
        <v>22.369715935745877</v>
      </c>
      <c r="C46" s="98">
        <v>23.549174114255273</v>
      </c>
      <c r="D46" s="98">
        <v>25.812902926087833</v>
      </c>
      <c r="E46" s="98">
        <v>29.552970280408768</v>
      </c>
      <c r="F46" s="98">
        <v>30.345325113599781</v>
      </c>
      <c r="G46" s="98">
        <v>30.979045431738548</v>
      </c>
      <c r="H46" s="98">
        <v>29.009760512452299</v>
      </c>
      <c r="I46" s="98">
        <v>24.561093631495684</v>
      </c>
      <c r="J46" s="98">
        <v>24.091818687623086</v>
      </c>
      <c r="K46" s="98">
        <v>21.831209623179934</v>
      </c>
      <c r="L46" s="98">
        <v>18.657040273317659</v>
      </c>
      <c r="M46" s="98">
        <v>25.385672476965993</v>
      </c>
      <c r="N46" s="98">
        <v>17.224770168978843</v>
      </c>
      <c r="O46" s="98">
        <v>9.3675400505782189</v>
      </c>
      <c r="P46" s="98">
        <v>10.130750060383242</v>
      </c>
      <c r="Q46" s="98">
        <v>13.995972947577894</v>
      </c>
      <c r="R46" s="98">
        <v>12.027058573165522</v>
      </c>
      <c r="S46" s="98">
        <v>12.217716219770336</v>
      </c>
      <c r="T46" s="98">
        <v>10.154988162456966</v>
      </c>
      <c r="U46" s="98">
        <v>11.777821767448046</v>
      </c>
      <c r="V46" s="98">
        <v>13.664726400480664</v>
      </c>
      <c r="W46" s="98">
        <v>11.756558161176249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80.362126445845973</v>
      </c>
      <c r="C47" s="122">
        <f t="shared" si="20"/>
        <v>110.85467314898763</v>
      </c>
      <c r="D47" s="122">
        <f t="shared" si="20"/>
        <v>96.577821347254257</v>
      </c>
      <c r="E47" s="122">
        <f t="shared" si="20"/>
        <v>149.1197019302879</v>
      </c>
      <c r="F47" s="122">
        <f t="shared" si="20"/>
        <v>102.82679000002329</v>
      </c>
      <c r="G47" s="122">
        <f t="shared" si="20"/>
        <v>119.094955211366</v>
      </c>
      <c r="H47" s="122">
        <f t="shared" si="20"/>
        <v>146.94705417789839</v>
      </c>
      <c r="I47" s="122">
        <f t="shared" si="20"/>
        <v>208.78679326389462</v>
      </c>
      <c r="J47" s="122">
        <f t="shared" si="20"/>
        <v>199.43187468057721</v>
      </c>
      <c r="K47" s="122">
        <f t="shared" si="20"/>
        <v>132.29773433916864</v>
      </c>
      <c r="L47" s="122">
        <f t="shared" si="20"/>
        <v>174.34686340018314</v>
      </c>
      <c r="M47" s="122">
        <f t="shared" si="20"/>
        <v>155.81106748349941</v>
      </c>
      <c r="N47" s="122">
        <f t="shared" si="20"/>
        <v>241.56021999697623</v>
      </c>
      <c r="O47" s="122">
        <f t="shared" si="20"/>
        <v>140.81638612555906</v>
      </c>
      <c r="P47" s="122">
        <f t="shared" si="20"/>
        <v>118.35999353026476</v>
      </c>
      <c r="Q47" s="122">
        <f t="shared" si="20"/>
        <v>158.23747893081827</v>
      </c>
      <c r="R47" s="122">
        <f t="shared" si="20"/>
        <v>187.08171023819853</v>
      </c>
      <c r="S47" s="122">
        <f t="shared" si="20"/>
        <v>198.73291889849818</v>
      </c>
      <c r="T47" s="122">
        <f t="shared" si="20"/>
        <v>147.20853550247995</v>
      </c>
      <c r="U47" s="122">
        <f t="shared" si="20"/>
        <v>216.57352262904769</v>
      </c>
      <c r="V47" s="122">
        <f t="shared" si="20"/>
        <v>204.82823699076729</v>
      </c>
      <c r="W47" s="122">
        <f t="shared" si="20"/>
        <v>200.34706506904323</v>
      </c>
      <c r="DA47" s="130" t="s">
        <v>1781</v>
      </c>
    </row>
    <row r="48" spans="1:105" ht="12" customHeight="1" x14ac:dyDescent="0.25">
      <c r="A48" s="97" t="s">
        <v>53</v>
      </c>
      <c r="B48" s="98">
        <v>80.362126445845973</v>
      </c>
      <c r="C48" s="98">
        <v>110.85467314898763</v>
      </c>
      <c r="D48" s="98">
        <v>96.577821347254257</v>
      </c>
      <c r="E48" s="98">
        <v>149.1197019302879</v>
      </c>
      <c r="F48" s="98">
        <v>102.82679000002329</v>
      </c>
      <c r="G48" s="98">
        <v>119.094955211366</v>
      </c>
      <c r="H48" s="98">
        <v>146.94705417789839</v>
      </c>
      <c r="I48" s="98">
        <v>208.78679326389462</v>
      </c>
      <c r="J48" s="98">
        <v>199.43187468057721</v>
      </c>
      <c r="K48" s="98">
        <v>132.29773433916864</v>
      </c>
      <c r="L48" s="98">
        <v>174.34686340018314</v>
      </c>
      <c r="M48" s="98">
        <v>155.81106748349941</v>
      </c>
      <c r="N48" s="98">
        <v>241.56021999697623</v>
      </c>
      <c r="O48" s="98">
        <v>140.81638612555906</v>
      </c>
      <c r="P48" s="98">
        <v>118.35999353026476</v>
      </c>
      <c r="Q48" s="98">
        <v>158.23747893081827</v>
      </c>
      <c r="R48" s="98">
        <v>187.08171023819853</v>
      </c>
      <c r="S48" s="98">
        <v>198.73291889849818</v>
      </c>
      <c r="T48" s="98">
        <v>147.20853550247995</v>
      </c>
      <c r="U48" s="98">
        <v>216.57352262904769</v>
      </c>
      <c r="V48" s="98">
        <v>204.82823699076729</v>
      </c>
      <c r="W48" s="98">
        <v>200.34706506904323</v>
      </c>
      <c r="DA48" s="63" t="s">
        <v>1782</v>
      </c>
    </row>
    <row r="49" spans="1:105" ht="12" customHeight="1" x14ac:dyDescent="0.25">
      <c r="A49" s="121" t="s">
        <v>55</v>
      </c>
      <c r="B49" s="122">
        <v>242.85095736350746</v>
      </c>
      <c r="C49" s="122">
        <v>245.59344866518356</v>
      </c>
      <c r="D49" s="122">
        <v>255.33769058983816</v>
      </c>
      <c r="E49" s="122">
        <v>261.18199617390644</v>
      </c>
      <c r="F49" s="122">
        <v>273.38538224809429</v>
      </c>
      <c r="G49" s="122">
        <v>258.29105022791765</v>
      </c>
      <c r="H49" s="122">
        <v>255.07806251116344</v>
      </c>
      <c r="I49" s="122">
        <v>243.29182583954872</v>
      </c>
      <c r="J49" s="122">
        <v>255.68670097739334</v>
      </c>
      <c r="K49" s="122">
        <v>266.46823003474702</v>
      </c>
      <c r="L49" s="122">
        <v>249.06209028682355</v>
      </c>
      <c r="M49" s="122">
        <v>233.11394529348351</v>
      </c>
      <c r="N49" s="122">
        <v>212.1583843883559</v>
      </c>
      <c r="O49" s="122">
        <v>210.59229536227292</v>
      </c>
      <c r="P49" s="122">
        <v>213.43292553058203</v>
      </c>
      <c r="Q49" s="122">
        <v>202.98923173807503</v>
      </c>
      <c r="R49" s="122">
        <v>200.6042631510567</v>
      </c>
      <c r="S49" s="122">
        <v>190.29916193664889</v>
      </c>
      <c r="T49" s="122">
        <v>179.75351031350596</v>
      </c>
      <c r="U49" s="122">
        <v>189.61078970237327</v>
      </c>
      <c r="V49" s="122">
        <v>197.22683288868259</v>
      </c>
      <c r="W49" s="122">
        <v>205.05878653763602</v>
      </c>
      <c r="DA49" s="130" t="s">
        <v>1783</v>
      </c>
    </row>
    <row r="50" spans="1:105" ht="12" customHeight="1" x14ac:dyDescent="0.25">
      <c r="A50" s="97" t="s">
        <v>138</v>
      </c>
      <c r="B50" s="98">
        <v>60.121828886771631</v>
      </c>
      <c r="C50" s="98">
        <v>59.038763153550214</v>
      </c>
      <c r="D50" s="98">
        <v>56.606529082425801</v>
      </c>
      <c r="E50" s="98">
        <v>57.106885141256377</v>
      </c>
      <c r="F50" s="98">
        <v>54.131277582628698</v>
      </c>
      <c r="G50" s="98">
        <v>49.35999092101752</v>
      </c>
      <c r="H50" s="98">
        <v>46.04262647299236</v>
      </c>
      <c r="I50" s="98">
        <v>41.271498526760368</v>
      </c>
      <c r="J50" s="98">
        <v>42.554442766678022</v>
      </c>
      <c r="K50" s="98">
        <v>40.590232896205144</v>
      </c>
      <c r="L50" s="98">
        <v>36.327606115207772</v>
      </c>
      <c r="M50" s="98">
        <v>36.04847968469192</v>
      </c>
      <c r="N50" s="98">
        <v>33.172758978125096</v>
      </c>
      <c r="O50" s="98">
        <v>27.342932167726179</v>
      </c>
      <c r="P50" s="98">
        <v>28.666438072885736</v>
      </c>
      <c r="Q50" s="98">
        <v>31.821254737786326</v>
      </c>
      <c r="R50" s="98">
        <v>31.685692827836867</v>
      </c>
      <c r="S50" s="98">
        <v>24.305566435376129</v>
      </c>
      <c r="T50" s="98">
        <v>24.408455511661902</v>
      </c>
      <c r="U50" s="98">
        <v>27.674201729057526</v>
      </c>
      <c r="V50" s="98">
        <v>28.0337758306807</v>
      </c>
      <c r="W50" s="98">
        <v>33.728245792771752</v>
      </c>
      <c r="DA50" s="63" t="s">
        <v>1784</v>
      </c>
    </row>
    <row r="51" spans="1:105" ht="12" customHeight="1" x14ac:dyDescent="0.25">
      <c r="A51" s="97" t="s">
        <v>137</v>
      </c>
      <c r="B51" s="98">
        <v>0.80689411769186414</v>
      </c>
      <c r="C51" s="98">
        <v>0.82353593802336922</v>
      </c>
      <c r="D51" s="98">
        <v>0.75604728913209684</v>
      </c>
      <c r="E51" s="98">
        <v>0.79110421405613274</v>
      </c>
      <c r="F51" s="98">
        <v>0.72988201287150545</v>
      </c>
      <c r="G51" s="98">
        <v>0.64800720513303434</v>
      </c>
      <c r="H51" s="98">
        <v>0.59172826312953086</v>
      </c>
      <c r="I51" s="98">
        <v>0.57841901386344208</v>
      </c>
      <c r="J51" s="98">
        <v>0.71165299470681198</v>
      </c>
      <c r="K51" s="98">
        <v>0.66120496507789062</v>
      </c>
      <c r="L51" s="98">
        <v>0.60459896447748807</v>
      </c>
      <c r="M51" s="98">
        <v>0.63229737609053482</v>
      </c>
      <c r="N51" s="98">
        <v>0.62608820644429408</v>
      </c>
      <c r="O51" s="98">
        <v>0.4640996272490836</v>
      </c>
      <c r="P51" s="98">
        <v>0.48110892556859453</v>
      </c>
      <c r="Q51" s="98">
        <v>0.59595910074313985</v>
      </c>
      <c r="R51" s="98">
        <v>0.58606455535690516</v>
      </c>
      <c r="S51" s="98">
        <v>0.41095712357251835</v>
      </c>
      <c r="T51" s="98">
        <v>0.46322813602348462</v>
      </c>
      <c r="U51" s="98">
        <v>0.59534514588989862</v>
      </c>
      <c r="V51" s="98">
        <v>0.59584170792376623</v>
      </c>
      <c r="W51" s="98">
        <v>0.71176167122067846</v>
      </c>
      <c r="DA51" s="63" t="s">
        <v>1785</v>
      </c>
    </row>
    <row r="52" spans="1:105" ht="12" customHeight="1" x14ac:dyDescent="0.25">
      <c r="A52" s="100" t="s">
        <v>216</v>
      </c>
      <c r="B52" s="101">
        <v>0.15961528652128598</v>
      </c>
      <c r="C52" s="101">
        <v>0.16201786810092253</v>
      </c>
      <c r="D52" s="101">
        <v>0.15261862469634321</v>
      </c>
      <c r="E52" s="101">
        <v>0.15486024137105645</v>
      </c>
      <c r="F52" s="101">
        <v>0.14739533249030523</v>
      </c>
      <c r="G52" s="101">
        <v>0.1482895910096137</v>
      </c>
      <c r="H52" s="101">
        <v>0.12074819285717742</v>
      </c>
      <c r="I52" s="101">
        <v>0.11818035698095809</v>
      </c>
      <c r="J52" s="101">
        <v>0.14441558365948931</v>
      </c>
      <c r="K52" s="101">
        <v>0.13410637847501097</v>
      </c>
      <c r="L52" s="101">
        <v>0.1228630925971909</v>
      </c>
      <c r="M52" s="101">
        <v>0.12773853448352743</v>
      </c>
      <c r="N52" s="101">
        <v>0.10649580353863924</v>
      </c>
      <c r="O52" s="101">
        <v>8.5025170030448197E-2</v>
      </c>
      <c r="P52" s="101">
        <v>8.650878025102926E-2</v>
      </c>
      <c r="Q52" s="101">
        <v>0.10455557515732478</v>
      </c>
      <c r="R52" s="101">
        <v>0.11981729716324364</v>
      </c>
      <c r="S52" s="101">
        <v>8.3805227015841671E-2</v>
      </c>
      <c r="T52" s="101">
        <v>9.1563525091740747E-2</v>
      </c>
      <c r="U52" s="101">
        <v>0.11635988450526941</v>
      </c>
      <c r="V52" s="101">
        <v>0.11270577462538185</v>
      </c>
      <c r="W52" s="101">
        <v>0.14175156331097555</v>
      </c>
      <c r="DA52" s="131" t="s">
        <v>1786</v>
      </c>
    </row>
    <row r="53" spans="1:105" ht="12" customHeight="1" x14ac:dyDescent="0.25">
      <c r="A53" s="103" t="s">
        <v>52</v>
      </c>
      <c r="B53" s="104">
        <v>0.64727883117057816</v>
      </c>
      <c r="C53" s="104">
        <v>0.66151806992244666</v>
      </c>
      <c r="D53" s="104">
        <v>0.6034286644357536</v>
      </c>
      <c r="E53" s="104">
        <v>0.63624397268507626</v>
      </c>
      <c r="F53" s="104">
        <v>0.58248668038120022</v>
      </c>
      <c r="G53" s="104">
        <v>0.49971761412342064</v>
      </c>
      <c r="H53" s="104">
        <v>0.4709800702723535</v>
      </c>
      <c r="I53" s="104">
        <v>0.460238656882484</v>
      </c>
      <c r="J53" s="104">
        <v>0.56723741104732273</v>
      </c>
      <c r="K53" s="104">
        <v>0.52709858660287967</v>
      </c>
      <c r="L53" s="104">
        <v>0.48173587188029715</v>
      </c>
      <c r="M53" s="104">
        <v>0.50455884160700737</v>
      </c>
      <c r="N53" s="104">
        <v>0.51959240290565478</v>
      </c>
      <c r="O53" s="104">
        <v>0.37907445721863542</v>
      </c>
      <c r="P53" s="104">
        <v>0.39460014531756527</v>
      </c>
      <c r="Q53" s="104">
        <v>0.49140352558581507</v>
      </c>
      <c r="R53" s="104">
        <v>0.46624725819366147</v>
      </c>
      <c r="S53" s="104">
        <v>0.3271518965566767</v>
      </c>
      <c r="T53" s="104">
        <v>0.37166461093174386</v>
      </c>
      <c r="U53" s="104">
        <v>0.47898526138462916</v>
      </c>
      <c r="V53" s="104">
        <v>0.48313593329838433</v>
      </c>
      <c r="W53" s="104">
        <v>0.57001010790970297</v>
      </c>
      <c r="DA53" s="132" t="s">
        <v>1787</v>
      </c>
    </row>
    <row r="54" spans="1:105" ht="12" customHeight="1" x14ac:dyDescent="0.25">
      <c r="A54" s="106" t="s">
        <v>122</v>
      </c>
      <c r="B54" s="101">
        <v>64.695467407141408</v>
      </c>
      <c r="C54" s="101">
        <v>64.602937628123939</v>
      </c>
      <c r="D54" s="101">
        <v>71.614486598469</v>
      </c>
      <c r="E54" s="101">
        <v>72.18461563270003</v>
      </c>
      <c r="F54" s="101">
        <v>81.943083946121206</v>
      </c>
      <c r="G54" s="101">
        <v>78.614174624700411</v>
      </c>
      <c r="H54" s="101">
        <v>78.118898519475934</v>
      </c>
      <c r="I54" s="101">
        <v>69.028058960668247</v>
      </c>
      <c r="J54" s="101">
        <v>64.930021461476812</v>
      </c>
      <c r="K54" s="101">
        <v>67.447265482151536</v>
      </c>
      <c r="L54" s="101">
        <v>59.983531213414395</v>
      </c>
      <c r="M54" s="101">
        <v>55.130762532098792</v>
      </c>
      <c r="N54" s="101">
        <v>49.242666673983848</v>
      </c>
      <c r="O54" s="101">
        <v>52.614477189682439</v>
      </c>
      <c r="P54" s="101">
        <v>54.216048925162745</v>
      </c>
      <c r="Q54" s="101">
        <v>50.303769367175711</v>
      </c>
      <c r="R54" s="101">
        <v>48.748006455661411</v>
      </c>
      <c r="S54" s="101">
        <v>44.816967259644422</v>
      </c>
      <c r="T54" s="101">
        <v>36.850347602551537</v>
      </c>
      <c r="U54" s="101">
        <v>37.197872823652752</v>
      </c>
      <c r="V54" s="101">
        <v>37.251066151067441</v>
      </c>
      <c r="W54" s="101">
        <v>39.054454025014124</v>
      </c>
      <c r="DA54" s="131" t="s">
        <v>1788</v>
      </c>
    </row>
    <row r="55" spans="1:105" ht="12" customHeight="1" x14ac:dyDescent="0.25">
      <c r="A55" s="107" t="s">
        <v>121</v>
      </c>
      <c r="B55" s="104">
        <v>117.22676695190258</v>
      </c>
      <c r="C55" s="104">
        <v>121.12821194548604</v>
      </c>
      <c r="D55" s="104">
        <v>126.36062761981125</v>
      </c>
      <c r="E55" s="104">
        <v>131.09939118589392</v>
      </c>
      <c r="F55" s="104">
        <v>136.58113870647287</v>
      </c>
      <c r="G55" s="104">
        <v>129.6688774770667</v>
      </c>
      <c r="H55" s="104">
        <v>130.32480925556561</v>
      </c>
      <c r="I55" s="104">
        <v>132.41384933825668</v>
      </c>
      <c r="J55" s="104">
        <v>147.49058375453171</v>
      </c>
      <c r="K55" s="104">
        <v>157.76952669131245</v>
      </c>
      <c r="L55" s="104">
        <v>152.14635399372389</v>
      </c>
      <c r="M55" s="104">
        <v>141.30240570060226</v>
      </c>
      <c r="N55" s="104">
        <v>129.11687052980267</v>
      </c>
      <c r="O55" s="104">
        <v>130.1707863776152</v>
      </c>
      <c r="P55" s="104">
        <v>130.06932960696494</v>
      </c>
      <c r="Q55" s="104">
        <v>120.26824853236984</v>
      </c>
      <c r="R55" s="104">
        <v>119.58449931220152</v>
      </c>
      <c r="S55" s="104">
        <v>120.76567111805582</v>
      </c>
      <c r="T55" s="104">
        <v>118.03147906326903</v>
      </c>
      <c r="U55" s="104">
        <v>124.14337000377311</v>
      </c>
      <c r="V55" s="104">
        <v>131.34614919901068</v>
      </c>
      <c r="W55" s="104">
        <v>131.56432504862948</v>
      </c>
      <c r="DA55" s="132" t="s">
        <v>1789</v>
      </c>
    </row>
    <row r="56" spans="1:105" ht="12" customHeight="1" x14ac:dyDescent="0.25">
      <c r="A56" s="108" t="s">
        <v>53</v>
      </c>
      <c r="B56" s="98">
        <v>23.17032348222379</v>
      </c>
      <c r="C56" s="98">
        <v>23.730537710310799</v>
      </c>
      <c r="D56" s="98">
        <v>25.387763866088935</v>
      </c>
      <c r="E56" s="98">
        <v>25.477342033088398</v>
      </c>
      <c r="F56" s="98">
        <v>27.135271221154923</v>
      </c>
      <c r="G56" s="98">
        <v>29.223851048734691</v>
      </c>
      <c r="H56" s="98">
        <v>26.456735517870701</v>
      </c>
      <c r="I56" s="98">
        <v>27.225426066565248</v>
      </c>
      <c r="J56" s="98">
        <v>29.790379632964928</v>
      </c>
      <c r="K56" s="98">
        <v>32.15043190340824</v>
      </c>
      <c r="L56" s="98">
        <v>31.233243614539457</v>
      </c>
      <c r="M56" s="98">
        <v>28.372700949297879</v>
      </c>
      <c r="N56" s="98">
        <v>21.603259385593887</v>
      </c>
      <c r="O56" s="98">
        <v>23.772826044489332</v>
      </c>
      <c r="P56" s="98">
        <v>23.309481153663775</v>
      </c>
      <c r="Q56" s="98">
        <v>20.598568786663481</v>
      </c>
      <c r="R56" s="98">
        <v>23.968211073072791</v>
      </c>
      <c r="S56" s="98">
        <v>24.937822887853251</v>
      </c>
      <c r="T56" s="98">
        <v>23.733265817572882</v>
      </c>
      <c r="U56" s="98">
        <v>24.080112648753509</v>
      </c>
      <c r="V56" s="98">
        <v>25.106146743571081</v>
      </c>
      <c r="W56" s="98">
        <v>25.879147082026744</v>
      </c>
      <c r="DA56" s="63" t="s">
        <v>1790</v>
      </c>
    </row>
    <row r="57" spans="1:105" ht="12" customHeight="1" x14ac:dyDescent="0.25">
      <c r="A57" s="108" t="s">
        <v>52</v>
      </c>
      <c r="B57" s="98">
        <v>94.056443469678783</v>
      </c>
      <c r="C57" s="98">
        <v>97.397674235175245</v>
      </c>
      <c r="D57" s="98">
        <v>100.97286375372232</v>
      </c>
      <c r="E57" s="98">
        <v>105.62204915280553</v>
      </c>
      <c r="F57" s="98">
        <v>109.44586748531793</v>
      </c>
      <c r="G57" s="98">
        <v>100.44502642833201</v>
      </c>
      <c r="H57" s="98">
        <v>103.8680737376949</v>
      </c>
      <c r="I57" s="98">
        <v>105.18842327169145</v>
      </c>
      <c r="J57" s="98">
        <v>117.7002041215668</v>
      </c>
      <c r="K57" s="98">
        <v>125.61909478790422</v>
      </c>
      <c r="L57" s="98">
        <v>120.91311037918443</v>
      </c>
      <c r="M57" s="98">
        <v>112.9297047513044</v>
      </c>
      <c r="N57" s="98">
        <v>107.5136111442088</v>
      </c>
      <c r="O57" s="98">
        <v>106.39796033312587</v>
      </c>
      <c r="P57" s="98">
        <v>106.75984845330117</v>
      </c>
      <c r="Q57" s="98">
        <v>99.669679745706361</v>
      </c>
      <c r="R57" s="98">
        <v>95.616288239128721</v>
      </c>
      <c r="S57" s="98">
        <v>95.827848230202562</v>
      </c>
      <c r="T57" s="98">
        <v>94.298213245696147</v>
      </c>
      <c r="U57" s="98">
        <v>100.0632573550196</v>
      </c>
      <c r="V57" s="98">
        <v>106.24000245543961</v>
      </c>
      <c r="W57" s="98">
        <v>105.68517796660274</v>
      </c>
      <c r="DA57" s="63" t="s">
        <v>1791</v>
      </c>
    </row>
    <row r="58" spans="1:105" ht="12" customHeight="1" x14ac:dyDescent="0.25">
      <c r="A58" s="121" t="s">
        <v>54</v>
      </c>
      <c r="B58" s="122">
        <v>112.54948191373816</v>
      </c>
      <c r="C58" s="122">
        <v>111.93791217517712</v>
      </c>
      <c r="D58" s="122">
        <v>129.02767135908979</v>
      </c>
      <c r="E58" s="122">
        <v>126.91938626317511</v>
      </c>
      <c r="F58" s="122">
        <v>138.86886221587571</v>
      </c>
      <c r="G58" s="122">
        <v>132.5923897156396</v>
      </c>
      <c r="H58" s="122">
        <v>131.09798688115364</v>
      </c>
      <c r="I58" s="122">
        <v>119.68353547337807</v>
      </c>
      <c r="J58" s="122">
        <v>116.82308412765443</v>
      </c>
      <c r="K58" s="122">
        <v>119.88350076504047</v>
      </c>
      <c r="L58" s="122">
        <v>109.88258558820972</v>
      </c>
      <c r="M58" s="122">
        <v>97.239369017296838</v>
      </c>
      <c r="N58" s="122">
        <v>90.114714589735144</v>
      </c>
      <c r="O58" s="122">
        <v>96.938582714158727</v>
      </c>
      <c r="P58" s="122">
        <v>97.516220255991556</v>
      </c>
      <c r="Q58" s="122">
        <v>89.504406697250147</v>
      </c>
      <c r="R58" s="122">
        <v>89.04418962043016</v>
      </c>
      <c r="S58" s="122">
        <v>86.051036287345795</v>
      </c>
      <c r="T58" s="122">
        <v>85.198363328975674</v>
      </c>
      <c r="U58" s="122">
        <v>90.866568205841446</v>
      </c>
      <c r="V58" s="122">
        <v>108.29332147682052</v>
      </c>
      <c r="W58" s="122">
        <v>101.64762640569052</v>
      </c>
      <c r="DA58" s="130" t="s">
        <v>1792</v>
      </c>
    </row>
    <row r="59" spans="1:105" ht="12" customHeight="1" x14ac:dyDescent="0.25">
      <c r="A59" s="97" t="s">
        <v>50</v>
      </c>
      <c r="B59" s="98">
        <v>4.8802870453676599</v>
      </c>
      <c r="C59" s="98">
        <v>4.7832856865421842</v>
      </c>
      <c r="D59" s="98">
        <v>4.7558557391588527</v>
      </c>
      <c r="E59" s="98">
        <v>4.4101497869767385</v>
      </c>
      <c r="F59" s="98">
        <v>4.9063938553880089</v>
      </c>
      <c r="G59" s="98">
        <v>4.404072358377741</v>
      </c>
      <c r="H59" s="98">
        <v>4.3208141476097035</v>
      </c>
      <c r="I59" s="98">
        <v>4.4524553191459759</v>
      </c>
      <c r="J59" s="98">
        <v>4.6292933288993874</v>
      </c>
      <c r="K59" s="98">
        <v>4.1446339024970777</v>
      </c>
      <c r="L59" s="98">
        <v>5.1304359327346232</v>
      </c>
      <c r="M59" s="98">
        <v>4.716948652801614</v>
      </c>
      <c r="N59" s="98">
        <v>1.5331894153219883</v>
      </c>
      <c r="O59" s="98">
        <v>7.4023213663458645</v>
      </c>
      <c r="P59" s="98">
        <v>8.3862390686976251</v>
      </c>
      <c r="Q59" s="98">
        <v>7.6305360098394095</v>
      </c>
      <c r="R59" s="98">
        <v>7.6337432055112577</v>
      </c>
      <c r="S59" s="98">
        <v>9.1217387650004085</v>
      </c>
      <c r="T59" s="98">
        <v>13.809393301819657</v>
      </c>
      <c r="U59" s="98">
        <v>18.398087286658008</v>
      </c>
      <c r="V59" s="98">
        <v>25.209220182129023</v>
      </c>
      <c r="W59" s="98">
        <v>24.709094585574601</v>
      </c>
      <c r="DA59" s="63" t="s">
        <v>1793</v>
      </c>
    </row>
    <row r="60" spans="1:105" ht="12" customHeight="1" x14ac:dyDescent="0.25">
      <c r="A60" s="109" t="s">
        <v>120</v>
      </c>
      <c r="B60" s="33">
        <v>107.6691948683705</v>
      </c>
      <c r="C60" s="33">
        <v>107.15462648863493</v>
      </c>
      <c r="D60" s="33">
        <v>124.27181561993095</v>
      </c>
      <c r="E60" s="33">
        <v>122.50923647619837</v>
      </c>
      <c r="F60" s="33">
        <v>133.96246836048769</v>
      </c>
      <c r="G60" s="33">
        <v>128.18831735726187</v>
      </c>
      <c r="H60" s="33">
        <v>126.77717273354394</v>
      </c>
      <c r="I60" s="33">
        <v>115.23108015423209</v>
      </c>
      <c r="J60" s="33">
        <v>112.19379079875503</v>
      </c>
      <c r="K60" s="33">
        <v>115.73886686254339</v>
      </c>
      <c r="L60" s="33">
        <v>104.75214965547509</v>
      </c>
      <c r="M60" s="33">
        <v>92.522420364495218</v>
      </c>
      <c r="N60" s="33">
        <v>88.581525174413159</v>
      </c>
      <c r="O60" s="33">
        <v>89.536261347812868</v>
      </c>
      <c r="P60" s="33">
        <v>89.129981187293936</v>
      </c>
      <c r="Q60" s="33">
        <v>81.873870687410744</v>
      </c>
      <c r="R60" s="33">
        <v>81.410446414918908</v>
      </c>
      <c r="S60" s="33">
        <v>76.929297522345394</v>
      </c>
      <c r="T60" s="33">
        <v>71.38897002715602</v>
      </c>
      <c r="U60" s="33">
        <v>72.468480919183435</v>
      </c>
      <c r="V60" s="33">
        <v>83.084101294691507</v>
      </c>
      <c r="W60" s="33">
        <v>76.938531820115912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3.2864277082329494</v>
      </c>
      <c r="C62" s="117">
        <f t="shared" si="21"/>
        <v>3.7830916035946709</v>
      </c>
      <c r="D62" s="117">
        <f t="shared" si="21"/>
        <v>6.8313514348620572</v>
      </c>
      <c r="E62" s="117">
        <f t="shared" si="21"/>
        <v>15.266640650954894</v>
      </c>
      <c r="F62" s="117">
        <f t="shared" si="21"/>
        <v>29.571164735109697</v>
      </c>
      <c r="G62" s="117">
        <f t="shared" si="21"/>
        <v>61.155551616765607</v>
      </c>
      <c r="H62" s="117">
        <f t="shared" si="21"/>
        <v>115.52646969789021</v>
      </c>
      <c r="I62" s="117">
        <f t="shared" si="21"/>
        <v>157.71415454248378</v>
      </c>
      <c r="J62" s="117">
        <f t="shared" si="21"/>
        <v>192.74223420055259</v>
      </c>
      <c r="K62" s="117">
        <f t="shared" si="21"/>
        <v>232.09827710925981</v>
      </c>
      <c r="L62" s="117">
        <f t="shared" si="21"/>
        <v>250.76282886795622</v>
      </c>
      <c r="M62" s="117">
        <f t="shared" si="21"/>
        <v>311.82593214744821</v>
      </c>
      <c r="N62" s="117">
        <f t="shared" si="21"/>
        <v>315.33112849223073</v>
      </c>
      <c r="O62" s="117">
        <f t="shared" si="21"/>
        <v>249.60638877221126</v>
      </c>
      <c r="P62" s="117">
        <f t="shared" si="21"/>
        <v>247.19093542654278</v>
      </c>
      <c r="Q62" s="117">
        <f t="shared" si="21"/>
        <v>350.73595926068788</v>
      </c>
      <c r="R62" s="117">
        <f t="shared" ref="R62:V62" si="22">R63+R66+R68+R77</f>
        <v>362.66559731821195</v>
      </c>
      <c r="S62" s="117">
        <f t="shared" si="22"/>
        <v>406.37383964753764</v>
      </c>
      <c r="T62" s="117">
        <f t="shared" si="22"/>
        <v>383.96047126260021</v>
      </c>
      <c r="U62" s="117">
        <f t="shared" si="22"/>
        <v>483.4057905304698</v>
      </c>
      <c r="V62" s="117">
        <f t="shared" si="22"/>
        <v>551.26065662079827</v>
      </c>
      <c r="W62" s="117">
        <f t="shared" ref="W62" si="23">W63+W66+W68+W77</f>
        <v>622.43568648054202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2.2441285384947771</v>
      </c>
      <c r="C63" s="122">
        <f t="shared" si="24"/>
        <v>2.5069553823824657</v>
      </c>
      <c r="D63" s="122">
        <f t="shared" si="24"/>
        <v>4.4488967427079471</v>
      </c>
      <c r="E63" s="122">
        <f t="shared" si="24"/>
        <v>10.197275048381835</v>
      </c>
      <c r="F63" s="122">
        <f t="shared" si="24"/>
        <v>19.493026892505718</v>
      </c>
      <c r="G63" s="122">
        <f t="shared" si="24"/>
        <v>42.074258090805536</v>
      </c>
      <c r="H63" s="122">
        <f t="shared" si="24"/>
        <v>81.14685324688601</v>
      </c>
      <c r="I63" s="122">
        <f t="shared" si="24"/>
        <v>103.80376182758422</v>
      </c>
      <c r="J63" s="122">
        <f t="shared" si="24"/>
        <v>122.8554481256415</v>
      </c>
      <c r="K63" s="122">
        <f t="shared" si="24"/>
        <v>152.46434872341214</v>
      </c>
      <c r="L63" s="122">
        <f t="shared" si="24"/>
        <v>152.22920440027542</v>
      </c>
      <c r="M63" s="122">
        <f t="shared" si="24"/>
        <v>210.79955940614309</v>
      </c>
      <c r="N63" s="122">
        <f t="shared" si="24"/>
        <v>187.49500684119525</v>
      </c>
      <c r="O63" s="122">
        <f t="shared" si="24"/>
        <v>139.58773946345994</v>
      </c>
      <c r="P63" s="122">
        <f t="shared" si="24"/>
        <v>140.73153339540275</v>
      </c>
      <c r="Q63" s="122">
        <f t="shared" si="24"/>
        <v>222.7364522859084</v>
      </c>
      <c r="R63" s="122">
        <f t="shared" ref="R63:V63" si="25">SUM(R64:R65)</f>
        <v>207.64304290843165</v>
      </c>
      <c r="S63" s="122">
        <f t="shared" si="25"/>
        <v>230.67297546102762</v>
      </c>
      <c r="T63" s="122">
        <f t="shared" si="25"/>
        <v>214.95973462056705</v>
      </c>
      <c r="U63" s="122">
        <f t="shared" si="25"/>
        <v>259.69872294411101</v>
      </c>
      <c r="V63" s="122">
        <f t="shared" si="25"/>
        <v>304.52846665469417</v>
      </c>
      <c r="W63" s="122">
        <f t="shared" ref="W63" si="26">SUM(W64:W65)</f>
        <v>351.84859280483431</v>
      </c>
      <c r="DA63" s="130" t="s">
        <v>1796</v>
      </c>
    </row>
    <row r="64" spans="1:105" ht="12" customHeight="1" x14ac:dyDescent="0.25">
      <c r="A64" s="97" t="s">
        <v>217</v>
      </c>
      <c r="B64" s="98">
        <v>2.1910845564204369</v>
      </c>
      <c r="C64" s="98">
        <v>2.4500925124433537</v>
      </c>
      <c r="D64" s="98">
        <v>4.3450526217165493</v>
      </c>
      <c r="E64" s="98">
        <v>9.9726693747712858</v>
      </c>
      <c r="F64" s="98">
        <v>19.036316686328224</v>
      </c>
      <c r="G64" s="98">
        <v>41.102153889717471</v>
      </c>
      <c r="H64" s="98">
        <v>79.318888936477009</v>
      </c>
      <c r="I64" s="98">
        <v>101.60879461502779</v>
      </c>
      <c r="J64" s="98">
        <v>120.25118767691053</v>
      </c>
      <c r="K64" s="98">
        <v>149.07951846178273</v>
      </c>
      <c r="L64" s="98">
        <v>149.03518776072522</v>
      </c>
      <c r="M64" s="98">
        <v>206.38985294099254</v>
      </c>
      <c r="N64" s="98">
        <v>183.99957798954063</v>
      </c>
      <c r="O64" s="98">
        <v>136.73672266087095</v>
      </c>
      <c r="P64" s="98">
        <v>137.77532399856233</v>
      </c>
      <c r="Q64" s="98">
        <v>218.31265919926798</v>
      </c>
      <c r="R64" s="98">
        <v>203.54352599500555</v>
      </c>
      <c r="S64" s="98">
        <v>226.13504315007901</v>
      </c>
      <c r="T64" s="98">
        <v>210.74903606665464</v>
      </c>
      <c r="U64" s="98">
        <v>254.62908654516033</v>
      </c>
      <c r="V64" s="98">
        <v>298.59800211772108</v>
      </c>
      <c r="W64" s="98">
        <v>345.00481388117652</v>
      </c>
      <c r="DA64" s="63" t="s">
        <v>1797</v>
      </c>
    </row>
    <row r="65" spans="1:105" ht="12" customHeight="1" x14ac:dyDescent="0.25">
      <c r="A65" s="97" t="s">
        <v>53</v>
      </c>
      <c r="B65" s="98">
        <v>5.3043982074340204E-2</v>
      </c>
      <c r="C65" s="98">
        <v>5.6862869939111979E-2</v>
      </c>
      <c r="D65" s="98">
        <v>0.10384412099139774</v>
      </c>
      <c r="E65" s="98">
        <v>0.22460567361054981</v>
      </c>
      <c r="F65" s="98">
        <v>0.45671020617749308</v>
      </c>
      <c r="G65" s="98">
        <v>0.9721042010880625</v>
      </c>
      <c r="H65" s="98">
        <v>1.8279643104089995</v>
      </c>
      <c r="I65" s="98">
        <v>2.1949672125564303</v>
      </c>
      <c r="J65" s="98">
        <v>2.6042604487309635</v>
      </c>
      <c r="K65" s="98">
        <v>3.3848302616294221</v>
      </c>
      <c r="L65" s="98">
        <v>3.1940166395502039</v>
      </c>
      <c r="M65" s="98">
        <v>4.4097064651505402</v>
      </c>
      <c r="N65" s="98">
        <v>3.4954288516546153</v>
      </c>
      <c r="O65" s="98">
        <v>2.8510168025889819</v>
      </c>
      <c r="P65" s="98">
        <v>2.9562093968404342</v>
      </c>
      <c r="Q65" s="98">
        <v>4.4237930866404263</v>
      </c>
      <c r="R65" s="98">
        <v>4.0995169134260987</v>
      </c>
      <c r="S65" s="98">
        <v>4.5379323109485927</v>
      </c>
      <c r="T65" s="98">
        <v>4.2106985539124215</v>
      </c>
      <c r="U65" s="98">
        <v>5.0696363989506628</v>
      </c>
      <c r="V65" s="98">
        <v>5.9304645369730888</v>
      </c>
      <c r="W65" s="98">
        <v>6.8437789236577826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0.19256976816407437</v>
      </c>
      <c r="C66" s="122">
        <f t="shared" si="27"/>
        <v>0.28408381334107219</v>
      </c>
      <c r="D66" s="122">
        <f t="shared" si="27"/>
        <v>0.33178575645722941</v>
      </c>
      <c r="E66" s="122">
        <f t="shared" si="27"/>
        <v>1.1384202247649415</v>
      </c>
      <c r="F66" s="122">
        <f t="shared" si="27"/>
        <v>1.9682215965135992</v>
      </c>
      <c r="G66" s="122">
        <f t="shared" si="27"/>
        <v>4.8953089246852528</v>
      </c>
      <c r="H66" s="122">
        <f t="shared" si="27"/>
        <v>10.930504700481476</v>
      </c>
      <c r="I66" s="122">
        <f t="shared" si="27"/>
        <v>21.994288307981474</v>
      </c>
      <c r="J66" s="122">
        <f t="shared" si="27"/>
        <v>27.502676748939379</v>
      </c>
      <c r="K66" s="122">
        <f t="shared" si="27"/>
        <v>24.045345488345188</v>
      </c>
      <c r="L66" s="122">
        <f t="shared" si="27"/>
        <v>39.43037942699366</v>
      </c>
      <c r="M66" s="122">
        <f t="shared" si="27"/>
        <v>39.400622610749188</v>
      </c>
      <c r="N66" s="122">
        <f t="shared" si="27"/>
        <v>65.558974605620094</v>
      </c>
      <c r="O66" s="122">
        <f t="shared" si="27"/>
        <v>40.285437383927629</v>
      </c>
      <c r="P66" s="122">
        <f t="shared" si="27"/>
        <v>31.800987457042254</v>
      </c>
      <c r="Q66" s="122">
        <f t="shared" si="27"/>
        <v>44.865671726803775</v>
      </c>
      <c r="R66" s="122">
        <f t="shared" si="27"/>
        <v>63.585531611522491</v>
      </c>
      <c r="S66" s="122">
        <f t="shared" si="27"/>
        <v>75.290543288291431</v>
      </c>
      <c r="T66" s="122">
        <f t="shared" si="27"/>
        <v>61.565648804703983</v>
      </c>
      <c r="U66" s="122">
        <f t="shared" si="27"/>
        <v>101.67325792471181</v>
      </c>
      <c r="V66" s="122">
        <f t="shared" si="27"/>
        <v>103.82694468502837</v>
      </c>
      <c r="W66" s="122">
        <f t="shared" si="27"/>
        <v>109.41557253227234</v>
      </c>
      <c r="DA66" s="130" t="s">
        <v>1799</v>
      </c>
    </row>
    <row r="67" spans="1:105" ht="12" customHeight="1" x14ac:dyDescent="0.25">
      <c r="A67" s="97" t="s">
        <v>53</v>
      </c>
      <c r="B67" s="98">
        <v>0.19256976816407437</v>
      </c>
      <c r="C67" s="98">
        <v>0.28408381334107219</v>
      </c>
      <c r="D67" s="98">
        <v>0.33178575645722941</v>
      </c>
      <c r="E67" s="98">
        <v>1.1384202247649415</v>
      </c>
      <c r="F67" s="98">
        <v>1.9682215965135992</v>
      </c>
      <c r="G67" s="98">
        <v>4.8953089246852528</v>
      </c>
      <c r="H67" s="98">
        <v>10.930504700481476</v>
      </c>
      <c r="I67" s="98">
        <v>21.994288307981474</v>
      </c>
      <c r="J67" s="98">
        <v>27.502676748939379</v>
      </c>
      <c r="K67" s="98">
        <v>24.045345488345188</v>
      </c>
      <c r="L67" s="98">
        <v>39.43037942699366</v>
      </c>
      <c r="M67" s="98">
        <v>39.400622610749188</v>
      </c>
      <c r="N67" s="98">
        <v>65.558974605620094</v>
      </c>
      <c r="O67" s="98">
        <v>40.285437383927629</v>
      </c>
      <c r="P67" s="98">
        <v>31.800987457042254</v>
      </c>
      <c r="Q67" s="98">
        <v>44.865671726803775</v>
      </c>
      <c r="R67" s="98">
        <v>63.585531611522491</v>
      </c>
      <c r="S67" s="98">
        <v>75.290543288291431</v>
      </c>
      <c r="T67" s="98">
        <v>61.565648804703983</v>
      </c>
      <c r="U67" s="98">
        <v>101.67325792471181</v>
      </c>
      <c r="V67" s="98">
        <v>103.82694468502837</v>
      </c>
      <c r="W67" s="98">
        <v>109.41557253227234</v>
      </c>
      <c r="DA67" s="63" t="s">
        <v>1800</v>
      </c>
    </row>
    <row r="68" spans="1:105" ht="12" customHeight="1" x14ac:dyDescent="0.25">
      <c r="A68" s="121" t="s">
        <v>55</v>
      </c>
      <c r="B68" s="122">
        <v>0.58024669780701732</v>
      </c>
      <c r="C68" s="122">
        <v>0.678683844286188</v>
      </c>
      <c r="D68" s="122">
        <v>1.3535784354434779</v>
      </c>
      <c r="E68" s="122">
        <v>2.621744451281633</v>
      </c>
      <c r="F68" s="122">
        <v>5.3408173779261201</v>
      </c>
      <c r="G68" s="122">
        <v>9.3254356754650303</v>
      </c>
      <c r="H68" s="122">
        <v>15.492269100466459</v>
      </c>
      <c r="I68" s="122">
        <v>21.416230607093247</v>
      </c>
      <c r="J68" s="122">
        <v>29.033980768013841</v>
      </c>
      <c r="K68" s="122">
        <v>38.354081195712723</v>
      </c>
      <c r="L68" s="122">
        <v>41.131523840759947</v>
      </c>
      <c r="M68" s="122">
        <v>43.444806142110615</v>
      </c>
      <c r="N68" s="122">
        <v>43.156869206169077</v>
      </c>
      <c r="O68" s="122">
        <v>48.189363951827836</v>
      </c>
      <c r="P68" s="122">
        <v>51.448563436067829</v>
      </c>
      <c r="Q68" s="122">
        <v>57.556321643811742</v>
      </c>
      <c r="R68" s="122">
        <v>62.553778819357561</v>
      </c>
      <c r="S68" s="122">
        <v>69.240287548181641</v>
      </c>
      <c r="T68" s="122">
        <v>73.322858200586751</v>
      </c>
      <c r="U68" s="122">
        <v>82.542957061914521</v>
      </c>
      <c r="V68" s="122">
        <v>92.576782099301568</v>
      </c>
      <c r="W68" s="122">
        <v>107.42641854218803</v>
      </c>
      <c r="DA68" s="130" t="s">
        <v>1801</v>
      </c>
    </row>
    <row r="69" spans="1:105" ht="12" customHeight="1" x14ac:dyDescent="0.25">
      <c r="A69" s="97" t="s">
        <v>134</v>
      </c>
      <c r="B69" s="98">
        <v>5.6985406789054706E-2</v>
      </c>
      <c r="C69" s="98">
        <v>5.9936812263873776E-2</v>
      </c>
      <c r="D69" s="98">
        <v>0.10082959558600613</v>
      </c>
      <c r="E69" s="98">
        <v>0.20196577551341946</v>
      </c>
      <c r="F69" s="98">
        <v>0.39892099830917771</v>
      </c>
      <c r="G69" s="98">
        <v>0.79692895027886257</v>
      </c>
      <c r="H69" s="98">
        <v>1.5683785907906709</v>
      </c>
      <c r="I69" s="98">
        <v>2.0949799443254689</v>
      </c>
      <c r="J69" s="98">
        <v>2.745209242462435</v>
      </c>
      <c r="K69" s="98">
        <v>3.9405653114689962</v>
      </c>
      <c r="L69" s="98">
        <v>4.0834944164941023</v>
      </c>
      <c r="M69" s="98">
        <v>4.3036717544226146</v>
      </c>
      <c r="N69" s="98">
        <v>4.6494480570940704</v>
      </c>
      <c r="O69" s="98">
        <v>5.7968611474207883</v>
      </c>
      <c r="P69" s="98">
        <v>5.8919592241072847</v>
      </c>
      <c r="Q69" s="98">
        <v>7.1286101333404357</v>
      </c>
      <c r="R69" s="98">
        <v>7.1795842534631351</v>
      </c>
      <c r="S69" s="98">
        <v>9.4298893939019415</v>
      </c>
      <c r="T69" s="98">
        <v>9.9509217571800708</v>
      </c>
      <c r="U69" s="98">
        <v>10.301143396602207</v>
      </c>
      <c r="V69" s="98">
        <v>10.732180399110888</v>
      </c>
      <c r="W69" s="98">
        <v>11.281548949649022</v>
      </c>
      <c r="DA69" s="63" t="s">
        <v>1802</v>
      </c>
    </row>
    <row r="70" spans="1:105" ht="12" customHeight="1" x14ac:dyDescent="0.25">
      <c r="A70" s="97" t="s">
        <v>133</v>
      </c>
      <c r="B70" s="98">
        <v>7.9024447011015768E-4</v>
      </c>
      <c r="C70" s="98">
        <v>6.9419185868622069E-4</v>
      </c>
      <c r="D70" s="98">
        <v>9.3098987811136868E-4</v>
      </c>
      <c r="E70" s="98">
        <v>2.0848675598488329E-3</v>
      </c>
      <c r="F70" s="98">
        <v>3.6443092304778695E-3</v>
      </c>
      <c r="G70" s="98">
        <v>8.306196772613815E-3</v>
      </c>
      <c r="H70" s="98">
        <v>2.0221474924658096E-2</v>
      </c>
      <c r="I70" s="98">
        <v>3.0232319196731836E-2</v>
      </c>
      <c r="J70" s="98">
        <v>4.3440402332529708E-2</v>
      </c>
      <c r="K70" s="98">
        <v>6.959547929258017E-2</v>
      </c>
      <c r="L70" s="98">
        <v>7.121677376952433E-2</v>
      </c>
      <c r="M70" s="98">
        <v>7.0817302583316519E-2</v>
      </c>
      <c r="N70" s="98">
        <v>8.1448811974737384E-2</v>
      </c>
      <c r="O70" s="98">
        <v>0.1011694662550809</v>
      </c>
      <c r="P70" s="98">
        <v>9.3837285561573419E-2</v>
      </c>
      <c r="Q70" s="98">
        <v>0.1274542938263358</v>
      </c>
      <c r="R70" s="98">
        <v>0.1133981660630799</v>
      </c>
      <c r="S70" s="98">
        <v>0.17523362811734822</v>
      </c>
      <c r="T70" s="98">
        <v>0.20647459495381301</v>
      </c>
      <c r="U70" s="98">
        <v>0.21682041989442344</v>
      </c>
      <c r="V70" s="98">
        <v>0.2372968012808572</v>
      </c>
      <c r="W70" s="98">
        <v>0.2321729639519173</v>
      </c>
      <c r="DA70" s="63" t="s">
        <v>1803</v>
      </c>
    </row>
    <row r="71" spans="1:105" ht="12" customHeight="1" x14ac:dyDescent="0.25">
      <c r="A71" s="100" t="s">
        <v>217</v>
      </c>
      <c r="B71" s="101">
        <v>1.5737930621242149E-4</v>
      </c>
      <c r="C71" s="101">
        <v>1.3163243854792764E-4</v>
      </c>
      <c r="D71" s="101">
        <v>8.0330911151835078E-5</v>
      </c>
      <c r="E71" s="101">
        <v>2.9629653945411184E-4</v>
      </c>
      <c r="F71" s="101">
        <v>3.9750651394413887E-4</v>
      </c>
      <c r="G71" s="101">
        <v>1.8371556075772756E-3</v>
      </c>
      <c r="H71" s="101">
        <v>4.1291472977558769E-3</v>
      </c>
      <c r="I71" s="101">
        <v>6.2140459975173444E-3</v>
      </c>
      <c r="J71" s="101">
        <v>8.6983269820147952E-3</v>
      </c>
      <c r="K71" s="101">
        <v>1.439757236353165E-2</v>
      </c>
      <c r="L71" s="101">
        <v>1.4640402493737771E-2</v>
      </c>
      <c r="M71" s="101">
        <v>1.4079037705159421E-2</v>
      </c>
      <c r="N71" s="101">
        <v>1.3502314551402286E-2</v>
      </c>
      <c r="O71" s="101">
        <v>1.8684364895204159E-2</v>
      </c>
      <c r="P71" s="101">
        <v>1.6634598091407795E-2</v>
      </c>
      <c r="Q71" s="101">
        <v>2.2045615335590234E-2</v>
      </c>
      <c r="R71" s="101">
        <v>2.23302137864421E-2</v>
      </c>
      <c r="S71" s="101">
        <v>3.6525363224383649E-2</v>
      </c>
      <c r="T71" s="101">
        <v>4.1856031981588881E-2</v>
      </c>
      <c r="U71" s="101">
        <v>4.2074531133762492E-2</v>
      </c>
      <c r="V71" s="101">
        <v>4.5507961332420709E-2</v>
      </c>
      <c r="W71" s="101">
        <v>4.5876793448078428E-2</v>
      </c>
      <c r="DA71" s="131" t="s">
        <v>1804</v>
      </c>
    </row>
    <row r="72" spans="1:105" ht="12" customHeight="1" x14ac:dyDescent="0.25">
      <c r="A72" s="103" t="s">
        <v>52</v>
      </c>
      <c r="B72" s="104">
        <v>6.3286516389773624E-4</v>
      </c>
      <c r="C72" s="104">
        <v>5.6255942013829299E-4</v>
      </c>
      <c r="D72" s="104">
        <v>8.5065896695953362E-4</v>
      </c>
      <c r="E72" s="104">
        <v>1.7885710203947212E-3</v>
      </c>
      <c r="F72" s="104">
        <v>3.2468027165337308E-3</v>
      </c>
      <c r="G72" s="104">
        <v>6.46904116503654E-3</v>
      </c>
      <c r="H72" s="104">
        <v>1.6092327626902218E-2</v>
      </c>
      <c r="I72" s="104">
        <v>2.4018273199214492E-2</v>
      </c>
      <c r="J72" s="104">
        <v>3.4742075350514913E-2</v>
      </c>
      <c r="K72" s="104">
        <v>5.5197906929048517E-2</v>
      </c>
      <c r="L72" s="104">
        <v>5.6576371275786554E-2</v>
      </c>
      <c r="M72" s="104">
        <v>5.6738264878157099E-2</v>
      </c>
      <c r="N72" s="104">
        <v>6.7946497423335098E-2</v>
      </c>
      <c r="O72" s="104">
        <v>8.2485101359876745E-2</v>
      </c>
      <c r="P72" s="104">
        <v>7.7202687470165621E-2</v>
      </c>
      <c r="Q72" s="104">
        <v>0.10540867849074557</v>
      </c>
      <c r="R72" s="104">
        <v>9.106795227663779E-2</v>
      </c>
      <c r="S72" s="104">
        <v>0.13870826489296456</v>
      </c>
      <c r="T72" s="104">
        <v>0.16461856297222413</v>
      </c>
      <c r="U72" s="104">
        <v>0.17474588876066094</v>
      </c>
      <c r="V72" s="104">
        <v>0.19178883994843648</v>
      </c>
      <c r="W72" s="104">
        <v>0.18629617050383887</v>
      </c>
      <c r="DA72" s="132" t="s">
        <v>1805</v>
      </c>
    </row>
    <row r="73" spans="1:105" ht="12" customHeight="1" x14ac:dyDescent="0.25">
      <c r="A73" s="106" t="s">
        <v>122</v>
      </c>
      <c r="B73" s="101">
        <v>0.18582317845354493</v>
      </c>
      <c r="C73" s="101">
        <v>0.21211102389332484</v>
      </c>
      <c r="D73" s="101">
        <v>0.48943993078592607</v>
      </c>
      <c r="E73" s="101">
        <v>0.85676862303301449</v>
      </c>
      <c r="F73" s="101">
        <v>2.0278879426446093</v>
      </c>
      <c r="G73" s="101">
        <v>3.348646835098875</v>
      </c>
      <c r="H73" s="101">
        <v>5.1556471511660673</v>
      </c>
      <c r="I73" s="101">
        <v>5.1997158871425961</v>
      </c>
      <c r="J73" s="101">
        <v>5.7884176155862832</v>
      </c>
      <c r="K73" s="101">
        <v>8.2223424857651519</v>
      </c>
      <c r="L73" s="101">
        <v>8.9167990574346998</v>
      </c>
      <c r="M73" s="101">
        <v>9.9357972121610114</v>
      </c>
      <c r="N73" s="101">
        <v>10.106789294925653</v>
      </c>
      <c r="O73" s="101">
        <v>11.922239366576919</v>
      </c>
      <c r="P73" s="101">
        <v>13.097602539901267</v>
      </c>
      <c r="Q73" s="101">
        <v>13.025206765348029</v>
      </c>
      <c r="R73" s="101">
        <v>13.719835104712741</v>
      </c>
      <c r="S73" s="101">
        <v>14.003910638204783</v>
      </c>
      <c r="T73" s="101">
        <v>12.948319196103578</v>
      </c>
      <c r="U73" s="101">
        <v>15.113958611685327</v>
      </c>
      <c r="V73" s="101">
        <v>17.118635595537093</v>
      </c>
      <c r="W73" s="101">
        <v>23.19112526283465</v>
      </c>
      <c r="DA73" s="131" t="s">
        <v>1806</v>
      </c>
    </row>
    <row r="74" spans="1:105" ht="12" customHeight="1" x14ac:dyDescent="0.25">
      <c r="A74" s="107" t="s">
        <v>121</v>
      </c>
      <c r="B74" s="104">
        <v>0.33664786809430758</v>
      </c>
      <c r="C74" s="104">
        <v>0.40594181627030312</v>
      </c>
      <c r="D74" s="104">
        <v>0.76237791919343434</v>
      </c>
      <c r="E74" s="104">
        <v>1.5609251851753503</v>
      </c>
      <c r="F74" s="104">
        <v>2.9103641277418553</v>
      </c>
      <c r="G74" s="104">
        <v>5.1715536933146797</v>
      </c>
      <c r="H74" s="104">
        <v>8.7480218835850625</v>
      </c>
      <c r="I74" s="104">
        <v>14.091302456428451</v>
      </c>
      <c r="J74" s="104">
        <v>20.456913507632592</v>
      </c>
      <c r="K74" s="104">
        <v>26.121577919185995</v>
      </c>
      <c r="L74" s="104">
        <v>28.060013593061619</v>
      </c>
      <c r="M74" s="104">
        <v>29.13451987294367</v>
      </c>
      <c r="N74" s="104">
        <v>28.319183042174615</v>
      </c>
      <c r="O74" s="104">
        <v>30.369093971575047</v>
      </c>
      <c r="P74" s="104">
        <v>32.365164386497703</v>
      </c>
      <c r="Q74" s="104">
        <v>37.275050451296941</v>
      </c>
      <c r="R74" s="104">
        <v>41.540961295118606</v>
      </c>
      <c r="S74" s="104">
        <v>45.63125388795757</v>
      </c>
      <c r="T74" s="104">
        <v>50.217142652349295</v>
      </c>
      <c r="U74" s="104">
        <v>56.911034633732562</v>
      </c>
      <c r="V74" s="104">
        <v>64.488669303372731</v>
      </c>
      <c r="W74" s="104">
        <v>72.721571365752439</v>
      </c>
      <c r="DA74" s="132" t="s">
        <v>1807</v>
      </c>
    </row>
    <row r="75" spans="1:105" ht="12" customHeight="1" x14ac:dyDescent="0.25">
      <c r="A75" s="108" t="s">
        <v>53</v>
      </c>
      <c r="B75" s="98">
        <v>6.6539752022219484E-2</v>
      </c>
      <c r="C75" s="98">
        <v>7.9529099162546288E-2</v>
      </c>
      <c r="D75" s="98">
        <v>0.15317327045444801</v>
      </c>
      <c r="E75" s="98">
        <v>0.30334408475157926</v>
      </c>
      <c r="F75" s="98">
        <v>0.57821688050439801</v>
      </c>
      <c r="G75" s="98">
        <v>1.1655280570365956</v>
      </c>
      <c r="H75" s="98">
        <v>1.7759020910952998</v>
      </c>
      <c r="I75" s="98">
        <v>2.8972929578466786</v>
      </c>
      <c r="J75" s="98">
        <v>4.1319195029111757</v>
      </c>
      <c r="K75" s="98">
        <v>5.3230812674207417</v>
      </c>
      <c r="L75" s="98">
        <v>5.7602776364626873</v>
      </c>
      <c r="M75" s="98">
        <v>5.8500420821418775</v>
      </c>
      <c r="N75" s="98">
        <v>4.7382395060992177</v>
      </c>
      <c r="O75" s="98">
        <v>5.5462458836244259</v>
      </c>
      <c r="P75" s="98">
        <v>5.8001005431637145</v>
      </c>
      <c r="Q75" s="98">
        <v>6.3841678923322593</v>
      </c>
      <c r="R75" s="98">
        <v>8.3260166177587145</v>
      </c>
      <c r="S75" s="98">
        <v>9.4227450323705053</v>
      </c>
      <c r="T75" s="98">
        <v>10.097448618163355</v>
      </c>
      <c r="U75" s="98">
        <v>11.03904400932359</v>
      </c>
      <c r="V75" s="98">
        <v>12.32668033818762</v>
      </c>
      <c r="W75" s="98">
        <v>14.304578697263052</v>
      </c>
      <c r="DA75" s="63" t="s">
        <v>1808</v>
      </c>
    </row>
    <row r="76" spans="1:105" ht="12" customHeight="1" x14ac:dyDescent="0.25">
      <c r="A76" s="108" t="s">
        <v>52</v>
      </c>
      <c r="B76" s="98">
        <v>0.27010811607208807</v>
      </c>
      <c r="C76" s="98">
        <v>0.32641271710775682</v>
      </c>
      <c r="D76" s="98">
        <v>0.60920464873898639</v>
      </c>
      <c r="E76" s="98">
        <v>1.2575811004237711</v>
      </c>
      <c r="F76" s="98">
        <v>2.3321472472374571</v>
      </c>
      <c r="G76" s="98">
        <v>4.0060256362780846</v>
      </c>
      <c r="H76" s="98">
        <v>6.972119792489762</v>
      </c>
      <c r="I76" s="98">
        <v>11.194009498581773</v>
      </c>
      <c r="J76" s="98">
        <v>16.324994004721418</v>
      </c>
      <c r="K76" s="98">
        <v>20.798496651765252</v>
      </c>
      <c r="L76" s="98">
        <v>22.299735956598933</v>
      </c>
      <c r="M76" s="98">
        <v>23.284477790801791</v>
      </c>
      <c r="N76" s="98">
        <v>23.580943536075399</v>
      </c>
      <c r="O76" s="98">
        <v>24.822848087950621</v>
      </c>
      <c r="P76" s="98">
        <v>26.565063843333988</v>
      </c>
      <c r="Q76" s="98">
        <v>30.890882558964684</v>
      </c>
      <c r="R76" s="98">
        <v>33.214944677359895</v>
      </c>
      <c r="S76" s="98">
        <v>36.208508855587063</v>
      </c>
      <c r="T76" s="98">
        <v>40.11969403418594</v>
      </c>
      <c r="U76" s="98">
        <v>45.871990624408973</v>
      </c>
      <c r="V76" s="98">
        <v>52.16198896518511</v>
      </c>
      <c r="W76" s="98">
        <v>58.416992668489392</v>
      </c>
      <c r="DA76" s="63" t="s">
        <v>1809</v>
      </c>
    </row>
    <row r="77" spans="1:105" ht="12" customHeight="1" x14ac:dyDescent="0.25">
      <c r="A77" s="121" t="s">
        <v>54</v>
      </c>
      <c r="B77" s="122">
        <v>0.26948270376708072</v>
      </c>
      <c r="C77" s="122">
        <v>0.3133685635849448</v>
      </c>
      <c r="D77" s="122">
        <v>0.69709050025340236</v>
      </c>
      <c r="E77" s="122">
        <v>1.3092009265264868</v>
      </c>
      <c r="F77" s="122">
        <v>2.7690988681642548</v>
      </c>
      <c r="G77" s="122">
        <v>4.8605489258097885</v>
      </c>
      <c r="H77" s="122">
        <v>7.9568426500562639</v>
      </c>
      <c r="I77" s="122">
        <v>10.499873799824833</v>
      </c>
      <c r="J77" s="122">
        <v>13.350128557957884</v>
      </c>
      <c r="K77" s="122">
        <v>17.234501701789746</v>
      </c>
      <c r="L77" s="122">
        <v>17.971721199927206</v>
      </c>
      <c r="M77" s="122">
        <v>18.180943988445357</v>
      </c>
      <c r="N77" s="122">
        <v>19.120277839246313</v>
      </c>
      <c r="O77" s="122">
        <v>21.543847972995842</v>
      </c>
      <c r="P77" s="122">
        <v>23.209851138029954</v>
      </c>
      <c r="Q77" s="122">
        <v>25.577513604163968</v>
      </c>
      <c r="R77" s="122">
        <v>28.883243978900296</v>
      </c>
      <c r="S77" s="122">
        <v>31.170033350036906</v>
      </c>
      <c r="T77" s="122">
        <v>34.112229636742413</v>
      </c>
      <c r="U77" s="122">
        <v>39.49085259973247</v>
      </c>
      <c r="V77" s="122">
        <v>50.328463181774119</v>
      </c>
      <c r="W77" s="122">
        <v>53.745102601247353</v>
      </c>
      <c r="DA77" s="130" t="s">
        <v>1810</v>
      </c>
    </row>
    <row r="78" spans="1:105" ht="12" customHeight="1" x14ac:dyDescent="0.25">
      <c r="A78" s="97" t="s">
        <v>192</v>
      </c>
      <c r="B78" s="98">
        <v>6.2298948876243444E-3</v>
      </c>
      <c r="C78" s="98">
        <v>6.534316318682943E-3</v>
      </c>
      <c r="D78" s="98">
        <v>1.1789056436991904E-2</v>
      </c>
      <c r="E78" s="98">
        <v>2.3282575571832245E-2</v>
      </c>
      <c r="F78" s="98">
        <v>4.576044363811798E-2</v>
      </c>
      <c r="G78" s="98">
        <v>9.2036691066205614E-2</v>
      </c>
      <c r="H78" s="98">
        <v>0.18189107381620134</v>
      </c>
      <c r="I78" s="98">
        <v>0.24070971801716731</v>
      </c>
      <c r="J78" s="98">
        <v>0.29040586401000396</v>
      </c>
      <c r="K78" s="98">
        <v>0.39331398892408692</v>
      </c>
      <c r="L78" s="98">
        <v>0.4111585617040478</v>
      </c>
      <c r="M78" s="98">
        <v>0.40223832941041715</v>
      </c>
      <c r="N78" s="98">
        <v>0.44151330153663143</v>
      </c>
      <c r="O78" s="98">
        <v>0.54446878994192083</v>
      </c>
      <c r="P78" s="98">
        <v>0.54680237588171521</v>
      </c>
      <c r="Q78" s="98">
        <v>0.66526444106513738</v>
      </c>
      <c r="R78" s="98">
        <v>1.0511809918503803</v>
      </c>
      <c r="S78" s="98">
        <v>1.1134924624769094</v>
      </c>
      <c r="T78" s="98">
        <v>1.2638796505937799</v>
      </c>
      <c r="U78" s="98">
        <v>1.5626472647305751</v>
      </c>
      <c r="V78" s="98">
        <v>1.6027114313941129</v>
      </c>
      <c r="W78" s="98">
        <v>1.7246546599079073</v>
      </c>
      <c r="DA78" s="63" t="s">
        <v>1811</v>
      </c>
    </row>
    <row r="79" spans="1:105" ht="12" customHeight="1" x14ac:dyDescent="0.25">
      <c r="A79" s="109" t="s">
        <v>120</v>
      </c>
      <c r="B79" s="33">
        <v>0.2632528088794564</v>
      </c>
      <c r="C79" s="33">
        <v>0.30683424726626185</v>
      </c>
      <c r="D79" s="33">
        <v>0.68530144381641045</v>
      </c>
      <c r="E79" s="33">
        <v>1.2859183509546546</v>
      </c>
      <c r="F79" s="33">
        <v>2.7233384245261369</v>
      </c>
      <c r="G79" s="33">
        <v>4.7685122347435831</v>
      </c>
      <c r="H79" s="33">
        <v>7.7749515762400625</v>
      </c>
      <c r="I79" s="33">
        <v>10.259164081807667</v>
      </c>
      <c r="J79" s="33">
        <v>13.059722693947879</v>
      </c>
      <c r="K79" s="33">
        <v>16.841187712865658</v>
      </c>
      <c r="L79" s="33">
        <v>17.560562638223157</v>
      </c>
      <c r="M79" s="33">
        <v>17.778705659034941</v>
      </c>
      <c r="N79" s="33">
        <v>18.678764537709682</v>
      </c>
      <c r="O79" s="33">
        <v>20.999379183053922</v>
      </c>
      <c r="P79" s="33">
        <v>22.663048762148239</v>
      </c>
      <c r="Q79" s="33">
        <v>24.912249163098831</v>
      </c>
      <c r="R79" s="33">
        <v>27.832062987049916</v>
      </c>
      <c r="S79" s="33">
        <v>30.056540887559997</v>
      </c>
      <c r="T79" s="33">
        <v>32.848349986148634</v>
      </c>
      <c r="U79" s="33">
        <v>37.928205335001898</v>
      </c>
      <c r="V79" s="33">
        <v>48.725751750380006</v>
      </c>
      <c r="W79" s="33">
        <v>52.020447941339448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418.19738199966156</v>
      </c>
      <c r="C81" s="117">
        <f t="shared" si="28"/>
        <v>424.73492779474265</v>
      </c>
      <c r="D81" s="117">
        <f t="shared" si="28"/>
        <v>420.24367719551435</v>
      </c>
      <c r="E81" s="117">
        <f t="shared" si="28"/>
        <v>424.36637717876226</v>
      </c>
      <c r="F81" s="117">
        <f t="shared" si="28"/>
        <v>418.14224600093718</v>
      </c>
      <c r="G81" s="117">
        <f t="shared" si="28"/>
        <v>429.06535422668594</v>
      </c>
      <c r="H81" s="117">
        <f t="shared" si="28"/>
        <v>456.08797569536591</v>
      </c>
      <c r="I81" s="117">
        <f t="shared" si="28"/>
        <v>544.75680591641981</v>
      </c>
      <c r="J81" s="117">
        <f t="shared" si="28"/>
        <v>498.27547898297246</v>
      </c>
      <c r="K81" s="117">
        <f t="shared" si="28"/>
        <v>468.11957014283246</v>
      </c>
      <c r="L81" s="117">
        <f t="shared" si="28"/>
        <v>520.03219720512948</v>
      </c>
      <c r="M81" s="117">
        <f t="shared" si="28"/>
        <v>668.17037984114097</v>
      </c>
      <c r="N81" s="117">
        <f t="shared" si="28"/>
        <v>871.70992577084996</v>
      </c>
      <c r="O81" s="117">
        <f t="shared" si="28"/>
        <v>769.09160580239256</v>
      </c>
      <c r="P81" s="117">
        <f t="shared" si="28"/>
        <v>733.05473320231511</v>
      </c>
      <c r="Q81" s="117">
        <f t="shared" si="28"/>
        <v>781.36613480696712</v>
      </c>
      <c r="R81" s="117">
        <f t="shared" ref="R81:V81" si="29">R82+R85+R87+R100</f>
        <v>757.25020728522009</v>
      </c>
      <c r="S81" s="117">
        <f t="shared" si="29"/>
        <v>785.4287189772964</v>
      </c>
      <c r="T81" s="117">
        <f t="shared" si="29"/>
        <v>731.23204637673541</v>
      </c>
      <c r="U81" s="117">
        <f t="shared" si="29"/>
        <v>749.73794455886605</v>
      </c>
      <c r="V81" s="117">
        <f t="shared" si="29"/>
        <v>691.2762993608128</v>
      </c>
      <c r="W81" s="117">
        <f t="shared" ref="W81" si="30">W82+W85+W87+W100</f>
        <v>722.4055333285653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288.42855445854048</v>
      </c>
      <c r="C82" s="122">
        <f t="shared" si="31"/>
        <v>291.54427340960029</v>
      </c>
      <c r="D82" s="122">
        <f t="shared" si="31"/>
        <v>292.94720097163099</v>
      </c>
      <c r="E82" s="122">
        <f t="shared" si="31"/>
        <v>295.59043194872618</v>
      </c>
      <c r="F82" s="122">
        <f t="shared" si="31"/>
        <v>301.93779968024819</v>
      </c>
      <c r="G82" s="122">
        <f t="shared" si="31"/>
        <v>311.45499946668218</v>
      </c>
      <c r="H82" s="122">
        <f t="shared" si="31"/>
        <v>322.73965992911877</v>
      </c>
      <c r="I82" s="122">
        <f t="shared" si="31"/>
        <v>384.62937174080446</v>
      </c>
      <c r="J82" s="122">
        <f t="shared" si="31"/>
        <v>327.21005394398219</v>
      </c>
      <c r="K82" s="122">
        <f t="shared" si="31"/>
        <v>301.38523089967248</v>
      </c>
      <c r="L82" s="122">
        <f t="shared" si="31"/>
        <v>322.72352660262322</v>
      </c>
      <c r="M82" s="122">
        <f t="shared" si="31"/>
        <v>444.74293420549009</v>
      </c>
      <c r="N82" s="122">
        <f t="shared" si="31"/>
        <v>556.91010475095675</v>
      </c>
      <c r="O82" s="122">
        <f t="shared" si="31"/>
        <v>488.35696934341445</v>
      </c>
      <c r="P82" s="122">
        <f t="shared" si="31"/>
        <v>470.94299668772169</v>
      </c>
      <c r="Q82" s="122">
        <f t="shared" si="31"/>
        <v>495.24325531594877</v>
      </c>
      <c r="R82" s="122">
        <f t="shared" ref="R82:V82" si="32">SUM(R83:R84)</f>
        <v>433.43097396680054</v>
      </c>
      <c r="S82" s="122">
        <f t="shared" si="32"/>
        <v>444.13149306031988</v>
      </c>
      <c r="T82" s="122">
        <f t="shared" si="32"/>
        <v>430.69781441675684</v>
      </c>
      <c r="U82" s="122">
        <f t="shared" si="32"/>
        <v>406.18379284392876</v>
      </c>
      <c r="V82" s="122">
        <f t="shared" si="32"/>
        <v>378.07090583724249</v>
      </c>
      <c r="W82" s="122">
        <f t="shared" ref="W82" si="33">SUM(W83:W84)</f>
        <v>413.66296539894131</v>
      </c>
      <c r="DA82" s="130" t="s">
        <v>1814</v>
      </c>
    </row>
    <row r="83" spans="1:105" ht="12" customHeight="1" x14ac:dyDescent="0.25">
      <c r="A83" s="97" t="s">
        <v>204</v>
      </c>
      <c r="B83" s="98">
        <v>285.66231403742762</v>
      </c>
      <c r="C83" s="98">
        <v>288.86265069481618</v>
      </c>
      <c r="D83" s="98">
        <v>290.17321546502427</v>
      </c>
      <c r="E83" s="98">
        <v>292.95127820945703</v>
      </c>
      <c r="F83" s="98">
        <v>299.06776337807764</v>
      </c>
      <c r="G83" s="98">
        <v>308.53613276540455</v>
      </c>
      <c r="H83" s="98">
        <v>319.79172224183992</v>
      </c>
      <c r="I83" s="98">
        <v>381.33431710995205</v>
      </c>
      <c r="J83" s="98">
        <v>324.39986386978632</v>
      </c>
      <c r="K83" s="98">
        <v>298.67270161548413</v>
      </c>
      <c r="L83" s="98">
        <v>319.98048847883825</v>
      </c>
      <c r="M83" s="98">
        <v>440.97420858097956</v>
      </c>
      <c r="N83" s="98">
        <v>552.71018397984221</v>
      </c>
      <c r="O83" s="98">
        <v>484.31768035763082</v>
      </c>
      <c r="P83" s="98">
        <v>466.93543170190657</v>
      </c>
      <c r="Q83" s="98">
        <v>491.26137232193037</v>
      </c>
      <c r="R83" s="98">
        <v>429.96703255464939</v>
      </c>
      <c r="S83" s="98">
        <v>440.59486354993601</v>
      </c>
      <c r="T83" s="98">
        <v>427.28302298412314</v>
      </c>
      <c r="U83" s="98">
        <v>402.97452192843838</v>
      </c>
      <c r="V83" s="98">
        <v>375.0910278434369</v>
      </c>
      <c r="W83" s="98">
        <v>410.40651063126086</v>
      </c>
      <c r="DA83" s="63" t="s">
        <v>1815</v>
      </c>
    </row>
    <row r="84" spans="1:105" ht="12" customHeight="1" x14ac:dyDescent="0.25">
      <c r="A84" s="97" t="s">
        <v>53</v>
      </c>
      <c r="B84" s="98">
        <v>2.7662404211128537</v>
      </c>
      <c r="C84" s="98">
        <v>2.6816227147841181</v>
      </c>
      <c r="D84" s="98">
        <v>2.7739855066067021</v>
      </c>
      <c r="E84" s="98">
        <v>2.6391537392691582</v>
      </c>
      <c r="F84" s="98">
        <v>2.8700363021705715</v>
      </c>
      <c r="G84" s="98">
        <v>2.9188667012776408</v>
      </c>
      <c r="H84" s="98">
        <v>2.9479376872788317</v>
      </c>
      <c r="I84" s="98">
        <v>3.2950546308523889</v>
      </c>
      <c r="J84" s="98">
        <v>2.8101900741958579</v>
      </c>
      <c r="K84" s="98">
        <v>2.7125292841883435</v>
      </c>
      <c r="L84" s="98">
        <v>2.7430381237849968</v>
      </c>
      <c r="M84" s="98">
        <v>3.7687256245105165</v>
      </c>
      <c r="N84" s="98">
        <v>4.1999207711145781</v>
      </c>
      <c r="O84" s="98">
        <v>4.0392889857836529</v>
      </c>
      <c r="P84" s="98">
        <v>4.0075649858150948</v>
      </c>
      <c r="Q84" s="98">
        <v>3.981882994018386</v>
      </c>
      <c r="R84" s="98">
        <v>3.4639414121511596</v>
      </c>
      <c r="S84" s="98">
        <v>3.5366295103838543</v>
      </c>
      <c r="T84" s="98">
        <v>3.4147914326337303</v>
      </c>
      <c r="U84" s="98">
        <v>3.2092709154903658</v>
      </c>
      <c r="V84" s="98">
        <v>2.9798779938055961</v>
      </c>
      <c r="W84" s="98">
        <v>3.2564547676804496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23.931152470929128</v>
      </c>
      <c r="C85" s="122">
        <f t="shared" si="34"/>
        <v>32.336528567611737</v>
      </c>
      <c r="D85" s="122">
        <f t="shared" si="34"/>
        <v>27.239970995154124</v>
      </c>
      <c r="E85" s="122">
        <f t="shared" si="34"/>
        <v>36.199954429157074</v>
      </c>
      <c r="F85" s="122">
        <f t="shared" si="34"/>
        <v>20.362785322333256</v>
      </c>
      <c r="G85" s="122">
        <f t="shared" si="34"/>
        <v>23.03134052091956</v>
      </c>
      <c r="H85" s="122">
        <f t="shared" si="34"/>
        <v>31.554937539258809</v>
      </c>
      <c r="I85" s="122">
        <f t="shared" si="34"/>
        <v>52.221839646224929</v>
      </c>
      <c r="J85" s="122">
        <f t="shared" si="34"/>
        <v>58.426833171371463</v>
      </c>
      <c r="K85" s="122">
        <f t="shared" si="34"/>
        <v>43.148558457402785</v>
      </c>
      <c r="L85" s="122">
        <f t="shared" si="34"/>
        <v>66.167718688455111</v>
      </c>
      <c r="M85" s="122">
        <f t="shared" si="34"/>
        <v>74.547840452001878</v>
      </c>
      <c r="N85" s="122">
        <f t="shared" si="34"/>
        <v>151.34764715196263</v>
      </c>
      <c r="O85" s="122">
        <f t="shared" si="34"/>
        <v>102.78172931496066</v>
      </c>
      <c r="P85" s="122">
        <f t="shared" si="34"/>
        <v>82.670267399061885</v>
      </c>
      <c r="Q85" s="122">
        <f t="shared" si="34"/>
        <v>104.51177849042507</v>
      </c>
      <c r="R85" s="122">
        <f t="shared" si="34"/>
        <v>130.67141004946436</v>
      </c>
      <c r="S85" s="122">
        <f t="shared" si="34"/>
        <v>145.78706355268389</v>
      </c>
      <c r="T85" s="122">
        <f t="shared" si="34"/>
        <v>107.14426700643902</v>
      </c>
      <c r="U85" s="122">
        <f t="shared" si="34"/>
        <v>152.28336166050445</v>
      </c>
      <c r="V85" s="122">
        <f t="shared" si="34"/>
        <v>126.62901319562086</v>
      </c>
      <c r="W85" s="122">
        <f t="shared" si="34"/>
        <v>114.94314576084697</v>
      </c>
      <c r="DA85" s="130" t="s">
        <v>1817</v>
      </c>
    </row>
    <row r="86" spans="1:105" ht="12" customHeight="1" x14ac:dyDescent="0.25">
      <c r="A86" s="97" t="s">
        <v>53</v>
      </c>
      <c r="B86" s="98">
        <v>23.931152470929128</v>
      </c>
      <c r="C86" s="98">
        <v>32.336528567611737</v>
      </c>
      <c r="D86" s="98">
        <v>27.239970995154124</v>
      </c>
      <c r="E86" s="98">
        <v>36.199954429157074</v>
      </c>
      <c r="F86" s="98">
        <v>20.362785322333256</v>
      </c>
      <c r="G86" s="98">
        <v>23.03134052091956</v>
      </c>
      <c r="H86" s="98">
        <v>31.554937539258809</v>
      </c>
      <c r="I86" s="98">
        <v>52.221839646224929</v>
      </c>
      <c r="J86" s="98">
        <v>58.426833171371463</v>
      </c>
      <c r="K86" s="98">
        <v>43.148558457402785</v>
      </c>
      <c r="L86" s="98">
        <v>66.167718688455111</v>
      </c>
      <c r="M86" s="98">
        <v>74.547840452001878</v>
      </c>
      <c r="N86" s="98">
        <v>151.34764715196263</v>
      </c>
      <c r="O86" s="98">
        <v>102.78172931496066</v>
      </c>
      <c r="P86" s="98">
        <v>82.670267399061885</v>
      </c>
      <c r="Q86" s="98">
        <v>104.51177849042507</v>
      </c>
      <c r="R86" s="98">
        <v>130.67141004946436</v>
      </c>
      <c r="S86" s="98">
        <v>145.78706355268389</v>
      </c>
      <c r="T86" s="98">
        <v>107.14426700643902</v>
      </c>
      <c r="U86" s="98">
        <v>152.28336166050445</v>
      </c>
      <c r="V86" s="98">
        <v>126.62901319562086</v>
      </c>
      <c r="W86" s="98">
        <v>114.94314576084697</v>
      </c>
      <c r="DA86" s="63" t="s">
        <v>1818</v>
      </c>
    </row>
    <row r="87" spans="1:105" ht="12" customHeight="1" x14ac:dyDescent="0.25">
      <c r="A87" s="121" t="s">
        <v>55</v>
      </c>
      <c r="B87" s="122">
        <v>72.251378176759886</v>
      </c>
      <c r="C87" s="122">
        <v>69.129644712162474</v>
      </c>
      <c r="D87" s="122">
        <v>66.57466279475257</v>
      </c>
      <c r="E87" s="122">
        <v>62.316757465643178</v>
      </c>
      <c r="F87" s="122">
        <v>63.629220573876687</v>
      </c>
      <c r="G87" s="122">
        <v>62.616035210512166</v>
      </c>
      <c r="H87" s="122">
        <v>67.490887849824759</v>
      </c>
      <c r="I87" s="122">
        <v>71.92333989504948</v>
      </c>
      <c r="J87" s="122">
        <v>77.316939221675398</v>
      </c>
      <c r="K87" s="122">
        <v>85.641614762427523</v>
      </c>
      <c r="L87" s="122">
        <v>91.208670884688345</v>
      </c>
      <c r="M87" s="122">
        <v>105.54964649598102</v>
      </c>
      <c r="N87" s="122">
        <v>114.13192820574628</v>
      </c>
      <c r="O87" s="122">
        <v>121.93913803258421</v>
      </c>
      <c r="P87" s="122">
        <v>123.10172032881793</v>
      </c>
      <c r="Q87" s="122">
        <v>125.35018433606771</v>
      </c>
      <c r="R87" s="122">
        <v>133.39789573835498</v>
      </c>
      <c r="S87" s="122">
        <v>135.36150743302079</v>
      </c>
      <c r="T87" s="122">
        <v>131.96782199285991</v>
      </c>
      <c r="U87" s="122">
        <v>129.06125652893891</v>
      </c>
      <c r="V87" s="122">
        <v>120.79769872616643</v>
      </c>
      <c r="W87" s="122">
        <v>129.3822684483691</v>
      </c>
      <c r="DA87" s="130" t="s">
        <v>1819</v>
      </c>
    </row>
    <row r="88" spans="1:105" ht="12" customHeight="1" x14ac:dyDescent="0.25">
      <c r="A88" s="97" t="s">
        <v>132</v>
      </c>
      <c r="B88" s="98">
        <v>0.23778324894941119</v>
      </c>
      <c r="C88" s="98">
        <v>0.23786526399496272</v>
      </c>
      <c r="D88" s="98">
        <v>0.23820334080956165</v>
      </c>
      <c r="E88" s="98">
        <v>0.2208321908751614</v>
      </c>
      <c r="F88" s="98">
        <v>0.24516589569025049</v>
      </c>
      <c r="G88" s="98">
        <v>0.24658268411798862</v>
      </c>
      <c r="H88" s="98">
        <v>0.27470155524422701</v>
      </c>
      <c r="I88" s="98">
        <v>0.35965209133746545</v>
      </c>
      <c r="J88" s="98">
        <v>0.35691061997585288</v>
      </c>
      <c r="K88" s="98">
        <v>0.40076986888023841</v>
      </c>
      <c r="L88" s="98">
        <v>0.46867126951264765</v>
      </c>
      <c r="M88" s="98">
        <v>0.51757186006189515</v>
      </c>
      <c r="N88" s="98">
        <v>0.78498205508964503</v>
      </c>
      <c r="O88" s="98">
        <v>1.1498430252845013</v>
      </c>
      <c r="P88" s="98">
        <v>1.1247962667245968</v>
      </c>
      <c r="Q88" s="98">
        <v>1.8272922592624257</v>
      </c>
      <c r="R88" s="98">
        <v>2.9935331314340017</v>
      </c>
      <c r="S88" s="98">
        <v>4.3659741762933155</v>
      </c>
      <c r="T88" s="98">
        <v>4.5613091084923125</v>
      </c>
      <c r="U88" s="98">
        <v>6.46771948816885</v>
      </c>
      <c r="V88" s="98">
        <v>7.6034317733145738</v>
      </c>
      <c r="W88" s="98">
        <v>8.2944661693786657</v>
      </c>
      <c r="DA88" s="63" t="s">
        <v>1820</v>
      </c>
    </row>
    <row r="89" spans="1:105" ht="12" customHeight="1" x14ac:dyDescent="0.25">
      <c r="A89" s="97" t="s">
        <v>131</v>
      </c>
      <c r="B89" s="98">
        <v>3.2120814116993637E-3</v>
      </c>
      <c r="C89" s="98">
        <v>3.3051203500107044E-3</v>
      </c>
      <c r="D89" s="98">
        <v>3.1088575455836169E-3</v>
      </c>
      <c r="E89" s="98">
        <v>2.8418970628856085E-3</v>
      </c>
      <c r="F89" s="98">
        <v>2.9722984877932784E-3</v>
      </c>
      <c r="G89" s="98">
        <v>2.7847016118011407E-3</v>
      </c>
      <c r="H89" s="98">
        <v>3.1805577481563013E-3</v>
      </c>
      <c r="I89" s="98">
        <v>5.8058335525805749E-3</v>
      </c>
      <c r="J89" s="98">
        <v>5.5489274241027429E-3</v>
      </c>
      <c r="K89" s="98">
        <v>5.9691398291871374E-3</v>
      </c>
      <c r="L89" s="98">
        <v>7.5977475198533775E-3</v>
      </c>
      <c r="M89" s="98">
        <v>7.1266425302976399E-3</v>
      </c>
      <c r="N89" s="98">
        <v>1.3849588726116193E-2</v>
      </c>
      <c r="O89" s="98">
        <v>2.0128612938161549E-2</v>
      </c>
      <c r="P89" s="98">
        <v>1.5220973103823901E-2</v>
      </c>
      <c r="Q89" s="98">
        <v>2.7318720816661007E-2</v>
      </c>
      <c r="R89" s="98">
        <v>4.949741517737153E-2</v>
      </c>
      <c r="S89" s="98">
        <v>8.2040338159481488E-2</v>
      </c>
      <c r="T89" s="98">
        <v>8.2667313594644076E-2</v>
      </c>
      <c r="U89" s="98">
        <v>0.14051297398628379</v>
      </c>
      <c r="V89" s="98">
        <v>0.17019514686833032</v>
      </c>
      <c r="W89" s="98">
        <v>0.1693879084213204</v>
      </c>
      <c r="DA89" s="63" t="s">
        <v>1821</v>
      </c>
    </row>
    <row r="90" spans="1:105" ht="12" customHeight="1" x14ac:dyDescent="0.25">
      <c r="A90" s="100" t="s">
        <v>204</v>
      </c>
      <c r="B90" s="101">
        <v>6.362394337456513E-4</v>
      </c>
      <c r="C90" s="101">
        <v>6.4968883312201055E-4</v>
      </c>
      <c r="D90" s="101">
        <v>6.2474882822380643E-4</v>
      </c>
      <c r="E90" s="101">
        <v>5.4789985477430648E-4</v>
      </c>
      <c r="F90" s="101">
        <v>5.8822186163019036E-4</v>
      </c>
      <c r="G90" s="101">
        <v>6.2311766019464761E-4</v>
      </c>
      <c r="H90" s="101">
        <v>6.3736684432624097E-4</v>
      </c>
      <c r="I90" s="101">
        <v>1.2230485707001122E-3</v>
      </c>
      <c r="J90" s="101">
        <v>1.1066638253621087E-3</v>
      </c>
      <c r="K90" s="101">
        <v>1.1869783795594568E-3</v>
      </c>
      <c r="L90" s="101">
        <v>1.5341818224841913E-3</v>
      </c>
      <c r="M90" s="101">
        <v>1.3541631647740273E-3</v>
      </c>
      <c r="N90" s="101">
        <v>2.3015939451909574E-3</v>
      </c>
      <c r="O90" s="101">
        <v>3.7203830973236295E-3</v>
      </c>
      <c r="P90" s="101">
        <v>2.4386248160643835E-3</v>
      </c>
      <c r="Q90" s="101">
        <v>4.4730707155396284E-3</v>
      </c>
      <c r="R90" s="101">
        <v>9.8460089364209441E-3</v>
      </c>
      <c r="S90" s="101">
        <v>1.714572977922774E-2</v>
      </c>
      <c r="T90" s="101">
        <v>1.6120918653469842E-2</v>
      </c>
      <c r="U90" s="101">
        <v>2.7548269517914229E-2</v>
      </c>
      <c r="V90" s="101">
        <v>3.2772119351521085E-2</v>
      </c>
      <c r="W90" s="101">
        <v>3.3389741268416068E-2</v>
      </c>
      <c r="DA90" s="131" t="s">
        <v>1822</v>
      </c>
    </row>
    <row r="91" spans="1:105" ht="12" customHeight="1" x14ac:dyDescent="0.25">
      <c r="A91" s="103" t="s">
        <v>52</v>
      </c>
      <c r="B91" s="104">
        <v>2.5758419779537125E-3</v>
      </c>
      <c r="C91" s="104">
        <v>2.6554315168886939E-3</v>
      </c>
      <c r="D91" s="104">
        <v>2.4841087173598105E-3</v>
      </c>
      <c r="E91" s="104">
        <v>2.2939972081113019E-3</v>
      </c>
      <c r="F91" s="104">
        <v>2.3840766261630881E-3</v>
      </c>
      <c r="G91" s="104">
        <v>2.1615839516064932E-3</v>
      </c>
      <c r="H91" s="104">
        <v>2.5431909038300606E-3</v>
      </c>
      <c r="I91" s="104">
        <v>4.5827849818804627E-3</v>
      </c>
      <c r="J91" s="104">
        <v>4.4422635987406344E-3</v>
      </c>
      <c r="K91" s="104">
        <v>4.7821614496276806E-3</v>
      </c>
      <c r="L91" s="104">
        <v>6.0635656973691866E-3</v>
      </c>
      <c r="M91" s="104">
        <v>5.7724793655236127E-3</v>
      </c>
      <c r="N91" s="104">
        <v>1.1547994780925235E-2</v>
      </c>
      <c r="O91" s="104">
        <v>1.640822984083792E-2</v>
      </c>
      <c r="P91" s="104">
        <v>1.2782348287759518E-2</v>
      </c>
      <c r="Q91" s="104">
        <v>2.2845650101121381E-2</v>
      </c>
      <c r="R91" s="104">
        <v>3.9651406240950586E-2</v>
      </c>
      <c r="S91" s="104">
        <v>6.4894608380253752E-2</v>
      </c>
      <c r="T91" s="104">
        <v>6.6546394941174231E-2</v>
      </c>
      <c r="U91" s="104">
        <v>0.11296470446836955</v>
      </c>
      <c r="V91" s="104">
        <v>0.13742302751680924</v>
      </c>
      <c r="W91" s="104">
        <v>0.13599816715290433</v>
      </c>
      <c r="DA91" s="132" t="s">
        <v>1823</v>
      </c>
    </row>
    <row r="92" spans="1:105" ht="12" customHeight="1" x14ac:dyDescent="0.25">
      <c r="A92" s="106" t="s">
        <v>124</v>
      </c>
      <c r="B92" s="101">
        <v>0.49961560587055315</v>
      </c>
      <c r="C92" s="101">
        <v>0.50545976760713429</v>
      </c>
      <c r="D92" s="101">
        <v>0.52561948859924668</v>
      </c>
      <c r="E92" s="101">
        <v>0.52692007120521545</v>
      </c>
      <c r="F92" s="101">
        <v>0.53027569781792805</v>
      </c>
      <c r="G92" s="101">
        <v>0.5097613539303093</v>
      </c>
      <c r="H92" s="101">
        <v>0.48818403306337699</v>
      </c>
      <c r="I92" s="101">
        <v>0.42468083801947737</v>
      </c>
      <c r="J92" s="101">
        <v>0.41185993651556912</v>
      </c>
      <c r="K92" s="101">
        <v>0.39542019475989398</v>
      </c>
      <c r="L92" s="101">
        <v>0.36319041164425869</v>
      </c>
      <c r="M92" s="101">
        <v>0.32488213907498809</v>
      </c>
      <c r="N92" s="101">
        <v>0.31187598091095875</v>
      </c>
      <c r="O92" s="101">
        <v>0.53519878878773064</v>
      </c>
      <c r="P92" s="101">
        <v>0.55954325244662073</v>
      </c>
      <c r="Q92" s="101">
        <v>0.54497839220969124</v>
      </c>
      <c r="R92" s="101">
        <v>0.53450984686992897</v>
      </c>
      <c r="S92" s="101">
        <v>0.57718477504797738</v>
      </c>
      <c r="T92" s="101">
        <v>0.61343378106705626</v>
      </c>
      <c r="U92" s="101">
        <v>0.66296379171604325</v>
      </c>
      <c r="V92" s="101">
        <v>0.6884552007970085</v>
      </c>
      <c r="W92" s="101">
        <v>0.70105641148200515</v>
      </c>
      <c r="DA92" s="131" t="s">
        <v>1824</v>
      </c>
    </row>
    <row r="93" spans="1:105" ht="12" customHeight="1" x14ac:dyDescent="0.25">
      <c r="A93" s="107" t="s">
        <v>123</v>
      </c>
      <c r="B93" s="104">
        <v>6.6168409747998386E-3</v>
      </c>
      <c r="C93" s="104">
        <v>6.7687796725233104E-3</v>
      </c>
      <c r="D93" s="104">
        <v>7.0106178282650974E-3</v>
      </c>
      <c r="E93" s="104">
        <v>7.2437279485881283E-3</v>
      </c>
      <c r="F93" s="104">
        <v>6.7331238409880801E-3</v>
      </c>
      <c r="G93" s="104">
        <v>6.1814937462611975E-3</v>
      </c>
      <c r="H93" s="104">
        <v>6.1711817635116293E-3</v>
      </c>
      <c r="I93" s="104">
        <v>5.830034650260647E-3</v>
      </c>
      <c r="J93" s="104">
        <v>6.6422477792976217E-3</v>
      </c>
      <c r="K93" s="104">
        <v>6.2342259003087507E-3</v>
      </c>
      <c r="L93" s="104">
        <v>5.7148410675583773E-3</v>
      </c>
      <c r="M93" s="104">
        <v>4.1913166668182261E-3</v>
      </c>
      <c r="N93" s="104">
        <v>4.0660393837638475E-3</v>
      </c>
      <c r="O93" s="104">
        <v>9.9099373899536949E-3</v>
      </c>
      <c r="P93" s="104">
        <v>1.0237052552541752E-2</v>
      </c>
      <c r="Q93" s="104">
        <v>9.9805951054815316E-3</v>
      </c>
      <c r="R93" s="104">
        <v>9.4538822134871293E-3</v>
      </c>
      <c r="S93" s="104">
        <v>1.0828185915867924E-2</v>
      </c>
      <c r="T93" s="104">
        <v>1.3271005745635936E-2</v>
      </c>
      <c r="U93" s="104">
        <v>1.5253881259491521E-2</v>
      </c>
      <c r="V93" s="104">
        <v>1.6593508344604737E-2</v>
      </c>
      <c r="W93" s="104">
        <v>1.544915230181039E-2</v>
      </c>
      <c r="DA93" s="132" t="s">
        <v>1825</v>
      </c>
    </row>
    <row r="94" spans="1:105" ht="12" customHeight="1" x14ac:dyDescent="0.25">
      <c r="A94" s="108" t="s">
        <v>50</v>
      </c>
      <c r="B94" s="98">
        <v>1.3064778476911169E-3</v>
      </c>
      <c r="C94" s="98">
        <v>1.3252905880633808E-3</v>
      </c>
      <c r="D94" s="98">
        <v>1.4119216663263945E-3</v>
      </c>
      <c r="E94" s="98">
        <v>1.4170900082120263E-3</v>
      </c>
      <c r="F94" s="98">
        <v>1.343018144947991E-3</v>
      </c>
      <c r="G94" s="98">
        <v>1.402177745810193E-3</v>
      </c>
      <c r="H94" s="98">
        <v>1.2571408622944976E-3</v>
      </c>
      <c r="I94" s="98">
        <v>1.1892455439671723E-3</v>
      </c>
      <c r="J94" s="98">
        <v>1.3319809895223213E-3</v>
      </c>
      <c r="K94" s="98">
        <v>1.2547890373256335E-3</v>
      </c>
      <c r="L94" s="98">
        <v>1.1438612991489308E-3</v>
      </c>
      <c r="M94" s="98">
        <v>6.5299488787906622E-4</v>
      </c>
      <c r="N94" s="98">
        <v>4.0659177785501563E-5</v>
      </c>
      <c r="O94" s="98">
        <v>1.8404497402973075E-3</v>
      </c>
      <c r="P94" s="98">
        <v>1.8477191046188011E-3</v>
      </c>
      <c r="Q94" s="98">
        <v>1.6863123603267378E-3</v>
      </c>
      <c r="R94" s="98">
        <v>1.8576229607039057E-3</v>
      </c>
      <c r="S94" s="98">
        <v>2.1905399507012335E-3</v>
      </c>
      <c r="T94" s="98">
        <v>2.6225751965013081E-3</v>
      </c>
      <c r="U94" s="98">
        <v>2.9097886072974432E-3</v>
      </c>
      <c r="V94" s="98">
        <v>3.13177309679758E-3</v>
      </c>
      <c r="W94" s="98">
        <v>2.9860753807341724E-3</v>
      </c>
      <c r="DA94" s="63" t="s">
        <v>1826</v>
      </c>
    </row>
    <row r="95" spans="1:105" ht="12" customHeight="1" x14ac:dyDescent="0.25">
      <c r="A95" s="108" t="s">
        <v>52</v>
      </c>
      <c r="B95" s="98">
        <v>5.3103631271087214E-3</v>
      </c>
      <c r="C95" s="98">
        <v>5.4434890844599296E-3</v>
      </c>
      <c r="D95" s="98">
        <v>5.5986961619387031E-3</v>
      </c>
      <c r="E95" s="98">
        <v>5.8266379403761025E-3</v>
      </c>
      <c r="F95" s="98">
        <v>5.3901056960400894E-3</v>
      </c>
      <c r="G95" s="98">
        <v>4.7793160004510043E-3</v>
      </c>
      <c r="H95" s="98">
        <v>4.9140409012171319E-3</v>
      </c>
      <c r="I95" s="98">
        <v>4.6407891062934751E-3</v>
      </c>
      <c r="J95" s="98">
        <v>5.3102667897753E-3</v>
      </c>
      <c r="K95" s="98">
        <v>4.9794368629831167E-3</v>
      </c>
      <c r="L95" s="98">
        <v>4.5709797684094465E-3</v>
      </c>
      <c r="M95" s="98">
        <v>3.5383217789391602E-3</v>
      </c>
      <c r="N95" s="98">
        <v>4.0253802059783458E-3</v>
      </c>
      <c r="O95" s="98">
        <v>8.0694876496563879E-3</v>
      </c>
      <c r="P95" s="98">
        <v>8.389333447922951E-3</v>
      </c>
      <c r="Q95" s="98">
        <v>8.2942827451547938E-3</v>
      </c>
      <c r="R95" s="98">
        <v>7.5962592527832233E-3</v>
      </c>
      <c r="S95" s="98">
        <v>8.6376459651666907E-3</v>
      </c>
      <c r="T95" s="98">
        <v>1.0648430549134627E-2</v>
      </c>
      <c r="U95" s="98">
        <v>1.2344092652194077E-2</v>
      </c>
      <c r="V95" s="98">
        <v>1.3461735247807156E-2</v>
      </c>
      <c r="W95" s="98">
        <v>1.2463076921076217E-2</v>
      </c>
      <c r="DA95" s="63" t="s">
        <v>1827</v>
      </c>
    </row>
    <row r="96" spans="1:105" ht="12" customHeight="1" x14ac:dyDescent="0.25">
      <c r="A96" s="106" t="s">
        <v>122</v>
      </c>
      <c r="B96" s="101">
        <v>25.428416102021604</v>
      </c>
      <c r="C96" s="101">
        <v>23.94242273002634</v>
      </c>
      <c r="D96" s="101">
        <v>23.533819486880727</v>
      </c>
      <c r="E96" s="101">
        <v>21.748592501844115</v>
      </c>
      <c r="F96" s="101">
        <v>23.434241947843919</v>
      </c>
      <c r="G96" s="101">
        <v>23.250748713191506</v>
      </c>
      <c r="H96" s="101">
        <v>24.673628303951311</v>
      </c>
      <c r="I96" s="101">
        <v>22.130554145190434</v>
      </c>
      <c r="J96" s="101">
        <v>21.340339202549089</v>
      </c>
      <c r="K96" s="101">
        <v>23.547821531671023</v>
      </c>
      <c r="L96" s="101">
        <v>24.369855173143275</v>
      </c>
      <c r="M96" s="101">
        <v>30.124012583938807</v>
      </c>
      <c r="N96" s="101">
        <v>33.592050149602194</v>
      </c>
      <c r="O96" s="101">
        <v>37.131802180842286</v>
      </c>
      <c r="P96" s="101">
        <v>38.008207714191045</v>
      </c>
      <c r="Q96" s="101">
        <v>36.692081057217379</v>
      </c>
      <c r="R96" s="101">
        <v>37.067917508513872</v>
      </c>
      <c r="S96" s="101">
        <v>35.05266467299964</v>
      </c>
      <c r="T96" s="101">
        <v>29.303976619902311</v>
      </c>
      <c r="U96" s="101">
        <v>26.460779105199865</v>
      </c>
      <c r="V96" s="101">
        <v>22.861631278948565</v>
      </c>
      <c r="W96" s="101">
        <v>27.070206862807279</v>
      </c>
      <c r="DA96" s="131" t="s">
        <v>1828</v>
      </c>
    </row>
    <row r="97" spans="1:105" ht="12" customHeight="1" x14ac:dyDescent="0.25">
      <c r="A97" s="107" t="s">
        <v>121</v>
      </c>
      <c r="B97" s="104">
        <v>46.075734297531817</v>
      </c>
      <c r="C97" s="104">
        <v>44.433823050511506</v>
      </c>
      <c r="D97" s="104">
        <v>42.266901003089181</v>
      </c>
      <c r="E97" s="104">
        <v>39.81032707670721</v>
      </c>
      <c r="F97" s="104">
        <v>39.409831610195809</v>
      </c>
      <c r="G97" s="104">
        <v>38.5999762639143</v>
      </c>
      <c r="H97" s="104">
        <v>42.045022218054172</v>
      </c>
      <c r="I97" s="104">
        <v>48.996816952299262</v>
      </c>
      <c r="J97" s="104">
        <v>55.195638287431478</v>
      </c>
      <c r="K97" s="104">
        <v>61.285399801386873</v>
      </c>
      <c r="L97" s="104">
        <v>65.993641441800747</v>
      </c>
      <c r="M97" s="104">
        <v>74.571861953708222</v>
      </c>
      <c r="N97" s="104">
        <v>79.425104392033589</v>
      </c>
      <c r="O97" s="104">
        <v>83.092255487341575</v>
      </c>
      <c r="P97" s="104">
        <v>83.383715069799308</v>
      </c>
      <c r="Q97" s="104">
        <v>86.248533311456072</v>
      </c>
      <c r="R97" s="104">
        <v>92.742983954146297</v>
      </c>
      <c r="S97" s="104">
        <v>95.272815284604491</v>
      </c>
      <c r="T97" s="104">
        <v>97.393164164057964</v>
      </c>
      <c r="U97" s="104">
        <v>95.314027288608372</v>
      </c>
      <c r="V97" s="104">
        <v>89.457391817893352</v>
      </c>
      <c r="W97" s="104">
        <v>93.131701943978015</v>
      </c>
      <c r="DA97" s="132" t="s">
        <v>1829</v>
      </c>
    </row>
    <row r="98" spans="1:105" ht="12" customHeight="1" x14ac:dyDescent="0.25">
      <c r="A98" s="108" t="s">
        <v>53</v>
      </c>
      <c r="B98" s="98">
        <v>9.1070469323173526</v>
      </c>
      <c r="C98" s="98">
        <v>8.7051438849604459</v>
      </c>
      <c r="D98" s="98">
        <v>8.4920605589770517</v>
      </c>
      <c r="E98" s="98">
        <v>7.7365829864473303</v>
      </c>
      <c r="F98" s="98">
        <v>7.8297521872397988</v>
      </c>
      <c r="G98" s="98">
        <v>8.6993886179112749</v>
      </c>
      <c r="H98" s="98">
        <v>8.5353973584929843</v>
      </c>
      <c r="I98" s="98">
        <v>10.074166894915962</v>
      </c>
      <c r="J98" s="98">
        <v>11.1485016657267</v>
      </c>
      <c r="K98" s="98">
        <v>12.48880005099322</v>
      </c>
      <c r="L98" s="98">
        <v>13.54745234478218</v>
      </c>
      <c r="M98" s="98">
        <v>14.97359601171935</v>
      </c>
      <c r="N98" s="98">
        <v>13.289054519896551</v>
      </c>
      <c r="O98" s="98">
        <v>15.174969671109904</v>
      </c>
      <c r="P98" s="98">
        <v>14.943039537568872</v>
      </c>
      <c r="Q98" s="98">
        <v>14.771948272670654</v>
      </c>
      <c r="R98" s="98">
        <v>18.588390867918886</v>
      </c>
      <c r="S98" s="98">
        <v>19.673608994993607</v>
      </c>
      <c r="T98" s="98">
        <v>19.583401582903811</v>
      </c>
      <c r="U98" s="98">
        <v>18.488079661815966</v>
      </c>
      <c r="V98" s="98">
        <v>17.099324342384897</v>
      </c>
      <c r="W98" s="98">
        <v>18.319320315114481</v>
      </c>
      <c r="DA98" s="63" t="s">
        <v>1830</v>
      </c>
    </row>
    <row r="99" spans="1:105" ht="12" customHeight="1" x14ac:dyDescent="0.25">
      <c r="A99" s="108" t="s">
        <v>52</v>
      </c>
      <c r="B99" s="98">
        <v>36.968687365214464</v>
      </c>
      <c r="C99" s="98">
        <v>35.728679165551064</v>
      </c>
      <c r="D99" s="98">
        <v>33.774840444112129</v>
      </c>
      <c r="E99" s="98">
        <v>32.073744090259879</v>
      </c>
      <c r="F99" s="98">
        <v>31.580079422956011</v>
      </c>
      <c r="G99" s="98">
        <v>29.900587646003022</v>
      </c>
      <c r="H99" s="98">
        <v>33.509624859561185</v>
      </c>
      <c r="I99" s="98">
        <v>38.922650057383301</v>
      </c>
      <c r="J99" s="98">
        <v>44.04713662170478</v>
      </c>
      <c r="K99" s="98">
        <v>48.796599750393653</v>
      </c>
      <c r="L99" s="98">
        <v>52.446189097018575</v>
      </c>
      <c r="M99" s="98">
        <v>59.598265941988878</v>
      </c>
      <c r="N99" s="98">
        <v>66.136049872137036</v>
      </c>
      <c r="O99" s="98">
        <v>67.917285816231669</v>
      </c>
      <c r="P99" s="98">
        <v>68.440675532230443</v>
      </c>
      <c r="Q99" s="98">
        <v>71.476585038785416</v>
      </c>
      <c r="R99" s="98">
        <v>74.154593086227408</v>
      </c>
      <c r="S99" s="98">
        <v>75.599206289610876</v>
      </c>
      <c r="T99" s="98">
        <v>77.80976258115416</v>
      </c>
      <c r="U99" s="98">
        <v>76.825947626792413</v>
      </c>
      <c r="V99" s="98">
        <v>72.358067475508463</v>
      </c>
      <c r="W99" s="98">
        <v>74.812381628863534</v>
      </c>
      <c r="DA99" s="63" t="s">
        <v>1831</v>
      </c>
    </row>
    <row r="100" spans="1:105" ht="12" customHeight="1" x14ac:dyDescent="0.25">
      <c r="A100" s="121" t="s">
        <v>54</v>
      </c>
      <c r="B100" s="122">
        <v>33.586296893432078</v>
      </c>
      <c r="C100" s="122">
        <v>31.72448110536812</v>
      </c>
      <c r="D100" s="122">
        <v>33.481842433976709</v>
      </c>
      <c r="E100" s="122">
        <v>30.259233335235848</v>
      </c>
      <c r="F100" s="122">
        <v>32.212440424479034</v>
      </c>
      <c r="G100" s="122">
        <v>31.962979028572015</v>
      </c>
      <c r="H100" s="122">
        <v>34.302490377163593</v>
      </c>
      <c r="I100" s="122">
        <v>35.982254634340947</v>
      </c>
      <c r="J100" s="122">
        <v>35.321652645943388</v>
      </c>
      <c r="K100" s="122">
        <v>37.94416602332965</v>
      </c>
      <c r="L100" s="122">
        <v>39.932281029362798</v>
      </c>
      <c r="M100" s="122">
        <v>43.329958687667911</v>
      </c>
      <c r="N100" s="122">
        <v>49.320245662184362</v>
      </c>
      <c r="O100" s="122">
        <v>56.013769111433248</v>
      </c>
      <c r="P100" s="122">
        <v>56.339748786713628</v>
      </c>
      <c r="Q100" s="122">
        <v>56.260916664525524</v>
      </c>
      <c r="R100" s="122">
        <v>59.749927530600218</v>
      </c>
      <c r="S100" s="122">
        <v>60.148654931271807</v>
      </c>
      <c r="T100" s="122">
        <v>61.422142960679686</v>
      </c>
      <c r="U100" s="122">
        <v>62.209533525493903</v>
      </c>
      <c r="V100" s="122">
        <v>65.778681601782964</v>
      </c>
      <c r="W100" s="122">
        <v>64.417153720407924</v>
      </c>
      <c r="DA100" s="130" t="s">
        <v>1832</v>
      </c>
    </row>
    <row r="101" spans="1:105" ht="12" customHeight="1" x14ac:dyDescent="0.25">
      <c r="A101" s="97" t="s">
        <v>207</v>
      </c>
      <c r="B101" s="98">
        <v>6.045805947548943</v>
      </c>
      <c r="C101" s="98">
        <v>5.6968102520156423</v>
      </c>
      <c r="D101" s="98">
        <v>5.8233542344565956</v>
      </c>
      <c r="E101" s="98">
        <v>5.0514079927039592</v>
      </c>
      <c r="F101" s="98">
        <v>5.3184658450465117</v>
      </c>
      <c r="G101" s="98">
        <v>5.1202799973405195</v>
      </c>
      <c r="H101" s="98">
        <v>5.4439066460566741</v>
      </c>
      <c r="I101" s="98">
        <v>6.7089415776070451</v>
      </c>
      <c r="J101" s="98">
        <v>5.8167552839224639</v>
      </c>
      <c r="K101" s="98">
        <v>5.8515128123233202</v>
      </c>
      <c r="L101" s="98">
        <v>6.5520723808500616</v>
      </c>
      <c r="M101" s="98">
        <v>6.3767451643059569</v>
      </c>
      <c r="N101" s="98">
        <v>9.4900705007248938</v>
      </c>
      <c r="O101" s="98">
        <v>12.173250190775653</v>
      </c>
      <c r="P101" s="98">
        <v>13.140676000625907</v>
      </c>
      <c r="Q101" s="98">
        <v>13.571732771974839</v>
      </c>
      <c r="R101" s="98">
        <v>14.216608607137934</v>
      </c>
      <c r="S101" s="98">
        <v>14.862100015104426</v>
      </c>
      <c r="T101" s="98">
        <v>15.232509343293673</v>
      </c>
      <c r="U101" s="98">
        <v>18.303036228797851</v>
      </c>
      <c r="V101" s="98">
        <v>22.00368263899745</v>
      </c>
      <c r="W101" s="98">
        <v>21.929949251692559</v>
      </c>
      <c r="DA101" s="63" t="s">
        <v>1833</v>
      </c>
    </row>
    <row r="102" spans="1:105" ht="12" customHeight="1" x14ac:dyDescent="0.25">
      <c r="A102" s="97" t="s">
        <v>50</v>
      </c>
      <c r="B102" s="98">
        <v>1.1942029736774336</v>
      </c>
      <c r="C102" s="98">
        <v>1.1252749371802009</v>
      </c>
      <c r="D102" s="98">
        <v>1.0623004290791611</v>
      </c>
      <c r="E102" s="98">
        <v>0.92119376411578113</v>
      </c>
      <c r="F102" s="98">
        <v>0.99257147103945464</v>
      </c>
      <c r="G102" s="98">
        <v>0.93446204416115153</v>
      </c>
      <c r="H102" s="98">
        <v>1.0190414005484767</v>
      </c>
      <c r="I102" s="98">
        <v>1.1908629948714178</v>
      </c>
      <c r="J102" s="98">
        <v>1.2588505040459292</v>
      </c>
      <c r="K102" s="98">
        <v>1.1709768408045185</v>
      </c>
      <c r="L102" s="98">
        <v>1.5985273941869549</v>
      </c>
      <c r="M102" s="98">
        <v>1.8510757366075941</v>
      </c>
      <c r="N102" s="98">
        <v>0.71535298957953597</v>
      </c>
      <c r="O102" s="98">
        <v>3.3070130045161141</v>
      </c>
      <c r="P102" s="98">
        <v>3.5589990675651197</v>
      </c>
      <c r="Q102" s="98">
        <v>3.5905494567238936</v>
      </c>
      <c r="R102" s="98">
        <v>3.7775528530494897</v>
      </c>
      <c r="S102" s="98">
        <v>4.5455277880468827</v>
      </c>
      <c r="T102" s="98">
        <v>7.3156223860136222</v>
      </c>
      <c r="U102" s="98">
        <v>8.3729767464120783</v>
      </c>
      <c r="V102" s="98">
        <v>9.0718561891774421</v>
      </c>
      <c r="W102" s="98">
        <v>9.316767188702773</v>
      </c>
      <c r="DA102" s="63" t="s">
        <v>1834</v>
      </c>
    </row>
    <row r="103" spans="1:105" ht="12" customHeight="1" x14ac:dyDescent="0.25">
      <c r="A103" s="109" t="s">
        <v>120</v>
      </c>
      <c r="B103" s="33">
        <v>26.346287972205698</v>
      </c>
      <c r="C103" s="33">
        <v>24.902395916172278</v>
      </c>
      <c r="D103" s="33">
        <v>26.596187770440952</v>
      </c>
      <c r="E103" s="33">
        <v>24.28663157841611</v>
      </c>
      <c r="F103" s="33">
        <v>25.901403108393065</v>
      </c>
      <c r="G103" s="33">
        <v>25.908236987070346</v>
      </c>
      <c r="H103" s="33">
        <v>27.839542330558444</v>
      </c>
      <c r="I103" s="33">
        <v>28.082450061862481</v>
      </c>
      <c r="J103" s="33">
        <v>28.246046857974996</v>
      </c>
      <c r="K103" s="33">
        <v>30.921676370201812</v>
      </c>
      <c r="L103" s="33">
        <v>31.781681254325779</v>
      </c>
      <c r="M103" s="33">
        <v>35.102137786754362</v>
      </c>
      <c r="N103" s="33">
        <v>39.114822171879936</v>
      </c>
      <c r="O103" s="33">
        <v>40.533505916141479</v>
      </c>
      <c r="P103" s="33">
        <v>39.640073718522601</v>
      </c>
      <c r="Q103" s="33">
        <v>39.098634435826796</v>
      </c>
      <c r="R103" s="33">
        <v>41.75576607041279</v>
      </c>
      <c r="S103" s="33">
        <v>40.7410271281205</v>
      </c>
      <c r="T103" s="33">
        <v>38.874011231372393</v>
      </c>
      <c r="U103" s="33">
        <v>35.533520550283974</v>
      </c>
      <c r="V103" s="33">
        <v>34.703142773608072</v>
      </c>
      <c r="W103" s="33">
        <v>33.170437280012592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0.15956724876745082</v>
      </c>
      <c r="G105" s="117">
        <f t="shared" si="35"/>
        <v>0.1824561917662757</v>
      </c>
      <c r="H105" s="117">
        <f t="shared" si="35"/>
        <v>0.22320588420477264</v>
      </c>
      <c r="I105" s="117">
        <f t="shared" si="35"/>
        <v>0.23975201387467968</v>
      </c>
      <c r="J105" s="117">
        <f t="shared" si="35"/>
        <v>0.24612050279943676</v>
      </c>
      <c r="K105" s="117">
        <f t="shared" si="35"/>
        <v>0.23766340045780518</v>
      </c>
      <c r="L105" s="117">
        <f t="shared" si="35"/>
        <v>0.24649301791632711</v>
      </c>
      <c r="M105" s="117">
        <f t="shared" si="35"/>
        <v>0.23490700536110051</v>
      </c>
      <c r="N105" s="117">
        <f t="shared" si="35"/>
        <v>0.24337440584837911</v>
      </c>
      <c r="O105" s="117">
        <f t="shared" si="35"/>
        <v>0.17570077598847822</v>
      </c>
      <c r="P105" s="117">
        <f t="shared" si="35"/>
        <v>0.13784324235769221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0.12910391404062793</v>
      </c>
      <c r="G106" s="122">
        <f t="shared" si="38"/>
        <v>0.12926563242054231</v>
      </c>
      <c r="H106" s="122">
        <f t="shared" si="38"/>
        <v>0.14794677727138478</v>
      </c>
      <c r="I106" s="122">
        <f t="shared" si="38"/>
        <v>0.14802433519648117</v>
      </c>
      <c r="J106" s="122">
        <f t="shared" si="38"/>
        <v>0.14819240862050168</v>
      </c>
      <c r="K106" s="122">
        <f t="shared" si="38"/>
        <v>0.148385586750198</v>
      </c>
      <c r="L106" s="122">
        <f t="shared" si="38"/>
        <v>0.14842925037907592</v>
      </c>
      <c r="M106" s="122">
        <f t="shared" si="38"/>
        <v>0.14846593372251796</v>
      </c>
      <c r="N106" s="122">
        <f t="shared" si="38"/>
        <v>0.14839685277287373</v>
      </c>
      <c r="O106" s="122">
        <f t="shared" si="38"/>
        <v>0.11140487886899439</v>
      </c>
      <c r="P106" s="122">
        <f t="shared" si="38"/>
        <v>9.2870495902617409E-2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0.12848739242614671</v>
      </c>
      <c r="G107" s="98">
        <v>0.12865706057092</v>
      </c>
      <c r="H107" s="98">
        <v>0.1472679966039625</v>
      </c>
      <c r="I107" s="98">
        <v>0.14738755792065519</v>
      </c>
      <c r="J107" s="98">
        <v>0.14755330104341974</v>
      </c>
      <c r="K107" s="98">
        <v>0.1477148177667362</v>
      </c>
      <c r="L107" s="98">
        <v>0.14779575956071994</v>
      </c>
      <c r="M107" s="98">
        <v>0.14783421131165136</v>
      </c>
      <c r="N107" s="98">
        <v>0.14783516961814183</v>
      </c>
      <c r="O107" s="98">
        <v>0.11094224061650534</v>
      </c>
      <c r="P107" s="98">
        <v>9.2473659237727199E-2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6.1652161448121578E-4</v>
      </c>
      <c r="G108" s="98">
        <v>6.085718496223186E-4</v>
      </c>
      <c r="H108" s="98">
        <v>6.787806674222785E-4</v>
      </c>
      <c r="I108" s="98">
        <v>6.3677727582599078E-4</v>
      </c>
      <c r="J108" s="98">
        <v>6.3910757708192584E-4</v>
      </c>
      <c r="K108" s="98">
        <v>6.7076898346180101E-4</v>
      </c>
      <c r="L108" s="98">
        <v>6.3349081835598748E-4</v>
      </c>
      <c r="M108" s="98">
        <v>6.3172241086658677E-4</v>
      </c>
      <c r="N108" s="98">
        <v>5.6168315473188886E-4</v>
      </c>
      <c r="O108" s="98">
        <v>4.6263825248905058E-4</v>
      </c>
      <c r="P108" s="98">
        <v>3.9683666489021186E-4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1.7519111568901915E-3</v>
      </c>
      <c r="G109" s="122">
        <f t="shared" si="41"/>
        <v>1.6952849911005811E-2</v>
      </c>
      <c r="H109" s="122">
        <f t="shared" si="41"/>
        <v>3.1525868004448808E-2</v>
      </c>
      <c r="I109" s="122">
        <f t="shared" si="41"/>
        <v>4.6349404289880825E-2</v>
      </c>
      <c r="J109" s="122">
        <f t="shared" si="41"/>
        <v>4.762029842145838E-2</v>
      </c>
      <c r="K109" s="122">
        <f t="shared" si="41"/>
        <v>3.3607863100149273E-2</v>
      </c>
      <c r="L109" s="122">
        <f t="shared" si="41"/>
        <v>4.3981761983966423E-2</v>
      </c>
      <c r="M109" s="122">
        <f t="shared" si="41"/>
        <v>3.6375201408340552E-2</v>
      </c>
      <c r="N109" s="122">
        <f t="shared" si="41"/>
        <v>4.6774348343797033E-2</v>
      </c>
      <c r="O109" s="122">
        <f t="shared" si="41"/>
        <v>1.8029941332450516E-2</v>
      </c>
      <c r="P109" s="122">
        <f t="shared" si="41"/>
        <v>9.5017951489096732E-3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1.7519111568901915E-3</v>
      </c>
      <c r="G110" s="98">
        <v>1.6952849911005811E-2</v>
      </c>
      <c r="H110" s="98">
        <v>3.1525868004448808E-2</v>
      </c>
      <c r="I110" s="98">
        <v>4.6349404289880825E-2</v>
      </c>
      <c r="J110" s="98">
        <v>4.762029842145838E-2</v>
      </c>
      <c r="K110" s="98">
        <v>3.3607863100149273E-2</v>
      </c>
      <c r="L110" s="98">
        <v>4.3981761983966423E-2</v>
      </c>
      <c r="M110" s="98">
        <v>3.6375201408340552E-2</v>
      </c>
      <c r="N110" s="98">
        <v>4.6774348343797033E-2</v>
      </c>
      <c r="O110" s="98">
        <v>1.8029941332450516E-2</v>
      </c>
      <c r="P110" s="98">
        <v>9.5017951489096732E-3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1.9020758660357347E-2</v>
      </c>
      <c r="G111" s="122">
        <v>2.3906989815614094E-2</v>
      </c>
      <c r="H111" s="122">
        <v>2.8876706277519135E-2</v>
      </c>
      <c r="I111" s="122">
        <v>3.0440412017914295E-2</v>
      </c>
      <c r="J111" s="122">
        <v>3.4475530354202352E-2</v>
      </c>
      <c r="K111" s="122">
        <v>3.8408278651978406E-2</v>
      </c>
      <c r="L111" s="122">
        <v>3.7583933234064587E-2</v>
      </c>
      <c r="M111" s="122">
        <v>3.5294314383724094E-2</v>
      </c>
      <c r="N111" s="122">
        <v>3.3768573334853204E-2</v>
      </c>
      <c r="O111" s="122">
        <v>3.1849992557323695E-2</v>
      </c>
      <c r="P111" s="122">
        <v>2.4416500152061212E-2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8.81037337884015E-3</v>
      </c>
      <c r="G116" s="101">
        <v>1.0506630973932781E-2</v>
      </c>
      <c r="H116" s="101">
        <v>1.2282636504022705E-2</v>
      </c>
      <c r="I116" s="101">
        <v>1.2020418331026827E-2</v>
      </c>
      <c r="J116" s="101">
        <v>1.2552333536232588E-2</v>
      </c>
      <c r="K116" s="101">
        <v>1.3623785803554523E-2</v>
      </c>
      <c r="L116" s="101">
        <v>1.2701108376594607E-2</v>
      </c>
      <c r="M116" s="101">
        <v>1.1277071386761685E-2</v>
      </c>
      <c r="N116" s="101">
        <v>9.980374045919704E-3</v>
      </c>
      <c r="O116" s="101">
        <v>9.5814782585951861E-3</v>
      </c>
      <c r="P116" s="101">
        <v>7.7154678400326183E-3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1.0210385281517197E-2</v>
      </c>
      <c r="G117" s="104">
        <v>1.3400358841681313E-2</v>
      </c>
      <c r="H117" s="104">
        <v>1.659406977349643E-2</v>
      </c>
      <c r="I117" s="104">
        <v>1.8419993686887466E-2</v>
      </c>
      <c r="J117" s="104">
        <v>2.192319681796976E-2</v>
      </c>
      <c r="K117" s="104">
        <v>2.4784492848423885E-2</v>
      </c>
      <c r="L117" s="104">
        <v>2.4882824857469982E-2</v>
      </c>
      <c r="M117" s="104">
        <v>2.401724299696241E-2</v>
      </c>
      <c r="N117" s="104">
        <v>2.3788199288933502E-2</v>
      </c>
      <c r="O117" s="104">
        <v>2.2268514298728507E-2</v>
      </c>
      <c r="P117" s="104">
        <v>1.6701032312028592E-2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2.0285493041750937E-3</v>
      </c>
      <c r="G118" s="98">
        <v>3.0200777426962E-3</v>
      </c>
      <c r="H118" s="98">
        <v>3.3686979299663838E-3</v>
      </c>
      <c r="I118" s="98">
        <v>3.7873090977656792E-3</v>
      </c>
      <c r="J118" s="98">
        <v>4.4280817076599432E-3</v>
      </c>
      <c r="K118" s="98">
        <v>5.050608734745215E-3</v>
      </c>
      <c r="L118" s="98">
        <v>5.1080509666589684E-3</v>
      </c>
      <c r="M118" s="98">
        <v>4.8225226584130906E-3</v>
      </c>
      <c r="N118" s="98">
        <v>3.9801354962085396E-3</v>
      </c>
      <c r="O118" s="98">
        <v>4.0668534885945204E-3</v>
      </c>
      <c r="P118" s="98">
        <v>2.9929607471669071E-3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8.1818359773421032E-3</v>
      </c>
      <c r="G119" s="98">
        <v>1.0380281098985113E-2</v>
      </c>
      <c r="H119" s="98">
        <v>1.3225371843530046E-2</v>
      </c>
      <c r="I119" s="98">
        <v>1.4632684589121788E-2</v>
      </c>
      <c r="J119" s="98">
        <v>1.7495115110309815E-2</v>
      </c>
      <c r="K119" s="98">
        <v>1.9733884113678671E-2</v>
      </c>
      <c r="L119" s="98">
        <v>1.9774773890811014E-2</v>
      </c>
      <c r="M119" s="98">
        <v>1.9194720338549319E-2</v>
      </c>
      <c r="N119" s="98">
        <v>1.9808063792724963E-2</v>
      </c>
      <c r="O119" s="98">
        <v>1.8201660810133986E-2</v>
      </c>
      <c r="P119" s="98">
        <v>1.3708071564861684E-2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9.6906649095753333E-3</v>
      </c>
      <c r="G120" s="122">
        <v>1.2330719619113461E-2</v>
      </c>
      <c r="H120" s="122">
        <v>1.4856532651419918E-2</v>
      </c>
      <c r="I120" s="122">
        <v>1.4937862370403383E-2</v>
      </c>
      <c r="J120" s="122">
        <v>1.5832265403274363E-2</v>
      </c>
      <c r="K120" s="122">
        <v>1.7261671955479504E-2</v>
      </c>
      <c r="L120" s="122">
        <v>1.6498072319220181E-2</v>
      </c>
      <c r="M120" s="122">
        <v>1.4771555846517905E-2</v>
      </c>
      <c r="N120" s="122">
        <v>1.4434631396855149E-2</v>
      </c>
      <c r="O120" s="122">
        <v>1.4415963229709623E-2</v>
      </c>
      <c r="P120" s="122">
        <v>1.105445115410391E-2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3.4309418286880566E-4</v>
      </c>
      <c r="G121" s="98">
        <v>4.552577434284086E-4</v>
      </c>
      <c r="H121" s="98">
        <v>5.4843686624127545E-4</v>
      </c>
      <c r="I121" s="98">
        <v>6.1771681962047851E-4</v>
      </c>
      <c r="J121" s="98">
        <v>6.7220638708684875E-4</v>
      </c>
      <c r="K121" s="98">
        <v>5.5118759252874034E-4</v>
      </c>
      <c r="L121" s="98">
        <v>7.3791161694201229E-4</v>
      </c>
      <c r="M121" s="98">
        <v>6.4162070592984287E-4</v>
      </c>
      <c r="N121" s="98">
        <v>2.4806883186182118E-4</v>
      </c>
      <c r="O121" s="98">
        <v>9.5687405029145777E-4</v>
      </c>
      <c r="P121" s="98">
        <v>8.7563022944153409E-4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9.3475707267065278E-3</v>
      </c>
      <c r="G122" s="33">
        <v>1.1875461875685053E-2</v>
      </c>
      <c r="H122" s="33">
        <v>1.4308095785178642E-2</v>
      </c>
      <c r="I122" s="33">
        <v>1.4320145550782905E-2</v>
      </c>
      <c r="J122" s="33">
        <v>1.5160059016187515E-2</v>
      </c>
      <c r="K122" s="33">
        <v>1.6710484362950764E-2</v>
      </c>
      <c r="L122" s="33">
        <v>1.5760160702278168E-2</v>
      </c>
      <c r="M122" s="33">
        <v>1.4129935140588062E-2</v>
      </c>
      <c r="N122" s="33">
        <v>1.4186562564993328E-2</v>
      </c>
      <c r="O122" s="33">
        <v>1.3459089179418165E-2</v>
      </c>
      <c r="P122" s="33">
        <v>1.0178820924662376E-2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26.710529079090044</v>
      </c>
      <c r="C124" s="117">
        <f t="shared" si="42"/>
        <v>27.377503777572667</v>
      </c>
      <c r="D124" s="117">
        <f t="shared" si="42"/>
        <v>27.633038435177649</v>
      </c>
      <c r="E124" s="117">
        <f t="shared" si="42"/>
        <v>43.052387771924536</v>
      </c>
      <c r="F124" s="117">
        <f t="shared" si="42"/>
        <v>41.809131799297141</v>
      </c>
      <c r="G124" s="117">
        <f t="shared" si="42"/>
        <v>46.928367890627051</v>
      </c>
      <c r="H124" s="117">
        <f t="shared" si="42"/>
        <v>53.970897360214678</v>
      </c>
      <c r="I124" s="117">
        <f t="shared" si="42"/>
        <v>46.068369367877182</v>
      </c>
      <c r="J124" s="117">
        <f t="shared" si="42"/>
        <v>48.434474301639234</v>
      </c>
      <c r="K124" s="117">
        <f t="shared" si="42"/>
        <v>50.76269213826653</v>
      </c>
      <c r="L124" s="117">
        <f t="shared" si="42"/>
        <v>50.480786860789571</v>
      </c>
      <c r="M124" s="117">
        <f t="shared" si="42"/>
        <v>55.124253303745455</v>
      </c>
      <c r="N124" s="117">
        <f t="shared" si="42"/>
        <v>51.76812859629807</v>
      </c>
      <c r="O124" s="117">
        <f t="shared" si="42"/>
        <v>45.858757574395746</v>
      </c>
      <c r="P124" s="117">
        <f t="shared" si="42"/>
        <v>50.513612537564917</v>
      </c>
      <c r="Q124" s="117">
        <f t="shared" si="42"/>
        <v>52.400898426588476</v>
      </c>
      <c r="R124" s="117">
        <f t="shared" ref="R124:V124" si="43">R125+R128+R130+R139</f>
        <v>47.188518790704009</v>
      </c>
      <c r="S124" s="117">
        <f t="shared" si="43"/>
        <v>47.162394863806718</v>
      </c>
      <c r="T124" s="117">
        <f t="shared" si="43"/>
        <v>46.286577014509923</v>
      </c>
      <c r="U124" s="117">
        <f t="shared" si="43"/>
        <v>47.720693514155805</v>
      </c>
      <c r="V124" s="117">
        <f t="shared" si="43"/>
        <v>47.582490688826816</v>
      </c>
      <c r="W124" s="117">
        <f t="shared" ref="W124" si="44">W125+W128+W130+W139</f>
        <v>43.136217600940057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18.638894369579248</v>
      </c>
      <c r="C125" s="122">
        <f t="shared" si="45"/>
        <v>18.785247717717933</v>
      </c>
      <c r="D125" s="122">
        <f t="shared" si="45"/>
        <v>18.558552111204857</v>
      </c>
      <c r="E125" s="122">
        <f t="shared" si="45"/>
        <v>31.442504567990333</v>
      </c>
      <c r="F125" s="122">
        <f t="shared" si="45"/>
        <v>29.685384834210744</v>
      </c>
      <c r="G125" s="122">
        <f t="shared" si="45"/>
        <v>33.704032229106893</v>
      </c>
      <c r="H125" s="122">
        <f t="shared" si="45"/>
        <v>38.701820033612705</v>
      </c>
      <c r="I125" s="122">
        <f t="shared" si="45"/>
        <v>28.637980708585747</v>
      </c>
      <c r="J125" s="122">
        <f t="shared" si="45"/>
        <v>30.215382820063486</v>
      </c>
      <c r="K125" s="122">
        <f t="shared" si="45"/>
        <v>33.55401870136879</v>
      </c>
      <c r="L125" s="122">
        <f t="shared" si="45"/>
        <v>31.791435838711724</v>
      </c>
      <c r="M125" s="122">
        <f t="shared" si="45"/>
        <v>37.60176988266489</v>
      </c>
      <c r="N125" s="122">
        <f t="shared" si="45"/>
        <v>31.33657549407393</v>
      </c>
      <c r="O125" s="122">
        <f t="shared" si="45"/>
        <v>28.022070271755275</v>
      </c>
      <c r="P125" s="122">
        <f t="shared" si="45"/>
        <v>33.50961292808713</v>
      </c>
      <c r="Q125" s="122">
        <f t="shared" si="45"/>
        <v>34.003900787009655</v>
      </c>
      <c r="R125" s="122">
        <f t="shared" ref="R125:V125" si="46">SUM(R126:R127)</f>
        <v>26.560507132521369</v>
      </c>
      <c r="S125" s="122">
        <f t="shared" si="46"/>
        <v>25.602784875784089</v>
      </c>
      <c r="T125" s="122">
        <f t="shared" si="46"/>
        <v>27.165258957454736</v>
      </c>
      <c r="U125" s="122">
        <f t="shared" si="46"/>
        <v>25.471223129556588</v>
      </c>
      <c r="V125" s="122">
        <f t="shared" si="46"/>
        <v>26.439328948833982</v>
      </c>
      <c r="W125" s="122">
        <f t="shared" ref="W125" si="47">SUM(W126:W127)</f>
        <v>23.264873298426902</v>
      </c>
      <c r="DA125" s="130" t="s">
        <v>1855</v>
      </c>
    </row>
    <row r="126" spans="1:105" ht="12" customHeight="1" x14ac:dyDescent="0.25">
      <c r="A126" s="97" t="s">
        <v>203</v>
      </c>
      <c r="B126" s="98">
        <v>18.549083390447912</v>
      </c>
      <c r="C126" s="98">
        <v>18.698455253860942</v>
      </c>
      <c r="D126" s="98">
        <v>18.470266479062737</v>
      </c>
      <c r="E126" s="98">
        <v>31.301509287502402</v>
      </c>
      <c r="F126" s="98">
        <v>29.543625527217738</v>
      </c>
      <c r="G126" s="98">
        <v>33.545356447699909</v>
      </c>
      <c r="H126" s="98">
        <v>38.524255860080999</v>
      </c>
      <c r="I126" s="98">
        <v>28.514784645475146</v>
      </c>
      <c r="J126" s="98">
        <v>30.085073310389575</v>
      </c>
      <c r="K126" s="98">
        <v>33.402339582740744</v>
      </c>
      <c r="L126" s="98">
        <v>31.655751109086381</v>
      </c>
      <c r="M126" s="98">
        <v>37.441774386543038</v>
      </c>
      <c r="N126" s="98">
        <v>31.217966330516099</v>
      </c>
      <c r="O126" s="98">
        <v>27.905701206474973</v>
      </c>
      <c r="P126" s="98">
        <v>33.366425978271678</v>
      </c>
      <c r="Q126" s="98">
        <v>33.866648968335184</v>
      </c>
      <c r="R126" s="98">
        <v>26.453946728293946</v>
      </c>
      <c r="S126" s="98">
        <v>25.500439598215291</v>
      </c>
      <c r="T126" s="98">
        <v>27.057140349777896</v>
      </c>
      <c r="U126" s="98">
        <v>25.370199567072838</v>
      </c>
      <c r="V126" s="98">
        <v>26.334721996487634</v>
      </c>
      <c r="W126" s="98">
        <v>23.17293807964279</v>
      </c>
      <c r="DA126" s="63" t="s">
        <v>1856</v>
      </c>
    </row>
    <row r="127" spans="1:105" ht="12" customHeight="1" x14ac:dyDescent="0.25">
      <c r="A127" s="97" t="s">
        <v>53</v>
      </c>
      <c r="B127" s="98">
        <v>8.9810979131337662E-2</v>
      </c>
      <c r="C127" s="98">
        <v>8.6792463856989327E-2</v>
      </c>
      <c r="D127" s="98">
        <v>8.8285632142121928E-2</v>
      </c>
      <c r="E127" s="98">
        <v>0.14099528048793039</v>
      </c>
      <c r="F127" s="98">
        <v>0.14175930699300424</v>
      </c>
      <c r="G127" s="98">
        <v>0.1586757814069864</v>
      </c>
      <c r="H127" s="98">
        <v>0.17756417353170412</v>
      </c>
      <c r="I127" s="98">
        <v>0.12319606311060137</v>
      </c>
      <c r="J127" s="98">
        <v>0.13030950967391225</v>
      </c>
      <c r="K127" s="98">
        <v>0.15167911862804545</v>
      </c>
      <c r="L127" s="98">
        <v>0.1356847296253437</v>
      </c>
      <c r="M127" s="98">
        <v>0.15999549612184796</v>
      </c>
      <c r="N127" s="98">
        <v>0.11860916355783289</v>
      </c>
      <c r="O127" s="98">
        <v>0.11636906528030289</v>
      </c>
      <c r="P127" s="98">
        <v>0.14318694981544994</v>
      </c>
      <c r="Q127" s="98">
        <v>0.13725181867447248</v>
      </c>
      <c r="R127" s="98">
        <v>0.10656040422742311</v>
      </c>
      <c r="S127" s="98">
        <v>0.10234527756879734</v>
      </c>
      <c r="T127" s="98">
        <v>0.10811860767684085</v>
      </c>
      <c r="U127" s="98">
        <v>0.10102356248374908</v>
      </c>
      <c r="V127" s="98">
        <v>0.10460695234634744</v>
      </c>
      <c r="W127" s="98">
        <v>9.193521878411029E-2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1.485706125896582</v>
      </c>
      <c r="C128" s="122">
        <f t="shared" si="48"/>
        <v>2.0423883559552189</v>
      </c>
      <c r="D128" s="122">
        <f t="shared" si="48"/>
        <v>1.8068348006787323</v>
      </c>
      <c r="E128" s="122">
        <f t="shared" si="48"/>
        <v>3.018035467408978</v>
      </c>
      <c r="F128" s="122">
        <f t="shared" si="48"/>
        <v>2.562591895085172</v>
      </c>
      <c r="G128" s="122">
        <f t="shared" si="48"/>
        <v>3.336820706118981</v>
      </c>
      <c r="H128" s="122">
        <f t="shared" si="48"/>
        <v>4.636946245883272</v>
      </c>
      <c r="I128" s="122">
        <f t="shared" si="48"/>
        <v>6.9973781406394462</v>
      </c>
      <c r="J128" s="122">
        <f t="shared" si="48"/>
        <v>7.1462817706265147</v>
      </c>
      <c r="K128" s="122">
        <f t="shared" si="48"/>
        <v>4.8892682761809567</v>
      </c>
      <c r="L128" s="122">
        <f t="shared" si="48"/>
        <v>6.5878091473441041</v>
      </c>
      <c r="M128" s="122">
        <f t="shared" si="48"/>
        <v>6.0082832705895575</v>
      </c>
      <c r="N128" s="122">
        <f t="shared" si="48"/>
        <v>9.3792821274796232</v>
      </c>
      <c r="O128" s="122">
        <f t="shared" si="48"/>
        <v>5.688501108006089</v>
      </c>
      <c r="P128" s="122">
        <f t="shared" si="48"/>
        <v>4.5401317154532741</v>
      </c>
      <c r="Q128" s="122">
        <f t="shared" si="48"/>
        <v>6.1441585035667003</v>
      </c>
      <c r="R128" s="122">
        <f t="shared" si="48"/>
        <v>8.1412767804272512</v>
      </c>
      <c r="S128" s="122">
        <f t="shared" si="48"/>
        <v>9.2876260584091845</v>
      </c>
      <c r="T128" s="122">
        <f t="shared" si="48"/>
        <v>6.9193522243296535</v>
      </c>
      <c r="U128" s="122">
        <f t="shared" si="48"/>
        <v>10.303543891868921</v>
      </c>
      <c r="V128" s="122">
        <f t="shared" si="48"/>
        <v>9.08735685404063</v>
      </c>
      <c r="W128" s="122">
        <f t="shared" si="48"/>
        <v>8.2243759179909581</v>
      </c>
      <c r="DA128" s="130" t="s">
        <v>1858</v>
      </c>
    </row>
    <row r="129" spans="1:105" ht="12" customHeight="1" x14ac:dyDescent="0.25">
      <c r="A129" s="97" t="s">
        <v>53</v>
      </c>
      <c r="B129" s="98">
        <v>1.485706125896582</v>
      </c>
      <c r="C129" s="98">
        <v>2.0423883559552189</v>
      </c>
      <c r="D129" s="98">
        <v>1.8068348006787323</v>
      </c>
      <c r="E129" s="98">
        <v>3.018035467408978</v>
      </c>
      <c r="F129" s="98">
        <v>2.562591895085172</v>
      </c>
      <c r="G129" s="98">
        <v>3.336820706118981</v>
      </c>
      <c r="H129" s="98">
        <v>4.636946245883272</v>
      </c>
      <c r="I129" s="98">
        <v>6.9973781406394462</v>
      </c>
      <c r="J129" s="98">
        <v>7.1462817706265147</v>
      </c>
      <c r="K129" s="98">
        <v>4.8892682761809567</v>
      </c>
      <c r="L129" s="98">
        <v>6.5878091473441041</v>
      </c>
      <c r="M129" s="98">
        <v>6.0082832705895575</v>
      </c>
      <c r="N129" s="98">
        <v>9.3792821274796232</v>
      </c>
      <c r="O129" s="98">
        <v>5.688501108006089</v>
      </c>
      <c r="P129" s="98">
        <v>4.5401317154532741</v>
      </c>
      <c r="Q129" s="98">
        <v>6.1441585035667003</v>
      </c>
      <c r="R129" s="98">
        <v>8.1412767804272512</v>
      </c>
      <c r="S129" s="98">
        <v>9.2876260584091845</v>
      </c>
      <c r="T129" s="98">
        <v>6.9193522243296535</v>
      </c>
      <c r="U129" s="98">
        <v>10.303543891868921</v>
      </c>
      <c r="V129" s="98">
        <v>9.08735685404063</v>
      </c>
      <c r="W129" s="98">
        <v>8.2243759179909581</v>
      </c>
      <c r="DA129" s="63" t="s">
        <v>1859</v>
      </c>
    </row>
    <row r="130" spans="1:105" ht="12" customHeight="1" x14ac:dyDescent="0.25">
      <c r="A130" s="121" t="s">
        <v>55</v>
      </c>
      <c r="B130" s="122">
        <v>4.5051433484414698</v>
      </c>
      <c r="C130" s="122">
        <v>4.4980291834412753</v>
      </c>
      <c r="D130" s="122">
        <v>4.7715438633395202</v>
      </c>
      <c r="E130" s="122">
        <v>5.8241072888354264</v>
      </c>
      <c r="F130" s="122">
        <v>6.3270057205754027</v>
      </c>
      <c r="G130" s="122">
        <v>6.5302465546686275</v>
      </c>
      <c r="H130" s="122">
        <v>7.0925608708614902</v>
      </c>
      <c r="I130" s="122">
        <v>6.9402491879203936</v>
      </c>
      <c r="J130" s="122">
        <v>7.5569067307581097</v>
      </c>
      <c r="K130" s="122">
        <v>8.547730322942094</v>
      </c>
      <c r="L130" s="122">
        <v>8.4399965786088131</v>
      </c>
      <c r="M130" s="122">
        <v>8.0691903028027347</v>
      </c>
      <c r="N130" s="122">
        <v>7.6512289793019939</v>
      </c>
      <c r="O130" s="122">
        <v>8.389789026431103</v>
      </c>
      <c r="P130" s="122">
        <v>8.6567132402370781</v>
      </c>
      <c r="Q130" s="122">
        <v>8.4858237913047123</v>
      </c>
      <c r="R130" s="122">
        <v>8.5510603186816727</v>
      </c>
      <c r="S130" s="122">
        <v>8.4905492905146929</v>
      </c>
      <c r="T130" s="122">
        <v>8.3248667453873324</v>
      </c>
      <c r="U130" s="122">
        <v>8.06038659722158</v>
      </c>
      <c r="V130" s="122">
        <v>7.8248739842565609</v>
      </c>
      <c r="W130" s="122">
        <v>7.7512615635733075</v>
      </c>
      <c r="DA130" s="130" t="s">
        <v>1860</v>
      </c>
    </row>
    <row r="131" spans="1:105" ht="12" customHeight="1" x14ac:dyDescent="0.25">
      <c r="A131" s="97" t="s">
        <v>128</v>
      </c>
      <c r="B131" s="98">
        <v>1.2126132715128783</v>
      </c>
      <c r="C131" s="98">
        <v>1.1471805494267331</v>
      </c>
      <c r="D131" s="98">
        <v>1.074428238410992</v>
      </c>
      <c r="E131" s="98">
        <v>1.5895233113131635</v>
      </c>
      <c r="F131" s="98">
        <v>1.5523617385160651</v>
      </c>
      <c r="G131" s="98">
        <v>1.6326282922671502</v>
      </c>
      <c r="H131" s="98">
        <v>1.9126359179239691</v>
      </c>
      <c r="I131" s="98">
        <v>1.4754792751423937</v>
      </c>
      <c r="J131" s="98">
        <v>1.7250171465821582</v>
      </c>
      <c r="K131" s="98">
        <v>2.2192512648674172</v>
      </c>
      <c r="L131" s="98">
        <v>2.1796947382820502</v>
      </c>
      <c r="M131" s="98">
        <v>1.962333227395372</v>
      </c>
      <c r="N131" s="98">
        <v>1.9178516483335941</v>
      </c>
      <c r="O131" s="98">
        <v>2.7776116157586022</v>
      </c>
      <c r="P131" s="98">
        <v>3.2873489701538103</v>
      </c>
      <c r="Q131" s="98">
        <v>3.2132462821826708</v>
      </c>
      <c r="R131" s="98">
        <v>3.1557447893625401</v>
      </c>
      <c r="S131" s="98">
        <v>3.5368295577470295</v>
      </c>
      <c r="T131" s="98">
        <v>3.6925885191243863</v>
      </c>
      <c r="U131" s="98">
        <v>3.7485826227920662</v>
      </c>
      <c r="V131" s="98">
        <v>3.9734993000935939</v>
      </c>
      <c r="W131" s="98">
        <v>4.1137960075421898</v>
      </c>
      <c r="DA131" s="63" t="s">
        <v>1861</v>
      </c>
    </row>
    <row r="132" spans="1:105" ht="12" customHeight="1" x14ac:dyDescent="0.25">
      <c r="A132" s="97" t="s">
        <v>127</v>
      </c>
      <c r="B132" s="98">
        <v>1.6456699568406015E-2</v>
      </c>
      <c r="C132" s="98">
        <v>1.5939388546096535E-2</v>
      </c>
      <c r="D132" s="98">
        <v>1.2728609613113083E-2</v>
      </c>
      <c r="E132" s="98">
        <v>2.3867768400879282E-2</v>
      </c>
      <c r="F132" s="98">
        <v>2.0282247569278874E-2</v>
      </c>
      <c r="G132" s="98">
        <v>1.970673210561347E-2</v>
      </c>
      <c r="H132" s="98">
        <v>2.6743542829290298E-2</v>
      </c>
      <c r="I132" s="98">
        <v>1.998073392559177E-2</v>
      </c>
      <c r="J132" s="98">
        <v>2.6247919370807171E-2</v>
      </c>
      <c r="K132" s="98">
        <v>3.9354762753592412E-2</v>
      </c>
      <c r="L132" s="98">
        <v>3.9472261501449168E-2</v>
      </c>
      <c r="M132" s="98">
        <v>3.1773844589872494E-2</v>
      </c>
      <c r="N132" s="98">
        <v>2.968793331913883E-2</v>
      </c>
      <c r="O132" s="98">
        <v>4.8442826948855072E-2</v>
      </c>
      <c r="P132" s="98">
        <v>5.9058811432301433E-2</v>
      </c>
      <c r="Q132" s="98">
        <v>5.6602803998089528E-2</v>
      </c>
      <c r="R132" s="98">
        <v>5.2251911755986577E-2</v>
      </c>
      <c r="S132" s="98">
        <v>6.2807623258443163E-2</v>
      </c>
      <c r="T132" s="98">
        <v>7.4808522013874348E-2</v>
      </c>
      <c r="U132" s="98">
        <v>7.7595705639917606E-2</v>
      </c>
      <c r="V132" s="98">
        <v>8.8072557603871504E-2</v>
      </c>
      <c r="W132" s="98">
        <v>8.4422284305723197E-2</v>
      </c>
      <c r="DA132" s="63" t="s">
        <v>1862</v>
      </c>
    </row>
    <row r="133" spans="1:105" ht="12" customHeight="1" x14ac:dyDescent="0.25">
      <c r="A133" s="100" t="s">
        <v>203</v>
      </c>
      <c r="B133" s="101">
        <v>3.2627954889214959E-3</v>
      </c>
      <c r="C133" s="101">
        <v>3.1332035594971975E-3</v>
      </c>
      <c r="D133" s="101">
        <v>2.5121737404555692E-3</v>
      </c>
      <c r="E133" s="101">
        <v>4.7561217783761304E-3</v>
      </c>
      <c r="F133" s="101">
        <v>4.0704518129889211E-3</v>
      </c>
      <c r="G133" s="101">
        <v>4.4513664511308037E-3</v>
      </c>
      <c r="H133" s="101">
        <v>5.54708368975364E-3</v>
      </c>
      <c r="I133" s="101">
        <v>4.0545933176338433E-3</v>
      </c>
      <c r="J133" s="101">
        <v>5.2079343149000028E-3</v>
      </c>
      <c r="K133" s="101">
        <v>8.1511884096798961E-3</v>
      </c>
      <c r="L133" s="101">
        <v>8.1921061603126184E-3</v>
      </c>
      <c r="M133" s="101">
        <v>6.293003149660711E-3</v>
      </c>
      <c r="N133" s="101">
        <v>4.7334873641634327E-3</v>
      </c>
      <c r="O133" s="101">
        <v>8.9441928823293555E-3</v>
      </c>
      <c r="P133" s="101">
        <v>1.083427899911954E-2</v>
      </c>
      <c r="Q133" s="101">
        <v>9.7419997625006749E-3</v>
      </c>
      <c r="R133" s="101">
        <v>1.0402017431771427E-2</v>
      </c>
      <c r="S133" s="101">
        <v>1.2939631950315297E-2</v>
      </c>
      <c r="T133" s="101">
        <v>1.5053534208641839E-2</v>
      </c>
      <c r="U133" s="101">
        <v>1.4976669793105036E-2</v>
      </c>
      <c r="V133" s="101">
        <v>1.6904186397709114E-2</v>
      </c>
      <c r="W133" s="101">
        <v>1.6666183759447464E-2</v>
      </c>
      <c r="DA133" s="131" t="s">
        <v>1863</v>
      </c>
    </row>
    <row r="134" spans="1:105" ht="12" customHeight="1" x14ac:dyDescent="0.25">
      <c r="A134" s="103" t="s">
        <v>52</v>
      </c>
      <c r="B134" s="104">
        <v>1.3193904079484521E-2</v>
      </c>
      <c r="C134" s="104">
        <v>1.2806184986599337E-2</v>
      </c>
      <c r="D134" s="104">
        <v>1.0216435872657513E-2</v>
      </c>
      <c r="E134" s="104">
        <v>1.9111646622503153E-2</v>
      </c>
      <c r="F134" s="104">
        <v>1.6211795756289952E-2</v>
      </c>
      <c r="G134" s="104">
        <v>1.5255365654482666E-2</v>
      </c>
      <c r="H134" s="104">
        <v>2.1196459139536657E-2</v>
      </c>
      <c r="I134" s="104">
        <v>1.5926140607957929E-2</v>
      </c>
      <c r="J134" s="104">
        <v>2.1039985055907168E-2</v>
      </c>
      <c r="K134" s="104">
        <v>3.1203574343912514E-2</v>
      </c>
      <c r="L134" s="104">
        <v>3.1280155341136547E-2</v>
      </c>
      <c r="M134" s="104">
        <v>2.5480841440211784E-2</v>
      </c>
      <c r="N134" s="104">
        <v>2.4954445954975396E-2</v>
      </c>
      <c r="O134" s="104">
        <v>3.949863406652572E-2</v>
      </c>
      <c r="P134" s="104">
        <v>4.8224532433181894E-2</v>
      </c>
      <c r="Q134" s="104">
        <v>4.6860804235588853E-2</v>
      </c>
      <c r="R134" s="104">
        <v>4.1849894324215146E-2</v>
      </c>
      <c r="S134" s="104">
        <v>4.9867991308127864E-2</v>
      </c>
      <c r="T134" s="104">
        <v>5.9754987805232508E-2</v>
      </c>
      <c r="U134" s="104">
        <v>6.2619035846812568E-2</v>
      </c>
      <c r="V134" s="104">
        <v>7.1168371206162387E-2</v>
      </c>
      <c r="W134" s="104">
        <v>6.7756100546275733E-2</v>
      </c>
      <c r="DA134" s="132" t="s">
        <v>1864</v>
      </c>
    </row>
    <row r="135" spans="1:105" ht="12" customHeight="1" x14ac:dyDescent="0.25">
      <c r="A135" s="106" t="s">
        <v>122</v>
      </c>
      <c r="B135" s="101">
        <v>1.1650647835989119</v>
      </c>
      <c r="C135" s="101">
        <v>1.1603005678344618</v>
      </c>
      <c r="D135" s="101">
        <v>1.3421390774018391</v>
      </c>
      <c r="E135" s="101">
        <v>1.4892961567294496</v>
      </c>
      <c r="F135" s="101">
        <v>1.7878594012369164</v>
      </c>
      <c r="G135" s="101">
        <v>1.8415464901445191</v>
      </c>
      <c r="H135" s="101">
        <v>1.9241385132906983</v>
      </c>
      <c r="I135" s="101">
        <v>1.7542303131821992</v>
      </c>
      <c r="J135" s="101">
        <v>1.68851274958704</v>
      </c>
      <c r="K135" s="101">
        <v>1.8013714572353723</v>
      </c>
      <c r="L135" s="101">
        <v>1.6976236306784616</v>
      </c>
      <c r="M135" s="101">
        <v>1.6815388793779653</v>
      </c>
      <c r="N135" s="101">
        <v>1.5791305394555062</v>
      </c>
      <c r="O135" s="101">
        <v>1.5900728239367876</v>
      </c>
      <c r="P135" s="101">
        <v>1.565417899178126</v>
      </c>
      <c r="Q135" s="101">
        <v>1.4786643160038599</v>
      </c>
      <c r="R135" s="101">
        <v>1.4515613420831379</v>
      </c>
      <c r="S135" s="101">
        <v>1.2484045978074236</v>
      </c>
      <c r="T135" s="101">
        <v>0.99977443097601504</v>
      </c>
      <c r="U135" s="101">
        <v>0.86946268437893859</v>
      </c>
      <c r="V135" s="101">
        <v>0.72362826794839352</v>
      </c>
      <c r="W135" s="101">
        <v>0.6977572392451048</v>
      </c>
      <c r="DA135" s="131" t="s">
        <v>1865</v>
      </c>
    </row>
    <row r="136" spans="1:105" ht="12" customHeight="1" x14ac:dyDescent="0.25">
      <c r="A136" s="107" t="s">
        <v>121</v>
      </c>
      <c r="B136" s="104">
        <v>2.1110085937612735</v>
      </c>
      <c r="C136" s="104">
        <v>2.1746086776339837</v>
      </c>
      <c r="D136" s="104">
        <v>2.3422479379135757</v>
      </c>
      <c r="E136" s="104">
        <v>2.7214200523919345</v>
      </c>
      <c r="F136" s="104">
        <v>2.9665023332531426</v>
      </c>
      <c r="G136" s="104">
        <v>3.0363650401513445</v>
      </c>
      <c r="H136" s="104">
        <v>3.2290428968175329</v>
      </c>
      <c r="I136" s="104">
        <v>3.6905588656702082</v>
      </c>
      <c r="J136" s="104">
        <v>4.1171289152181041</v>
      </c>
      <c r="K136" s="104">
        <v>4.4877528380857115</v>
      </c>
      <c r="L136" s="104">
        <v>4.5232059481468516</v>
      </c>
      <c r="M136" s="104">
        <v>4.393544351439524</v>
      </c>
      <c r="N136" s="104">
        <v>4.1245588581937547</v>
      </c>
      <c r="O136" s="104">
        <v>3.9736617597868578</v>
      </c>
      <c r="P136" s="104">
        <v>3.7448875594728408</v>
      </c>
      <c r="Q136" s="104">
        <v>3.7373103891200921</v>
      </c>
      <c r="R136" s="104">
        <v>3.8915022754800077</v>
      </c>
      <c r="S136" s="104">
        <v>3.6425075117017975</v>
      </c>
      <c r="T136" s="104">
        <v>3.557695273273056</v>
      </c>
      <c r="U136" s="104">
        <v>3.3647455844106582</v>
      </c>
      <c r="V136" s="104">
        <v>3.0396738586107008</v>
      </c>
      <c r="W136" s="104">
        <v>2.85528603248029</v>
      </c>
      <c r="DA136" s="132" t="s">
        <v>1866</v>
      </c>
    </row>
    <row r="137" spans="1:105" ht="12" customHeight="1" x14ac:dyDescent="0.25">
      <c r="A137" s="108" t="s">
        <v>53</v>
      </c>
      <c r="B137" s="98">
        <v>0.41724900603350817</v>
      </c>
      <c r="C137" s="98">
        <v>0.42603314620863963</v>
      </c>
      <c r="D137" s="98">
        <v>0.47059308491643292</v>
      </c>
      <c r="E137" s="98">
        <v>0.52887011040486787</v>
      </c>
      <c r="F137" s="98">
        <v>0.58937014402851839</v>
      </c>
      <c r="G137" s="98">
        <v>0.68431439671143757</v>
      </c>
      <c r="H137" s="98">
        <v>0.65551551070704661</v>
      </c>
      <c r="I137" s="98">
        <v>0.7588106383414509</v>
      </c>
      <c r="J137" s="98">
        <v>0.8315841612392838</v>
      </c>
      <c r="K137" s="98">
        <v>0.91451876066347304</v>
      </c>
      <c r="L137" s="98">
        <v>0.92854274577642648</v>
      </c>
      <c r="M137" s="98">
        <v>0.88219814356875614</v>
      </c>
      <c r="N137" s="98">
        <v>0.69010280762761811</v>
      </c>
      <c r="O137" s="98">
        <v>0.72570176768400385</v>
      </c>
      <c r="P137" s="98">
        <v>0.67111429153893332</v>
      </c>
      <c r="Q137" s="98">
        <v>0.64009616891263377</v>
      </c>
      <c r="R137" s="98">
        <v>0.77997021743210859</v>
      </c>
      <c r="S137" s="98">
        <v>0.75216910860120523</v>
      </c>
      <c r="T137" s="98">
        <v>0.71536617424959748</v>
      </c>
      <c r="U137" s="98">
        <v>0.65266032897722914</v>
      </c>
      <c r="V137" s="98">
        <v>0.58101816012320529</v>
      </c>
      <c r="W137" s="98">
        <v>0.56164440602345445</v>
      </c>
      <c r="DA137" s="63" t="s">
        <v>1867</v>
      </c>
    </row>
    <row r="138" spans="1:105" ht="12" customHeight="1" x14ac:dyDescent="0.25">
      <c r="A138" s="108" t="s">
        <v>52</v>
      </c>
      <c r="B138" s="98">
        <v>1.6937595877277654</v>
      </c>
      <c r="C138" s="98">
        <v>1.7485755314253442</v>
      </c>
      <c r="D138" s="98">
        <v>1.8716548529971428</v>
      </c>
      <c r="E138" s="98">
        <v>2.1925499419870667</v>
      </c>
      <c r="F138" s="98">
        <v>2.3771321892246244</v>
      </c>
      <c r="G138" s="98">
        <v>2.3520506434399069</v>
      </c>
      <c r="H138" s="98">
        <v>2.5735273861104861</v>
      </c>
      <c r="I138" s="98">
        <v>2.9317482273287574</v>
      </c>
      <c r="J138" s="98">
        <v>3.2855447539788205</v>
      </c>
      <c r="K138" s="98">
        <v>3.5732340774222386</v>
      </c>
      <c r="L138" s="98">
        <v>3.594663202370425</v>
      </c>
      <c r="M138" s="98">
        <v>3.5113462078707678</v>
      </c>
      <c r="N138" s="98">
        <v>3.4344560505661366</v>
      </c>
      <c r="O138" s="98">
        <v>3.2479599921028539</v>
      </c>
      <c r="P138" s="98">
        <v>3.0737732679339076</v>
      </c>
      <c r="Q138" s="98">
        <v>3.0972142202074582</v>
      </c>
      <c r="R138" s="98">
        <v>3.1115320580478989</v>
      </c>
      <c r="S138" s="98">
        <v>2.8903384031005923</v>
      </c>
      <c r="T138" s="98">
        <v>2.8423290990234586</v>
      </c>
      <c r="U138" s="98">
        <v>2.7120852554334292</v>
      </c>
      <c r="V138" s="98">
        <v>2.4586556984874957</v>
      </c>
      <c r="W138" s="98">
        <v>2.2936416264568353</v>
      </c>
      <c r="DA138" s="63" t="s">
        <v>1868</v>
      </c>
    </row>
    <row r="139" spans="1:105" ht="12" customHeight="1" x14ac:dyDescent="0.25">
      <c r="A139" s="121" t="s">
        <v>54</v>
      </c>
      <c r="B139" s="122">
        <v>2.0807852351727472</v>
      </c>
      <c r="C139" s="122">
        <v>2.0518385204582388</v>
      </c>
      <c r="D139" s="122">
        <v>2.4961076599545398</v>
      </c>
      <c r="E139" s="122">
        <v>2.7677404476897967</v>
      </c>
      <c r="F139" s="122">
        <v>3.2341493494258291</v>
      </c>
      <c r="G139" s="122">
        <v>3.3572684007325484</v>
      </c>
      <c r="H139" s="122">
        <v>3.5395702098572075</v>
      </c>
      <c r="I139" s="122">
        <v>3.4927613307316001</v>
      </c>
      <c r="J139" s="122">
        <v>3.515902980191131</v>
      </c>
      <c r="K139" s="122">
        <v>3.7716748377746914</v>
      </c>
      <c r="L139" s="122">
        <v>3.6615452961249284</v>
      </c>
      <c r="M139" s="122">
        <v>3.4450098476882771</v>
      </c>
      <c r="N139" s="122">
        <v>3.4010419954425264</v>
      </c>
      <c r="O139" s="122">
        <v>3.7583971682032784</v>
      </c>
      <c r="P139" s="122">
        <v>3.8071546537874306</v>
      </c>
      <c r="Q139" s="122">
        <v>3.7670153447074113</v>
      </c>
      <c r="R139" s="122">
        <v>3.9356745590737203</v>
      </c>
      <c r="S139" s="122">
        <v>3.7814346390987525</v>
      </c>
      <c r="T139" s="122">
        <v>3.8770990873382032</v>
      </c>
      <c r="U139" s="122">
        <v>3.8855398955087126</v>
      </c>
      <c r="V139" s="122">
        <v>4.2309309016956433</v>
      </c>
      <c r="W139" s="122">
        <v>3.8957068209488845</v>
      </c>
      <c r="DA139" s="130" t="s">
        <v>1869</v>
      </c>
    </row>
    <row r="140" spans="1:105" ht="12" customHeight="1" x14ac:dyDescent="0.25">
      <c r="A140" s="97" t="s">
        <v>50</v>
      </c>
      <c r="B140" s="98">
        <v>9.0218695613797834E-2</v>
      </c>
      <c r="C140" s="98">
        <v>8.7848762040957581E-2</v>
      </c>
      <c r="D140" s="98">
        <v>9.0263141145752082E-2</v>
      </c>
      <c r="E140" s="98">
        <v>9.2916538596957893E-2</v>
      </c>
      <c r="F140" s="98">
        <v>0.11086843452131977</v>
      </c>
      <c r="G140" s="98">
        <v>0.11021789968401767</v>
      </c>
      <c r="H140" s="98">
        <v>0.11722838015907264</v>
      </c>
      <c r="I140" s="98">
        <v>0.13323676632429401</v>
      </c>
      <c r="J140" s="98">
        <v>0.14207562138499907</v>
      </c>
      <c r="K140" s="98">
        <v>0.13181863270552729</v>
      </c>
      <c r="L140" s="98">
        <v>0.17161715891165666</v>
      </c>
      <c r="M140" s="98">
        <v>0.168400757587125</v>
      </c>
      <c r="N140" s="98">
        <v>5.871479164129479E-2</v>
      </c>
      <c r="O140" s="98">
        <v>0.28689335496091528</v>
      </c>
      <c r="P140" s="98">
        <v>0.32983896205275848</v>
      </c>
      <c r="Q140" s="98">
        <v>0.33497641447423426</v>
      </c>
      <c r="R140" s="98">
        <v>0.34671368891649879</v>
      </c>
      <c r="S140" s="98">
        <v>0.39546715435070168</v>
      </c>
      <c r="T140" s="98">
        <v>0.63074764747889855</v>
      </c>
      <c r="U140" s="98">
        <v>0.75920057415878317</v>
      </c>
      <c r="V140" s="98">
        <v>0.9240070184947391</v>
      </c>
      <c r="W140" s="98">
        <v>0.89468540584394896</v>
      </c>
      <c r="DA140" s="63" t="s">
        <v>1870</v>
      </c>
    </row>
    <row r="141" spans="1:105" ht="12" customHeight="1" x14ac:dyDescent="0.25">
      <c r="A141" s="109" t="s">
        <v>120</v>
      </c>
      <c r="B141" s="33">
        <v>1.9905665395589494</v>
      </c>
      <c r="C141" s="33">
        <v>1.9639897584172814</v>
      </c>
      <c r="D141" s="33">
        <v>2.4058445188087876</v>
      </c>
      <c r="E141" s="33">
        <v>2.6748239090928387</v>
      </c>
      <c r="F141" s="33">
        <v>3.1232809149045093</v>
      </c>
      <c r="G141" s="33">
        <v>3.2470505010485309</v>
      </c>
      <c r="H141" s="33">
        <v>3.4223418296981349</v>
      </c>
      <c r="I141" s="33">
        <v>3.3595245644073062</v>
      </c>
      <c r="J141" s="33">
        <v>3.3738273588061318</v>
      </c>
      <c r="K141" s="33">
        <v>3.6398562050691639</v>
      </c>
      <c r="L141" s="33">
        <v>3.4899281372132718</v>
      </c>
      <c r="M141" s="33">
        <v>3.276609090101152</v>
      </c>
      <c r="N141" s="33">
        <v>3.3423272038012315</v>
      </c>
      <c r="O141" s="33">
        <v>3.471503813242363</v>
      </c>
      <c r="P141" s="33">
        <v>3.4773156917346721</v>
      </c>
      <c r="Q141" s="33">
        <v>3.4320389302331771</v>
      </c>
      <c r="R141" s="33">
        <v>3.5889608701572215</v>
      </c>
      <c r="S141" s="33">
        <v>3.385967484748051</v>
      </c>
      <c r="T141" s="33">
        <v>3.2463514398593047</v>
      </c>
      <c r="U141" s="33">
        <v>3.1263393213499295</v>
      </c>
      <c r="V141" s="33">
        <v>3.3069238832009038</v>
      </c>
      <c r="W141" s="33">
        <v>3.0010214151049355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7.1262402636114182</v>
      </c>
      <c r="C143" s="117">
        <f t="shared" si="49"/>
        <v>10.168178676928344</v>
      </c>
      <c r="D143" s="117">
        <f t="shared" si="49"/>
        <v>15.962784919596295</v>
      </c>
      <c r="E143" s="117">
        <f t="shared" si="49"/>
        <v>29.690324952605842</v>
      </c>
      <c r="F143" s="117">
        <f t="shared" si="49"/>
        <v>32.892349597293503</v>
      </c>
      <c r="G143" s="117">
        <f t="shared" si="49"/>
        <v>40.862924839232662</v>
      </c>
      <c r="H143" s="117">
        <f t="shared" si="49"/>
        <v>55.019236625805874</v>
      </c>
      <c r="I143" s="117">
        <f t="shared" si="49"/>
        <v>69.758334216299446</v>
      </c>
      <c r="J143" s="117">
        <f t="shared" si="49"/>
        <v>70.391926488192482</v>
      </c>
      <c r="K143" s="117">
        <f t="shared" si="49"/>
        <v>62.853755672350289</v>
      </c>
      <c r="L143" s="117">
        <f t="shared" si="49"/>
        <v>66.982780102125119</v>
      </c>
      <c r="M143" s="117">
        <f t="shared" si="49"/>
        <v>83.329999489032872</v>
      </c>
      <c r="N143" s="117">
        <f t="shared" si="49"/>
        <v>106.47245881680458</v>
      </c>
      <c r="O143" s="117">
        <f t="shared" si="49"/>
        <v>80.427676600850631</v>
      </c>
      <c r="P143" s="117">
        <f t="shared" si="49"/>
        <v>87.273735263783266</v>
      </c>
      <c r="Q143" s="117">
        <f t="shared" si="49"/>
        <v>148.34032461452284</v>
      </c>
      <c r="R143" s="117">
        <f t="shared" ref="R143:V143" si="50">R144+R146+R148+R157</f>
        <v>183.20336810630889</v>
      </c>
      <c r="S143" s="117">
        <f t="shared" si="50"/>
        <v>221.01160544221307</v>
      </c>
      <c r="T143" s="117">
        <f t="shared" si="50"/>
        <v>223.18222949468912</v>
      </c>
      <c r="U143" s="117">
        <f t="shared" si="50"/>
        <v>277.03525660852517</v>
      </c>
      <c r="V143" s="117">
        <f t="shared" si="50"/>
        <v>292.5383220400912</v>
      </c>
      <c r="W143" s="117">
        <f t="shared" ref="W143" si="51">W144+W146+W148+W157</f>
        <v>321.25467871619713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3.4706343047868042</v>
      </c>
      <c r="C144" s="122">
        <f t="shared" si="52"/>
        <v>5.1491047398784904</v>
      </c>
      <c r="D144" s="122">
        <f t="shared" si="52"/>
        <v>8.9090042569551393</v>
      </c>
      <c r="E144" s="122">
        <f t="shared" si="52"/>
        <v>17.600893235630345</v>
      </c>
      <c r="F144" s="122">
        <f t="shared" si="52"/>
        <v>21.116664003092414</v>
      </c>
      <c r="G144" s="122">
        <f t="shared" si="52"/>
        <v>26.229669078137203</v>
      </c>
      <c r="H144" s="122">
        <f t="shared" si="52"/>
        <v>35.407163708282638</v>
      </c>
      <c r="I144" s="122">
        <f t="shared" si="52"/>
        <v>41.086686564517763</v>
      </c>
      <c r="J144" s="122">
        <f t="shared" si="52"/>
        <v>40.033879708558608</v>
      </c>
      <c r="K144" s="122">
        <f t="shared" si="52"/>
        <v>36.203364894444</v>
      </c>
      <c r="L144" s="122">
        <f t="shared" si="52"/>
        <v>35.721411254776307</v>
      </c>
      <c r="M144" s="122">
        <f t="shared" si="52"/>
        <v>49.917829481068026</v>
      </c>
      <c r="N144" s="122">
        <f t="shared" si="52"/>
        <v>55.390263274628822</v>
      </c>
      <c r="O144" s="122">
        <f t="shared" si="52"/>
        <v>34.252280792458691</v>
      </c>
      <c r="P144" s="122">
        <f t="shared" si="52"/>
        <v>39.279382995959502</v>
      </c>
      <c r="Q144" s="122">
        <f t="shared" si="52"/>
        <v>78.145259325607199</v>
      </c>
      <c r="R144" s="122">
        <f t="shared" si="52"/>
        <v>82.393411208706155</v>
      </c>
      <c r="S144" s="122">
        <f t="shared" si="52"/>
        <v>93.811153227657528</v>
      </c>
      <c r="T144" s="122">
        <f t="shared" si="52"/>
        <v>102.87255578371726</v>
      </c>
      <c r="U144" s="122">
        <f t="shared" si="52"/>
        <v>105.51711566647673</v>
      </c>
      <c r="V144" s="122">
        <f t="shared" si="52"/>
        <v>120.05081258207015</v>
      </c>
      <c r="W144" s="122">
        <f t="shared" si="52"/>
        <v>140.73820079380721</v>
      </c>
      <c r="DA144" s="130" t="s">
        <v>1873</v>
      </c>
    </row>
    <row r="145" spans="1:105" ht="12" customHeight="1" x14ac:dyDescent="0.25">
      <c r="A145" s="97" t="s">
        <v>53</v>
      </c>
      <c r="B145" s="98">
        <v>3.4706343047868042</v>
      </c>
      <c r="C145" s="98">
        <v>5.1491047398784904</v>
      </c>
      <c r="D145" s="98">
        <v>8.9090042569551393</v>
      </c>
      <c r="E145" s="98">
        <v>17.600893235630345</v>
      </c>
      <c r="F145" s="98">
        <v>21.116664003092414</v>
      </c>
      <c r="G145" s="98">
        <v>26.229669078137203</v>
      </c>
      <c r="H145" s="98">
        <v>35.407163708282638</v>
      </c>
      <c r="I145" s="98">
        <v>41.086686564517763</v>
      </c>
      <c r="J145" s="98">
        <v>40.033879708558608</v>
      </c>
      <c r="K145" s="98">
        <v>36.203364894444</v>
      </c>
      <c r="L145" s="98">
        <v>35.721411254776307</v>
      </c>
      <c r="M145" s="98">
        <v>49.917829481068026</v>
      </c>
      <c r="N145" s="98">
        <v>55.390263274628822</v>
      </c>
      <c r="O145" s="98">
        <v>34.252280792458691</v>
      </c>
      <c r="P145" s="98">
        <v>39.279382995959502</v>
      </c>
      <c r="Q145" s="98">
        <v>78.145259325607199</v>
      </c>
      <c r="R145" s="98">
        <v>82.393411208706155</v>
      </c>
      <c r="S145" s="98">
        <v>93.811153227657528</v>
      </c>
      <c r="T145" s="98">
        <v>102.87255578371726</v>
      </c>
      <c r="U145" s="98">
        <v>105.51711566647673</v>
      </c>
      <c r="V145" s="98">
        <v>120.05081258207015</v>
      </c>
      <c r="W145" s="98">
        <v>140.73820079380721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2.1905545753923499</v>
      </c>
      <c r="C146" s="122">
        <f t="shared" si="53"/>
        <v>3.0836137056657775</v>
      </c>
      <c r="D146" s="122">
        <f t="shared" si="53"/>
        <v>3.6121008009888409</v>
      </c>
      <c r="E146" s="122">
        <f t="shared" si="53"/>
        <v>7.1812741717976492</v>
      </c>
      <c r="F146" s="122">
        <f t="shared" si="53"/>
        <v>5.0224700490447258</v>
      </c>
      <c r="G146" s="122">
        <f t="shared" si="53"/>
        <v>6.4009815015921081</v>
      </c>
      <c r="H146" s="122">
        <f t="shared" si="53"/>
        <v>9.2237905859992164</v>
      </c>
      <c r="I146" s="122">
        <f t="shared" si="53"/>
        <v>16.936447988809473</v>
      </c>
      <c r="J146" s="122">
        <f t="shared" si="53"/>
        <v>17.27245014166013</v>
      </c>
      <c r="K146" s="122">
        <f t="shared" si="53"/>
        <v>12.22961265690347</v>
      </c>
      <c r="L146" s="122">
        <f t="shared" si="53"/>
        <v>16.546456857334469</v>
      </c>
      <c r="M146" s="122">
        <f t="shared" si="53"/>
        <v>18.004167763989738</v>
      </c>
      <c r="N146" s="122">
        <f t="shared" si="53"/>
        <v>34.691164152854675</v>
      </c>
      <c r="O146" s="122">
        <f t="shared" si="53"/>
        <v>27.105339043302234</v>
      </c>
      <c r="P146" s="122">
        <f t="shared" si="53"/>
        <v>25.162252142153569</v>
      </c>
      <c r="Q146" s="122">
        <f t="shared" si="53"/>
        <v>41.675939288977055</v>
      </c>
      <c r="R146" s="122">
        <f t="shared" si="53"/>
        <v>65.233985147913316</v>
      </c>
      <c r="S146" s="122">
        <f t="shared" si="53"/>
        <v>85.999265251423864</v>
      </c>
      <c r="T146" s="122">
        <f t="shared" si="53"/>
        <v>73.956335534907851</v>
      </c>
      <c r="U146" s="122">
        <f t="shared" si="53"/>
        <v>120.7861770917042</v>
      </c>
      <c r="V146" s="122">
        <f t="shared" si="53"/>
        <v>115.53465183592722</v>
      </c>
      <c r="W146" s="122">
        <f t="shared" si="53"/>
        <v>116.34605023299326</v>
      </c>
      <c r="DA146" s="130" t="s">
        <v>1875</v>
      </c>
    </row>
    <row r="147" spans="1:105" ht="12" customHeight="1" x14ac:dyDescent="0.25">
      <c r="A147" s="97" t="s">
        <v>53</v>
      </c>
      <c r="B147" s="98">
        <v>2.1905545753923499</v>
      </c>
      <c r="C147" s="98">
        <v>3.0836137056657775</v>
      </c>
      <c r="D147" s="98">
        <v>3.6121008009888409</v>
      </c>
      <c r="E147" s="98">
        <v>7.1812741717976492</v>
      </c>
      <c r="F147" s="98">
        <v>5.0224700490447258</v>
      </c>
      <c r="G147" s="98">
        <v>6.4009815015921081</v>
      </c>
      <c r="H147" s="98">
        <v>9.2237905859992164</v>
      </c>
      <c r="I147" s="98">
        <v>16.936447988809473</v>
      </c>
      <c r="J147" s="98">
        <v>17.27245014166013</v>
      </c>
      <c r="K147" s="98">
        <v>12.22961265690347</v>
      </c>
      <c r="L147" s="98">
        <v>16.546456857334469</v>
      </c>
      <c r="M147" s="98">
        <v>18.004167763989738</v>
      </c>
      <c r="N147" s="98">
        <v>34.691164152854675</v>
      </c>
      <c r="O147" s="98">
        <v>27.105339043302234</v>
      </c>
      <c r="P147" s="98">
        <v>25.162252142153569</v>
      </c>
      <c r="Q147" s="98">
        <v>41.675939288977055</v>
      </c>
      <c r="R147" s="98">
        <v>65.233985147913316</v>
      </c>
      <c r="S147" s="98">
        <v>85.999265251423864</v>
      </c>
      <c r="T147" s="98">
        <v>73.956335534907851</v>
      </c>
      <c r="U147" s="98">
        <v>120.7861770917042</v>
      </c>
      <c r="V147" s="98">
        <v>115.53465183592722</v>
      </c>
      <c r="W147" s="98">
        <v>116.34605023299326</v>
      </c>
      <c r="DA147" s="63" t="s">
        <v>1876</v>
      </c>
    </row>
    <row r="148" spans="1:105" ht="12" customHeight="1" x14ac:dyDescent="0.25">
      <c r="A148" s="121" t="s">
        <v>55</v>
      </c>
      <c r="B148" s="122">
        <v>1.0008002215057092</v>
      </c>
      <c r="C148" s="122">
        <v>1.327772960221252</v>
      </c>
      <c r="D148" s="122">
        <v>2.2889009331978443</v>
      </c>
      <c r="E148" s="122">
        <v>3.2954600783393193</v>
      </c>
      <c r="F148" s="122">
        <v>4.4770612821868783</v>
      </c>
      <c r="G148" s="122">
        <v>5.4339435409665668</v>
      </c>
      <c r="H148" s="122">
        <v>6.8618705573589303</v>
      </c>
      <c r="I148" s="122">
        <v>7.8740702996221756</v>
      </c>
      <c r="J148" s="122">
        <v>8.9694519515405204</v>
      </c>
      <c r="K148" s="122">
        <v>9.9527312650596507</v>
      </c>
      <c r="L148" s="122">
        <v>10.224766027082914</v>
      </c>
      <c r="M148" s="122">
        <v>10.856367659216152</v>
      </c>
      <c r="N148" s="122">
        <v>11.480919990958915</v>
      </c>
      <c r="O148" s="122">
        <v>13.109420824801486</v>
      </c>
      <c r="P148" s="122">
        <v>15.673268280820466</v>
      </c>
      <c r="Q148" s="122">
        <v>19.68589835754775</v>
      </c>
      <c r="R148" s="122">
        <v>24.522148827780811</v>
      </c>
      <c r="S148" s="122">
        <v>28.469157381187081</v>
      </c>
      <c r="T148" s="122">
        <v>31.462200598857113</v>
      </c>
      <c r="U148" s="122">
        <v>34.203087002965702</v>
      </c>
      <c r="V148" s="122">
        <v>36.769935066453002</v>
      </c>
      <c r="W148" s="122">
        <v>42.753542978614561</v>
      </c>
      <c r="DA148" s="130" t="s">
        <v>1877</v>
      </c>
    </row>
    <row r="149" spans="1:105" ht="12" customHeight="1" x14ac:dyDescent="0.25">
      <c r="A149" s="97" t="s">
        <v>124</v>
      </c>
      <c r="B149" s="98">
        <v>6.9697391601224977E-3</v>
      </c>
      <c r="C149" s="98">
        <v>1.0722205785147744E-2</v>
      </c>
      <c r="D149" s="98">
        <v>2.2030108993185447E-2</v>
      </c>
      <c r="E149" s="98">
        <v>3.3857115331821584E-2</v>
      </c>
      <c r="F149" s="98">
        <v>4.2044372532909963E-2</v>
      </c>
      <c r="G149" s="98">
        <v>4.7229857044256161E-2</v>
      </c>
      <c r="H149" s="98">
        <v>5.2096179033512838E-2</v>
      </c>
      <c r="I149" s="98">
        <v>4.8526657456319462E-2</v>
      </c>
      <c r="J149" s="98">
        <v>4.9568852440679094E-2</v>
      </c>
      <c r="K149" s="98">
        <v>4.7813910655484411E-2</v>
      </c>
      <c r="L149" s="98">
        <v>4.1442907110669974E-2</v>
      </c>
      <c r="M149" s="98">
        <v>3.3396275526557662E-2</v>
      </c>
      <c r="N149" s="98">
        <v>3.1189725607494327E-2</v>
      </c>
      <c r="O149" s="98">
        <v>6.0202226944325823E-2</v>
      </c>
      <c r="P149" s="98">
        <v>7.9765247519108615E-2</v>
      </c>
      <c r="Q149" s="98">
        <v>9.1977312170414452E-2</v>
      </c>
      <c r="R149" s="98">
        <v>0.10333426017339632</v>
      </c>
      <c r="S149" s="98">
        <v>0.12780469270490596</v>
      </c>
      <c r="T149" s="98">
        <v>0.15283348278037656</v>
      </c>
      <c r="U149" s="98">
        <v>0.18508153036669001</v>
      </c>
      <c r="V149" s="98">
        <v>0.23137570022755019</v>
      </c>
      <c r="W149" s="98">
        <v>0.2550722870236124</v>
      </c>
      <c r="DA149" s="63" t="s">
        <v>1878</v>
      </c>
    </row>
    <row r="150" spans="1:105" ht="12" customHeight="1" x14ac:dyDescent="0.25">
      <c r="A150" s="97" t="s">
        <v>123</v>
      </c>
      <c r="B150" s="98">
        <v>8.8224546330664493E-5</v>
      </c>
      <c r="C150" s="98">
        <v>8.7910796307903138E-5</v>
      </c>
      <c r="D150" s="98">
        <v>2.7638430586411752E-4</v>
      </c>
      <c r="E150" s="98">
        <v>4.6345367406473324E-4</v>
      </c>
      <c r="F150" s="98">
        <v>3.7846018750651195E-4</v>
      </c>
      <c r="G150" s="98">
        <v>4.6755694928746108E-4</v>
      </c>
      <c r="H150" s="98">
        <v>5.7809926516426023E-4</v>
      </c>
      <c r="I150" s="98">
        <v>6.4777324784870264E-4</v>
      </c>
      <c r="J150" s="98">
        <v>8.0592576366635637E-4</v>
      </c>
      <c r="K150" s="98">
        <v>6.4637034162245239E-4</v>
      </c>
      <c r="L150" s="98">
        <v>4.099376463597824E-4</v>
      </c>
      <c r="M150" s="98">
        <v>3.4395592578061537E-4</v>
      </c>
      <c r="N150" s="98">
        <v>3.0879880462449365E-4</v>
      </c>
      <c r="O150" s="98">
        <v>8.1826003986006752E-4</v>
      </c>
      <c r="P150" s="98">
        <v>9.1409629123347753E-4</v>
      </c>
      <c r="Q150" s="98">
        <v>9.726619127836541E-4</v>
      </c>
      <c r="R150" s="98">
        <v>1.068392426591052E-3</v>
      </c>
      <c r="S150" s="98">
        <v>1.4598633882930208E-3</v>
      </c>
      <c r="T150" s="98">
        <v>2.2603890077115161E-3</v>
      </c>
      <c r="U150" s="98">
        <v>2.5278805695052422E-3</v>
      </c>
      <c r="V150" s="98">
        <v>3.6801693955773743E-3</v>
      </c>
      <c r="W150" s="98">
        <v>3.8127053796501971E-3</v>
      </c>
      <c r="DA150" s="63" t="s">
        <v>1879</v>
      </c>
    </row>
    <row r="151" spans="1:105" ht="12" customHeight="1" x14ac:dyDescent="0.25">
      <c r="A151" s="100" t="s">
        <v>50</v>
      </c>
      <c r="B151" s="101">
        <v>1.7419704635881562E-5</v>
      </c>
      <c r="C151" s="101">
        <v>1.7212460232523519E-5</v>
      </c>
      <c r="D151" s="101">
        <v>5.5663138291293617E-5</v>
      </c>
      <c r="E151" s="101">
        <v>9.0665410883396643E-5</v>
      </c>
      <c r="F151" s="101">
        <v>7.5489313870554759E-5</v>
      </c>
      <c r="G151" s="101">
        <v>1.0605817559652366E-4</v>
      </c>
      <c r="H151" s="101">
        <v>1.1776548423795977E-4</v>
      </c>
      <c r="I151" s="101">
        <v>1.3213668437987269E-4</v>
      </c>
      <c r="J151" s="101">
        <v>1.6161363319140733E-4</v>
      </c>
      <c r="K151" s="101">
        <v>1.3009769483651696E-4</v>
      </c>
      <c r="L151" s="101">
        <v>8.2051592195108033E-5</v>
      </c>
      <c r="M151" s="101">
        <v>5.3587328051009833E-5</v>
      </c>
      <c r="N151" s="101">
        <v>3.0878956921354958E-6</v>
      </c>
      <c r="O151" s="101">
        <v>1.5196528682237846E-4</v>
      </c>
      <c r="P151" s="101">
        <v>1.6498822997191009E-4</v>
      </c>
      <c r="Q151" s="101">
        <v>1.6434008078789695E-4</v>
      </c>
      <c r="R151" s="101">
        <v>2.0993177806323022E-4</v>
      </c>
      <c r="S151" s="101">
        <v>2.9533008571044694E-4</v>
      </c>
      <c r="T151" s="101">
        <v>4.4669109935528559E-4</v>
      </c>
      <c r="U151" s="101">
        <v>4.8221157334484986E-4</v>
      </c>
      <c r="V151" s="101">
        <v>6.945761719205361E-4</v>
      </c>
      <c r="W151" s="101">
        <v>7.3693529882749918E-4</v>
      </c>
      <c r="DA151" s="131" t="s">
        <v>1880</v>
      </c>
    </row>
    <row r="152" spans="1:105" ht="12" customHeight="1" x14ac:dyDescent="0.25">
      <c r="A152" s="103" t="s">
        <v>52</v>
      </c>
      <c r="B152" s="104">
        <v>7.0804841694782931E-5</v>
      </c>
      <c r="C152" s="104">
        <v>7.0698336075379622E-5</v>
      </c>
      <c r="D152" s="104">
        <v>2.2072116757282389E-4</v>
      </c>
      <c r="E152" s="104">
        <v>3.7278826318133657E-4</v>
      </c>
      <c r="F152" s="104">
        <v>3.029708736359572E-4</v>
      </c>
      <c r="G152" s="104">
        <v>3.6149877369093741E-4</v>
      </c>
      <c r="H152" s="104">
        <v>4.6033378092630051E-4</v>
      </c>
      <c r="I152" s="104">
        <v>5.1563656346882995E-4</v>
      </c>
      <c r="J152" s="104">
        <v>6.4431213047494906E-4</v>
      </c>
      <c r="K152" s="104">
        <v>5.1627264678593538E-4</v>
      </c>
      <c r="L152" s="104">
        <v>3.2788605416467437E-4</v>
      </c>
      <c r="M152" s="104">
        <v>2.9036859772960555E-4</v>
      </c>
      <c r="N152" s="104">
        <v>3.0571090893235814E-4</v>
      </c>
      <c r="O152" s="104">
        <v>6.6629475303768906E-4</v>
      </c>
      <c r="P152" s="104">
        <v>7.491080612615675E-4</v>
      </c>
      <c r="Q152" s="104">
        <v>8.0832183199575709E-4</v>
      </c>
      <c r="R152" s="104">
        <v>8.5846064852782185E-4</v>
      </c>
      <c r="S152" s="104">
        <v>1.1645333025825739E-3</v>
      </c>
      <c r="T152" s="104">
        <v>1.8136979083562305E-3</v>
      </c>
      <c r="U152" s="104">
        <v>2.0456689961603921E-3</v>
      </c>
      <c r="V152" s="104">
        <v>2.9855932236568382E-3</v>
      </c>
      <c r="W152" s="104">
        <v>3.0757700808226982E-3</v>
      </c>
      <c r="DA152" s="132" t="s">
        <v>1881</v>
      </c>
    </row>
    <row r="153" spans="1:105" ht="12" customHeight="1" x14ac:dyDescent="0.25">
      <c r="A153" s="106" t="s">
        <v>122</v>
      </c>
      <c r="B153" s="101">
        <v>0.35338627578737736</v>
      </c>
      <c r="C153" s="101">
        <v>0.44763302390261639</v>
      </c>
      <c r="D153" s="101">
        <v>0.86469014383252685</v>
      </c>
      <c r="E153" s="101">
        <v>1.1743658696755239</v>
      </c>
      <c r="F153" s="101">
        <v>1.728313560335029</v>
      </c>
      <c r="G153" s="101">
        <v>2.0803861887577368</v>
      </c>
      <c r="H153" s="101">
        <v>2.5540948001057866</v>
      </c>
      <c r="I153" s="101">
        <v>2.4404114314426324</v>
      </c>
      <c r="J153" s="101">
        <v>2.4479550482348902</v>
      </c>
      <c r="K153" s="101">
        <v>2.6964958503678167</v>
      </c>
      <c r="L153" s="101">
        <v>2.6736341074716865</v>
      </c>
      <c r="M153" s="101">
        <v>2.9706003217239374</v>
      </c>
      <c r="N153" s="101">
        <v>3.2536543858850946</v>
      </c>
      <c r="O153" s="101">
        <v>3.9171396904699427</v>
      </c>
      <c r="P153" s="101">
        <v>4.6608666247174932</v>
      </c>
      <c r="Q153" s="101">
        <v>4.8943360955382262</v>
      </c>
      <c r="R153" s="101">
        <v>5.7255086466982954</v>
      </c>
      <c r="S153" s="101">
        <v>6.3867896562246269</v>
      </c>
      <c r="T153" s="101">
        <v>6.1529488911473544</v>
      </c>
      <c r="U153" s="101">
        <v>6.8042795340763345</v>
      </c>
      <c r="V153" s="101">
        <v>7.3192328909423106</v>
      </c>
      <c r="W153" s="101">
        <v>9.9321281853661514</v>
      </c>
      <c r="DA153" s="131" t="s">
        <v>1882</v>
      </c>
    </row>
    <row r="154" spans="1:105" ht="12" customHeight="1" x14ac:dyDescent="0.25">
      <c r="A154" s="107" t="s">
        <v>121</v>
      </c>
      <c r="B154" s="104">
        <v>0.64035598201187871</v>
      </c>
      <c r="C154" s="104">
        <v>0.86932981973718004</v>
      </c>
      <c r="D154" s="104">
        <v>1.401904296066268</v>
      </c>
      <c r="E154" s="104">
        <v>2.0867736396579089</v>
      </c>
      <c r="F154" s="104">
        <v>2.7063248891314329</v>
      </c>
      <c r="G154" s="104">
        <v>3.3058599382152867</v>
      </c>
      <c r="H154" s="104">
        <v>4.2551014789544661</v>
      </c>
      <c r="I154" s="104">
        <v>5.3844844374753755</v>
      </c>
      <c r="J154" s="104">
        <v>6.4711221251012851</v>
      </c>
      <c r="K154" s="104">
        <v>7.2077751336947271</v>
      </c>
      <c r="L154" s="104">
        <v>7.5092790748541987</v>
      </c>
      <c r="M154" s="104">
        <v>7.852027106039877</v>
      </c>
      <c r="N154" s="104">
        <v>8.1957670806617013</v>
      </c>
      <c r="O154" s="104">
        <v>9.1312606473473572</v>
      </c>
      <c r="P154" s="104">
        <v>10.93172231229263</v>
      </c>
      <c r="Q154" s="104">
        <v>14.698612287926327</v>
      </c>
      <c r="R154" s="104">
        <v>18.692237528482526</v>
      </c>
      <c r="S154" s="104">
        <v>21.953103168869255</v>
      </c>
      <c r="T154" s="104">
        <v>25.154157835921669</v>
      </c>
      <c r="U154" s="104">
        <v>27.211198057953172</v>
      </c>
      <c r="V154" s="104">
        <v>29.215646305887567</v>
      </c>
      <c r="W154" s="104">
        <v>32.562529800845148</v>
      </c>
      <c r="DA154" s="132" t="s">
        <v>1883</v>
      </c>
    </row>
    <row r="155" spans="1:105" ht="12" customHeight="1" x14ac:dyDescent="0.25">
      <c r="A155" s="108" t="s">
        <v>53</v>
      </c>
      <c r="B155" s="98">
        <v>0.12656883434378041</v>
      </c>
      <c r="C155" s="98">
        <v>0.17031262774072198</v>
      </c>
      <c r="D155" s="98">
        <v>0.28166380542578062</v>
      </c>
      <c r="E155" s="98">
        <v>0.40553541311119246</v>
      </c>
      <c r="F155" s="98">
        <v>0.53767936462271682</v>
      </c>
      <c r="G155" s="98">
        <v>0.74505124361448494</v>
      </c>
      <c r="H155" s="98">
        <v>0.86381169535907942</v>
      </c>
      <c r="I155" s="98">
        <v>1.1070963021743621</v>
      </c>
      <c r="J155" s="98">
        <v>1.3070474049983074</v>
      </c>
      <c r="K155" s="98">
        <v>1.4688076238216397</v>
      </c>
      <c r="L155" s="98">
        <v>1.5415363993813482</v>
      </c>
      <c r="M155" s="98">
        <v>1.5766413587996031</v>
      </c>
      <c r="N155" s="98">
        <v>1.3712792246353109</v>
      </c>
      <c r="O155" s="98">
        <v>1.667623565755836</v>
      </c>
      <c r="P155" s="98">
        <v>1.9590534985107344</v>
      </c>
      <c r="Q155" s="98">
        <v>2.5174589301502825</v>
      </c>
      <c r="R155" s="98">
        <v>3.7464679543544195</v>
      </c>
      <c r="S155" s="98">
        <v>4.5332634149720645</v>
      </c>
      <c r="T155" s="98">
        <v>5.057890649807983</v>
      </c>
      <c r="U155" s="98">
        <v>5.2781611657806664</v>
      </c>
      <c r="V155" s="98">
        <v>5.5844218337343339</v>
      </c>
      <c r="W155" s="98">
        <v>6.4051595884178587</v>
      </c>
      <c r="DA155" s="63" t="s">
        <v>1884</v>
      </c>
    </row>
    <row r="156" spans="1:105" ht="12" customHeight="1" x14ac:dyDescent="0.25">
      <c r="A156" s="108" t="s">
        <v>52</v>
      </c>
      <c r="B156" s="98">
        <v>0.5137871476680983</v>
      </c>
      <c r="C156" s="98">
        <v>0.69901719199645806</v>
      </c>
      <c r="D156" s="98">
        <v>1.1202404906404875</v>
      </c>
      <c r="E156" s="98">
        <v>1.6812382265467163</v>
      </c>
      <c r="F156" s="98">
        <v>2.1686455245087162</v>
      </c>
      <c r="G156" s="98">
        <v>2.560808694600802</v>
      </c>
      <c r="H156" s="98">
        <v>3.3912897835953868</v>
      </c>
      <c r="I156" s="98">
        <v>4.2773881353010133</v>
      </c>
      <c r="J156" s="98">
        <v>5.1640747201029775</v>
      </c>
      <c r="K156" s="98">
        <v>5.7389675098730875</v>
      </c>
      <c r="L156" s="98">
        <v>5.9677426754728504</v>
      </c>
      <c r="M156" s="98">
        <v>6.2753857472402741</v>
      </c>
      <c r="N156" s="98">
        <v>6.8244878560263906</v>
      </c>
      <c r="O156" s="98">
        <v>7.4636370815915205</v>
      </c>
      <c r="P156" s="98">
        <v>8.9726688137818957</v>
      </c>
      <c r="Q156" s="98">
        <v>12.181153357776044</v>
      </c>
      <c r="R156" s="98">
        <v>14.945769574128107</v>
      </c>
      <c r="S156" s="98">
        <v>17.41983975389719</v>
      </c>
      <c r="T156" s="98">
        <v>20.096267186113685</v>
      </c>
      <c r="U156" s="98">
        <v>21.933036892172506</v>
      </c>
      <c r="V156" s="98">
        <v>23.631224472153232</v>
      </c>
      <c r="W156" s="98">
        <v>26.157370212427292</v>
      </c>
      <c r="DA156" s="63" t="s">
        <v>1885</v>
      </c>
    </row>
    <row r="157" spans="1:105" ht="12" customHeight="1" x14ac:dyDescent="0.25">
      <c r="A157" s="121" t="s">
        <v>54</v>
      </c>
      <c r="B157" s="122">
        <v>0.46425116192655436</v>
      </c>
      <c r="C157" s="122">
        <v>0.60768727116282339</v>
      </c>
      <c r="D157" s="122">
        <v>1.1527789284544705</v>
      </c>
      <c r="E157" s="122">
        <v>1.612697466838525</v>
      </c>
      <c r="F157" s="122">
        <v>2.2761542629694849</v>
      </c>
      <c r="G157" s="122">
        <v>2.7983307185367794</v>
      </c>
      <c r="H157" s="122">
        <v>3.5264117741650813</v>
      </c>
      <c r="I157" s="122">
        <v>3.8611293633500279</v>
      </c>
      <c r="J157" s="122">
        <v>4.1161446864332323</v>
      </c>
      <c r="K157" s="122">
        <v>4.4680468559431716</v>
      </c>
      <c r="L157" s="122">
        <v>4.4901459629314324</v>
      </c>
      <c r="M157" s="122">
        <v>4.5516345847589514</v>
      </c>
      <c r="N157" s="122">
        <v>4.9101113983621651</v>
      </c>
      <c r="O157" s="122">
        <v>5.960635940288209</v>
      </c>
      <c r="P157" s="122">
        <v>7.1588318448497263</v>
      </c>
      <c r="Q157" s="122">
        <v>8.8332276423908134</v>
      </c>
      <c r="R157" s="122">
        <v>11.053822921908615</v>
      </c>
      <c r="S157" s="122">
        <v>12.732029581944596</v>
      </c>
      <c r="T157" s="122">
        <v>14.891137577206901</v>
      </c>
      <c r="U157" s="122">
        <v>16.528876847378591</v>
      </c>
      <c r="V157" s="122">
        <v>20.182922555640829</v>
      </c>
      <c r="W157" s="122">
        <v>21.416884710782092</v>
      </c>
      <c r="DA157" s="130" t="s">
        <v>1886</v>
      </c>
    </row>
    <row r="158" spans="1:105" ht="12" customHeight="1" x14ac:dyDescent="0.25">
      <c r="A158" s="97" t="s">
        <v>50</v>
      </c>
      <c r="B158" s="98">
        <v>2.0113242135918079E-2</v>
      </c>
      <c r="C158" s="98">
        <v>2.4532456383464362E-2</v>
      </c>
      <c r="D158" s="98">
        <v>3.4969201191176323E-2</v>
      </c>
      <c r="E158" s="98">
        <v>4.7229716574652962E-2</v>
      </c>
      <c r="F158" s="98">
        <v>7.1510630400798192E-2</v>
      </c>
      <c r="G158" s="98">
        <v>8.9276043486310908E-2</v>
      </c>
      <c r="H158" s="98">
        <v>0.11992486141809225</v>
      </c>
      <c r="I158" s="98">
        <v>0.1541916215129579</v>
      </c>
      <c r="J158" s="98">
        <v>0.17328520364260269</v>
      </c>
      <c r="K158" s="98">
        <v>0.16128596938302525</v>
      </c>
      <c r="L158" s="98">
        <v>0.21489040444804181</v>
      </c>
      <c r="M158" s="98">
        <v>0.2262946874375639</v>
      </c>
      <c r="N158" s="98">
        <v>8.7847375083067336E-2</v>
      </c>
      <c r="O158" s="98">
        <v>0.50095170868199801</v>
      </c>
      <c r="P158" s="98">
        <v>0.7561614300121049</v>
      </c>
      <c r="Q158" s="98">
        <v>0.97293981238745175</v>
      </c>
      <c r="R158" s="98">
        <v>1.1394941639272202</v>
      </c>
      <c r="S158" s="98">
        <v>1.502429203987127</v>
      </c>
      <c r="T158" s="98">
        <v>2.5942468315983565</v>
      </c>
      <c r="U158" s="98">
        <v>3.3220064570989516</v>
      </c>
      <c r="V158" s="98">
        <v>4.4895197510881042</v>
      </c>
      <c r="W158" s="98">
        <v>4.9745015468836282</v>
      </c>
      <c r="DA158" s="63" t="s">
        <v>1887</v>
      </c>
    </row>
    <row r="159" spans="1:105" ht="12" customHeight="1" x14ac:dyDescent="0.25">
      <c r="A159" s="109" t="s">
        <v>120</v>
      </c>
      <c r="B159" s="33">
        <v>0.44413791979063627</v>
      </c>
      <c r="C159" s="33">
        <v>0.58315481477935904</v>
      </c>
      <c r="D159" s="33">
        <v>1.1178097272632941</v>
      </c>
      <c r="E159" s="33">
        <v>1.5654677502638721</v>
      </c>
      <c r="F159" s="33">
        <v>2.2046436325686867</v>
      </c>
      <c r="G159" s="33">
        <v>2.7090546750504685</v>
      </c>
      <c r="H159" s="33">
        <v>3.4064869127469892</v>
      </c>
      <c r="I159" s="33">
        <v>3.7069377418370699</v>
      </c>
      <c r="J159" s="33">
        <v>3.9428594827906291</v>
      </c>
      <c r="K159" s="33">
        <v>4.3067608865601468</v>
      </c>
      <c r="L159" s="33">
        <v>4.2752555584833907</v>
      </c>
      <c r="M159" s="33">
        <v>4.3253398973213875</v>
      </c>
      <c r="N159" s="33">
        <v>4.8222640232790974</v>
      </c>
      <c r="O159" s="33">
        <v>5.4596842316062109</v>
      </c>
      <c r="P159" s="33">
        <v>6.4026704148376217</v>
      </c>
      <c r="Q159" s="33">
        <v>7.8602878300033616</v>
      </c>
      <c r="R159" s="33">
        <v>9.9143287579813943</v>
      </c>
      <c r="S159" s="33">
        <v>11.229600377957469</v>
      </c>
      <c r="T159" s="33">
        <v>12.296890745608545</v>
      </c>
      <c r="U159" s="33">
        <v>13.20687039027964</v>
      </c>
      <c r="V159" s="33">
        <v>15.693402804552724</v>
      </c>
      <c r="W159" s="33">
        <v>16.442383163898466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149.99747425023656</v>
      </c>
      <c r="C161" s="117">
        <f t="shared" si="54"/>
        <v>158.9384377117446</v>
      </c>
      <c r="D161" s="117">
        <f t="shared" si="54"/>
        <v>199.59643302129774</v>
      </c>
      <c r="E161" s="117">
        <f t="shared" si="54"/>
        <v>223.38363575683783</v>
      </c>
      <c r="F161" s="117">
        <f t="shared" si="54"/>
        <v>213.46916906247333</v>
      </c>
      <c r="G161" s="117">
        <f t="shared" si="54"/>
        <v>202.4718096193524</v>
      </c>
      <c r="H161" s="117">
        <f t="shared" si="54"/>
        <v>227.79181681692955</v>
      </c>
      <c r="I161" s="117">
        <f t="shared" si="54"/>
        <v>241.77635063411063</v>
      </c>
      <c r="J161" s="117">
        <f t="shared" si="54"/>
        <v>250.23553370385082</v>
      </c>
      <c r="K161" s="117">
        <f t="shared" si="54"/>
        <v>244.89727576605736</v>
      </c>
      <c r="L161" s="117">
        <f t="shared" si="54"/>
        <v>252.73121013553845</v>
      </c>
      <c r="M161" s="117">
        <f t="shared" si="54"/>
        <v>224.4655997323124</v>
      </c>
      <c r="N161" s="117">
        <f t="shared" si="54"/>
        <v>308.59077305899041</v>
      </c>
      <c r="O161" s="117">
        <f t="shared" si="54"/>
        <v>234.7890703300304</v>
      </c>
      <c r="P161" s="117">
        <f t="shared" si="54"/>
        <v>224.69347628626451</v>
      </c>
      <c r="Q161" s="117">
        <f t="shared" si="54"/>
        <v>253.3944824991562</v>
      </c>
      <c r="R161" s="117">
        <f t="shared" ref="R161:V161" si="55">R162+R164+R166+R175</f>
        <v>396.84412676231676</v>
      </c>
      <c r="S161" s="117">
        <f t="shared" si="55"/>
        <v>378.23122273309627</v>
      </c>
      <c r="T161" s="117">
        <f t="shared" si="55"/>
        <v>237.93627577299918</v>
      </c>
      <c r="U161" s="117">
        <f t="shared" si="55"/>
        <v>262.23582300672285</v>
      </c>
      <c r="V161" s="117">
        <f t="shared" si="55"/>
        <v>234.3908285926403</v>
      </c>
      <c r="W161" s="117">
        <f t="shared" ref="W161" si="56">W162+W164+W166+W175</f>
        <v>211.99287683798127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84.510383087577438</v>
      </c>
      <c r="C162" s="122">
        <f t="shared" si="57"/>
        <v>83.20069435991968</v>
      </c>
      <c r="D162" s="122">
        <f t="shared" si="57"/>
        <v>124.74625647044289</v>
      </c>
      <c r="E162" s="122">
        <f t="shared" si="57"/>
        <v>130.69641445337274</v>
      </c>
      <c r="F162" s="122">
        <f t="shared" si="57"/>
        <v>141.62182346386933</v>
      </c>
      <c r="G162" s="122">
        <f t="shared" si="57"/>
        <v>132.65935820980445</v>
      </c>
      <c r="H162" s="122">
        <f t="shared" si="57"/>
        <v>151.77015564506002</v>
      </c>
      <c r="I162" s="122">
        <f t="shared" si="57"/>
        <v>146.92014342891568</v>
      </c>
      <c r="J162" s="122">
        <f t="shared" si="57"/>
        <v>151.35353156672079</v>
      </c>
      <c r="K162" s="122">
        <f t="shared" si="57"/>
        <v>154.14907848552181</v>
      </c>
      <c r="L162" s="122">
        <f t="shared" si="57"/>
        <v>150.84997230449193</v>
      </c>
      <c r="M162" s="122">
        <f t="shared" si="57"/>
        <v>125.47196978369824</v>
      </c>
      <c r="N162" s="122">
        <f t="shared" si="57"/>
        <v>174.72867876098823</v>
      </c>
      <c r="O162" s="122">
        <f t="shared" si="57"/>
        <v>121.42709637531263</v>
      </c>
      <c r="P162" s="122">
        <f t="shared" si="57"/>
        <v>113.58945997712736</v>
      </c>
      <c r="Q162" s="122">
        <f t="shared" si="57"/>
        <v>118.66815895930154</v>
      </c>
      <c r="R162" s="122">
        <f t="shared" si="57"/>
        <v>234.33578539095893</v>
      </c>
      <c r="S162" s="122">
        <f t="shared" si="57"/>
        <v>205.02941279111494</v>
      </c>
      <c r="T162" s="122">
        <f t="shared" si="57"/>
        <v>98.486983335823339</v>
      </c>
      <c r="U162" s="122">
        <f t="shared" si="57"/>
        <v>105.10494061131945</v>
      </c>
      <c r="V162" s="122">
        <f t="shared" si="57"/>
        <v>101.2896587416104</v>
      </c>
      <c r="W162" s="122">
        <f t="shared" si="57"/>
        <v>92.463914223391114</v>
      </c>
      <c r="DA162" s="130" t="s">
        <v>1890</v>
      </c>
    </row>
    <row r="163" spans="1:105" ht="12" customHeight="1" x14ac:dyDescent="0.25">
      <c r="A163" s="97" t="s">
        <v>53</v>
      </c>
      <c r="B163" s="33">
        <v>84.510383087577438</v>
      </c>
      <c r="C163" s="33">
        <v>83.20069435991968</v>
      </c>
      <c r="D163" s="33">
        <v>124.74625647044289</v>
      </c>
      <c r="E163" s="33">
        <v>130.69641445337274</v>
      </c>
      <c r="F163" s="33">
        <v>141.62182346386933</v>
      </c>
      <c r="G163" s="33">
        <v>132.65935820980445</v>
      </c>
      <c r="H163" s="33">
        <v>151.77015564506002</v>
      </c>
      <c r="I163" s="33">
        <v>146.92014342891568</v>
      </c>
      <c r="J163" s="33">
        <v>151.35353156672079</v>
      </c>
      <c r="K163" s="33">
        <v>154.14907848552181</v>
      </c>
      <c r="L163" s="33">
        <v>150.84997230449193</v>
      </c>
      <c r="M163" s="33">
        <v>125.47196978369824</v>
      </c>
      <c r="N163" s="33">
        <v>174.72867876098823</v>
      </c>
      <c r="O163" s="33">
        <v>121.42709637531263</v>
      </c>
      <c r="P163" s="33">
        <v>113.58945997712736</v>
      </c>
      <c r="Q163" s="33">
        <v>118.66815895930154</v>
      </c>
      <c r="R163" s="33">
        <v>234.33578539095893</v>
      </c>
      <c r="S163" s="33">
        <v>205.02941279111494</v>
      </c>
      <c r="T163" s="33">
        <v>98.486983335823339</v>
      </c>
      <c r="U163" s="33">
        <v>105.10494061131945</v>
      </c>
      <c r="V163" s="33">
        <v>101.2896587416104</v>
      </c>
      <c r="W163" s="33">
        <v>92.463914223391114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34.760704204274184</v>
      </c>
      <c r="C164" s="122">
        <f t="shared" si="58"/>
        <v>43.439207519896982</v>
      </c>
      <c r="D164" s="122">
        <f t="shared" si="58"/>
        <v>36.085230020169512</v>
      </c>
      <c r="E164" s="122">
        <f t="shared" si="58"/>
        <v>53.358409471570802</v>
      </c>
      <c r="F164" s="122">
        <f t="shared" si="58"/>
        <v>28.689266832976976</v>
      </c>
      <c r="G164" s="122">
        <f t="shared" si="58"/>
        <v>28.224752561613247</v>
      </c>
      <c r="H164" s="122">
        <f t="shared" si="58"/>
        <v>31.098934624586668</v>
      </c>
      <c r="I164" s="122">
        <f t="shared" si="58"/>
        <v>48.841332081945005</v>
      </c>
      <c r="J164" s="122">
        <f t="shared" si="58"/>
        <v>47.525335898792399</v>
      </c>
      <c r="K164" s="122">
        <f t="shared" si="58"/>
        <v>34.515103295159079</v>
      </c>
      <c r="L164" s="122">
        <f t="shared" si="58"/>
        <v>47.403149965424966</v>
      </c>
      <c r="M164" s="122">
        <f t="shared" si="58"/>
        <v>46.037852763548699</v>
      </c>
      <c r="N164" s="122">
        <f t="shared" si="58"/>
        <v>83.107771234187169</v>
      </c>
      <c r="O164" s="122">
        <f t="shared" si="58"/>
        <v>57.390101612865784</v>
      </c>
      <c r="P164" s="122">
        <f t="shared" si="58"/>
        <v>50.770451485725012</v>
      </c>
      <c r="Q164" s="122">
        <f t="shared" si="58"/>
        <v>72.324684321897706</v>
      </c>
      <c r="R164" s="122">
        <f t="shared" si="58"/>
        <v>95.701582148626898</v>
      </c>
      <c r="S164" s="122">
        <f t="shared" si="58"/>
        <v>107.67904289872865</v>
      </c>
      <c r="T164" s="122">
        <f t="shared" si="58"/>
        <v>78.686978350535711</v>
      </c>
      <c r="U164" s="122">
        <f t="shared" si="58"/>
        <v>105.65347513692677</v>
      </c>
      <c r="V164" s="122">
        <f t="shared" si="58"/>
        <v>85.912263428942268</v>
      </c>
      <c r="W164" s="122">
        <f t="shared" si="58"/>
        <v>73.591742180698901</v>
      </c>
      <c r="DA164" s="130" t="s">
        <v>1892</v>
      </c>
    </row>
    <row r="165" spans="1:105" ht="12" customHeight="1" x14ac:dyDescent="0.25">
      <c r="A165" s="97" t="s">
        <v>53</v>
      </c>
      <c r="B165" s="98">
        <v>34.760704204274184</v>
      </c>
      <c r="C165" s="98">
        <v>43.439207519896982</v>
      </c>
      <c r="D165" s="98">
        <v>36.085230020169512</v>
      </c>
      <c r="E165" s="98">
        <v>53.358409471570802</v>
      </c>
      <c r="F165" s="98">
        <v>28.689266832976976</v>
      </c>
      <c r="G165" s="98">
        <v>28.224752561613247</v>
      </c>
      <c r="H165" s="98">
        <v>31.098934624586668</v>
      </c>
      <c r="I165" s="98">
        <v>48.841332081945005</v>
      </c>
      <c r="J165" s="98">
        <v>47.525335898792399</v>
      </c>
      <c r="K165" s="98">
        <v>34.515103295159079</v>
      </c>
      <c r="L165" s="98">
        <v>47.403149965424966</v>
      </c>
      <c r="M165" s="98">
        <v>46.037852763548699</v>
      </c>
      <c r="N165" s="98">
        <v>83.107771234187169</v>
      </c>
      <c r="O165" s="98">
        <v>57.390101612865784</v>
      </c>
      <c r="P165" s="98">
        <v>50.770451485725012</v>
      </c>
      <c r="Q165" s="98">
        <v>72.324684321897706</v>
      </c>
      <c r="R165" s="98">
        <v>95.701582148626898</v>
      </c>
      <c r="S165" s="98">
        <v>107.67904289872865</v>
      </c>
      <c r="T165" s="98">
        <v>78.686978350535711</v>
      </c>
      <c r="U165" s="98">
        <v>105.65347513692677</v>
      </c>
      <c r="V165" s="98">
        <v>85.912263428942268</v>
      </c>
      <c r="W165" s="98">
        <v>73.591742180698901</v>
      </c>
      <c r="DA165" s="63" t="s">
        <v>1893</v>
      </c>
    </row>
    <row r="166" spans="1:105" ht="12" customHeight="1" x14ac:dyDescent="0.25">
      <c r="A166" s="121" t="s">
        <v>55</v>
      </c>
      <c r="B166" s="122">
        <v>20.989692060131684</v>
      </c>
      <c r="C166" s="122">
        <v>22.158018583325649</v>
      </c>
      <c r="D166" s="122">
        <v>25.785558474412568</v>
      </c>
      <c r="E166" s="122">
        <v>26.413608066772486</v>
      </c>
      <c r="F166" s="122">
        <v>28.621024386600354</v>
      </c>
      <c r="G166" s="122">
        <v>27.46229082043671</v>
      </c>
      <c r="H166" s="122">
        <v>29.684735270525383</v>
      </c>
      <c r="I166" s="122">
        <v>30.886760976645377</v>
      </c>
      <c r="J166" s="122">
        <v>35.211056355306908</v>
      </c>
      <c r="K166" s="122">
        <v>38.815152409820904</v>
      </c>
      <c r="L166" s="122">
        <v>37.858252515612214</v>
      </c>
      <c r="M166" s="122">
        <v>37.315847572577098</v>
      </c>
      <c r="N166" s="122">
        <v>35.537862287259188</v>
      </c>
      <c r="O166" s="122">
        <v>38.487681234810665</v>
      </c>
      <c r="P166" s="122">
        <v>41.455370419070157</v>
      </c>
      <c r="Q166" s="122">
        <v>43.126213124197747</v>
      </c>
      <c r="R166" s="122">
        <v>46.10051140306016</v>
      </c>
      <c r="S166" s="122">
        <v>45.319920180946198</v>
      </c>
      <c r="T166" s="122">
        <v>41.314654425197155</v>
      </c>
      <c r="U166" s="122">
        <v>34.778366822836347</v>
      </c>
      <c r="V166" s="122">
        <v>30.53204188036803</v>
      </c>
      <c r="W166" s="122">
        <v>30.671724712743092</v>
      </c>
      <c r="DA166" s="130" t="s">
        <v>1894</v>
      </c>
    </row>
    <row r="167" spans="1:105" ht="12" customHeight="1" x14ac:dyDescent="0.25">
      <c r="A167" s="97" t="s">
        <v>124</v>
      </c>
      <c r="B167" s="98">
        <v>0.14565872599192714</v>
      </c>
      <c r="C167" s="98">
        <v>0.16735987615076089</v>
      </c>
      <c r="D167" s="98">
        <v>0.2223282865786177</v>
      </c>
      <c r="E167" s="98">
        <v>0.24365888202179145</v>
      </c>
      <c r="F167" s="98">
        <v>0.25694774354177746</v>
      </c>
      <c r="G167" s="98">
        <v>0.24472040667321096</v>
      </c>
      <c r="H167" s="98">
        <v>0.23896414818674269</v>
      </c>
      <c r="I167" s="98">
        <v>0.2073545849469946</v>
      </c>
      <c r="J167" s="98">
        <v>0.20287660994655526</v>
      </c>
      <c r="K167" s="98">
        <v>0.18695967189008114</v>
      </c>
      <c r="L167" s="98">
        <v>0.14961178165632055</v>
      </c>
      <c r="M167" s="98">
        <v>0.11221837419387885</v>
      </c>
      <c r="N167" s="98">
        <v>9.4280742281295196E-2</v>
      </c>
      <c r="O167" s="98">
        <v>0.16976176931762757</v>
      </c>
      <c r="P167" s="98">
        <v>0.19900322276572951</v>
      </c>
      <c r="Q167" s="98">
        <v>0.19883636192306928</v>
      </c>
      <c r="R167" s="98">
        <v>0.19763657336298709</v>
      </c>
      <c r="S167" s="98">
        <v>0.20561838091050355</v>
      </c>
      <c r="T167" s="98">
        <v>0.19887434668521844</v>
      </c>
      <c r="U167" s="98">
        <v>0.17471454961837901</v>
      </c>
      <c r="V167" s="98">
        <v>0.16530016935120592</v>
      </c>
      <c r="W167" s="98">
        <v>0.15575389995628861</v>
      </c>
      <c r="DA167" s="63" t="s">
        <v>1895</v>
      </c>
    </row>
    <row r="168" spans="1:105" ht="12" customHeight="1" x14ac:dyDescent="0.25">
      <c r="A168" s="97" t="s">
        <v>123</v>
      </c>
      <c r="B168" s="98">
        <v>1.9409400192746189E-3</v>
      </c>
      <c r="C168" s="98">
        <v>2.3732398571281533E-3</v>
      </c>
      <c r="D168" s="98">
        <v>2.8587703258760632E-3</v>
      </c>
      <c r="E168" s="98">
        <v>3.3415603433690714E-3</v>
      </c>
      <c r="F168" s="98">
        <v>3.3170334765207782E-3</v>
      </c>
      <c r="G168" s="98">
        <v>3.1829106403976821E-3</v>
      </c>
      <c r="H168" s="98">
        <v>3.1805189758428447E-3</v>
      </c>
      <c r="I168" s="98">
        <v>2.9599217472551041E-3</v>
      </c>
      <c r="J168" s="98">
        <v>3.2181171886825474E-3</v>
      </c>
      <c r="K168" s="98">
        <v>3.1154039694128808E-3</v>
      </c>
      <c r="L168" s="98">
        <v>2.6535774242169253E-3</v>
      </c>
      <c r="M168" s="98">
        <v>1.7118345819643979E-3</v>
      </c>
      <c r="N168" s="98">
        <v>1.3052619679778576E-3</v>
      </c>
      <c r="O168" s="98">
        <v>3.1506026465645412E-3</v>
      </c>
      <c r="P168" s="98">
        <v>3.4472568086925774E-3</v>
      </c>
      <c r="Q168" s="98">
        <v>3.2832174496530129E-3</v>
      </c>
      <c r="R168" s="98">
        <v>2.9246988266491093E-3</v>
      </c>
      <c r="S168" s="98">
        <v>3.0623284986756416E-3</v>
      </c>
      <c r="T168" s="98">
        <v>3.1959062964667939E-3</v>
      </c>
      <c r="U168" s="98">
        <v>2.9052828199679888E-3</v>
      </c>
      <c r="V168" s="98">
        <v>3.1155589478130794E-3</v>
      </c>
      <c r="W168" s="98">
        <v>2.3580226794427091E-3</v>
      </c>
      <c r="DA168" s="63" t="s">
        <v>1896</v>
      </c>
    </row>
    <row r="169" spans="1:105" ht="12" customHeight="1" x14ac:dyDescent="0.25">
      <c r="A169" s="100" t="s">
        <v>50</v>
      </c>
      <c r="B169" s="101">
        <v>3.832335019893943E-4</v>
      </c>
      <c r="C169" s="101">
        <v>4.6466757643720492E-4</v>
      </c>
      <c r="D169" s="101">
        <v>5.7574950753723378E-4</v>
      </c>
      <c r="E169" s="101">
        <v>6.5370922376354744E-4</v>
      </c>
      <c r="F169" s="101">
        <v>6.6162991377767045E-4</v>
      </c>
      <c r="G169" s="101">
        <v>7.219948203567297E-4</v>
      </c>
      <c r="H169" s="101">
        <v>6.4790837817745169E-4</v>
      </c>
      <c r="I169" s="101">
        <v>6.0378264617300093E-4</v>
      </c>
      <c r="J169" s="101">
        <v>6.4533438977391444E-4</v>
      </c>
      <c r="K169" s="101">
        <v>6.2705054487461611E-4</v>
      </c>
      <c r="L169" s="101">
        <v>5.3113017212110599E-4</v>
      </c>
      <c r="M169" s="101">
        <v>2.666988251608117E-4</v>
      </c>
      <c r="N169" s="101">
        <v>1.3052229308103447E-5</v>
      </c>
      <c r="O169" s="101">
        <v>5.8512234684025724E-4</v>
      </c>
      <c r="P169" s="101">
        <v>6.2220665872883671E-4</v>
      </c>
      <c r="Q169" s="101">
        <v>5.5472946337133122E-4</v>
      </c>
      <c r="R169" s="101">
        <v>5.7468324343795283E-4</v>
      </c>
      <c r="S169" s="101">
        <v>6.1950847266942536E-4</v>
      </c>
      <c r="T169" s="101">
        <v>6.3156513862654032E-4</v>
      </c>
      <c r="U169" s="101">
        <v>5.5420379290415712E-4</v>
      </c>
      <c r="V169" s="101">
        <v>5.8801451095304191E-4</v>
      </c>
      <c r="W169" s="101">
        <v>4.5576827341339496E-4</v>
      </c>
      <c r="DA169" s="131" t="s">
        <v>1897</v>
      </c>
    </row>
    <row r="170" spans="1:105" ht="12" customHeight="1" x14ac:dyDescent="0.25">
      <c r="A170" s="103" t="s">
        <v>52</v>
      </c>
      <c r="B170" s="104">
        <v>1.5577065172852247E-3</v>
      </c>
      <c r="C170" s="104">
        <v>1.9085722806909482E-3</v>
      </c>
      <c r="D170" s="104">
        <v>2.2830208183388296E-3</v>
      </c>
      <c r="E170" s="104">
        <v>2.6878511196055241E-3</v>
      </c>
      <c r="F170" s="104">
        <v>2.6554035627431079E-3</v>
      </c>
      <c r="G170" s="104">
        <v>2.4609158200409524E-3</v>
      </c>
      <c r="H170" s="104">
        <v>2.5326105976653931E-3</v>
      </c>
      <c r="I170" s="104">
        <v>2.3561391010821029E-3</v>
      </c>
      <c r="J170" s="104">
        <v>2.5727827989086328E-3</v>
      </c>
      <c r="K170" s="104">
        <v>2.4883534245382648E-3</v>
      </c>
      <c r="L170" s="104">
        <v>2.1224472520958194E-3</v>
      </c>
      <c r="M170" s="104">
        <v>1.4451357568035861E-3</v>
      </c>
      <c r="N170" s="104">
        <v>1.2922097386697542E-3</v>
      </c>
      <c r="O170" s="104">
        <v>2.5654802997242838E-3</v>
      </c>
      <c r="P170" s="104">
        <v>2.8250501499637406E-3</v>
      </c>
      <c r="Q170" s="104">
        <v>2.7284879862816817E-3</v>
      </c>
      <c r="R170" s="104">
        <v>2.3500155832111565E-3</v>
      </c>
      <c r="S170" s="104">
        <v>2.4428200260062163E-3</v>
      </c>
      <c r="T170" s="104">
        <v>2.5643411578402538E-3</v>
      </c>
      <c r="U170" s="104">
        <v>2.3510790270638319E-3</v>
      </c>
      <c r="V170" s="104">
        <v>2.5275444368600374E-3</v>
      </c>
      <c r="W170" s="104">
        <v>1.902254406029314E-3</v>
      </c>
      <c r="DA170" s="132" t="s">
        <v>1898</v>
      </c>
    </row>
    <row r="171" spans="1:105" ht="12" customHeight="1" x14ac:dyDescent="0.25">
      <c r="A171" s="106" t="s">
        <v>122</v>
      </c>
      <c r="B171" s="101">
        <v>7.4118922407735006</v>
      </c>
      <c r="C171" s="101">
        <v>7.6238279066157446</v>
      </c>
      <c r="D171" s="101">
        <v>9.358260890810552</v>
      </c>
      <c r="E171" s="101">
        <v>9.421788327431484</v>
      </c>
      <c r="F171" s="101">
        <v>10.746795493420329</v>
      </c>
      <c r="G171" s="101">
        <v>10.36924022214628</v>
      </c>
      <c r="H171" s="101">
        <v>11.045418785736603</v>
      </c>
      <c r="I171" s="101">
        <v>9.9233970817777699</v>
      </c>
      <c r="J171" s="101">
        <v>9.5718918078146729</v>
      </c>
      <c r="K171" s="101">
        <v>10.428431057388424</v>
      </c>
      <c r="L171" s="101">
        <v>9.6668028123709746</v>
      </c>
      <c r="M171" s="101">
        <v>9.7092922525173524</v>
      </c>
      <c r="N171" s="101">
        <v>9.3651753908308528</v>
      </c>
      <c r="O171" s="101">
        <v>10.816840971156827</v>
      </c>
      <c r="P171" s="101">
        <v>11.899882627600743</v>
      </c>
      <c r="Q171" s="101">
        <v>11.605970786393902</v>
      </c>
      <c r="R171" s="101">
        <v>11.996015543775053</v>
      </c>
      <c r="S171" s="101">
        <v>11.176770733552113</v>
      </c>
      <c r="T171" s="101">
        <v>9.3280472081859873</v>
      </c>
      <c r="U171" s="101">
        <v>7.4522973523545923</v>
      </c>
      <c r="V171" s="101">
        <v>6.1348538850768941</v>
      </c>
      <c r="W171" s="101">
        <v>6.6245843367007948</v>
      </c>
      <c r="DA171" s="131" t="s">
        <v>1899</v>
      </c>
    </row>
    <row r="172" spans="1:105" ht="12" customHeight="1" x14ac:dyDescent="0.25">
      <c r="A172" s="107" t="s">
        <v>121</v>
      </c>
      <c r="B172" s="104">
        <v>13.430200153346982</v>
      </c>
      <c r="C172" s="104">
        <v>14.364457560702014</v>
      </c>
      <c r="D172" s="104">
        <v>16.202110526697524</v>
      </c>
      <c r="E172" s="104">
        <v>16.744819296975841</v>
      </c>
      <c r="F172" s="104">
        <v>17.613964116161728</v>
      </c>
      <c r="G172" s="104">
        <v>16.845147280976821</v>
      </c>
      <c r="H172" s="104">
        <v>18.397171817626194</v>
      </c>
      <c r="I172" s="104">
        <v>20.753049388173356</v>
      </c>
      <c r="J172" s="104">
        <v>25.433069820356998</v>
      </c>
      <c r="K172" s="104">
        <v>28.196646276572984</v>
      </c>
      <c r="L172" s="104">
        <v>28.039184344160702</v>
      </c>
      <c r="M172" s="104">
        <v>27.492625111283907</v>
      </c>
      <c r="N172" s="104">
        <v>26.077100892179057</v>
      </c>
      <c r="O172" s="104">
        <v>27.497927891689649</v>
      </c>
      <c r="P172" s="104">
        <v>29.353037311894994</v>
      </c>
      <c r="Q172" s="104">
        <v>31.318122758431119</v>
      </c>
      <c r="R172" s="104">
        <v>33.90393458709547</v>
      </c>
      <c r="S172" s="104">
        <v>33.934468737984908</v>
      </c>
      <c r="T172" s="104">
        <v>31.784536964029481</v>
      </c>
      <c r="U172" s="104">
        <v>27.148449638043409</v>
      </c>
      <c r="V172" s="104">
        <v>24.228772266992117</v>
      </c>
      <c r="W172" s="104">
        <v>23.889028453406567</v>
      </c>
      <c r="DA172" s="132" t="s">
        <v>1900</v>
      </c>
    </row>
    <row r="173" spans="1:105" ht="12" customHeight="1" x14ac:dyDescent="0.25">
      <c r="A173" s="108" t="s">
        <v>53</v>
      </c>
      <c r="B173" s="98">
        <v>2.6545309580339893</v>
      </c>
      <c r="C173" s="98">
        <v>2.8141776086466965</v>
      </c>
      <c r="D173" s="98">
        <v>3.2552493916196714</v>
      </c>
      <c r="E173" s="98">
        <v>3.2541225756448457</v>
      </c>
      <c r="F173" s="98">
        <v>3.4994560603197504</v>
      </c>
      <c r="G173" s="98">
        <v>3.7964397055903381</v>
      </c>
      <c r="H173" s="98">
        <v>3.7347387027537486</v>
      </c>
      <c r="I173" s="98">
        <v>4.2670054121766983</v>
      </c>
      <c r="J173" s="98">
        <v>5.1370113663738204</v>
      </c>
      <c r="K173" s="98">
        <v>5.7459407721565201</v>
      </c>
      <c r="L173" s="98">
        <v>5.7560017206214482</v>
      </c>
      <c r="M173" s="98">
        <v>5.5203591667533249</v>
      </c>
      <c r="N173" s="98">
        <v>4.3631043122905711</v>
      </c>
      <c r="O173" s="98">
        <v>5.0218906602953624</v>
      </c>
      <c r="P173" s="98">
        <v>5.2603028868672501</v>
      </c>
      <c r="Q173" s="98">
        <v>5.3639136994257122</v>
      </c>
      <c r="R173" s="98">
        <v>6.7953343875249281</v>
      </c>
      <c r="S173" s="98">
        <v>7.0073868123831149</v>
      </c>
      <c r="T173" s="98">
        <v>6.3910989732783223</v>
      </c>
      <c r="U173" s="98">
        <v>5.2659898430599048</v>
      </c>
      <c r="V173" s="98">
        <v>4.6312062870606905</v>
      </c>
      <c r="W173" s="98">
        <v>4.6990525795189377</v>
      </c>
      <c r="DA173" s="63" t="s">
        <v>1901</v>
      </c>
    </row>
    <row r="174" spans="1:105" ht="12" customHeight="1" x14ac:dyDescent="0.25">
      <c r="A174" s="115" t="s">
        <v>52</v>
      </c>
      <c r="B174" s="33">
        <v>10.775669195312993</v>
      </c>
      <c r="C174" s="33">
        <v>11.550279952055318</v>
      </c>
      <c r="D174" s="33">
        <v>12.946861135077851</v>
      </c>
      <c r="E174" s="33">
        <v>13.490696721330995</v>
      </c>
      <c r="F174" s="33">
        <v>14.114508055841977</v>
      </c>
      <c r="G174" s="33">
        <v>13.048707575386484</v>
      </c>
      <c r="H174" s="33">
        <v>14.662433114872446</v>
      </c>
      <c r="I174" s="33">
        <v>16.486043975996658</v>
      </c>
      <c r="J174" s="33">
        <v>20.296058453983179</v>
      </c>
      <c r="K174" s="33">
        <v>22.450705504416465</v>
      </c>
      <c r="L174" s="33">
        <v>22.283182623539254</v>
      </c>
      <c r="M174" s="33">
        <v>21.97226594453058</v>
      </c>
      <c r="N174" s="33">
        <v>21.713996579888487</v>
      </c>
      <c r="O174" s="33">
        <v>22.476037231394287</v>
      </c>
      <c r="P174" s="33">
        <v>24.092734425027743</v>
      </c>
      <c r="Q174" s="33">
        <v>25.954209059005407</v>
      </c>
      <c r="R174" s="33">
        <v>27.108600199570542</v>
      </c>
      <c r="S174" s="33">
        <v>26.927081925601794</v>
      </c>
      <c r="T174" s="33">
        <v>25.39343799075116</v>
      </c>
      <c r="U174" s="33">
        <v>21.882459794983504</v>
      </c>
      <c r="V174" s="33">
        <v>19.597565979931424</v>
      </c>
      <c r="W174" s="33">
        <v>19.189975873887629</v>
      </c>
      <c r="DA174" s="60" t="s">
        <v>1902</v>
      </c>
    </row>
    <row r="175" spans="1:105" ht="12" customHeight="1" x14ac:dyDescent="0.25">
      <c r="A175" s="121" t="s">
        <v>54</v>
      </c>
      <c r="B175" s="122">
        <v>9.7366948982532637</v>
      </c>
      <c r="C175" s="122">
        <v>10.140517248602281</v>
      </c>
      <c r="D175" s="122">
        <v>12.979388056272768</v>
      </c>
      <c r="E175" s="122">
        <v>12.915203765121781</v>
      </c>
      <c r="F175" s="122">
        <v>14.537054379026648</v>
      </c>
      <c r="G175" s="122">
        <v>14.125408027497958</v>
      </c>
      <c r="H175" s="122">
        <v>15.237991276757485</v>
      </c>
      <c r="I175" s="122">
        <v>15.128114146604556</v>
      </c>
      <c r="J175" s="122">
        <v>16.145609883030716</v>
      </c>
      <c r="K175" s="122">
        <v>17.417941575555545</v>
      </c>
      <c r="L175" s="122">
        <v>16.619835350009328</v>
      </c>
      <c r="M175" s="122">
        <v>15.639929612488363</v>
      </c>
      <c r="N175" s="122">
        <v>15.216460776555838</v>
      </c>
      <c r="O175" s="122">
        <v>17.484191107041319</v>
      </c>
      <c r="P175" s="122">
        <v>18.878194404341954</v>
      </c>
      <c r="Q175" s="122">
        <v>19.275426093759229</v>
      </c>
      <c r="R175" s="122">
        <v>20.70624781967074</v>
      </c>
      <c r="S175" s="122">
        <v>20.202846862306448</v>
      </c>
      <c r="T175" s="122">
        <v>19.447659661442984</v>
      </c>
      <c r="U175" s="122">
        <v>16.699040435640303</v>
      </c>
      <c r="V175" s="122">
        <v>16.656864541719578</v>
      </c>
      <c r="W175" s="122">
        <v>15.265495721148151</v>
      </c>
      <c r="DA175" s="130" t="s">
        <v>1903</v>
      </c>
    </row>
    <row r="176" spans="1:105" ht="12" customHeight="1" x14ac:dyDescent="0.25">
      <c r="A176" s="97" t="s">
        <v>50</v>
      </c>
      <c r="B176" s="98">
        <v>0.42221185971266051</v>
      </c>
      <c r="C176" s="98">
        <v>0.42896274671188783</v>
      </c>
      <c r="D176" s="98">
        <v>0.45677409627002274</v>
      </c>
      <c r="E176" s="98">
        <v>0.43038186374107534</v>
      </c>
      <c r="F176" s="98">
        <v>0.4954770135172511</v>
      </c>
      <c r="G176" s="98">
        <v>0.45534879497709424</v>
      </c>
      <c r="H176" s="98">
        <v>0.50277949712668912</v>
      </c>
      <c r="I176" s="98">
        <v>0.58027367701579124</v>
      </c>
      <c r="J176" s="98">
        <v>0.66663667702241425</v>
      </c>
      <c r="K176" s="98">
        <v>0.6235627633323213</v>
      </c>
      <c r="L176" s="98">
        <v>0.79704996224265001</v>
      </c>
      <c r="M176" s="98">
        <v>0.77098131133308301</v>
      </c>
      <c r="N176" s="98">
        <v>0.26045676915292126</v>
      </c>
      <c r="O176" s="98">
        <v>1.384202743809857</v>
      </c>
      <c r="P176" s="98">
        <v>1.8088878733581866</v>
      </c>
      <c r="Q176" s="98">
        <v>1.9073578174321442</v>
      </c>
      <c r="R176" s="98">
        <v>2.0097309858460393</v>
      </c>
      <c r="S176" s="98">
        <v>2.2446528121986988</v>
      </c>
      <c r="T176" s="98">
        <v>2.9685494013687062</v>
      </c>
      <c r="U176" s="98">
        <v>2.7843113759013844</v>
      </c>
      <c r="V176" s="98">
        <v>3.0121224853041033</v>
      </c>
      <c r="W176" s="98">
        <v>2.9858541345314848</v>
      </c>
      <c r="DA176" s="63" t="s">
        <v>1904</v>
      </c>
    </row>
    <row r="177" spans="1:105" ht="12" customHeight="1" x14ac:dyDescent="0.25">
      <c r="A177" s="109" t="s">
        <v>120</v>
      </c>
      <c r="B177" s="33">
        <v>9.3144830385406028</v>
      </c>
      <c r="C177" s="33">
        <v>9.7115545018903937</v>
      </c>
      <c r="D177" s="33">
        <v>12.522613960002746</v>
      </c>
      <c r="E177" s="33">
        <v>12.484821901380705</v>
      </c>
      <c r="F177" s="33">
        <v>14.041577365509397</v>
      </c>
      <c r="G177" s="33">
        <v>13.670059232520863</v>
      </c>
      <c r="H177" s="33">
        <v>14.735211779630797</v>
      </c>
      <c r="I177" s="33">
        <v>14.547840469588765</v>
      </c>
      <c r="J177" s="33">
        <v>15.4789732060083</v>
      </c>
      <c r="K177" s="33">
        <v>16.794378812223226</v>
      </c>
      <c r="L177" s="33">
        <v>15.822785387766677</v>
      </c>
      <c r="M177" s="33">
        <v>14.86894830115528</v>
      </c>
      <c r="N177" s="33">
        <v>14.956004007402917</v>
      </c>
      <c r="O177" s="33">
        <v>16.099988363231461</v>
      </c>
      <c r="P177" s="33">
        <v>17.069306530983766</v>
      </c>
      <c r="Q177" s="33">
        <v>17.368068276327087</v>
      </c>
      <c r="R177" s="33">
        <v>18.696516833824699</v>
      </c>
      <c r="S177" s="33">
        <v>17.95819405010775</v>
      </c>
      <c r="T177" s="33">
        <v>16.479110260074279</v>
      </c>
      <c r="U177" s="33">
        <v>13.914729059738919</v>
      </c>
      <c r="V177" s="33">
        <v>13.644742056415476</v>
      </c>
      <c r="W177" s="33">
        <v>12.279641586616666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0.61945798587836787</v>
      </c>
      <c r="C3" s="119">
        <f>IF(RES_hhdet_tes!C3=0,"",RES_hhdet_tes!C3/RES_hhdet_fec!C3)</f>
        <v>0.62438998585050054</v>
      </c>
      <c r="D3" s="119">
        <f>IF(RES_hhdet_tes!D3=0,"",RES_hhdet_tes!D3/RES_hhdet_fec!D3)</f>
        <v>0.66915400799034253</v>
      </c>
      <c r="E3" s="119">
        <f>IF(RES_hhdet_tes!E3=0,"",RES_hhdet_tes!E3/RES_hhdet_fec!E3)</f>
        <v>0.68123475678947787</v>
      </c>
      <c r="F3" s="119">
        <f>IF(RES_hhdet_tes!F3=0,"",RES_hhdet_tes!F3/RES_hhdet_fec!F3)</f>
        <v>0.63803846529916242</v>
      </c>
      <c r="G3" s="119">
        <f>IF(RES_hhdet_tes!G3=0,"",RES_hhdet_tes!G3/RES_hhdet_fec!G3)</f>
        <v>0.62909168641474777</v>
      </c>
      <c r="H3" s="119">
        <f>IF(RES_hhdet_tes!H3=0,"",RES_hhdet_tes!H3/RES_hhdet_fec!H3)</f>
        <v>0.70570136783541182</v>
      </c>
      <c r="I3" s="119">
        <f>IF(RES_hhdet_tes!I3=0,"",RES_hhdet_tes!I3/RES_hhdet_fec!I3)</f>
        <v>0.69851438219757633</v>
      </c>
      <c r="J3" s="119">
        <f>IF(RES_hhdet_tes!J3=0,"",RES_hhdet_tes!J3/RES_hhdet_fec!J3)</f>
        <v>0.614024149795244</v>
      </c>
      <c r="K3" s="119">
        <f>IF(RES_hhdet_tes!K3=0,"",RES_hhdet_tes!K3/RES_hhdet_fec!K3)</f>
        <v>0.6275277187966869</v>
      </c>
      <c r="L3" s="119">
        <f>IF(RES_hhdet_tes!L3=0,"",RES_hhdet_tes!L3/RES_hhdet_fec!L3)</f>
        <v>0.63740724603158916</v>
      </c>
      <c r="M3" s="119">
        <f>IF(RES_hhdet_tes!M3=0,"",RES_hhdet_tes!M3/RES_hhdet_fec!M3)</f>
        <v>0.62035100442877533</v>
      </c>
      <c r="N3" s="119">
        <f>IF(RES_hhdet_tes!N3=0,"",RES_hhdet_tes!N3/RES_hhdet_fec!N3)</f>
        <v>0.91142822839694071</v>
      </c>
      <c r="O3" s="119">
        <f>IF(RES_hhdet_tes!O3=0,"",RES_hhdet_tes!O3/RES_hhdet_fec!O3)</f>
        <v>0.79956930261412629</v>
      </c>
      <c r="P3" s="119">
        <f>IF(RES_hhdet_tes!P3=0,"",RES_hhdet_tes!P3/RES_hhdet_fec!P3)</f>
        <v>0.74261463449402809</v>
      </c>
      <c r="Q3" s="119">
        <f>IF(RES_hhdet_tes!Q3=0,"",RES_hhdet_tes!Q3/RES_hhdet_fec!Q3)</f>
        <v>0.76146636681934587</v>
      </c>
      <c r="R3" s="119">
        <f>IF(RES_hhdet_tes!R3=0,"",RES_hhdet_tes!R3/RES_hhdet_fec!R3)</f>
        <v>0.92250200369514046</v>
      </c>
      <c r="S3" s="119">
        <f>IF(RES_hhdet_tes!S3=0,"",RES_hhdet_tes!S3/RES_hhdet_fec!S3)</f>
        <v>0.82970775576286249</v>
      </c>
      <c r="T3" s="119">
        <f>IF(RES_hhdet_tes!T3=0,"",RES_hhdet_tes!T3/RES_hhdet_fec!T3)</f>
        <v>0.82715384229779088</v>
      </c>
      <c r="U3" s="119">
        <f>IF(RES_hhdet_tes!U3=0,"",RES_hhdet_tes!U3/RES_hhdet_fec!U3)</f>
        <v>0.88987586746015157</v>
      </c>
      <c r="V3" s="119">
        <f>IF(RES_hhdet_tes!V3=0,"",RES_hhdet_tes!V3/RES_hhdet_fec!V3)</f>
        <v>0.87416003657277808</v>
      </c>
      <c r="W3" s="119">
        <f>IF(RES_hhdet_tes!W3=0,"",RES_hhdet_tes!W3/RES_hhdet_fec!W3)</f>
        <v>0.84075107118275849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0.5585867169646519</v>
      </c>
      <c r="C4" s="124">
        <f>IF(RES_hhdet_tes!C4=0,"",RES_hhdet_tes!C4/RES_hhdet_fec!C4)</f>
        <v>0.5584889605587624</v>
      </c>
      <c r="D4" s="124">
        <f>IF(RES_hhdet_tes!D4=0,"",RES_hhdet_tes!D4/RES_hhdet_fec!D4)</f>
        <v>0.55855647143181342</v>
      </c>
      <c r="E4" s="124">
        <f>IF(RES_hhdet_tes!E4=0,"",RES_hhdet_tes!E4/RES_hhdet_fec!E4)</f>
        <v>0.55842187853462188</v>
      </c>
      <c r="F4" s="124">
        <f>IF(RES_hhdet_tes!F4=0,"",RES_hhdet_tes!F4/RES_hhdet_fec!F4)</f>
        <v>0.5585654717066284</v>
      </c>
      <c r="G4" s="124">
        <f>IF(RES_hhdet_tes!G4=0,"",RES_hhdet_tes!G4/RES_hhdet_fec!G4)</f>
        <v>0.55853219669297338</v>
      </c>
      <c r="H4" s="124">
        <f>IF(RES_hhdet_tes!H4=0,"",RES_hhdet_tes!H4/RES_hhdet_fec!H4)</f>
        <v>0.55847306067702418</v>
      </c>
      <c r="I4" s="124">
        <f>IF(RES_hhdet_tes!I4=0,"",RES_hhdet_tes!I4/RES_hhdet_fec!I4)</f>
        <v>0.56027309391236779</v>
      </c>
      <c r="J4" s="124">
        <f>IF(RES_hhdet_tes!J4=0,"",RES_hhdet_tes!J4/RES_hhdet_fec!J4)</f>
        <v>0.56516601333708905</v>
      </c>
      <c r="K4" s="124">
        <f>IF(RES_hhdet_tes!K4=0,"",RES_hhdet_tes!K4/RES_hhdet_fec!K4)</f>
        <v>0.56758358479132986</v>
      </c>
      <c r="L4" s="124">
        <f>IF(RES_hhdet_tes!L4=0,"",RES_hhdet_tes!L4/RES_hhdet_fec!L4)</f>
        <v>0.56845208015222437</v>
      </c>
      <c r="M4" s="124">
        <f>IF(RES_hhdet_tes!M4=0,"",RES_hhdet_tes!M4/RES_hhdet_fec!M4)</f>
        <v>0.56843500814223702</v>
      </c>
      <c r="N4" s="124">
        <f>IF(RES_hhdet_tes!N4=0,"",RES_hhdet_tes!N4/RES_hhdet_fec!N4)</f>
        <v>0.59096229691536362</v>
      </c>
      <c r="O4" s="124">
        <f>IF(RES_hhdet_tes!O4=0,"",RES_hhdet_tes!O4/RES_hhdet_fec!O4)</f>
        <v>0.63954706977244291</v>
      </c>
      <c r="P4" s="124">
        <f>IF(RES_hhdet_tes!P4=0,"",RES_hhdet_tes!P4/RES_hhdet_fec!P4)</f>
        <v>0.64276498855476405</v>
      </c>
      <c r="Q4" s="124">
        <f>IF(RES_hhdet_tes!Q4=0,"",RES_hhdet_tes!Q4/RES_hhdet_fec!Q4)</f>
        <v>0.64443717262958744</v>
      </c>
      <c r="R4" s="124">
        <f>IF(RES_hhdet_tes!R4=0,"",RES_hhdet_tes!R4/RES_hhdet_fec!R4)</f>
        <v>0.64577437756286127</v>
      </c>
      <c r="S4" s="124">
        <f>IF(RES_hhdet_tes!S4=0,"",RES_hhdet_tes!S4/RES_hhdet_fec!S4)</f>
        <v>0.65083255200953938</v>
      </c>
      <c r="T4" s="124">
        <f>IF(RES_hhdet_tes!T4=0,"",RES_hhdet_tes!T4/RES_hhdet_fec!T4)</f>
        <v>0.65155670843975078</v>
      </c>
      <c r="U4" s="124">
        <f>IF(RES_hhdet_tes!U4=0,"",RES_hhdet_tes!U4/RES_hhdet_fec!U4)</f>
        <v>0.6519476465631886</v>
      </c>
      <c r="V4" s="124">
        <f>IF(RES_hhdet_tes!V4=0,"",RES_hhdet_tes!V4/RES_hhdet_fec!V4)</f>
        <v>0.65244362256633603</v>
      </c>
      <c r="W4" s="124">
        <f>IF(RES_hhdet_tes!W4=0,"",RES_hhdet_tes!W4/RES_hhdet_fec!W4)</f>
        <v>0.6527756792640238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0.55620921681922764</v>
      </c>
      <c r="C5" s="111">
        <f>IF(RES_hhdet_tes!C5=0,"",RES_hhdet_tes!C5/RES_hhdet_fec!C5)</f>
        <v>0.55620921681922764</v>
      </c>
      <c r="D5" s="111">
        <f>IF(RES_hhdet_tes!D5=0,"",RES_hhdet_tes!D5/RES_hhdet_fec!D5)</f>
        <v>0.55620921681922764</v>
      </c>
      <c r="E5" s="111">
        <f>IF(RES_hhdet_tes!E5=0,"",RES_hhdet_tes!E5/RES_hhdet_fec!E5)</f>
        <v>0.55620921681922764</v>
      </c>
      <c r="F5" s="111">
        <f>IF(RES_hhdet_tes!F5=0,"",RES_hhdet_tes!F5/RES_hhdet_fec!F5)</f>
        <v>0.55620921681922764</v>
      </c>
      <c r="G5" s="111">
        <f>IF(RES_hhdet_tes!G5=0,"",RES_hhdet_tes!G5/RES_hhdet_fec!G5)</f>
        <v>0.55620921681922764</v>
      </c>
      <c r="H5" s="111">
        <f>IF(RES_hhdet_tes!H5=0,"",RES_hhdet_tes!H5/RES_hhdet_fec!H5)</f>
        <v>0.55620921681922764</v>
      </c>
      <c r="I5" s="111">
        <f>IF(RES_hhdet_tes!I5=0,"",RES_hhdet_tes!I5/RES_hhdet_fec!I5)</f>
        <v>0.5581523290914191</v>
      </c>
      <c r="J5" s="111">
        <f>IF(RES_hhdet_tes!J5=0,"",RES_hhdet_tes!J5/RES_hhdet_fec!J5)</f>
        <v>0.563045105966682</v>
      </c>
      <c r="K5" s="111">
        <f>IF(RES_hhdet_tes!K5=0,"",RES_hhdet_tes!K5/RES_hhdet_fec!K5)</f>
        <v>0.56536329996724033</v>
      </c>
      <c r="L5" s="111">
        <f>IF(RES_hhdet_tes!L5=0,"",RES_hhdet_tes!L5/RES_hhdet_fec!L5)</f>
        <v>0.56635687020520453</v>
      </c>
      <c r="M5" s="111">
        <f>IF(RES_hhdet_tes!M5=0,"",RES_hhdet_tes!M5/RES_hhdet_fec!M5)</f>
        <v>0.56634614739230449</v>
      </c>
      <c r="N5" s="111">
        <f>IF(RES_hhdet_tes!N5=0,"",RES_hhdet_tes!N5/RES_hhdet_fec!N5)</f>
        <v>0.58913116778532382</v>
      </c>
      <c r="O5" s="111">
        <f>IF(RES_hhdet_tes!O5=0,"",RES_hhdet_tes!O5/RES_hhdet_fec!O5)</f>
        <v>0.6376302025016648</v>
      </c>
      <c r="P5" s="111">
        <f>IF(RES_hhdet_tes!P5=0,"",RES_hhdet_tes!P5/RES_hhdet_fec!P5)</f>
        <v>0.64080026955353608</v>
      </c>
      <c r="Q5" s="111">
        <f>IF(RES_hhdet_tes!Q5=0,"",RES_hhdet_tes!Q5/RES_hhdet_fec!Q5)</f>
        <v>0.64258524939584893</v>
      </c>
      <c r="R5" s="111">
        <f>IF(RES_hhdet_tes!R5=0,"",RES_hhdet_tes!R5/RES_hhdet_fec!R5)</f>
        <v>0.64393674549611235</v>
      </c>
      <c r="S5" s="111">
        <f>IF(RES_hhdet_tes!S5=0,"",RES_hhdet_tes!S5/RES_hhdet_fec!S5)</f>
        <v>0.64901353132790629</v>
      </c>
      <c r="T5" s="111">
        <f>IF(RES_hhdet_tes!T5=0,"",RES_hhdet_tes!T5/RES_hhdet_fec!T5)</f>
        <v>0.64974734767503661</v>
      </c>
      <c r="U5" s="111">
        <f>IF(RES_hhdet_tes!U5=0,"",RES_hhdet_tes!U5/RES_hhdet_fec!U5)</f>
        <v>0.6501455255767723</v>
      </c>
      <c r="V5" s="111">
        <f>IF(RES_hhdet_tes!V5=0,"",RES_hhdet_tes!V5/RES_hhdet_fec!V5)</f>
        <v>0.6506471004514458</v>
      </c>
      <c r="W5" s="111">
        <f>IF(RES_hhdet_tes!W5=0,"",RES_hhdet_tes!W5/RES_hhdet_fec!W5)</f>
        <v>0.65098214358128714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1.7095301171197881</v>
      </c>
      <c r="C7" s="124">
        <f>IF(RES_hhdet_tes!C7=0,"",RES_hhdet_tes!C7/RES_hhdet_fec!C7)</f>
        <v>1.7731614822764934</v>
      </c>
      <c r="D7" s="124">
        <f>IF(RES_hhdet_tes!D7=0,"",RES_hhdet_tes!D7/RES_hhdet_fec!D7)</f>
        <v>1.8180659116228446</v>
      </c>
      <c r="E7" s="124">
        <f>IF(RES_hhdet_tes!E7=0,"",RES_hhdet_tes!E7/RES_hhdet_fec!E7)</f>
        <v>1.8432761007488325</v>
      </c>
      <c r="F7" s="124">
        <f>IF(RES_hhdet_tes!F7=0,"",RES_hhdet_tes!F7/RES_hhdet_fec!F7)</f>
        <v>1.8787884754721593</v>
      </c>
      <c r="G7" s="124">
        <f>IF(RES_hhdet_tes!G7=0,"",RES_hhdet_tes!G7/RES_hhdet_fec!G7)</f>
        <v>1.9410276976911356</v>
      </c>
      <c r="H7" s="124">
        <f>IF(RES_hhdet_tes!H7=0,"",RES_hhdet_tes!H7/RES_hhdet_fec!H7)</f>
        <v>2.0970905200180536</v>
      </c>
      <c r="I7" s="124">
        <f>IF(RES_hhdet_tes!I7=0,"",RES_hhdet_tes!I7/RES_hhdet_fec!I7)</f>
        <v>2.2804097863703694</v>
      </c>
      <c r="J7" s="124">
        <f>IF(RES_hhdet_tes!J7=0,"",RES_hhdet_tes!J7/RES_hhdet_fec!J7)</f>
        <v>2.337933316850791</v>
      </c>
      <c r="K7" s="124">
        <f>IF(RES_hhdet_tes!K7=0,"",RES_hhdet_tes!K7/RES_hhdet_fec!K7)</f>
        <v>2.5780665618232566</v>
      </c>
      <c r="L7" s="124">
        <f>IF(RES_hhdet_tes!L7=0,"",RES_hhdet_tes!L7/RES_hhdet_fec!L7)</f>
        <v>2.7452366079863024</v>
      </c>
      <c r="M7" s="124">
        <f>IF(RES_hhdet_tes!M7=0,"",RES_hhdet_tes!M7/RES_hhdet_fec!M7)</f>
        <v>2.7931778630320059</v>
      </c>
      <c r="N7" s="124">
        <f>IF(RES_hhdet_tes!N7=0,"",RES_hhdet_tes!N7/RES_hhdet_fec!N7)</f>
        <v>2.8616924179307173</v>
      </c>
      <c r="O7" s="124">
        <f>IF(RES_hhdet_tes!O7=0,"",RES_hhdet_tes!O7/RES_hhdet_fec!O7)</f>
        <v>3.0477085957298904</v>
      </c>
      <c r="P7" s="124">
        <f>IF(RES_hhdet_tes!P7=0,"",RES_hhdet_tes!P7/RES_hhdet_fec!P7)</f>
        <v>3.2090042738539672</v>
      </c>
      <c r="Q7" s="124">
        <f>IF(RES_hhdet_tes!Q7=0,"",RES_hhdet_tes!Q7/RES_hhdet_fec!Q7)</f>
        <v>3.3249158647449217</v>
      </c>
      <c r="R7" s="124">
        <f>IF(RES_hhdet_tes!R7=0,"",RES_hhdet_tes!R7/RES_hhdet_fec!R7)</f>
        <v>3.381561385175611</v>
      </c>
      <c r="S7" s="124">
        <f>IF(RES_hhdet_tes!S7=0,"",RES_hhdet_tes!S7/RES_hhdet_fec!S7)</f>
        <v>3.4284972325437937</v>
      </c>
      <c r="T7" s="124">
        <f>IF(RES_hhdet_tes!T7=0,"",RES_hhdet_tes!T7/RES_hhdet_fec!T7)</f>
        <v>3.473554765450213</v>
      </c>
      <c r="U7" s="124">
        <f>IF(RES_hhdet_tes!U7=0,"",RES_hhdet_tes!U7/RES_hhdet_fec!U7)</f>
        <v>3.5024177296341561</v>
      </c>
      <c r="V7" s="124">
        <f>IF(RES_hhdet_tes!V7=0,"",RES_hhdet_tes!V7/RES_hhdet_fec!V7)</f>
        <v>3.5421509247426126</v>
      </c>
      <c r="W7" s="124">
        <f>IF(RES_hhdet_tes!W7=0,"",RES_hhdet_tes!W7/RES_hhdet_fec!W7)</f>
        <v>3.6008725964519184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1.7095301171197881</v>
      </c>
      <c r="C8" s="111">
        <f>IF(RES_hhdet_tes!C8=0,"",RES_hhdet_tes!C8/RES_hhdet_fec!C8)</f>
        <v>1.7731614822764934</v>
      </c>
      <c r="D8" s="111">
        <f>IF(RES_hhdet_tes!D8=0,"",RES_hhdet_tes!D8/RES_hhdet_fec!D8)</f>
        <v>1.8180659116228446</v>
      </c>
      <c r="E8" s="111">
        <f>IF(RES_hhdet_tes!E8=0,"",RES_hhdet_tes!E8/RES_hhdet_fec!E8)</f>
        <v>1.8432761007488325</v>
      </c>
      <c r="F8" s="111">
        <f>IF(RES_hhdet_tes!F8=0,"",RES_hhdet_tes!F8/RES_hhdet_fec!F8)</f>
        <v>1.8787884754721593</v>
      </c>
      <c r="G8" s="111">
        <f>IF(RES_hhdet_tes!G8=0,"",RES_hhdet_tes!G8/RES_hhdet_fec!G8)</f>
        <v>1.9410276976911356</v>
      </c>
      <c r="H8" s="111">
        <f>IF(RES_hhdet_tes!H8=0,"",RES_hhdet_tes!H8/RES_hhdet_fec!H8)</f>
        <v>2.0970905200180536</v>
      </c>
      <c r="I8" s="111">
        <f>IF(RES_hhdet_tes!I8=0,"",RES_hhdet_tes!I8/RES_hhdet_fec!I8)</f>
        <v>2.2804097863703694</v>
      </c>
      <c r="J8" s="111">
        <f>IF(RES_hhdet_tes!J8=0,"",RES_hhdet_tes!J8/RES_hhdet_fec!J8)</f>
        <v>2.337933316850791</v>
      </c>
      <c r="K8" s="111">
        <f>IF(RES_hhdet_tes!K8=0,"",RES_hhdet_tes!K8/RES_hhdet_fec!K8)</f>
        <v>2.5780665618232566</v>
      </c>
      <c r="L8" s="111">
        <f>IF(RES_hhdet_tes!L8=0,"",RES_hhdet_tes!L8/RES_hhdet_fec!L8)</f>
        <v>2.7452366079863024</v>
      </c>
      <c r="M8" s="111">
        <f>IF(RES_hhdet_tes!M8=0,"",RES_hhdet_tes!M8/RES_hhdet_fec!M8)</f>
        <v>2.7931778630320059</v>
      </c>
      <c r="N8" s="111">
        <f>IF(RES_hhdet_tes!N8=0,"",RES_hhdet_tes!N8/RES_hhdet_fec!N8)</f>
        <v>2.8616924179307173</v>
      </c>
      <c r="O8" s="111">
        <f>IF(RES_hhdet_tes!O8=0,"",RES_hhdet_tes!O8/RES_hhdet_fec!O8)</f>
        <v>3.0477085957298904</v>
      </c>
      <c r="P8" s="111">
        <f>IF(RES_hhdet_tes!P8=0,"",RES_hhdet_tes!P8/RES_hhdet_fec!P8)</f>
        <v>3.2090042738539672</v>
      </c>
      <c r="Q8" s="111">
        <f>IF(RES_hhdet_tes!Q8=0,"",RES_hhdet_tes!Q8/RES_hhdet_fec!Q8)</f>
        <v>3.3249158647449217</v>
      </c>
      <c r="R8" s="111">
        <f>IF(RES_hhdet_tes!R8=0,"",RES_hhdet_tes!R8/RES_hhdet_fec!R8)</f>
        <v>3.381561385175611</v>
      </c>
      <c r="S8" s="111">
        <f>IF(RES_hhdet_tes!S8=0,"",RES_hhdet_tes!S8/RES_hhdet_fec!S8)</f>
        <v>3.4284972325437937</v>
      </c>
      <c r="T8" s="111">
        <f>IF(RES_hhdet_tes!T8=0,"",RES_hhdet_tes!T8/RES_hhdet_fec!T8)</f>
        <v>3.473554765450213</v>
      </c>
      <c r="U8" s="111">
        <f>IF(RES_hhdet_tes!U8=0,"",RES_hhdet_tes!U8/RES_hhdet_fec!U8)</f>
        <v>3.5024177296341561</v>
      </c>
      <c r="V8" s="111">
        <f>IF(RES_hhdet_tes!V8=0,"",RES_hhdet_tes!V8/RES_hhdet_fec!V8)</f>
        <v>3.5421509247426126</v>
      </c>
      <c r="W8" s="111">
        <f>IF(RES_hhdet_tes!W8=0,"",RES_hhdet_tes!W8/RES_hhdet_fec!W8)</f>
        <v>3.6008725964519184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0.74094423803849696</v>
      </c>
      <c r="C9" s="124">
        <f>IF(RES_hhdet_tes!C9=0,"",RES_hhdet_tes!C9/RES_hhdet_fec!C9)</f>
        <v>0.74138829966687103</v>
      </c>
      <c r="D9" s="124">
        <f>IF(RES_hhdet_tes!D9=0,"",RES_hhdet_tes!D9/RES_hhdet_fec!D9)</f>
        <v>0.74005761689056671</v>
      </c>
      <c r="E9" s="124">
        <f>IF(RES_hhdet_tes!E9=0,"",RES_hhdet_tes!E9/RES_hhdet_fec!E9)</f>
        <v>0.74170340091784071</v>
      </c>
      <c r="F9" s="124">
        <f>IF(RES_hhdet_tes!F9=0,"",RES_hhdet_tes!F9/RES_hhdet_fec!F9)</f>
        <v>0.74063181091252095</v>
      </c>
      <c r="G9" s="124">
        <f>IF(RES_hhdet_tes!G9=0,"",RES_hhdet_tes!G9/RES_hhdet_fec!G9)</f>
        <v>0.73388284008360816</v>
      </c>
      <c r="H9" s="124">
        <f>IF(RES_hhdet_tes!H9=0,"",RES_hhdet_tes!H9/RES_hhdet_fec!H9)</f>
        <v>0.75573772012947216</v>
      </c>
      <c r="I9" s="124">
        <f>IF(RES_hhdet_tes!I9=0,"",RES_hhdet_tes!I9/RES_hhdet_fec!I9)</f>
        <v>0.81728183794699483</v>
      </c>
      <c r="J9" s="124">
        <f>IF(RES_hhdet_tes!J9=0,"",RES_hhdet_tes!J9/RES_hhdet_fec!J9)</f>
        <v>0.82225864917723968</v>
      </c>
      <c r="K9" s="124">
        <f>IF(RES_hhdet_tes!K9=0,"",RES_hhdet_tes!K9/RES_hhdet_fec!K9)</f>
        <v>0.81941659410264633</v>
      </c>
      <c r="L9" s="124">
        <f>IF(RES_hhdet_tes!L9=0,"",RES_hhdet_tes!L9/RES_hhdet_fec!L9)</f>
        <v>0.81775921337062185</v>
      </c>
      <c r="M9" s="124">
        <f>IF(RES_hhdet_tes!M9=0,"",RES_hhdet_tes!M9/RES_hhdet_fec!M9)</f>
        <v>0.82044447614332328</v>
      </c>
      <c r="N9" s="124">
        <f>IF(RES_hhdet_tes!N9=0,"",RES_hhdet_tes!N9/RES_hhdet_fec!N9)</f>
        <v>0.82422008233725108</v>
      </c>
      <c r="O9" s="124">
        <f>IF(RES_hhdet_tes!O9=0,"",RES_hhdet_tes!O9/RES_hhdet_fec!O9)</f>
        <v>0.80430853059249308</v>
      </c>
      <c r="P9" s="124">
        <f>IF(RES_hhdet_tes!P9=0,"",RES_hhdet_tes!P9/RES_hhdet_fec!P9)</f>
        <v>0.81409154231832614</v>
      </c>
      <c r="Q9" s="124">
        <f>IF(RES_hhdet_tes!Q9=0,"",RES_hhdet_tes!Q9/RES_hhdet_fec!Q9)</f>
        <v>0.8277589310446426</v>
      </c>
      <c r="R9" s="124">
        <f>IF(RES_hhdet_tes!R9=0,"",RES_hhdet_tes!R9/RES_hhdet_fec!R9)</f>
        <v>0.82621956213729297</v>
      </c>
      <c r="S9" s="124">
        <f>IF(RES_hhdet_tes!S9=0,"",RES_hhdet_tes!S9/RES_hhdet_fec!S9)</f>
        <v>0.83398696587502197</v>
      </c>
      <c r="T9" s="124">
        <f>IF(RES_hhdet_tes!T9=0,"",RES_hhdet_tes!T9/RES_hhdet_fec!T9)</f>
        <v>0.8431067727302497</v>
      </c>
      <c r="U9" s="124">
        <f>IF(RES_hhdet_tes!U9=0,"",RES_hhdet_tes!U9/RES_hhdet_fec!U9)</f>
        <v>0.85231331667884835</v>
      </c>
      <c r="V9" s="124">
        <f>IF(RES_hhdet_tes!V9=0,"",RES_hhdet_tes!V9/RES_hhdet_fec!V9)</f>
        <v>0.86449605200235768</v>
      </c>
      <c r="W9" s="124">
        <f>IF(RES_hhdet_tes!W9=0,"",RES_hhdet_tes!W9/RES_hhdet_fec!W9)</f>
        <v>0.87268825385956506</v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0.52026026658742675</v>
      </c>
      <c r="C11" s="111">
        <f>IF(RES_hhdet_tes!C11=0,"",RES_hhdet_tes!C11/RES_hhdet_fec!C11)</f>
        <v>0.52026026658742675</v>
      </c>
      <c r="D11" s="111">
        <f>IF(RES_hhdet_tes!D11=0,"",RES_hhdet_tes!D11/RES_hhdet_fec!D11)</f>
        <v>0.52026026658742675</v>
      </c>
      <c r="E11" s="111">
        <f>IF(RES_hhdet_tes!E11=0,"",RES_hhdet_tes!E11/RES_hhdet_fec!E11)</f>
        <v>0.52026026658742675</v>
      </c>
      <c r="F11" s="111">
        <f>IF(RES_hhdet_tes!F11=0,"",RES_hhdet_tes!F11/RES_hhdet_fec!F11)</f>
        <v>0.52026026658742675</v>
      </c>
      <c r="G11" s="111">
        <f>IF(RES_hhdet_tes!G11=0,"",RES_hhdet_tes!G11/RES_hhdet_fec!G11)</f>
        <v>0.52026026658742675</v>
      </c>
      <c r="H11" s="111">
        <f>IF(RES_hhdet_tes!H11=0,"",RES_hhdet_tes!H11/RES_hhdet_fec!H11)</f>
        <v>0.53156530824285186</v>
      </c>
      <c r="I11" s="111">
        <f>IF(RES_hhdet_tes!I11=0,"",RES_hhdet_tes!I11/RES_hhdet_fec!I11)</f>
        <v>0.55028209803027661</v>
      </c>
      <c r="J11" s="111">
        <f>IF(RES_hhdet_tes!J11=0,"",RES_hhdet_tes!J11/RES_hhdet_fec!J11)</f>
        <v>0.55075059471774412</v>
      </c>
      <c r="K11" s="111">
        <f>IF(RES_hhdet_tes!K11=0,"",RES_hhdet_tes!K11/RES_hhdet_fec!K11)</f>
        <v>0.55075059471774412</v>
      </c>
      <c r="L11" s="111">
        <f>IF(RES_hhdet_tes!L11=0,"",RES_hhdet_tes!L11/RES_hhdet_fec!L11)</f>
        <v>0.55203825289464492</v>
      </c>
      <c r="M11" s="111">
        <f>IF(RES_hhdet_tes!M11=0,"",RES_hhdet_tes!M11/RES_hhdet_fec!M11)</f>
        <v>0.55227245208907916</v>
      </c>
      <c r="N11" s="111">
        <f>IF(RES_hhdet_tes!N11=0,"",RES_hhdet_tes!N11/RES_hhdet_fec!N11)</f>
        <v>0.56623835094899733</v>
      </c>
      <c r="O11" s="111">
        <f>IF(RES_hhdet_tes!O11=0,"",RES_hhdet_tes!O11/RES_hhdet_fec!O11)</f>
        <v>0.6088615103705024</v>
      </c>
      <c r="P11" s="111">
        <f>IF(RES_hhdet_tes!P11=0,"",RES_hhdet_tes!P11/RES_hhdet_fec!P11)</f>
        <v>0.6222551271513278</v>
      </c>
      <c r="Q11" s="111">
        <f>IF(RES_hhdet_tes!Q11=0,"",RES_hhdet_tes!Q11/RES_hhdet_fec!Q11)</f>
        <v>0.6283849109857077</v>
      </c>
      <c r="R11" s="111">
        <f>IF(RES_hhdet_tes!R11=0,"",RES_hhdet_tes!R11/RES_hhdet_fec!R11)</f>
        <v>0.62838491098570792</v>
      </c>
      <c r="S11" s="111">
        <f>IF(RES_hhdet_tes!S11=0,"",RES_hhdet_tes!S11/RES_hhdet_fec!S11)</f>
        <v>0.63926985543881665</v>
      </c>
      <c r="T11" s="111">
        <f>IF(RES_hhdet_tes!T11=0,"",RES_hhdet_tes!T11/RES_hhdet_fec!T11)</f>
        <v>0.64983367362346445</v>
      </c>
      <c r="U11" s="111">
        <f>IF(RES_hhdet_tes!U11=0,"",RES_hhdet_tes!U11/RES_hhdet_fec!U11)</f>
        <v>0.67347922801276783</v>
      </c>
      <c r="V11" s="111">
        <f>IF(RES_hhdet_tes!V11=0,"",RES_hhdet_tes!V11/RES_hhdet_fec!V11)</f>
        <v>0.69884122621761602</v>
      </c>
      <c r="W11" s="111">
        <f>IF(RES_hhdet_tes!W11=0,"",RES_hhdet_tes!W11/RES_hhdet_fec!W11)</f>
        <v>0.73373948564531899</v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0.84597419139272911</v>
      </c>
      <c r="C12" s="111">
        <f>IF(RES_hhdet_tes!C12=0,"",RES_hhdet_tes!C12/RES_hhdet_fec!C12)</f>
        <v>0.84706630762967383</v>
      </c>
      <c r="D12" s="111">
        <f>IF(RES_hhdet_tes!D12=0,"",RES_hhdet_tes!D12/RES_hhdet_fec!D12)</f>
        <v>0.84337531048817216</v>
      </c>
      <c r="E12" s="111">
        <f>IF(RES_hhdet_tes!E12=0,"",RES_hhdet_tes!E12/RES_hhdet_fec!E12)</f>
        <v>0.84717527968276485</v>
      </c>
      <c r="F12" s="111">
        <f>IF(RES_hhdet_tes!F12=0,"",RES_hhdet_tes!F12/RES_hhdet_fec!F12)</f>
        <v>0.84464521500772427</v>
      </c>
      <c r="G12" s="111">
        <f>IF(RES_hhdet_tes!G12=0,"",RES_hhdet_tes!G12/RES_hhdet_fec!G12)</f>
        <v>0.82701512948354072</v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0.52026026658742675</v>
      </c>
      <c r="C13" s="112">
        <f>IF(RES_hhdet_tes!C13=0,"",RES_hhdet_tes!C13/RES_hhdet_fec!C13)</f>
        <v>0.52026026658742675</v>
      </c>
      <c r="D13" s="112">
        <f>IF(RES_hhdet_tes!D13=0,"",RES_hhdet_tes!D13/RES_hhdet_fec!D13)</f>
        <v>0.52026026658742675</v>
      </c>
      <c r="E13" s="112">
        <f>IF(RES_hhdet_tes!E13=0,"",RES_hhdet_tes!E13/RES_hhdet_fec!E13)</f>
        <v>0.52026026658742675</v>
      </c>
      <c r="F13" s="112">
        <f>IF(RES_hhdet_tes!F13=0,"",RES_hhdet_tes!F13/RES_hhdet_fec!F13)</f>
        <v>0.52026026658742675</v>
      </c>
      <c r="G13" s="112">
        <f>IF(RES_hhdet_tes!G13=0,"",RES_hhdet_tes!G13/RES_hhdet_fec!G13)</f>
        <v>0.52026026658742675</v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0.5828628174010817</v>
      </c>
      <c r="C15" s="112">
        <f>IF(RES_hhdet_tes!C15=0,"",RES_hhdet_tes!C15/RES_hhdet_fec!C15)</f>
        <v>0.5828628174010817</v>
      </c>
      <c r="D15" s="112">
        <f>IF(RES_hhdet_tes!D15=0,"",RES_hhdet_tes!D15/RES_hhdet_fec!D15)</f>
        <v>0.5828628174010817</v>
      </c>
      <c r="E15" s="112">
        <f>IF(RES_hhdet_tes!E15=0,"",RES_hhdet_tes!E15/RES_hhdet_fec!E15)</f>
        <v>0.5828628174010817</v>
      </c>
      <c r="F15" s="112">
        <f>IF(RES_hhdet_tes!F15=0,"",RES_hhdet_tes!F15/RES_hhdet_fec!F15)</f>
        <v>0.5828628174010817</v>
      </c>
      <c r="G15" s="112">
        <f>IF(RES_hhdet_tes!G15=0,"",RES_hhdet_tes!G15/RES_hhdet_fec!G15)</f>
        <v>0.5828628174010817</v>
      </c>
      <c r="H15" s="112">
        <f>IF(RES_hhdet_tes!H15=0,"",RES_hhdet_tes!H15/RES_hhdet_fec!H15)</f>
        <v>0.59853095076029672</v>
      </c>
      <c r="I15" s="112">
        <f>IF(RES_hhdet_tes!I15=0,"",RES_hhdet_tes!I15/RES_hhdet_fec!I15)</f>
        <v>0.6142028437287731</v>
      </c>
      <c r="J15" s="112">
        <f>IF(RES_hhdet_tes!J15=0,"",RES_hhdet_tes!J15/RES_hhdet_fec!J15)</f>
        <v>0.61440546613590374</v>
      </c>
      <c r="K15" s="112">
        <f>IF(RES_hhdet_tes!K15=0,"",RES_hhdet_tes!K15/RES_hhdet_fec!K15)</f>
        <v>0.6152306864249647</v>
      </c>
      <c r="L15" s="112">
        <f>IF(RES_hhdet_tes!L15=0,"",RES_hhdet_tes!L15/RES_hhdet_fec!L15)</f>
        <v>0.6162673263650017</v>
      </c>
      <c r="M15" s="112">
        <f>IF(RES_hhdet_tes!M15=0,"",RES_hhdet_tes!M15/RES_hhdet_fec!M15)</f>
        <v>0.61641576642909324</v>
      </c>
      <c r="N15" s="112">
        <f>IF(RES_hhdet_tes!N15=0,"",RES_hhdet_tes!N15/RES_hhdet_fec!N15)</f>
        <v>0.62666137759270901</v>
      </c>
      <c r="O15" s="112">
        <f>IF(RES_hhdet_tes!O15=0,"",RES_hhdet_tes!O15/RES_hhdet_fec!O15)</f>
        <v>0.64730633658278081</v>
      </c>
      <c r="P15" s="112">
        <f>IF(RES_hhdet_tes!P15=0,"",RES_hhdet_tes!P15/RES_hhdet_fec!P15)</f>
        <v>0.65460727824882015</v>
      </c>
      <c r="Q15" s="112">
        <f>IF(RES_hhdet_tes!Q15=0,"",RES_hhdet_tes!Q15/RES_hhdet_fec!Q15)</f>
        <v>0.65714807656053231</v>
      </c>
      <c r="R15" s="112">
        <f>IF(RES_hhdet_tes!R15=0,"",RES_hhdet_tes!R15/RES_hhdet_fec!R15)</f>
        <v>0.66151917171456109</v>
      </c>
      <c r="S15" s="112">
        <f>IF(RES_hhdet_tes!S15=0,"",RES_hhdet_tes!S15/RES_hhdet_fec!S15)</f>
        <v>0.67103681890470168</v>
      </c>
      <c r="T15" s="112">
        <f>IF(RES_hhdet_tes!T15=0,"",RES_hhdet_tes!T15/RES_hhdet_fec!T15)</f>
        <v>0.67519176883956566</v>
      </c>
      <c r="U15" s="112">
        <f>IF(RES_hhdet_tes!U15=0,"",RES_hhdet_tes!U15/RES_hhdet_fec!U15)</f>
        <v>0.68660369181351966</v>
      </c>
      <c r="V15" s="112">
        <f>IF(RES_hhdet_tes!V15=0,"",RES_hhdet_tes!V15/RES_hhdet_fec!V15)</f>
        <v>0.7023486892751124</v>
      </c>
      <c r="W15" s="112">
        <f>IF(RES_hhdet_tes!W15=0,"",RES_hhdet_tes!W15/RES_hhdet_fec!W15)</f>
        <v>0.73200544351055685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0.87607494461992264</v>
      </c>
      <c r="C16" s="113">
        <f>IF(RES_hhdet_tes!C16=0,"",RES_hhdet_tes!C16/RES_hhdet_fec!C16)</f>
        <v>0.87703245815736608</v>
      </c>
      <c r="D16" s="113">
        <f>IF(RES_hhdet_tes!D16=0,"",RES_hhdet_tes!D16/RES_hhdet_fec!D16)</f>
        <v>0.8742872382582545</v>
      </c>
      <c r="E16" s="113">
        <f>IF(RES_hhdet_tes!E16=0,"",RES_hhdet_tes!E16/RES_hhdet_fec!E16)</f>
        <v>0.87790114028663235</v>
      </c>
      <c r="F16" s="113">
        <f>IF(RES_hhdet_tes!F16=0,"",RES_hhdet_tes!F16/RES_hhdet_fec!F16)</f>
        <v>0.87551435821075485</v>
      </c>
      <c r="G16" s="113">
        <f>IF(RES_hhdet_tes!G16=0,"",RES_hhdet_tes!G16/RES_hhdet_fec!G16)</f>
        <v>0.86110947635344981</v>
      </c>
      <c r="H16" s="113">
        <f>IF(RES_hhdet_tes!H16=0,"",RES_hhdet_tes!H16/RES_hhdet_fec!H16)</f>
        <v>0.88046975401136707</v>
      </c>
      <c r="I16" s="113">
        <f>IF(RES_hhdet_tes!I16=0,"",RES_hhdet_tes!I16/RES_hhdet_fec!I16)</f>
        <v>0.88610231986183052</v>
      </c>
      <c r="J16" s="113">
        <f>IF(RES_hhdet_tes!J16=0,"",RES_hhdet_tes!J16/RES_hhdet_fec!J16)</f>
        <v>0.88803979043252823</v>
      </c>
      <c r="K16" s="113">
        <f>IF(RES_hhdet_tes!K16=0,"",RES_hhdet_tes!K16/RES_hhdet_fec!K16)</f>
        <v>0.88729458324239341</v>
      </c>
      <c r="L16" s="113">
        <f>IF(RES_hhdet_tes!L16=0,"",RES_hhdet_tes!L16/RES_hhdet_fec!L16)</f>
        <v>0.88678897519749889</v>
      </c>
      <c r="M16" s="113">
        <f>IF(RES_hhdet_tes!M16=0,"",RES_hhdet_tes!M16/RES_hhdet_fec!M16)</f>
        <v>0.88902512380966836</v>
      </c>
      <c r="N16" s="113">
        <f>IF(RES_hhdet_tes!N16=0,"",RES_hhdet_tes!N16/RES_hhdet_fec!N16)</f>
        <v>0.90776474627655446</v>
      </c>
      <c r="O16" s="113">
        <f>IF(RES_hhdet_tes!O16=0,"",RES_hhdet_tes!O16/RES_hhdet_fec!O16)</f>
        <v>0.90806842266912957</v>
      </c>
      <c r="P16" s="113">
        <f>IF(RES_hhdet_tes!P16=0,"",RES_hhdet_tes!P16/RES_hhdet_fec!P16)</f>
        <v>0.91342404460887439</v>
      </c>
      <c r="Q16" s="113">
        <f>IF(RES_hhdet_tes!Q16=0,"",RES_hhdet_tes!Q16/RES_hhdet_fec!Q16)</f>
        <v>0.91989757162409891</v>
      </c>
      <c r="R16" s="113">
        <f>IF(RES_hhdet_tes!R16=0,"",RES_hhdet_tes!R16/RES_hhdet_fec!R16)</f>
        <v>0.91009454312235483</v>
      </c>
      <c r="S16" s="113">
        <f>IF(RES_hhdet_tes!S16=0,"",RES_hhdet_tes!S16/RES_hhdet_fec!S16)</f>
        <v>0.91134005537303397</v>
      </c>
      <c r="T16" s="113">
        <f>IF(RES_hhdet_tes!T16=0,"",RES_hhdet_tes!T16/RES_hhdet_fec!T16)</f>
        <v>0.91583120678965246</v>
      </c>
      <c r="U16" s="113">
        <f>IF(RES_hhdet_tes!U16=0,"",RES_hhdet_tes!U16/RES_hhdet_fec!U16)</f>
        <v>0.92151418419563003</v>
      </c>
      <c r="V16" s="113">
        <f>IF(RES_hhdet_tes!V16=0,"",RES_hhdet_tes!V16/RES_hhdet_fec!V16)</f>
        <v>0.92658135916869999</v>
      </c>
      <c r="W16" s="113">
        <f>IF(RES_hhdet_tes!W16=0,"",RES_hhdet_tes!W16/RES_hhdet_fec!W16)</f>
        <v>0.93028999853009564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0.5828628174010817</v>
      </c>
      <c r="C17" s="111">
        <f>IF(RES_hhdet_tes!C17=0,"",RES_hhdet_tes!C17/RES_hhdet_fec!C17)</f>
        <v>0.5828628174010817</v>
      </c>
      <c r="D17" s="111">
        <f>IF(RES_hhdet_tes!D17=0,"",RES_hhdet_tes!D17/RES_hhdet_fec!D17)</f>
        <v>0.5828628174010817</v>
      </c>
      <c r="E17" s="111">
        <f>IF(RES_hhdet_tes!E17=0,"",RES_hhdet_tes!E17/RES_hhdet_fec!E17)</f>
        <v>0.5828628174010817</v>
      </c>
      <c r="F17" s="111">
        <f>IF(RES_hhdet_tes!F17=0,"",RES_hhdet_tes!F17/RES_hhdet_fec!F17)</f>
        <v>0.5828628174010817</v>
      </c>
      <c r="G17" s="111">
        <f>IF(RES_hhdet_tes!G17=0,"",RES_hhdet_tes!G17/RES_hhdet_fec!G17)</f>
        <v>0.5828628174010817</v>
      </c>
      <c r="H17" s="111">
        <f>IF(RES_hhdet_tes!H17=0,"",RES_hhdet_tes!H17/RES_hhdet_fec!H17)</f>
        <v>0.59925623439353615</v>
      </c>
      <c r="I17" s="111">
        <f>IF(RES_hhdet_tes!I17=0,"",RES_hhdet_tes!I17/RES_hhdet_fec!I17)</f>
        <v>0.61532482083437456</v>
      </c>
      <c r="J17" s="111">
        <f>IF(RES_hhdet_tes!J17=0,"",RES_hhdet_tes!J17/RES_hhdet_fec!J17)</f>
        <v>0.61569002804708028</v>
      </c>
      <c r="K17" s="111">
        <f>IF(RES_hhdet_tes!K17=0,"",RES_hhdet_tes!K17/RES_hhdet_fec!K17)</f>
        <v>0.61602028416557009</v>
      </c>
      <c r="L17" s="111">
        <f>IF(RES_hhdet_tes!L17=0,"",RES_hhdet_tes!L17/RES_hhdet_fec!L17)</f>
        <v>0.61656499325249847</v>
      </c>
      <c r="M17" s="111">
        <f>IF(RES_hhdet_tes!M17=0,"",RES_hhdet_tes!M17/RES_hhdet_fec!M17)</f>
        <v>0.61664848766972569</v>
      </c>
      <c r="N17" s="111">
        <f>IF(RES_hhdet_tes!N17=0,"",RES_hhdet_tes!N17/RES_hhdet_fec!N17)</f>
        <v>0.62217001441212727</v>
      </c>
      <c r="O17" s="111">
        <f>IF(RES_hhdet_tes!O17=0,"",RES_hhdet_tes!O17/RES_hhdet_fec!O17)</f>
        <v>0.64335848973651155</v>
      </c>
      <c r="P17" s="111">
        <f>IF(RES_hhdet_tes!P17=0,"",RES_hhdet_tes!P17/RES_hhdet_fec!P17)</f>
        <v>0.65406835811073105</v>
      </c>
      <c r="Q17" s="111">
        <f>IF(RES_hhdet_tes!Q17=0,"",RES_hhdet_tes!Q17/RES_hhdet_fec!Q17)</f>
        <v>0.66294660751687629</v>
      </c>
      <c r="R17" s="111">
        <f>IF(RES_hhdet_tes!R17=0,"",RES_hhdet_tes!R17/RES_hhdet_fec!R17)</f>
        <v>0.66984741773988887</v>
      </c>
      <c r="S17" s="111">
        <f>IF(RES_hhdet_tes!S17=0,"",RES_hhdet_tes!S17/RES_hhdet_fec!S17)</f>
        <v>0.67975399110604751</v>
      </c>
      <c r="T17" s="111">
        <f>IF(RES_hhdet_tes!T17=0,"",RES_hhdet_tes!T17/RES_hhdet_fec!T17)</f>
        <v>0.6863121509030824</v>
      </c>
      <c r="U17" s="111">
        <f>IF(RES_hhdet_tes!U17=0,"",RES_hhdet_tes!U17/RES_hhdet_fec!U17)</f>
        <v>0.69488326843526094</v>
      </c>
      <c r="V17" s="111">
        <f>IF(RES_hhdet_tes!V17=0,"",RES_hhdet_tes!V17/RES_hhdet_fec!V17)</f>
        <v>0.70694664345345959</v>
      </c>
      <c r="W17" s="111">
        <f>IF(RES_hhdet_tes!W17=0,"",RES_hhdet_tes!W17/RES_hhdet_fec!W17)</f>
        <v>0.72414058463724862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0.72929583912334073</v>
      </c>
      <c r="C19" s="124">
        <f>IF(RES_hhdet_tes!C19=0,"",RES_hhdet_tes!C19/RES_hhdet_fec!C19)</f>
        <v>0.72903380442639243</v>
      </c>
      <c r="D19" s="124">
        <f>IF(RES_hhdet_tes!D19=0,"",RES_hhdet_tes!D19/RES_hhdet_fec!D19)</f>
        <v>0.72955568043892793</v>
      </c>
      <c r="E19" s="124">
        <f>IF(RES_hhdet_tes!E19=0,"",RES_hhdet_tes!E19/RES_hhdet_fec!E19)</f>
        <v>0.72957483881620933</v>
      </c>
      <c r="F19" s="124">
        <f>IF(RES_hhdet_tes!F19=0,"",RES_hhdet_tes!F19/RES_hhdet_fec!F19)</f>
        <v>0.72906598427489167</v>
      </c>
      <c r="G19" s="124">
        <f>IF(RES_hhdet_tes!G19=0,"",RES_hhdet_tes!G19/RES_hhdet_fec!G19)</f>
        <v>0.7295111882690114</v>
      </c>
      <c r="H19" s="124">
        <f>IF(RES_hhdet_tes!H19=0,"",RES_hhdet_tes!H19/RES_hhdet_fec!H19)</f>
        <v>0.74068084724173577</v>
      </c>
      <c r="I19" s="124">
        <f>IF(RES_hhdet_tes!I19=0,"",RES_hhdet_tes!I19/RES_hhdet_fec!I19)</f>
        <v>0.75036353853855875</v>
      </c>
      <c r="J19" s="124">
        <f>IF(RES_hhdet_tes!J19=0,"",RES_hhdet_tes!J19/RES_hhdet_fec!J19)</f>
        <v>0.75058368761614469</v>
      </c>
      <c r="K19" s="124">
        <f>IF(RES_hhdet_tes!K19=0,"",RES_hhdet_tes!K19/RES_hhdet_fec!K19)</f>
        <v>0.75264192416356412</v>
      </c>
      <c r="L19" s="124">
        <f>IF(RES_hhdet_tes!L19=0,"",RES_hhdet_tes!L19/RES_hhdet_fec!L19)</f>
        <v>0.75059311197007683</v>
      </c>
      <c r="M19" s="124">
        <f>IF(RES_hhdet_tes!M19=0,"",RES_hhdet_tes!M19/RES_hhdet_fec!M19)</f>
        <v>0.75074224391937927</v>
      </c>
      <c r="N19" s="124">
        <f>IF(RES_hhdet_tes!N19=0,"",RES_hhdet_tes!N19/RES_hhdet_fec!N19)</f>
        <v>0.76142512079824842</v>
      </c>
      <c r="O19" s="124">
        <f>IF(RES_hhdet_tes!O19=0,"",RES_hhdet_tes!O19/RES_hhdet_fec!O19)</f>
        <v>0.74770725700229568</v>
      </c>
      <c r="P19" s="124">
        <f>IF(RES_hhdet_tes!P19=0,"",RES_hhdet_tes!P19/RES_hhdet_fec!P19)</f>
        <v>0.74812402757486007</v>
      </c>
      <c r="Q19" s="124">
        <f>IF(RES_hhdet_tes!Q19=0,"",RES_hhdet_tes!Q19/RES_hhdet_fec!Q19)</f>
        <v>0.7528026452991321</v>
      </c>
      <c r="R19" s="124">
        <f>IF(RES_hhdet_tes!R19=0,"",RES_hhdet_tes!R19/RES_hhdet_fec!R19)</f>
        <v>0.75835216209700473</v>
      </c>
      <c r="S19" s="124">
        <f>IF(RES_hhdet_tes!S19=0,"",RES_hhdet_tes!S19/RES_hhdet_fec!S19)</f>
        <v>0.76186631335488864</v>
      </c>
      <c r="T19" s="124">
        <f>IF(RES_hhdet_tes!T19=0,"",RES_hhdet_tes!T19/RES_hhdet_fec!T19)</f>
        <v>0.75688546586566219</v>
      </c>
      <c r="U19" s="124">
        <f>IF(RES_hhdet_tes!U19=0,"",RES_hhdet_tes!U19/RES_hhdet_fec!U19)</f>
        <v>0.75849277186811925</v>
      </c>
      <c r="V19" s="124">
        <f>IF(RES_hhdet_tes!V19=0,"",RES_hhdet_tes!V19/RES_hhdet_fec!V19)</f>
        <v>0.76157353131699901</v>
      </c>
      <c r="W19" s="124">
        <f>IF(RES_hhdet_tes!W19=0,"",RES_hhdet_tes!W19/RES_hhdet_fec!W19)</f>
        <v>0.77190415049983629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0.58390050731447285</v>
      </c>
      <c r="C21" s="111">
        <f>IF(RES_hhdet_tes!C21=0,"",RES_hhdet_tes!C21/RES_hhdet_fec!C21)</f>
        <v>0.58390050731447285</v>
      </c>
      <c r="D21" s="111">
        <f>IF(RES_hhdet_tes!D21=0,"",RES_hhdet_tes!D21/RES_hhdet_fec!D21)</f>
        <v>0.58390050731447285</v>
      </c>
      <c r="E21" s="111">
        <f>IF(RES_hhdet_tes!E21=0,"",RES_hhdet_tes!E21/RES_hhdet_fec!E21)</f>
        <v>0.58390050731447285</v>
      </c>
      <c r="F21" s="111">
        <f>IF(RES_hhdet_tes!F21=0,"",RES_hhdet_tes!F21/RES_hhdet_fec!F21)</f>
        <v>0.58390050731447285</v>
      </c>
      <c r="G21" s="111">
        <f>IF(RES_hhdet_tes!G21=0,"",RES_hhdet_tes!G21/RES_hhdet_fec!G21)</f>
        <v>0.58390050731447285</v>
      </c>
      <c r="H21" s="111">
        <f>IF(RES_hhdet_tes!H21=0,"",RES_hhdet_tes!H21/RES_hhdet_fec!H21)</f>
        <v>0.58958214942065001</v>
      </c>
      <c r="I21" s="111">
        <f>IF(RES_hhdet_tes!I21=0,"",RES_hhdet_tes!I21/RES_hhdet_fec!I21)</f>
        <v>0.59470446110570185</v>
      </c>
      <c r="J21" s="111">
        <f>IF(RES_hhdet_tes!J21=0,"",RES_hhdet_tes!J21/RES_hhdet_fec!J21)</f>
        <v>0.59479777785346744</v>
      </c>
      <c r="K21" s="111">
        <f>IF(RES_hhdet_tes!K21=0,"",RES_hhdet_tes!K21/RES_hhdet_fec!K21)</f>
        <v>0.59489446619594843</v>
      </c>
      <c r="L21" s="111">
        <f>IF(RES_hhdet_tes!L21=0,"",RES_hhdet_tes!L21/RES_hhdet_fec!L21)</f>
        <v>0.59502577912177301</v>
      </c>
      <c r="M21" s="111">
        <f>IF(RES_hhdet_tes!M21=0,"",RES_hhdet_tes!M21/RES_hhdet_fec!M21)</f>
        <v>0.59506095829648098</v>
      </c>
      <c r="N21" s="111">
        <f>IF(RES_hhdet_tes!N21=0,"",RES_hhdet_tes!N21/RES_hhdet_fec!N21)</f>
        <v>0.5959681452540988</v>
      </c>
      <c r="O21" s="111">
        <f>IF(RES_hhdet_tes!O21=0,"",RES_hhdet_tes!O21/RES_hhdet_fec!O21)</f>
        <v>0.59734955756858732</v>
      </c>
      <c r="P21" s="111">
        <f>IF(RES_hhdet_tes!P21=0,"",RES_hhdet_tes!P21/RES_hhdet_fec!P21)</f>
        <v>0.59740251149754731</v>
      </c>
      <c r="Q21" s="111">
        <f>IF(RES_hhdet_tes!Q21=0,"",RES_hhdet_tes!Q21/RES_hhdet_fec!Q21)</f>
        <v>0.59743155324434483</v>
      </c>
      <c r="R21" s="111">
        <f>IF(RES_hhdet_tes!R21=0,"",RES_hhdet_tes!R21/RES_hhdet_fec!R21)</f>
        <v>0.59764991587580574</v>
      </c>
      <c r="S21" s="111">
        <f>IF(RES_hhdet_tes!S21=0,"",RES_hhdet_tes!S21/RES_hhdet_fec!S21)</f>
        <v>0.5989618189392486</v>
      </c>
      <c r="T21" s="111">
        <f>IF(RES_hhdet_tes!T21=0,"",RES_hhdet_tes!T21/RES_hhdet_fec!T21)</f>
        <v>0.60026648993846921</v>
      </c>
      <c r="U21" s="111">
        <f>IF(RES_hhdet_tes!U21=0,"",RES_hhdet_tes!U21/RES_hhdet_fec!U21)</f>
        <v>0.60263151691884009</v>
      </c>
      <c r="V21" s="111">
        <f>IF(RES_hhdet_tes!V21=0,"",RES_hhdet_tes!V21/RES_hhdet_fec!V21)</f>
        <v>0.60547479281505334</v>
      </c>
      <c r="W21" s="111">
        <f>IF(RES_hhdet_tes!W21=0,"",RES_hhdet_tes!W21/RES_hhdet_fec!W21)</f>
        <v>0.60985788128914542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0.73762096063020355</v>
      </c>
      <c r="C22" s="45">
        <f>IF(RES_hhdet_tes!C22=0,"",RES_hhdet_tes!C22/RES_hhdet_fec!C22)</f>
        <v>0.73762096063020355</v>
      </c>
      <c r="D22" s="45">
        <f>IF(RES_hhdet_tes!D22=0,"",RES_hhdet_tes!D22/RES_hhdet_fec!D22)</f>
        <v>0.73762096063020355</v>
      </c>
      <c r="E22" s="45">
        <f>IF(RES_hhdet_tes!E22=0,"",RES_hhdet_tes!E22/RES_hhdet_fec!E22)</f>
        <v>0.73762096063020355</v>
      </c>
      <c r="F22" s="45">
        <f>IF(RES_hhdet_tes!F22=0,"",RES_hhdet_tes!F22/RES_hhdet_fec!F22)</f>
        <v>0.73762096063020355</v>
      </c>
      <c r="G22" s="45">
        <f>IF(RES_hhdet_tes!G22=0,"",RES_hhdet_tes!G22/RES_hhdet_fec!G22)</f>
        <v>0.73762096063020355</v>
      </c>
      <c r="H22" s="45">
        <f>IF(RES_hhdet_tes!H22=0,"",RES_hhdet_tes!H22/RES_hhdet_fec!H22)</f>
        <v>0.74928154092473309</v>
      </c>
      <c r="I22" s="45">
        <f>IF(RES_hhdet_tes!I22=0,"",RES_hhdet_tes!I22/RES_hhdet_fec!I22)</f>
        <v>0.76081067447572137</v>
      </c>
      <c r="J22" s="45">
        <f>IF(RES_hhdet_tes!J22=0,"",RES_hhdet_tes!J22/RES_hhdet_fec!J22)</f>
        <v>0.76107241436486872</v>
      </c>
      <c r="K22" s="45">
        <f>IF(RES_hhdet_tes!K22=0,"",RES_hhdet_tes!K22/RES_hhdet_fec!K22)</f>
        <v>0.76137368585524556</v>
      </c>
      <c r="L22" s="45">
        <f>IF(RES_hhdet_tes!L22=0,"",RES_hhdet_tes!L22/RES_hhdet_fec!L22)</f>
        <v>0.76182508093383294</v>
      </c>
      <c r="M22" s="45">
        <f>IF(RES_hhdet_tes!M22=0,"",RES_hhdet_tes!M22/RES_hhdet_fec!M22)</f>
        <v>0.76189395485362832</v>
      </c>
      <c r="N22" s="45">
        <f>IF(RES_hhdet_tes!N22=0,"",RES_hhdet_tes!N22/RES_hhdet_fec!N22)</f>
        <v>0.76547572880362247</v>
      </c>
      <c r="O22" s="45">
        <f>IF(RES_hhdet_tes!O22=0,"",RES_hhdet_tes!O22/RES_hhdet_fec!O22)</f>
        <v>0.7753531251526482</v>
      </c>
      <c r="P22" s="45">
        <f>IF(RES_hhdet_tes!P22=0,"",RES_hhdet_tes!P22/RES_hhdet_fec!P22)</f>
        <v>0.7791133293167728</v>
      </c>
      <c r="Q22" s="45">
        <f>IF(RES_hhdet_tes!Q22=0,"",RES_hhdet_tes!Q22/RES_hhdet_fec!Q22)</f>
        <v>0.78228161670984053</v>
      </c>
      <c r="R22" s="45">
        <f>IF(RES_hhdet_tes!R22=0,"",RES_hhdet_tes!R22/RES_hhdet_fec!R22)</f>
        <v>0.78570788914406109</v>
      </c>
      <c r="S22" s="45">
        <f>IF(RES_hhdet_tes!S22=0,"",RES_hhdet_tes!S22/RES_hhdet_fec!S22)</f>
        <v>0.79242825308761855</v>
      </c>
      <c r="T22" s="45">
        <f>IF(RES_hhdet_tes!T22=0,"",RES_hhdet_tes!T22/RES_hhdet_fec!T22)</f>
        <v>0.7965649331002761</v>
      </c>
      <c r="U22" s="45">
        <f>IF(RES_hhdet_tes!U22=0,"",RES_hhdet_tes!U22/RES_hhdet_fec!U22)</f>
        <v>0.80363400742418312</v>
      </c>
      <c r="V22" s="45">
        <f>IF(RES_hhdet_tes!V22=0,"",RES_hhdet_tes!V22/RES_hhdet_fec!V22)</f>
        <v>0.81388792517380804</v>
      </c>
      <c r="W22" s="45">
        <f>IF(RES_hhdet_tes!W22=0,"",RES_hhdet_tes!W22/RES_hhdet_fec!W22)</f>
        <v>0.83294642555924125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0.56064651168472823</v>
      </c>
      <c r="C24" s="119">
        <f>IF(RES_hhdet_tes!C24=0,"",RES_hhdet_tes!C24/RES_hhdet_fec!C24)</f>
        <v>0.56337289013518099</v>
      </c>
      <c r="D24" s="119">
        <f>IF(RES_hhdet_tes!D24=0,"",RES_hhdet_tes!D24/RES_hhdet_fec!D24)</f>
        <v>0.57250432458534828</v>
      </c>
      <c r="E24" s="119">
        <f>IF(RES_hhdet_tes!E24=0,"",RES_hhdet_tes!E24/RES_hhdet_fec!E24)</f>
        <v>0.57278872724195029</v>
      </c>
      <c r="F24" s="119">
        <f>IF(RES_hhdet_tes!F24=0,"",RES_hhdet_tes!F24/RES_hhdet_fec!F24)</f>
        <v>0.55105698710850881</v>
      </c>
      <c r="G24" s="119">
        <f>IF(RES_hhdet_tes!G24=0,"",RES_hhdet_tes!G24/RES_hhdet_fec!G24)</f>
        <v>0.54816350791430501</v>
      </c>
      <c r="H24" s="119">
        <f>IF(RES_hhdet_tes!H24=0,"",RES_hhdet_tes!H24/RES_hhdet_fec!H24)</f>
        <v>0.5578695320359297</v>
      </c>
      <c r="I24" s="119">
        <f>IF(RES_hhdet_tes!I24=0,"",RES_hhdet_tes!I24/RES_hhdet_fec!I24)</f>
        <v>0.5818237073350665</v>
      </c>
      <c r="J24" s="119">
        <f>IF(RES_hhdet_tes!J24=0,"",RES_hhdet_tes!J24/RES_hhdet_fec!J24)</f>
        <v>0.60018688335192238</v>
      </c>
      <c r="K24" s="119">
        <f>IF(RES_hhdet_tes!K24=0,"",RES_hhdet_tes!K24/RES_hhdet_fec!K24)</f>
        <v>0.62761734270715919</v>
      </c>
      <c r="L24" s="119">
        <f>IF(RES_hhdet_tes!L24=0,"",RES_hhdet_tes!L24/RES_hhdet_fec!L24)</f>
        <v>0.6566395986612763</v>
      </c>
      <c r="M24" s="119">
        <f>IF(RES_hhdet_tes!M24=0,"",RES_hhdet_tes!M24/RES_hhdet_fec!M24)</f>
        <v>0.69958350403305058</v>
      </c>
      <c r="N24" s="119">
        <f>IF(RES_hhdet_tes!N24=0,"",RES_hhdet_tes!N24/RES_hhdet_fec!N24)</f>
        <v>0.917942312860487</v>
      </c>
      <c r="O24" s="119">
        <f>IF(RES_hhdet_tes!O24=0,"",RES_hhdet_tes!O24/RES_hhdet_fec!O24)</f>
        <v>0.74394431174929576</v>
      </c>
      <c r="P24" s="119">
        <f>IF(RES_hhdet_tes!P24=0,"",RES_hhdet_tes!P24/RES_hhdet_fec!P24)</f>
        <v>0.71100368942922554</v>
      </c>
      <c r="Q24" s="119">
        <f>IF(RES_hhdet_tes!Q24=0,"",RES_hhdet_tes!Q24/RES_hhdet_fec!Q24)</f>
        <v>0.74614180371435812</v>
      </c>
      <c r="R24" s="119">
        <f>IF(RES_hhdet_tes!R24=0,"",RES_hhdet_tes!R24/RES_hhdet_fec!R24)</f>
        <v>0.7708490597016352</v>
      </c>
      <c r="S24" s="119">
        <f>IF(RES_hhdet_tes!S24=0,"",RES_hhdet_tes!S24/RES_hhdet_fec!S24)</f>
        <v>0.77860589829053273</v>
      </c>
      <c r="T24" s="119">
        <f>IF(RES_hhdet_tes!T24=0,"",RES_hhdet_tes!T24/RES_hhdet_fec!T24)</f>
        <v>0.78320694318879347</v>
      </c>
      <c r="U24" s="119">
        <f>IF(RES_hhdet_tes!U24=0,"",RES_hhdet_tes!U24/RES_hhdet_fec!U24)</f>
        <v>0.87074209552141901</v>
      </c>
      <c r="V24" s="119">
        <f>IF(RES_hhdet_tes!V24=0,"",RES_hhdet_tes!V24/RES_hhdet_fec!V24)</f>
        <v>0.97835042606436973</v>
      </c>
      <c r="W24" s="119">
        <f>IF(RES_hhdet_tes!W24=0,"",RES_hhdet_tes!W24/RES_hhdet_fec!W24)</f>
        <v>0.78273483694041623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0.48997603220241565</v>
      </c>
      <c r="C25" s="124">
        <f>IF(RES_hhdet_tes!C25=0,"",RES_hhdet_tes!C25/RES_hhdet_fec!C25)</f>
        <v>0.48973178863982064</v>
      </c>
      <c r="D25" s="124">
        <f>IF(RES_hhdet_tes!D25=0,"",RES_hhdet_tes!D25/RES_hhdet_fec!D25)</f>
        <v>0.48990047742055259</v>
      </c>
      <c r="E25" s="124">
        <f>IF(RES_hhdet_tes!E25=0,"",RES_hhdet_tes!E25/RES_hhdet_fec!E25)</f>
        <v>0.48956411201448946</v>
      </c>
      <c r="F25" s="124">
        <f>IF(RES_hhdet_tes!F25=0,"",RES_hhdet_tes!F25/RES_hhdet_fec!F25)</f>
        <v>0.48992296179309436</v>
      </c>
      <c r="G25" s="124">
        <f>IF(RES_hhdet_tes!G25=0,"",RES_hhdet_tes!G25/RES_hhdet_fec!G25)</f>
        <v>0.48983982926347874</v>
      </c>
      <c r="H25" s="124">
        <f>IF(RES_hhdet_tes!H25=0,"",RES_hhdet_tes!H25/RES_hhdet_fec!H25)</f>
        <v>0.49763822442198058</v>
      </c>
      <c r="I25" s="124">
        <f>IF(RES_hhdet_tes!I25=0,"",RES_hhdet_tes!I25/RES_hhdet_fec!I25)</f>
        <v>0.50657909088652442</v>
      </c>
      <c r="J25" s="124">
        <f>IF(RES_hhdet_tes!J25=0,"",RES_hhdet_tes!J25/RES_hhdet_fec!J25)</f>
        <v>0.52144166906860279</v>
      </c>
      <c r="K25" s="124">
        <f>IF(RES_hhdet_tes!K25=0,"",RES_hhdet_tes!K25/RES_hhdet_fec!K25)</f>
        <v>0.53878640499009423</v>
      </c>
      <c r="L25" s="124">
        <f>IF(RES_hhdet_tes!L25=0,"",RES_hhdet_tes!L25/RES_hhdet_fec!L25)</f>
        <v>0.55781071156438355</v>
      </c>
      <c r="M25" s="124">
        <f>IF(RES_hhdet_tes!M25=0,"",RES_hhdet_tes!M25/RES_hhdet_fec!M25)</f>
        <v>0.58020439218242414</v>
      </c>
      <c r="N25" s="124">
        <f>IF(RES_hhdet_tes!N25=0,"",RES_hhdet_tes!N25/RES_hhdet_fec!N25)</f>
        <v>0.60416778052880571</v>
      </c>
      <c r="O25" s="124">
        <f>IF(RES_hhdet_tes!O25=0,"",RES_hhdet_tes!O25/RES_hhdet_fec!O25)</f>
        <v>0.62932375524260786</v>
      </c>
      <c r="P25" s="124">
        <f>IF(RES_hhdet_tes!P25=0,"",RES_hhdet_tes!P25/RES_hhdet_fec!P25)</f>
        <v>0.63594275534073141</v>
      </c>
      <c r="Q25" s="124">
        <f>IF(RES_hhdet_tes!Q25=0,"",RES_hhdet_tes!Q25/RES_hhdet_fec!Q25)</f>
        <v>0.63910318872480165</v>
      </c>
      <c r="R25" s="124">
        <f>IF(RES_hhdet_tes!R25=0,"",RES_hhdet_tes!R25/RES_hhdet_fec!R25)</f>
        <v>0.64020222535706806</v>
      </c>
      <c r="S25" s="124">
        <f>IF(RES_hhdet_tes!S25=0,"",RES_hhdet_tes!S25/RES_hhdet_fec!S25)</f>
        <v>0.64222209492301685</v>
      </c>
      <c r="T25" s="124">
        <f>IF(RES_hhdet_tes!T25=0,"",RES_hhdet_tes!T25/RES_hhdet_fec!T25)</f>
        <v>0.64342079645144912</v>
      </c>
      <c r="U25" s="124">
        <f>IF(RES_hhdet_tes!U25=0,"",RES_hhdet_tes!U25/RES_hhdet_fec!U25)</f>
        <v>0.64455102307395196</v>
      </c>
      <c r="V25" s="124">
        <f>IF(RES_hhdet_tes!V25=0,"",RES_hhdet_tes!V25/RES_hhdet_fec!V25)</f>
        <v>0.64499518983137061</v>
      </c>
      <c r="W25" s="124">
        <f>IF(RES_hhdet_tes!W25=0,"",RES_hhdet_tes!W25/RES_hhdet_fec!W25)</f>
        <v>0.65052883605760858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0.4840000000000001</v>
      </c>
      <c r="C26" s="111">
        <f>IF(RES_hhdet_tes!C26=0,"",RES_hhdet_tes!C26/RES_hhdet_fec!C26)</f>
        <v>0.48400000000000004</v>
      </c>
      <c r="D26" s="111">
        <f>IF(RES_hhdet_tes!D26=0,"",RES_hhdet_tes!D26/RES_hhdet_fec!D26)</f>
        <v>0.48400000000000004</v>
      </c>
      <c r="E26" s="111">
        <f>IF(RES_hhdet_tes!E26=0,"",RES_hhdet_tes!E26/RES_hhdet_fec!E26)</f>
        <v>0.48400000000000004</v>
      </c>
      <c r="F26" s="111">
        <f>IF(RES_hhdet_tes!F26=0,"",RES_hhdet_tes!F26/RES_hhdet_fec!F26)</f>
        <v>0.48400000000000004</v>
      </c>
      <c r="G26" s="111">
        <f>IF(RES_hhdet_tes!G26=0,"",RES_hhdet_tes!G26/RES_hhdet_fec!G26)</f>
        <v>0.4840000000000001</v>
      </c>
      <c r="H26" s="111">
        <f>IF(RES_hhdet_tes!H26=0,"",RES_hhdet_tes!H26/RES_hhdet_fec!H26)</f>
        <v>0.4919428493628572</v>
      </c>
      <c r="I26" s="111">
        <f>IF(RES_hhdet_tes!I26=0,"",RES_hhdet_tes!I26/RES_hhdet_fec!I26)</f>
        <v>0.50123643844723886</v>
      </c>
      <c r="J26" s="111">
        <f>IF(RES_hhdet_tes!J26=0,"",RES_hhdet_tes!J26/RES_hhdet_fec!J26)</f>
        <v>0.51609285174675379</v>
      </c>
      <c r="K26" s="111">
        <f>IF(RES_hhdet_tes!K26=0,"",RES_hhdet_tes!K26/RES_hhdet_fec!K26)</f>
        <v>0.53320281591972418</v>
      </c>
      <c r="L26" s="111">
        <f>IF(RES_hhdet_tes!L26=0,"",RES_hhdet_tes!L26/RES_hhdet_fec!L26)</f>
        <v>0.55257413896501806</v>
      </c>
      <c r="M26" s="111">
        <f>IF(RES_hhdet_tes!M26=0,"",RES_hhdet_tes!M26/RES_hhdet_fec!M26)</f>
        <v>0.57504661847331306</v>
      </c>
      <c r="N26" s="111">
        <f>IF(RES_hhdet_tes!N26=0,"",RES_hhdet_tes!N26/RES_hhdet_fec!N26)</f>
        <v>0.59965858737940347</v>
      </c>
      <c r="O26" s="111">
        <f>IF(RES_hhdet_tes!O26=0,"",RES_hhdet_tes!O26/RES_hhdet_fec!O26)</f>
        <v>0.62449717155484108</v>
      </c>
      <c r="P26" s="111">
        <f>IF(RES_hhdet_tes!P26=0,"",RES_hhdet_tes!P26/RES_hhdet_fec!P26)</f>
        <v>0.63101360400370854</v>
      </c>
      <c r="Q26" s="111">
        <f>IF(RES_hhdet_tes!Q26=0,"",RES_hhdet_tes!Q26/RES_hhdet_fec!Q26)</f>
        <v>0.63446332257833415</v>
      </c>
      <c r="R26" s="111">
        <f>IF(RES_hhdet_tes!R26=0,"",RES_hhdet_tes!R26/RES_hhdet_fec!R26)</f>
        <v>0.63559631761876079</v>
      </c>
      <c r="S26" s="111">
        <f>IF(RES_hhdet_tes!S26=0,"",RES_hhdet_tes!S26/RES_hhdet_fec!S26)</f>
        <v>0.63764402986677637</v>
      </c>
      <c r="T26" s="111">
        <f>IF(RES_hhdet_tes!T26=0,"",RES_hhdet_tes!T26/RES_hhdet_fec!T26)</f>
        <v>0.6388692752793107</v>
      </c>
      <c r="U26" s="111">
        <f>IF(RES_hhdet_tes!U26=0,"",RES_hhdet_tes!U26/RES_hhdet_fec!U26)</f>
        <v>0.64002162266132456</v>
      </c>
      <c r="V26" s="111">
        <f>IF(RES_hhdet_tes!V26=0,"",RES_hhdet_tes!V26/RES_hhdet_fec!V26)</f>
        <v>0.64047932258218709</v>
      </c>
      <c r="W26" s="111">
        <f>IF(RES_hhdet_tes!W26=0,"",RES_hhdet_tes!W26/RES_hhdet_fec!W26)</f>
        <v>0.64605017279331345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1.7095301171197881</v>
      </c>
      <c r="C28" s="124">
        <f>IF(RES_hhdet_tes!C28=0,"",RES_hhdet_tes!C28/RES_hhdet_fec!C28)</f>
        <v>1.7823009533380469</v>
      </c>
      <c r="D28" s="124">
        <f>IF(RES_hhdet_tes!D28=0,"",RES_hhdet_tes!D28/RES_hhdet_fec!D28)</f>
        <v>1.8477594551736234</v>
      </c>
      <c r="E28" s="124">
        <f>IF(RES_hhdet_tes!E28=0,"",RES_hhdet_tes!E28/RES_hhdet_fec!E28)</f>
        <v>1.8799229983956243</v>
      </c>
      <c r="F28" s="124">
        <f>IF(RES_hhdet_tes!F28=0,"",RES_hhdet_tes!F28/RES_hhdet_fec!F28)</f>
        <v>1.923702685143226</v>
      </c>
      <c r="G28" s="124">
        <f>IF(RES_hhdet_tes!G28=0,"",RES_hhdet_tes!G28/RES_hhdet_fec!G28)</f>
        <v>2.0003626053714045</v>
      </c>
      <c r="H28" s="124">
        <f>IF(RES_hhdet_tes!H28=0,"",RES_hhdet_tes!H28/RES_hhdet_fec!H28)</f>
        <v>2.2029113932180295</v>
      </c>
      <c r="I28" s="124">
        <f>IF(RES_hhdet_tes!I28=0,"",RES_hhdet_tes!I28/RES_hhdet_fec!I28)</f>
        <v>2.4219467219809219</v>
      </c>
      <c r="J28" s="124">
        <f>IF(RES_hhdet_tes!J28=0,"",RES_hhdet_tes!J28/RES_hhdet_fec!J28)</f>
        <v>2.510931716044341</v>
      </c>
      <c r="K28" s="124">
        <f>IF(RES_hhdet_tes!K28=0,"",RES_hhdet_tes!K28/RES_hhdet_fec!K28)</f>
        <v>2.6588713244275399</v>
      </c>
      <c r="L28" s="124">
        <f>IF(RES_hhdet_tes!L28=0,"",RES_hhdet_tes!L28/RES_hhdet_fec!L28)</f>
        <v>2.7507372525031335</v>
      </c>
      <c r="M28" s="124">
        <f>IF(RES_hhdet_tes!M28=0,"",RES_hhdet_tes!M28/RES_hhdet_fec!M28)</f>
        <v>2.8083788321198364</v>
      </c>
      <c r="N28" s="124">
        <f>IF(RES_hhdet_tes!N28=0,"",RES_hhdet_tes!N28/RES_hhdet_fec!N28)</f>
        <v>2.8767969448770199</v>
      </c>
      <c r="O28" s="124">
        <f>IF(RES_hhdet_tes!O28=0,"",RES_hhdet_tes!O28/RES_hhdet_fec!O28)</f>
        <v>2.9677511650517459</v>
      </c>
      <c r="P28" s="124">
        <f>IF(RES_hhdet_tes!P28=0,"",RES_hhdet_tes!P28/RES_hhdet_fec!P28)</f>
        <v>3.0565071650137892</v>
      </c>
      <c r="Q28" s="124">
        <f>IF(RES_hhdet_tes!Q28=0,"",RES_hhdet_tes!Q28/RES_hhdet_fec!Q28)</f>
        <v>3.1490024341171408</v>
      </c>
      <c r="R28" s="124">
        <f>IF(RES_hhdet_tes!R28=0,"",RES_hhdet_tes!R28/RES_hhdet_fec!R28)</f>
        <v>3.2214088004220587</v>
      </c>
      <c r="S28" s="124">
        <f>IF(RES_hhdet_tes!S28=0,"",RES_hhdet_tes!S28/RES_hhdet_fec!S28)</f>
        <v>3.2990644906494788</v>
      </c>
      <c r="T28" s="124">
        <f>IF(RES_hhdet_tes!T28=0,"",RES_hhdet_tes!T28/RES_hhdet_fec!T28)</f>
        <v>3.3815488617114062</v>
      </c>
      <c r="U28" s="124">
        <f>IF(RES_hhdet_tes!U28=0,"",RES_hhdet_tes!U28/RES_hhdet_fec!U28)</f>
        <v>3.4585592458258718</v>
      </c>
      <c r="V28" s="124">
        <f>IF(RES_hhdet_tes!V28=0,"",RES_hhdet_tes!V28/RES_hhdet_fec!V28)</f>
        <v>3.5435063096063728</v>
      </c>
      <c r="W28" s="124">
        <f>IF(RES_hhdet_tes!W28=0,"",RES_hhdet_tes!W28/RES_hhdet_fec!W28)</f>
        <v>3.6276275644179834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1.7095301171197881</v>
      </c>
      <c r="C29" s="111">
        <f>IF(RES_hhdet_tes!C29=0,"",RES_hhdet_tes!C29/RES_hhdet_fec!C29)</f>
        <v>1.7823009533380469</v>
      </c>
      <c r="D29" s="111">
        <f>IF(RES_hhdet_tes!D29=0,"",RES_hhdet_tes!D29/RES_hhdet_fec!D29)</f>
        <v>1.8477594551736234</v>
      </c>
      <c r="E29" s="111">
        <f>IF(RES_hhdet_tes!E29=0,"",RES_hhdet_tes!E29/RES_hhdet_fec!E29)</f>
        <v>1.8799229983956243</v>
      </c>
      <c r="F29" s="111">
        <f>IF(RES_hhdet_tes!F29=0,"",RES_hhdet_tes!F29/RES_hhdet_fec!F29)</f>
        <v>1.923702685143226</v>
      </c>
      <c r="G29" s="111">
        <f>IF(RES_hhdet_tes!G29=0,"",RES_hhdet_tes!G29/RES_hhdet_fec!G29)</f>
        <v>2.0003626053714045</v>
      </c>
      <c r="H29" s="111">
        <f>IF(RES_hhdet_tes!H29=0,"",RES_hhdet_tes!H29/RES_hhdet_fec!H29)</f>
        <v>2.2029113932180295</v>
      </c>
      <c r="I29" s="111">
        <f>IF(RES_hhdet_tes!I29=0,"",RES_hhdet_tes!I29/RES_hhdet_fec!I29)</f>
        <v>2.4219467219809219</v>
      </c>
      <c r="J29" s="111">
        <f>IF(RES_hhdet_tes!J29=0,"",RES_hhdet_tes!J29/RES_hhdet_fec!J29)</f>
        <v>2.510931716044341</v>
      </c>
      <c r="K29" s="111">
        <f>IF(RES_hhdet_tes!K29=0,"",RES_hhdet_tes!K29/RES_hhdet_fec!K29)</f>
        <v>2.6588713244275399</v>
      </c>
      <c r="L29" s="111">
        <f>IF(RES_hhdet_tes!L29=0,"",RES_hhdet_tes!L29/RES_hhdet_fec!L29)</f>
        <v>2.7507372525031335</v>
      </c>
      <c r="M29" s="111">
        <f>IF(RES_hhdet_tes!M29=0,"",RES_hhdet_tes!M29/RES_hhdet_fec!M29)</f>
        <v>2.8083788321198364</v>
      </c>
      <c r="N29" s="111">
        <f>IF(RES_hhdet_tes!N29=0,"",RES_hhdet_tes!N29/RES_hhdet_fec!N29)</f>
        <v>2.8767969448770199</v>
      </c>
      <c r="O29" s="111">
        <f>IF(RES_hhdet_tes!O29=0,"",RES_hhdet_tes!O29/RES_hhdet_fec!O29)</f>
        <v>2.9677511650517459</v>
      </c>
      <c r="P29" s="111">
        <f>IF(RES_hhdet_tes!P29=0,"",RES_hhdet_tes!P29/RES_hhdet_fec!P29)</f>
        <v>3.0565071650137892</v>
      </c>
      <c r="Q29" s="111">
        <f>IF(RES_hhdet_tes!Q29=0,"",RES_hhdet_tes!Q29/RES_hhdet_fec!Q29)</f>
        <v>3.1490024341171408</v>
      </c>
      <c r="R29" s="111">
        <f>IF(RES_hhdet_tes!R29=0,"",RES_hhdet_tes!R29/RES_hhdet_fec!R29)</f>
        <v>3.2214088004220587</v>
      </c>
      <c r="S29" s="111">
        <f>IF(RES_hhdet_tes!S29=0,"",RES_hhdet_tes!S29/RES_hhdet_fec!S29)</f>
        <v>3.2990644906494788</v>
      </c>
      <c r="T29" s="111">
        <f>IF(RES_hhdet_tes!T29=0,"",RES_hhdet_tes!T29/RES_hhdet_fec!T29)</f>
        <v>3.3815488617114062</v>
      </c>
      <c r="U29" s="111">
        <f>IF(RES_hhdet_tes!U29=0,"",RES_hhdet_tes!U29/RES_hhdet_fec!U29)</f>
        <v>3.4585592458258718</v>
      </c>
      <c r="V29" s="111">
        <f>IF(RES_hhdet_tes!V29=0,"",RES_hhdet_tes!V29/RES_hhdet_fec!V29)</f>
        <v>3.5435063096063728</v>
      </c>
      <c r="W29" s="111">
        <f>IF(RES_hhdet_tes!W29=0,"",RES_hhdet_tes!W29/RES_hhdet_fec!W29)</f>
        <v>3.6276275644179834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0.74093840475589812</v>
      </c>
      <c r="C30" s="124">
        <f>IF(RES_hhdet_tes!C30=0,"",RES_hhdet_tes!C30/RES_hhdet_fec!C30)</f>
        <v>0.74346287684785828</v>
      </c>
      <c r="D30" s="124">
        <f>IF(RES_hhdet_tes!D30=0,"",RES_hhdet_tes!D30/RES_hhdet_fec!D30)</f>
        <v>0.74251178755932734</v>
      </c>
      <c r="E30" s="124">
        <f>IF(RES_hhdet_tes!E30=0,"",RES_hhdet_tes!E30/RES_hhdet_fec!E30)</f>
        <v>0.74751577287443061</v>
      </c>
      <c r="F30" s="124">
        <f>IF(RES_hhdet_tes!F30=0,"",RES_hhdet_tes!F30/RES_hhdet_fec!F30)</f>
        <v>0.7447203665944796</v>
      </c>
      <c r="G30" s="124">
        <f>IF(RES_hhdet_tes!G30=0,"",RES_hhdet_tes!G30/RES_hhdet_fec!G30)</f>
        <v>0.74246452308289113</v>
      </c>
      <c r="H30" s="124">
        <f>IF(RES_hhdet_tes!H30=0,"",RES_hhdet_tes!H30/RES_hhdet_fec!H30)</f>
        <v>0.75525389628779172</v>
      </c>
      <c r="I30" s="124">
        <f>IF(RES_hhdet_tes!I30=0,"",RES_hhdet_tes!I30/RES_hhdet_fec!I30)</f>
        <v>0.76797427773945837</v>
      </c>
      <c r="J30" s="124">
        <f>IF(RES_hhdet_tes!J30=0,"",RES_hhdet_tes!J30/RES_hhdet_fec!J30)</f>
        <v>0.78209718098162695</v>
      </c>
      <c r="K30" s="124">
        <f>IF(RES_hhdet_tes!K30=0,"",RES_hhdet_tes!K30/RES_hhdet_fec!K30)</f>
        <v>0.78391527277219297</v>
      </c>
      <c r="L30" s="124">
        <f>IF(RES_hhdet_tes!L30=0,"",RES_hhdet_tes!L30/RES_hhdet_fec!L30)</f>
        <v>0.78846299517890683</v>
      </c>
      <c r="M30" s="124">
        <f>IF(RES_hhdet_tes!M30=0,"",RES_hhdet_tes!M30/RES_hhdet_fec!M30)</f>
        <v>0.79040596157802934</v>
      </c>
      <c r="N30" s="124">
        <f>IF(RES_hhdet_tes!N30=0,"",RES_hhdet_tes!N30/RES_hhdet_fec!N30)</f>
        <v>0.80247439142132571</v>
      </c>
      <c r="O30" s="124">
        <f>IF(RES_hhdet_tes!O30=0,"",RES_hhdet_tes!O30/RES_hhdet_fec!O30)</f>
        <v>0.79953096270764301</v>
      </c>
      <c r="P30" s="124">
        <f>IF(RES_hhdet_tes!P30=0,"",RES_hhdet_tes!P30/RES_hhdet_fec!P30)</f>
        <v>0.8049922290896564</v>
      </c>
      <c r="Q30" s="124">
        <f>IF(RES_hhdet_tes!Q30=0,"",RES_hhdet_tes!Q30/RES_hhdet_fec!Q30)</f>
        <v>0.81555519525404041</v>
      </c>
      <c r="R30" s="124">
        <f>IF(RES_hhdet_tes!R30=0,"",RES_hhdet_tes!R30/RES_hhdet_fec!R30)</f>
        <v>0.81568258736244648</v>
      </c>
      <c r="S30" s="124">
        <f>IF(RES_hhdet_tes!S30=0,"",RES_hhdet_tes!S30/RES_hhdet_fec!S30)</f>
        <v>0.82505976693993166</v>
      </c>
      <c r="T30" s="124">
        <f>IF(RES_hhdet_tes!T30=0,"",RES_hhdet_tes!T30/RES_hhdet_fec!T30)</f>
        <v>0.83917126725503455</v>
      </c>
      <c r="U30" s="124">
        <f>IF(RES_hhdet_tes!U30=0,"",RES_hhdet_tes!U30/RES_hhdet_fec!U30)</f>
        <v>0.85157182134284926</v>
      </c>
      <c r="V30" s="124">
        <f>IF(RES_hhdet_tes!V30=0,"",RES_hhdet_tes!V30/RES_hhdet_fec!V30)</f>
        <v>0.86626687960916282</v>
      </c>
      <c r="W30" s="124">
        <f>IF(RES_hhdet_tes!W30=0,"",RES_hhdet_tes!W30/RES_hhdet_fec!W30)</f>
        <v>0.8734600172371535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0.52026026658742675</v>
      </c>
      <c r="C31" s="111">
        <f>IF(RES_hhdet_tes!C31=0,"",RES_hhdet_tes!C31/RES_hhdet_fec!C31)</f>
        <v>0.52203391233327889</v>
      </c>
      <c r="D31" s="111">
        <f>IF(RES_hhdet_tes!D31=0,"",RES_hhdet_tes!D31/RES_hhdet_fec!D31)</f>
        <v>0.52251187414298428</v>
      </c>
      <c r="E31" s="111">
        <f>IF(RES_hhdet_tes!E31=0,"",RES_hhdet_tes!E31/RES_hhdet_fec!E31)</f>
        <v>0.52579801515014291</v>
      </c>
      <c r="F31" s="111">
        <f>IF(RES_hhdet_tes!F31=0,"",RES_hhdet_tes!F31/RES_hhdet_fec!F31)</f>
        <v>0.53015944432677475</v>
      </c>
      <c r="G31" s="111">
        <f>IF(RES_hhdet_tes!G31=0,"",RES_hhdet_tes!G31/RES_hhdet_fec!G31)</f>
        <v>0.53521146365740446</v>
      </c>
      <c r="H31" s="111">
        <f>IF(RES_hhdet_tes!H31=0,"",RES_hhdet_tes!H31/RES_hhdet_fec!H31)</f>
        <v>0.54153065410650947</v>
      </c>
      <c r="I31" s="111">
        <f>IF(RES_hhdet_tes!I31=0,"",RES_hhdet_tes!I31/RES_hhdet_fec!I31)</f>
        <v>0.5449325006979101</v>
      </c>
      <c r="J31" s="111">
        <f>IF(RES_hhdet_tes!J31=0,"",RES_hhdet_tes!J31/RES_hhdet_fec!J31)</f>
        <v>0.54617880060196033</v>
      </c>
      <c r="K31" s="111">
        <f>IF(RES_hhdet_tes!K31=0,"",RES_hhdet_tes!K31/RES_hhdet_fec!K31)</f>
        <v>0.54858139007430506</v>
      </c>
      <c r="L31" s="111">
        <f>IF(RES_hhdet_tes!L31=0,"",RES_hhdet_tes!L31/RES_hhdet_fec!L31)</f>
        <v>0.55203434096228887</v>
      </c>
      <c r="M31" s="111">
        <f>IF(RES_hhdet_tes!M31=0,"",RES_hhdet_tes!M31/RES_hhdet_fec!M31)</f>
        <v>0.55831370656597834</v>
      </c>
      <c r="N31" s="111">
        <f>IF(RES_hhdet_tes!N31=0,"",RES_hhdet_tes!N31/RES_hhdet_fec!N31)</f>
        <v>0.56845450010946075</v>
      </c>
      <c r="O31" s="111">
        <f>IF(RES_hhdet_tes!O31=0,"",RES_hhdet_tes!O31/RES_hhdet_fec!O31)</f>
        <v>0.58825068234129685</v>
      </c>
      <c r="P31" s="111">
        <f>IF(RES_hhdet_tes!P31=0,"",RES_hhdet_tes!P31/RES_hhdet_fec!P31)</f>
        <v>0.60317464640474405</v>
      </c>
      <c r="Q31" s="111">
        <f>IF(RES_hhdet_tes!Q31=0,"",RES_hhdet_tes!Q31/RES_hhdet_fec!Q31)</f>
        <v>0.61262355445936001</v>
      </c>
      <c r="R31" s="111">
        <f>IF(RES_hhdet_tes!R31=0,"",RES_hhdet_tes!R31/RES_hhdet_fec!R31)</f>
        <v>0.6222389771358029</v>
      </c>
      <c r="S31" s="111">
        <f>IF(RES_hhdet_tes!S31=0,"",RES_hhdet_tes!S31/RES_hhdet_fec!S31)</f>
        <v>0.63828826899818603</v>
      </c>
      <c r="T31" s="111">
        <f>IF(RES_hhdet_tes!T31=0,"",RES_hhdet_tes!T31/RES_hhdet_fec!T31)</f>
        <v>0.65573865232952488</v>
      </c>
      <c r="U31" s="111">
        <f>IF(RES_hhdet_tes!U31=0,"",RES_hhdet_tes!U31/RES_hhdet_fec!U31)</f>
        <v>0.67482970031013567</v>
      </c>
      <c r="V31" s="111">
        <f>IF(RES_hhdet_tes!V31=0,"",RES_hhdet_tes!V31/RES_hhdet_fec!V31)</f>
        <v>0.70209889348879317</v>
      </c>
      <c r="W31" s="111">
        <f>IF(RES_hhdet_tes!W31=0,"",RES_hhdet_tes!W31/RES_hhdet_fec!W31)</f>
        <v>0.72717230389576915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0.84597419139272911</v>
      </c>
      <c r="C32" s="111">
        <f>IF(RES_hhdet_tes!C32=0,"",RES_hhdet_tes!C32/RES_hhdet_fec!C32)</f>
        <v>0.84836351663127307</v>
      </c>
      <c r="D32" s="111">
        <f>IF(RES_hhdet_tes!D32=0,"",RES_hhdet_tes!D32/RES_hhdet_fec!D32)</f>
        <v>0.84491895346399415</v>
      </c>
      <c r="E32" s="111">
        <f>IF(RES_hhdet_tes!E32=0,"",RES_hhdet_tes!E32/RES_hhdet_fec!E32)</f>
        <v>0.85052223725897913</v>
      </c>
      <c r="F32" s="111">
        <f>IF(RES_hhdet_tes!F32=0,"",RES_hhdet_tes!F32/RES_hhdet_fec!F32)</f>
        <v>0.8487194017910249</v>
      </c>
      <c r="G32" s="111">
        <f>IF(RES_hhdet_tes!G32=0,"",RES_hhdet_tes!G32/RES_hhdet_fec!G32)</f>
        <v>0.8343966353472535</v>
      </c>
      <c r="H32" s="111">
        <f>IF(RES_hhdet_tes!H32=0,"",RES_hhdet_tes!H32/RES_hhdet_fec!H32)</f>
        <v>0.8542389269831977</v>
      </c>
      <c r="I32" s="111">
        <f>IF(RES_hhdet_tes!I32=0,"",RES_hhdet_tes!I32/RES_hhdet_fec!I32)</f>
        <v>0.85407118368659685</v>
      </c>
      <c r="J32" s="111">
        <f>IF(RES_hhdet_tes!J32=0,"",RES_hhdet_tes!J32/RES_hhdet_fec!J32)</f>
        <v>0.85716610069414489</v>
      </c>
      <c r="K32" s="111">
        <f>IF(RES_hhdet_tes!K32=0,"",RES_hhdet_tes!K32/RES_hhdet_fec!K32)</f>
        <v>0.8567129720758162</v>
      </c>
      <c r="L32" s="111">
        <f>IF(RES_hhdet_tes!L32=0,"",RES_hhdet_tes!L32/RES_hhdet_fec!L32)</f>
        <v>0.85836911721821729</v>
      </c>
      <c r="M32" s="111">
        <f>IF(RES_hhdet_tes!M32=0,"",RES_hhdet_tes!M32/RES_hhdet_fec!M32)</f>
        <v>0.88618526302486145</v>
      </c>
      <c r="N32" s="111">
        <f>IF(RES_hhdet_tes!N32=0,"",RES_hhdet_tes!N32/RES_hhdet_fec!N32)</f>
        <v>0.99186773470818002</v>
      </c>
      <c r="O32" s="111">
        <f>IF(RES_hhdet_tes!O32=0,"",RES_hhdet_tes!O32/RES_hhdet_fec!O32)</f>
        <v>0.89766787568707451</v>
      </c>
      <c r="P32" s="111">
        <f>IF(RES_hhdet_tes!P32=0,"",RES_hhdet_tes!P32/RES_hhdet_fec!P32)</f>
        <v>0.90025940837570384</v>
      </c>
      <c r="Q32" s="111">
        <f>IF(RES_hhdet_tes!Q32=0,"",RES_hhdet_tes!Q32/RES_hhdet_fec!Q32)</f>
        <v>0.90603427521669544</v>
      </c>
      <c r="R32" s="111">
        <f>IF(RES_hhdet_tes!R32=0,"",RES_hhdet_tes!R32/RES_hhdet_fec!R32)</f>
        <v>0.89236950033302109</v>
      </c>
      <c r="S32" s="111">
        <f>IF(RES_hhdet_tes!S32=0,"",RES_hhdet_tes!S32/RES_hhdet_fec!S32)</f>
        <v>0.88954018733879836</v>
      </c>
      <c r="T32" s="111">
        <f>IF(RES_hhdet_tes!T32=0,"",RES_hhdet_tes!T32/RES_hhdet_fec!T32)</f>
        <v>0.89182053370271519</v>
      </c>
      <c r="U32" s="111">
        <f>IF(RES_hhdet_tes!U32=0,"",RES_hhdet_tes!U32/RES_hhdet_fec!U32)</f>
        <v>0.89518204220885178</v>
      </c>
      <c r="V32" s="111">
        <f>IF(RES_hhdet_tes!V32=0,"",RES_hhdet_tes!V32/RES_hhdet_fec!V32)</f>
        <v>0.94369903069711414</v>
      </c>
      <c r="W32" s="111">
        <f>IF(RES_hhdet_tes!W32=0,"",RES_hhdet_tes!W32/RES_hhdet_fec!W32)</f>
        <v>0.94242009522534143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0.52026026658742675</v>
      </c>
      <c r="C33" s="112">
        <f>IF(RES_hhdet_tes!C33=0,"",RES_hhdet_tes!C33/RES_hhdet_fec!C33)</f>
        <v>0.52276775698696631</v>
      </c>
      <c r="D33" s="112">
        <f>IF(RES_hhdet_tes!D33=0,"",RES_hhdet_tes!D33/RES_hhdet_fec!D33)</f>
        <v>0.52318802386467089</v>
      </c>
      <c r="E33" s="112">
        <f>IF(RES_hhdet_tes!E33=0,"",RES_hhdet_tes!E33/RES_hhdet_fec!E33)</f>
        <v>0.52676748789147454</v>
      </c>
      <c r="F33" s="112">
        <f>IF(RES_hhdet_tes!F33=0,"",RES_hhdet_tes!F33/RES_hhdet_fec!F33)</f>
        <v>0.52808851471364882</v>
      </c>
      <c r="G33" s="112">
        <f>IF(RES_hhdet_tes!G33=0,"",RES_hhdet_tes!G33/RES_hhdet_fec!G33)</f>
        <v>0.53334541211877373</v>
      </c>
      <c r="H33" s="112">
        <f>IF(RES_hhdet_tes!H33=0,"",RES_hhdet_tes!H33/RES_hhdet_fec!H33)</f>
        <v>0.5441824026271187</v>
      </c>
      <c r="I33" s="112">
        <f>IF(RES_hhdet_tes!I33=0,"",RES_hhdet_tes!I33/RES_hhdet_fec!I33)</f>
        <v>0.5441824026271187</v>
      </c>
      <c r="J33" s="112">
        <f>IF(RES_hhdet_tes!J33=0,"",RES_hhdet_tes!J33/RES_hhdet_fec!J33)</f>
        <v>0.54615973156908926</v>
      </c>
      <c r="K33" s="112">
        <f>IF(RES_hhdet_tes!K33=0,"",RES_hhdet_tes!K33/RES_hhdet_fec!K33)</f>
        <v>0.54615973156908937</v>
      </c>
      <c r="L33" s="112">
        <f>IF(RES_hhdet_tes!L33=0,"",RES_hhdet_tes!L33/RES_hhdet_fec!L33)</f>
        <v>0.54813870767070594</v>
      </c>
      <c r="M33" s="112">
        <f>IF(RES_hhdet_tes!M33=0,"",RES_hhdet_tes!M33/RES_hhdet_fec!M33)</f>
        <v>0.54813870767070594</v>
      </c>
      <c r="N33" s="112">
        <f>IF(RES_hhdet_tes!N33=0,"",RES_hhdet_tes!N33/RES_hhdet_fec!N33)</f>
        <v>0.54947511054450759</v>
      </c>
      <c r="O33" s="112">
        <f>IF(RES_hhdet_tes!O33=0,"",RES_hhdet_tes!O33/RES_hhdet_fec!O33)</f>
        <v>0.6196465875219288</v>
      </c>
      <c r="P33" s="112">
        <f>IF(RES_hhdet_tes!P33=0,"",RES_hhdet_tes!P33/RES_hhdet_fec!P33)</f>
        <v>0.61964658752192869</v>
      </c>
      <c r="Q33" s="112">
        <f>IF(RES_hhdet_tes!Q33=0,"",RES_hhdet_tes!Q33/RES_hhdet_fec!Q33)</f>
        <v>0.6196465875219288</v>
      </c>
      <c r="R33" s="112">
        <f>IF(RES_hhdet_tes!R33=0,"",RES_hhdet_tes!R33/RES_hhdet_fec!R33)</f>
        <v>0.61964658752192869</v>
      </c>
      <c r="S33" s="112">
        <f>IF(RES_hhdet_tes!S33=0,"",RES_hhdet_tes!S33/RES_hhdet_fec!S33)</f>
        <v>0.61964658752192869</v>
      </c>
      <c r="T33" s="112">
        <f>IF(RES_hhdet_tes!T33=0,"",RES_hhdet_tes!T33/RES_hhdet_fec!T33)</f>
        <v>0.61964658752192858</v>
      </c>
      <c r="U33" s="112">
        <f>IF(RES_hhdet_tes!U33=0,"",RES_hhdet_tes!U33/RES_hhdet_fec!U33)</f>
        <v>0.61964658752192869</v>
      </c>
      <c r="V33" s="112">
        <f>IF(RES_hhdet_tes!V33=0,"",RES_hhdet_tes!V33/RES_hhdet_fec!V33)</f>
        <v>0.75981824672906662</v>
      </c>
      <c r="W33" s="112">
        <f>IF(RES_hhdet_tes!W33=0,"",RES_hhdet_tes!W33/RES_hhdet_fec!W33)</f>
        <v>0.75981824672906662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0.5828628174010817</v>
      </c>
      <c r="C35" s="112">
        <f>IF(RES_hhdet_tes!C35=0,"",RES_hhdet_tes!C35/RES_hhdet_fec!C35)</f>
        <v>0.58425143546451841</v>
      </c>
      <c r="D35" s="112">
        <f>IF(RES_hhdet_tes!D35=0,"",RES_hhdet_tes!D35/RES_hhdet_fec!D35)</f>
        <v>0.58463913811833179</v>
      </c>
      <c r="E35" s="112">
        <f>IF(RES_hhdet_tes!E35=0,"",RES_hhdet_tes!E35/RES_hhdet_fec!E35)</f>
        <v>0.58723477769747412</v>
      </c>
      <c r="F35" s="112">
        <f>IF(RES_hhdet_tes!F35=0,"",RES_hhdet_tes!F35/RES_hhdet_fec!F35)</f>
        <v>0.59354578434173277</v>
      </c>
      <c r="G35" s="112">
        <f>IF(RES_hhdet_tes!G35=0,"",RES_hhdet_tes!G35/RES_hhdet_fec!G35)</f>
        <v>0.60007723274913793</v>
      </c>
      <c r="H35" s="112">
        <f>IF(RES_hhdet_tes!H35=0,"",RES_hhdet_tes!H35/RES_hhdet_fec!H35)</f>
        <v>0.607729414233948</v>
      </c>
      <c r="I35" s="112">
        <f>IF(RES_hhdet_tes!I35=0,"",RES_hhdet_tes!I35/RES_hhdet_fec!I35)</f>
        <v>0.6109504400854413</v>
      </c>
      <c r="J35" s="112">
        <f>IF(RES_hhdet_tes!J35=0,"",RES_hhdet_tes!J35/RES_hhdet_fec!J35)</f>
        <v>0.61156086004991317</v>
      </c>
      <c r="K35" s="112">
        <f>IF(RES_hhdet_tes!K35=0,"",RES_hhdet_tes!K35/RES_hhdet_fec!K35)</f>
        <v>0.61378011521737919</v>
      </c>
      <c r="L35" s="112">
        <f>IF(RES_hhdet_tes!L35=0,"",RES_hhdet_tes!L35/RES_hhdet_fec!L35)</f>
        <v>0.61635003403205846</v>
      </c>
      <c r="M35" s="112">
        <f>IF(RES_hhdet_tes!M35=0,"",RES_hhdet_tes!M35/RES_hhdet_fec!M35)</f>
        <v>0.62104733987171867</v>
      </c>
      <c r="N35" s="112">
        <f>IF(RES_hhdet_tes!N35=0,"",RES_hhdet_tes!N35/RES_hhdet_fec!N35)</f>
        <v>0.62756254627984631</v>
      </c>
      <c r="O35" s="112">
        <f>IF(RES_hhdet_tes!O35=0,"",RES_hhdet_tes!O35/RES_hhdet_fec!O35)</f>
        <v>0.63645553985231984</v>
      </c>
      <c r="P35" s="112">
        <f>IF(RES_hhdet_tes!P35=0,"",RES_hhdet_tes!P35/RES_hhdet_fec!P35)</f>
        <v>0.64253568766174896</v>
      </c>
      <c r="Q35" s="112">
        <f>IF(RES_hhdet_tes!Q35=0,"",RES_hhdet_tes!Q35/RES_hhdet_fec!Q35)</f>
        <v>0.64545966456820869</v>
      </c>
      <c r="R35" s="112">
        <f>IF(RES_hhdet_tes!R35=0,"",RES_hhdet_tes!R35/RES_hhdet_fec!R35)</f>
        <v>0.65156585171899362</v>
      </c>
      <c r="S35" s="112">
        <f>IF(RES_hhdet_tes!S35=0,"",RES_hhdet_tes!S35/RES_hhdet_fec!S35)</f>
        <v>0.66165579152764775</v>
      </c>
      <c r="T35" s="112">
        <f>IF(RES_hhdet_tes!T35=0,"",RES_hhdet_tes!T35/RES_hhdet_fec!T35)</f>
        <v>0.67008487736100697</v>
      </c>
      <c r="U35" s="112">
        <f>IF(RES_hhdet_tes!U35=0,"",RES_hhdet_tes!U35/RES_hhdet_fec!U35)</f>
        <v>0.68333994967133993</v>
      </c>
      <c r="V35" s="112">
        <f>IF(RES_hhdet_tes!V35=0,"",RES_hhdet_tes!V35/RES_hhdet_fec!V35)</f>
        <v>0.70230015289613379</v>
      </c>
      <c r="W35" s="112">
        <f>IF(RES_hhdet_tes!W35=0,"",RES_hhdet_tes!W35/RES_hhdet_fec!W35)</f>
        <v>0.73270022413597913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0.87607494461992286</v>
      </c>
      <c r="C36" s="113">
        <f>IF(RES_hhdet_tes!C36=0,"",RES_hhdet_tes!C36/RES_hhdet_fec!C36)</f>
        <v>0.87776547006172612</v>
      </c>
      <c r="D36" s="113">
        <f>IF(RES_hhdet_tes!D36=0,"",RES_hhdet_tes!D36/RES_hhdet_fec!D36)</f>
        <v>0.87521802234431056</v>
      </c>
      <c r="E36" s="113">
        <f>IF(RES_hhdet_tes!E36=0,"",RES_hhdet_tes!E36/RES_hhdet_fec!E36)</f>
        <v>0.88008957208221983</v>
      </c>
      <c r="F36" s="113">
        <f>IF(RES_hhdet_tes!F36=0,"",RES_hhdet_tes!F36/RES_hhdet_fec!F36)</f>
        <v>0.8797986243121465</v>
      </c>
      <c r="G36" s="113">
        <f>IF(RES_hhdet_tes!G36=0,"",RES_hhdet_tes!G36/RES_hhdet_fec!G36)</f>
        <v>0.86899693219245389</v>
      </c>
      <c r="H36" s="113">
        <f>IF(RES_hhdet_tes!H36=0,"",RES_hhdet_tes!H36/RES_hhdet_fec!H36)</f>
        <v>0.88407217928351056</v>
      </c>
      <c r="I36" s="113">
        <f>IF(RES_hhdet_tes!I36=0,"",RES_hhdet_tes!I36/RES_hhdet_fec!I36)</f>
        <v>0.88458482971677932</v>
      </c>
      <c r="J36" s="113">
        <f>IF(RES_hhdet_tes!J36=0,"",RES_hhdet_tes!J36/RES_hhdet_fec!J36)</f>
        <v>0.88709031328922139</v>
      </c>
      <c r="K36" s="113">
        <f>IF(RES_hhdet_tes!K36=0,"",RES_hhdet_tes!K36/RES_hhdet_fec!K36)</f>
        <v>0.88694625855490383</v>
      </c>
      <c r="L36" s="113">
        <f>IF(RES_hhdet_tes!L36=0,"",RES_hhdet_tes!L36/RES_hhdet_fec!L36)</f>
        <v>0.88712729490153386</v>
      </c>
      <c r="M36" s="113">
        <f>IF(RES_hhdet_tes!M36=0,"",RES_hhdet_tes!M36/RES_hhdet_fec!M36)</f>
        <v>0.89063734187281063</v>
      </c>
      <c r="N36" s="113">
        <f>IF(RES_hhdet_tes!N36=0,"",RES_hhdet_tes!N36/RES_hhdet_fec!N36)</f>
        <v>0.90890690925910989</v>
      </c>
      <c r="O36" s="113">
        <f>IF(RES_hhdet_tes!O36=0,"",RES_hhdet_tes!O36/RES_hhdet_fec!O36)</f>
        <v>0.9043514596828538</v>
      </c>
      <c r="P36" s="113">
        <f>IF(RES_hhdet_tes!P36=0,"",RES_hhdet_tes!P36/RES_hhdet_fec!P36)</f>
        <v>0.90893446381140586</v>
      </c>
      <c r="Q36" s="113">
        <f>IF(RES_hhdet_tes!Q36=0,"",RES_hhdet_tes!Q36/RES_hhdet_fec!Q36)</f>
        <v>0.91596084807940759</v>
      </c>
      <c r="R36" s="113">
        <f>IF(RES_hhdet_tes!R36=0,"",RES_hhdet_tes!R36/RES_hhdet_fec!R36)</f>
        <v>0.90675034200860916</v>
      </c>
      <c r="S36" s="113">
        <f>IF(RES_hhdet_tes!S36=0,"",RES_hhdet_tes!S36/RES_hhdet_fec!S36)</f>
        <v>0.90847125283931052</v>
      </c>
      <c r="T36" s="113">
        <f>IF(RES_hhdet_tes!T36=0,"",RES_hhdet_tes!T36/RES_hhdet_fec!T36)</f>
        <v>0.91485233164243518</v>
      </c>
      <c r="U36" s="113">
        <f>IF(RES_hhdet_tes!U36=0,"",RES_hhdet_tes!U36/RES_hhdet_fec!U36)</f>
        <v>0.92102487149384027</v>
      </c>
      <c r="V36" s="113">
        <f>IF(RES_hhdet_tes!V36=0,"",RES_hhdet_tes!V36/RES_hhdet_fec!V36)</f>
        <v>0.92657398103779354</v>
      </c>
      <c r="W36" s="113">
        <f>IF(RES_hhdet_tes!W36=0,"",RES_hhdet_tes!W36/RES_hhdet_fec!W36)</f>
        <v>0.93013385224402045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0.5828628174010817</v>
      </c>
      <c r="C37" s="111">
        <f>IF(RES_hhdet_tes!C37=0,"",RES_hhdet_tes!C37/RES_hhdet_fec!C37)</f>
        <v>0.58451866105628791</v>
      </c>
      <c r="D37" s="111">
        <f>IF(RES_hhdet_tes!D37=0,"",RES_hhdet_tes!D37/RES_hhdet_fec!D37)</f>
        <v>0.58492693222061432</v>
      </c>
      <c r="E37" s="111">
        <f>IF(RES_hhdet_tes!E37=0,"",RES_hhdet_tes!E37/RES_hhdet_fec!E37)</f>
        <v>0.58785677631468947</v>
      </c>
      <c r="F37" s="111">
        <f>IF(RES_hhdet_tes!F37=0,"",RES_hhdet_tes!F37/RES_hhdet_fec!F37)</f>
        <v>0.59253143073389647</v>
      </c>
      <c r="G37" s="111">
        <f>IF(RES_hhdet_tes!G37=0,"",RES_hhdet_tes!G37/RES_hhdet_fec!G37)</f>
        <v>0.59919689211537353</v>
      </c>
      <c r="H37" s="111">
        <f>IF(RES_hhdet_tes!H37=0,"",RES_hhdet_tes!H37/RES_hhdet_fec!H37)</f>
        <v>0.60755632366830248</v>
      </c>
      <c r="I37" s="111">
        <f>IF(RES_hhdet_tes!I37=0,"",RES_hhdet_tes!I37/RES_hhdet_fec!I37)</f>
        <v>0.61178027051851092</v>
      </c>
      <c r="J37" s="111">
        <f>IF(RES_hhdet_tes!J37=0,"",RES_hhdet_tes!J37/RES_hhdet_fec!J37)</f>
        <v>0.6134362866051446</v>
      </c>
      <c r="K37" s="111">
        <f>IF(RES_hhdet_tes!K37=0,"",RES_hhdet_tes!K37/RES_hhdet_fec!K37)</f>
        <v>0.61519716110998202</v>
      </c>
      <c r="L37" s="111">
        <f>IF(RES_hhdet_tes!L37=0,"",RES_hhdet_tes!L37/RES_hhdet_fec!L37)</f>
        <v>0.61736240856467428</v>
      </c>
      <c r="M37" s="111">
        <f>IF(RES_hhdet_tes!M37=0,"",RES_hhdet_tes!M37/RES_hhdet_fec!M37)</f>
        <v>0.62052871596631598</v>
      </c>
      <c r="N37" s="111">
        <f>IF(RES_hhdet_tes!N37=0,"",RES_hhdet_tes!N37/RES_hhdet_fec!N37)</f>
        <v>0.62538929323336412</v>
      </c>
      <c r="O37" s="111">
        <f>IF(RES_hhdet_tes!O37=0,"",RES_hhdet_tes!O37/RES_hhdet_fec!O37)</f>
        <v>0.63326128622255751</v>
      </c>
      <c r="P37" s="111">
        <f>IF(RES_hhdet_tes!P37=0,"",RES_hhdet_tes!P37/RES_hhdet_fec!P37)</f>
        <v>0.64140929784098211</v>
      </c>
      <c r="Q37" s="111">
        <f>IF(RES_hhdet_tes!Q37=0,"",RES_hhdet_tes!Q37/RES_hhdet_fec!Q37)</f>
        <v>0.65117039392115206</v>
      </c>
      <c r="R37" s="111">
        <f>IF(RES_hhdet_tes!R37=0,"",RES_hhdet_tes!R37/RES_hhdet_fec!R37)</f>
        <v>0.66089651644717706</v>
      </c>
      <c r="S37" s="111">
        <f>IF(RES_hhdet_tes!S37=0,"",RES_hhdet_tes!S37/RES_hhdet_fec!S37)</f>
        <v>0.67208793774750575</v>
      </c>
      <c r="T37" s="111">
        <f>IF(RES_hhdet_tes!T37=0,"",RES_hhdet_tes!T37/RES_hhdet_fec!T37)</f>
        <v>0.68358621152728682</v>
      </c>
      <c r="U37" s="111">
        <f>IF(RES_hhdet_tes!U37=0,"",RES_hhdet_tes!U37/RES_hhdet_fec!U37)</f>
        <v>0.6934510614243099</v>
      </c>
      <c r="V37" s="111">
        <f>IF(RES_hhdet_tes!V37=0,"",RES_hhdet_tes!V37/RES_hhdet_fec!V37)</f>
        <v>0.70692417467568536</v>
      </c>
      <c r="W37" s="111">
        <f>IF(RES_hhdet_tes!W37=0,"",RES_hhdet_tes!W37/RES_hhdet_fec!W37)</f>
        <v>0.72365984116013382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0.72929492776157301</v>
      </c>
      <c r="C39" s="124">
        <f>IF(RES_hhdet_tes!C39=0,"",RES_hhdet_tes!C39/RES_hhdet_fec!C39)</f>
        <v>0.73022819288504137</v>
      </c>
      <c r="D39" s="124">
        <f>IF(RES_hhdet_tes!D39=0,"",RES_hhdet_tes!D39/RES_hhdet_fec!D39)</f>
        <v>0.73105051817057898</v>
      </c>
      <c r="E39" s="124">
        <f>IF(RES_hhdet_tes!E39=0,"",RES_hhdet_tes!E39/RES_hhdet_fec!E39)</f>
        <v>0.73328591500803675</v>
      </c>
      <c r="F39" s="124">
        <f>IF(RES_hhdet_tes!F39=0,"",RES_hhdet_tes!F39/RES_hhdet_fec!F39)</f>
        <v>0.73685108767701168</v>
      </c>
      <c r="G39" s="124">
        <f>IF(RES_hhdet_tes!G39=0,"",RES_hhdet_tes!G39/RES_hhdet_fec!G39)</f>
        <v>0.74195806548681931</v>
      </c>
      <c r="H39" s="124">
        <f>IF(RES_hhdet_tes!H39=0,"",RES_hhdet_tes!H39/RES_hhdet_fec!H39)</f>
        <v>0.74758142767589175</v>
      </c>
      <c r="I39" s="124">
        <f>IF(RES_hhdet_tes!I39=0,"",RES_hhdet_tes!I39/RES_hhdet_fec!I39)</f>
        <v>0.74939444729803395</v>
      </c>
      <c r="J39" s="124">
        <f>IF(RES_hhdet_tes!J39=0,"",RES_hhdet_tes!J39/RES_hhdet_fec!J39)</f>
        <v>0.75004625864837859</v>
      </c>
      <c r="K39" s="124">
        <f>IF(RES_hhdet_tes!K39=0,"",RES_hhdet_tes!K39/RES_hhdet_fec!K39)</f>
        <v>0.75279390826332582</v>
      </c>
      <c r="L39" s="124">
        <f>IF(RES_hhdet_tes!L39=0,"",RES_hhdet_tes!L39/RES_hhdet_fec!L39)</f>
        <v>0.75210610889703466</v>
      </c>
      <c r="M39" s="124">
        <f>IF(RES_hhdet_tes!M39=0,"",RES_hhdet_tes!M39/RES_hhdet_fec!M39)</f>
        <v>0.75396071840700296</v>
      </c>
      <c r="N39" s="124">
        <f>IF(RES_hhdet_tes!N39=0,"",RES_hhdet_tes!N39/RES_hhdet_fec!N39)</f>
        <v>0.7635291775097961</v>
      </c>
      <c r="O39" s="124">
        <f>IF(RES_hhdet_tes!O39=0,"",RES_hhdet_tes!O39/RES_hhdet_fec!O39)</f>
        <v>0.75226680588048045</v>
      </c>
      <c r="P39" s="124">
        <f>IF(RES_hhdet_tes!P39=0,"",RES_hhdet_tes!P39/RES_hhdet_fec!P39)</f>
        <v>0.75205438062665131</v>
      </c>
      <c r="Q39" s="124">
        <f>IF(RES_hhdet_tes!Q39=0,"",RES_hhdet_tes!Q39/RES_hhdet_fec!Q39)</f>
        <v>0.75516684933745082</v>
      </c>
      <c r="R39" s="124">
        <f>IF(RES_hhdet_tes!R39=0,"",RES_hhdet_tes!R39/RES_hhdet_fec!R39)</f>
        <v>0.75985915662269043</v>
      </c>
      <c r="S39" s="124">
        <f>IF(RES_hhdet_tes!S39=0,"",RES_hhdet_tes!S39/RES_hhdet_fec!S39)</f>
        <v>0.76227225029078982</v>
      </c>
      <c r="T39" s="124">
        <f>IF(RES_hhdet_tes!T39=0,"",RES_hhdet_tes!T39/RES_hhdet_fec!T39)</f>
        <v>0.75772925202278985</v>
      </c>
      <c r="U39" s="124">
        <f>IF(RES_hhdet_tes!U39=0,"",RES_hhdet_tes!U39/RES_hhdet_fec!U39)</f>
        <v>0.75828854279568969</v>
      </c>
      <c r="V39" s="124">
        <f>IF(RES_hhdet_tes!V39=0,"",RES_hhdet_tes!V39/RES_hhdet_fec!V39)</f>
        <v>0.76149341202160281</v>
      </c>
      <c r="W39" s="124">
        <f>IF(RES_hhdet_tes!W39=0,"",RES_hhdet_tes!W39/RES_hhdet_fec!W39)</f>
        <v>0.7714506034764852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0.58390050731447285</v>
      </c>
      <c r="C40" s="111">
        <f>IF(RES_hhdet_tes!C40=0,"",RES_hhdet_tes!C40/RES_hhdet_fec!C40)</f>
        <v>0.58427513899208217</v>
      </c>
      <c r="D40" s="111">
        <f>IF(RES_hhdet_tes!D40=0,"",RES_hhdet_tes!D40/RES_hhdet_fec!D40)</f>
        <v>0.58436846062237457</v>
      </c>
      <c r="E40" s="111">
        <f>IF(RES_hhdet_tes!E40=0,"",RES_hhdet_tes!E40/RES_hhdet_fec!E40)</f>
        <v>0.58508106025753503</v>
      </c>
      <c r="F40" s="111">
        <f>IF(RES_hhdet_tes!F40=0,"",RES_hhdet_tes!F40/RES_hhdet_fec!F40)</f>
        <v>0.58664154601063701</v>
      </c>
      <c r="G40" s="111">
        <f>IF(RES_hhdet_tes!G40=0,"",RES_hhdet_tes!G40/RES_hhdet_fec!G40)</f>
        <v>0.58904132789624297</v>
      </c>
      <c r="H40" s="111">
        <f>IF(RES_hhdet_tes!H40=0,"",RES_hhdet_tes!H40/RES_hhdet_fec!H40)</f>
        <v>0.59215165978871254</v>
      </c>
      <c r="I40" s="111">
        <f>IF(RES_hhdet_tes!I40=0,"",RES_hhdet_tes!I40/RES_hhdet_fec!I40)</f>
        <v>0.59359564818544286</v>
      </c>
      <c r="J40" s="111">
        <f>IF(RES_hhdet_tes!J40=0,"",RES_hhdet_tes!J40/RES_hhdet_fec!J40)</f>
        <v>0.59406114988486158</v>
      </c>
      <c r="K40" s="111">
        <f>IF(RES_hhdet_tes!K40=0,"",RES_hhdet_tes!K40/RES_hhdet_fec!K40)</f>
        <v>0.59458099513256968</v>
      </c>
      <c r="L40" s="111">
        <f>IF(RES_hhdet_tes!L40=0,"",RES_hhdet_tes!L40/RES_hhdet_fec!L40)</f>
        <v>0.5951456914621519</v>
      </c>
      <c r="M40" s="111">
        <f>IF(RES_hhdet_tes!M40=0,"",RES_hhdet_tes!M40/RES_hhdet_fec!M40)</f>
        <v>0.59588001587320905</v>
      </c>
      <c r="N40" s="111">
        <f>IF(RES_hhdet_tes!N40=0,"",RES_hhdet_tes!N40/RES_hhdet_fec!N40)</f>
        <v>0.59657776067076429</v>
      </c>
      <c r="O40" s="111">
        <f>IF(RES_hhdet_tes!O40=0,"",RES_hhdet_tes!O40/RES_hhdet_fec!O40)</f>
        <v>0.59716199452025742</v>
      </c>
      <c r="P40" s="111">
        <f>IF(RES_hhdet_tes!P40=0,"",RES_hhdet_tes!P40/RES_hhdet_fec!P40)</f>
        <v>0.59731415359849216</v>
      </c>
      <c r="Q40" s="111">
        <f>IF(RES_hhdet_tes!Q40=0,"",RES_hhdet_tes!Q40/RES_hhdet_fec!Q40)</f>
        <v>0.59738775975194425</v>
      </c>
      <c r="R40" s="111">
        <f>IF(RES_hhdet_tes!R40=0,"",RES_hhdet_tes!R40/RES_hhdet_fec!R40)</f>
        <v>0.59769506707508768</v>
      </c>
      <c r="S40" s="111">
        <f>IF(RES_hhdet_tes!S40=0,"",RES_hhdet_tes!S40/RES_hhdet_fec!S40)</f>
        <v>0.59878004807385288</v>
      </c>
      <c r="T40" s="111">
        <f>IF(RES_hhdet_tes!T40=0,"",RES_hhdet_tes!T40/RES_hhdet_fec!T40)</f>
        <v>0.60060273214688031</v>
      </c>
      <c r="U40" s="111">
        <f>IF(RES_hhdet_tes!U40=0,"",RES_hhdet_tes!U40/RES_hhdet_fec!U40)</f>
        <v>0.60235297346683392</v>
      </c>
      <c r="V40" s="111">
        <f>IF(RES_hhdet_tes!V40=0,"",RES_hhdet_tes!V40/RES_hhdet_fec!V40)</f>
        <v>0.60545547913612074</v>
      </c>
      <c r="W40" s="111">
        <f>IF(RES_hhdet_tes!W40=0,"",RES_hhdet_tes!W40/RES_hhdet_fec!W40)</f>
        <v>0.60993179759695959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0.73762096063020355</v>
      </c>
      <c r="C41" s="45">
        <f>IF(RES_hhdet_tes!C41=0,"",RES_hhdet_tes!C41/RES_hhdet_fec!C41)</f>
        <v>0.73869159900190484</v>
      </c>
      <c r="D41" s="45">
        <f>IF(RES_hhdet_tes!D41=0,"",RES_hhdet_tes!D41/RES_hhdet_fec!D41)</f>
        <v>0.73896773250469683</v>
      </c>
      <c r="E41" s="45">
        <f>IF(RES_hhdet_tes!E41=0,"",RES_hhdet_tes!E41/RES_hhdet_fec!E41)</f>
        <v>0.74096591099987552</v>
      </c>
      <c r="F41" s="45">
        <f>IF(RES_hhdet_tes!F41=0,"",RES_hhdet_tes!F41/RES_hhdet_fec!F41)</f>
        <v>0.74471314274548084</v>
      </c>
      <c r="G41" s="45">
        <f>IF(RES_hhdet_tes!G41=0,"",RES_hhdet_tes!G41/RES_hhdet_fec!G41)</f>
        <v>0.74940690362431972</v>
      </c>
      <c r="H41" s="45">
        <f>IF(RES_hhdet_tes!H41=0,"",RES_hhdet_tes!H41/RES_hhdet_fec!H41)</f>
        <v>0.75513381050300576</v>
      </c>
      <c r="I41" s="45">
        <f>IF(RES_hhdet_tes!I41=0,"",RES_hhdet_tes!I41/RES_hhdet_fec!I41)</f>
        <v>0.75789840630744476</v>
      </c>
      <c r="J41" s="45">
        <f>IF(RES_hhdet_tes!J41=0,"",RES_hhdet_tes!J41/RES_hhdet_fec!J41)</f>
        <v>0.75898788406292506</v>
      </c>
      <c r="K41" s="45">
        <f>IF(RES_hhdet_tes!K41=0,"",RES_hhdet_tes!K41/RES_hhdet_fec!K41)</f>
        <v>0.76044989855450151</v>
      </c>
      <c r="L41" s="45">
        <f>IF(RES_hhdet_tes!L41=0,"",RES_hhdet_tes!L41/RES_hhdet_fec!L41)</f>
        <v>0.76213183476210178</v>
      </c>
      <c r="M41" s="45">
        <f>IF(RES_hhdet_tes!M41=0,"",RES_hhdet_tes!M41/RES_hhdet_fec!M41)</f>
        <v>0.76447248454110428</v>
      </c>
      <c r="N41" s="45">
        <f>IF(RES_hhdet_tes!N41=0,"",RES_hhdet_tes!N41/RES_hhdet_fec!N41)</f>
        <v>0.76741021160696288</v>
      </c>
      <c r="O41" s="45">
        <f>IF(RES_hhdet_tes!O41=0,"",RES_hhdet_tes!O41/RES_hhdet_fec!O41)</f>
        <v>0.77107640119000431</v>
      </c>
      <c r="P41" s="45">
        <f>IF(RES_hhdet_tes!P41=0,"",RES_hhdet_tes!P41/RES_hhdet_fec!P41)</f>
        <v>0.77411012690375847</v>
      </c>
      <c r="Q41" s="45">
        <f>IF(RES_hhdet_tes!Q41=0,"",RES_hhdet_tes!Q41/RES_hhdet_fec!Q41)</f>
        <v>0.77742655965460694</v>
      </c>
      <c r="R41" s="45">
        <f>IF(RES_hhdet_tes!R41=0,"",RES_hhdet_tes!R41/RES_hhdet_fec!R41)</f>
        <v>0.78188790515807771</v>
      </c>
      <c r="S41" s="45">
        <f>IF(RES_hhdet_tes!S41=0,"",RES_hhdet_tes!S41/RES_hhdet_fec!S41)</f>
        <v>0.78828682328751898</v>
      </c>
      <c r="T41" s="45">
        <f>IF(RES_hhdet_tes!T41=0,"",RES_hhdet_tes!T41/RES_hhdet_fec!T41)</f>
        <v>0.79497660160229588</v>
      </c>
      <c r="U41" s="45">
        <f>IF(RES_hhdet_tes!U41=0,"",RES_hhdet_tes!U41/RES_hhdet_fec!U41)</f>
        <v>0.80218722266725961</v>
      </c>
      <c r="V41" s="45">
        <f>IF(RES_hhdet_tes!V41=0,"",RES_hhdet_tes!V41/RES_hhdet_fec!V41)</f>
        <v>0.81342884636240098</v>
      </c>
      <c r="W41" s="45">
        <f>IF(RES_hhdet_tes!W41=0,"",RES_hhdet_tes!W41/RES_hhdet_fec!W41)</f>
        <v>0.8323446271163909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0.48758964205235278</v>
      </c>
      <c r="C43" s="119">
        <f>IF(RES_hhdet_tes!C43=0,"",RES_hhdet_tes!C43/RES_hhdet_fec!C43)</f>
        <v>0.49569854971936494</v>
      </c>
      <c r="D43" s="119">
        <f>IF(RES_hhdet_tes!D43=0,"",RES_hhdet_tes!D43/RES_hhdet_fec!D43)</f>
        <v>0.49762124393593715</v>
      </c>
      <c r="E43" s="119">
        <f>IF(RES_hhdet_tes!E43=0,"",RES_hhdet_tes!E43/RES_hhdet_fec!E43)</f>
        <v>0.50430946857198178</v>
      </c>
      <c r="F43" s="119">
        <f>IF(RES_hhdet_tes!F43=0,"",RES_hhdet_tes!F43/RES_hhdet_fec!F43)</f>
        <v>0.5058016894393883</v>
      </c>
      <c r="G43" s="119">
        <f>IF(RES_hhdet_tes!G43=0,"",RES_hhdet_tes!G43/RES_hhdet_fec!G43)</f>
        <v>0.51051241050921226</v>
      </c>
      <c r="H43" s="119">
        <f>IF(RES_hhdet_tes!H43=0,"",RES_hhdet_tes!H43/RES_hhdet_fec!H43)</f>
        <v>0.52379934372667636</v>
      </c>
      <c r="I43" s="119">
        <f>IF(RES_hhdet_tes!I43=0,"",RES_hhdet_tes!I43/RES_hhdet_fec!I43)</f>
        <v>0.54938831056548532</v>
      </c>
      <c r="J43" s="119">
        <f>IF(RES_hhdet_tes!J43=0,"",RES_hhdet_tes!J43/RES_hhdet_fec!J43)</f>
        <v>0.55740356171488969</v>
      </c>
      <c r="K43" s="119">
        <f>IF(RES_hhdet_tes!K43=0,"",RES_hhdet_tes!K43/RES_hhdet_fec!K43)</f>
        <v>0.56044389596430133</v>
      </c>
      <c r="L43" s="119">
        <f>IF(RES_hhdet_tes!L43=0,"",RES_hhdet_tes!L43/RES_hhdet_fec!L43)</f>
        <v>0.58803768163643144</v>
      </c>
      <c r="M43" s="119">
        <f>IF(RES_hhdet_tes!M43=0,"",RES_hhdet_tes!M43/RES_hhdet_fec!M43)</f>
        <v>0.56653564974209281</v>
      </c>
      <c r="N43" s="119">
        <f>IF(RES_hhdet_tes!N43=0,"",RES_hhdet_tes!N43/RES_hhdet_fec!N43)</f>
        <v>0.6272927812602227</v>
      </c>
      <c r="O43" s="119">
        <f>IF(RES_hhdet_tes!O43=0,"",RES_hhdet_tes!O43/RES_hhdet_fec!O43)</f>
        <v>0.67590922519839003</v>
      </c>
      <c r="P43" s="119">
        <f>IF(RES_hhdet_tes!P43=0,"",RES_hhdet_tes!P43/RES_hhdet_fec!P43)</f>
        <v>0.66446224890154637</v>
      </c>
      <c r="Q43" s="119">
        <f>IF(RES_hhdet_tes!Q43=0,"",RES_hhdet_tes!Q43/RES_hhdet_fec!Q43)</f>
        <v>0.64962975785069266</v>
      </c>
      <c r="R43" s="119">
        <f>IF(RES_hhdet_tes!R43=0,"",RES_hhdet_tes!R43/RES_hhdet_fec!R43)</f>
        <v>0.68515219612866052</v>
      </c>
      <c r="S43" s="119">
        <f>IF(RES_hhdet_tes!S43=0,"",RES_hhdet_tes!S43/RES_hhdet_fec!S43)</f>
        <v>0.70690860896259122</v>
      </c>
      <c r="T43" s="119">
        <f>IF(RES_hhdet_tes!T43=0,"",RES_hhdet_tes!T43/RES_hhdet_fec!T43)</f>
        <v>0.71369306661261855</v>
      </c>
      <c r="U43" s="119">
        <f>IF(RES_hhdet_tes!U43=0,"",RES_hhdet_tes!U43/RES_hhdet_fec!U43)</f>
        <v>0.75684486899519388</v>
      </c>
      <c r="V43" s="119">
        <f>IF(RES_hhdet_tes!V43=0,"",RES_hhdet_tes!V43/RES_hhdet_fec!V43)</f>
        <v>0.75303515141750454</v>
      </c>
      <c r="W43" s="119">
        <f>IF(RES_hhdet_tes!W43=0,"",RES_hhdet_tes!W43/RES_hhdet_fec!W43)</f>
        <v>0.77807911542982233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0.41888572811035651</v>
      </c>
      <c r="C44" s="124">
        <f>IF(RES_hhdet_tes!C44=0,"",RES_hhdet_tes!C44/RES_hhdet_fec!C44)</f>
        <v>0.42376392526166817</v>
      </c>
      <c r="D44" s="124">
        <f>IF(RES_hhdet_tes!D44=0,"",RES_hhdet_tes!D44/RES_hhdet_fec!D44)</f>
        <v>0.42934765665815883</v>
      </c>
      <c r="E44" s="124">
        <f>IF(RES_hhdet_tes!E44=0,"",RES_hhdet_tes!E44/RES_hhdet_fec!E44)</f>
        <v>0.43462189308240978</v>
      </c>
      <c r="F44" s="124">
        <f>IF(RES_hhdet_tes!F44=0,"",RES_hhdet_tes!F44/RES_hhdet_fec!F44)</f>
        <v>0.4411020710688201</v>
      </c>
      <c r="G44" s="124">
        <f>IF(RES_hhdet_tes!G44=0,"",RES_hhdet_tes!G44/RES_hhdet_fec!G44)</f>
        <v>0.44547981217565874</v>
      </c>
      <c r="H44" s="124">
        <f>IF(RES_hhdet_tes!H44=0,"",RES_hhdet_tes!H44/RES_hhdet_fec!H44)</f>
        <v>0.44945994175092252</v>
      </c>
      <c r="I44" s="124">
        <f>IF(RES_hhdet_tes!I44=0,"",RES_hhdet_tes!I44/RES_hhdet_fec!I44)</f>
        <v>0.45395346801912306</v>
      </c>
      <c r="J44" s="124">
        <f>IF(RES_hhdet_tes!J44=0,"",RES_hhdet_tes!J44/RES_hhdet_fec!J44)</f>
        <v>0.46091271855539234</v>
      </c>
      <c r="K44" s="124">
        <f>IF(RES_hhdet_tes!K44=0,"",RES_hhdet_tes!K44/RES_hhdet_fec!K44)</f>
        <v>0.46921811037614608</v>
      </c>
      <c r="L44" s="124">
        <f>IF(RES_hhdet_tes!L44=0,"",RES_hhdet_tes!L44/RES_hhdet_fec!L44)</f>
        <v>0.47752073837354581</v>
      </c>
      <c r="M44" s="124">
        <f>IF(RES_hhdet_tes!M44=0,"",RES_hhdet_tes!M44/RES_hhdet_fec!M44)</f>
        <v>0.48687733231623831</v>
      </c>
      <c r="N44" s="124">
        <f>IF(RES_hhdet_tes!N44=0,"",RES_hhdet_tes!N44/RES_hhdet_fec!N44)</f>
        <v>0.49970402429191152</v>
      </c>
      <c r="O44" s="124">
        <f>IF(RES_hhdet_tes!O44=0,"",RES_hhdet_tes!O44/RES_hhdet_fec!O44)</f>
        <v>0.5178413948287609</v>
      </c>
      <c r="P44" s="124">
        <f>IF(RES_hhdet_tes!P44=0,"",RES_hhdet_tes!P44/RES_hhdet_fec!P44)</f>
        <v>0.52373191328228552</v>
      </c>
      <c r="Q44" s="124">
        <f>IF(RES_hhdet_tes!Q44=0,"",RES_hhdet_tes!Q44/RES_hhdet_fec!Q44)</f>
        <v>0.52616217267919019</v>
      </c>
      <c r="R44" s="124">
        <f>IF(RES_hhdet_tes!R44=0,"",RES_hhdet_tes!R44/RES_hhdet_fec!R44)</f>
        <v>0.53303208864037599</v>
      </c>
      <c r="S44" s="124">
        <f>IF(RES_hhdet_tes!S44=0,"",RES_hhdet_tes!S44/RES_hhdet_fec!S44)</f>
        <v>0.54780308790422072</v>
      </c>
      <c r="T44" s="124">
        <f>IF(RES_hhdet_tes!T44=0,"",RES_hhdet_tes!T44/RES_hhdet_fec!T44)</f>
        <v>0.56182198962118624</v>
      </c>
      <c r="U44" s="124">
        <f>IF(RES_hhdet_tes!U44=0,"",RES_hhdet_tes!U44/RES_hhdet_fec!U44)</f>
        <v>0.58071771030784314</v>
      </c>
      <c r="V44" s="124">
        <f>IF(RES_hhdet_tes!V44=0,"",RES_hhdet_tes!V44/RES_hhdet_fec!V44)</f>
        <v>0.59805674414906407</v>
      </c>
      <c r="W44" s="124">
        <f>IF(RES_hhdet_tes!W44=0,"",RES_hhdet_tes!W44/RES_hhdet_fec!W44)</f>
        <v>0.60721188352359945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0.4130745133798629</v>
      </c>
      <c r="C45" s="111">
        <f>IF(RES_hhdet_tes!C45=0,"",RES_hhdet_tes!C45/RES_hhdet_fec!C45)</f>
        <v>0.41817148757953859</v>
      </c>
      <c r="D45" s="111">
        <f>IF(RES_hhdet_tes!D45=0,"",RES_hhdet_tes!D45/RES_hhdet_fec!D45)</f>
        <v>0.42357089316002133</v>
      </c>
      <c r="E45" s="111">
        <f>IF(RES_hhdet_tes!E45=0,"",RES_hhdet_tes!E45/RES_hhdet_fec!E45)</f>
        <v>0.42915721346214886</v>
      </c>
      <c r="F45" s="111">
        <f>IF(RES_hhdet_tes!F45=0,"",RES_hhdet_tes!F45/RES_hhdet_fec!F45)</f>
        <v>0.43526567553023882</v>
      </c>
      <c r="G45" s="111">
        <f>IF(RES_hhdet_tes!G45=0,"",RES_hhdet_tes!G45/RES_hhdet_fec!G45)</f>
        <v>0.43971301180115357</v>
      </c>
      <c r="H45" s="111">
        <f>IF(RES_hhdet_tes!H45=0,"",RES_hhdet_tes!H45/RES_hhdet_fec!H45)</f>
        <v>0.44382881235794985</v>
      </c>
      <c r="I45" s="111">
        <f>IF(RES_hhdet_tes!I45=0,"",RES_hhdet_tes!I45/RES_hhdet_fec!I45)</f>
        <v>0.44866116297160485</v>
      </c>
      <c r="J45" s="111">
        <f>IF(RES_hhdet_tes!J45=0,"",RES_hhdet_tes!J45/RES_hhdet_fec!J45)</f>
        <v>0.4555936959901063</v>
      </c>
      <c r="K45" s="111">
        <f>IF(RES_hhdet_tes!K45=0,"",RES_hhdet_tes!K45/RES_hhdet_fec!K45)</f>
        <v>0.46363074289389244</v>
      </c>
      <c r="L45" s="111">
        <f>IF(RES_hhdet_tes!L45=0,"",RES_hhdet_tes!L45/RES_hhdet_fec!L45)</f>
        <v>0.47223295441540364</v>
      </c>
      <c r="M45" s="111">
        <f>IF(RES_hhdet_tes!M45=0,"",RES_hhdet_tes!M45/RES_hhdet_fec!M45)</f>
        <v>0.4815974202209794</v>
      </c>
      <c r="N45" s="111">
        <f>IF(RES_hhdet_tes!N45=0,"",RES_hhdet_tes!N45/RES_hhdet_fec!N45)</f>
        <v>0.49499950328260656</v>
      </c>
      <c r="O45" s="111">
        <f>IF(RES_hhdet_tes!O45=0,"",RES_hhdet_tes!O45/RES_hhdet_fec!O45)</f>
        <v>0.51268724492617901</v>
      </c>
      <c r="P45" s="111">
        <f>IF(RES_hhdet_tes!P45=0,"",RES_hhdet_tes!P45/RES_hhdet_fec!P45)</f>
        <v>0.51843395333707587</v>
      </c>
      <c r="Q45" s="111">
        <f>IF(RES_hhdet_tes!Q45=0,"",RES_hhdet_tes!Q45/RES_hhdet_fec!Q45)</f>
        <v>0.52115819703559452</v>
      </c>
      <c r="R45" s="111">
        <f>IF(RES_hhdet_tes!R45=0,"",RES_hhdet_tes!R45/RES_hhdet_fec!R45)</f>
        <v>0.52806559028338096</v>
      </c>
      <c r="S45" s="111">
        <f>IF(RES_hhdet_tes!S45=0,"",RES_hhdet_tes!S45/RES_hhdet_fec!S45)</f>
        <v>0.54287680864978904</v>
      </c>
      <c r="T45" s="111">
        <f>IF(RES_hhdet_tes!T45=0,"",RES_hhdet_tes!T45/RES_hhdet_fec!T45)</f>
        <v>0.55694611741996825</v>
      </c>
      <c r="U45" s="111">
        <f>IF(RES_hhdet_tes!U45=0,"",RES_hhdet_tes!U45/RES_hhdet_fec!U45)</f>
        <v>0.57591009170101815</v>
      </c>
      <c r="V45" s="111">
        <f>IF(RES_hhdet_tes!V45=0,"",RES_hhdet_tes!V45/RES_hhdet_fec!V45)</f>
        <v>0.59332026376663904</v>
      </c>
      <c r="W45" s="111">
        <f>IF(RES_hhdet_tes!W45=0,"",RES_hhdet_tes!W45/RES_hhdet_fec!W45)</f>
        <v>0.60251728275013106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1.7095301171197881</v>
      </c>
      <c r="C47" s="124">
        <f>IF(RES_hhdet_tes!C47=0,"",RES_hhdet_tes!C47/RES_hhdet_fec!C47)</f>
        <v>1.7963997892151822</v>
      </c>
      <c r="D47" s="124">
        <f>IF(RES_hhdet_tes!D47=0,"",RES_hhdet_tes!D47/RES_hhdet_fec!D47)</f>
        <v>1.8819513971737269</v>
      </c>
      <c r="E47" s="124">
        <f>IF(RES_hhdet_tes!E47=0,"",RES_hhdet_tes!E47/RES_hhdet_fec!E47)</f>
        <v>1.9891090656140746</v>
      </c>
      <c r="F47" s="124">
        <f>IF(RES_hhdet_tes!F47=0,"",RES_hhdet_tes!F47/RES_hhdet_fec!F47)</f>
        <v>2.117499898867429</v>
      </c>
      <c r="G47" s="124">
        <f>IF(RES_hhdet_tes!G47=0,"",RES_hhdet_tes!G47/RES_hhdet_fec!G47)</f>
        <v>2.2373598953204792</v>
      </c>
      <c r="H47" s="124">
        <f>IF(RES_hhdet_tes!H47=0,"",RES_hhdet_tes!H47/RES_hhdet_fec!H47)</f>
        <v>2.3638245742012676</v>
      </c>
      <c r="I47" s="124">
        <f>IF(RES_hhdet_tes!I47=0,"",RES_hhdet_tes!I47/RES_hhdet_fec!I47)</f>
        <v>2.4290889173968342</v>
      </c>
      <c r="J47" s="124">
        <f>IF(RES_hhdet_tes!J47=0,"",RES_hhdet_tes!J47/RES_hhdet_fec!J47)</f>
        <v>2.4615838883356593</v>
      </c>
      <c r="K47" s="124">
        <f>IF(RES_hhdet_tes!K47=0,"",RES_hhdet_tes!K47/RES_hhdet_fec!K47)</f>
        <v>2.531700554881644</v>
      </c>
      <c r="L47" s="124">
        <f>IF(RES_hhdet_tes!L47=0,"",RES_hhdet_tes!L47/RES_hhdet_fec!L47)</f>
        <v>2.6068798665957695</v>
      </c>
      <c r="M47" s="124">
        <f>IF(RES_hhdet_tes!M47=0,"",RES_hhdet_tes!M47/RES_hhdet_fec!M47)</f>
        <v>2.6930831031315288</v>
      </c>
      <c r="N47" s="124">
        <f>IF(RES_hhdet_tes!N47=0,"",RES_hhdet_tes!N47/RES_hhdet_fec!N47)</f>
        <v>2.7937475864375845</v>
      </c>
      <c r="O47" s="124">
        <f>IF(RES_hhdet_tes!O47=0,"",RES_hhdet_tes!O47/RES_hhdet_fec!O47)</f>
        <v>2.9263455880356295</v>
      </c>
      <c r="P47" s="124">
        <f>IF(RES_hhdet_tes!P47=0,"",RES_hhdet_tes!P47/RES_hhdet_fec!P47)</f>
        <v>3.0400632584196523</v>
      </c>
      <c r="Q47" s="124">
        <f>IF(RES_hhdet_tes!Q47=0,"",RES_hhdet_tes!Q47/RES_hhdet_fec!Q47)</f>
        <v>3.1245790164503466</v>
      </c>
      <c r="R47" s="124">
        <f>IF(RES_hhdet_tes!R47=0,"",RES_hhdet_tes!R47/RES_hhdet_fec!R47)</f>
        <v>3.1959191302139773</v>
      </c>
      <c r="S47" s="124">
        <f>IF(RES_hhdet_tes!S47=0,"",RES_hhdet_tes!S47/RES_hhdet_fec!S47)</f>
        <v>3.3108796239228404</v>
      </c>
      <c r="T47" s="124">
        <f>IF(RES_hhdet_tes!T47=0,"",RES_hhdet_tes!T47/RES_hhdet_fec!T47)</f>
        <v>3.4283723244250344</v>
      </c>
      <c r="U47" s="124">
        <f>IF(RES_hhdet_tes!U47=0,"",RES_hhdet_tes!U47/RES_hhdet_fec!U47)</f>
        <v>3.5283781344947212</v>
      </c>
      <c r="V47" s="124">
        <f>IF(RES_hhdet_tes!V47=0,"",RES_hhdet_tes!V47/RES_hhdet_fec!V47)</f>
        <v>3.6232453651162873</v>
      </c>
      <c r="W47" s="124">
        <f>IF(RES_hhdet_tes!W47=0,"",RES_hhdet_tes!W47/RES_hhdet_fec!W47)</f>
        <v>3.6969924499515812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1.7095301171197881</v>
      </c>
      <c r="C48" s="111">
        <f>IF(RES_hhdet_tes!C48=0,"",RES_hhdet_tes!C48/RES_hhdet_fec!C48)</f>
        <v>1.7963997892151822</v>
      </c>
      <c r="D48" s="111">
        <f>IF(RES_hhdet_tes!D48=0,"",RES_hhdet_tes!D48/RES_hhdet_fec!D48)</f>
        <v>1.8819513971737269</v>
      </c>
      <c r="E48" s="111">
        <f>IF(RES_hhdet_tes!E48=0,"",RES_hhdet_tes!E48/RES_hhdet_fec!E48)</f>
        <v>1.9891090656140746</v>
      </c>
      <c r="F48" s="111">
        <f>IF(RES_hhdet_tes!F48=0,"",RES_hhdet_tes!F48/RES_hhdet_fec!F48)</f>
        <v>2.117499898867429</v>
      </c>
      <c r="G48" s="111">
        <f>IF(RES_hhdet_tes!G48=0,"",RES_hhdet_tes!G48/RES_hhdet_fec!G48)</f>
        <v>2.2373598953204792</v>
      </c>
      <c r="H48" s="111">
        <f>IF(RES_hhdet_tes!H48=0,"",RES_hhdet_tes!H48/RES_hhdet_fec!H48)</f>
        <v>2.3638245742012676</v>
      </c>
      <c r="I48" s="111">
        <f>IF(RES_hhdet_tes!I48=0,"",RES_hhdet_tes!I48/RES_hhdet_fec!I48)</f>
        <v>2.4290889173968342</v>
      </c>
      <c r="J48" s="111">
        <f>IF(RES_hhdet_tes!J48=0,"",RES_hhdet_tes!J48/RES_hhdet_fec!J48)</f>
        <v>2.4615838883356593</v>
      </c>
      <c r="K48" s="111">
        <f>IF(RES_hhdet_tes!K48=0,"",RES_hhdet_tes!K48/RES_hhdet_fec!K48)</f>
        <v>2.531700554881644</v>
      </c>
      <c r="L48" s="111">
        <f>IF(RES_hhdet_tes!L48=0,"",RES_hhdet_tes!L48/RES_hhdet_fec!L48)</f>
        <v>2.6068798665957695</v>
      </c>
      <c r="M48" s="111">
        <f>IF(RES_hhdet_tes!M48=0,"",RES_hhdet_tes!M48/RES_hhdet_fec!M48)</f>
        <v>2.6930831031315288</v>
      </c>
      <c r="N48" s="111">
        <f>IF(RES_hhdet_tes!N48=0,"",RES_hhdet_tes!N48/RES_hhdet_fec!N48)</f>
        <v>2.7937475864375845</v>
      </c>
      <c r="O48" s="111">
        <f>IF(RES_hhdet_tes!O48=0,"",RES_hhdet_tes!O48/RES_hhdet_fec!O48)</f>
        <v>2.9263455880356295</v>
      </c>
      <c r="P48" s="111">
        <f>IF(RES_hhdet_tes!P48=0,"",RES_hhdet_tes!P48/RES_hhdet_fec!P48)</f>
        <v>3.0400632584196523</v>
      </c>
      <c r="Q48" s="111">
        <f>IF(RES_hhdet_tes!Q48=0,"",RES_hhdet_tes!Q48/RES_hhdet_fec!Q48)</f>
        <v>3.1245790164503466</v>
      </c>
      <c r="R48" s="111">
        <f>IF(RES_hhdet_tes!R48=0,"",RES_hhdet_tes!R48/RES_hhdet_fec!R48)</f>
        <v>3.1959191302139773</v>
      </c>
      <c r="S48" s="111">
        <f>IF(RES_hhdet_tes!S48=0,"",RES_hhdet_tes!S48/RES_hhdet_fec!S48)</f>
        <v>3.3108796239228404</v>
      </c>
      <c r="T48" s="111">
        <f>IF(RES_hhdet_tes!T48=0,"",RES_hhdet_tes!T48/RES_hhdet_fec!T48)</f>
        <v>3.4283723244250344</v>
      </c>
      <c r="U48" s="111">
        <f>IF(RES_hhdet_tes!U48=0,"",RES_hhdet_tes!U48/RES_hhdet_fec!U48)</f>
        <v>3.5283781344947212</v>
      </c>
      <c r="V48" s="111">
        <f>IF(RES_hhdet_tes!V48=0,"",RES_hhdet_tes!V48/RES_hhdet_fec!V48)</f>
        <v>3.6232453651162873</v>
      </c>
      <c r="W48" s="111">
        <f>IF(RES_hhdet_tes!W48=0,"",RES_hhdet_tes!W48/RES_hhdet_fec!W48)</f>
        <v>3.6969924499515812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0.64929246231382987</v>
      </c>
      <c r="C49" s="124">
        <f>IF(RES_hhdet_tes!C49=0,"",RES_hhdet_tes!C49/RES_hhdet_fec!C49)</f>
        <v>0.65546934176978489</v>
      </c>
      <c r="D49" s="124">
        <f>IF(RES_hhdet_tes!D49=0,"",RES_hhdet_tes!D49/RES_hhdet_fec!D49)</f>
        <v>0.66092200452426186</v>
      </c>
      <c r="E49" s="124">
        <f>IF(RES_hhdet_tes!E49=0,"",RES_hhdet_tes!E49/RES_hhdet_fec!E49)</f>
        <v>0.66653809674685793</v>
      </c>
      <c r="F49" s="124">
        <f>IF(RES_hhdet_tes!F49=0,"",RES_hhdet_tes!F49/RES_hhdet_fec!F49)</f>
        <v>0.67192324594486552</v>
      </c>
      <c r="G49" s="124">
        <f>IF(RES_hhdet_tes!G49=0,"",RES_hhdet_tes!G49/RES_hhdet_fec!G49)</f>
        <v>0.67220525537133113</v>
      </c>
      <c r="H49" s="124">
        <f>IF(RES_hhdet_tes!H49=0,"",RES_hhdet_tes!H49/RES_hhdet_fec!H49)</f>
        <v>0.68251446694850171</v>
      </c>
      <c r="I49" s="124">
        <f>IF(RES_hhdet_tes!I49=0,"",RES_hhdet_tes!I49/RES_hhdet_fec!I49)</f>
        <v>0.69411993202160438</v>
      </c>
      <c r="J49" s="124">
        <f>IF(RES_hhdet_tes!J49=0,"",RES_hhdet_tes!J49/RES_hhdet_fec!J49)</f>
        <v>0.70557970485854538</v>
      </c>
      <c r="K49" s="124">
        <f>IF(RES_hhdet_tes!K49=0,"",RES_hhdet_tes!K49/RES_hhdet_fec!K49)</f>
        <v>0.71489353468223438</v>
      </c>
      <c r="L49" s="124">
        <f>IF(RES_hhdet_tes!L49=0,"",RES_hhdet_tes!L49/RES_hhdet_fec!L49)</f>
        <v>0.72419752633858669</v>
      </c>
      <c r="M49" s="124">
        <f>IF(RES_hhdet_tes!M49=0,"",RES_hhdet_tes!M49/RES_hhdet_fec!M49)</f>
        <v>0.72671598147453464</v>
      </c>
      <c r="N49" s="124">
        <f>IF(RES_hhdet_tes!N49=0,"",RES_hhdet_tes!N49/RES_hhdet_fec!N49)</f>
        <v>0.7411203193867214</v>
      </c>
      <c r="O49" s="124">
        <f>IF(RES_hhdet_tes!O49=0,"",RES_hhdet_tes!O49/RES_hhdet_fec!O49)</f>
        <v>0.75391860539142985</v>
      </c>
      <c r="P49" s="124">
        <f>IF(RES_hhdet_tes!P49=0,"",RES_hhdet_tes!P49/RES_hhdet_fec!P49)</f>
        <v>0.75516732589990265</v>
      </c>
      <c r="Q49" s="124">
        <f>IF(RES_hhdet_tes!Q49=0,"",RES_hhdet_tes!Q49/RES_hhdet_fec!Q49)</f>
        <v>0.75132733299629872</v>
      </c>
      <c r="R49" s="124">
        <f>IF(RES_hhdet_tes!R49=0,"",RES_hhdet_tes!R49/RES_hhdet_fec!R49)</f>
        <v>0.75298227004679996</v>
      </c>
      <c r="S49" s="124">
        <f>IF(RES_hhdet_tes!S49=0,"",RES_hhdet_tes!S49/RES_hhdet_fec!S49)</f>
        <v>0.77929402694587868</v>
      </c>
      <c r="T49" s="124">
        <f>IF(RES_hhdet_tes!T49=0,"",RES_hhdet_tes!T49/RES_hhdet_fec!T49)</f>
        <v>0.79552661797082735</v>
      </c>
      <c r="U49" s="124">
        <f>IF(RES_hhdet_tes!U49=0,"",RES_hhdet_tes!U49/RES_hhdet_fec!U49)</f>
        <v>0.81015541919544221</v>
      </c>
      <c r="V49" s="124">
        <f>IF(RES_hhdet_tes!V49=0,"",RES_hhdet_tes!V49/RES_hhdet_fec!V49)</f>
        <v>0.8289589968561315</v>
      </c>
      <c r="W49" s="124">
        <f>IF(RES_hhdet_tes!W49=0,"",RES_hhdet_tes!W49/RES_hhdet_fec!W49)</f>
        <v>0.8310858468483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0.46885503784808641</v>
      </c>
      <c r="C50" s="111">
        <f>IF(RES_hhdet_tes!C50=0,"",RES_hhdet_tes!C50/RES_hhdet_fec!C50)</f>
        <v>0.46983016955837575</v>
      </c>
      <c r="D50" s="111">
        <f>IF(RES_hhdet_tes!D50=0,"",RES_hhdet_tes!D50/RES_hhdet_fec!D50)</f>
        <v>0.47070252963622339</v>
      </c>
      <c r="E50" s="111">
        <f>IF(RES_hhdet_tes!E50=0,"",RES_hhdet_tes!E50/RES_hhdet_fec!E50)</f>
        <v>0.47180900695425626</v>
      </c>
      <c r="F50" s="111">
        <f>IF(RES_hhdet_tes!F50=0,"",RES_hhdet_tes!F50/RES_hhdet_fec!F50)</f>
        <v>0.47266982024569104</v>
      </c>
      <c r="G50" s="111">
        <f>IF(RES_hhdet_tes!G50=0,"",RES_hhdet_tes!G50/RES_hhdet_fec!G50)</f>
        <v>0.47361666870480668</v>
      </c>
      <c r="H50" s="111">
        <f>IF(RES_hhdet_tes!H50=0,"",RES_hhdet_tes!H50/RES_hhdet_fec!H50)</f>
        <v>0.4745368276940663</v>
      </c>
      <c r="I50" s="111">
        <f>IF(RES_hhdet_tes!I50=0,"",RES_hhdet_tes!I50/RES_hhdet_fec!I50)</f>
        <v>0.4758380617574382</v>
      </c>
      <c r="J50" s="111">
        <f>IF(RES_hhdet_tes!J50=0,"",RES_hhdet_tes!J50/RES_hhdet_fec!J50)</f>
        <v>0.47959308786775712</v>
      </c>
      <c r="K50" s="111">
        <f>IF(RES_hhdet_tes!K50=0,"",RES_hhdet_tes!K50/RES_hhdet_fec!K50)</f>
        <v>0.48333470137774887</v>
      </c>
      <c r="L50" s="111">
        <f>IF(RES_hhdet_tes!L50=0,"",RES_hhdet_tes!L50/RES_hhdet_fec!L50)</f>
        <v>0.48902680654526648</v>
      </c>
      <c r="M50" s="111">
        <f>IF(RES_hhdet_tes!M50=0,"",RES_hhdet_tes!M50/RES_hhdet_fec!M50)</f>
        <v>0.49817194486036026</v>
      </c>
      <c r="N50" s="111">
        <f>IF(RES_hhdet_tes!N50=0,"",RES_hhdet_tes!N50/RES_hhdet_fec!N50)</f>
        <v>0.51313773535216423</v>
      </c>
      <c r="O50" s="111">
        <f>IF(RES_hhdet_tes!O50=0,"",RES_hhdet_tes!O50/RES_hhdet_fec!O50)</f>
        <v>0.53083938922423102</v>
      </c>
      <c r="P50" s="111">
        <f>IF(RES_hhdet_tes!P50=0,"",RES_hhdet_tes!P50/RES_hhdet_fec!P50)</f>
        <v>0.53364503279647457</v>
      </c>
      <c r="Q50" s="111">
        <f>IF(RES_hhdet_tes!Q50=0,"",RES_hhdet_tes!Q50/RES_hhdet_fec!Q50)</f>
        <v>0.53636941731131194</v>
      </c>
      <c r="R50" s="111">
        <f>IF(RES_hhdet_tes!R50=0,"",RES_hhdet_tes!R50/RES_hhdet_fec!R50)</f>
        <v>0.54241499817600369</v>
      </c>
      <c r="S50" s="111">
        <f>IF(RES_hhdet_tes!S50=0,"",RES_hhdet_tes!S50/RES_hhdet_fec!S50)</f>
        <v>0.56200615434966184</v>
      </c>
      <c r="T50" s="111">
        <f>IF(RES_hhdet_tes!T50=0,"",RES_hhdet_tes!T50/RES_hhdet_fec!T50)</f>
        <v>0.57979405900162406</v>
      </c>
      <c r="U50" s="111">
        <f>IF(RES_hhdet_tes!U50=0,"",RES_hhdet_tes!U50/RES_hhdet_fec!U50)</f>
        <v>0.60408521415311123</v>
      </c>
      <c r="V50" s="111">
        <f>IF(RES_hhdet_tes!V50=0,"",RES_hhdet_tes!V50/RES_hhdet_fec!V50)</f>
        <v>0.63349627198480496</v>
      </c>
      <c r="W50" s="111">
        <f>IF(RES_hhdet_tes!W50=0,"",RES_hhdet_tes!W50/RES_hhdet_fec!W50)</f>
        <v>0.65377667767699188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0.8169299740083118</v>
      </c>
      <c r="C51" s="111">
        <f>IF(RES_hhdet_tes!C51=0,"",RES_hhdet_tes!C51/RES_hhdet_fec!C51)</f>
        <v>0.81867633896452119</v>
      </c>
      <c r="D51" s="111">
        <f>IF(RES_hhdet_tes!D51=0,"",RES_hhdet_tes!D51/RES_hhdet_fec!D51)</f>
        <v>0.81490264034729654</v>
      </c>
      <c r="E51" s="111">
        <f>IF(RES_hhdet_tes!E51=0,"",RES_hhdet_tes!E51/RES_hhdet_fec!E51)</f>
        <v>0.82053410358155543</v>
      </c>
      <c r="F51" s="111">
        <f>IF(RES_hhdet_tes!F51=0,"",RES_hhdet_tes!F51/RES_hhdet_fec!F51)</f>
        <v>0.81608808731194582</v>
      </c>
      <c r="G51" s="111">
        <f>IF(RES_hhdet_tes!G51=0,"",RES_hhdet_tes!G51/RES_hhdet_fec!G51)</f>
        <v>0.79681039496956496</v>
      </c>
      <c r="H51" s="111">
        <f>IF(RES_hhdet_tes!H51=0,"",RES_hhdet_tes!H51/RES_hhdet_fec!H51)</f>
        <v>0.81499274336877725</v>
      </c>
      <c r="I51" s="111">
        <f>IF(RES_hhdet_tes!I51=0,"",RES_hhdet_tes!I51/RES_hhdet_fec!I51)</f>
        <v>0.81694055726414649</v>
      </c>
      <c r="J51" s="111">
        <f>IF(RES_hhdet_tes!J51=0,"",RES_hhdet_tes!J51/RES_hhdet_fec!J51)</f>
        <v>0.82247934117639132</v>
      </c>
      <c r="K51" s="111">
        <f>IF(RES_hhdet_tes!K51=0,"",RES_hhdet_tes!K51/RES_hhdet_fec!K51)</f>
        <v>0.82394766620772852</v>
      </c>
      <c r="L51" s="111">
        <f>IF(RES_hhdet_tes!L51=0,"",RES_hhdet_tes!L51/RES_hhdet_fec!L51)</f>
        <v>0.82666447106997198</v>
      </c>
      <c r="M51" s="111">
        <f>IF(RES_hhdet_tes!M51=0,"",RES_hhdet_tes!M51/RES_hhdet_fec!M51)</f>
        <v>0.83246538390505509</v>
      </c>
      <c r="N51" s="111">
        <f>IF(RES_hhdet_tes!N51=0,"",RES_hhdet_tes!N51/RES_hhdet_fec!N51)</f>
        <v>0.86188038637888875</v>
      </c>
      <c r="O51" s="111">
        <f>IF(RES_hhdet_tes!O51=0,"",RES_hhdet_tes!O51/RES_hhdet_fec!O51)</f>
        <v>0.85611509326584034</v>
      </c>
      <c r="P51" s="111">
        <f>IF(RES_hhdet_tes!P51=0,"",RES_hhdet_tes!P51/RES_hhdet_fec!P51)</f>
        <v>0.85850687531819569</v>
      </c>
      <c r="Q51" s="111">
        <f>IF(RES_hhdet_tes!Q51=0,"",RES_hhdet_tes!Q51/RES_hhdet_fec!Q51)</f>
        <v>0.86739743836382577</v>
      </c>
      <c r="R51" s="111">
        <f>IF(RES_hhdet_tes!R51=0,"",RES_hhdet_tes!R51/RES_hhdet_fec!R51)</f>
        <v>0.84913950321422738</v>
      </c>
      <c r="S51" s="111">
        <f>IF(RES_hhdet_tes!S51=0,"",RES_hhdet_tes!S51/RES_hhdet_fec!S51)</f>
        <v>0.85066079808615291</v>
      </c>
      <c r="T51" s="111">
        <f>IF(RES_hhdet_tes!T51=0,"",RES_hhdet_tes!T51/RES_hhdet_fec!T51)</f>
        <v>0.87020535762526963</v>
      </c>
      <c r="U51" s="111">
        <f>IF(RES_hhdet_tes!U51=0,"",RES_hhdet_tes!U51/RES_hhdet_fec!U51)</f>
        <v>0.89031468016875093</v>
      </c>
      <c r="V51" s="111">
        <f>IF(RES_hhdet_tes!V51=0,"",RES_hhdet_tes!V51/RES_hhdet_fec!V51)</f>
        <v>0.90634648494407011</v>
      </c>
      <c r="W51" s="111">
        <f>IF(RES_hhdet_tes!W51=0,"",RES_hhdet_tes!W51/RES_hhdet_fec!W51)</f>
        <v>0.90986870784334828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0.46885503784808641</v>
      </c>
      <c r="C52" s="112">
        <f>IF(RES_hhdet_tes!C52=0,"",RES_hhdet_tes!C52/RES_hhdet_fec!C52)</f>
        <v>0.47041077292413402</v>
      </c>
      <c r="D52" s="112">
        <f>IF(RES_hhdet_tes!D52=0,"",RES_hhdet_tes!D52/RES_hhdet_fec!D52)</f>
        <v>0.47054039207919179</v>
      </c>
      <c r="E52" s="112">
        <f>IF(RES_hhdet_tes!E52=0,"",RES_hhdet_tes!E52/RES_hhdet_fec!E52)</f>
        <v>0.47229431065365579</v>
      </c>
      <c r="F52" s="112">
        <f>IF(RES_hhdet_tes!F52=0,"",RES_hhdet_tes!F52/RES_hhdet_fec!F52)</f>
        <v>0.47260267186039567</v>
      </c>
      <c r="G52" s="112">
        <f>IF(RES_hhdet_tes!G52=0,"",RES_hhdet_tes!G52/RES_hhdet_fec!G52)</f>
        <v>0.47296201043258501</v>
      </c>
      <c r="H52" s="112">
        <f>IF(RES_hhdet_tes!H52=0,"",RES_hhdet_tes!H52/RES_hhdet_fec!H52)</f>
        <v>0.4733861697527339</v>
      </c>
      <c r="I52" s="112">
        <f>IF(RES_hhdet_tes!I52=0,"",RES_hhdet_tes!I52/RES_hhdet_fec!I52)</f>
        <v>0.47693357808671533</v>
      </c>
      <c r="J52" s="112">
        <f>IF(RES_hhdet_tes!J52=0,"",RES_hhdet_tes!J52/RES_hhdet_fec!J52)</f>
        <v>0.48459015441917447</v>
      </c>
      <c r="K52" s="112">
        <f>IF(RES_hhdet_tes!K52=0,"",RES_hhdet_tes!K52/RES_hhdet_fec!K52)</f>
        <v>0.4869767445783178</v>
      </c>
      <c r="L52" s="112">
        <f>IF(RES_hhdet_tes!L52=0,"",RES_hhdet_tes!L52/RES_hhdet_fec!L52)</f>
        <v>0.49216939088972755</v>
      </c>
      <c r="M52" s="112">
        <f>IF(RES_hhdet_tes!M52=0,"",RES_hhdet_tes!M52/RES_hhdet_fec!M52)</f>
        <v>0.50095682560068855</v>
      </c>
      <c r="N52" s="112">
        <f>IF(RES_hhdet_tes!N52=0,"",RES_hhdet_tes!N52/RES_hhdet_fec!N52)</f>
        <v>0.51489827307787306</v>
      </c>
      <c r="O52" s="112">
        <f>IF(RES_hhdet_tes!O52=0,"",RES_hhdet_tes!O52/RES_hhdet_fec!O52)</f>
        <v>0.5215464449482643</v>
      </c>
      <c r="P52" s="112">
        <f>IF(RES_hhdet_tes!P52=0,"",RES_hhdet_tes!P52/RES_hhdet_fec!P52)</f>
        <v>0.52176019010665853</v>
      </c>
      <c r="Q52" s="112">
        <f>IF(RES_hhdet_tes!Q52=0,"",RES_hhdet_tes!Q52/RES_hhdet_fec!Q52)</f>
        <v>0.5343676199020716</v>
      </c>
      <c r="R52" s="112">
        <f>IF(RES_hhdet_tes!R52=0,"",RES_hhdet_tes!R52/RES_hhdet_fec!R52)</f>
        <v>0.53504396112894814</v>
      </c>
      <c r="S52" s="112">
        <f>IF(RES_hhdet_tes!S52=0,"",RES_hhdet_tes!S52/RES_hhdet_fec!S52)</f>
        <v>0.53738005284028278</v>
      </c>
      <c r="T52" s="112">
        <f>IF(RES_hhdet_tes!T52=0,"",RES_hhdet_tes!T52/RES_hhdet_fec!T52)</f>
        <v>0.56993575199678959</v>
      </c>
      <c r="U52" s="112">
        <f>IF(RES_hhdet_tes!U52=0,"",RES_hhdet_tes!U52/RES_hhdet_fec!U52)</f>
        <v>0.61337137150240806</v>
      </c>
      <c r="V52" s="112">
        <f>IF(RES_hhdet_tes!V52=0,"",RES_hhdet_tes!V52/RES_hhdet_fec!V52)</f>
        <v>0.646713792703559</v>
      </c>
      <c r="W52" s="112">
        <f>IF(RES_hhdet_tes!W52=0,"",RES_hhdet_tes!W52/RES_hhdet_fec!W52)</f>
        <v>0.6678253384120566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0.5828628174010817</v>
      </c>
      <c r="C54" s="112">
        <f>IF(RES_hhdet_tes!C54=0,"",RES_hhdet_tes!C54/RES_hhdet_fec!C54)</f>
        <v>0.58630923192431494</v>
      </c>
      <c r="D54" s="112">
        <f>IF(RES_hhdet_tes!D54=0,"",RES_hhdet_tes!D54/RES_hhdet_fec!D54)</f>
        <v>0.59096295474689853</v>
      </c>
      <c r="E54" s="112">
        <f>IF(RES_hhdet_tes!E54=0,"",RES_hhdet_tes!E54/RES_hhdet_fec!E54)</f>
        <v>0.59468026118745421</v>
      </c>
      <c r="F54" s="112">
        <f>IF(RES_hhdet_tes!F54=0,"",RES_hhdet_tes!F54/RES_hhdet_fec!F54)</f>
        <v>0.59952763612628057</v>
      </c>
      <c r="G54" s="112">
        <f>IF(RES_hhdet_tes!G54=0,"",RES_hhdet_tes!G54/RES_hhdet_fec!G54)</f>
        <v>0.60340843193276839</v>
      </c>
      <c r="H54" s="112">
        <f>IF(RES_hhdet_tes!H54=0,"",RES_hhdet_tes!H54/RES_hhdet_fec!H54)</f>
        <v>0.60763808809975095</v>
      </c>
      <c r="I54" s="112">
        <f>IF(RES_hhdet_tes!I54=0,"",RES_hhdet_tes!I54/RES_hhdet_fec!I54)</f>
        <v>0.60942068812275141</v>
      </c>
      <c r="J54" s="112">
        <f>IF(RES_hhdet_tes!J54=0,"",RES_hhdet_tes!J54/RES_hhdet_fec!J54)</f>
        <v>0.61011479741382768</v>
      </c>
      <c r="K54" s="112">
        <f>IF(RES_hhdet_tes!K54=0,"",RES_hhdet_tes!K54/RES_hhdet_fec!K54)</f>
        <v>0.61299157026351059</v>
      </c>
      <c r="L54" s="112">
        <f>IF(RES_hhdet_tes!L54=0,"",RES_hhdet_tes!L54/RES_hhdet_fec!L54)</f>
        <v>0.61601850585047535</v>
      </c>
      <c r="M54" s="112">
        <f>IF(RES_hhdet_tes!M54=0,"",RES_hhdet_tes!M54/RES_hhdet_fec!M54)</f>
        <v>0.61984752004599608</v>
      </c>
      <c r="N54" s="112">
        <f>IF(RES_hhdet_tes!N54=0,"",RES_hhdet_tes!N54/RES_hhdet_fec!N54)</f>
        <v>0.62548764223450948</v>
      </c>
      <c r="O54" s="112">
        <f>IF(RES_hhdet_tes!O54=0,"",RES_hhdet_tes!O54/RES_hhdet_fec!O54)</f>
        <v>0.63305201598148553</v>
      </c>
      <c r="P54" s="112">
        <f>IF(RES_hhdet_tes!P54=0,"",RES_hhdet_tes!P54/RES_hhdet_fec!P54)</f>
        <v>0.63827102071166397</v>
      </c>
      <c r="Q54" s="112">
        <f>IF(RES_hhdet_tes!Q54=0,"",RES_hhdet_tes!Q54/RES_hhdet_fec!Q54)</f>
        <v>0.6408302494695487</v>
      </c>
      <c r="R54" s="112">
        <f>IF(RES_hhdet_tes!R54=0,"",RES_hhdet_tes!R54/RES_hhdet_fec!R54)</f>
        <v>0.64836110068053532</v>
      </c>
      <c r="S54" s="112">
        <f>IF(RES_hhdet_tes!S54=0,"",RES_hhdet_tes!S54/RES_hhdet_fec!S54)</f>
        <v>0.66302826303132023</v>
      </c>
      <c r="T54" s="112">
        <f>IF(RES_hhdet_tes!T54=0,"",RES_hhdet_tes!T54/RES_hhdet_fec!T54)</f>
        <v>0.67487725508627927</v>
      </c>
      <c r="U54" s="112">
        <f>IF(RES_hhdet_tes!U54=0,"",RES_hhdet_tes!U54/RES_hhdet_fec!U54)</f>
        <v>0.69736149943369585</v>
      </c>
      <c r="V54" s="112">
        <f>IF(RES_hhdet_tes!V54=0,"",RES_hhdet_tes!V54/RES_hhdet_fec!V54)</f>
        <v>0.71783576859832332</v>
      </c>
      <c r="W54" s="112">
        <f>IF(RES_hhdet_tes!W54=0,"",RES_hhdet_tes!W54/RES_hhdet_fec!W54)</f>
        <v>0.73413948923357808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0.87607494461992264</v>
      </c>
      <c r="C55" s="113">
        <f>IF(RES_hhdet_tes!C55=0,"",RES_hhdet_tes!C55/RES_hhdet_fec!C55)</f>
        <v>0.87881152854805988</v>
      </c>
      <c r="D55" s="113">
        <f>IF(RES_hhdet_tes!D55=0,"",RES_hhdet_tes!D55/RES_hhdet_fec!D55)</f>
        <v>0.87771498335849507</v>
      </c>
      <c r="E55" s="113">
        <f>IF(RES_hhdet_tes!E55=0,"",RES_hhdet_tes!E55/RES_hhdet_fec!E55)</f>
        <v>0.88304789274346129</v>
      </c>
      <c r="F55" s="113">
        <f>IF(RES_hhdet_tes!F55=0,"",RES_hhdet_tes!F55/RES_hhdet_fec!F55)</f>
        <v>0.88245651319593998</v>
      </c>
      <c r="G55" s="113">
        <f>IF(RES_hhdet_tes!G55=0,"",RES_hhdet_tes!G55/RES_hhdet_fec!G55)</f>
        <v>0.87068012817368234</v>
      </c>
      <c r="H55" s="113">
        <f>IF(RES_hhdet_tes!H55=0,"",RES_hhdet_tes!H55/RES_hhdet_fec!H55)</f>
        <v>0.88404492401044499</v>
      </c>
      <c r="I55" s="113">
        <f>IF(RES_hhdet_tes!I55=0,"",RES_hhdet_tes!I55/RES_hhdet_fec!I55)</f>
        <v>0.88397694201832411</v>
      </c>
      <c r="J55" s="113">
        <f>IF(RES_hhdet_tes!J55=0,"",RES_hhdet_tes!J55/RES_hhdet_fec!J55)</f>
        <v>0.88657477741398016</v>
      </c>
      <c r="K55" s="113">
        <f>IF(RES_hhdet_tes!K55=0,"",RES_hhdet_tes!K55/RES_hhdet_fec!K55)</f>
        <v>0.88671118191281473</v>
      </c>
      <c r="L55" s="113">
        <f>IF(RES_hhdet_tes!L55=0,"",RES_hhdet_tes!L55/RES_hhdet_fec!L55)</f>
        <v>0.88702267189878725</v>
      </c>
      <c r="M55" s="113">
        <f>IF(RES_hhdet_tes!M55=0,"",RES_hhdet_tes!M55/RES_hhdet_fec!M55)</f>
        <v>0.89029741434228016</v>
      </c>
      <c r="N55" s="113">
        <f>IF(RES_hhdet_tes!N55=0,"",RES_hhdet_tes!N55/RES_hhdet_fec!N55)</f>
        <v>0.90820580637183812</v>
      </c>
      <c r="O55" s="113">
        <f>IF(RES_hhdet_tes!O55=0,"",RES_hhdet_tes!O55/RES_hhdet_fec!O55)</f>
        <v>0.90291721050873008</v>
      </c>
      <c r="P55" s="113">
        <f>IF(RES_hhdet_tes!P55=0,"",RES_hhdet_tes!P55/RES_hhdet_fec!P55)</f>
        <v>0.90697941941762039</v>
      </c>
      <c r="Q55" s="113">
        <f>IF(RES_hhdet_tes!Q55=0,"",RES_hhdet_tes!Q55/RES_hhdet_fec!Q55)</f>
        <v>0.91346097193103859</v>
      </c>
      <c r="R55" s="113">
        <f>IF(RES_hhdet_tes!R55=0,"",RES_hhdet_tes!R55/RES_hhdet_fec!R55)</f>
        <v>0.90511798719053627</v>
      </c>
      <c r="S55" s="113">
        <f>IF(RES_hhdet_tes!S55=0,"",RES_hhdet_tes!S55/RES_hhdet_fec!S55)</f>
        <v>0.90890793895997124</v>
      </c>
      <c r="T55" s="113">
        <f>IF(RES_hhdet_tes!T55=0,"",RES_hhdet_tes!T55/RES_hhdet_fec!T55)</f>
        <v>0.91695218868508865</v>
      </c>
      <c r="U55" s="113">
        <f>IF(RES_hhdet_tes!U55=0,"",RES_hhdet_tes!U55/RES_hhdet_fec!U55)</f>
        <v>0.92491646384845227</v>
      </c>
      <c r="V55" s="113">
        <f>IF(RES_hhdet_tes!V55=0,"",RES_hhdet_tes!V55/RES_hhdet_fec!V55)</f>
        <v>0.93075644486124542</v>
      </c>
      <c r="W55" s="113">
        <f>IF(RES_hhdet_tes!W55=0,"",RES_hhdet_tes!W55/RES_hhdet_fec!W55)</f>
        <v>0.93198132745896223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0.5828628174010817</v>
      </c>
      <c r="C56" s="111">
        <f>IF(RES_hhdet_tes!C56=0,"",RES_hhdet_tes!C56/RES_hhdet_fec!C56)</f>
        <v>0.58689318692530967</v>
      </c>
      <c r="D56" s="111">
        <f>IF(RES_hhdet_tes!D56=0,"",RES_hhdet_tes!D56/RES_hhdet_fec!D56)</f>
        <v>0.59051500270911494</v>
      </c>
      <c r="E56" s="111">
        <f>IF(RES_hhdet_tes!E56=0,"",RES_hhdet_tes!E56/RES_hhdet_fec!E56)</f>
        <v>0.59470461478776593</v>
      </c>
      <c r="F56" s="111">
        <f>IF(RES_hhdet_tes!F56=0,"",RES_hhdet_tes!F56/RES_hhdet_fec!F56)</f>
        <v>0.5986436164267287</v>
      </c>
      <c r="G56" s="111">
        <f>IF(RES_hhdet_tes!G56=0,"",RES_hhdet_tes!G56/RES_hhdet_fec!G56)</f>
        <v>0.60276199055328872</v>
      </c>
      <c r="H56" s="111">
        <f>IF(RES_hhdet_tes!H56=0,"",RES_hhdet_tes!H56/RES_hhdet_fec!H56)</f>
        <v>0.60749292106535868</v>
      </c>
      <c r="I56" s="111">
        <f>IF(RES_hhdet_tes!I56=0,"",RES_hhdet_tes!I56/RES_hhdet_fec!I56)</f>
        <v>0.61036841850233536</v>
      </c>
      <c r="J56" s="111">
        <f>IF(RES_hhdet_tes!J56=0,"",RES_hhdet_tes!J56/RES_hhdet_fec!J56)</f>
        <v>0.6122174678746678</v>
      </c>
      <c r="K56" s="111">
        <f>IF(RES_hhdet_tes!K56=0,"",RES_hhdet_tes!K56/RES_hhdet_fec!K56)</f>
        <v>0.61464253127233615</v>
      </c>
      <c r="L56" s="111">
        <f>IF(RES_hhdet_tes!L56=0,"",RES_hhdet_tes!L56/RES_hhdet_fec!L56)</f>
        <v>0.61711565824340786</v>
      </c>
      <c r="M56" s="111">
        <f>IF(RES_hhdet_tes!M56=0,"",RES_hhdet_tes!M56/RES_hhdet_fec!M56)</f>
        <v>0.61970770684194698</v>
      </c>
      <c r="N56" s="111">
        <f>IF(RES_hhdet_tes!N56=0,"",RES_hhdet_tes!N56/RES_hhdet_fec!N56)</f>
        <v>0.62341020054768137</v>
      </c>
      <c r="O56" s="111">
        <f>IF(RES_hhdet_tes!O56=0,"",RES_hhdet_tes!O56/RES_hhdet_fec!O56)</f>
        <v>0.62942773769126859</v>
      </c>
      <c r="P56" s="111">
        <f>IF(RES_hhdet_tes!P56=0,"",RES_hhdet_tes!P56/RES_hhdet_fec!P56)</f>
        <v>0.63601085269270863</v>
      </c>
      <c r="Q56" s="111">
        <f>IF(RES_hhdet_tes!Q56=0,"",RES_hhdet_tes!Q56/RES_hhdet_fec!Q56)</f>
        <v>0.64385649000895206</v>
      </c>
      <c r="R56" s="111">
        <f>IF(RES_hhdet_tes!R56=0,"",RES_hhdet_tes!R56/RES_hhdet_fec!R56)</f>
        <v>0.65659036914689017</v>
      </c>
      <c r="S56" s="111">
        <f>IF(RES_hhdet_tes!S56=0,"",RES_hhdet_tes!S56/RES_hhdet_fec!S56)</f>
        <v>0.67324677820914591</v>
      </c>
      <c r="T56" s="111">
        <f>IF(RES_hhdet_tes!T56=0,"",RES_hhdet_tes!T56/RES_hhdet_fec!T56)</f>
        <v>0.68945340758484885</v>
      </c>
      <c r="U56" s="111">
        <f>IF(RES_hhdet_tes!U56=0,"",RES_hhdet_tes!U56/RES_hhdet_fec!U56)</f>
        <v>0.70496440584065789</v>
      </c>
      <c r="V56" s="111">
        <f>IF(RES_hhdet_tes!V56=0,"",RES_hhdet_tes!V56/RES_hhdet_fec!V56)</f>
        <v>0.71983515466946235</v>
      </c>
      <c r="W56" s="111">
        <f>IF(RES_hhdet_tes!W56=0,"",RES_hhdet_tes!W56/RES_hhdet_fec!W56)</f>
        <v>0.72937859799130511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0.72929569080673673</v>
      </c>
      <c r="C58" s="124">
        <f>IF(RES_hhdet_tes!C58=0,"",RES_hhdet_tes!C58/RES_hhdet_fec!C58)</f>
        <v>0.73177763784666083</v>
      </c>
      <c r="D58" s="124">
        <f>IF(RES_hhdet_tes!D58=0,"",RES_hhdet_tes!D58/RES_hhdet_fec!D58)</f>
        <v>0.73544017217358149</v>
      </c>
      <c r="E58" s="124">
        <f>IF(RES_hhdet_tes!E58=0,"",RES_hhdet_tes!E58/RES_hhdet_fec!E58)</f>
        <v>0.73853202108984739</v>
      </c>
      <c r="F58" s="124">
        <f>IF(RES_hhdet_tes!F58=0,"",RES_hhdet_tes!F58/RES_hhdet_fec!F58)</f>
        <v>0.74131979519411229</v>
      </c>
      <c r="G58" s="124">
        <f>IF(RES_hhdet_tes!G58=0,"",RES_hhdet_tes!G58/RES_hhdet_fec!G58)</f>
        <v>0.74462879094426826</v>
      </c>
      <c r="H58" s="124">
        <f>IF(RES_hhdet_tes!H58=0,"",RES_hhdet_tes!H58/RES_hhdet_fec!H58)</f>
        <v>0.74801404512662018</v>
      </c>
      <c r="I58" s="124">
        <f>IF(RES_hhdet_tes!I58=0,"",RES_hhdet_tes!I58/RES_hhdet_fec!I58)</f>
        <v>0.7489976241952081</v>
      </c>
      <c r="J58" s="124">
        <f>IF(RES_hhdet_tes!J58=0,"",RES_hhdet_tes!J58/RES_hhdet_fec!J58)</f>
        <v>0.749663758138156</v>
      </c>
      <c r="K58" s="124">
        <f>IF(RES_hhdet_tes!K58=0,"",RES_hhdet_tes!K58/RES_hhdet_fec!K58)</f>
        <v>0.75255776935435803</v>
      </c>
      <c r="L58" s="124">
        <f>IF(RES_hhdet_tes!L58=0,"",RES_hhdet_tes!L58/RES_hhdet_fec!L58)</f>
        <v>0.75193652486239615</v>
      </c>
      <c r="M58" s="124">
        <f>IF(RES_hhdet_tes!M58=0,"",RES_hhdet_tes!M58/RES_hhdet_fec!M58)</f>
        <v>0.75352088398370742</v>
      </c>
      <c r="N58" s="124">
        <f>IF(RES_hhdet_tes!N58=0,"",RES_hhdet_tes!N58/RES_hhdet_fec!N58)</f>
        <v>0.76272474468014695</v>
      </c>
      <c r="O58" s="124">
        <f>IF(RES_hhdet_tes!O58=0,"",RES_hhdet_tes!O58/RES_hhdet_fec!O58)</f>
        <v>0.7529227689065433</v>
      </c>
      <c r="P58" s="124">
        <f>IF(RES_hhdet_tes!P58=0,"",RES_hhdet_tes!P58/RES_hhdet_fec!P58)</f>
        <v>0.75299427670467201</v>
      </c>
      <c r="Q58" s="124">
        <f>IF(RES_hhdet_tes!Q58=0,"",RES_hhdet_tes!Q58/RES_hhdet_fec!Q58)</f>
        <v>0.75553913274407469</v>
      </c>
      <c r="R58" s="124">
        <f>IF(RES_hhdet_tes!R58=0,"",RES_hhdet_tes!R58/RES_hhdet_fec!R58)</f>
        <v>0.76034438003608207</v>
      </c>
      <c r="S58" s="124">
        <f>IF(RES_hhdet_tes!S58=0,"",RES_hhdet_tes!S58/RES_hhdet_fec!S58)</f>
        <v>0.76373851072639276</v>
      </c>
      <c r="T58" s="124">
        <f>IF(RES_hhdet_tes!T58=0,"",RES_hhdet_tes!T58/RES_hhdet_fec!T58)</f>
        <v>0.7589874975905645</v>
      </c>
      <c r="U58" s="124">
        <f>IF(RES_hhdet_tes!U58=0,"",RES_hhdet_tes!U58/RES_hhdet_fec!U58)</f>
        <v>0.76012085957644515</v>
      </c>
      <c r="V58" s="124">
        <f>IF(RES_hhdet_tes!V58=0,"",RES_hhdet_tes!V58/RES_hhdet_fec!V58)</f>
        <v>0.76368120457303434</v>
      </c>
      <c r="W58" s="124">
        <f>IF(RES_hhdet_tes!W58=0,"",RES_hhdet_tes!W58/RES_hhdet_fec!W58)</f>
        <v>0.7691647605511801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0.58390050731447285</v>
      </c>
      <c r="C59" s="111">
        <f>IF(RES_hhdet_tes!C59=0,"",RES_hhdet_tes!C59/RES_hhdet_fec!C59)</f>
        <v>0.58478675357656418</v>
      </c>
      <c r="D59" s="111">
        <f>IF(RES_hhdet_tes!D59=0,"",RES_hhdet_tes!D59/RES_hhdet_fec!D59)</f>
        <v>0.58560895713620242</v>
      </c>
      <c r="E59" s="111">
        <f>IF(RES_hhdet_tes!E59=0,"",RES_hhdet_tes!E59/RES_hhdet_fec!E59)</f>
        <v>0.58679808082226359</v>
      </c>
      <c r="F59" s="111">
        <f>IF(RES_hhdet_tes!F59=0,"",RES_hhdet_tes!F59/RES_hhdet_fec!F59)</f>
        <v>0.5882818429119091</v>
      </c>
      <c r="G59" s="111">
        <f>IF(RES_hhdet_tes!G59=0,"",RES_hhdet_tes!G59/RES_hhdet_fec!G59)</f>
        <v>0.58998737050181149</v>
      </c>
      <c r="H59" s="111">
        <f>IF(RES_hhdet_tes!H59=0,"",RES_hhdet_tes!H59/RES_hhdet_fec!H59)</f>
        <v>0.59203975071322412</v>
      </c>
      <c r="I59" s="111">
        <f>IF(RES_hhdet_tes!I59=0,"",RES_hhdet_tes!I59/RES_hhdet_fec!I59)</f>
        <v>0.59313076584031676</v>
      </c>
      <c r="J59" s="111">
        <f>IF(RES_hhdet_tes!J59=0,"",RES_hhdet_tes!J59/RES_hhdet_fec!J59)</f>
        <v>0.59368390258684745</v>
      </c>
      <c r="K59" s="111">
        <f>IF(RES_hhdet_tes!K59=0,"",RES_hhdet_tes!K59/RES_hhdet_fec!K59)</f>
        <v>0.59439998589520138</v>
      </c>
      <c r="L59" s="111">
        <f>IF(RES_hhdet_tes!L59=0,"",RES_hhdet_tes!L59/RES_hhdet_fec!L59)</f>
        <v>0.59504145320987067</v>
      </c>
      <c r="M59" s="111">
        <f>IF(RES_hhdet_tes!M59=0,"",RES_hhdet_tes!M59/RES_hhdet_fec!M59)</f>
        <v>0.59570267779539809</v>
      </c>
      <c r="N59" s="111">
        <f>IF(RES_hhdet_tes!N59=0,"",RES_hhdet_tes!N59/RES_hhdet_fec!N59)</f>
        <v>0.59638177896962563</v>
      </c>
      <c r="O59" s="111">
        <f>IF(RES_hhdet_tes!O59=0,"",RES_hhdet_tes!O59/RES_hhdet_fec!O59)</f>
        <v>0.59700941190297752</v>
      </c>
      <c r="P59" s="111">
        <f>IF(RES_hhdet_tes!P59=0,"",RES_hhdet_tes!P59/RES_hhdet_fec!P59)</f>
        <v>0.59720235789557308</v>
      </c>
      <c r="Q59" s="111">
        <f>IF(RES_hhdet_tes!Q59=0,"",RES_hhdet_tes!Q59/RES_hhdet_fec!Q59)</f>
        <v>0.59732105320947471</v>
      </c>
      <c r="R59" s="111">
        <f>IF(RES_hhdet_tes!R59=0,"",RES_hhdet_tes!R59/RES_hhdet_fec!R59)</f>
        <v>0.59774527737065197</v>
      </c>
      <c r="S59" s="111">
        <f>IF(RES_hhdet_tes!S59=0,"",RES_hhdet_tes!S59/RES_hhdet_fec!S59)</f>
        <v>0.59930330165835854</v>
      </c>
      <c r="T59" s="111">
        <f>IF(RES_hhdet_tes!T59=0,"",RES_hhdet_tes!T59/RES_hhdet_fec!T59)</f>
        <v>0.60187240526756447</v>
      </c>
      <c r="U59" s="111">
        <f>IF(RES_hhdet_tes!U59=0,"",RES_hhdet_tes!U59/RES_hhdet_fec!U59)</f>
        <v>0.60526004537271172</v>
      </c>
      <c r="V59" s="111">
        <f>IF(RES_hhdet_tes!V59=0,"",RES_hhdet_tes!V59/RES_hhdet_fec!V59)</f>
        <v>0.60867125789209253</v>
      </c>
      <c r="W59" s="111">
        <f>IF(RES_hhdet_tes!W59=0,"",RES_hhdet_tes!W59/RES_hhdet_fec!W59)</f>
        <v>0.61076388744320198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0.73762096063020355</v>
      </c>
      <c r="C60" s="45">
        <f>IF(RES_hhdet_tes!C60=0,"",RES_hhdet_tes!C60/RES_hhdet_fec!C60)</f>
        <v>0.74008164863866888</v>
      </c>
      <c r="D60" s="45">
        <f>IF(RES_hhdet_tes!D60=0,"",RES_hhdet_tes!D60/RES_hhdet_fec!D60)</f>
        <v>0.74271246456984674</v>
      </c>
      <c r="E60" s="45">
        <f>IF(RES_hhdet_tes!E60=0,"",RES_hhdet_tes!E60/RES_hhdet_fec!E60)</f>
        <v>0.74547122166109248</v>
      </c>
      <c r="F60" s="45">
        <f>IF(RES_hhdet_tes!F60=0,"",RES_hhdet_tes!F60/RES_hhdet_fec!F60)</f>
        <v>0.74845089111424479</v>
      </c>
      <c r="G60" s="45">
        <f>IF(RES_hhdet_tes!G60=0,"",RES_hhdet_tes!G60/RES_hhdet_fec!G60)</f>
        <v>0.75139518870233457</v>
      </c>
      <c r="H60" s="45">
        <f>IF(RES_hhdet_tes!H60=0,"",RES_hhdet_tes!H60/RES_hhdet_fec!H60)</f>
        <v>0.75479129612171958</v>
      </c>
      <c r="I60" s="45">
        <f>IF(RES_hhdet_tes!I60=0,"",RES_hhdet_tes!I60/RES_hhdet_fec!I60)</f>
        <v>0.75668089313414166</v>
      </c>
      <c r="J60" s="45">
        <f>IF(RES_hhdet_tes!J60=0,"",RES_hhdet_tes!J60/RES_hhdet_fec!J60)</f>
        <v>0.75787973892849503</v>
      </c>
      <c r="K60" s="45">
        <f>IF(RES_hhdet_tes!K60=0,"",RES_hhdet_tes!K60/RES_hhdet_fec!K60)</f>
        <v>0.75979740204891133</v>
      </c>
      <c r="L60" s="45">
        <f>IF(RES_hhdet_tes!L60=0,"",RES_hhdet_tes!L60/RES_hhdet_fec!L60)</f>
        <v>0.76177390597754413</v>
      </c>
      <c r="M60" s="45">
        <f>IF(RES_hhdet_tes!M60=0,"",RES_hhdet_tes!M60/RES_hhdet_fec!M60)</f>
        <v>0.76383763059389409</v>
      </c>
      <c r="N60" s="45">
        <f>IF(RES_hhdet_tes!N60=0,"",RES_hhdet_tes!N60/RES_hhdet_fec!N60)</f>
        <v>0.76642474918854575</v>
      </c>
      <c r="O60" s="45">
        <f>IF(RES_hhdet_tes!O60=0,"",RES_hhdet_tes!O60/RES_hhdet_fec!O60)</f>
        <v>0.7695377970013475</v>
      </c>
      <c r="P60" s="45">
        <f>IF(RES_hhdet_tes!P60=0,"",RES_hhdet_tes!P60/RES_hhdet_fec!P60)</f>
        <v>0.77194175281713395</v>
      </c>
      <c r="Q60" s="45">
        <f>IF(RES_hhdet_tes!Q60=0,"",RES_hhdet_tes!Q60/RES_hhdet_fec!Q60)</f>
        <v>0.77466277890500224</v>
      </c>
      <c r="R60" s="45">
        <f>IF(RES_hhdet_tes!R60=0,"",RES_hhdet_tes!R60/RES_hhdet_fec!R60)</f>
        <v>0.78024611865788573</v>
      </c>
      <c r="S60" s="45">
        <f>IF(RES_hhdet_tes!S60=0,"",RES_hhdet_tes!S60/RES_hhdet_fec!S60)</f>
        <v>0.78942134034923672</v>
      </c>
      <c r="T60" s="45">
        <f>IF(RES_hhdet_tes!T60=0,"",RES_hhdet_tes!T60/RES_hhdet_fec!T60)</f>
        <v>0.79935155151166815</v>
      </c>
      <c r="U60" s="45">
        <f>IF(RES_hhdet_tes!U60=0,"",RES_hhdet_tes!U60/RES_hhdet_fec!U60)</f>
        <v>0.81292572191984291</v>
      </c>
      <c r="V60" s="45">
        <f>IF(RES_hhdet_tes!V60=0,"",RES_hhdet_tes!V60/RES_hhdet_fec!V60)</f>
        <v>0.82763352896864362</v>
      </c>
      <c r="W60" s="45">
        <f>IF(RES_hhdet_tes!W60=0,"",RES_hhdet_tes!W60/RES_hhdet_fec!W60)</f>
        <v>0.83904991957871544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0.54013046901971873</v>
      </c>
      <c r="C62" s="119">
        <f>IF(RES_hhdet_tes!C62=0,"",RES_hhdet_tes!C62/RES_hhdet_fec!C62)</f>
        <v>0.5669571894588622</v>
      </c>
      <c r="D62" s="119">
        <f>IF(RES_hhdet_tes!D62=0,"",RES_hhdet_tes!D62/RES_hhdet_fec!D62)</f>
        <v>0.59795636717333567</v>
      </c>
      <c r="E62" s="119">
        <f>IF(RES_hhdet_tes!E62=0,"",RES_hhdet_tes!E62/RES_hhdet_fec!E62)</f>
        <v>0.62748996919921285</v>
      </c>
      <c r="F62" s="119">
        <f>IF(RES_hhdet_tes!F62=0,"",RES_hhdet_tes!F62/RES_hhdet_fec!F62)</f>
        <v>0.64040230519850705</v>
      </c>
      <c r="G62" s="119">
        <f>IF(RES_hhdet_tes!G62=0,"",RES_hhdet_tes!G62/RES_hhdet_fec!G62)</f>
        <v>0.65118961325893343</v>
      </c>
      <c r="H62" s="119">
        <f>IF(RES_hhdet_tes!H62=0,"",RES_hhdet_tes!H62/RES_hhdet_fec!H62)</f>
        <v>0.66367204839942928</v>
      </c>
      <c r="I62" s="119">
        <f>IF(RES_hhdet_tes!I62=0,"",RES_hhdet_tes!I62/RES_hhdet_fec!I62)</f>
        <v>0.69972488593931625</v>
      </c>
      <c r="J62" s="119">
        <f>IF(RES_hhdet_tes!J62=0,"",RES_hhdet_tes!J62/RES_hhdet_fec!J62)</f>
        <v>0.71268137469791004</v>
      </c>
      <c r="K62" s="119">
        <f>IF(RES_hhdet_tes!K62=0,"",RES_hhdet_tes!K62/RES_hhdet_fec!K62)</f>
        <v>0.69618046786540866</v>
      </c>
      <c r="L62" s="119">
        <f>IF(RES_hhdet_tes!L62=0,"",RES_hhdet_tes!L62/RES_hhdet_fec!L62)</f>
        <v>0.73411746199951589</v>
      </c>
      <c r="M62" s="119">
        <f>IF(RES_hhdet_tes!M62=0,"",RES_hhdet_tes!M62/RES_hhdet_fec!M62)</f>
        <v>0.71056790892110144</v>
      </c>
      <c r="N62" s="119">
        <f>IF(RES_hhdet_tes!N62=0,"",RES_hhdet_tes!N62/RES_hhdet_fec!N62)</f>
        <v>0.7709446964071569</v>
      </c>
      <c r="O62" s="119">
        <f>IF(RES_hhdet_tes!O62=0,"",RES_hhdet_tes!O62/RES_hhdet_fec!O62)</f>
        <v>0.75845286641747689</v>
      </c>
      <c r="P62" s="119">
        <f>IF(RES_hhdet_tes!P62=0,"",RES_hhdet_tes!P62/RES_hhdet_fec!P62)</f>
        <v>0.74772708017492417</v>
      </c>
      <c r="Q62" s="119">
        <f>IF(RES_hhdet_tes!Q62=0,"",RES_hhdet_tes!Q62/RES_hhdet_fec!Q62)</f>
        <v>0.74936536376884233</v>
      </c>
      <c r="R62" s="119">
        <f>IF(RES_hhdet_tes!R62=0,"",RES_hhdet_tes!R62/RES_hhdet_fec!R62)</f>
        <v>0.79767627080156422</v>
      </c>
      <c r="S62" s="119">
        <f>IF(RES_hhdet_tes!S62=0,"",RES_hhdet_tes!S62/RES_hhdet_fec!S62)</f>
        <v>0.81898504512298442</v>
      </c>
      <c r="T62" s="119">
        <f>IF(RES_hhdet_tes!T62=0,"",RES_hhdet_tes!T62/RES_hhdet_fec!T62)</f>
        <v>0.82093352599196612</v>
      </c>
      <c r="U62" s="119">
        <f>IF(RES_hhdet_tes!U62=0,"",RES_hhdet_tes!U62/RES_hhdet_fec!U62)</f>
        <v>0.87596909184554361</v>
      </c>
      <c r="V62" s="119">
        <f>IF(RES_hhdet_tes!V62=0,"",RES_hhdet_tes!V62/RES_hhdet_fec!V62)</f>
        <v>0.87468301539534166</v>
      </c>
      <c r="W62" s="119">
        <f>IF(RES_hhdet_tes!W62=0,"",RES_hhdet_tes!W62/RES_hhdet_fec!W62)</f>
        <v>0.87743807481962377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0.46921774873059929</v>
      </c>
      <c r="C63" s="124">
        <f>IF(RES_hhdet_tes!C63=0,"",RES_hhdet_tes!C63/RES_hhdet_fec!C63)</f>
        <v>0.48696399607409924</v>
      </c>
      <c r="D63" s="124">
        <f>IF(RES_hhdet_tes!D63=0,"",RES_hhdet_tes!D63/RES_hhdet_fec!D63)</f>
        <v>0.52678636633192644</v>
      </c>
      <c r="E63" s="124">
        <f>IF(RES_hhdet_tes!E63=0,"",RES_hhdet_tes!E63/RES_hhdet_fec!E63)</f>
        <v>0.55093134767589469</v>
      </c>
      <c r="F63" s="124">
        <f>IF(RES_hhdet_tes!F63=0,"",RES_hhdet_tes!F63/RES_hhdet_fec!F63)</f>
        <v>0.56829014212896978</v>
      </c>
      <c r="G63" s="124">
        <f>IF(RES_hhdet_tes!G63=0,"",RES_hhdet_tes!G63/RES_hhdet_fec!G63)</f>
        <v>0.57957711492551023</v>
      </c>
      <c r="H63" s="124">
        <f>IF(RES_hhdet_tes!H63=0,"",RES_hhdet_tes!H63/RES_hhdet_fec!H63)</f>
        <v>0.58794317232071724</v>
      </c>
      <c r="I63" s="124">
        <f>IF(RES_hhdet_tes!I63=0,"",RES_hhdet_tes!I63/RES_hhdet_fec!I63)</f>
        <v>0.5941981925083647</v>
      </c>
      <c r="J63" s="124">
        <f>IF(RES_hhdet_tes!J63=0,"",RES_hhdet_tes!J63/RES_hhdet_fec!J63)</f>
        <v>0.59986520534270549</v>
      </c>
      <c r="K63" s="124">
        <f>IF(RES_hhdet_tes!K63=0,"",RES_hhdet_tes!K63/RES_hhdet_fec!K63)</f>
        <v>0.60549961833856436</v>
      </c>
      <c r="L63" s="124">
        <f>IF(RES_hhdet_tes!L63=0,"",RES_hhdet_tes!L63/RES_hhdet_fec!L63)</f>
        <v>0.60875570746161545</v>
      </c>
      <c r="M63" s="124">
        <f>IF(RES_hhdet_tes!M63=0,"",RES_hhdet_tes!M63/RES_hhdet_fec!M63)</f>
        <v>0.61209966468429833</v>
      </c>
      <c r="N63" s="124">
        <f>IF(RES_hhdet_tes!N63=0,"",RES_hhdet_tes!N63/RES_hhdet_fec!N63)</f>
        <v>0.61432904707843183</v>
      </c>
      <c r="O63" s="124">
        <f>IF(RES_hhdet_tes!O63=0,"",RES_hhdet_tes!O63/RES_hhdet_fec!O63)</f>
        <v>0.62110452294984841</v>
      </c>
      <c r="P63" s="124">
        <f>IF(RES_hhdet_tes!P63=0,"",RES_hhdet_tes!P63/RES_hhdet_fec!P63)</f>
        <v>0.62830188796816988</v>
      </c>
      <c r="Q63" s="124">
        <f>IF(RES_hhdet_tes!Q63=0,"",RES_hhdet_tes!Q63/RES_hhdet_fec!Q63)</f>
        <v>0.63935050753300726</v>
      </c>
      <c r="R63" s="124">
        <f>IF(RES_hhdet_tes!R63=0,"",RES_hhdet_tes!R63/RES_hhdet_fec!R63)</f>
        <v>0.6484315402925559</v>
      </c>
      <c r="S63" s="124">
        <f>IF(RES_hhdet_tes!S63=0,"",RES_hhdet_tes!S63/RES_hhdet_fec!S63)</f>
        <v>0.66081684659965756</v>
      </c>
      <c r="T63" s="124">
        <f>IF(RES_hhdet_tes!T63=0,"",RES_hhdet_tes!T63/RES_hhdet_fec!T63)</f>
        <v>0.67438406545597673</v>
      </c>
      <c r="U63" s="124">
        <f>IF(RES_hhdet_tes!U63=0,"",RES_hhdet_tes!U63/RES_hhdet_fec!U63)</f>
        <v>0.68983834265659782</v>
      </c>
      <c r="V63" s="124">
        <f>IF(RES_hhdet_tes!V63=0,"",RES_hhdet_tes!V63/RES_hhdet_fec!V63)</f>
        <v>0.70473464019716736</v>
      </c>
      <c r="W63" s="124">
        <f>IF(RES_hhdet_tes!W63=0,"",RES_hhdet_tes!W63/RES_hhdet_fec!W63)</f>
        <v>0.71767100647411108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0.46326492809883107</v>
      </c>
      <c r="C64" s="111">
        <f>IF(RES_hhdet_tes!C64=0,"",RES_hhdet_tes!C64/RES_hhdet_fec!C64)</f>
        <v>0.48123405065003222</v>
      </c>
      <c r="D64" s="111">
        <f>IF(RES_hhdet_tes!D64=0,"",RES_hhdet_tes!D64/RES_hhdet_fec!D64)</f>
        <v>0.52089529130002676</v>
      </c>
      <c r="E64" s="111">
        <f>IF(RES_hhdet_tes!E64=0,"",RES_hhdet_tes!E64/RES_hhdet_fec!E64)</f>
        <v>0.54541503158101923</v>
      </c>
      <c r="F64" s="111">
        <f>IF(RES_hhdet_tes!F64=0,"",RES_hhdet_tes!F64/RES_hhdet_fec!F64)</f>
        <v>0.56246448570908758</v>
      </c>
      <c r="G64" s="111">
        <f>IF(RES_hhdet_tes!G64=0,"",RES_hhdet_tes!G64/RES_hhdet_fec!G64)</f>
        <v>0.57387089135132385</v>
      </c>
      <c r="H64" s="111">
        <f>IF(RES_hhdet_tes!H64=0,"",RES_hhdet_tes!H64/RES_hhdet_fec!H64)</f>
        <v>0.58241248784094779</v>
      </c>
      <c r="I64" s="111">
        <f>IF(RES_hhdet_tes!I64=0,"",RES_hhdet_tes!I64/RES_hhdet_fec!I64)</f>
        <v>0.58903460519640582</v>
      </c>
      <c r="J64" s="111">
        <f>IF(RES_hhdet_tes!J64=0,"",RES_hhdet_tes!J64/RES_hhdet_fec!J64)</f>
        <v>0.59471163987172648</v>
      </c>
      <c r="K64" s="111">
        <f>IF(RES_hhdet_tes!K64=0,"",RES_hhdet_tes!K64/RES_hhdet_fec!K64)</f>
        <v>0.60012425872459529</v>
      </c>
      <c r="L64" s="111">
        <f>IF(RES_hhdet_tes!L64=0,"",RES_hhdet_tes!L64/RES_hhdet_fec!L64)</f>
        <v>0.60369381289256085</v>
      </c>
      <c r="M64" s="111">
        <f>IF(RES_hhdet_tes!M64=0,"",RES_hhdet_tes!M64/RES_hhdet_fec!M64)</f>
        <v>0.60706837752083964</v>
      </c>
      <c r="N64" s="111">
        <f>IF(RES_hhdet_tes!N64=0,"",RES_hhdet_tes!N64/RES_hhdet_fec!N64)</f>
        <v>0.60986086016183549</v>
      </c>
      <c r="O64" s="111">
        <f>IF(RES_hhdet_tes!O64=0,"",RES_hhdet_tes!O64/RES_hhdet_fec!O64)</f>
        <v>0.61623617933569952</v>
      </c>
      <c r="P64" s="111">
        <f>IF(RES_hhdet_tes!P64=0,"",RES_hhdet_tes!P64/RES_hhdet_fec!P64)</f>
        <v>0.62333055873330534</v>
      </c>
      <c r="Q64" s="111">
        <f>IF(RES_hhdet_tes!Q64=0,"",RES_hhdet_tes!Q64/RES_hhdet_fec!Q64)</f>
        <v>0.63471200366568647</v>
      </c>
      <c r="R64" s="111">
        <f>IF(RES_hhdet_tes!R64=0,"",RES_hhdet_tes!R64/RES_hhdet_fec!R64)</f>
        <v>0.64387237760906513</v>
      </c>
      <c r="S64" s="111">
        <f>IF(RES_hhdet_tes!S64=0,"",RES_hhdet_tes!S64/RES_hhdet_fec!S64)</f>
        <v>0.65634939855556962</v>
      </c>
      <c r="T64" s="111">
        <f>IF(RES_hhdet_tes!T64=0,"",RES_hhdet_tes!T64/RES_hhdet_fec!T64)</f>
        <v>0.67002508156358176</v>
      </c>
      <c r="U64" s="111">
        <f>IF(RES_hhdet_tes!U64=0,"",RES_hhdet_tes!U64/RES_hhdet_fec!U64)</f>
        <v>0.68560454016906192</v>
      </c>
      <c r="V64" s="111">
        <f>IF(RES_hhdet_tes!V64=0,"",RES_hhdet_tes!V64/RES_hhdet_fec!V64)</f>
        <v>0.7006259769220291</v>
      </c>
      <c r="W64" s="111">
        <f>IF(RES_hhdet_tes!W64=0,"",RES_hhdet_tes!W64/RES_hhdet_fec!W64)</f>
        <v>0.71367407943562344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1.7095301171197879</v>
      </c>
      <c r="C66" s="124">
        <f>IF(RES_hhdet_tes!C66=0,"",RES_hhdet_tes!C66/RES_hhdet_fec!C66)</f>
        <v>1.8185426449982773</v>
      </c>
      <c r="D66" s="124">
        <f>IF(RES_hhdet_tes!D66=0,"",RES_hhdet_tes!D66/RES_hhdet_fec!D66)</f>
        <v>1.9838015470495107</v>
      </c>
      <c r="E66" s="124">
        <f>IF(RES_hhdet_tes!E66=0,"",RES_hhdet_tes!E66/RES_hhdet_fec!E66)</f>
        <v>2.2137432741103189</v>
      </c>
      <c r="F66" s="124">
        <f>IF(RES_hhdet_tes!F66=0,"",RES_hhdet_tes!F66/RES_hhdet_fec!F66)</f>
        <v>2.3579592739726967</v>
      </c>
      <c r="G66" s="124">
        <f>IF(RES_hhdet_tes!G66=0,"",RES_hhdet_tes!G66/RES_hhdet_fec!G66)</f>
        <v>2.4405526925764645</v>
      </c>
      <c r="H66" s="124">
        <f>IF(RES_hhdet_tes!H66=0,"",RES_hhdet_tes!H66/RES_hhdet_fec!H66)</f>
        <v>2.5034329546546359</v>
      </c>
      <c r="I66" s="124">
        <f>IF(RES_hhdet_tes!I66=0,"",RES_hhdet_tes!I66/RES_hhdet_fec!I66)</f>
        <v>2.5470553417985351</v>
      </c>
      <c r="J66" s="124">
        <f>IF(RES_hhdet_tes!J66=0,"",RES_hhdet_tes!J66/RES_hhdet_fec!J66)</f>
        <v>2.5857271035850968</v>
      </c>
      <c r="K66" s="124">
        <f>IF(RES_hhdet_tes!K66=0,"",RES_hhdet_tes!K66/RES_hhdet_fec!K66)</f>
        <v>2.637817001631499</v>
      </c>
      <c r="L66" s="124">
        <f>IF(RES_hhdet_tes!L66=0,"",RES_hhdet_tes!L66/RES_hhdet_fec!L66)</f>
        <v>2.6928136511105758</v>
      </c>
      <c r="M66" s="124">
        <f>IF(RES_hhdet_tes!M66=0,"",RES_hhdet_tes!M66/RES_hhdet_fec!M66)</f>
        <v>2.7400168126556799</v>
      </c>
      <c r="N66" s="124">
        <f>IF(RES_hhdet_tes!N66=0,"",RES_hhdet_tes!N66/RES_hhdet_fec!N66)</f>
        <v>2.7978949931387267</v>
      </c>
      <c r="O66" s="124">
        <f>IF(RES_hhdet_tes!O66=0,"",RES_hhdet_tes!O66/RES_hhdet_fec!O66)</f>
        <v>2.8761657211595359</v>
      </c>
      <c r="P66" s="124">
        <f>IF(RES_hhdet_tes!P66=0,"",RES_hhdet_tes!P66/RES_hhdet_fec!P66)</f>
        <v>2.9781663720407781</v>
      </c>
      <c r="Q66" s="124">
        <f>IF(RES_hhdet_tes!Q66=0,"",RES_hhdet_tes!Q66/RES_hhdet_fec!Q66)</f>
        <v>3.1186722372984801</v>
      </c>
      <c r="R66" s="124">
        <f>IF(RES_hhdet_tes!R66=0,"",RES_hhdet_tes!R66/RES_hhdet_fec!R66)</f>
        <v>3.2710225643329571</v>
      </c>
      <c r="S66" s="124">
        <f>IF(RES_hhdet_tes!S66=0,"",RES_hhdet_tes!S66/RES_hhdet_fec!S66)</f>
        <v>3.3970636322764278</v>
      </c>
      <c r="T66" s="124">
        <f>IF(RES_hhdet_tes!T66=0,"",RES_hhdet_tes!T66/RES_hhdet_fec!T66)</f>
        <v>3.5005548908872792</v>
      </c>
      <c r="U66" s="124">
        <f>IF(RES_hhdet_tes!U66=0,"",RES_hhdet_tes!U66/RES_hhdet_fec!U66)</f>
        <v>3.5779898616356394</v>
      </c>
      <c r="V66" s="124">
        <f>IF(RES_hhdet_tes!V66=0,"",RES_hhdet_tes!V66/RES_hhdet_fec!V66)</f>
        <v>3.6445066059944415</v>
      </c>
      <c r="W66" s="124">
        <f>IF(RES_hhdet_tes!W66=0,"",RES_hhdet_tes!W66/RES_hhdet_fec!W66)</f>
        <v>3.7005050760932003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1.7095301171197879</v>
      </c>
      <c r="C67" s="111">
        <f>IF(RES_hhdet_tes!C67=0,"",RES_hhdet_tes!C67/RES_hhdet_fec!C67)</f>
        <v>1.8185426449982773</v>
      </c>
      <c r="D67" s="111">
        <f>IF(RES_hhdet_tes!D67=0,"",RES_hhdet_tes!D67/RES_hhdet_fec!D67)</f>
        <v>1.9838015470495107</v>
      </c>
      <c r="E67" s="111">
        <f>IF(RES_hhdet_tes!E67=0,"",RES_hhdet_tes!E67/RES_hhdet_fec!E67)</f>
        <v>2.2137432741103189</v>
      </c>
      <c r="F67" s="111">
        <f>IF(RES_hhdet_tes!F67=0,"",RES_hhdet_tes!F67/RES_hhdet_fec!F67)</f>
        <v>2.3579592739726967</v>
      </c>
      <c r="G67" s="111">
        <f>IF(RES_hhdet_tes!G67=0,"",RES_hhdet_tes!G67/RES_hhdet_fec!G67)</f>
        <v>2.4405526925764645</v>
      </c>
      <c r="H67" s="111">
        <f>IF(RES_hhdet_tes!H67=0,"",RES_hhdet_tes!H67/RES_hhdet_fec!H67)</f>
        <v>2.5034329546546359</v>
      </c>
      <c r="I67" s="111">
        <f>IF(RES_hhdet_tes!I67=0,"",RES_hhdet_tes!I67/RES_hhdet_fec!I67)</f>
        <v>2.5470553417985351</v>
      </c>
      <c r="J67" s="111">
        <f>IF(RES_hhdet_tes!J67=0,"",RES_hhdet_tes!J67/RES_hhdet_fec!J67)</f>
        <v>2.5857271035850968</v>
      </c>
      <c r="K67" s="111">
        <f>IF(RES_hhdet_tes!K67=0,"",RES_hhdet_tes!K67/RES_hhdet_fec!K67)</f>
        <v>2.637817001631499</v>
      </c>
      <c r="L67" s="111">
        <f>IF(RES_hhdet_tes!L67=0,"",RES_hhdet_tes!L67/RES_hhdet_fec!L67)</f>
        <v>2.6928136511105758</v>
      </c>
      <c r="M67" s="111">
        <f>IF(RES_hhdet_tes!M67=0,"",RES_hhdet_tes!M67/RES_hhdet_fec!M67)</f>
        <v>2.7400168126556799</v>
      </c>
      <c r="N67" s="111">
        <f>IF(RES_hhdet_tes!N67=0,"",RES_hhdet_tes!N67/RES_hhdet_fec!N67)</f>
        <v>2.7978949931387267</v>
      </c>
      <c r="O67" s="111">
        <f>IF(RES_hhdet_tes!O67=0,"",RES_hhdet_tes!O67/RES_hhdet_fec!O67)</f>
        <v>2.8761657211595359</v>
      </c>
      <c r="P67" s="111">
        <f>IF(RES_hhdet_tes!P67=0,"",RES_hhdet_tes!P67/RES_hhdet_fec!P67)</f>
        <v>2.9781663720407781</v>
      </c>
      <c r="Q67" s="111">
        <f>IF(RES_hhdet_tes!Q67=0,"",RES_hhdet_tes!Q67/RES_hhdet_fec!Q67)</f>
        <v>3.1186722372984801</v>
      </c>
      <c r="R67" s="111">
        <f>IF(RES_hhdet_tes!R67=0,"",RES_hhdet_tes!R67/RES_hhdet_fec!R67)</f>
        <v>3.2710225643329571</v>
      </c>
      <c r="S67" s="111">
        <f>IF(RES_hhdet_tes!S67=0,"",RES_hhdet_tes!S67/RES_hhdet_fec!S67)</f>
        <v>3.3970636322764278</v>
      </c>
      <c r="T67" s="111">
        <f>IF(RES_hhdet_tes!T67=0,"",RES_hhdet_tes!T67/RES_hhdet_fec!T67)</f>
        <v>3.5005548908872792</v>
      </c>
      <c r="U67" s="111">
        <f>IF(RES_hhdet_tes!U67=0,"",RES_hhdet_tes!U67/RES_hhdet_fec!U67)</f>
        <v>3.5779898616356394</v>
      </c>
      <c r="V67" s="111">
        <f>IF(RES_hhdet_tes!V67=0,"",RES_hhdet_tes!V67/RES_hhdet_fec!V67)</f>
        <v>3.6445066059944415</v>
      </c>
      <c r="W67" s="111">
        <f>IF(RES_hhdet_tes!W67=0,"",RES_hhdet_tes!W67/RES_hhdet_fec!W67)</f>
        <v>3.7005050760932003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0.70632183999374598</v>
      </c>
      <c r="C68" s="124">
        <f>IF(RES_hhdet_tes!C68=0,"",RES_hhdet_tes!C68/RES_hhdet_fec!C68)</f>
        <v>0.71941288406275461</v>
      </c>
      <c r="D68" s="124">
        <f>IF(RES_hhdet_tes!D68=0,"",RES_hhdet_tes!D68/RES_hhdet_fec!D68)</f>
        <v>0.72144496431980376</v>
      </c>
      <c r="E68" s="124">
        <f>IF(RES_hhdet_tes!E68=0,"",RES_hhdet_tes!E68/RES_hhdet_fec!E68)</f>
        <v>0.73702408070901682</v>
      </c>
      <c r="F68" s="124">
        <f>IF(RES_hhdet_tes!F68=0,"",RES_hhdet_tes!F68/RES_hhdet_fec!F68)</f>
        <v>0.72625167012987379</v>
      </c>
      <c r="G68" s="124">
        <f>IF(RES_hhdet_tes!G68=0,"",RES_hhdet_tes!G68/RES_hhdet_fec!G68)</f>
        <v>0.72551230102918085</v>
      </c>
      <c r="H68" s="124">
        <f>IF(RES_hhdet_tes!H68=0,"",RES_hhdet_tes!H68/RES_hhdet_fec!H68)</f>
        <v>0.73349061820870509</v>
      </c>
      <c r="I68" s="124">
        <f>IF(RES_hhdet_tes!I68=0,"",RES_hhdet_tes!I68/RES_hhdet_fec!I68)</f>
        <v>0.7609936974860867</v>
      </c>
      <c r="J68" s="124">
        <f>IF(RES_hhdet_tes!J68=0,"",RES_hhdet_tes!J68/RES_hhdet_fec!J68)</f>
        <v>0.77761281088315004</v>
      </c>
      <c r="K68" s="124">
        <f>IF(RES_hhdet_tes!K68=0,"",RES_hhdet_tes!K68/RES_hhdet_fec!K68)</f>
        <v>0.77176532149034704</v>
      </c>
      <c r="L68" s="124">
        <f>IF(RES_hhdet_tes!L68=0,"",RES_hhdet_tes!L68/RES_hhdet_fec!L68)</f>
        <v>0.77371484168012206</v>
      </c>
      <c r="M68" s="124">
        <f>IF(RES_hhdet_tes!M68=0,"",RES_hhdet_tes!M68/RES_hhdet_fec!M68)</f>
        <v>0.77392816901286177</v>
      </c>
      <c r="N68" s="124">
        <f>IF(RES_hhdet_tes!N68=0,"",RES_hhdet_tes!N68/RES_hhdet_fec!N68)</f>
        <v>0.78088846346757212</v>
      </c>
      <c r="O68" s="124">
        <f>IF(RES_hhdet_tes!O68=0,"",RES_hhdet_tes!O68/RES_hhdet_fec!O68)</f>
        <v>0.77536116583996573</v>
      </c>
      <c r="P68" s="124">
        <f>IF(RES_hhdet_tes!P68=0,"",RES_hhdet_tes!P68/RES_hhdet_fec!P68)</f>
        <v>0.78286695239358117</v>
      </c>
      <c r="Q68" s="124">
        <f>IF(RES_hhdet_tes!Q68=0,"",RES_hhdet_tes!Q68/RES_hhdet_fec!Q68)</f>
        <v>0.79711607613919411</v>
      </c>
      <c r="R68" s="124">
        <f>IF(RES_hhdet_tes!R68=0,"",RES_hhdet_tes!R68/RES_hhdet_fec!R68)</f>
        <v>0.80396052002196561</v>
      </c>
      <c r="S68" s="124">
        <f>IF(RES_hhdet_tes!S68=0,"",RES_hhdet_tes!S68/RES_hhdet_fec!S68)</f>
        <v>0.81214891528215882</v>
      </c>
      <c r="T68" s="124">
        <f>IF(RES_hhdet_tes!T68=0,"",RES_hhdet_tes!T68/RES_hhdet_fec!T68)</f>
        <v>0.82920004565966654</v>
      </c>
      <c r="U68" s="124">
        <f>IF(RES_hhdet_tes!U68=0,"",RES_hhdet_tes!U68/RES_hhdet_fec!U68)</f>
        <v>0.84282675302672849</v>
      </c>
      <c r="V68" s="124">
        <f>IF(RES_hhdet_tes!V68=0,"",RES_hhdet_tes!V68/RES_hhdet_fec!V68)</f>
        <v>0.85506021192409354</v>
      </c>
      <c r="W68" s="124">
        <f>IF(RES_hhdet_tes!W68=0,"",RES_hhdet_tes!W68/RES_hhdet_fec!W68)</f>
        <v>0.85945810167003178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0.48511478751249509</v>
      </c>
      <c r="C69" s="111">
        <f>IF(RES_hhdet_tes!C69=0,"",RES_hhdet_tes!C69/RES_hhdet_fec!C69)</f>
        <v>0.49628109631542855</v>
      </c>
      <c r="D69" s="111">
        <f>IF(RES_hhdet_tes!D69=0,"",RES_hhdet_tes!D69/RES_hhdet_fec!D69)</f>
        <v>0.52055148462684986</v>
      </c>
      <c r="E69" s="111">
        <f>IF(RES_hhdet_tes!E69=0,"",RES_hhdet_tes!E69/RES_hhdet_fec!E69)</f>
        <v>0.53600221086402766</v>
      </c>
      <c r="F69" s="111">
        <f>IF(RES_hhdet_tes!F69=0,"",RES_hhdet_tes!F69/RES_hhdet_fec!F69)</f>
        <v>0.54734437968895377</v>
      </c>
      <c r="G69" s="111">
        <f>IF(RES_hhdet_tes!G69=0,"",RES_hhdet_tes!G69/RES_hhdet_fec!G69)</f>
        <v>0.55561344002986379</v>
      </c>
      <c r="H69" s="111">
        <f>IF(RES_hhdet_tes!H69=0,"",RES_hhdet_tes!H69/RES_hhdet_fec!H69)</f>
        <v>0.56216069665194945</v>
      </c>
      <c r="I69" s="111">
        <f>IF(RES_hhdet_tes!I69=0,"",RES_hhdet_tes!I69/RES_hhdet_fec!I69)</f>
        <v>0.56748618065171152</v>
      </c>
      <c r="J69" s="111">
        <f>IF(RES_hhdet_tes!J69=0,"",RES_hhdet_tes!J69/RES_hhdet_fec!J69)</f>
        <v>0.57244189364416931</v>
      </c>
      <c r="K69" s="111">
        <f>IF(RES_hhdet_tes!K69=0,"",RES_hhdet_tes!K69/RES_hhdet_fec!K69)</f>
        <v>0.57721291507105676</v>
      </c>
      <c r="L69" s="111">
        <f>IF(RES_hhdet_tes!L69=0,"",RES_hhdet_tes!L69/RES_hhdet_fec!L69)</f>
        <v>0.58114406057751966</v>
      </c>
      <c r="M69" s="111">
        <f>IF(RES_hhdet_tes!M69=0,"",RES_hhdet_tes!M69/RES_hhdet_fec!M69)</f>
        <v>0.58614423362268409</v>
      </c>
      <c r="N69" s="111">
        <f>IF(RES_hhdet_tes!N69=0,"",RES_hhdet_tes!N69/RES_hhdet_fec!N69)</f>
        <v>0.59299389933041002</v>
      </c>
      <c r="O69" s="111">
        <f>IF(RES_hhdet_tes!O69=0,"",RES_hhdet_tes!O69/RES_hhdet_fec!O69)</f>
        <v>0.60381847590320936</v>
      </c>
      <c r="P69" s="111">
        <f>IF(RES_hhdet_tes!P69=0,"",RES_hhdet_tes!P69/RES_hhdet_fec!P69)</f>
        <v>0.61379535881708525</v>
      </c>
      <c r="Q69" s="111">
        <f>IF(RES_hhdet_tes!Q69=0,"",RES_hhdet_tes!Q69/RES_hhdet_fec!Q69)</f>
        <v>0.62881646920013967</v>
      </c>
      <c r="R69" s="111">
        <f>IF(RES_hhdet_tes!R69=0,"",RES_hhdet_tes!R69/RES_hhdet_fec!R69)</f>
        <v>0.64344656552966406</v>
      </c>
      <c r="S69" s="111">
        <f>IF(RES_hhdet_tes!S69=0,"",RES_hhdet_tes!S69/RES_hhdet_fec!S69)</f>
        <v>0.66367810253983917</v>
      </c>
      <c r="T69" s="111">
        <f>IF(RES_hhdet_tes!T69=0,"",RES_hhdet_tes!T69/RES_hhdet_fec!T69)</f>
        <v>0.68083834160391565</v>
      </c>
      <c r="U69" s="111">
        <f>IF(RES_hhdet_tes!U69=0,"",RES_hhdet_tes!U69/RES_hhdet_fec!U69)</f>
        <v>0.69681426193217932</v>
      </c>
      <c r="V69" s="111">
        <f>IF(RES_hhdet_tes!V69=0,"",RES_hhdet_tes!V69/RES_hhdet_fec!V69)</f>
        <v>0.71389474814366782</v>
      </c>
      <c r="W69" s="111">
        <f>IF(RES_hhdet_tes!W69=0,"",RES_hhdet_tes!W69/RES_hhdet_fec!W69)</f>
        <v>0.73153999331989505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0.82550871883413701</v>
      </c>
      <c r="C70" s="111">
        <f>IF(RES_hhdet_tes!C70=0,"",RES_hhdet_tes!C70/RES_hhdet_fec!C70)</f>
        <v>0.83541217762146047</v>
      </c>
      <c r="D70" s="111">
        <f>IF(RES_hhdet_tes!D70=0,"",RES_hhdet_tes!D70/RES_hhdet_fec!D70)</f>
        <v>0.92298666022047282</v>
      </c>
      <c r="E70" s="111">
        <f>IF(RES_hhdet_tes!E70=0,"",RES_hhdet_tes!E70/RES_hhdet_fec!E70)</f>
        <v>0.88913415325393785</v>
      </c>
      <c r="F70" s="111">
        <f>IF(RES_hhdet_tes!F70=0,"",RES_hhdet_tes!F70/RES_hhdet_fec!F70)</f>
        <v>0.91643921867343758</v>
      </c>
      <c r="G70" s="111">
        <f>IF(RES_hhdet_tes!G70=0,"",RES_hhdet_tes!G70/RES_hhdet_fec!G70)</f>
        <v>0.84983365916385767</v>
      </c>
      <c r="H70" s="111">
        <f>IF(RES_hhdet_tes!H70=0,"",RES_hhdet_tes!H70/RES_hhdet_fec!H70)</f>
        <v>0.86368948648901078</v>
      </c>
      <c r="I70" s="111">
        <f>IF(RES_hhdet_tes!I70=0,"",RES_hhdet_tes!I70/RES_hhdet_fec!I70)</f>
        <v>0.8658351193443089</v>
      </c>
      <c r="J70" s="111">
        <f>IF(RES_hhdet_tes!J70=0,"",RES_hhdet_tes!J70/RES_hhdet_fec!J70)</f>
        <v>0.87133296120406856</v>
      </c>
      <c r="K70" s="111">
        <f>IF(RES_hhdet_tes!K70=0,"",RES_hhdet_tes!K70/RES_hhdet_fec!K70)</f>
        <v>0.87025484849801071</v>
      </c>
      <c r="L70" s="111">
        <f>IF(RES_hhdet_tes!L70=0,"",RES_hhdet_tes!L70/RES_hhdet_fec!L70)</f>
        <v>0.8723282455743876</v>
      </c>
      <c r="M70" s="111">
        <f>IF(RES_hhdet_tes!M70=0,"",RES_hhdet_tes!M70/RES_hhdet_fec!M70)</f>
        <v>0.87727746918463567</v>
      </c>
      <c r="N70" s="111">
        <f>IF(RES_hhdet_tes!N70=0,"",RES_hhdet_tes!N70/RES_hhdet_fec!N70)</f>
        <v>0.8990087484750251</v>
      </c>
      <c r="O70" s="111">
        <f>IF(RES_hhdet_tes!O70=0,"",RES_hhdet_tes!O70/RES_hhdet_fec!O70)</f>
        <v>0.89228109831959657</v>
      </c>
      <c r="P70" s="111">
        <f>IF(RES_hhdet_tes!P70=0,"",RES_hhdet_tes!P70/RES_hhdet_fec!P70)</f>
        <v>0.89662855517038231</v>
      </c>
      <c r="Q70" s="111">
        <f>IF(RES_hhdet_tes!Q70=0,"",RES_hhdet_tes!Q70/RES_hhdet_fec!Q70)</f>
        <v>0.90837277293801755</v>
      </c>
      <c r="R70" s="111">
        <f>IF(RES_hhdet_tes!R70=0,"",RES_hhdet_tes!R70/RES_hhdet_fec!R70)</f>
        <v>0.89772893592849334</v>
      </c>
      <c r="S70" s="111">
        <f>IF(RES_hhdet_tes!S70=0,"",RES_hhdet_tes!S70/RES_hhdet_fec!S70)</f>
        <v>0.90668591811877886</v>
      </c>
      <c r="T70" s="111">
        <f>IF(RES_hhdet_tes!T70=0,"",RES_hhdet_tes!T70/RES_hhdet_fec!T70)</f>
        <v>0.91788367551948535</v>
      </c>
      <c r="U70" s="111">
        <f>IF(RES_hhdet_tes!U70=0,"",RES_hhdet_tes!U70/RES_hhdet_fec!U70)</f>
        <v>0.92643905179082486</v>
      </c>
      <c r="V70" s="111">
        <f>IF(RES_hhdet_tes!V70=0,"",RES_hhdet_tes!V70/RES_hhdet_fec!V70)</f>
        <v>0.9333169569950307</v>
      </c>
      <c r="W70" s="111">
        <f>IF(RES_hhdet_tes!W70=0,"",RES_hhdet_tes!W70/RES_hhdet_fec!W70)</f>
        <v>0.93466229797486822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0.48511478751249509</v>
      </c>
      <c r="C71" s="112">
        <f>IF(RES_hhdet_tes!C71=0,"",RES_hhdet_tes!C71/RES_hhdet_fec!C71)</f>
        <v>0.49043767428709156</v>
      </c>
      <c r="D71" s="112">
        <f>IF(RES_hhdet_tes!D71=0,"",RES_hhdet_tes!D71/RES_hhdet_fec!D71)</f>
        <v>0.50838476853686132</v>
      </c>
      <c r="E71" s="112">
        <f>IF(RES_hhdet_tes!E71=0,"",RES_hhdet_tes!E71/RES_hhdet_fec!E71)</f>
        <v>0.53266028153102252</v>
      </c>
      <c r="F71" s="112">
        <f>IF(RES_hhdet_tes!F71=0,"",RES_hhdet_tes!F71/RES_hhdet_fec!F71)</f>
        <v>0.54468314157958608</v>
      </c>
      <c r="G71" s="112">
        <f>IF(RES_hhdet_tes!G71=0,"",RES_hhdet_tes!G71/RES_hhdet_fec!G71)</f>
        <v>0.55589383594507868</v>
      </c>
      <c r="H71" s="112">
        <f>IF(RES_hhdet_tes!H71=0,"",RES_hhdet_tes!H71/RES_hhdet_fec!H71)</f>
        <v>0.56404711464212487</v>
      </c>
      <c r="I71" s="112">
        <f>IF(RES_hhdet_tes!I71=0,"",RES_hhdet_tes!I71/RES_hhdet_fec!I71)</f>
        <v>0.57016532136802556</v>
      </c>
      <c r="J71" s="112">
        <f>IF(RES_hhdet_tes!J71=0,"",RES_hhdet_tes!J71/RES_hhdet_fec!J71)</f>
        <v>0.57555124152639514</v>
      </c>
      <c r="K71" s="112">
        <f>IF(RES_hhdet_tes!K71=0,"",RES_hhdet_tes!K71/RES_hhdet_fec!K71)</f>
        <v>0.58116896192963019</v>
      </c>
      <c r="L71" s="112">
        <f>IF(RES_hhdet_tes!L71=0,"",RES_hhdet_tes!L71/RES_hhdet_fec!L71)</f>
        <v>0.58413218728734539</v>
      </c>
      <c r="M71" s="112">
        <f>IF(RES_hhdet_tes!M71=0,"",RES_hhdet_tes!M71/RES_hhdet_fec!M71)</f>
        <v>0.5869766745079108</v>
      </c>
      <c r="N71" s="112">
        <f>IF(RES_hhdet_tes!N71=0,"",RES_hhdet_tes!N71/RES_hhdet_fec!N71)</f>
        <v>0.5960769166046157</v>
      </c>
      <c r="O71" s="112">
        <f>IF(RES_hhdet_tes!O71=0,"",RES_hhdet_tes!O71/RES_hhdet_fec!O71)</f>
        <v>0.60471403731088702</v>
      </c>
      <c r="P71" s="112">
        <f>IF(RES_hhdet_tes!P71=0,"",RES_hhdet_tes!P71/RES_hhdet_fec!P71)</f>
        <v>0.6059298757083923</v>
      </c>
      <c r="Q71" s="112">
        <f>IF(RES_hhdet_tes!Q71=0,"",RES_hhdet_tes!Q71/RES_hhdet_fec!Q71)</f>
        <v>0.63164544236482345</v>
      </c>
      <c r="R71" s="112">
        <f>IF(RES_hhdet_tes!R71=0,"",RES_hhdet_tes!R71/RES_hhdet_fec!R71)</f>
        <v>0.63350355992804763</v>
      </c>
      <c r="S71" s="112">
        <f>IF(RES_hhdet_tes!S71=0,"",RES_hhdet_tes!S71/RES_hhdet_fec!S71)</f>
        <v>0.66945294990451887</v>
      </c>
      <c r="T71" s="112">
        <f>IF(RES_hhdet_tes!T71=0,"",RES_hhdet_tes!T71/RES_hhdet_fec!T71)</f>
        <v>0.69381001118837438</v>
      </c>
      <c r="U71" s="112">
        <f>IF(RES_hhdet_tes!U71=0,"",RES_hhdet_tes!U71/RES_hhdet_fec!U71)</f>
        <v>0.70963399299088947</v>
      </c>
      <c r="V71" s="112">
        <f>IF(RES_hhdet_tes!V71=0,"",RES_hhdet_tes!V71/RES_hhdet_fec!V71)</f>
        <v>0.72856808970077258</v>
      </c>
      <c r="W71" s="112">
        <f>IF(RES_hhdet_tes!W71=0,"",RES_hhdet_tes!W71/RES_hhdet_fec!W71)</f>
        <v>0.73867492736609519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0.5828628174010817</v>
      </c>
      <c r="C73" s="112">
        <f>IF(RES_hhdet_tes!C73=0,"",RES_hhdet_tes!C73/RES_hhdet_fec!C73)</f>
        <v>0.58850677487160474</v>
      </c>
      <c r="D73" s="112">
        <f>IF(RES_hhdet_tes!D73=0,"",RES_hhdet_tes!D73/RES_hhdet_fec!D73)</f>
        <v>0.59955203008662372</v>
      </c>
      <c r="E73" s="112">
        <f>IF(RES_hhdet_tes!E73=0,"",RES_hhdet_tes!E73/RES_hhdet_fec!E73)</f>
        <v>0.60403741848214643</v>
      </c>
      <c r="F73" s="112">
        <f>IF(RES_hhdet_tes!F73=0,"",RES_hhdet_tes!F73/RES_hhdet_fec!F73)</f>
        <v>0.60773507206141719</v>
      </c>
      <c r="G73" s="112">
        <f>IF(RES_hhdet_tes!G73=0,"",RES_hhdet_tes!G73/RES_hhdet_fec!G73)</f>
        <v>0.60975092804633302</v>
      </c>
      <c r="H73" s="112">
        <f>IF(RES_hhdet_tes!H73=0,"",RES_hhdet_tes!H73/RES_hhdet_fec!H73)</f>
        <v>0.61141120381639691</v>
      </c>
      <c r="I73" s="112">
        <f>IF(RES_hhdet_tes!I73=0,"",RES_hhdet_tes!I73/RES_hhdet_fec!I73)</f>
        <v>0.61174424568866936</v>
      </c>
      <c r="J73" s="112">
        <f>IF(RES_hhdet_tes!J73=0,"",RES_hhdet_tes!J73/RES_hhdet_fec!J73)</f>
        <v>0.61252441883343223</v>
      </c>
      <c r="K73" s="112">
        <f>IF(RES_hhdet_tes!K73=0,"",RES_hhdet_tes!K73/RES_hhdet_fec!K73)</f>
        <v>0.61552211527478484</v>
      </c>
      <c r="L73" s="112">
        <f>IF(RES_hhdet_tes!L73=0,"",RES_hhdet_tes!L73/RES_hhdet_fec!L73)</f>
        <v>0.617774335434919</v>
      </c>
      <c r="M73" s="112">
        <f>IF(RES_hhdet_tes!M73=0,"",RES_hhdet_tes!M73/RES_hhdet_fec!M73)</f>
        <v>0.62122971404129101</v>
      </c>
      <c r="N73" s="112">
        <f>IF(RES_hhdet_tes!N73=0,"",RES_hhdet_tes!N73/RES_hhdet_fec!N73)</f>
        <v>0.62579642485377807</v>
      </c>
      <c r="O73" s="112">
        <f>IF(RES_hhdet_tes!O73=0,"",RES_hhdet_tes!O73/RES_hhdet_fec!O73)</f>
        <v>0.63397107137136599</v>
      </c>
      <c r="P73" s="112">
        <f>IF(RES_hhdet_tes!P73=0,"",RES_hhdet_tes!P73/RES_hhdet_fec!P73)</f>
        <v>0.64244207587409519</v>
      </c>
      <c r="Q73" s="112">
        <f>IF(RES_hhdet_tes!Q73=0,"",RES_hhdet_tes!Q73/RES_hhdet_fec!Q73)</f>
        <v>0.64757908761988392</v>
      </c>
      <c r="R73" s="112">
        <f>IF(RES_hhdet_tes!R73=0,"",RES_hhdet_tes!R73/RES_hhdet_fec!R73)</f>
        <v>0.65732359669564833</v>
      </c>
      <c r="S73" s="112">
        <f>IF(RES_hhdet_tes!S73=0,"",RES_hhdet_tes!S73/RES_hhdet_fec!S73)</f>
        <v>0.67199907810577852</v>
      </c>
      <c r="T73" s="112">
        <f>IF(RES_hhdet_tes!T73=0,"",RES_hhdet_tes!T73/RES_hhdet_fec!T73)</f>
        <v>0.68317180108943876</v>
      </c>
      <c r="U73" s="112">
        <f>IF(RES_hhdet_tes!U73=0,"",RES_hhdet_tes!U73/RES_hhdet_fec!U73)</f>
        <v>0.70431175510774302</v>
      </c>
      <c r="V73" s="112">
        <f>IF(RES_hhdet_tes!V73=0,"",RES_hhdet_tes!V73/RES_hhdet_fec!V73)</f>
        <v>0.72175379628799607</v>
      </c>
      <c r="W73" s="112">
        <f>IF(RES_hhdet_tes!W73=0,"",RES_hhdet_tes!W73/RES_hhdet_fec!W73)</f>
        <v>0.73965473630923984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0.87607494461992264</v>
      </c>
      <c r="C74" s="113">
        <f>IF(RES_hhdet_tes!C74=0,"",RES_hhdet_tes!C74/RES_hhdet_fec!C74)</f>
        <v>0.87987993705454626</v>
      </c>
      <c r="D74" s="113">
        <f>IF(RES_hhdet_tes!D74=0,"",RES_hhdet_tes!D74/RES_hhdet_fec!D74)</f>
        <v>0.88120316340706173</v>
      </c>
      <c r="E74" s="113">
        <f>IF(RES_hhdet_tes!E74=0,"",RES_hhdet_tes!E74/RES_hhdet_fec!E74)</f>
        <v>0.88706323272039989</v>
      </c>
      <c r="F74" s="113">
        <f>IF(RES_hhdet_tes!F74=0,"",RES_hhdet_tes!F74/RES_hhdet_fec!F74)</f>
        <v>0.88613202900435917</v>
      </c>
      <c r="G74" s="113">
        <f>IF(RES_hhdet_tes!G74=0,"",RES_hhdet_tes!G74/RES_hhdet_fec!G74)</f>
        <v>0.87391820211340288</v>
      </c>
      <c r="H74" s="113">
        <f>IF(RES_hhdet_tes!H74=0,"",RES_hhdet_tes!H74/RES_hhdet_fec!H74)</f>
        <v>0.88582232203786049</v>
      </c>
      <c r="I74" s="113">
        <f>IF(RES_hhdet_tes!I74=0,"",RES_hhdet_tes!I74/RES_hhdet_fec!I74)</f>
        <v>0.88535266152673509</v>
      </c>
      <c r="J74" s="113">
        <f>IF(RES_hhdet_tes!J74=0,"",RES_hhdet_tes!J74/RES_hhdet_fec!J74)</f>
        <v>0.88781924594923878</v>
      </c>
      <c r="K74" s="113">
        <f>IF(RES_hhdet_tes!K74=0,"",RES_hhdet_tes!K74/RES_hhdet_fec!K74)</f>
        <v>0.8875416447415071</v>
      </c>
      <c r="L74" s="113">
        <f>IF(RES_hhdet_tes!L74=0,"",RES_hhdet_tes!L74/RES_hhdet_fec!L74)</f>
        <v>0.8874400072327816</v>
      </c>
      <c r="M74" s="113">
        <f>IF(RES_hhdet_tes!M74=0,"",RES_hhdet_tes!M74/RES_hhdet_fec!M74)</f>
        <v>0.89045669260937765</v>
      </c>
      <c r="N74" s="113">
        <f>IF(RES_hhdet_tes!N74=0,"",RES_hhdet_tes!N74/RES_hhdet_fec!N74)</f>
        <v>0.90810699786890403</v>
      </c>
      <c r="O74" s="113">
        <f>IF(RES_hhdet_tes!O74=0,"",RES_hhdet_tes!O74/RES_hhdet_fec!O74)</f>
        <v>0.90299583527580141</v>
      </c>
      <c r="P74" s="113">
        <f>IF(RES_hhdet_tes!P74=0,"",RES_hhdet_tes!P74/RES_hhdet_fec!P74)</f>
        <v>0.90844349096997146</v>
      </c>
      <c r="Q74" s="113">
        <f>IF(RES_hhdet_tes!Q74=0,"",RES_hhdet_tes!Q74/RES_hhdet_fec!Q74)</f>
        <v>0.91776240158712452</v>
      </c>
      <c r="R74" s="113">
        <f>IF(RES_hhdet_tes!R74=0,"",RES_hhdet_tes!R74/RES_hhdet_fec!R74)</f>
        <v>0.90997961642929281</v>
      </c>
      <c r="S74" s="113">
        <f>IF(RES_hhdet_tes!S74=0,"",RES_hhdet_tes!S74/RES_hhdet_fec!S74)</f>
        <v>0.9123572747654326</v>
      </c>
      <c r="T74" s="113">
        <f>IF(RES_hhdet_tes!T74=0,"",RES_hhdet_tes!T74/RES_hhdet_fec!T74)</f>
        <v>0.91918677737871568</v>
      </c>
      <c r="U74" s="113">
        <f>IF(RES_hhdet_tes!U74=0,"",RES_hhdet_tes!U74/RES_hhdet_fec!U74)</f>
        <v>0.9259935300483072</v>
      </c>
      <c r="V74" s="113">
        <f>IF(RES_hhdet_tes!V74=0,"",RES_hhdet_tes!V74/RES_hhdet_fec!V74)</f>
        <v>0.93106050565196352</v>
      </c>
      <c r="W74" s="113">
        <f>IF(RES_hhdet_tes!W74=0,"",RES_hhdet_tes!W74/RES_hhdet_fec!W74)</f>
        <v>0.93269653658930496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0.5828628174010817</v>
      </c>
      <c r="C75" s="111">
        <f>IF(RES_hhdet_tes!C75=0,"",RES_hhdet_tes!C75/RES_hhdet_fec!C75)</f>
        <v>0.58933254410635172</v>
      </c>
      <c r="D75" s="111">
        <f>IF(RES_hhdet_tes!D75=0,"",RES_hhdet_tes!D75/RES_hhdet_fec!D75)</f>
        <v>0.59844756883204897</v>
      </c>
      <c r="E75" s="111">
        <f>IF(RES_hhdet_tes!E75=0,"",RES_hhdet_tes!E75/RES_hhdet_fec!E75)</f>
        <v>0.6041822350223256</v>
      </c>
      <c r="F75" s="111">
        <f>IF(RES_hhdet_tes!F75=0,"",RES_hhdet_tes!F75/RES_hhdet_fec!F75)</f>
        <v>0.6072439372747187</v>
      </c>
      <c r="G75" s="111">
        <f>IF(RES_hhdet_tes!G75=0,"",RES_hhdet_tes!G75/RES_hhdet_fec!G75)</f>
        <v>0.60970133837556484</v>
      </c>
      <c r="H75" s="111">
        <f>IF(RES_hhdet_tes!H75=0,"",RES_hhdet_tes!H75/RES_hhdet_fec!H75)</f>
        <v>0.61164721099190045</v>
      </c>
      <c r="I75" s="111">
        <f>IF(RES_hhdet_tes!I75=0,"",RES_hhdet_tes!I75/RES_hhdet_fec!I75)</f>
        <v>0.61357017043026041</v>
      </c>
      <c r="J75" s="111">
        <f>IF(RES_hhdet_tes!J75=0,"",RES_hhdet_tes!J75/RES_hhdet_fec!J75)</f>
        <v>0.6151654844930009</v>
      </c>
      <c r="K75" s="111">
        <f>IF(RES_hhdet_tes!K75=0,"",RES_hhdet_tes!K75/RES_hhdet_fec!K75)</f>
        <v>0.61660505662110998</v>
      </c>
      <c r="L75" s="111">
        <f>IF(RES_hhdet_tes!L75=0,"",RES_hhdet_tes!L75/RES_hhdet_fec!L75)</f>
        <v>0.61810076146131732</v>
      </c>
      <c r="M75" s="111">
        <f>IF(RES_hhdet_tes!M75=0,"",RES_hhdet_tes!M75/RES_hhdet_fec!M75)</f>
        <v>0.62009221065944431</v>
      </c>
      <c r="N75" s="111">
        <f>IF(RES_hhdet_tes!N75=0,"",RES_hhdet_tes!N75/RES_hhdet_fec!N75)</f>
        <v>0.62313204308093362</v>
      </c>
      <c r="O75" s="111">
        <f>IF(RES_hhdet_tes!O75=0,"",RES_hhdet_tes!O75/RES_hhdet_fec!O75)</f>
        <v>0.62963700169446402</v>
      </c>
      <c r="P75" s="111">
        <f>IF(RES_hhdet_tes!P75=0,"",RES_hhdet_tes!P75/RES_hhdet_fec!P75)</f>
        <v>0.64004717425821589</v>
      </c>
      <c r="Q75" s="111">
        <f>IF(RES_hhdet_tes!Q75=0,"",RES_hhdet_tes!Q75/RES_hhdet_fec!Q75)</f>
        <v>0.65651968626989587</v>
      </c>
      <c r="R75" s="111">
        <f>IF(RES_hhdet_tes!R75=0,"",RES_hhdet_tes!R75/RES_hhdet_fec!R75)</f>
        <v>0.66953689571709052</v>
      </c>
      <c r="S75" s="111">
        <f>IF(RES_hhdet_tes!S75=0,"",RES_hhdet_tes!S75/RES_hhdet_fec!S75)</f>
        <v>0.68250258300005973</v>
      </c>
      <c r="T75" s="111">
        <f>IF(RES_hhdet_tes!T75=0,"",RES_hhdet_tes!T75/RES_hhdet_fec!T75)</f>
        <v>0.69577844907057063</v>
      </c>
      <c r="U75" s="111">
        <f>IF(RES_hhdet_tes!U75=0,"",RES_hhdet_tes!U75/RES_hhdet_fec!U75)</f>
        <v>0.70820124280788788</v>
      </c>
      <c r="V75" s="111">
        <f>IF(RES_hhdet_tes!V75=0,"",RES_hhdet_tes!V75/RES_hhdet_fec!V75)</f>
        <v>0.72078756496943097</v>
      </c>
      <c r="W75" s="111">
        <f>IF(RES_hhdet_tes!W75=0,"",RES_hhdet_tes!W75/RES_hhdet_fec!W75)</f>
        <v>0.73161066228324878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0.73297532646348296</v>
      </c>
      <c r="C77" s="124">
        <f>IF(RES_hhdet_tes!C77=0,"",RES_hhdet_tes!C77/RES_hhdet_fec!C77)</f>
        <v>0.73752991696978687</v>
      </c>
      <c r="D77" s="124">
        <f>IF(RES_hhdet_tes!D77=0,"",RES_hhdet_tes!D77/RES_hhdet_fec!D77)</f>
        <v>0.74499901868349161</v>
      </c>
      <c r="E77" s="124">
        <f>IF(RES_hhdet_tes!E77=0,"",RES_hhdet_tes!E77/RES_hhdet_fec!E77)</f>
        <v>0.74850625757957356</v>
      </c>
      <c r="F77" s="124">
        <f>IF(RES_hhdet_tes!F77=0,"",RES_hhdet_tes!F77/RES_hhdet_fec!F77)</f>
        <v>0.75123373056300491</v>
      </c>
      <c r="G77" s="124">
        <f>IF(RES_hhdet_tes!G77=0,"",RES_hhdet_tes!G77/RES_hhdet_fec!G77)</f>
        <v>0.75247396517855492</v>
      </c>
      <c r="H77" s="124">
        <f>IF(RES_hhdet_tes!H77=0,"",RES_hhdet_tes!H77/RES_hhdet_fec!H77)</f>
        <v>0.75306581534048245</v>
      </c>
      <c r="I77" s="124">
        <f>IF(RES_hhdet_tes!I77=0,"",RES_hhdet_tes!I77/RES_hhdet_fec!I77)</f>
        <v>0.75422743082726618</v>
      </c>
      <c r="J77" s="124">
        <f>IF(RES_hhdet_tes!J77=0,"",RES_hhdet_tes!J77/RES_hhdet_fec!J77)</f>
        <v>0.75561852547711728</v>
      </c>
      <c r="K77" s="124">
        <f>IF(RES_hhdet_tes!K77=0,"",RES_hhdet_tes!K77/RES_hhdet_fec!K77)</f>
        <v>0.75667378873048097</v>
      </c>
      <c r="L77" s="124">
        <f>IF(RES_hhdet_tes!L77=0,"",RES_hhdet_tes!L77/RES_hhdet_fec!L77)</f>
        <v>0.75785289314346849</v>
      </c>
      <c r="M77" s="124">
        <f>IF(RES_hhdet_tes!M77=0,"",RES_hhdet_tes!M77/RES_hhdet_fec!M77)</f>
        <v>0.7595126170454275</v>
      </c>
      <c r="N77" s="124">
        <f>IF(RES_hhdet_tes!N77=0,"",RES_hhdet_tes!N77/RES_hhdet_fec!N77)</f>
        <v>0.76120828218580439</v>
      </c>
      <c r="O77" s="124">
        <f>IF(RES_hhdet_tes!O77=0,"",RES_hhdet_tes!O77/RES_hhdet_fec!O77)</f>
        <v>0.76394570290770891</v>
      </c>
      <c r="P77" s="124">
        <f>IF(RES_hhdet_tes!P77=0,"",RES_hhdet_tes!P77/RES_hhdet_fec!P77)</f>
        <v>0.76837339612613853</v>
      </c>
      <c r="Q77" s="124">
        <f>IF(RES_hhdet_tes!Q77=0,"",RES_hhdet_tes!Q77/RES_hhdet_fec!Q77)</f>
        <v>0.77336770995707194</v>
      </c>
      <c r="R77" s="124">
        <f>IF(RES_hhdet_tes!R77=0,"",RES_hhdet_tes!R77/RES_hhdet_fec!R77)</f>
        <v>0.77678620825127209</v>
      </c>
      <c r="S77" s="124">
        <f>IF(RES_hhdet_tes!S77=0,"",RES_hhdet_tes!S77/RES_hhdet_fec!S77)</f>
        <v>0.78513025305605055</v>
      </c>
      <c r="T77" s="124">
        <f>IF(RES_hhdet_tes!T77=0,"",RES_hhdet_tes!T77/RES_hhdet_fec!T77)</f>
        <v>0.79425202820074503</v>
      </c>
      <c r="U77" s="124">
        <f>IF(RES_hhdet_tes!U77=0,"",RES_hhdet_tes!U77/RES_hhdet_fec!U77)</f>
        <v>0.80532364615967156</v>
      </c>
      <c r="V77" s="124">
        <f>IF(RES_hhdet_tes!V77=0,"",RES_hhdet_tes!V77/RES_hhdet_fec!V77)</f>
        <v>0.82015403862800151</v>
      </c>
      <c r="W77" s="124">
        <f>IF(RES_hhdet_tes!W77=0,"",RES_hhdet_tes!W77/RES_hhdet_fec!W77)</f>
        <v>0.83257234497971622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0.57890714342291172</v>
      </c>
      <c r="C78" s="111">
        <f>IF(RES_hhdet_tes!C78=0,"",RES_hhdet_tes!C78/RES_hhdet_fec!C78)</f>
        <v>0.58085900560947756</v>
      </c>
      <c r="D78" s="111">
        <f>IF(RES_hhdet_tes!D78=0,"",RES_hhdet_tes!D78/RES_hhdet_fec!D78)</f>
        <v>0.58414837241094186</v>
      </c>
      <c r="E78" s="111">
        <f>IF(RES_hhdet_tes!E78=0,"",RES_hhdet_tes!E78/RES_hhdet_fec!E78)</f>
        <v>0.5860875326172601</v>
      </c>
      <c r="F78" s="111">
        <f>IF(RES_hhdet_tes!F78=0,"",RES_hhdet_tes!F78/RES_hhdet_fec!F78)</f>
        <v>0.58744604765250708</v>
      </c>
      <c r="G78" s="111">
        <f>IF(RES_hhdet_tes!G78=0,"",RES_hhdet_tes!G78/RES_hhdet_fec!G78)</f>
        <v>0.58845615791718031</v>
      </c>
      <c r="H78" s="111">
        <f>IF(RES_hhdet_tes!H78=0,"",RES_hhdet_tes!H78/RES_hhdet_fec!H78)</f>
        <v>0.58927049764472439</v>
      </c>
      <c r="I78" s="111">
        <f>IF(RES_hhdet_tes!I78=0,"",RES_hhdet_tes!I78/RES_hhdet_fec!I78)</f>
        <v>0.58991309000900083</v>
      </c>
      <c r="J78" s="111">
        <f>IF(RES_hhdet_tes!J78=0,"",RES_hhdet_tes!J78/RES_hhdet_fec!J78)</f>
        <v>0.59049886579118738</v>
      </c>
      <c r="K78" s="111">
        <f>IF(RES_hhdet_tes!K78=0,"",RES_hhdet_tes!K78/RES_hhdet_fec!K78)</f>
        <v>0.59109816233026147</v>
      </c>
      <c r="L78" s="111">
        <f>IF(RES_hhdet_tes!L78=0,"",RES_hhdet_tes!L78/RES_hhdet_fec!L78)</f>
        <v>0.59169157619157653</v>
      </c>
      <c r="M78" s="111">
        <f>IF(RES_hhdet_tes!M78=0,"",RES_hhdet_tes!M78/RES_hhdet_fec!M78)</f>
        <v>0.59228884101762336</v>
      </c>
      <c r="N78" s="111">
        <f>IF(RES_hhdet_tes!N78=0,"",RES_hhdet_tes!N78/RES_hhdet_fec!N78)</f>
        <v>0.59285810183575471</v>
      </c>
      <c r="O78" s="111">
        <f>IF(RES_hhdet_tes!O78=0,"",RES_hhdet_tes!O78/RES_hhdet_fec!O78)</f>
        <v>0.59336763516635793</v>
      </c>
      <c r="P78" s="111">
        <f>IF(RES_hhdet_tes!P78=0,"",RES_hhdet_tes!P78/RES_hhdet_fec!P78)</f>
        <v>0.59376225166823937</v>
      </c>
      <c r="Q78" s="111">
        <f>IF(RES_hhdet_tes!Q78=0,"",RES_hhdet_tes!Q78/RES_hhdet_fec!Q78)</f>
        <v>0.59401347021785178</v>
      </c>
      <c r="R78" s="111">
        <f>IF(RES_hhdet_tes!R78=0,"",RES_hhdet_tes!R78/RES_hhdet_fec!R78)</f>
        <v>0.59490194331970936</v>
      </c>
      <c r="S78" s="111">
        <f>IF(RES_hhdet_tes!S78=0,"",RES_hhdet_tes!S78/RES_hhdet_fec!S78)</f>
        <v>0.59639967425448726</v>
      </c>
      <c r="T78" s="111">
        <f>IF(RES_hhdet_tes!T78=0,"",RES_hhdet_tes!T78/RES_hhdet_fec!T78)</f>
        <v>0.59841579168196024</v>
      </c>
      <c r="U78" s="111">
        <f>IF(RES_hhdet_tes!U78=0,"",RES_hhdet_tes!U78/RES_hhdet_fec!U78)</f>
        <v>0.60099499067379358</v>
      </c>
      <c r="V78" s="111">
        <f>IF(RES_hhdet_tes!V78=0,"",RES_hhdet_tes!V78/RES_hhdet_fec!V78)</f>
        <v>0.60372128505925837</v>
      </c>
      <c r="W78" s="111">
        <f>IF(RES_hhdet_tes!W78=0,"",RES_hhdet_tes!W78/RES_hhdet_fec!W78)</f>
        <v>0.60725085061016282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0.73762096063020355</v>
      </c>
      <c r="C79" s="45">
        <f>IF(RES_hhdet_tes!C79=0,"",RES_hhdet_tes!C79/RES_hhdet_fec!C79)</f>
        <v>0.74179075851591658</v>
      </c>
      <c r="D79" s="45">
        <f>IF(RES_hhdet_tes!D79=0,"",RES_hhdet_tes!D79/RES_hhdet_fec!D79)</f>
        <v>0.74854482370452724</v>
      </c>
      <c r="E79" s="45">
        <f>IF(RES_hhdet_tes!E79=0,"",RES_hhdet_tes!E79/RES_hhdet_fec!E79)</f>
        <v>0.75228086034325203</v>
      </c>
      <c r="F79" s="45">
        <f>IF(RES_hhdet_tes!F79=0,"",RES_hhdet_tes!F79/RES_hhdet_fec!F79)</f>
        <v>0.75476976396954965</v>
      </c>
      <c r="G79" s="45">
        <f>IF(RES_hhdet_tes!G79=0,"",RES_hhdet_tes!G79/RES_hhdet_fec!G79)</f>
        <v>0.75654391568288626</v>
      </c>
      <c r="H79" s="45">
        <f>IF(RES_hhdet_tes!H79=0,"",RES_hhdet_tes!H79/RES_hhdet_fec!H79)</f>
        <v>0.75799490553599702</v>
      </c>
      <c r="I79" s="45">
        <f>IF(RES_hhdet_tes!I79=0,"",RES_hhdet_tes!I79/RES_hhdet_fec!I79)</f>
        <v>0.7591889993144928</v>
      </c>
      <c r="J79" s="45">
        <f>IF(RES_hhdet_tes!J79=0,"",RES_hhdet_tes!J79/RES_hhdet_fec!J79)</f>
        <v>0.76034636380050535</v>
      </c>
      <c r="K79" s="45">
        <f>IF(RES_hhdet_tes!K79=0,"",RES_hhdet_tes!K79/RES_hhdet_fec!K79)</f>
        <v>0.76165646425476996</v>
      </c>
      <c r="L79" s="45">
        <f>IF(RES_hhdet_tes!L79=0,"",RES_hhdet_tes!L79/RES_hhdet_fec!L79)</f>
        <v>0.7628688679088873</v>
      </c>
      <c r="M79" s="45">
        <f>IF(RES_hhdet_tes!M79=0,"",RES_hhdet_tes!M79/RES_hhdet_fec!M79)</f>
        <v>0.76439538226794501</v>
      </c>
      <c r="N79" s="45">
        <f>IF(RES_hhdet_tes!N79=0,"",RES_hhdet_tes!N79/RES_hhdet_fec!N79)</f>
        <v>0.76635211484697774</v>
      </c>
      <c r="O79" s="45">
        <f>IF(RES_hhdet_tes!O79=0,"",RES_hhdet_tes!O79/RES_hhdet_fec!O79)</f>
        <v>0.76968260638578267</v>
      </c>
      <c r="P79" s="45">
        <f>IF(RES_hhdet_tes!P79=0,"",RES_hhdet_tes!P79/RES_hhdet_fec!P79)</f>
        <v>0.77386420330160222</v>
      </c>
      <c r="Q79" s="45">
        <f>IF(RES_hhdet_tes!Q79=0,"",RES_hhdet_tes!Q79/RES_hhdet_fec!Q79)</f>
        <v>0.77965406161013229</v>
      </c>
      <c r="R79" s="45">
        <f>IF(RES_hhdet_tes!R79=0,"",RES_hhdet_tes!R79/RES_hhdet_fec!R79)</f>
        <v>0.7858608078680992</v>
      </c>
      <c r="S79" s="45">
        <f>IF(RES_hhdet_tes!S79=0,"",RES_hhdet_tes!S79/RES_hhdet_fec!S79)</f>
        <v>0.79444382669833036</v>
      </c>
      <c r="T79" s="45">
        <f>IF(RES_hhdet_tes!T79=0,"",RES_hhdet_tes!T79/RES_hhdet_fec!T79)</f>
        <v>0.80438049483981033</v>
      </c>
      <c r="U79" s="45">
        <f>IF(RES_hhdet_tes!U79=0,"",RES_hhdet_tes!U79/RES_hhdet_fec!U79)</f>
        <v>0.81676437986550987</v>
      </c>
      <c r="V79" s="45">
        <f>IF(RES_hhdet_tes!V79=0,"",RES_hhdet_tes!V79/RES_hhdet_fec!V79)</f>
        <v>0.82994060387290181</v>
      </c>
      <c r="W79" s="45">
        <f>IF(RES_hhdet_tes!W79=0,"",RES_hhdet_tes!W79/RES_hhdet_fec!W79)</f>
        <v>0.84294190172187822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0.48983093204415662</v>
      </c>
      <c r="C81" s="119">
        <f>IF(RES_hhdet_tes!C81=0,"",RES_hhdet_tes!C81/RES_hhdet_fec!C81)</f>
        <v>0.49917629229893257</v>
      </c>
      <c r="D81" s="119">
        <f>IF(RES_hhdet_tes!D81=0,"",RES_hhdet_tes!D81/RES_hhdet_fec!D81)</f>
        <v>0.49653486222108595</v>
      </c>
      <c r="E81" s="119">
        <f>IF(RES_hhdet_tes!E81=0,"",RES_hhdet_tes!E81/RES_hhdet_fec!E81)</f>
        <v>0.50480596863475058</v>
      </c>
      <c r="F81" s="119">
        <f>IF(RES_hhdet_tes!F81=0,"",RES_hhdet_tes!F81/RES_hhdet_fec!F81)</f>
        <v>0.49992382780153277</v>
      </c>
      <c r="G81" s="119">
        <f>IF(RES_hhdet_tes!G81=0,"",RES_hhdet_tes!G81/RES_hhdet_fec!G81)</f>
        <v>0.51347515186950643</v>
      </c>
      <c r="H81" s="119">
        <f>IF(RES_hhdet_tes!H81=0,"",RES_hhdet_tes!H81/RES_hhdet_fec!H81)</f>
        <v>0.53915730502049075</v>
      </c>
      <c r="I81" s="119">
        <f>IF(RES_hhdet_tes!I81=0,"",RES_hhdet_tes!I81/RES_hhdet_fec!I81)</f>
        <v>0.56727283761126079</v>
      </c>
      <c r="J81" s="119">
        <f>IF(RES_hhdet_tes!J81=0,"",RES_hhdet_tes!J81/RES_hhdet_fec!J81)</f>
        <v>0.60252301903732652</v>
      </c>
      <c r="K81" s="119">
        <f>IF(RES_hhdet_tes!K81=0,"",RES_hhdet_tes!K81/RES_hhdet_fec!K81)</f>
        <v>0.61553449188760612</v>
      </c>
      <c r="L81" s="119">
        <f>IF(RES_hhdet_tes!L81=0,"",RES_hhdet_tes!L81/RES_hhdet_fec!L81)</f>
        <v>0.65664761575000108</v>
      </c>
      <c r="M81" s="119">
        <f>IF(RES_hhdet_tes!M81=0,"",RES_hhdet_tes!M81/RES_hhdet_fec!M81)</f>
        <v>0.6665955586776463</v>
      </c>
      <c r="N81" s="119">
        <f>IF(RES_hhdet_tes!N81=0,"",RES_hhdet_tes!N81/RES_hhdet_fec!N81)</f>
        <v>0.72358531265852832</v>
      </c>
      <c r="O81" s="119">
        <f>IF(RES_hhdet_tes!O81=0,"",RES_hhdet_tes!O81/RES_hhdet_fec!O81)</f>
        <v>0.71897736021869996</v>
      </c>
      <c r="P81" s="119">
        <f>IF(RES_hhdet_tes!P81=0,"",RES_hhdet_tes!P81/RES_hhdet_fec!P81)</f>
        <v>0.70961958198550901</v>
      </c>
      <c r="Q81" s="119">
        <f>IF(RES_hhdet_tes!Q81=0,"",RES_hhdet_tes!Q81/RES_hhdet_fec!Q81)</f>
        <v>0.72579485348299544</v>
      </c>
      <c r="R81" s="119">
        <f>IF(RES_hhdet_tes!R81=0,"",RES_hhdet_tes!R81/RES_hhdet_fec!R81)</f>
        <v>0.76309035665768499</v>
      </c>
      <c r="S81" s="119">
        <f>IF(RES_hhdet_tes!S81=0,"",RES_hhdet_tes!S81/RES_hhdet_fec!S81)</f>
        <v>0.77925997737729247</v>
      </c>
      <c r="T81" s="119">
        <f>IF(RES_hhdet_tes!T81=0,"",RES_hhdet_tes!T81/RES_hhdet_fec!T81)</f>
        <v>0.76042872637703085</v>
      </c>
      <c r="U81" s="119">
        <f>IF(RES_hhdet_tes!U81=0,"",RES_hhdet_tes!U81/RES_hhdet_fec!U81)</f>
        <v>0.80931343707258196</v>
      </c>
      <c r="V81" s="119">
        <f>IF(RES_hhdet_tes!V81=0,"",RES_hhdet_tes!V81/RES_hhdet_fec!V81)</f>
        <v>0.79964792927292128</v>
      </c>
      <c r="W81" s="119">
        <f>IF(RES_hhdet_tes!W81=0,"",RES_hhdet_tes!W81/RES_hhdet_fec!W81)</f>
        <v>0.7912276520255398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0.41583325743203831</v>
      </c>
      <c r="C82" s="124">
        <f>IF(RES_hhdet_tes!C82=0,"",RES_hhdet_tes!C82/RES_hhdet_fec!C82)</f>
        <v>0.41999113388360954</v>
      </c>
      <c r="D82" s="124">
        <f>IF(RES_hhdet_tes!D82=0,"",RES_hhdet_tes!D82/RES_hhdet_fec!D82)</f>
        <v>0.42208011270168511</v>
      </c>
      <c r="E82" s="124">
        <f>IF(RES_hhdet_tes!E82=0,"",RES_hhdet_tes!E82/RES_hhdet_fec!E82)</f>
        <v>0.42510332577603466</v>
      </c>
      <c r="F82" s="124">
        <f>IF(RES_hhdet_tes!F82=0,"",RES_hhdet_tes!F82/RES_hhdet_fec!F82)</f>
        <v>0.43439123757842668</v>
      </c>
      <c r="G82" s="124">
        <f>IF(RES_hhdet_tes!G82=0,"",RES_hhdet_tes!G82/RES_hhdet_fec!G82)</f>
        <v>0.44780187143263356</v>
      </c>
      <c r="H82" s="124">
        <f>IF(RES_hhdet_tes!H82=0,"",RES_hhdet_tes!H82/RES_hhdet_fec!H82)</f>
        <v>0.46438834860973832</v>
      </c>
      <c r="I82" s="124">
        <f>IF(RES_hhdet_tes!I82=0,"",RES_hhdet_tes!I82/RES_hhdet_fec!I82)</f>
        <v>0.48356923752889042</v>
      </c>
      <c r="J82" s="124">
        <f>IF(RES_hhdet_tes!J82=0,"",RES_hhdet_tes!J82/RES_hhdet_fec!J82)</f>
        <v>0.49884260116584478</v>
      </c>
      <c r="K82" s="124">
        <f>IF(RES_hhdet_tes!K82=0,"",RES_hhdet_tes!K82/RES_hhdet_fec!K82)</f>
        <v>0.51760935107779671</v>
      </c>
      <c r="L82" s="124">
        <f>IF(RES_hhdet_tes!L82=0,"",RES_hhdet_tes!L82/RES_hhdet_fec!L82)</f>
        <v>0.54134801505537367</v>
      </c>
      <c r="M82" s="124">
        <f>IF(RES_hhdet_tes!M82=0,"",RES_hhdet_tes!M82/RES_hhdet_fec!M82)</f>
        <v>0.5688956975586027</v>
      </c>
      <c r="N82" s="124">
        <f>IF(RES_hhdet_tes!N82=0,"",RES_hhdet_tes!N82/RES_hhdet_fec!N82)</f>
        <v>0.59206176396476129</v>
      </c>
      <c r="O82" s="124">
        <f>IF(RES_hhdet_tes!O82=0,"",RES_hhdet_tes!O82/RES_hhdet_fec!O82)</f>
        <v>0.60837000116465922</v>
      </c>
      <c r="P82" s="124">
        <f>IF(RES_hhdet_tes!P82=0,"",RES_hhdet_tes!P82/RES_hhdet_fec!P82)</f>
        <v>0.61017127795127757</v>
      </c>
      <c r="Q82" s="124">
        <f>IF(RES_hhdet_tes!Q82=0,"",RES_hhdet_tes!Q82/RES_hhdet_fec!Q82)</f>
        <v>0.61295318622597716</v>
      </c>
      <c r="R82" s="124">
        <f>IF(RES_hhdet_tes!R82=0,"",RES_hhdet_tes!R82/RES_hhdet_fec!R82)</f>
        <v>0.61711118324514913</v>
      </c>
      <c r="S82" s="124">
        <f>IF(RES_hhdet_tes!S82=0,"",RES_hhdet_tes!S82/RES_hhdet_fec!S82)</f>
        <v>0.62227076885717647</v>
      </c>
      <c r="T82" s="124">
        <f>IF(RES_hhdet_tes!T82=0,"",RES_hhdet_tes!T82/RES_hhdet_fec!T82)</f>
        <v>0.62789094878266527</v>
      </c>
      <c r="U82" s="124">
        <f>IF(RES_hhdet_tes!U82=0,"",RES_hhdet_tes!U82/RES_hhdet_fec!U82)</f>
        <v>0.63196431449894641</v>
      </c>
      <c r="V82" s="124">
        <f>IF(RES_hhdet_tes!V82=0,"",RES_hhdet_tes!V82/RES_hhdet_fec!V82)</f>
        <v>0.63564636015884557</v>
      </c>
      <c r="W82" s="124">
        <f>IF(RES_hhdet_tes!W82=0,"",RES_hhdet_tes!W82/RES_hhdet_fec!W82)</f>
        <v>0.64614972098904122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0.41349418747711464</v>
      </c>
      <c r="C83" s="111">
        <f>IF(RES_hhdet_tes!C83=0,"",RES_hhdet_tes!C83/RES_hhdet_fec!C83)</f>
        <v>0.41774182614845679</v>
      </c>
      <c r="D83" s="111">
        <f>IF(RES_hhdet_tes!D83=0,"",RES_hhdet_tes!D83/RES_hhdet_fec!D83)</f>
        <v>0.41976102795326298</v>
      </c>
      <c r="E83" s="111">
        <f>IF(RES_hhdet_tes!E83=0,"",RES_hhdet_tes!E83/RES_hhdet_fec!E83)</f>
        <v>0.4229129929244238</v>
      </c>
      <c r="F83" s="111">
        <f>IF(RES_hhdet_tes!F83=0,"",RES_hhdet_tes!F83/RES_hhdet_fec!F83)</f>
        <v>0.43204612320410479</v>
      </c>
      <c r="G83" s="111">
        <f>IF(RES_hhdet_tes!G83=0,"",RES_hhdet_tes!G83/RES_hhdet_fec!G83)</f>
        <v>0.44547471157916974</v>
      </c>
      <c r="H83" s="111">
        <f>IF(RES_hhdet_tes!H83=0,"",RES_hhdet_tes!H83/RES_hhdet_fec!H83)</f>
        <v>0.46210672822114407</v>
      </c>
      <c r="I83" s="111">
        <f>IF(RES_hhdet_tes!I83=0,"",RES_hhdet_tes!I83/RES_hhdet_fec!I83)</f>
        <v>0.48142094304779248</v>
      </c>
      <c r="J83" s="111">
        <f>IF(RES_hhdet_tes!J83=0,"",RES_hhdet_tes!J83/RES_hhdet_fec!J83)</f>
        <v>0.49668629039933559</v>
      </c>
      <c r="K83" s="111">
        <f>IF(RES_hhdet_tes!K83=0,"",RES_hhdet_tes!K83/RES_hhdet_fec!K83)</f>
        <v>0.51535157227686901</v>
      </c>
      <c r="L83" s="111">
        <f>IF(RES_hhdet_tes!L83=0,"",RES_hhdet_tes!L83/RES_hhdet_fec!L83)</f>
        <v>0.53922787788133375</v>
      </c>
      <c r="M83" s="111">
        <f>IF(RES_hhdet_tes!M83=0,"",RES_hhdet_tes!M83/RES_hhdet_fec!M83)</f>
        <v>0.56680736733078252</v>
      </c>
      <c r="N83" s="111">
        <f>IF(RES_hhdet_tes!N83=0,"",RES_hhdet_tes!N83/RES_hhdet_fec!N83)</f>
        <v>0.59023214395183465</v>
      </c>
      <c r="O83" s="111">
        <f>IF(RES_hhdet_tes!O83=0,"",RES_hhdet_tes!O83/RES_hhdet_fec!O83)</f>
        <v>0.60638937670788895</v>
      </c>
      <c r="P83" s="111">
        <f>IF(RES_hhdet_tes!P83=0,"",RES_hhdet_tes!P83/RES_hhdet_fec!P83)</f>
        <v>0.60813658580278229</v>
      </c>
      <c r="Q83" s="111">
        <f>IF(RES_hhdet_tes!Q83=0,"",RES_hhdet_tes!Q83/RES_hhdet_fec!Q83)</f>
        <v>0.61103625578660403</v>
      </c>
      <c r="R83" s="111">
        <f>IF(RES_hhdet_tes!R83=0,"",RES_hhdet_tes!R83/RES_hhdet_fec!R83)</f>
        <v>0.61521345558488505</v>
      </c>
      <c r="S83" s="111">
        <f>IF(RES_hhdet_tes!S83=0,"",RES_hhdet_tes!S83/RES_hhdet_fec!S83)</f>
        <v>0.62038974051850837</v>
      </c>
      <c r="T83" s="111">
        <f>IF(RES_hhdet_tes!T83=0,"",RES_hhdet_tes!T83/RES_hhdet_fec!T83)</f>
        <v>0.62602923294645696</v>
      </c>
      <c r="U83" s="111">
        <f>IF(RES_hhdet_tes!U83=0,"",RES_hhdet_tes!U83/RES_hhdet_fec!U83)</f>
        <v>0.63011742796841375</v>
      </c>
      <c r="V83" s="111">
        <f>IF(RES_hhdet_tes!V83=0,"",RES_hhdet_tes!V83/RES_hhdet_fec!V83)</f>
        <v>0.63381174405429308</v>
      </c>
      <c r="W83" s="111">
        <f>IF(RES_hhdet_tes!W83=0,"",RES_hhdet_tes!W83/RES_hhdet_fec!W83)</f>
        <v>0.64434060732872733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1.7095301171197881</v>
      </c>
      <c r="C85" s="124">
        <f>IF(RES_hhdet_tes!C85=0,"",RES_hhdet_tes!C85/RES_hhdet_fec!C85)</f>
        <v>1.78944183231678</v>
      </c>
      <c r="D85" s="124">
        <f>IF(RES_hhdet_tes!D85=0,"",RES_hhdet_tes!D85/RES_hhdet_fec!D85)</f>
        <v>1.8648689319884233</v>
      </c>
      <c r="E85" s="124">
        <f>IF(RES_hhdet_tes!E85=0,"",RES_hhdet_tes!E85/RES_hhdet_fec!E85)</f>
        <v>1.9263013076891229</v>
      </c>
      <c r="F85" s="124">
        <f>IF(RES_hhdet_tes!F85=0,"",RES_hhdet_tes!F85/RES_hhdet_fec!F85)</f>
        <v>2.0084565413225208</v>
      </c>
      <c r="G85" s="124">
        <f>IF(RES_hhdet_tes!G85=0,"",RES_hhdet_tes!G85/RES_hhdet_fec!G85)</f>
        <v>2.1634993706297019</v>
      </c>
      <c r="H85" s="124">
        <f>IF(RES_hhdet_tes!H85=0,"",RES_hhdet_tes!H85/RES_hhdet_fec!H85)</f>
        <v>2.3645122725122376</v>
      </c>
      <c r="I85" s="124">
        <f>IF(RES_hhdet_tes!I85=0,"",RES_hhdet_tes!I85/RES_hhdet_fec!I85)</f>
        <v>2.4763976566477046</v>
      </c>
      <c r="J85" s="124">
        <f>IF(RES_hhdet_tes!J85=0,"",RES_hhdet_tes!J85/RES_hhdet_fec!J85)</f>
        <v>2.5353259236956451</v>
      </c>
      <c r="K85" s="124">
        <f>IF(RES_hhdet_tes!K85=0,"",RES_hhdet_tes!K85/RES_hhdet_fec!K85)</f>
        <v>2.6074341246952053</v>
      </c>
      <c r="L85" s="124">
        <f>IF(RES_hhdet_tes!L85=0,"",RES_hhdet_tes!L85/RES_hhdet_fec!L85)</f>
        <v>2.6771241239450316</v>
      </c>
      <c r="M85" s="124">
        <f>IF(RES_hhdet_tes!M85=0,"",RES_hhdet_tes!M85/RES_hhdet_fec!M85)</f>
        <v>2.7572586268913102</v>
      </c>
      <c r="N85" s="124">
        <f>IF(RES_hhdet_tes!N85=0,"",RES_hhdet_tes!N85/RES_hhdet_fec!N85)</f>
        <v>2.8575370083374203</v>
      </c>
      <c r="O85" s="124">
        <f>IF(RES_hhdet_tes!O85=0,"",RES_hhdet_tes!O85/RES_hhdet_fec!O85)</f>
        <v>2.9624272171391159</v>
      </c>
      <c r="P85" s="124">
        <f>IF(RES_hhdet_tes!P85=0,"",RES_hhdet_tes!P85/RES_hhdet_fec!P85)</f>
        <v>3.0376078656001679</v>
      </c>
      <c r="Q85" s="124">
        <f>IF(RES_hhdet_tes!Q85=0,"",RES_hhdet_tes!Q85/RES_hhdet_fec!Q85)</f>
        <v>3.1008120124107323</v>
      </c>
      <c r="R85" s="124">
        <f>IF(RES_hhdet_tes!R85=0,"",RES_hhdet_tes!R85/RES_hhdet_fec!R85)</f>
        <v>3.1887474083695859</v>
      </c>
      <c r="S85" s="124">
        <f>IF(RES_hhdet_tes!S85=0,"",RES_hhdet_tes!S85/RES_hhdet_fec!S85)</f>
        <v>3.2913307816357902</v>
      </c>
      <c r="T85" s="124">
        <f>IF(RES_hhdet_tes!T85=0,"",RES_hhdet_tes!T85/RES_hhdet_fec!T85)</f>
        <v>3.3942443121966313</v>
      </c>
      <c r="U85" s="124">
        <f>IF(RES_hhdet_tes!U85=0,"",RES_hhdet_tes!U85/RES_hhdet_fec!U85)</f>
        <v>3.5021833530403068</v>
      </c>
      <c r="V85" s="124">
        <f>IF(RES_hhdet_tes!V85=0,"",RES_hhdet_tes!V85/RES_hhdet_fec!V85)</f>
        <v>3.6023595416473668</v>
      </c>
      <c r="W85" s="124">
        <f>IF(RES_hhdet_tes!W85=0,"",RES_hhdet_tes!W85/RES_hhdet_fec!W85)</f>
        <v>3.679725058163605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1.7095301171197881</v>
      </c>
      <c r="C86" s="111">
        <f>IF(RES_hhdet_tes!C86=0,"",RES_hhdet_tes!C86/RES_hhdet_fec!C86)</f>
        <v>1.78944183231678</v>
      </c>
      <c r="D86" s="111">
        <f>IF(RES_hhdet_tes!D86=0,"",RES_hhdet_tes!D86/RES_hhdet_fec!D86)</f>
        <v>1.8648689319884233</v>
      </c>
      <c r="E86" s="111">
        <f>IF(RES_hhdet_tes!E86=0,"",RES_hhdet_tes!E86/RES_hhdet_fec!E86)</f>
        <v>1.9263013076891229</v>
      </c>
      <c r="F86" s="111">
        <f>IF(RES_hhdet_tes!F86=0,"",RES_hhdet_tes!F86/RES_hhdet_fec!F86)</f>
        <v>2.0084565413225208</v>
      </c>
      <c r="G86" s="111">
        <f>IF(RES_hhdet_tes!G86=0,"",RES_hhdet_tes!G86/RES_hhdet_fec!G86)</f>
        <v>2.1634993706297019</v>
      </c>
      <c r="H86" s="111">
        <f>IF(RES_hhdet_tes!H86=0,"",RES_hhdet_tes!H86/RES_hhdet_fec!H86)</f>
        <v>2.3645122725122376</v>
      </c>
      <c r="I86" s="111">
        <f>IF(RES_hhdet_tes!I86=0,"",RES_hhdet_tes!I86/RES_hhdet_fec!I86)</f>
        <v>2.4763976566477046</v>
      </c>
      <c r="J86" s="111">
        <f>IF(RES_hhdet_tes!J86=0,"",RES_hhdet_tes!J86/RES_hhdet_fec!J86)</f>
        <v>2.5353259236956451</v>
      </c>
      <c r="K86" s="111">
        <f>IF(RES_hhdet_tes!K86=0,"",RES_hhdet_tes!K86/RES_hhdet_fec!K86)</f>
        <v>2.6074341246952053</v>
      </c>
      <c r="L86" s="111">
        <f>IF(RES_hhdet_tes!L86=0,"",RES_hhdet_tes!L86/RES_hhdet_fec!L86)</f>
        <v>2.6771241239450316</v>
      </c>
      <c r="M86" s="111">
        <f>IF(RES_hhdet_tes!M86=0,"",RES_hhdet_tes!M86/RES_hhdet_fec!M86)</f>
        <v>2.7572586268913102</v>
      </c>
      <c r="N86" s="111">
        <f>IF(RES_hhdet_tes!N86=0,"",RES_hhdet_tes!N86/RES_hhdet_fec!N86)</f>
        <v>2.8575370083374203</v>
      </c>
      <c r="O86" s="111">
        <f>IF(RES_hhdet_tes!O86=0,"",RES_hhdet_tes!O86/RES_hhdet_fec!O86)</f>
        <v>2.9624272171391159</v>
      </c>
      <c r="P86" s="111">
        <f>IF(RES_hhdet_tes!P86=0,"",RES_hhdet_tes!P86/RES_hhdet_fec!P86)</f>
        <v>3.0376078656001679</v>
      </c>
      <c r="Q86" s="111">
        <f>IF(RES_hhdet_tes!Q86=0,"",RES_hhdet_tes!Q86/RES_hhdet_fec!Q86)</f>
        <v>3.1008120124107323</v>
      </c>
      <c r="R86" s="111">
        <f>IF(RES_hhdet_tes!R86=0,"",RES_hhdet_tes!R86/RES_hhdet_fec!R86)</f>
        <v>3.1887474083695859</v>
      </c>
      <c r="S86" s="111">
        <f>IF(RES_hhdet_tes!S86=0,"",RES_hhdet_tes!S86/RES_hhdet_fec!S86)</f>
        <v>3.2913307816357902</v>
      </c>
      <c r="T86" s="111">
        <f>IF(RES_hhdet_tes!T86=0,"",RES_hhdet_tes!T86/RES_hhdet_fec!T86)</f>
        <v>3.3942443121966313</v>
      </c>
      <c r="U86" s="111">
        <f>IF(RES_hhdet_tes!U86=0,"",RES_hhdet_tes!U86/RES_hhdet_fec!U86)</f>
        <v>3.5021833530403068</v>
      </c>
      <c r="V86" s="111">
        <f>IF(RES_hhdet_tes!V86=0,"",RES_hhdet_tes!V86/RES_hhdet_fec!V86)</f>
        <v>3.6023595416473668</v>
      </c>
      <c r="W86" s="111">
        <f>IF(RES_hhdet_tes!W86=0,"",RES_hhdet_tes!W86/RES_hhdet_fec!W86)</f>
        <v>3.679725058163605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0.73924776096430889</v>
      </c>
      <c r="C87" s="124">
        <f>IF(RES_hhdet_tes!C87=0,"",RES_hhdet_tes!C87/RES_hhdet_fec!C87)</f>
        <v>0.74320954180088117</v>
      </c>
      <c r="D87" s="124">
        <f>IF(RES_hhdet_tes!D87=0,"",RES_hhdet_tes!D87/RES_hhdet_fec!D87)</f>
        <v>0.74163131889337097</v>
      </c>
      <c r="E87" s="124">
        <f>IF(RES_hhdet_tes!E87=0,"",RES_hhdet_tes!E87/RES_hhdet_fec!E87)</f>
        <v>0.7469319285341588</v>
      </c>
      <c r="F87" s="124">
        <f>IF(RES_hhdet_tes!F87=0,"",RES_hhdet_tes!F87/RES_hhdet_fec!F87)</f>
        <v>0.74402444518470567</v>
      </c>
      <c r="G87" s="124">
        <f>IF(RES_hhdet_tes!G87=0,"",RES_hhdet_tes!G87/RES_hhdet_fec!G87)</f>
        <v>0.74164962655527633</v>
      </c>
      <c r="H87" s="124">
        <f>IF(RES_hhdet_tes!H87=0,"",RES_hhdet_tes!H87/RES_hhdet_fec!H87)</f>
        <v>0.75358072396377496</v>
      </c>
      <c r="I87" s="124">
        <f>IF(RES_hhdet_tes!I87=0,"",RES_hhdet_tes!I87/RES_hhdet_fec!I87)</f>
        <v>0.77250942429604963</v>
      </c>
      <c r="J87" s="124">
        <f>IF(RES_hhdet_tes!J87=0,"",RES_hhdet_tes!J87/RES_hhdet_fec!J87)</f>
        <v>0.78453277435022428</v>
      </c>
      <c r="K87" s="124">
        <f>IF(RES_hhdet_tes!K87=0,"",RES_hhdet_tes!K87/RES_hhdet_fec!K87)</f>
        <v>0.78640518747388488</v>
      </c>
      <c r="L87" s="124">
        <f>IF(RES_hhdet_tes!L87=0,"",RES_hhdet_tes!L87/RES_hhdet_fec!L87)</f>
        <v>0.79076908055546813</v>
      </c>
      <c r="M87" s="124">
        <f>IF(RES_hhdet_tes!M87=0,"",RES_hhdet_tes!M87/RES_hhdet_fec!M87)</f>
        <v>0.79055321877445672</v>
      </c>
      <c r="N87" s="124">
        <f>IF(RES_hhdet_tes!N87=0,"",RES_hhdet_tes!N87/RES_hhdet_fec!N87)</f>
        <v>0.8007670814560226</v>
      </c>
      <c r="O87" s="124">
        <f>IF(RES_hhdet_tes!O87=0,"",RES_hhdet_tes!O87/RES_hhdet_fec!O87)</f>
        <v>0.79685167092678699</v>
      </c>
      <c r="P87" s="124">
        <f>IF(RES_hhdet_tes!P87=0,"",RES_hhdet_tes!P87/RES_hhdet_fec!P87)</f>
        <v>0.7996765258681916</v>
      </c>
      <c r="Q87" s="124">
        <f>IF(RES_hhdet_tes!Q87=0,"",RES_hhdet_tes!Q87/RES_hhdet_fec!Q87)</f>
        <v>0.80879940315116272</v>
      </c>
      <c r="R87" s="124">
        <f>IF(RES_hhdet_tes!R87=0,"",RES_hhdet_tes!R87/RES_hhdet_fec!R87)</f>
        <v>0.81030763991544619</v>
      </c>
      <c r="S87" s="124">
        <f>IF(RES_hhdet_tes!S87=0,"",RES_hhdet_tes!S87/RES_hhdet_fec!S87)</f>
        <v>0.8205781714921353</v>
      </c>
      <c r="T87" s="124">
        <f>IF(RES_hhdet_tes!T87=0,"",RES_hhdet_tes!T87/RES_hhdet_fec!T87)</f>
        <v>0.84053434340620714</v>
      </c>
      <c r="U87" s="124">
        <f>IF(RES_hhdet_tes!U87=0,"",RES_hhdet_tes!U87/RES_hhdet_fec!U87)</f>
        <v>0.85508356171064082</v>
      </c>
      <c r="V87" s="124">
        <f>IF(RES_hhdet_tes!V87=0,"",RES_hhdet_tes!V87/RES_hhdet_fec!V87)</f>
        <v>0.86650131118957929</v>
      </c>
      <c r="W87" s="124">
        <f>IF(RES_hhdet_tes!W87=0,"",RES_hhdet_tes!W87/RES_hhdet_fec!W87)</f>
        <v>0.86927513925592603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0.43706280473101156</v>
      </c>
      <c r="C88" s="111">
        <f>IF(RES_hhdet_tes!C88=0,"",RES_hhdet_tes!C88/RES_hhdet_fec!C88)</f>
        <v>0.44436086214929493</v>
      </c>
      <c r="D88" s="111">
        <f>IF(RES_hhdet_tes!D88=0,"",RES_hhdet_tes!D88/RES_hhdet_fec!D88)</f>
        <v>0.45062863515320084</v>
      </c>
      <c r="E88" s="111">
        <f>IF(RES_hhdet_tes!E88=0,"",RES_hhdet_tes!E88/RES_hhdet_fec!E88)</f>
        <v>0.45858358164455587</v>
      </c>
      <c r="F88" s="111">
        <f>IF(RES_hhdet_tes!F88=0,"",RES_hhdet_tes!F88/RES_hhdet_fec!F88)</f>
        <v>0.47211000306140127</v>
      </c>
      <c r="G88" s="111">
        <f>IF(RES_hhdet_tes!G88=0,"",RES_hhdet_tes!G88/RES_hhdet_fec!G88)</f>
        <v>0.49079105699748943</v>
      </c>
      <c r="H88" s="111">
        <f>IF(RES_hhdet_tes!H88=0,"",RES_hhdet_tes!H88/RES_hhdet_fec!H88)</f>
        <v>0.51211262705923644</v>
      </c>
      <c r="I88" s="111">
        <f>IF(RES_hhdet_tes!I88=0,"",RES_hhdet_tes!I88/RES_hhdet_fec!I88)</f>
        <v>0.53511168237353923</v>
      </c>
      <c r="J88" s="111">
        <f>IF(RES_hhdet_tes!J88=0,"",RES_hhdet_tes!J88/RES_hhdet_fec!J88)</f>
        <v>0.55845660399814834</v>
      </c>
      <c r="K88" s="111">
        <f>IF(RES_hhdet_tes!K88=0,"",RES_hhdet_tes!K88/RES_hhdet_fec!K88)</f>
        <v>0.57936224901949651</v>
      </c>
      <c r="L88" s="111">
        <f>IF(RES_hhdet_tes!L88=0,"",RES_hhdet_tes!L88/RES_hhdet_fec!L88)</f>
        <v>0.60728955770518511</v>
      </c>
      <c r="M88" s="111">
        <f>IF(RES_hhdet_tes!M88=0,"",RES_hhdet_tes!M88/RES_hhdet_fec!M88)</f>
        <v>0.63918279210155926</v>
      </c>
      <c r="N88" s="111">
        <f>IF(RES_hhdet_tes!N88=0,"",RES_hhdet_tes!N88/RES_hhdet_fec!N88)</f>
        <v>0.6697598887905869</v>
      </c>
      <c r="O88" s="111">
        <f>IF(RES_hhdet_tes!O88=0,"",RES_hhdet_tes!O88/RES_hhdet_fec!O88)</f>
        <v>0.6929175773778915</v>
      </c>
      <c r="P88" s="111">
        <f>IF(RES_hhdet_tes!P88=0,"",RES_hhdet_tes!P88/RES_hhdet_fec!P88)</f>
        <v>0.69989638402547072</v>
      </c>
      <c r="Q88" s="111">
        <f>IF(RES_hhdet_tes!Q88=0,"",RES_hhdet_tes!Q88/RES_hhdet_fec!Q88)</f>
        <v>0.71011753755209794</v>
      </c>
      <c r="R88" s="111">
        <f>IF(RES_hhdet_tes!R88=0,"",RES_hhdet_tes!R88/RES_hhdet_fec!R88)</f>
        <v>0.72084932088984133</v>
      </c>
      <c r="S88" s="111">
        <f>IF(RES_hhdet_tes!S88=0,"",RES_hhdet_tes!S88/RES_hhdet_fec!S88)</f>
        <v>0.73269294859186718</v>
      </c>
      <c r="T88" s="111">
        <f>IF(RES_hhdet_tes!T88=0,"",RES_hhdet_tes!T88/RES_hhdet_fec!T88)</f>
        <v>0.74215588020734302</v>
      </c>
      <c r="U88" s="111">
        <f>IF(RES_hhdet_tes!U88=0,"",RES_hhdet_tes!U88/RES_hhdet_fec!U88)</f>
        <v>0.75236531198837886</v>
      </c>
      <c r="V88" s="111">
        <f>IF(RES_hhdet_tes!V88=0,"",RES_hhdet_tes!V88/RES_hhdet_fec!V88)</f>
        <v>0.76225250934703048</v>
      </c>
      <c r="W88" s="111">
        <f>IF(RES_hhdet_tes!W88=0,"",RES_hhdet_tes!W88/RES_hhdet_fec!W88)</f>
        <v>0.76789475120972006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0.79673446791492353</v>
      </c>
      <c r="C89" s="111">
        <f>IF(RES_hhdet_tes!C89=0,"",RES_hhdet_tes!C89/RES_hhdet_fec!C89)</f>
        <v>0.80459624344270331</v>
      </c>
      <c r="D89" s="111">
        <f>IF(RES_hhdet_tes!D89=0,"",RES_hhdet_tes!D89/RES_hhdet_fec!D89)</f>
        <v>0.80170050667154091</v>
      </c>
      <c r="E89" s="111">
        <f>IF(RES_hhdet_tes!E89=0,"",RES_hhdet_tes!E89/RES_hhdet_fec!E89)</f>
        <v>0.81061476837896296</v>
      </c>
      <c r="F89" s="111">
        <f>IF(RES_hhdet_tes!F89=0,"",RES_hhdet_tes!F89/RES_hhdet_fec!F89)</f>
        <v>0.81182335565347541</v>
      </c>
      <c r="G89" s="111">
        <f>IF(RES_hhdet_tes!G89=0,"",RES_hhdet_tes!G89/RES_hhdet_fec!G89)</f>
        <v>0.80098264007434017</v>
      </c>
      <c r="H89" s="111">
        <f>IF(RES_hhdet_tes!H89=0,"",RES_hhdet_tes!H89/RES_hhdet_fec!H89)</f>
        <v>0.83352197136338191</v>
      </c>
      <c r="I89" s="111">
        <f>IF(RES_hhdet_tes!I89=0,"",RES_hhdet_tes!I89/RES_hhdet_fec!I89)</f>
        <v>0.85509108832339864</v>
      </c>
      <c r="J89" s="111">
        <f>IF(RES_hhdet_tes!J89=0,"",RES_hhdet_tes!J89/RES_hhdet_fec!J89)</f>
        <v>0.86847762013785434</v>
      </c>
      <c r="K89" s="111">
        <f>IF(RES_hhdet_tes!K89=0,"",RES_hhdet_tes!K89/RES_hhdet_fec!K89)</f>
        <v>0.87638338729029808</v>
      </c>
      <c r="L89" s="111">
        <f>IF(RES_hhdet_tes!L89=0,"",RES_hhdet_tes!L89/RES_hhdet_fec!L89)</f>
        <v>0.88879352182535976</v>
      </c>
      <c r="M89" s="111">
        <f>IF(RES_hhdet_tes!M89=0,"",RES_hhdet_tes!M89/RES_hhdet_fec!M89)</f>
        <v>0.90204735722591134</v>
      </c>
      <c r="N89" s="111">
        <f>IF(RES_hhdet_tes!N89=0,"",RES_hhdet_tes!N89/RES_hhdet_fec!N89)</f>
        <v>0.92628832803122763</v>
      </c>
      <c r="O89" s="111">
        <f>IF(RES_hhdet_tes!O89=0,"",RES_hhdet_tes!O89/RES_hhdet_fec!O89)</f>
        <v>0.9251690898877285</v>
      </c>
      <c r="P89" s="111">
        <f>IF(RES_hhdet_tes!P89=0,"",RES_hhdet_tes!P89/RES_hhdet_fec!P89)</f>
        <v>0.93448214407001395</v>
      </c>
      <c r="Q89" s="111">
        <f>IF(RES_hhdet_tes!Q89=0,"",RES_hhdet_tes!Q89/RES_hhdet_fec!Q89)</f>
        <v>0.93697645816175557</v>
      </c>
      <c r="R89" s="111">
        <f>IF(RES_hhdet_tes!R89=0,"",RES_hhdet_tes!R89/RES_hhdet_fec!R89)</f>
        <v>0.92877892103646276</v>
      </c>
      <c r="S89" s="111">
        <f>IF(RES_hhdet_tes!S89=0,"",RES_hhdet_tes!S89/RES_hhdet_fec!S89)</f>
        <v>0.93020833869796038</v>
      </c>
      <c r="T89" s="111">
        <f>IF(RES_hhdet_tes!T89=0,"",RES_hhdet_tes!T89/RES_hhdet_fec!T89)</f>
        <v>0.93686441273678633</v>
      </c>
      <c r="U89" s="111">
        <f>IF(RES_hhdet_tes!U89=0,"",RES_hhdet_tes!U89/RES_hhdet_fec!U89)</f>
        <v>0.94143831012379009</v>
      </c>
      <c r="V89" s="111">
        <f>IF(RES_hhdet_tes!V89=0,"",RES_hhdet_tes!V89/RES_hhdet_fec!V89)</f>
        <v>0.94526268296561811</v>
      </c>
      <c r="W89" s="111">
        <f>IF(RES_hhdet_tes!W89=0,"",RES_hhdet_tes!W89/RES_hhdet_fec!W89)</f>
        <v>0.94449758577602039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0.43706280473101156</v>
      </c>
      <c r="C90" s="112">
        <f>IF(RES_hhdet_tes!C90=0,"",RES_hhdet_tes!C90/RES_hhdet_fec!C90)</f>
        <v>0.447330615892854</v>
      </c>
      <c r="D90" s="112">
        <f>IF(RES_hhdet_tes!D90=0,"",RES_hhdet_tes!D90/RES_hhdet_fec!D90)</f>
        <v>0.4482598093953114</v>
      </c>
      <c r="E90" s="112">
        <f>IF(RES_hhdet_tes!E90=0,"",RES_hhdet_tes!E90/RES_hhdet_fec!E90)</f>
        <v>0.45211599182753925</v>
      </c>
      <c r="F90" s="112">
        <f>IF(RES_hhdet_tes!F90=0,"",RES_hhdet_tes!F90/RES_hhdet_fec!F90)</f>
        <v>0.46056085398108998</v>
      </c>
      <c r="G90" s="112">
        <f>IF(RES_hhdet_tes!G90=0,"",RES_hhdet_tes!G90/RES_hhdet_fec!G90)</f>
        <v>0.47384553742832636</v>
      </c>
      <c r="H90" s="112">
        <f>IF(RES_hhdet_tes!H90=0,"",RES_hhdet_tes!H90/RES_hhdet_fec!H90)</f>
        <v>0.50083256230774764</v>
      </c>
      <c r="I90" s="112">
        <f>IF(RES_hhdet_tes!I90=0,"",RES_hhdet_tes!I90/RES_hhdet_fec!I90)</f>
        <v>0.55418290604612042</v>
      </c>
      <c r="J90" s="112">
        <f>IF(RES_hhdet_tes!J90=0,"",RES_hhdet_tes!J90/RES_hhdet_fec!J90)</f>
        <v>0.56839605094581347</v>
      </c>
      <c r="K90" s="112">
        <f>IF(RES_hhdet_tes!K90=0,"",RES_hhdet_tes!K90/RES_hhdet_fec!K90)</f>
        <v>0.58502268670230195</v>
      </c>
      <c r="L90" s="112">
        <f>IF(RES_hhdet_tes!L90=0,"",RES_hhdet_tes!L90/RES_hhdet_fec!L90)</f>
        <v>0.61742235944880441</v>
      </c>
      <c r="M90" s="112">
        <f>IF(RES_hhdet_tes!M90=0,"",RES_hhdet_tes!M90/RES_hhdet_fec!M90)</f>
        <v>0.63634293720571278</v>
      </c>
      <c r="N90" s="112">
        <f>IF(RES_hhdet_tes!N90=0,"",RES_hhdet_tes!N90/RES_hhdet_fec!N90)</f>
        <v>0.67620173273782014</v>
      </c>
      <c r="O90" s="112">
        <f>IF(RES_hhdet_tes!O90=0,"",RES_hhdet_tes!O90/RES_hhdet_fec!O90)</f>
        <v>0.6955995006815695</v>
      </c>
      <c r="P90" s="112">
        <f>IF(RES_hhdet_tes!P90=0,"",RES_hhdet_tes!P90/RES_hhdet_fec!P90)</f>
        <v>0.69559950068156984</v>
      </c>
      <c r="Q90" s="112">
        <f>IF(RES_hhdet_tes!Q90=0,"",RES_hhdet_tes!Q90/RES_hhdet_fec!Q90)</f>
        <v>0.70881850572122918</v>
      </c>
      <c r="R90" s="112">
        <f>IF(RES_hhdet_tes!R90=0,"",RES_hhdet_tes!R90/RES_hhdet_fec!R90)</f>
        <v>0.72176382046277177</v>
      </c>
      <c r="S90" s="112">
        <f>IF(RES_hhdet_tes!S90=0,"",RES_hhdet_tes!S90/RES_hhdet_fec!S90)</f>
        <v>0.73583502687974611</v>
      </c>
      <c r="T90" s="112">
        <f>IF(RES_hhdet_tes!T90=0,"",RES_hhdet_tes!T90/RES_hhdet_fec!T90)</f>
        <v>0.74317705882513885</v>
      </c>
      <c r="U90" s="112">
        <f>IF(RES_hhdet_tes!U90=0,"",RES_hhdet_tes!U90/RES_hhdet_fec!U90)</f>
        <v>0.75913956664366855</v>
      </c>
      <c r="V90" s="112">
        <f>IF(RES_hhdet_tes!V90=0,"",RES_hhdet_tes!V90/RES_hhdet_fec!V90)</f>
        <v>0.76880033462236097</v>
      </c>
      <c r="W90" s="112">
        <f>IF(RES_hhdet_tes!W90=0,"",RES_hhdet_tes!W90/RES_hhdet_fec!W90)</f>
        <v>0.77034918083038995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0.52026026658742675</v>
      </c>
      <c r="C92" s="112">
        <f>IF(RES_hhdet_tes!C92=0,"",RES_hhdet_tes!C92/RES_hhdet_fec!C92)</f>
        <v>0.5232293557772113</v>
      </c>
      <c r="D92" s="112">
        <f>IF(RES_hhdet_tes!D92=0,"",RES_hhdet_tes!D92/RES_hhdet_fec!D92)</f>
        <v>0.52610365020305339</v>
      </c>
      <c r="E92" s="112">
        <f>IF(RES_hhdet_tes!E92=0,"",RES_hhdet_tes!E92/RES_hhdet_fec!E92)</f>
        <v>0.52943144369820438</v>
      </c>
      <c r="F92" s="112">
        <f>IF(RES_hhdet_tes!F92=0,"",RES_hhdet_tes!F92/RES_hhdet_fec!F92)</f>
        <v>0.53306177034799584</v>
      </c>
      <c r="G92" s="112">
        <f>IF(RES_hhdet_tes!G92=0,"",RES_hhdet_tes!G92/RES_hhdet_fec!G92)</f>
        <v>0.53719020601521394</v>
      </c>
      <c r="H92" s="112">
        <f>IF(RES_hhdet_tes!H92=0,"",RES_hhdet_tes!H92/RES_hhdet_fec!H92)</f>
        <v>0.54189712870496953</v>
      </c>
      <c r="I92" s="112">
        <f>IF(RES_hhdet_tes!I92=0,"",RES_hhdet_tes!I92/RES_hhdet_fec!I92)</f>
        <v>0.54437277404225759</v>
      </c>
      <c r="J92" s="112">
        <f>IF(RES_hhdet_tes!J92=0,"",RES_hhdet_tes!J92/RES_hhdet_fec!J92)</f>
        <v>0.5455941227124107</v>
      </c>
      <c r="K92" s="112">
        <f>IF(RES_hhdet_tes!K92=0,"",RES_hhdet_tes!K92/RES_hhdet_fec!K92)</f>
        <v>0.54832878743584335</v>
      </c>
      <c r="L92" s="112">
        <f>IF(RES_hhdet_tes!L92=0,"",RES_hhdet_tes!L92/RES_hhdet_fec!L92)</f>
        <v>0.55261676611156019</v>
      </c>
      <c r="M92" s="112">
        <f>IF(RES_hhdet_tes!M92=0,"",RES_hhdet_tes!M92/RES_hhdet_fec!M92)</f>
        <v>0.56016849999281659</v>
      </c>
      <c r="N92" s="112">
        <f>IF(RES_hhdet_tes!N92=0,"",RES_hhdet_tes!N92/RES_hhdet_fec!N92)</f>
        <v>0.57023814952018259</v>
      </c>
      <c r="O92" s="112">
        <f>IF(RES_hhdet_tes!O92=0,"",RES_hhdet_tes!O92/RES_hhdet_fec!O92)</f>
        <v>0.58441703644011311</v>
      </c>
      <c r="P92" s="112">
        <f>IF(RES_hhdet_tes!P92=0,"",RES_hhdet_tes!P92/RES_hhdet_fec!P92)</f>
        <v>0.59529183850185408</v>
      </c>
      <c r="Q92" s="112">
        <f>IF(RES_hhdet_tes!Q92=0,"",RES_hhdet_tes!Q92/RES_hhdet_fec!Q92)</f>
        <v>0.60579223090713152</v>
      </c>
      <c r="R92" s="112">
        <f>IF(RES_hhdet_tes!R92=0,"",RES_hhdet_tes!R92/RES_hhdet_fec!R92)</f>
        <v>0.61825468686360885</v>
      </c>
      <c r="S92" s="112">
        <f>IF(RES_hhdet_tes!S92=0,"",RES_hhdet_tes!S92/RES_hhdet_fec!S92)</f>
        <v>0.63950463089831378</v>
      </c>
      <c r="T92" s="112">
        <f>IF(RES_hhdet_tes!T92=0,"",RES_hhdet_tes!T92/RES_hhdet_fec!T92)</f>
        <v>0.66690831296063102</v>
      </c>
      <c r="U92" s="112">
        <f>IF(RES_hhdet_tes!U92=0,"",RES_hhdet_tes!U92/RES_hhdet_fec!U92)</f>
        <v>0.69579459369268237</v>
      </c>
      <c r="V92" s="112">
        <f>IF(RES_hhdet_tes!V92=0,"",RES_hhdet_tes!V92/RES_hhdet_fec!V92)</f>
        <v>0.7176536281517506</v>
      </c>
      <c r="W92" s="112">
        <f>IF(RES_hhdet_tes!W92=0,"",RES_hhdet_tes!W92/RES_hhdet_fec!W92)</f>
        <v>0.73424412242572912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0.84597419139272911</v>
      </c>
      <c r="C93" s="113">
        <f>IF(RES_hhdet_tes!C93=0,"",RES_hhdet_tes!C93/RES_hhdet_fec!C93)</f>
        <v>0.84871760386306783</v>
      </c>
      <c r="D93" s="113">
        <f>IF(RES_hhdet_tes!D93=0,"",RES_hhdet_tes!D93/RES_hhdet_fec!D93)</f>
        <v>0.84642202710579639</v>
      </c>
      <c r="E93" s="113">
        <f>IF(RES_hhdet_tes!E93=0,"",RES_hhdet_tes!E93/RES_hhdet_fec!E93)</f>
        <v>0.85206605061582685</v>
      </c>
      <c r="F93" s="113">
        <f>IF(RES_hhdet_tes!F93=0,"",RES_hhdet_tes!F93/RES_hhdet_fec!F93)</f>
        <v>0.85095971337870024</v>
      </c>
      <c r="G93" s="113">
        <f>IF(RES_hhdet_tes!G93=0,"",RES_hhdet_tes!G93/RES_hhdet_fec!G93)</f>
        <v>0.8360671039257731</v>
      </c>
      <c r="H93" s="113">
        <f>IF(RES_hhdet_tes!H93=0,"",RES_hhdet_tes!H93/RES_hhdet_fec!H93)</f>
        <v>0.85296816791756924</v>
      </c>
      <c r="I93" s="113">
        <f>IF(RES_hhdet_tes!I93=0,"",RES_hhdet_tes!I93/RES_hhdet_fec!I93)</f>
        <v>0.85446793446049452</v>
      </c>
      <c r="J93" s="113">
        <f>IF(RES_hhdet_tes!J93=0,"",RES_hhdet_tes!J93/RES_hhdet_fec!J93)</f>
        <v>0.85753395023402657</v>
      </c>
      <c r="K93" s="113">
        <f>IF(RES_hhdet_tes!K93=0,"",RES_hhdet_tes!K93/RES_hhdet_fec!K93)</f>
        <v>0.85838243119234581</v>
      </c>
      <c r="L93" s="113">
        <f>IF(RES_hhdet_tes!L93=0,"",RES_hhdet_tes!L93/RES_hhdet_fec!L93)</f>
        <v>0.86062168799423133</v>
      </c>
      <c r="M93" s="113">
        <f>IF(RES_hhdet_tes!M93=0,"",RES_hhdet_tes!M93/RES_hhdet_fec!M93)</f>
        <v>0.88951364146101153</v>
      </c>
      <c r="N93" s="113">
        <f>IF(RES_hhdet_tes!N93=0,"",RES_hhdet_tes!N93/RES_hhdet_fec!N93)</f>
        <v>0.99240445636569286</v>
      </c>
      <c r="O93" s="113">
        <f>IF(RES_hhdet_tes!O93=0,"",RES_hhdet_tes!O93/RES_hhdet_fec!O93)</f>
        <v>0.8868548473925294</v>
      </c>
      <c r="P93" s="113">
        <f>IF(RES_hhdet_tes!P93=0,"",RES_hhdet_tes!P93/RES_hhdet_fec!P93)</f>
        <v>0.89370398406215146</v>
      </c>
      <c r="Q93" s="113">
        <f>IF(RES_hhdet_tes!Q93=0,"",RES_hhdet_tes!Q93/RES_hhdet_fec!Q93)</f>
        <v>0.90388328457587153</v>
      </c>
      <c r="R93" s="113">
        <f>IF(RES_hhdet_tes!R93=0,"",RES_hhdet_tes!R93/RES_hhdet_fec!R93)</f>
        <v>0.89432173014038718</v>
      </c>
      <c r="S93" s="113">
        <f>IF(RES_hhdet_tes!S93=0,"",RES_hhdet_tes!S93/RES_hhdet_fec!S93)</f>
        <v>0.89811477254688588</v>
      </c>
      <c r="T93" s="113">
        <f>IF(RES_hhdet_tes!T93=0,"",RES_hhdet_tes!T93/RES_hhdet_fec!T93)</f>
        <v>0.91111833989241775</v>
      </c>
      <c r="U93" s="113">
        <f>IF(RES_hhdet_tes!U93=0,"",RES_hhdet_tes!U93/RES_hhdet_fec!U93)</f>
        <v>0.92123797724366474</v>
      </c>
      <c r="V93" s="113">
        <f>IF(RES_hhdet_tes!V93=0,"",RES_hhdet_tes!V93/RES_hhdet_fec!V93)</f>
        <v>0.93129516172401228</v>
      </c>
      <c r="W93" s="113">
        <f>IF(RES_hhdet_tes!W93=0,"",RES_hhdet_tes!W93/RES_hhdet_fec!W93)</f>
        <v>0.93532898014715282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0.52026026658742675</v>
      </c>
      <c r="C94" s="111">
        <f>IF(RES_hhdet_tes!C94=0,"",RES_hhdet_tes!C94/RES_hhdet_fec!C94)</f>
        <v>0.52345506678990539</v>
      </c>
      <c r="D94" s="111">
        <f>IF(RES_hhdet_tes!D94=0,"",RES_hhdet_tes!D94/RES_hhdet_fec!D94)</f>
        <v>0.52606024063367451</v>
      </c>
      <c r="E94" s="111">
        <f>IF(RES_hhdet_tes!E94=0,"",RES_hhdet_tes!E94/RES_hhdet_fec!E94)</f>
        <v>0.52980653074818096</v>
      </c>
      <c r="F94" s="111">
        <f>IF(RES_hhdet_tes!F94=0,"",RES_hhdet_tes!F94/RES_hhdet_fec!F94)</f>
        <v>0.53246136735403671</v>
      </c>
      <c r="G94" s="111">
        <f>IF(RES_hhdet_tes!G94=0,"",RES_hhdet_tes!G94/RES_hhdet_fec!G94)</f>
        <v>0.53636525393714674</v>
      </c>
      <c r="H94" s="111">
        <f>IF(RES_hhdet_tes!H94=0,"",RES_hhdet_tes!H94/RES_hhdet_fec!H94)</f>
        <v>0.54165888816741758</v>
      </c>
      <c r="I94" s="111">
        <f>IF(RES_hhdet_tes!I94=0,"",RES_hhdet_tes!I94/RES_hhdet_fec!I94)</f>
        <v>0.54497280251440816</v>
      </c>
      <c r="J94" s="111">
        <f>IF(RES_hhdet_tes!J94=0,"",RES_hhdet_tes!J94/RES_hhdet_fec!J94)</f>
        <v>0.54690515432330444</v>
      </c>
      <c r="K94" s="111">
        <f>IF(RES_hhdet_tes!K94=0,"",RES_hhdet_tes!K94/RES_hhdet_fec!K94)</f>
        <v>0.54954500996295863</v>
      </c>
      <c r="L94" s="111">
        <f>IF(RES_hhdet_tes!L94=0,"",RES_hhdet_tes!L94/RES_hhdet_fec!L94)</f>
        <v>0.55275449317198899</v>
      </c>
      <c r="M94" s="111">
        <f>IF(RES_hhdet_tes!M94=0,"",RES_hhdet_tes!M94/RES_hhdet_fec!M94)</f>
        <v>0.55640436228697754</v>
      </c>
      <c r="N94" s="111">
        <f>IF(RES_hhdet_tes!N94=0,"",RES_hhdet_tes!N94/RES_hhdet_fec!N94)</f>
        <v>0.56644686914695996</v>
      </c>
      <c r="O94" s="111">
        <f>IF(RES_hhdet_tes!O94=0,"",RES_hhdet_tes!O94/RES_hhdet_fec!O94)</f>
        <v>0.59278289038318877</v>
      </c>
      <c r="P94" s="111">
        <f>IF(RES_hhdet_tes!P94=0,"",RES_hhdet_tes!P94/RES_hhdet_fec!P94)</f>
        <v>0.60278551115125589</v>
      </c>
      <c r="Q94" s="111">
        <f>IF(RES_hhdet_tes!Q94=0,"",RES_hhdet_tes!Q94/RES_hhdet_fec!Q94)</f>
        <v>0.61373471981109351</v>
      </c>
      <c r="R94" s="111">
        <f>IF(RES_hhdet_tes!R94=0,"",RES_hhdet_tes!R94/RES_hhdet_fec!R94)</f>
        <v>0.62446380650098454</v>
      </c>
      <c r="S94" s="111">
        <f>IF(RES_hhdet_tes!S94=0,"",RES_hhdet_tes!S94/RES_hhdet_fec!S94)</f>
        <v>0.6407098528191234</v>
      </c>
      <c r="T94" s="111">
        <f>IF(RES_hhdet_tes!T94=0,"",RES_hhdet_tes!T94/RES_hhdet_fec!T94)</f>
        <v>0.66950388524367999</v>
      </c>
      <c r="U94" s="111">
        <f>IF(RES_hhdet_tes!U94=0,"",RES_hhdet_tes!U94/RES_hhdet_fec!U94)</f>
        <v>0.69051624849114546</v>
      </c>
      <c r="V94" s="111">
        <f>IF(RES_hhdet_tes!V94=0,"",RES_hhdet_tes!V94/RES_hhdet_fec!V94)</f>
        <v>0.71896721326156998</v>
      </c>
      <c r="W94" s="111">
        <f>IF(RES_hhdet_tes!W94=0,"",RES_hhdet_tes!W94/RES_hhdet_fec!W94)</f>
        <v>0.73652621254225714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0.5828628174010817</v>
      </c>
      <c r="C96" s="112">
        <f>IF(RES_hhdet_tes!C96=0,"",RES_hhdet_tes!C96/RES_hhdet_fec!C96)</f>
        <v>0.58525069284251663</v>
      </c>
      <c r="D96" s="112">
        <f>IF(RES_hhdet_tes!D96=0,"",RES_hhdet_tes!D96/RES_hhdet_fec!D96)</f>
        <v>0.58818688066621161</v>
      </c>
      <c r="E96" s="112">
        <f>IF(RES_hhdet_tes!E96=0,"",RES_hhdet_tes!E96/RES_hhdet_fec!E96)</f>
        <v>0.59123141737065654</v>
      </c>
      <c r="F96" s="112">
        <f>IF(RES_hhdet_tes!F96=0,"",RES_hhdet_tes!F96/RES_hhdet_fec!F96)</f>
        <v>0.59673304562238128</v>
      </c>
      <c r="G96" s="112">
        <f>IF(RES_hhdet_tes!G96=0,"",RES_hhdet_tes!G96/RES_hhdet_fec!G96)</f>
        <v>0.60229503100664783</v>
      </c>
      <c r="H96" s="112">
        <f>IF(RES_hhdet_tes!H96=0,"",RES_hhdet_tes!H96/RES_hhdet_fec!H96)</f>
        <v>0.60821460861931409</v>
      </c>
      <c r="I96" s="112">
        <f>IF(RES_hhdet_tes!I96=0,"",RES_hhdet_tes!I96/RES_hhdet_fec!I96)</f>
        <v>0.61047541173839293</v>
      </c>
      <c r="J96" s="112">
        <f>IF(RES_hhdet_tes!J96=0,"",RES_hhdet_tes!J96/RES_hhdet_fec!J96)</f>
        <v>0.61113873509897276</v>
      </c>
      <c r="K96" s="112">
        <f>IF(RES_hhdet_tes!K96=0,"",RES_hhdet_tes!K96/RES_hhdet_fec!K96)</f>
        <v>0.6136120012032894</v>
      </c>
      <c r="L96" s="112">
        <f>IF(RES_hhdet_tes!L96=0,"",RES_hhdet_tes!L96/RES_hhdet_fec!L96)</f>
        <v>0.61675251610499726</v>
      </c>
      <c r="M96" s="112">
        <f>IF(RES_hhdet_tes!M96=0,"",RES_hhdet_tes!M96/RES_hhdet_fec!M96)</f>
        <v>0.62227531259297897</v>
      </c>
      <c r="N96" s="112">
        <f>IF(RES_hhdet_tes!N96=0,"",RES_hhdet_tes!N96/RES_hhdet_fec!N96)</f>
        <v>0.62866026672816644</v>
      </c>
      <c r="O96" s="112">
        <f>IF(RES_hhdet_tes!O96=0,"",RES_hhdet_tes!O96/RES_hhdet_fec!O96)</f>
        <v>0.63487122045690902</v>
      </c>
      <c r="P96" s="112">
        <f>IF(RES_hhdet_tes!P96=0,"",RES_hhdet_tes!P96/RES_hhdet_fec!P96)</f>
        <v>0.63894072214219877</v>
      </c>
      <c r="Q96" s="112">
        <f>IF(RES_hhdet_tes!Q96=0,"",RES_hhdet_tes!Q96/RES_hhdet_fec!Q96)</f>
        <v>0.64165646821174671</v>
      </c>
      <c r="R96" s="112">
        <f>IF(RES_hhdet_tes!R96=0,"",RES_hhdet_tes!R96/RES_hhdet_fec!R96)</f>
        <v>0.64844751643305443</v>
      </c>
      <c r="S96" s="112">
        <f>IF(RES_hhdet_tes!S96=0,"",RES_hhdet_tes!S96/RES_hhdet_fec!S96)</f>
        <v>0.66001891580972394</v>
      </c>
      <c r="T96" s="112">
        <f>IF(RES_hhdet_tes!T96=0,"",RES_hhdet_tes!T96/RES_hhdet_fec!T96)</f>
        <v>0.67220446236522058</v>
      </c>
      <c r="U96" s="112">
        <f>IF(RES_hhdet_tes!U96=0,"",RES_hhdet_tes!U96/RES_hhdet_fec!U96)</f>
        <v>0.69433671068247171</v>
      </c>
      <c r="V96" s="112">
        <f>IF(RES_hhdet_tes!V96=0,"",RES_hhdet_tes!V96/RES_hhdet_fec!V96)</f>
        <v>0.71380844765708218</v>
      </c>
      <c r="W96" s="112">
        <f>IF(RES_hhdet_tes!W96=0,"",RES_hhdet_tes!W96/RES_hhdet_fec!W96)</f>
        <v>0.734312228070229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0.87607494461992264</v>
      </c>
      <c r="C97" s="113">
        <f>IF(RES_hhdet_tes!C97=0,"",RES_hhdet_tes!C97/RES_hhdet_fec!C97)</f>
        <v>0.8782792855124939</v>
      </c>
      <c r="D97" s="113">
        <f>IF(RES_hhdet_tes!D97=0,"",RES_hhdet_tes!D97/RES_hhdet_fec!D97)</f>
        <v>0.87659312381821552</v>
      </c>
      <c r="E97" s="113">
        <f>IF(RES_hhdet_tes!E97=0,"",RES_hhdet_tes!E97/RES_hhdet_fec!E97)</f>
        <v>0.88161293436617205</v>
      </c>
      <c r="F97" s="113">
        <f>IF(RES_hhdet_tes!F97=0,"",RES_hhdet_tes!F97/RES_hhdet_fec!F97)</f>
        <v>0.88118266191030792</v>
      </c>
      <c r="G97" s="113">
        <f>IF(RES_hhdet_tes!G97=0,"",RES_hhdet_tes!G97/RES_hhdet_fec!G97)</f>
        <v>0.87010885123368364</v>
      </c>
      <c r="H97" s="113">
        <f>IF(RES_hhdet_tes!H97=0,"",RES_hhdet_tes!H97/RES_hhdet_fec!H97)</f>
        <v>0.8843276903840499</v>
      </c>
      <c r="I97" s="113">
        <f>IF(RES_hhdet_tes!I97=0,"",RES_hhdet_tes!I97/RES_hhdet_fec!I97)</f>
        <v>0.88463753542080392</v>
      </c>
      <c r="J97" s="113">
        <f>IF(RES_hhdet_tes!J97=0,"",RES_hhdet_tes!J97/RES_hhdet_fec!J97)</f>
        <v>0.8870406212985964</v>
      </c>
      <c r="K97" s="113">
        <f>IF(RES_hhdet_tes!K97=0,"",RES_hhdet_tes!K97/RES_hhdet_fec!K97)</f>
        <v>0.88690943906593389</v>
      </c>
      <c r="L97" s="113">
        <f>IF(RES_hhdet_tes!L97=0,"",RES_hhdet_tes!L97/RES_hhdet_fec!L97)</f>
        <v>0.88719742591258233</v>
      </c>
      <c r="M97" s="113">
        <f>IF(RES_hhdet_tes!M97=0,"",RES_hhdet_tes!M97/RES_hhdet_fec!M97)</f>
        <v>0.89092234440169216</v>
      </c>
      <c r="N97" s="113">
        <f>IF(RES_hhdet_tes!N97=0,"",RES_hhdet_tes!N97/RES_hhdet_fec!N97)</f>
        <v>0.90921287810755513</v>
      </c>
      <c r="O97" s="113">
        <f>IF(RES_hhdet_tes!O97=0,"",RES_hhdet_tes!O97/RES_hhdet_fec!O97)</f>
        <v>0.90385588631654668</v>
      </c>
      <c r="P97" s="113">
        <f>IF(RES_hhdet_tes!P97=0,"",RES_hhdet_tes!P97/RES_hhdet_fec!P97)</f>
        <v>0.90754492931654851</v>
      </c>
      <c r="Q97" s="113">
        <f>IF(RES_hhdet_tes!Q97=0,"",RES_hhdet_tes!Q97/RES_hhdet_fec!Q97)</f>
        <v>0.91474834658234094</v>
      </c>
      <c r="R97" s="113">
        <f>IF(RES_hhdet_tes!R97=0,"",RES_hhdet_tes!R97/RES_hhdet_fec!R97)</f>
        <v>0.90586181392625276</v>
      </c>
      <c r="S97" s="113">
        <f>IF(RES_hhdet_tes!S97=0,"",RES_hhdet_tes!S97/RES_hhdet_fec!S97)</f>
        <v>0.9083245595804269</v>
      </c>
      <c r="T97" s="113">
        <f>IF(RES_hhdet_tes!T97=0,"",RES_hhdet_tes!T97/RES_hhdet_fec!T97)</f>
        <v>0.91670897522792227</v>
      </c>
      <c r="U97" s="113">
        <f>IF(RES_hhdet_tes!U97=0,"",RES_hhdet_tes!U97/RES_hhdet_fec!U97)</f>
        <v>0.92439607457547335</v>
      </c>
      <c r="V97" s="113">
        <f>IF(RES_hhdet_tes!V97=0,"",RES_hhdet_tes!V97/RES_hhdet_fec!V97)</f>
        <v>0.92943960628740474</v>
      </c>
      <c r="W97" s="113">
        <f>IF(RES_hhdet_tes!W97=0,"",RES_hhdet_tes!W97/RES_hhdet_fec!W97)</f>
        <v>0.9311091505392104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0.5828628174010817</v>
      </c>
      <c r="C98" s="111">
        <f>IF(RES_hhdet_tes!C98=0,"",RES_hhdet_tes!C98/RES_hhdet_fec!C98)</f>
        <v>0.58568330985665706</v>
      </c>
      <c r="D98" s="111">
        <f>IF(RES_hhdet_tes!D98=0,"",RES_hhdet_tes!D98/RES_hhdet_fec!D98)</f>
        <v>0.58799512826861389</v>
      </c>
      <c r="E98" s="111">
        <f>IF(RES_hhdet_tes!E98=0,"",RES_hhdet_tes!E98/RES_hhdet_fec!E98)</f>
        <v>0.5913689417833734</v>
      </c>
      <c r="F98" s="111">
        <f>IF(RES_hhdet_tes!F98=0,"",RES_hhdet_tes!F98/RES_hhdet_fec!F98)</f>
        <v>0.5957031630494326</v>
      </c>
      <c r="G98" s="111">
        <f>IF(RES_hhdet_tes!G98=0,"",RES_hhdet_tes!G98/RES_hhdet_fec!G98)</f>
        <v>0.60154879865189703</v>
      </c>
      <c r="H98" s="111">
        <f>IF(RES_hhdet_tes!H98=0,"",RES_hhdet_tes!H98/RES_hhdet_fec!H98)</f>
        <v>0.60815116036324479</v>
      </c>
      <c r="I98" s="111">
        <f>IF(RES_hhdet_tes!I98=0,"",RES_hhdet_tes!I98/RES_hhdet_fec!I98)</f>
        <v>0.61190289846975876</v>
      </c>
      <c r="J98" s="111">
        <f>IF(RES_hhdet_tes!J98=0,"",RES_hhdet_tes!J98/RES_hhdet_fec!J98)</f>
        <v>0.6133186563757641</v>
      </c>
      <c r="K98" s="111">
        <f>IF(RES_hhdet_tes!K98=0,"",RES_hhdet_tes!K98/RES_hhdet_fec!K98)</f>
        <v>0.61511024410213389</v>
      </c>
      <c r="L98" s="111">
        <f>IF(RES_hhdet_tes!L98=0,"",RES_hhdet_tes!L98/RES_hhdet_fec!L98)</f>
        <v>0.61752788840886452</v>
      </c>
      <c r="M98" s="111">
        <f>IF(RES_hhdet_tes!M98=0,"",RES_hhdet_tes!M98/RES_hhdet_fec!M98)</f>
        <v>0.6212182614774604</v>
      </c>
      <c r="N98" s="111">
        <f>IF(RES_hhdet_tes!N98=0,"",RES_hhdet_tes!N98/RES_hhdet_fec!N98)</f>
        <v>0.62625597221054718</v>
      </c>
      <c r="O98" s="111">
        <f>IF(RES_hhdet_tes!O98=0,"",RES_hhdet_tes!O98/RES_hhdet_fec!O98)</f>
        <v>0.63193279688346071</v>
      </c>
      <c r="P98" s="111">
        <f>IF(RES_hhdet_tes!P98=0,"",RES_hhdet_tes!P98/RES_hhdet_fec!P98)</f>
        <v>0.63756540812161522</v>
      </c>
      <c r="Q98" s="111">
        <f>IF(RES_hhdet_tes!Q98=0,"",RES_hhdet_tes!Q98/RES_hhdet_fec!Q98)</f>
        <v>0.64760732617449956</v>
      </c>
      <c r="R98" s="111">
        <f>IF(RES_hhdet_tes!R98=0,"",RES_hhdet_tes!R98/RES_hhdet_fec!R98)</f>
        <v>0.65854752556139717</v>
      </c>
      <c r="S98" s="111">
        <f>IF(RES_hhdet_tes!S98=0,"",RES_hhdet_tes!S98/RES_hhdet_fec!S98)</f>
        <v>0.6716993009928186</v>
      </c>
      <c r="T98" s="111">
        <f>IF(RES_hhdet_tes!T98=0,"",RES_hhdet_tes!T98/RES_hhdet_fec!T98)</f>
        <v>0.68877007997665796</v>
      </c>
      <c r="U98" s="111">
        <f>IF(RES_hhdet_tes!U98=0,"",RES_hhdet_tes!U98/RES_hhdet_fec!U98)</f>
        <v>0.70340841334704418</v>
      </c>
      <c r="V98" s="111">
        <f>IF(RES_hhdet_tes!V98=0,"",RES_hhdet_tes!V98/RES_hhdet_fec!V98)</f>
        <v>0.71573220484653999</v>
      </c>
      <c r="W98" s="111">
        <f>IF(RES_hhdet_tes!W98=0,"",RES_hhdet_tes!W98/RES_hhdet_fec!W98)</f>
        <v>0.72667043080668803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0.69382121464165014</v>
      </c>
      <c r="C100" s="124">
        <f>IF(RES_hhdet_tes!C100=0,"",RES_hhdet_tes!C100/RES_hhdet_fec!C100)</f>
        <v>0.69543532248290285</v>
      </c>
      <c r="D100" s="124">
        <f>IF(RES_hhdet_tes!D100=0,"",RES_hhdet_tes!D100/RES_hhdet_fec!D100)</f>
        <v>0.69867205531358656</v>
      </c>
      <c r="E100" s="124">
        <f>IF(RES_hhdet_tes!E100=0,"",RES_hhdet_tes!E100/RES_hhdet_fec!E100)</f>
        <v>0.7022033847695166</v>
      </c>
      <c r="F100" s="124">
        <f>IF(RES_hhdet_tes!F100=0,"",RES_hhdet_tes!F100/RES_hhdet_fec!F100)</f>
        <v>0.70532372004117183</v>
      </c>
      <c r="G100" s="124">
        <f>IF(RES_hhdet_tes!G100=0,"",RES_hhdet_tes!G100/RES_hhdet_fec!G100)</f>
        <v>0.71001021974735912</v>
      </c>
      <c r="H100" s="124">
        <f>IF(RES_hhdet_tes!H100=0,"",RES_hhdet_tes!H100/RES_hhdet_fec!H100)</f>
        <v>0.71398008813100444</v>
      </c>
      <c r="I100" s="124">
        <f>IF(RES_hhdet_tes!I100=0,"",RES_hhdet_tes!I100/RES_hhdet_fec!I100)</f>
        <v>0.70942570877934208</v>
      </c>
      <c r="J100" s="124">
        <f>IF(RES_hhdet_tes!J100=0,"",RES_hhdet_tes!J100/RES_hhdet_fec!J100)</f>
        <v>0.71434074778038226</v>
      </c>
      <c r="K100" s="124">
        <f>IF(RES_hhdet_tes!K100=0,"",RES_hhdet_tes!K100/RES_hhdet_fec!K100)</f>
        <v>0.71871769872476143</v>
      </c>
      <c r="L100" s="124">
        <f>IF(RES_hhdet_tes!L100=0,"",RES_hhdet_tes!L100/RES_hhdet_fec!L100)</f>
        <v>0.71634474695915251</v>
      </c>
      <c r="M100" s="124">
        <f>IF(RES_hhdet_tes!M100=0,"",RES_hhdet_tes!M100/RES_hhdet_fec!M100)</f>
        <v>0.72160602838309462</v>
      </c>
      <c r="N100" s="124">
        <f>IF(RES_hhdet_tes!N100=0,"",RES_hhdet_tes!N100/RES_hhdet_fec!N100)</f>
        <v>0.71907717731457499</v>
      </c>
      <c r="O100" s="124">
        <f>IF(RES_hhdet_tes!O100=0,"",RES_hhdet_tes!O100/RES_hhdet_fec!O100)</f>
        <v>0.70679233512728445</v>
      </c>
      <c r="P100" s="124">
        <f>IF(RES_hhdet_tes!P100=0,"",RES_hhdet_tes!P100/RES_hhdet_fec!P100)</f>
        <v>0.70381587835001513</v>
      </c>
      <c r="Q100" s="124">
        <f>IF(RES_hhdet_tes!Q100=0,"",RES_hhdet_tes!Q100/RES_hhdet_fec!Q100)</f>
        <v>0.70400233002349066</v>
      </c>
      <c r="R100" s="124">
        <f>IF(RES_hhdet_tes!R100=0,"",RES_hhdet_tes!R100/RES_hhdet_fec!R100)</f>
        <v>0.70804820003377056</v>
      </c>
      <c r="S100" s="124">
        <f>IF(RES_hhdet_tes!S100=0,"",RES_hhdet_tes!S100/RES_hhdet_fec!S100)</f>
        <v>0.70816341253426385</v>
      </c>
      <c r="T100" s="124">
        <f>IF(RES_hhdet_tes!T100=0,"",RES_hhdet_tes!T100/RES_hhdet_fec!T100)</f>
        <v>0.70527056138120858</v>
      </c>
      <c r="U100" s="124">
        <f>IF(RES_hhdet_tes!U100=0,"",RES_hhdet_tes!U100/RES_hhdet_fec!U100)</f>
        <v>0.69711185737946146</v>
      </c>
      <c r="V100" s="124">
        <f>IF(RES_hhdet_tes!V100=0,"",RES_hhdet_tes!V100/RES_hhdet_fec!V100)</f>
        <v>0.6914337509268873</v>
      </c>
      <c r="W100" s="124">
        <f>IF(RES_hhdet_tes!W100=0,"",RES_hhdet_tes!W100/RES_hhdet_fec!W100)</f>
        <v>0.69455717025251262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0.56797076210612074</v>
      </c>
      <c r="C101" s="111">
        <f>IF(RES_hhdet_tes!C101=0,"",RES_hhdet_tes!C101/RES_hhdet_fec!C101)</f>
        <v>0.56871920645223428</v>
      </c>
      <c r="D101" s="111">
        <f>IF(RES_hhdet_tes!D101=0,"",RES_hhdet_tes!D101/RES_hhdet_fec!D101)</f>
        <v>0.56936560344824705</v>
      </c>
      <c r="E101" s="111">
        <f>IF(RES_hhdet_tes!E101=0,"",RES_hhdet_tes!E101/RES_hhdet_fec!E101)</f>
        <v>0.5702479823499077</v>
      </c>
      <c r="F101" s="111">
        <f>IF(RES_hhdet_tes!F101=0,"",RES_hhdet_tes!F101/RES_hhdet_fec!F101)</f>
        <v>0.5714746141224829</v>
      </c>
      <c r="G101" s="111">
        <f>IF(RES_hhdet_tes!G101=0,"",RES_hhdet_tes!G101/RES_hhdet_fec!G101)</f>
        <v>0.57304523514089822</v>
      </c>
      <c r="H101" s="111">
        <f>IF(RES_hhdet_tes!H101=0,"",RES_hhdet_tes!H101/RES_hhdet_fec!H101)</f>
        <v>0.57473451932952913</v>
      </c>
      <c r="I101" s="111">
        <f>IF(RES_hhdet_tes!I101=0,"",RES_hhdet_tes!I101/RES_hhdet_fec!I101)</f>
        <v>0.57552991738236525</v>
      </c>
      <c r="J101" s="111">
        <f>IF(RES_hhdet_tes!J101=0,"",RES_hhdet_tes!J101/RES_hhdet_fec!J101)</f>
        <v>0.57575130394582363</v>
      </c>
      <c r="K101" s="111">
        <f>IF(RES_hhdet_tes!K101=0,"",RES_hhdet_tes!K101/RES_hhdet_fec!K101)</f>
        <v>0.57604657114544711</v>
      </c>
      <c r="L101" s="111">
        <f>IF(RES_hhdet_tes!L101=0,"",RES_hhdet_tes!L101/RES_hhdet_fec!L101)</f>
        <v>0.57642034227898276</v>
      </c>
      <c r="M101" s="111">
        <f>IF(RES_hhdet_tes!M101=0,"",RES_hhdet_tes!M101/RES_hhdet_fec!M101)</f>
        <v>0.57682545216738235</v>
      </c>
      <c r="N101" s="111">
        <f>IF(RES_hhdet_tes!N101=0,"",RES_hhdet_tes!N101/RES_hhdet_fec!N101)</f>
        <v>0.57717842554576593</v>
      </c>
      <c r="O101" s="111">
        <f>IF(RES_hhdet_tes!O101=0,"",RES_hhdet_tes!O101/RES_hhdet_fec!O101)</f>
        <v>0.57739368051360251</v>
      </c>
      <c r="P101" s="111">
        <f>IF(RES_hhdet_tes!P101=0,"",RES_hhdet_tes!P101/RES_hhdet_fec!P101)</f>
        <v>0.57745673367139227</v>
      </c>
      <c r="Q101" s="111">
        <f>IF(RES_hhdet_tes!Q101=0,"",RES_hhdet_tes!Q101/RES_hhdet_fec!Q101)</f>
        <v>0.57749907358618713</v>
      </c>
      <c r="R101" s="111">
        <f>IF(RES_hhdet_tes!R101=0,"",RES_hhdet_tes!R101/RES_hhdet_fec!R101)</f>
        <v>0.57765998250880801</v>
      </c>
      <c r="S101" s="111">
        <f>IF(RES_hhdet_tes!S101=0,"",RES_hhdet_tes!S101/RES_hhdet_fec!S101)</f>
        <v>0.57814041582205278</v>
      </c>
      <c r="T101" s="111">
        <f>IF(RES_hhdet_tes!T101=0,"",RES_hhdet_tes!T101/RES_hhdet_fec!T101)</f>
        <v>0.57906601208349573</v>
      </c>
      <c r="U101" s="111">
        <f>IF(RES_hhdet_tes!U101=0,"",RES_hhdet_tes!U101/RES_hhdet_fec!U101)</f>
        <v>0.58058565371712545</v>
      </c>
      <c r="V101" s="111">
        <f>IF(RES_hhdet_tes!V101=0,"",RES_hhdet_tes!V101/RES_hhdet_fec!V101)</f>
        <v>0.58240496986474788</v>
      </c>
      <c r="W101" s="111">
        <f>IF(RES_hhdet_tes!W101=0,"",RES_hhdet_tes!W101/RES_hhdet_fec!W101)</f>
        <v>0.5839847703214851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0.58390050731447285</v>
      </c>
      <c r="C102" s="111">
        <f>IF(RES_hhdet_tes!C102=0,"",RES_hhdet_tes!C102/RES_hhdet_fec!C102)</f>
        <v>0.58455689076511941</v>
      </c>
      <c r="D102" s="111">
        <f>IF(RES_hhdet_tes!D102=0,"",RES_hhdet_tes!D102/RES_hhdet_fec!D102)</f>
        <v>0.58510163248239278</v>
      </c>
      <c r="E102" s="111">
        <f>IF(RES_hhdet_tes!E102=0,"",RES_hhdet_tes!E102/RES_hhdet_fec!E102)</f>
        <v>0.58601499323050199</v>
      </c>
      <c r="F102" s="111">
        <f>IF(RES_hhdet_tes!F102=0,"",RES_hhdet_tes!F102/RES_hhdet_fec!F102)</f>
        <v>0.58758650132998536</v>
      </c>
      <c r="G102" s="111">
        <f>IF(RES_hhdet_tes!G102=0,"",RES_hhdet_tes!G102/RES_hhdet_fec!G102)</f>
        <v>0.58982447958000495</v>
      </c>
      <c r="H102" s="111">
        <f>IF(RES_hhdet_tes!H102=0,"",RES_hhdet_tes!H102/RES_hhdet_fec!H102)</f>
        <v>0.59237713857727903</v>
      </c>
      <c r="I102" s="111">
        <f>IF(RES_hhdet_tes!I102=0,"",RES_hhdet_tes!I102/RES_hhdet_fec!I102)</f>
        <v>0.59362777920036303</v>
      </c>
      <c r="J102" s="111">
        <f>IF(RES_hhdet_tes!J102=0,"",RES_hhdet_tes!J102/RES_hhdet_fec!J102)</f>
        <v>0.59403575539581688</v>
      </c>
      <c r="K102" s="111">
        <f>IF(RES_hhdet_tes!K102=0,"",RES_hhdet_tes!K102/RES_hhdet_fec!K102)</f>
        <v>0.59457827433720856</v>
      </c>
      <c r="L102" s="111">
        <f>IF(RES_hhdet_tes!L102=0,"",RES_hhdet_tes!L102/RES_hhdet_fec!L102)</f>
        <v>0.59519628061533592</v>
      </c>
      <c r="M102" s="111">
        <f>IF(RES_hhdet_tes!M102=0,"",RES_hhdet_tes!M102/RES_hhdet_fec!M102)</f>
        <v>0.59602627517433104</v>
      </c>
      <c r="N102" s="111">
        <f>IF(RES_hhdet_tes!N102=0,"",RES_hhdet_tes!N102/RES_hhdet_fec!N102)</f>
        <v>0.59665291575880697</v>
      </c>
      <c r="O102" s="111">
        <f>IF(RES_hhdet_tes!O102=0,"",RES_hhdet_tes!O102/RES_hhdet_fec!O102)</f>
        <v>0.59708548501303915</v>
      </c>
      <c r="P102" s="111">
        <f>IF(RES_hhdet_tes!P102=0,"",RES_hhdet_tes!P102/RES_hhdet_fec!P102)</f>
        <v>0.5972618431222978</v>
      </c>
      <c r="Q102" s="111">
        <f>IF(RES_hhdet_tes!Q102=0,"",RES_hhdet_tes!Q102/RES_hhdet_fec!Q102)</f>
        <v>0.59737637712864389</v>
      </c>
      <c r="R102" s="111">
        <f>IF(RES_hhdet_tes!R102=0,"",RES_hhdet_tes!R102/RES_hhdet_fec!R102)</f>
        <v>0.59781906084065184</v>
      </c>
      <c r="S102" s="111">
        <f>IF(RES_hhdet_tes!S102=0,"",RES_hhdet_tes!S102/RES_hhdet_fec!S102)</f>
        <v>0.59924191022994955</v>
      </c>
      <c r="T102" s="111">
        <f>IF(RES_hhdet_tes!T102=0,"",RES_hhdet_tes!T102/RES_hhdet_fec!T102)</f>
        <v>0.60207451976410187</v>
      </c>
      <c r="U102" s="111">
        <f>IF(RES_hhdet_tes!U102=0,"",RES_hhdet_tes!U102/RES_hhdet_fec!U102)</f>
        <v>0.60427823068054121</v>
      </c>
      <c r="V102" s="111">
        <f>IF(RES_hhdet_tes!V102=0,"",RES_hhdet_tes!V102/RES_hhdet_fec!V102)</f>
        <v>0.60578280053057987</v>
      </c>
      <c r="W102" s="111">
        <f>IF(RES_hhdet_tes!W102=0,"",RES_hhdet_tes!W102/RES_hhdet_fec!W102)</f>
        <v>0.60883386546379947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0.73762096063020355</v>
      </c>
      <c r="C103" s="45">
        <f>IF(RES_hhdet_tes!C103=0,"",RES_hhdet_tes!C103/RES_hhdet_fec!C103)</f>
        <v>0.73946474818628882</v>
      </c>
      <c r="D103" s="45">
        <f>IF(RES_hhdet_tes!D103=0,"",RES_hhdet_tes!D103/RES_hhdet_fec!D103)</f>
        <v>0.74127991657114645</v>
      </c>
      <c r="E103" s="45">
        <f>IF(RES_hhdet_tes!E103=0,"",RES_hhdet_tes!E103/RES_hhdet_fec!E103)</f>
        <v>0.74358346023899424</v>
      </c>
      <c r="F103" s="45">
        <f>IF(RES_hhdet_tes!F103=0,"",RES_hhdet_tes!F103/RES_hhdet_fec!F103)</f>
        <v>0.74698418107323383</v>
      </c>
      <c r="G103" s="45">
        <f>IF(RES_hhdet_tes!G103=0,"",RES_hhdet_tes!G103/RES_hhdet_fec!G103)</f>
        <v>0.75100439783518713</v>
      </c>
      <c r="H103" s="45">
        <f>IF(RES_hhdet_tes!H103=0,"",RES_hhdet_tes!H103/RES_hhdet_fec!H103)</f>
        <v>0.75544698358532247</v>
      </c>
      <c r="I103" s="45">
        <f>IF(RES_hhdet_tes!I103=0,"",RES_hhdet_tes!I103/RES_hhdet_fec!I103)</f>
        <v>0.75781361602423414</v>
      </c>
      <c r="J103" s="45">
        <f>IF(RES_hhdet_tes!J103=0,"",RES_hhdet_tes!J103/RES_hhdet_fec!J103)</f>
        <v>0.75880342006842139</v>
      </c>
      <c r="K103" s="45">
        <f>IF(RES_hhdet_tes!K103=0,"",RES_hhdet_tes!K103/RES_hhdet_fec!K103)</f>
        <v>0.76036703777960013</v>
      </c>
      <c r="L103" s="45">
        <f>IF(RES_hhdet_tes!L103=0,"",RES_hhdet_tes!L103/RES_hhdet_fec!L103)</f>
        <v>0.76229766881663297</v>
      </c>
      <c r="M103" s="45">
        <f>IF(RES_hhdet_tes!M103=0,"",RES_hhdet_tes!M103/RES_hhdet_fec!M103)</f>
        <v>0.76498631720609223</v>
      </c>
      <c r="N103" s="45">
        <f>IF(RES_hhdet_tes!N103=0,"",RES_hhdet_tes!N103/RES_hhdet_fec!N103)</f>
        <v>0.76775321338224889</v>
      </c>
      <c r="O103" s="45">
        <f>IF(RES_hhdet_tes!O103=0,"",RES_hhdet_tes!O103/RES_hhdet_fec!O103)</f>
        <v>0.77017465118083039</v>
      </c>
      <c r="P103" s="45">
        <f>IF(RES_hhdet_tes!P103=0,"",RES_hhdet_tes!P103/RES_hhdet_fec!P103)</f>
        <v>0.77219909677528509</v>
      </c>
      <c r="Q103" s="45">
        <f>IF(RES_hhdet_tes!Q103=0,"",RES_hhdet_tes!Q103/RES_hhdet_fec!Q103)</f>
        <v>0.7756987554462671</v>
      </c>
      <c r="R103" s="45">
        <f>IF(RES_hhdet_tes!R103=0,"",RES_hhdet_tes!R103/RES_hhdet_fec!R103)</f>
        <v>0.78110602933530315</v>
      </c>
      <c r="S103" s="45">
        <f>IF(RES_hhdet_tes!S103=0,"",RES_hhdet_tes!S103/RES_hhdet_fec!S103)</f>
        <v>0.78888318685936321</v>
      </c>
      <c r="T103" s="45">
        <f>IF(RES_hhdet_tes!T103=0,"",RES_hhdet_tes!T103/RES_hhdet_fec!T103)</f>
        <v>0.79931455302352017</v>
      </c>
      <c r="U103" s="45">
        <f>IF(RES_hhdet_tes!U103=0,"",RES_hhdet_tes!U103/RES_hhdet_fec!U103)</f>
        <v>0.81020088867723472</v>
      </c>
      <c r="V103" s="45">
        <f>IF(RES_hhdet_tes!V103=0,"",RES_hhdet_tes!V103/RES_hhdet_fec!V103)</f>
        <v>0.81890315052075158</v>
      </c>
      <c r="W103" s="45">
        <f>IF(RES_hhdet_tes!W103=0,"",RES_hhdet_tes!W103/RES_hhdet_fec!W103)</f>
        <v>0.83153223507888419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>
        <f>IF(RES_hhdet_tes!F105=0,"",RES_hhdet_tes!F105/RES_hhdet_fec!F105)</f>
        <v>0.76943863640328114</v>
      </c>
      <c r="G105" s="119">
        <f>IF(RES_hhdet_tes!G105=0,"",RES_hhdet_tes!G105/RES_hhdet_fec!G105)</f>
        <v>0.81605424165954477</v>
      </c>
      <c r="H105" s="119">
        <f>IF(RES_hhdet_tes!H105=0,"",RES_hhdet_tes!H105/RES_hhdet_fec!H105)</f>
        <v>0.84888856080228048</v>
      </c>
      <c r="I105" s="119">
        <f>IF(RES_hhdet_tes!I105=0,"",RES_hhdet_tes!I105/RES_hhdet_fec!I105)</f>
        <v>0.88640399070383613</v>
      </c>
      <c r="J105" s="119">
        <f>IF(RES_hhdet_tes!J105=0,"",RES_hhdet_tes!J105/RES_hhdet_fec!J105)</f>
        <v>0.88890477202089246</v>
      </c>
      <c r="K105" s="119">
        <f>IF(RES_hhdet_tes!K105=0,"",RES_hhdet_tes!K105/RES_hhdet_fec!K105)</f>
        <v>0.85474167688562952</v>
      </c>
      <c r="L105" s="119">
        <f>IF(RES_hhdet_tes!L105=0,"",RES_hhdet_tes!L105/RES_hhdet_fec!L105)</f>
        <v>0.88180492265758981</v>
      </c>
      <c r="M105" s="119">
        <f>IF(RES_hhdet_tes!M105=0,"",RES_hhdet_tes!M105/RES_hhdet_fec!M105)</f>
        <v>0.86823727873212797</v>
      </c>
      <c r="N105" s="119">
        <f>IF(RES_hhdet_tes!N105=0,"",RES_hhdet_tes!N105/RES_hhdet_fec!N105)</f>
        <v>0.90049258805192167</v>
      </c>
      <c r="O105" s="119">
        <f>IF(RES_hhdet_tes!O105=0,"",RES_hhdet_tes!O105/RES_hhdet_fec!O105)</f>
        <v>0.83993731081411893</v>
      </c>
      <c r="P105" s="119">
        <f>IF(RES_hhdet_tes!P105=0,"",RES_hhdet_tes!P105/RES_hhdet_fec!P105)</f>
        <v>0.81881567317817083</v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>
        <f>IF(RES_hhdet_tes!F106=0,"",RES_hhdet_tes!F106/RES_hhdet_fec!F106)</f>
        <v>0.7695272106745531</v>
      </c>
      <c r="G106" s="124">
        <f>IF(RES_hhdet_tes!G106=0,"",RES_hhdet_tes!G106/RES_hhdet_fec!G106)</f>
        <v>0.77052764853255651</v>
      </c>
      <c r="H106" s="124">
        <f>IF(RES_hhdet_tes!H106=0,"",RES_hhdet_tes!H106/RES_hhdet_fec!H106)</f>
        <v>0.77161553444123698</v>
      </c>
      <c r="I106" s="124">
        <f>IF(RES_hhdet_tes!I106=0,"",RES_hhdet_tes!I106/RES_hhdet_fec!I106)</f>
        <v>0.77218919961905552</v>
      </c>
      <c r="J106" s="124">
        <f>IF(RES_hhdet_tes!J106=0,"",RES_hhdet_tes!J106/RES_hhdet_fec!J106)</f>
        <v>0.77305658009891476</v>
      </c>
      <c r="K106" s="124">
        <f>IF(RES_hhdet_tes!K106=0,"",RES_hhdet_tes!K106/RES_hhdet_fec!K106)</f>
        <v>0.77393648151141825</v>
      </c>
      <c r="L106" s="124">
        <f>IF(RES_hhdet_tes!L106=0,"",RES_hhdet_tes!L106/RES_hhdet_fec!L106)</f>
        <v>0.77431477012600392</v>
      </c>
      <c r="M106" s="124">
        <f>IF(RES_hhdet_tes!M106=0,"",RES_hhdet_tes!M106/RES_hhdet_fec!M106)</f>
        <v>0.77451328220320448</v>
      </c>
      <c r="N106" s="124">
        <f>IF(RES_hhdet_tes!N106=0,"",RES_hhdet_tes!N106/RES_hhdet_fec!N106)</f>
        <v>0.77443586507428852</v>
      </c>
      <c r="O106" s="124">
        <f>IF(RES_hhdet_tes!O106=0,"",RES_hhdet_tes!O106/RES_hhdet_fec!O106)</f>
        <v>0.77472725525829089</v>
      </c>
      <c r="P106" s="124">
        <f>IF(RES_hhdet_tes!P106=0,"",RES_hhdet_tes!P106/RES_hhdet_fec!P106)</f>
        <v>0.77502301874820145</v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>
        <f>IF(RES_hhdet_tes!F107=0,"",RES_hhdet_tes!F107/RES_hhdet_fec!F107)</f>
        <v>0.7686771470761764</v>
      </c>
      <c r="G107" s="111">
        <f>IF(RES_hhdet_tes!G107=0,"",RES_hhdet_tes!G107/RES_hhdet_fec!G107)</f>
        <v>0.76969218849783949</v>
      </c>
      <c r="H107" s="111">
        <f>IF(RES_hhdet_tes!H107=0,"",RES_hhdet_tes!H107/RES_hhdet_fec!H107)</f>
        <v>0.77080414064090186</v>
      </c>
      <c r="I107" s="111">
        <f>IF(RES_hhdet_tes!I107=0,"",RES_hhdet_tes!I107/RES_hhdet_fec!I107)</f>
        <v>0.77142992737048588</v>
      </c>
      <c r="J107" s="111">
        <f>IF(RES_hhdet_tes!J107=0,"",RES_hhdet_tes!J107/RES_hhdet_fec!J107)</f>
        <v>0.7722974307538123</v>
      </c>
      <c r="K107" s="111">
        <f>IF(RES_hhdet_tes!K107=0,"",RES_hhdet_tes!K107/RES_hhdet_fec!K107)</f>
        <v>0.77314281306352017</v>
      </c>
      <c r="L107" s="111">
        <f>IF(RES_hhdet_tes!L107=0,"",RES_hhdet_tes!L107/RES_hhdet_fec!L107)</f>
        <v>0.77356646430745835</v>
      </c>
      <c r="M107" s="111">
        <f>IF(RES_hhdet_tes!M107=0,"",RES_hhdet_tes!M107/RES_hhdet_fec!M107)</f>
        <v>0.77376772167169439</v>
      </c>
      <c r="N107" s="111">
        <f>IF(RES_hhdet_tes!N107=0,"",RES_hhdet_tes!N107/RES_hhdet_fec!N107)</f>
        <v>0.77377273747029185</v>
      </c>
      <c r="O107" s="111">
        <f>IF(RES_hhdet_tes!O107=0,"",RES_hhdet_tes!O107/RES_hhdet_fec!O107)</f>
        <v>0.77400015499097652</v>
      </c>
      <c r="P107" s="111">
        <f>IF(RES_hhdet_tes!P107=0,"",RES_hhdet_tes!P107/RES_hhdet_fec!P107)</f>
        <v>0.7742754909537557</v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>
        <f>IF(RES_hhdet_tes!F109=0,"",RES_hhdet_tes!F109/RES_hhdet_fec!F109)</f>
        <v>2.4214208733708995</v>
      </c>
      <c r="G109" s="124">
        <f>IF(RES_hhdet_tes!G109=0,"",RES_hhdet_tes!G109/RES_hhdet_fec!G109)</f>
        <v>2.4854697563641666</v>
      </c>
      <c r="H109" s="124">
        <f>IF(RES_hhdet_tes!H109=0,"",RES_hhdet_tes!H109/RES_hhdet_fec!H109)</f>
        <v>2.5142653222270375</v>
      </c>
      <c r="I109" s="124">
        <f>IF(RES_hhdet_tes!I109=0,"",RES_hhdet_tes!I109/RES_hhdet_fec!I109)</f>
        <v>2.5273462354174239</v>
      </c>
      <c r="J109" s="124">
        <f>IF(RES_hhdet_tes!J109=0,"",RES_hhdet_tes!J109/RES_hhdet_fec!J109)</f>
        <v>2.5332726476598393</v>
      </c>
      <c r="K109" s="124">
        <f>IF(RES_hhdet_tes!K109=0,"",RES_hhdet_tes!K109/RES_hhdet_fec!K109)</f>
        <v>2.5485057007486627</v>
      </c>
      <c r="L109" s="124">
        <f>IF(RES_hhdet_tes!L109=0,"",RES_hhdet_tes!L109/RES_hhdet_fec!L109)</f>
        <v>2.5665482003528814</v>
      </c>
      <c r="M109" s="124">
        <f>IF(RES_hhdet_tes!M109=0,"",RES_hhdet_tes!M109/RES_hhdet_fec!M109)</f>
        <v>2.592038639584473</v>
      </c>
      <c r="N109" s="124">
        <f>IF(RES_hhdet_tes!N109=0,"",RES_hhdet_tes!N109/RES_hhdet_fec!N109)</f>
        <v>2.6433810883598179</v>
      </c>
      <c r="O109" s="124">
        <f>IF(RES_hhdet_tes!O109=0,"",RES_hhdet_tes!O109/RES_hhdet_fec!O109)</f>
        <v>2.7856409117069063</v>
      </c>
      <c r="P109" s="124">
        <f>IF(RES_hhdet_tes!P109=0,"",RES_hhdet_tes!P109/RES_hhdet_fec!P109)</f>
        <v>2.9300012560833668</v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>
        <f>IF(RES_hhdet_tes!F110=0,"",RES_hhdet_tes!F110/RES_hhdet_fec!F110)</f>
        <v>2.4214208733708995</v>
      </c>
      <c r="G110" s="111">
        <f>IF(RES_hhdet_tes!G110=0,"",RES_hhdet_tes!G110/RES_hhdet_fec!G110)</f>
        <v>2.4854697563641666</v>
      </c>
      <c r="H110" s="111">
        <f>IF(RES_hhdet_tes!H110=0,"",RES_hhdet_tes!H110/RES_hhdet_fec!H110)</f>
        <v>2.5142653222270375</v>
      </c>
      <c r="I110" s="111">
        <f>IF(RES_hhdet_tes!I110=0,"",RES_hhdet_tes!I110/RES_hhdet_fec!I110)</f>
        <v>2.5273462354174239</v>
      </c>
      <c r="J110" s="111">
        <f>IF(RES_hhdet_tes!J110=0,"",RES_hhdet_tes!J110/RES_hhdet_fec!J110)</f>
        <v>2.5332726476598393</v>
      </c>
      <c r="K110" s="111">
        <f>IF(RES_hhdet_tes!K110=0,"",RES_hhdet_tes!K110/RES_hhdet_fec!K110)</f>
        <v>2.5485057007486627</v>
      </c>
      <c r="L110" s="111">
        <f>IF(RES_hhdet_tes!L110=0,"",RES_hhdet_tes!L110/RES_hhdet_fec!L110)</f>
        <v>2.5665482003528814</v>
      </c>
      <c r="M110" s="111">
        <f>IF(RES_hhdet_tes!M110=0,"",RES_hhdet_tes!M110/RES_hhdet_fec!M110)</f>
        <v>2.592038639584473</v>
      </c>
      <c r="N110" s="111">
        <f>IF(RES_hhdet_tes!N110=0,"",RES_hhdet_tes!N110/RES_hhdet_fec!N110)</f>
        <v>2.6433810883598179</v>
      </c>
      <c r="O110" s="111">
        <f>IF(RES_hhdet_tes!O110=0,"",RES_hhdet_tes!O110/RES_hhdet_fec!O110)</f>
        <v>2.7856409117069063</v>
      </c>
      <c r="P110" s="111">
        <f>IF(RES_hhdet_tes!P110=0,"",RES_hhdet_tes!P110/RES_hhdet_fec!P110)</f>
        <v>2.9300012560833668</v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>
        <f>IF(RES_hhdet_tes!F111=0,"",RES_hhdet_tes!F111/RES_hhdet_fec!F111)</f>
        <v>0.73285003412832084</v>
      </c>
      <c r="G111" s="124">
        <f>IF(RES_hhdet_tes!G111=0,"",RES_hhdet_tes!G111/RES_hhdet_fec!G111)</f>
        <v>0.73458102741686904</v>
      </c>
      <c r="H111" s="124">
        <f>IF(RES_hhdet_tes!H111=0,"",RES_hhdet_tes!H111/RES_hhdet_fec!H111)</f>
        <v>0.74329323696912519</v>
      </c>
      <c r="I111" s="124">
        <f>IF(RES_hhdet_tes!I111=0,"",RES_hhdet_tes!I111/RES_hhdet_fec!I111)</f>
        <v>0.75151022289611324</v>
      </c>
      <c r="J111" s="124">
        <f>IF(RES_hhdet_tes!J111=0,"",RES_hhdet_tes!J111/RES_hhdet_fec!J111)</f>
        <v>0.76164740038987377</v>
      </c>
      <c r="K111" s="124">
        <f>IF(RES_hhdet_tes!K111=0,"",RES_hhdet_tes!K111/RES_hhdet_fec!K111)</f>
        <v>0.76503313643846849</v>
      </c>
      <c r="L111" s="124">
        <f>IF(RES_hhdet_tes!L111=0,"",RES_hhdet_tes!L111/RES_hhdet_fec!L111)</f>
        <v>0.77098056671748927</v>
      </c>
      <c r="M111" s="124">
        <f>IF(RES_hhdet_tes!M111=0,"",RES_hhdet_tes!M111/RES_hhdet_fec!M111)</f>
        <v>0.78023050614120537</v>
      </c>
      <c r="N111" s="124">
        <f>IF(RES_hhdet_tes!N111=0,"",RES_hhdet_tes!N111/RES_hhdet_fec!N111)</f>
        <v>0.80282604470781793</v>
      </c>
      <c r="O111" s="124">
        <f>IF(RES_hhdet_tes!O111=0,"",RES_hhdet_tes!O111/RES_hhdet_fec!O111)</f>
        <v>0.79980434132318945</v>
      </c>
      <c r="P111" s="124">
        <f>IF(RES_hhdet_tes!P111=0,"",RES_hhdet_tes!P111/RES_hhdet_fec!P111)</f>
        <v>0.79778338964529827</v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>
        <f>IF(RES_hhdet_tes!F116=0,"",RES_hhdet_tes!F116/RES_hhdet_fec!F116)</f>
        <v>0.60986471306188972</v>
      </c>
      <c r="G116" s="112">
        <f>IF(RES_hhdet_tes!G116=0,"",RES_hhdet_tes!G116/RES_hhdet_fec!G116)</f>
        <v>0.61024603761373553</v>
      </c>
      <c r="H116" s="112">
        <f>IF(RES_hhdet_tes!H116=0,"",RES_hhdet_tes!H116/RES_hhdet_fec!H116)</f>
        <v>0.6107372180469125</v>
      </c>
      <c r="I116" s="112">
        <f>IF(RES_hhdet_tes!I116=0,"",RES_hhdet_tes!I116/RES_hhdet_fec!I116)</f>
        <v>0.61075771474103957</v>
      </c>
      <c r="J116" s="112">
        <f>IF(RES_hhdet_tes!J116=0,"",RES_hhdet_tes!J116/RES_hhdet_fec!J116)</f>
        <v>0.6110446697799029</v>
      </c>
      <c r="K116" s="112">
        <f>IF(RES_hhdet_tes!K116=0,"",RES_hhdet_tes!K116/RES_hhdet_fec!K116)</f>
        <v>0.61244780862037751</v>
      </c>
      <c r="L116" s="112">
        <f>IF(RES_hhdet_tes!L116=0,"",RES_hhdet_tes!L116/RES_hhdet_fec!L116)</f>
        <v>0.61415391832803967</v>
      </c>
      <c r="M116" s="112">
        <f>IF(RES_hhdet_tes!M116=0,"",RES_hhdet_tes!M116/RES_hhdet_fec!M116)</f>
        <v>0.61794052929737486</v>
      </c>
      <c r="N116" s="112">
        <f>IF(RES_hhdet_tes!N116=0,"",RES_hhdet_tes!N116/RES_hhdet_fec!N116)</f>
        <v>0.62772327113824</v>
      </c>
      <c r="O116" s="112">
        <f>IF(RES_hhdet_tes!O116=0,"",RES_hhdet_tes!O116/RES_hhdet_fec!O116)</f>
        <v>0.6318410624074382</v>
      </c>
      <c r="P116" s="112">
        <f>IF(RES_hhdet_tes!P116=0,"",RES_hhdet_tes!P116/RES_hhdet_fec!P116)</f>
        <v>0.63396990434480593</v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>
        <f>IF(RES_hhdet_tes!F117=0,"",RES_hhdet_tes!F117/RES_hhdet_fec!F117)</f>
        <v>0.88723741738564443</v>
      </c>
      <c r="G117" s="113">
        <f>IF(RES_hhdet_tes!G117=0,"",RES_hhdet_tes!G117/RES_hhdet_fec!G117)</f>
        <v>0.87423895744728064</v>
      </c>
      <c r="H117" s="113">
        <f>IF(RES_hhdet_tes!H117=0,"",RES_hhdet_tes!H117/RES_hhdet_fec!H117)</f>
        <v>0.88555933449652779</v>
      </c>
      <c r="I117" s="113">
        <f>IF(RES_hhdet_tes!I117=0,"",RES_hhdet_tes!I117/RES_hhdet_fec!I117)</f>
        <v>0.88453491651247429</v>
      </c>
      <c r="J117" s="113">
        <f>IF(RES_hhdet_tes!J117=0,"",RES_hhdet_tes!J117/RES_hhdet_fec!J117)</f>
        <v>0.88678868778286501</v>
      </c>
      <c r="K117" s="113">
        <f>IF(RES_hhdet_tes!K117=0,"",RES_hhdet_tes!K117/RES_hhdet_fec!K117)</f>
        <v>0.88642949465876053</v>
      </c>
      <c r="L117" s="113">
        <f>IF(RES_hhdet_tes!L117=0,"",RES_hhdet_tes!L117/RES_hhdet_fec!L117)</f>
        <v>0.8865331175488248</v>
      </c>
      <c r="M117" s="113">
        <f>IF(RES_hhdet_tes!M117=0,"",RES_hhdet_tes!M117/RES_hhdet_fec!M117)</f>
        <v>0.88997882287846719</v>
      </c>
      <c r="N117" s="113">
        <f>IF(RES_hhdet_tes!N117=0,"",RES_hhdet_tes!N117/RES_hhdet_fec!N117)</f>
        <v>0.90923722317356526</v>
      </c>
      <c r="O117" s="113">
        <f>IF(RES_hhdet_tes!O117=0,"",RES_hhdet_tes!O117/RES_hhdet_fec!O117)</f>
        <v>0.90310041521722495</v>
      </c>
      <c r="P117" s="113">
        <f>IF(RES_hhdet_tes!P117=0,"",RES_hhdet_tes!P117/RES_hhdet_fec!P117)</f>
        <v>0.90592482189841617</v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>
        <f>IF(RES_hhdet_tes!F118=0,"",RES_hhdet_tes!F118/RES_hhdet_fec!F118)</f>
        <v>0.60986471306188972</v>
      </c>
      <c r="G118" s="111">
        <f>IF(RES_hhdet_tes!G118=0,"",RES_hhdet_tes!G118/RES_hhdet_fec!G118)</f>
        <v>0.61039460307315885</v>
      </c>
      <c r="H118" s="111">
        <f>IF(RES_hhdet_tes!H118=0,"",RES_hhdet_tes!H118/RES_hhdet_fec!H118)</f>
        <v>0.61103001190684536</v>
      </c>
      <c r="I118" s="111">
        <f>IF(RES_hhdet_tes!I118=0,"",RES_hhdet_tes!I118/RES_hhdet_fec!I118)</f>
        <v>0.61166417158813913</v>
      </c>
      <c r="J118" s="111">
        <f>IF(RES_hhdet_tes!J118=0,"",RES_hhdet_tes!J118/RES_hhdet_fec!J118)</f>
        <v>0.61272277371362704</v>
      </c>
      <c r="K118" s="111">
        <f>IF(RES_hhdet_tes!K118=0,"",RES_hhdet_tes!K118/RES_hhdet_fec!K118)</f>
        <v>0.6139788597989746</v>
      </c>
      <c r="L118" s="111">
        <f>IF(RES_hhdet_tes!L118=0,"",RES_hhdet_tes!L118/RES_hhdet_fec!L118)</f>
        <v>0.61596290377540375</v>
      </c>
      <c r="M118" s="111">
        <f>IF(RES_hhdet_tes!M118=0,"",RES_hhdet_tes!M118/RES_hhdet_fec!M118)</f>
        <v>0.61893963222037407</v>
      </c>
      <c r="N118" s="111">
        <f>IF(RES_hhdet_tes!N118=0,"",RES_hhdet_tes!N118/RES_hhdet_fec!N118)</f>
        <v>0.62632500946575431</v>
      </c>
      <c r="O118" s="111">
        <f>IF(RES_hhdet_tes!O118=0,"",RES_hhdet_tes!O118/RES_hhdet_fec!O118)</f>
        <v>0.62991550596709123</v>
      </c>
      <c r="P118" s="111">
        <f>IF(RES_hhdet_tes!P118=0,"",RES_hhdet_tes!P118/RES_hhdet_fec!P118)</f>
        <v>0.63312685631040977</v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>
        <f>IF(RES_hhdet_tes!F119=0,"",RES_hhdet_tes!F119/RES_hhdet_fec!F119)</f>
        <v>1</v>
      </c>
      <c r="G119" s="111">
        <f>IF(RES_hhdet_tes!G119=0,"",RES_hhdet_tes!G119/RES_hhdet_fec!G119)</f>
        <v>1</v>
      </c>
      <c r="H119" s="111">
        <f>IF(RES_hhdet_tes!H119=0,"",RES_hhdet_tes!H119/RES_hhdet_fec!H119)</f>
        <v>1</v>
      </c>
      <c r="I119" s="111">
        <f>IF(RES_hhdet_tes!I119=0,"",RES_hhdet_tes!I119/RES_hhdet_fec!I119)</f>
        <v>1</v>
      </c>
      <c r="J119" s="111">
        <f>IF(RES_hhdet_tes!J119=0,"",RES_hhdet_tes!J119/RES_hhdet_fec!J119)</f>
        <v>1</v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>
        <f>IF(RES_hhdet_tes!F120=0,"",RES_hhdet_tes!F120/RES_hhdet_fec!F120)</f>
        <v>0.74930096815795644</v>
      </c>
      <c r="G120" s="124">
        <f>IF(RES_hhdet_tes!G120=0,"",RES_hhdet_tes!G120/RES_hhdet_fec!G120)</f>
        <v>0.74935656883916779</v>
      </c>
      <c r="H120" s="124">
        <f>IF(RES_hhdet_tes!H120=0,"",RES_hhdet_tes!H120/RES_hhdet_fec!H120)</f>
        <v>0.74979604556317914</v>
      </c>
      <c r="I120" s="124">
        <f>IF(RES_hhdet_tes!I120=0,"",RES_hhdet_tes!I120/RES_hhdet_fec!I120)</f>
        <v>0.74921798573294263</v>
      </c>
      <c r="J120" s="124">
        <f>IF(RES_hhdet_tes!J120=0,"",RES_hhdet_tes!J120/RES_hhdet_fec!J120)</f>
        <v>0.74957908094387904</v>
      </c>
      <c r="K120" s="124">
        <f>IF(RES_hhdet_tes!K120=0,"",RES_hhdet_tes!K120/RES_hhdet_fec!K120)</f>
        <v>0.75271613788243397</v>
      </c>
      <c r="L120" s="124">
        <f>IF(RES_hhdet_tes!L120=0,"",RES_hhdet_tes!L120/RES_hhdet_fec!L120)</f>
        <v>0.75139805973538609</v>
      </c>
      <c r="M120" s="124">
        <f>IF(RES_hhdet_tes!M120=0,"",RES_hhdet_tes!M120/RES_hhdet_fec!M120)</f>
        <v>0.75373878475634581</v>
      </c>
      <c r="N120" s="124">
        <f>IF(RES_hhdet_tes!N120=0,"",RES_hhdet_tes!N120/RES_hhdet_fec!N120)</f>
        <v>0.76406996017491413</v>
      </c>
      <c r="O120" s="124">
        <f>IF(RES_hhdet_tes!O120=0,"",RES_hhdet_tes!O120/RES_hhdet_fec!O120)</f>
        <v>0.75517062867465801</v>
      </c>
      <c r="P120" s="124">
        <f>IF(RES_hhdet_tes!P120=0,"",RES_hhdet_tes!P120/RES_hhdet_fec!P120)</f>
        <v>0.75369755953792206</v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>
        <f>IF(RES_hhdet_tes!F121=0,"",RES_hhdet_tes!F121/RES_hhdet_fec!F121)</f>
        <v>0.5928523116913641</v>
      </c>
      <c r="G121" s="111">
        <f>IF(RES_hhdet_tes!G121=0,"",RES_hhdet_tes!G121/RES_hhdet_fec!G121)</f>
        <v>0.59307619321087224</v>
      </c>
      <c r="H121" s="111">
        <f>IF(RES_hhdet_tes!H121=0,"",RES_hhdet_tes!H121/RES_hhdet_fec!H121)</f>
        <v>0.59328599295682105</v>
      </c>
      <c r="I121" s="111">
        <f>IF(RES_hhdet_tes!I121=0,"",RES_hhdet_tes!I121/RES_hhdet_fec!I121)</f>
        <v>0.5934223973568481</v>
      </c>
      <c r="J121" s="111">
        <f>IF(RES_hhdet_tes!J121=0,"",RES_hhdet_tes!J121/RES_hhdet_fec!J121)</f>
        <v>0.59358957244782051</v>
      </c>
      <c r="K121" s="111">
        <f>IF(RES_hhdet_tes!K121=0,"",RES_hhdet_tes!K121/RES_hhdet_fec!K121)</f>
        <v>0.59392243983798576</v>
      </c>
      <c r="L121" s="111">
        <f>IF(RES_hhdet_tes!L121=0,"",RES_hhdet_tes!L121/RES_hhdet_fec!L121)</f>
        <v>0.59445146811867655</v>
      </c>
      <c r="M121" s="111">
        <f>IF(RES_hhdet_tes!M121=0,"",RES_hhdet_tes!M121/RES_hhdet_fec!M121)</f>
        <v>0.59522438936682365</v>
      </c>
      <c r="N121" s="111">
        <f>IF(RES_hhdet_tes!N121=0,"",RES_hhdet_tes!N121/RES_hhdet_fec!N121)</f>
        <v>0.59645941111468082</v>
      </c>
      <c r="O121" s="111">
        <f>IF(RES_hhdet_tes!O121=0,"",RES_hhdet_tes!O121/RES_hhdet_fec!O121)</f>
        <v>0.5971133342589815</v>
      </c>
      <c r="P121" s="111">
        <f>IF(RES_hhdet_tes!P121=0,"",RES_hhdet_tes!P121/RES_hhdet_fec!P121)</f>
        <v>0.59724187660110928</v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>
        <f>IF(RES_hhdet_tes!F122=0,"",RES_hhdet_tes!F122/RES_hhdet_fec!F122)</f>
        <v>0.75662960574526883</v>
      </c>
      <c r="G122" s="45">
        <f>IF(RES_hhdet_tes!G122=0,"",RES_hhdet_tes!G122/RES_hhdet_fec!G122)</f>
        <v>0.75700370444416853</v>
      </c>
      <c r="H122" s="45">
        <f>IF(RES_hhdet_tes!H122=0,"",RES_hhdet_tes!H122/RES_hhdet_fec!H122)</f>
        <v>0.75745518341171281</v>
      </c>
      <c r="I122" s="45">
        <f>IF(RES_hhdet_tes!I122=0,"",RES_hhdet_tes!I122/RES_hhdet_fec!I122)</f>
        <v>0.75779997172436087</v>
      </c>
      <c r="J122" s="45">
        <f>IF(RES_hhdet_tes!J122=0,"",RES_hhdet_tes!J122/RES_hhdet_fec!J122)</f>
        <v>0.75841635985580802</v>
      </c>
      <c r="K122" s="45">
        <f>IF(RES_hhdet_tes!K122=0,"",RES_hhdet_tes!K122/RES_hhdet_fec!K122)</f>
        <v>0.75941332038025489</v>
      </c>
      <c r="L122" s="45">
        <f>IF(RES_hhdet_tes!L122=0,"",RES_hhdet_tes!L122/RES_hhdet_fec!L122)</f>
        <v>0.76080289838254145</v>
      </c>
      <c r="M122" s="45">
        <f>IF(RES_hhdet_tes!M122=0,"",RES_hhdet_tes!M122/RES_hhdet_fec!M122)</f>
        <v>0.76296515539529242</v>
      </c>
      <c r="N122" s="45">
        <f>IF(RES_hhdet_tes!N122=0,"",RES_hhdet_tes!N122/RES_hhdet_fec!N122)</f>
        <v>0.76784296959439935</v>
      </c>
      <c r="O122" s="45">
        <f>IF(RES_hhdet_tes!O122=0,"",RES_hhdet_tes!O122/RES_hhdet_fec!O122)</f>
        <v>0.76965477311946995</v>
      </c>
      <c r="P122" s="45">
        <f>IF(RES_hhdet_tes!P122=0,"",RES_hhdet_tes!P122/RES_hhdet_fec!P122)</f>
        <v>0.77107398388544357</v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0.73635050953466663</v>
      </c>
      <c r="C124" s="119">
        <f>IF(RES_hhdet_tes!C124=0,"",RES_hhdet_tes!C124/RES_hhdet_fec!C124)</f>
        <v>0.74835427668577792</v>
      </c>
      <c r="D124" s="119">
        <f>IF(RES_hhdet_tes!D124=0,"",RES_hhdet_tes!D124/RES_hhdet_fec!D124)</f>
        <v>0.74838466898921618</v>
      </c>
      <c r="E124" s="119">
        <f>IF(RES_hhdet_tes!E124=0,"",RES_hhdet_tes!E124/RES_hhdet_fec!E124)</f>
        <v>0.75436130243358102</v>
      </c>
      <c r="F124" s="119">
        <f>IF(RES_hhdet_tes!F124=0,"",RES_hhdet_tes!F124/RES_hhdet_fec!F124)</f>
        <v>0.7544554943419256</v>
      </c>
      <c r="G124" s="119">
        <f>IF(RES_hhdet_tes!G124=0,"",RES_hhdet_tes!G124/RES_hhdet_fec!G124)</f>
        <v>0.76190443391909957</v>
      </c>
      <c r="H124" s="119">
        <f>IF(RES_hhdet_tes!H124=0,"",RES_hhdet_tes!H124/RES_hhdet_fec!H124)</f>
        <v>0.7735433040186861</v>
      </c>
      <c r="I124" s="119">
        <f>IF(RES_hhdet_tes!I124=0,"",RES_hhdet_tes!I124/RES_hhdet_fec!I124)</f>
        <v>0.81996682815225808</v>
      </c>
      <c r="J124" s="119">
        <f>IF(RES_hhdet_tes!J124=0,"",RES_hhdet_tes!J124/RES_hhdet_fec!J124)</f>
        <v>0.82104126318347981</v>
      </c>
      <c r="K124" s="119">
        <f>IF(RES_hhdet_tes!K124=0,"",RES_hhdet_tes!K124/RES_hhdet_fec!K124)</f>
        <v>0.79219938692500713</v>
      </c>
      <c r="L124" s="119">
        <f>IF(RES_hhdet_tes!L124=0,"",RES_hhdet_tes!L124/RES_hhdet_fec!L124)</f>
        <v>0.81716911319541308</v>
      </c>
      <c r="M124" s="119">
        <f>IF(RES_hhdet_tes!M124=0,"",RES_hhdet_tes!M124/RES_hhdet_fec!M124)</f>
        <v>0.80453640237776591</v>
      </c>
      <c r="N124" s="119">
        <f>IF(RES_hhdet_tes!N124=0,"",RES_hhdet_tes!N124/RES_hhdet_fec!N124)</f>
        <v>0.86076231038112339</v>
      </c>
      <c r="O124" s="119">
        <f>IF(RES_hhdet_tes!O124=0,"",RES_hhdet_tes!O124/RES_hhdet_fec!O124)</f>
        <v>0.82584626741468814</v>
      </c>
      <c r="P124" s="119">
        <f>IF(RES_hhdet_tes!P124=0,"",RES_hhdet_tes!P124/RES_hhdet_fec!P124)</f>
        <v>0.80368579759798786</v>
      </c>
      <c r="Q124" s="119">
        <f>IF(RES_hhdet_tes!Q124=0,"",RES_hhdet_tes!Q124/RES_hhdet_fec!Q124)</f>
        <v>0.82494334716736617</v>
      </c>
      <c r="R124" s="119">
        <f>IF(RES_hhdet_tes!R124=0,"",RES_hhdet_tes!R124/RES_hhdet_fec!R124)</f>
        <v>0.87212069936906744</v>
      </c>
      <c r="S124" s="119">
        <f>IF(RES_hhdet_tes!S124=0,"",RES_hhdet_tes!S124/RES_hhdet_fec!S124)</f>
        <v>0.89704133789712559</v>
      </c>
      <c r="T124" s="119">
        <f>IF(RES_hhdet_tes!T124=0,"",RES_hhdet_tes!T124/RES_hhdet_fec!T124)</f>
        <v>0.86452609931464997</v>
      </c>
      <c r="U124" s="119">
        <f>IF(RES_hhdet_tes!U124=0,"",RES_hhdet_tes!U124/RES_hhdet_fec!U124)</f>
        <v>0.92473542786698149</v>
      </c>
      <c r="V124" s="119">
        <f>IF(RES_hhdet_tes!V124=0,"",RES_hhdet_tes!V124/RES_hhdet_fec!V124)</f>
        <v>0.90677520014789592</v>
      </c>
      <c r="W124" s="119">
        <f>IF(RES_hhdet_tes!W124=0,"",RES_hhdet_tes!W124/RES_hhdet_fec!W124)</f>
        <v>0.91232965678896261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0.70310326823564462</v>
      </c>
      <c r="C125" s="124">
        <f>IF(RES_hhdet_tes!C125=0,"",RES_hhdet_tes!C125/RES_hhdet_fec!C125)</f>
        <v>0.70505491703572909</v>
      </c>
      <c r="D125" s="124">
        <f>IF(RES_hhdet_tes!D125=0,"",RES_hhdet_tes!D125/RES_hhdet_fec!D125)</f>
        <v>0.70831731589699465</v>
      </c>
      <c r="E125" s="124">
        <f>IF(RES_hhdet_tes!E125=0,"",RES_hhdet_tes!E125/RES_hhdet_fec!E125)</f>
        <v>0.71233431383603196</v>
      </c>
      <c r="F125" s="124">
        <f>IF(RES_hhdet_tes!F125=0,"",RES_hhdet_tes!F125/RES_hhdet_fec!F125)</f>
        <v>0.71529320635636062</v>
      </c>
      <c r="G125" s="124">
        <f>IF(RES_hhdet_tes!G125=0,"",RES_hhdet_tes!G125/RES_hhdet_fec!G125)</f>
        <v>0.7176838316769325</v>
      </c>
      <c r="H125" s="124">
        <f>IF(RES_hhdet_tes!H125=0,"",RES_hhdet_tes!H125/RES_hhdet_fec!H125)</f>
        <v>0.71952817881234599</v>
      </c>
      <c r="I125" s="124">
        <f>IF(RES_hhdet_tes!I125=0,"",RES_hhdet_tes!I125/RES_hhdet_fec!I125)</f>
        <v>0.72152791249543957</v>
      </c>
      <c r="J125" s="124">
        <f>IF(RES_hhdet_tes!J125=0,"",RES_hhdet_tes!J125/RES_hhdet_fec!J125)</f>
        <v>0.72331491255258518</v>
      </c>
      <c r="K125" s="124">
        <f>IF(RES_hhdet_tes!K125=0,"",RES_hhdet_tes!K125/RES_hhdet_fec!K125)</f>
        <v>0.72539789410374789</v>
      </c>
      <c r="L125" s="124">
        <f>IF(RES_hhdet_tes!L125=0,"",RES_hhdet_tes!L125/RES_hhdet_fec!L125)</f>
        <v>0.72745600028678092</v>
      </c>
      <c r="M125" s="124">
        <f>IF(RES_hhdet_tes!M125=0,"",RES_hhdet_tes!M125/RES_hhdet_fec!M125)</f>
        <v>0.72950320139305624</v>
      </c>
      <c r="N125" s="124">
        <f>IF(RES_hhdet_tes!N125=0,"",RES_hhdet_tes!N125/RES_hhdet_fec!N125)</f>
        <v>0.73192249616568683</v>
      </c>
      <c r="O125" s="124">
        <f>IF(RES_hhdet_tes!O125=0,"",RES_hhdet_tes!O125/RES_hhdet_fec!O125)</f>
        <v>0.73461139708556367</v>
      </c>
      <c r="P125" s="124">
        <f>IF(RES_hhdet_tes!P125=0,"",RES_hhdet_tes!P125/RES_hhdet_fec!P125)</f>
        <v>0.73567650315672861</v>
      </c>
      <c r="Q125" s="124">
        <f>IF(RES_hhdet_tes!Q125=0,"",RES_hhdet_tes!Q125/RES_hhdet_fec!Q125)</f>
        <v>0.73719645307060233</v>
      </c>
      <c r="R125" s="124">
        <f>IF(RES_hhdet_tes!R125=0,"",RES_hhdet_tes!R125/RES_hhdet_fec!R125)</f>
        <v>0.73920791340689362</v>
      </c>
      <c r="S125" s="124">
        <f>IF(RES_hhdet_tes!S125=0,"",RES_hhdet_tes!S125/RES_hhdet_fec!S125)</f>
        <v>0.74138802688611949</v>
      </c>
      <c r="T125" s="124">
        <f>IF(RES_hhdet_tes!T125=0,"",RES_hhdet_tes!T125/RES_hhdet_fec!T125)</f>
        <v>0.74481801215984811</v>
      </c>
      <c r="U125" s="124">
        <f>IF(RES_hhdet_tes!U125=0,"",RES_hhdet_tes!U125/RES_hhdet_fec!U125)</f>
        <v>0.74781199769478746</v>
      </c>
      <c r="V125" s="124">
        <f>IF(RES_hhdet_tes!V125=0,"",RES_hhdet_tes!V125/RES_hhdet_fec!V125)</f>
        <v>0.75017135973958693</v>
      </c>
      <c r="W125" s="124">
        <f>IF(RES_hhdet_tes!W125=0,"",RES_hhdet_tes!W125/RES_hhdet_fec!W125)</f>
        <v>0.7522953823466092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0.70209399756114177</v>
      </c>
      <c r="C126" s="111">
        <f>IF(RES_hhdet_tes!C126=0,"",RES_hhdet_tes!C126/RES_hhdet_fec!C126)</f>
        <v>0.704090985403384</v>
      </c>
      <c r="D126" s="111">
        <f>IF(RES_hhdet_tes!D126=0,"",RES_hhdet_tes!D126/RES_hhdet_fec!D126)</f>
        <v>0.70733114927013963</v>
      </c>
      <c r="E126" s="111">
        <f>IF(RES_hhdet_tes!E126=0,"",RES_hhdet_tes!E126/RES_hhdet_fec!E126)</f>
        <v>0.71141248807143398</v>
      </c>
      <c r="F126" s="111">
        <f>IF(RES_hhdet_tes!F126=0,"",RES_hhdet_tes!F126/RES_hhdet_fec!F126)</f>
        <v>0.71431737036247922</v>
      </c>
      <c r="G126" s="111">
        <f>IF(RES_hhdet_tes!G126=0,"",RES_hhdet_tes!G126/RES_hhdet_fec!G126)</f>
        <v>0.71672670906913383</v>
      </c>
      <c r="H126" s="111">
        <f>IF(RES_hhdet_tes!H126=0,"",RES_hhdet_tes!H126/RES_hhdet_fec!H126)</f>
        <v>0.71859921871233123</v>
      </c>
      <c r="I126" s="111">
        <f>IF(RES_hhdet_tes!I126=0,"",RES_hhdet_tes!I126/RES_hhdet_fec!I126)</f>
        <v>0.72066087206963725</v>
      </c>
      <c r="J126" s="111">
        <f>IF(RES_hhdet_tes!J126=0,"",RES_hhdet_tes!J126/RES_hhdet_fec!J126)</f>
        <v>0.72244911161773817</v>
      </c>
      <c r="K126" s="111">
        <f>IF(RES_hhdet_tes!K126=0,"",RES_hhdet_tes!K126/RES_hhdet_fec!K126)</f>
        <v>0.72449447794832389</v>
      </c>
      <c r="L126" s="111">
        <f>IF(RES_hhdet_tes!L126=0,"",RES_hhdet_tes!L126/RES_hhdet_fec!L126)</f>
        <v>0.72660718212705966</v>
      </c>
      <c r="M126" s="111">
        <f>IF(RES_hhdet_tes!M126=0,"",RES_hhdet_tes!M126/RES_hhdet_fec!M126)</f>
        <v>0.72866095538008602</v>
      </c>
      <c r="N126" s="111">
        <f>IF(RES_hhdet_tes!N126=0,"",RES_hhdet_tes!N126/RES_hhdet_fec!N126)</f>
        <v>0.73117776936187817</v>
      </c>
      <c r="O126" s="111">
        <f>IF(RES_hhdet_tes!O126=0,"",RES_hhdet_tes!O126/RES_hhdet_fec!O126)</f>
        <v>0.73379930706882601</v>
      </c>
      <c r="P126" s="111">
        <f>IF(RES_hhdet_tes!P126=0,"",RES_hhdet_tes!P126/RES_hhdet_fec!P126)</f>
        <v>0.73484296773280133</v>
      </c>
      <c r="Q126" s="111">
        <f>IF(RES_hhdet_tes!Q126=0,"",RES_hhdet_tes!Q126/RES_hhdet_fec!Q126)</f>
        <v>0.73641212450193949</v>
      </c>
      <c r="R126" s="111">
        <f>IF(RES_hhdet_tes!R126=0,"",RES_hhdet_tes!R126/RES_hhdet_fec!R126)</f>
        <v>0.73843218372288666</v>
      </c>
      <c r="S126" s="111">
        <f>IF(RES_hhdet_tes!S126=0,"",RES_hhdet_tes!S126/RES_hhdet_fec!S126)</f>
        <v>0.74061931463495412</v>
      </c>
      <c r="T126" s="111">
        <f>IF(RES_hhdet_tes!T126=0,"",RES_hhdet_tes!T126/RES_hhdet_fec!T126)</f>
        <v>0.74405930162146816</v>
      </c>
      <c r="U126" s="111">
        <f>IF(RES_hhdet_tes!U126=0,"",RES_hhdet_tes!U126/RES_hhdet_fec!U126)</f>
        <v>0.74706179305952891</v>
      </c>
      <c r="V126" s="111">
        <f>IF(RES_hhdet_tes!V126=0,"",RES_hhdet_tes!V126/RES_hhdet_fec!V126)</f>
        <v>0.749427649523002</v>
      </c>
      <c r="W126" s="111">
        <f>IF(RES_hhdet_tes!W126=0,"",RES_hhdet_tes!W126/RES_hhdet_fec!W126)</f>
        <v>0.75155680373604472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1.7095301171197879</v>
      </c>
      <c r="C128" s="124">
        <f>IF(RES_hhdet_tes!C128=0,"",RES_hhdet_tes!C128/RES_hhdet_fec!C128)</f>
        <v>1.7952452157368401</v>
      </c>
      <c r="D128" s="124">
        <f>IF(RES_hhdet_tes!D128=0,"",RES_hhdet_tes!D128/RES_hhdet_fec!D128)</f>
        <v>1.8859860723049167</v>
      </c>
      <c r="E128" s="124">
        <f>IF(RES_hhdet_tes!E128=0,"",RES_hhdet_tes!E128/RES_hhdet_fec!E128)</f>
        <v>2.0154923090691557</v>
      </c>
      <c r="F128" s="124">
        <f>IF(RES_hhdet_tes!F128=0,"",RES_hhdet_tes!F128/RES_hhdet_fec!F128)</f>
        <v>2.1843505598570503</v>
      </c>
      <c r="G128" s="124">
        <f>IF(RES_hhdet_tes!G128=0,"",RES_hhdet_tes!G128/RES_hhdet_fec!G128)</f>
        <v>2.3012197143156281</v>
      </c>
      <c r="H128" s="124">
        <f>IF(RES_hhdet_tes!H128=0,"",RES_hhdet_tes!H128/RES_hhdet_fec!H128)</f>
        <v>2.4087263647288748</v>
      </c>
      <c r="I128" s="124">
        <f>IF(RES_hhdet_tes!I128=0,"",RES_hhdet_tes!I128/RES_hhdet_fec!I128)</f>
        <v>2.4600989221793674</v>
      </c>
      <c r="J128" s="124">
        <f>IF(RES_hhdet_tes!J128=0,"",RES_hhdet_tes!J128/RES_hhdet_fec!J128)</f>
        <v>2.4938962008410099</v>
      </c>
      <c r="K128" s="124">
        <f>IF(RES_hhdet_tes!K128=0,"",RES_hhdet_tes!K128/RES_hhdet_fec!K128)</f>
        <v>2.5454849901437626</v>
      </c>
      <c r="L128" s="124">
        <f>IF(RES_hhdet_tes!L128=0,"",RES_hhdet_tes!L128/RES_hhdet_fec!L128)</f>
        <v>2.6073973597783326</v>
      </c>
      <c r="M128" s="124">
        <f>IF(RES_hhdet_tes!M128=0,"",RES_hhdet_tes!M128/RES_hhdet_fec!M128)</f>
        <v>2.6875167301463452</v>
      </c>
      <c r="N128" s="124">
        <f>IF(RES_hhdet_tes!N128=0,"",RES_hhdet_tes!N128/RES_hhdet_fec!N128)</f>
        <v>2.7906252172982509</v>
      </c>
      <c r="O128" s="124">
        <f>IF(RES_hhdet_tes!O128=0,"",RES_hhdet_tes!O128/RES_hhdet_fec!O128)</f>
        <v>2.9163388852120158</v>
      </c>
      <c r="P128" s="124">
        <f>IF(RES_hhdet_tes!P128=0,"",RES_hhdet_tes!P128/RES_hhdet_fec!P128)</f>
        <v>3.0268738134302207</v>
      </c>
      <c r="Q128" s="124">
        <f>IF(RES_hhdet_tes!Q128=0,"",RES_hhdet_tes!Q128/RES_hhdet_fec!Q128)</f>
        <v>3.1269975972653752</v>
      </c>
      <c r="R128" s="124">
        <f>IF(RES_hhdet_tes!R128=0,"",RES_hhdet_tes!R128/RES_hhdet_fec!R128)</f>
        <v>3.2392692428557002</v>
      </c>
      <c r="S128" s="124">
        <f>IF(RES_hhdet_tes!S128=0,"",RES_hhdet_tes!S128/RES_hhdet_fec!S128)</f>
        <v>3.3492714280603355</v>
      </c>
      <c r="T128" s="124">
        <f>IF(RES_hhdet_tes!T128=0,"",RES_hhdet_tes!T128/RES_hhdet_fec!T128)</f>
        <v>3.447513671809229</v>
      </c>
      <c r="U128" s="124">
        <f>IF(RES_hhdet_tes!U128=0,"",RES_hhdet_tes!U128/RES_hhdet_fec!U128)</f>
        <v>3.5411523036512658</v>
      </c>
      <c r="V128" s="124">
        <f>IF(RES_hhdet_tes!V128=0,"",RES_hhdet_tes!V128/RES_hhdet_fec!V128)</f>
        <v>3.61440934649973</v>
      </c>
      <c r="W128" s="124">
        <f>IF(RES_hhdet_tes!W128=0,"",RES_hhdet_tes!W128/RES_hhdet_fec!W128)</f>
        <v>3.6735209530490707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1.7095301171197879</v>
      </c>
      <c r="C129" s="111">
        <f>IF(RES_hhdet_tes!C129=0,"",RES_hhdet_tes!C129/RES_hhdet_fec!C129)</f>
        <v>1.7952452157368401</v>
      </c>
      <c r="D129" s="111">
        <f>IF(RES_hhdet_tes!D129=0,"",RES_hhdet_tes!D129/RES_hhdet_fec!D129)</f>
        <v>1.8859860723049167</v>
      </c>
      <c r="E129" s="111">
        <f>IF(RES_hhdet_tes!E129=0,"",RES_hhdet_tes!E129/RES_hhdet_fec!E129)</f>
        <v>2.0154923090691557</v>
      </c>
      <c r="F129" s="111">
        <f>IF(RES_hhdet_tes!F129=0,"",RES_hhdet_tes!F129/RES_hhdet_fec!F129)</f>
        <v>2.1843505598570503</v>
      </c>
      <c r="G129" s="111">
        <f>IF(RES_hhdet_tes!G129=0,"",RES_hhdet_tes!G129/RES_hhdet_fec!G129)</f>
        <v>2.3012197143156281</v>
      </c>
      <c r="H129" s="111">
        <f>IF(RES_hhdet_tes!H129=0,"",RES_hhdet_tes!H129/RES_hhdet_fec!H129)</f>
        <v>2.4087263647288748</v>
      </c>
      <c r="I129" s="111">
        <f>IF(RES_hhdet_tes!I129=0,"",RES_hhdet_tes!I129/RES_hhdet_fec!I129)</f>
        <v>2.4600989221793674</v>
      </c>
      <c r="J129" s="111">
        <f>IF(RES_hhdet_tes!J129=0,"",RES_hhdet_tes!J129/RES_hhdet_fec!J129)</f>
        <v>2.4938962008410099</v>
      </c>
      <c r="K129" s="111">
        <f>IF(RES_hhdet_tes!K129=0,"",RES_hhdet_tes!K129/RES_hhdet_fec!K129)</f>
        <v>2.5454849901437626</v>
      </c>
      <c r="L129" s="111">
        <f>IF(RES_hhdet_tes!L129=0,"",RES_hhdet_tes!L129/RES_hhdet_fec!L129)</f>
        <v>2.6073973597783326</v>
      </c>
      <c r="M129" s="111">
        <f>IF(RES_hhdet_tes!M129=0,"",RES_hhdet_tes!M129/RES_hhdet_fec!M129)</f>
        <v>2.6875167301463452</v>
      </c>
      <c r="N129" s="111">
        <f>IF(RES_hhdet_tes!N129=0,"",RES_hhdet_tes!N129/RES_hhdet_fec!N129)</f>
        <v>2.7906252172982509</v>
      </c>
      <c r="O129" s="111">
        <f>IF(RES_hhdet_tes!O129=0,"",RES_hhdet_tes!O129/RES_hhdet_fec!O129)</f>
        <v>2.9163388852120158</v>
      </c>
      <c r="P129" s="111">
        <f>IF(RES_hhdet_tes!P129=0,"",RES_hhdet_tes!P129/RES_hhdet_fec!P129)</f>
        <v>3.0268738134302207</v>
      </c>
      <c r="Q129" s="111">
        <f>IF(RES_hhdet_tes!Q129=0,"",RES_hhdet_tes!Q129/RES_hhdet_fec!Q129)</f>
        <v>3.1269975972653752</v>
      </c>
      <c r="R129" s="111">
        <f>IF(RES_hhdet_tes!R129=0,"",RES_hhdet_tes!R129/RES_hhdet_fec!R129)</f>
        <v>3.2392692428557002</v>
      </c>
      <c r="S129" s="111">
        <f>IF(RES_hhdet_tes!S129=0,"",RES_hhdet_tes!S129/RES_hhdet_fec!S129)</f>
        <v>3.3492714280603355</v>
      </c>
      <c r="T129" s="111">
        <f>IF(RES_hhdet_tes!T129=0,"",RES_hhdet_tes!T129/RES_hhdet_fec!T129)</f>
        <v>3.447513671809229</v>
      </c>
      <c r="U129" s="111">
        <f>IF(RES_hhdet_tes!U129=0,"",RES_hhdet_tes!U129/RES_hhdet_fec!U129)</f>
        <v>3.5411523036512658</v>
      </c>
      <c r="V129" s="111">
        <f>IF(RES_hhdet_tes!V129=0,"",RES_hhdet_tes!V129/RES_hhdet_fec!V129)</f>
        <v>3.61440934649973</v>
      </c>
      <c r="W129" s="111">
        <f>IF(RES_hhdet_tes!W129=0,"",RES_hhdet_tes!W129/RES_hhdet_fec!W129)</f>
        <v>3.6735209530490707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0.74557338427090514</v>
      </c>
      <c r="C130" s="124">
        <f>IF(RES_hhdet_tes!C130=0,"",RES_hhdet_tes!C130/RES_hhdet_fec!C130)</f>
        <v>0.74992921137241453</v>
      </c>
      <c r="D130" s="124">
        <f>IF(RES_hhdet_tes!D130=0,"",RES_hhdet_tes!D130/RES_hhdet_fec!D130)</f>
        <v>0.74866405178987705</v>
      </c>
      <c r="E130" s="124">
        <f>IF(RES_hhdet_tes!E130=0,"",RES_hhdet_tes!E130/RES_hhdet_fec!E130)</f>
        <v>0.75694284162059777</v>
      </c>
      <c r="F130" s="124">
        <f>IF(RES_hhdet_tes!F130=0,"",RES_hhdet_tes!F130/RES_hhdet_fec!F130)</f>
        <v>0.75422272897588416</v>
      </c>
      <c r="G130" s="124">
        <f>IF(RES_hhdet_tes!G130=0,"",RES_hhdet_tes!G130/RES_hhdet_fec!G130)</f>
        <v>0.75227324385826166</v>
      </c>
      <c r="H130" s="124">
        <f>IF(RES_hhdet_tes!H130=0,"",RES_hhdet_tes!H130/RES_hhdet_fec!H130)</f>
        <v>0.76018364137530847</v>
      </c>
      <c r="I130" s="124">
        <f>IF(RES_hhdet_tes!I130=0,"",RES_hhdet_tes!I130/RES_hhdet_fec!I130)</f>
        <v>0.77230841874072109</v>
      </c>
      <c r="J130" s="124">
        <f>IF(RES_hhdet_tes!J130=0,"",RES_hhdet_tes!J130/RES_hhdet_fec!J130)</f>
        <v>0.7820072659012216</v>
      </c>
      <c r="K130" s="124">
        <f>IF(RES_hhdet_tes!K130=0,"",RES_hhdet_tes!K130/RES_hhdet_fec!K130)</f>
        <v>0.78491290179069462</v>
      </c>
      <c r="L130" s="124">
        <f>IF(RES_hhdet_tes!L130=0,"",RES_hhdet_tes!L130/RES_hhdet_fec!L130)</f>
        <v>0.7903851842702293</v>
      </c>
      <c r="M130" s="124">
        <f>IF(RES_hhdet_tes!M130=0,"",RES_hhdet_tes!M130/RES_hhdet_fec!M130)</f>
        <v>0.79364115558652959</v>
      </c>
      <c r="N130" s="124">
        <f>IF(RES_hhdet_tes!N130=0,"",RES_hhdet_tes!N130/RES_hhdet_fec!N130)</f>
        <v>0.80451110658046499</v>
      </c>
      <c r="O130" s="124">
        <f>IF(RES_hhdet_tes!O130=0,"",RES_hhdet_tes!O130/RES_hhdet_fec!O130)</f>
        <v>0.80340065517035686</v>
      </c>
      <c r="P130" s="124">
        <f>IF(RES_hhdet_tes!P130=0,"",RES_hhdet_tes!P130/RES_hhdet_fec!P130)</f>
        <v>0.80541697517351241</v>
      </c>
      <c r="Q130" s="124">
        <f>IF(RES_hhdet_tes!Q130=0,"",RES_hhdet_tes!Q130/RES_hhdet_fec!Q130)</f>
        <v>0.81225887521805085</v>
      </c>
      <c r="R130" s="124">
        <f>IF(RES_hhdet_tes!R130=0,"",RES_hhdet_tes!R130/RES_hhdet_fec!R130)</f>
        <v>0.81493203461392472</v>
      </c>
      <c r="S130" s="124">
        <f>IF(RES_hhdet_tes!S130=0,"",RES_hhdet_tes!S130/RES_hhdet_fec!S130)</f>
        <v>0.82285198520473501</v>
      </c>
      <c r="T130" s="124">
        <f>IF(RES_hhdet_tes!T130=0,"",RES_hhdet_tes!T130/RES_hhdet_fec!T130)</f>
        <v>0.83647201886328348</v>
      </c>
      <c r="U130" s="124">
        <f>IF(RES_hhdet_tes!U130=0,"",RES_hhdet_tes!U130/RES_hhdet_fec!U130)</f>
        <v>0.84661493290937551</v>
      </c>
      <c r="V130" s="124">
        <f>IF(RES_hhdet_tes!V130=0,"",RES_hhdet_tes!V130/RES_hhdet_fec!V130)</f>
        <v>0.85335972653868175</v>
      </c>
      <c r="W130" s="124">
        <f>IF(RES_hhdet_tes!W130=0,"",RES_hhdet_tes!W130/RES_hhdet_fec!W130)</f>
        <v>0.85670795746262263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0.7501515457914667</v>
      </c>
      <c r="C131" s="111">
        <f>IF(RES_hhdet_tes!C131=0,"",RES_hhdet_tes!C131/RES_hhdet_fec!C131)</f>
        <v>0.7511343164946146</v>
      </c>
      <c r="D131" s="111">
        <f>IF(RES_hhdet_tes!D131=0,"",RES_hhdet_tes!D131/RES_hhdet_fec!D131)</f>
        <v>0.75504778846602316</v>
      </c>
      <c r="E131" s="111">
        <f>IF(RES_hhdet_tes!E131=0,"",RES_hhdet_tes!E131/RES_hhdet_fec!E131)</f>
        <v>0.75984470377430857</v>
      </c>
      <c r="F131" s="111">
        <f>IF(RES_hhdet_tes!F131=0,"",RES_hhdet_tes!F131/RES_hhdet_fec!F131)</f>
        <v>0.76331881956414926</v>
      </c>
      <c r="G131" s="111">
        <f>IF(RES_hhdet_tes!G131=0,"",RES_hhdet_tes!G131/RES_hhdet_fec!G131)</f>
        <v>0.7664287105053168</v>
      </c>
      <c r="H131" s="111">
        <f>IF(RES_hhdet_tes!H131=0,"",RES_hhdet_tes!H131/RES_hhdet_fec!H131)</f>
        <v>0.76890407664649985</v>
      </c>
      <c r="I131" s="111">
        <f>IF(RES_hhdet_tes!I131=0,"",RES_hhdet_tes!I131/RES_hhdet_fec!I131)</f>
        <v>0.77059684868670153</v>
      </c>
      <c r="J131" s="111">
        <f>IF(RES_hhdet_tes!J131=0,"",RES_hhdet_tes!J131/RES_hhdet_fec!J131)</f>
        <v>0.77489396143064304</v>
      </c>
      <c r="K131" s="111">
        <f>IF(RES_hhdet_tes!K131=0,"",RES_hhdet_tes!K131/RES_hhdet_fec!K131)</f>
        <v>0.77906336250506547</v>
      </c>
      <c r="L131" s="111">
        <f>IF(RES_hhdet_tes!L131=0,"",RES_hhdet_tes!L131/RES_hhdet_fec!L131)</f>
        <v>0.78319894676413526</v>
      </c>
      <c r="M131" s="111">
        <f>IF(RES_hhdet_tes!M131=0,"",RES_hhdet_tes!M131/RES_hhdet_fec!M131)</f>
        <v>0.78766878817296071</v>
      </c>
      <c r="N131" s="111">
        <f>IF(RES_hhdet_tes!N131=0,"",RES_hhdet_tes!N131/RES_hhdet_fec!N131)</f>
        <v>0.79360644179933693</v>
      </c>
      <c r="O131" s="111">
        <f>IF(RES_hhdet_tes!O131=0,"",RES_hhdet_tes!O131/RES_hhdet_fec!O131)</f>
        <v>0.80019033879582913</v>
      </c>
      <c r="P131" s="111">
        <f>IF(RES_hhdet_tes!P131=0,"",RES_hhdet_tes!P131/RES_hhdet_fec!P131)</f>
        <v>0.80315722518673305</v>
      </c>
      <c r="Q131" s="111">
        <f>IF(RES_hhdet_tes!Q131=0,"",RES_hhdet_tes!Q131/RES_hhdet_fec!Q131)</f>
        <v>0.80540043457311927</v>
      </c>
      <c r="R131" s="111">
        <f>IF(RES_hhdet_tes!R131=0,"",RES_hhdet_tes!R131/RES_hhdet_fec!R131)</f>
        <v>0.80781124103964164</v>
      </c>
      <c r="S131" s="111">
        <f>IF(RES_hhdet_tes!S131=0,"",RES_hhdet_tes!S131/RES_hhdet_fec!S131)</f>
        <v>0.81253406926207006</v>
      </c>
      <c r="T131" s="111">
        <f>IF(RES_hhdet_tes!T131=0,"",RES_hhdet_tes!T131/RES_hhdet_fec!T131)</f>
        <v>0.81846170973169907</v>
      </c>
      <c r="U131" s="111">
        <f>IF(RES_hhdet_tes!U131=0,"",RES_hhdet_tes!U131/RES_hhdet_fec!U131)</f>
        <v>0.82478764960095308</v>
      </c>
      <c r="V131" s="111">
        <f>IF(RES_hhdet_tes!V131=0,"",RES_hhdet_tes!V131/RES_hhdet_fec!V131)</f>
        <v>0.83067278114103071</v>
      </c>
      <c r="W131" s="111">
        <f>IF(RES_hhdet_tes!W131=0,"",RES_hhdet_tes!W131/RES_hhdet_fec!W131)</f>
        <v>0.83564086724899567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0.93805542599858538</v>
      </c>
      <c r="C132" s="111">
        <f>IF(RES_hhdet_tes!C132=0,"",RES_hhdet_tes!C132/RES_hhdet_fec!C132)</f>
        <v>0.93901626344695077</v>
      </c>
      <c r="D132" s="111">
        <f>IF(RES_hhdet_tes!D132=0,"",RES_hhdet_tes!D132/RES_hhdet_fec!D132)</f>
        <v>0.9388246131027822</v>
      </c>
      <c r="E132" s="111">
        <f>IF(RES_hhdet_tes!E132=0,"",RES_hhdet_tes!E132/RES_hhdet_fec!E132)</f>
        <v>0.94136113573207059</v>
      </c>
      <c r="F132" s="111">
        <f>IF(RES_hhdet_tes!F132=0,"",RES_hhdet_tes!F132/RES_hhdet_fec!F132)</f>
        <v>0.94121469701495419</v>
      </c>
      <c r="G132" s="111">
        <f>IF(RES_hhdet_tes!G132=0,"",RES_hhdet_tes!G132/RES_hhdet_fec!G132)</f>
        <v>0.93489808693611931</v>
      </c>
      <c r="H132" s="111">
        <f>IF(RES_hhdet_tes!H132=0,"",RES_hhdet_tes!H132/RES_hhdet_fec!H132)</f>
        <v>0.94156526591404965</v>
      </c>
      <c r="I132" s="111">
        <f>IF(RES_hhdet_tes!I132=0,"",RES_hhdet_tes!I132/RES_hhdet_fec!I132)</f>
        <v>0.94309670639381071</v>
      </c>
      <c r="J132" s="111">
        <f>IF(RES_hhdet_tes!J132=0,"",RES_hhdet_tes!J132/RES_hhdet_fec!J132)</f>
        <v>0.94606945798360331</v>
      </c>
      <c r="K132" s="111">
        <f>IF(RES_hhdet_tes!K132=0,"",RES_hhdet_tes!K132/RES_hhdet_fec!K132)</f>
        <v>0.94557814351064096</v>
      </c>
      <c r="L132" s="111">
        <f>IF(RES_hhdet_tes!L132=0,"",RES_hhdet_tes!L132/RES_hhdet_fec!L132)</f>
        <v>0.9464795271268055</v>
      </c>
      <c r="M132" s="111">
        <f>IF(RES_hhdet_tes!M132=0,"",RES_hhdet_tes!M132/RES_hhdet_fec!M132)</f>
        <v>0.94933959114179178</v>
      </c>
      <c r="N132" s="111">
        <f>IF(RES_hhdet_tes!N132=0,"",RES_hhdet_tes!N132/RES_hhdet_fec!N132)</f>
        <v>0.95985085433594763</v>
      </c>
      <c r="O132" s="111">
        <f>IF(RES_hhdet_tes!O132=0,"",RES_hhdet_tes!O132/RES_hhdet_fec!O132)</f>
        <v>0.95583057149242368</v>
      </c>
      <c r="P132" s="111">
        <f>IF(RES_hhdet_tes!P132=0,"",RES_hhdet_tes!P132/RES_hhdet_fec!P132)</f>
        <v>0.95690802516346762</v>
      </c>
      <c r="Q132" s="111">
        <f>IF(RES_hhdet_tes!Q132=0,"",RES_hhdet_tes!Q132/RES_hhdet_fec!Q132)</f>
        <v>0.95979956806910938</v>
      </c>
      <c r="R132" s="111">
        <f>IF(RES_hhdet_tes!R132=0,"",RES_hhdet_tes!R132/RES_hhdet_fec!R132)</f>
        <v>0.95395982827375403</v>
      </c>
      <c r="S132" s="111">
        <f>IF(RES_hhdet_tes!S132=0,"",RES_hhdet_tes!S132/RES_hhdet_fec!S132)</f>
        <v>0.95464050399651912</v>
      </c>
      <c r="T132" s="111">
        <f>IF(RES_hhdet_tes!T132=0,"",RES_hhdet_tes!T132/RES_hhdet_fec!T132)</f>
        <v>0.95832172782085911</v>
      </c>
      <c r="U132" s="111">
        <f>IF(RES_hhdet_tes!U132=0,"",RES_hhdet_tes!U132/RES_hhdet_fec!U132)</f>
        <v>0.96158187684570073</v>
      </c>
      <c r="V132" s="111">
        <f>IF(RES_hhdet_tes!V132=0,"",RES_hhdet_tes!V132/RES_hhdet_fec!V132)</f>
        <v>0.96331701549812943</v>
      </c>
      <c r="W132" s="111">
        <f>IF(RES_hhdet_tes!W132=0,"",RES_hhdet_tes!W132/RES_hhdet_fec!W132)</f>
        <v>0.9628459119449414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0.7501515457914667</v>
      </c>
      <c r="C133" s="112">
        <f>IF(RES_hhdet_tes!C133=0,"",RES_hhdet_tes!C133/RES_hhdet_fec!C133)</f>
        <v>0.751660547845734</v>
      </c>
      <c r="D133" s="112">
        <f>IF(RES_hhdet_tes!D133=0,"",RES_hhdet_tes!D133/RES_hhdet_fec!D133)</f>
        <v>0.75178964639157952</v>
      </c>
      <c r="E133" s="112">
        <f>IF(RES_hhdet_tes!E133=0,"",RES_hhdet_tes!E133/RES_hhdet_fec!E133)</f>
        <v>0.76184706689402282</v>
      </c>
      <c r="F133" s="112">
        <f>IF(RES_hhdet_tes!F133=0,"",RES_hhdet_tes!F133/RES_hhdet_fec!F133)</f>
        <v>0.76265435092610545</v>
      </c>
      <c r="G133" s="112">
        <f>IF(RES_hhdet_tes!G133=0,"",RES_hhdet_tes!G133/RES_hhdet_fec!G133)</f>
        <v>0.76436013192794949</v>
      </c>
      <c r="H133" s="112">
        <f>IF(RES_hhdet_tes!H133=0,"",RES_hhdet_tes!H133/RES_hhdet_fec!H133)</f>
        <v>0.76969901515123029</v>
      </c>
      <c r="I133" s="112">
        <f>IF(RES_hhdet_tes!I133=0,"",RES_hhdet_tes!I133/RES_hhdet_fec!I133)</f>
        <v>0.7708112251359458</v>
      </c>
      <c r="J133" s="112">
        <f>IF(RES_hhdet_tes!J133=0,"",RES_hhdet_tes!J133/RES_hhdet_fec!J133)</f>
        <v>0.77681749575653913</v>
      </c>
      <c r="K133" s="112">
        <f>IF(RES_hhdet_tes!K133=0,"",RES_hhdet_tes!K133/RES_hhdet_fec!K133)</f>
        <v>0.78254804940117528</v>
      </c>
      <c r="L133" s="112">
        <f>IF(RES_hhdet_tes!L133=0,"",RES_hhdet_tes!L133/RES_hhdet_fec!L133)</f>
        <v>0.78587838930607312</v>
      </c>
      <c r="M133" s="112">
        <f>IF(RES_hhdet_tes!M133=0,"",RES_hhdet_tes!M133/RES_hhdet_fec!M133)</f>
        <v>0.78775014310420821</v>
      </c>
      <c r="N133" s="112">
        <f>IF(RES_hhdet_tes!N133=0,"",RES_hhdet_tes!N133/RES_hhdet_fec!N133)</f>
        <v>0.79217703200319423</v>
      </c>
      <c r="O133" s="112">
        <f>IF(RES_hhdet_tes!O133=0,"",RES_hhdet_tes!O133/RES_hhdet_fec!O133)</f>
        <v>0.79981971952472242</v>
      </c>
      <c r="P133" s="112">
        <f>IF(RES_hhdet_tes!P133=0,"",RES_hhdet_tes!P133/RES_hhdet_fec!P133)</f>
        <v>0.80290520278275623</v>
      </c>
      <c r="Q133" s="112">
        <f>IF(RES_hhdet_tes!Q133=0,"",RES_hhdet_tes!Q133/RES_hhdet_fec!Q133)</f>
        <v>0.80427562777759332</v>
      </c>
      <c r="R133" s="112">
        <f>IF(RES_hhdet_tes!R133=0,"",RES_hhdet_tes!R133/RES_hhdet_fec!R133)</f>
        <v>0.80487247670526729</v>
      </c>
      <c r="S133" s="112">
        <f>IF(RES_hhdet_tes!S133=0,"",RES_hhdet_tes!S133/RES_hhdet_fec!S133)</f>
        <v>0.81259087243249972</v>
      </c>
      <c r="T133" s="112">
        <f>IF(RES_hhdet_tes!T133=0,"",RES_hhdet_tes!T133/RES_hhdet_fec!T133)</f>
        <v>0.8222818860558424</v>
      </c>
      <c r="U133" s="112">
        <f>IF(RES_hhdet_tes!U133=0,"",RES_hhdet_tes!U133/RES_hhdet_fec!U133)</f>
        <v>0.82849977241368156</v>
      </c>
      <c r="V133" s="112">
        <f>IF(RES_hhdet_tes!V133=0,"",RES_hhdet_tes!V133/RES_hhdet_fec!V133)</f>
        <v>0.83444589659389401</v>
      </c>
      <c r="W133" s="112">
        <f>IF(RES_hhdet_tes!W133=0,"",RES_hhdet_tes!W133/RES_hhdet_fec!W133)</f>
        <v>0.83649403638316167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0.5828628174010817</v>
      </c>
      <c r="C135" s="112">
        <f>IF(RES_hhdet_tes!C135=0,"",RES_hhdet_tes!C135/RES_hhdet_fec!C135)</f>
        <v>0.58626287638015695</v>
      </c>
      <c r="D135" s="112">
        <f>IF(RES_hhdet_tes!D135=0,"",RES_hhdet_tes!D135/RES_hhdet_fec!D135)</f>
        <v>0.59154373673643246</v>
      </c>
      <c r="E135" s="112">
        <f>IF(RES_hhdet_tes!E135=0,"",RES_hhdet_tes!E135/RES_hhdet_fec!E135)</f>
        <v>0.59627814554226366</v>
      </c>
      <c r="F135" s="112">
        <f>IF(RES_hhdet_tes!F135=0,"",RES_hhdet_tes!F135/RES_hhdet_fec!F135)</f>
        <v>0.60105375448904796</v>
      </c>
      <c r="G135" s="112">
        <f>IF(RES_hhdet_tes!G135=0,"",RES_hhdet_tes!G135/RES_hhdet_fec!G135)</f>
        <v>0.60479166115150451</v>
      </c>
      <c r="H135" s="112">
        <f>IF(RES_hhdet_tes!H135=0,"",RES_hhdet_tes!H135/RES_hhdet_fec!H135)</f>
        <v>0.60833426454279682</v>
      </c>
      <c r="I135" s="112">
        <f>IF(RES_hhdet_tes!I135=0,"",RES_hhdet_tes!I135/RES_hhdet_fec!I135)</f>
        <v>0.60973952946179943</v>
      </c>
      <c r="J135" s="112">
        <f>IF(RES_hhdet_tes!J135=0,"",RES_hhdet_tes!J135/RES_hhdet_fec!J135)</f>
        <v>0.61034076128837378</v>
      </c>
      <c r="K135" s="112">
        <f>IF(RES_hhdet_tes!K135=0,"",RES_hhdet_tes!K135/RES_hhdet_fec!K135)</f>
        <v>0.61299673438007496</v>
      </c>
      <c r="L135" s="112">
        <f>IF(RES_hhdet_tes!L135=0,"",RES_hhdet_tes!L135/RES_hhdet_fec!L135)</f>
        <v>0.61630287423402386</v>
      </c>
      <c r="M135" s="112">
        <f>IF(RES_hhdet_tes!M135=0,"",RES_hhdet_tes!M135/RES_hhdet_fec!M135)</f>
        <v>0.62079368588228012</v>
      </c>
      <c r="N135" s="112">
        <f>IF(RES_hhdet_tes!N135=0,"",RES_hhdet_tes!N135/RES_hhdet_fec!N135)</f>
        <v>0.62613101527864223</v>
      </c>
      <c r="O135" s="112">
        <f>IF(RES_hhdet_tes!O135=0,"",RES_hhdet_tes!O135/RES_hhdet_fec!O135)</f>
        <v>0.63157704734296549</v>
      </c>
      <c r="P135" s="112">
        <f>IF(RES_hhdet_tes!P135=0,"",RES_hhdet_tes!P135/RES_hhdet_fec!P135)</f>
        <v>0.63614569743612892</v>
      </c>
      <c r="Q135" s="112">
        <f>IF(RES_hhdet_tes!Q135=0,"",RES_hhdet_tes!Q135/RES_hhdet_fec!Q135)</f>
        <v>0.63973008572312573</v>
      </c>
      <c r="R135" s="112">
        <f>IF(RES_hhdet_tes!R135=0,"",RES_hhdet_tes!R135/RES_hhdet_fec!R135)</f>
        <v>0.64848482234226434</v>
      </c>
      <c r="S135" s="112">
        <f>IF(RES_hhdet_tes!S135=0,"",RES_hhdet_tes!S135/RES_hhdet_fec!S135)</f>
        <v>0.6601733816687464</v>
      </c>
      <c r="T135" s="112">
        <f>IF(RES_hhdet_tes!T135=0,"",RES_hhdet_tes!T135/RES_hhdet_fec!T135)</f>
        <v>0.67399381920198176</v>
      </c>
      <c r="U135" s="112">
        <f>IF(RES_hhdet_tes!U135=0,"",RES_hhdet_tes!U135/RES_hhdet_fec!U135)</f>
        <v>0.69367018360277044</v>
      </c>
      <c r="V135" s="112">
        <f>IF(RES_hhdet_tes!V135=0,"",RES_hhdet_tes!V135/RES_hhdet_fec!V135)</f>
        <v>0.70976155422351028</v>
      </c>
      <c r="W135" s="112">
        <f>IF(RES_hhdet_tes!W135=0,"",RES_hhdet_tes!W135/RES_hhdet_fec!W135)</f>
        <v>0.72471937830219213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0.87607494461992252</v>
      </c>
      <c r="C136" s="113">
        <f>IF(RES_hhdet_tes!C136=0,"",RES_hhdet_tes!C136/RES_hhdet_fec!C136)</f>
        <v>0.87878871896973343</v>
      </c>
      <c r="D136" s="113">
        <f>IF(RES_hhdet_tes!D136=0,"",RES_hhdet_tes!D136/RES_hhdet_fec!D136)</f>
        <v>0.87790928259121892</v>
      </c>
      <c r="E136" s="113">
        <f>IF(RES_hhdet_tes!E136=0,"",RES_hhdet_tes!E136/RES_hhdet_fec!E136)</f>
        <v>0.88376837439323652</v>
      </c>
      <c r="F136" s="113">
        <f>IF(RES_hhdet_tes!F136=0,"",RES_hhdet_tes!F136/RES_hhdet_fec!F136)</f>
        <v>0.88315430622919244</v>
      </c>
      <c r="G136" s="113">
        <f>IF(RES_hhdet_tes!G136=0,"",RES_hhdet_tes!G136/RES_hhdet_fec!G136)</f>
        <v>0.871391406838397</v>
      </c>
      <c r="H136" s="113">
        <f>IF(RES_hhdet_tes!H136=0,"",RES_hhdet_tes!H136/RES_hhdet_fec!H136)</f>
        <v>0.88437526374943087</v>
      </c>
      <c r="I136" s="113">
        <f>IF(RES_hhdet_tes!I136=0,"",RES_hhdet_tes!I136/RES_hhdet_fec!I136)</f>
        <v>0.8842955364191657</v>
      </c>
      <c r="J136" s="113">
        <f>IF(RES_hhdet_tes!J136=0,"",RES_hhdet_tes!J136/RES_hhdet_fec!J136)</f>
        <v>0.88672209584588202</v>
      </c>
      <c r="K136" s="113">
        <f>IF(RES_hhdet_tes!K136=0,"",RES_hhdet_tes!K136/RES_hhdet_fec!K136)</f>
        <v>0.88670248490425352</v>
      </c>
      <c r="L136" s="113">
        <f>IF(RES_hhdet_tes!L136=0,"",RES_hhdet_tes!L136/RES_hhdet_fec!L136)</f>
        <v>0.88707105620191673</v>
      </c>
      <c r="M136" s="113">
        <f>IF(RES_hhdet_tes!M136=0,"",RES_hhdet_tes!M136/RES_hhdet_fec!M136)</f>
        <v>0.89049472665699048</v>
      </c>
      <c r="N136" s="113">
        <f>IF(RES_hhdet_tes!N136=0,"",RES_hhdet_tes!N136/RES_hhdet_fec!N136)</f>
        <v>0.90833200722463459</v>
      </c>
      <c r="O136" s="113">
        <f>IF(RES_hhdet_tes!O136=0,"",RES_hhdet_tes!O136/RES_hhdet_fec!O136)</f>
        <v>0.9024173196755354</v>
      </c>
      <c r="P136" s="113">
        <f>IF(RES_hhdet_tes!P136=0,"",RES_hhdet_tes!P136/RES_hhdet_fec!P136)</f>
        <v>0.90618694878858108</v>
      </c>
      <c r="Q136" s="113">
        <f>IF(RES_hhdet_tes!Q136=0,"",RES_hhdet_tes!Q136/RES_hhdet_fec!Q136)</f>
        <v>0.91439288541584385</v>
      </c>
      <c r="R136" s="113">
        <f>IF(RES_hhdet_tes!R136=0,"",RES_hhdet_tes!R136/RES_hhdet_fec!R136)</f>
        <v>0.90641845040341917</v>
      </c>
      <c r="S136" s="113">
        <f>IF(RES_hhdet_tes!S136=0,"",RES_hhdet_tes!S136/RES_hhdet_fec!S136)</f>
        <v>0.90863133758874515</v>
      </c>
      <c r="T136" s="113">
        <f>IF(RES_hhdet_tes!T136=0,"",RES_hhdet_tes!T136/RES_hhdet_fec!T136)</f>
        <v>0.91709380314521349</v>
      </c>
      <c r="U136" s="113">
        <f>IF(RES_hhdet_tes!U136=0,"",RES_hhdet_tes!U136/RES_hhdet_fec!U136)</f>
        <v>0.92394979870626204</v>
      </c>
      <c r="V136" s="113">
        <f>IF(RES_hhdet_tes!V136=0,"",RES_hhdet_tes!V136/RES_hhdet_fec!V136)</f>
        <v>0.92812883935337598</v>
      </c>
      <c r="W136" s="113">
        <f>IF(RES_hhdet_tes!W136=0,"",RES_hhdet_tes!W136/RES_hhdet_fec!W136)</f>
        <v>0.92875086902776272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0.5828628174010817</v>
      </c>
      <c r="C137" s="111">
        <f>IF(RES_hhdet_tes!C137=0,"",RES_hhdet_tes!C137/RES_hhdet_fec!C137)</f>
        <v>0.58684126455891439</v>
      </c>
      <c r="D137" s="111">
        <f>IF(RES_hhdet_tes!D137=0,"",RES_hhdet_tes!D137/RES_hhdet_fec!D137)</f>
        <v>0.59095296741140413</v>
      </c>
      <c r="E137" s="111">
        <f>IF(RES_hhdet_tes!E137=0,"",RES_hhdet_tes!E137/RES_hhdet_fec!E137)</f>
        <v>0.5963895301337937</v>
      </c>
      <c r="F137" s="111">
        <f>IF(RES_hhdet_tes!F137=0,"",RES_hhdet_tes!F137/RES_hhdet_fec!F137)</f>
        <v>0.6002630504323081</v>
      </c>
      <c r="G137" s="111">
        <f>IF(RES_hhdet_tes!G137=0,"",RES_hhdet_tes!G137/RES_hhdet_fec!G137)</f>
        <v>0.60427711458733979</v>
      </c>
      <c r="H137" s="111">
        <f>IF(RES_hhdet_tes!H137=0,"",RES_hhdet_tes!H137/RES_hhdet_fec!H137)</f>
        <v>0.60826200307285705</v>
      </c>
      <c r="I137" s="111">
        <f>IF(RES_hhdet_tes!I137=0,"",RES_hhdet_tes!I137/RES_hhdet_fec!I137)</f>
        <v>0.61110779965561579</v>
      </c>
      <c r="J137" s="111">
        <f>IF(RES_hhdet_tes!J137=0,"",RES_hhdet_tes!J137/RES_hhdet_fec!J137)</f>
        <v>0.61256540488291944</v>
      </c>
      <c r="K137" s="111">
        <f>IF(RES_hhdet_tes!K137=0,"",RES_hhdet_tes!K137/RES_hhdet_fec!K137)</f>
        <v>0.61462202546719202</v>
      </c>
      <c r="L137" s="111">
        <f>IF(RES_hhdet_tes!L137=0,"",RES_hhdet_tes!L137/RES_hhdet_fec!L137)</f>
        <v>0.61722975393392809</v>
      </c>
      <c r="M137" s="111">
        <f>IF(RES_hhdet_tes!M137=0,"",RES_hhdet_tes!M137/RES_hhdet_fec!M137)</f>
        <v>0.6201840765213491</v>
      </c>
      <c r="N137" s="111">
        <f>IF(RES_hhdet_tes!N137=0,"",RES_hhdet_tes!N137/RES_hhdet_fec!N137)</f>
        <v>0.62376574387576422</v>
      </c>
      <c r="O137" s="111">
        <f>IF(RES_hhdet_tes!O137=0,"",RES_hhdet_tes!O137/RES_hhdet_fec!O137)</f>
        <v>0.62809964934982099</v>
      </c>
      <c r="P137" s="111">
        <f>IF(RES_hhdet_tes!P137=0,"",RES_hhdet_tes!P137/RES_hhdet_fec!P137)</f>
        <v>0.63384187199669717</v>
      </c>
      <c r="Q137" s="111">
        <f>IF(RES_hhdet_tes!Q137=0,"",RES_hhdet_tes!Q137/RES_hhdet_fec!Q137)</f>
        <v>0.64656836854194499</v>
      </c>
      <c r="R137" s="111">
        <f>IF(RES_hhdet_tes!R137=0,"",RES_hhdet_tes!R137/RES_hhdet_fec!R137)</f>
        <v>0.66001767991201243</v>
      </c>
      <c r="S137" s="111">
        <f>IF(RES_hhdet_tes!S137=0,"",RES_hhdet_tes!S137/RES_hhdet_fec!S137)</f>
        <v>0.67251242283271573</v>
      </c>
      <c r="T137" s="111">
        <f>IF(RES_hhdet_tes!T137=0,"",RES_hhdet_tes!T137/RES_hhdet_fec!T137)</f>
        <v>0.68985174232508539</v>
      </c>
      <c r="U137" s="111">
        <f>IF(RES_hhdet_tes!U137=0,"",RES_hhdet_tes!U137/RES_hhdet_fec!U137)</f>
        <v>0.70207809697472623</v>
      </c>
      <c r="V137" s="111">
        <f>IF(RES_hhdet_tes!V137=0,"",RES_hhdet_tes!V137/RES_hhdet_fec!V137)</f>
        <v>0.71168299333240825</v>
      </c>
      <c r="W137" s="111">
        <f>IF(RES_hhdet_tes!W137=0,"",RES_hhdet_tes!W137/RES_hhdet_fec!W137)</f>
        <v>0.71942264097364017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0.72929630828886893</v>
      </c>
      <c r="C139" s="124">
        <f>IF(RES_hhdet_tes!C139=0,"",RES_hhdet_tes!C139/RES_hhdet_fec!C139)</f>
        <v>0.73166435623629045</v>
      </c>
      <c r="D139" s="124">
        <f>IF(RES_hhdet_tes!D139=0,"",RES_hhdet_tes!D139/RES_hhdet_fec!D139)</f>
        <v>0.7360474771173755</v>
      </c>
      <c r="E139" s="124">
        <f>IF(RES_hhdet_tes!E139=0,"",RES_hhdet_tes!E139/RES_hhdet_fec!E139)</f>
        <v>0.74012732466874931</v>
      </c>
      <c r="F139" s="124">
        <f>IF(RES_hhdet_tes!F139=0,"",RES_hhdet_tes!F139/RES_hhdet_fec!F139)</f>
        <v>0.74290847439281515</v>
      </c>
      <c r="G139" s="124">
        <f>IF(RES_hhdet_tes!G139=0,"",RES_hhdet_tes!G139/RES_hhdet_fec!G139)</f>
        <v>0.74596454061778206</v>
      </c>
      <c r="H139" s="124">
        <f>IF(RES_hhdet_tes!H139=0,"",RES_hhdet_tes!H139/RES_hhdet_fec!H139)</f>
        <v>0.74862257646247676</v>
      </c>
      <c r="I139" s="124">
        <f>IF(RES_hhdet_tes!I139=0,"",RES_hhdet_tes!I139/RES_hhdet_fec!I139)</f>
        <v>0.74923865812327306</v>
      </c>
      <c r="J139" s="124">
        <f>IF(RES_hhdet_tes!J139=0,"",RES_hhdet_tes!J139/RES_hhdet_fec!J139)</f>
        <v>0.74981016514473531</v>
      </c>
      <c r="K139" s="124">
        <f>IF(RES_hhdet_tes!K139=0,"",RES_hhdet_tes!K139/RES_hhdet_fec!K139)</f>
        <v>0.75262502094065176</v>
      </c>
      <c r="L139" s="124">
        <f>IF(RES_hhdet_tes!L139=0,"",RES_hhdet_tes!L139/RES_hhdet_fec!L139)</f>
        <v>0.75215501054263989</v>
      </c>
      <c r="M139" s="124">
        <f>IF(RES_hhdet_tes!M139=0,"",RES_hhdet_tes!M139/RES_hhdet_fec!M139)</f>
        <v>0.75391227572614794</v>
      </c>
      <c r="N139" s="124">
        <f>IF(RES_hhdet_tes!N139=0,"",RES_hhdet_tes!N139/RES_hhdet_fec!N139)</f>
        <v>0.76312659846497599</v>
      </c>
      <c r="O139" s="124">
        <f>IF(RES_hhdet_tes!O139=0,"",RES_hhdet_tes!O139/RES_hhdet_fec!O139)</f>
        <v>0.7530997428997277</v>
      </c>
      <c r="P139" s="124">
        <f>IF(RES_hhdet_tes!P139=0,"",RES_hhdet_tes!P139/RES_hhdet_fec!P139)</f>
        <v>0.75314654517135782</v>
      </c>
      <c r="Q139" s="124">
        <f>IF(RES_hhdet_tes!Q139=0,"",RES_hhdet_tes!Q139/RES_hhdet_fec!Q139)</f>
        <v>0.75603900089942899</v>
      </c>
      <c r="R139" s="124">
        <f>IF(RES_hhdet_tes!R139=0,"",RES_hhdet_tes!R139/RES_hhdet_fec!R139)</f>
        <v>0.76118359142667635</v>
      </c>
      <c r="S139" s="124">
        <f>IF(RES_hhdet_tes!S139=0,"",RES_hhdet_tes!S139/RES_hhdet_fec!S139)</f>
        <v>0.76385743309152709</v>
      </c>
      <c r="T139" s="124">
        <f>IF(RES_hhdet_tes!T139=0,"",RES_hhdet_tes!T139/RES_hhdet_fec!T139)</f>
        <v>0.75901436921755616</v>
      </c>
      <c r="U139" s="124">
        <f>IF(RES_hhdet_tes!U139=0,"",RES_hhdet_tes!U139/RES_hhdet_fec!U139)</f>
        <v>0.75988607431359023</v>
      </c>
      <c r="V139" s="124">
        <f>IF(RES_hhdet_tes!V139=0,"",RES_hhdet_tes!V139/RES_hhdet_fec!V139)</f>
        <v>0.76283463651414662</v>
      </c>
      <c r="W139" s="124">
        <f>IF(RES_hhdet_tes!W139=0,"",RES_hhdet_tes!W139/RES_hhdet_fec!W139)</f>
        <v>0.76843646722161085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0.58390050731447285</v>
      </c>
      <c r="C140" s="111">
        <f>IF(RES_hhdet_tes!C140=0,"",RES_hhdet_tes!C140/RES_hhdet_fec!C140)</f>
        <v>0.58474846879282649</v>
      </c>
      <c r="D140" s="111">
        <f>IF(RES_hhdet_tes!D140=0,"",RES_hhdet_tes!D140/RES_hhdet_fec!D140)</f>
        <v>0.58575978824858599</v>
      </c>
      <c r="E140" s="111">
        <f>IF(RES_hhdet_tes!E140=0,"",RES_hhdet_tes!E140/RES_hhdet_fec!E140)</f>
        <v>0.58743017748122195</v>
      </c>
      <c r="F140" s="111">
        <f>IF(RES_hhdet_tes!F140=0,"",RES_hhdet_tes!F140/RES_hhdet_fec!F140)</f>
        <v>0.5890086060044416</v>
      </c>
      <c r="G140" s="111">
        <f>IF(RES_hhdet_tes!G140=0,"",RES_hhdet_tes!G140/RES_hhdet_fec!G140)</f>
        <v>0.59070969956427144</v>
      </c>
      <c r="H140" s="111">
        <f>IF(RES_hhdet_tes!H140=0,"",RES_hhdet_tes!H140/RES_hhdet_fec!H140)</f>
        <v>0.59239166261874265</v>
      </c>
      <c r="I140" s="111">
        <f>IF(RES_hhdet_tes!I140=0,"",RES_hhdet_tes!I140/RES_hhdet_fec!I140)</f>
        <v>0.59333971097589122</v>
      </c>
      <c r="J140" s="111">
        <f>IF(RES_hhdet_tes!J140=0,"",RES_hhdet_tes!J140/RES_hhdet_fec!J140)</f>
        <v>0.59381370942617429</v>
      </c>
      <c r="K140" s="111">
        <f>IF(RES_hhdet_tes!K140=0,"",RES_hhdet_tes!K140/RES_hhdet_fec!K140)</f>
        <v>0.59445090783758381</v>
      </c>
      <c r="L140" s="111">
        <f>IF(RES_hhdet_tes!L140=0,"",RES_hhdet_tes!L140/RES_hhdet_fec!L140)</f>
        <v>0.59513181257723557</v>
      </c>
      <c r="M140" s="111">
        <f>IF(RES_hhdet_tes!M140=0,"",RES_hhdet_tes!M140/RES_hhdet_fec!M140)</f>
        <v>0.59585084181065218</v>
      </c>
      <c r="N140" s="111">
        <f>IF(RES_hhdet_tes!N140=0,"",RES_hhdet_tes!N140/RES_hhdet_fec!N140)</f>
        <v>0.59648460739783926</v>
      </c>
      <c r="O140" s="111">
        <f>IF(RES_hhdet_tes!O140=0,"",RES_hhdet_tes!O140/RES_hhdet_fec!O140)</f>
        <v>0.59702547910037296</v>
      </c>
      <c r="P140" s="111">
        <f>IF(RES_hhdet_tes!P140=0,"",RES_hhdet_tes!P140/RES_hhdet_fec!P140)</f>
        <v>0.59722897804267805</v>
      </c>
      <c r="Q140" s="111">
        <f>IF(RES_hhdet_tes!Q140=0,"",RES_hhdet_tes!Q140/RES_hhdet_fec!Q140)</f>
        <v>0.59735516963265112</v>
      </c>
      <c r="R140" s="111">
        <f>IF(RES_hhdet_tes!R140=0,"",RES_hhdet_tes!R140/RES_hhdet_fec!R140)</f>
        <v>0.59777998123999365</v>
      </c>
      <c r="S140" s="111">
        <f>IF(RES_hhdet_tes!S140=0,"",RES_hhdet_tes!S140/RES_hhdet_fec!S140)</f>
        <v>0.59899867195829704</v>
      </c>
      <c r="T140" s="111">
        <f>IF(RES_hhdet_tes!T140=0,"",RES_hhdet_tes!T140/RES_hhdet_fec!T140)</f>
        <v>0.60186832791959477</v>
      </c>
      <c r="U140" s="111">
        <f>IF(RES_hhdet_tes!U140=0,"",RES_hhdet_tes!U140/RES_hhdet_fec!U140)</f>
        <v>0.60448619125857872</v>
      </c>
      <c r="V140" s="111">
        <f>IF(RES_hhdet_tes!V140=0,"",RES_hhdet_tes!V140/RES_hhdet_fec!V140)</f>
        <v>0.60711345766620306</v>
      </c>
      <c r="W140" s="111">
        <f>IF(RES_hhdet_tes!W140=0,"",RES_hhdet_tes!W140/RES_hhdet_fec!W140)</f>
        <v>0.60951023206094479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0.73762096063020355</v>
      </c>
      <c r="C141" s="45">
        <f>IF(RES_hhdet_tes!C141=0,"",RES_hhdet_tes!C141/RES_hhdet_fec!C141)</f>
        <v>0.73998039122944226</v>
      </c>
      <c r="D141" s="45">
        <f>IF(RES_hhdet_tes!D141=0,"",RES_hhdet_tes!D141/RES_hhdet_fec!D141)</f>
        <v>0.74320154972883345</v>
      </c>
      <c r="E141" s="45">
        <f>IF(RES_hhdet_tes!E141=0,"",RES_hhdet_tes!E141/RES_hhdet_fec!E141)</f>
        <v>0.74687133595166566</v>
      </c>
      <c r="F141" s="45">
        <f>IF(RES_hhdet_tes!F141=0,"",RES_hhdet_tes!F141/RES_hhdet_fec!F141)</f>
        <v>0.749863450815901</v>
      </c>
      <c r="G141" s="45">
        <f>IF(RES_hhdet_tes!G141=0,"",RES_hhdet_tes!G141/RES_hhdet_fec!G141)</f>
        <v>0.75267951301367619</v>
      </c>
      <c r="H141" s="45">
        <f>IF(RES_hhdet_tes!H141=0,"",RES_hhdet_tes!H141/RES_hhdet_fec!H141)</f>
        <v>0.75544708630639934</v>
      </c>
      <c r="I141" s="45">
        <f>IF(RES_hhdet_tes!I141=0,"",RES_hhdet_tes!I141/RES_hhdet_fec!I141)</f>
        <v>0.75712826729636584</v>
      </c>
      <c r="J141" s="45">
        <f>IF(RES_hhdet_tes!J141=0,"",RES_hhdet_tes!J141/RES_hhdet_fec!J141)</f>
        <v>0.75819788248992925</v>
      </c>
      <c r="K141" s="45">
        <f>IF(RES_hhdet_tes!K141=0,"",RES_hhdet_tes!K141/RES_hhdet_fec!K141)</f>
        <v>0.75994813745439871</v>
      </c>
      <c r="L141" s="45">
        <f>IF(RES_hhdet_tes!L141=0,"",RES_hhdet_tes!L141/RES_hhdet_fec!L141)</f>
        <v>0.76204222403053756</v>
      </c>
      <c r="M141" s="45">
        <f>IF(RES_hhdet_tes!M141=0,"",RES_hhdet_tes!M141/RES_hhdet_fec!M141)</f>
        <v>0.76433281695029887</v>
      </c>
      <c r="N141" s="45">
        <f>IF(RES_hhdet_tes!N141=0,"",RES_hhdet_tes!N141/RES_hhdet_fec!N141)</f>
        <v>0.76689031597060509</v>
      </c>
      <c r="O141" s="45">
        <f>IF(RES_hhdet_tes!O141=0,"",RES_hhdet_tes!O141/RES_hhdet_fec!O141)</f>
        <v>0.76972924550533184</v>
      </c>
      <c r="P141" s="45">
        <f>IF(RES_hhdet_tes!P141=0,"",RES_hhdet_tes!P141/RES_hhdet_fec!P141)</f>
        <v>0.77227066927037247</v>
      </c>
      <c r="Q141" s="45">
        <f>IF(RES_hhdet_tes!Q141=0,"",RES_hhdet_tes!Q141/RES_hhdet_fec!Q141)</f>
        <v>0.77616303433925382</v>
      </c>
      <c r="R141" s="45">
        <f>IF(RES_hhdet_tes!R141=0,"",RES_hhdet_tes!R141/RES_hhdet_fec!R141)</f>
        <v>0.78182952925980986</v>
      </c>
      <c r="S141" s="45">
        <f>IF(RES_hhdet_tes!S141=0,"",RES_hhdet_tes!S141/RES_hhdet_fec!S141)</f>
        <v>0.78922716229818579</v>
      </c>
      <c r="T141" s="45">
        <f>IF(RES_hhdet_tes!T141=0,"",RES_hhdet_tes!T141/RES_hhdet_fec!T141)</f>
        <v>0.79957663001969159</v>
      </c>
      <c r="U141" s="45">
        <f>IF(RES_hhdet_tes!U141=0,"",RES_hhdet_tes!U141/RES_hhdet_fec!U141)</f>
        <v>0.81048355899333002</v>
      </c>
      <c r="V141" s="45">
        <f>IF(RES_hhdet_tes!V141=0,"",RES_hhdet_tes!V141/RES_hhdet_fec!V141)</f>
        <v>0.8217266300621856</v>
      </c>
      <c r="W141" s="45">
        <f>IF(RES_hhdet_tes!W141=0,"",RES_hhdet_tes!W141/RES_hhdet_fec!W141)</f>
        <v>0.83320559214598788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1.1630491818930304</v>
      </c>
      <c r="C143" s="119">
        <f>IF(RES_hhdet_tes!C143=0,"",RES_hhdet_tes!C143/RES_hhdet_fec!C143)</f>
        <v>1.2113088094965485</v>
      </c>
      <c r="D143" s="119">
        <f>IF(RES_hhdet_tes!D143=0,"",RES_hhdet_tes!D143/RES_hhdet_fec!D143)</f>
        <v>1.2230182899326469</v>
      </c>
      <c r="E143" s="119">
        <f>IF(RES_hhdet_tes!E143=0,"",RES_hhdet_tes!E143/RES_hhdet_fec!E143)</f>
        <v>1.3362279910124608</v>
      </c>
      <c r="F143" s="119">
        <f>IF(RES_hhdet_tes!F143=0,"",RES_hhdet_tes!F143/RES_hhdet_fec!F143)</f>
        <v>1.2978868387514608</v>
      </c>
      <c r="G143" s="119">
        <f>IF(RES_hhdet_tes!G143=0,"",RES_hhdet_tes!G143/RES_hhdet_fec!G143)</f>
        <v>1.3423464427651874</v>
      </c>
      <c r="H143" s="119">
        <f>IF(RES_hhdet_tes!H143=0,"",RES_hhdet_tes!H143/RES_hhdet_fec!H143)</f>
        <v>1.4082663617954525</v>
      </c>
      <c r="I143" s="119">
        <f>IF(RES_hhdet_tes!I143=0,"",RES_hhdet_tes!I143/RES_hhdet_fec!I143)</f>
        <v>1.5124259423396964</v>
      </c>
      <c r="J143" s="119">
        <f>IF(RES_hhdet_tes!J143=0,"",RES_hhdet_tes!J143/RES_hhdet_fec!J143)</f>
        <v>1.511943223315781</v>
      </c>
      <c r="K143" s="119">
        <f>IF(RES_hhdet_tes!K143=0,"",RES_hhdet_tes!K143/RES_hhdet_fec!K143)</f>
        <v>1.4437763826620025</v>
      </c>
      <c r="L143" s="119">
        <f>IF(RES_hhdet_tes!L143=0,"",RES_hhdet_tes!L143/RES_hhdet_fec!L143)</f>
        <v>1.5039336726564894</v>
      </c>
      <c r="M143" s="119">
        <f>IF(RES_hhdet_tes!M143=0,"",RES_hhdet_tes!M143/RES_hhdet_fec!M143)</f>
        <v>1.5915175429298218</v>
      </c>
      <c r="N143" s="119">
        <f>IF(RES_hhdet_tes!N143=0,"",RES_hhdet_tes!N143/RES_hhdet_fec!N143)</f>
        <v>1.7642693715712698</v>
      </c>
      <c r="O143" s="119">
        <f>IF(RES_hhdet_tes!O143=0,"",RES_hhdet_tes!O143/RES_hhdet_fec!O143)</f>
        <v>1.6283265436884402</v>
      </c>
      <c r="P143" s="119">
        <f>IF(RES_hhdet_tes!P143=0,"",RES_hhdet_tes!P143/RES_hhdet_fec!P143)</f>
        <v>1.6162487477476033</v>
      </c>
      <c r="Q143" s="119">
        <f>IF(RES_hhdet_tes!Q143=0,"",RES_hhdet_tes!Q143/RES_hhdet_fec!Q143)</f>
        <v>1.877701095934788</v>
      </c>
      <c r="R143" s="119">
        <f>IF(RES_hhdet_tes!R143=0,"",RES_hhdet_tes!R143/RES_hhdet_fec!R143)</f>
        <v>1.9611252032729971</v>
      </c>
      <c r="S143" s="119">
        <f>IF(RES_hhdet_tes!S143=0,"",RES_hhdet_tes!S143/RES_hhdet_fec!S143)</f>
        <v>2.0565571263018132</v>
      </c>
      <c r="T143" s="119">
        <f>IF(RES_hhdet_tes!T143=0,"",RES_hhdet_tes!T143/RES_hhdet_fec!T143)</f>
        <v>2.0174234129857043</v>
      </c>
      <c r="U143" s="119">
        <f>IF(RES_hhdet_tes!U143=0,"",RES_hhdet_tes!U143/RES_hhdet_fec!U143)</f>
        <v>2.1661625293171491</v>
      </c>
      <c r="V143" s="119">
        <f>IF(RES_hhdet_tes!V143=0,"",RES_hhdet_tes!V143/RES_hhdet_fec!V143)</f>
        <v>2.1394385283075303</v>
      </c>
      <c r="W143" s="119">
        <f>IF(RES_hhdet_tes!W143=0,"",RES_hhdet_tes!W143/RES_hhdet_fec!W143)</f>
        <v>2.1419036021820155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1.2141344804037215</v>
      </c>
      <c r="C144" s="124">
        <f>IF(RES_hhdet_tes!C144=0,"",RES_hhdet_tes!C144/RES_hhdet_fec!C144)</f>
        <v>1.2585959322964193</v>
      </c>
      <c r="D144" s="124">
        <f>IF(RES_hhdet_tes!D144=0,"",RES_hhdet_tes!D144/RES_hhdet_fec!D144)</f>
        <v>1.3513268811159063</v>
      </c>
      <c r="E144" s="124">
        <f>IF(RES_hhdet_tes!E144=0,"",RES_hhdet_tes!E144/RES_hhdet_fec!E144)</f>
        <v>1.4310412803452301</v>
      </c>
      <c r="F144" s="124">
        <f>IF(RES_hhdet_tes!F144=0,"",RES_hhdet_tes!F144/RES_hhdet_fec!F144)</f>
        <v>1.5037305246828769</v>
      </c>
      <c r="G144" s="124">
        <f>IF(RES_hhdet_tes!G144=0,"",RES_hhdet_tes!G144/RES_hhdet_fec!G144)</f>
        <v>1.575883496945079</v>
      </c>
      <c r="H144" s="124">
        <f>IF(RES_hhdet_tes!H144=0,"",RES_hhdet_tes!H144/RES_hhdet_fec!H144)</f>
        <v>1.6497703813761853</v>
      </c>
      <c r="I144" s="124">
        <f>IF(RES_hhdet_tes!I144=0,"",RES_hhdet_tes!I144/RES_hhdet_fec!I144)</f>
        <v>1.7120597817876679</v>
      </c>
      <c r="J144" s="124">
        <f>IF(RES_hhdet_tes!J144=0,"",RES_hhdet_tes!J144/RES_hhdet_fec!J144)</f>
        <v>1.7546697547819092</v>
      </c>
      <c r="K144" s="124">
        <f>IF(RES_hhdet_tes!K144=0,"",RES_hhdet_tes!K144/RES_hhdet_fec!K144)</f>
        <v>1.7901431483772525</v>
      </c>
      <c r="L144" s="124">
        <f>IF(RES_hhdet_tes!L144=0,"",RES_hhdet_tes!L144/RES_hhdet_fec!L144)</f>
        <v>1.8428724765560269</v>
      </c>
      <c r="M144" s="124">
        <f>IF(RES_hhdet_tes!M144=0,"",RES_hhdet_tes!M144/RES_hhdet_fec!M144)</f>
        <v>1.9154982810881023</v>
      </c>
      <c r="N144" s="124">
        <f>IF(RES_hhdet_tes!N144=0,"",RES_hhdet_tes!N144/RES_hhdet_fec!N144)</f>
        <v>2.0176445922518291</v>
      </c>
      <c r="O144" s="124">
        <f>IF(RES_hhdet_tes!O144=0,"",RES_hhdet_tes!O144/RES_hhdet_fec!O144)</f>
        <v>2.1389828598449268</v>
      </c>
      <c r="P144" s="124">
        <f>IF(RES_hhdet_tes!P144=0,"",RES_hhdet_tes!P144/RES_hhdet_fec!P144)</f>
        <v>2.3113422323493302</v>
      </c>
      <c r="Q144" s="124">
        <f>IF(RES_hhdet_tes!Q144=0,"",RES_hhdet_tes!Q144/RES_hhdet_fec!Q144)</f>
        <v>2.5373647887619883</v>
      </c>
      <c r="R144" s="124">
        <f>IF(RES_hhdet_tes!R144=0,"",RES_hhdet_tes!R144/RES_hhdet_fec!R144)</f>
        <v>2.7310726681465307</v>
      </c>
      <c r="S144" s="124">
        <f>IF(RES_hhdet_tes!S144=0,"",RES_hhdet_tes!S144/RES_hhdet_fec!S144)</f>
        <v>2.9090729831355637</v>
      </c>
      <c r="T144" s="124">
        <f>IF(RES_hhdet_tes!T144=0,"",RES_hhdet_tes!T144/RES_hhdet_fec!T144)</f>
        <v>3.0675643093745659</v>
      </c>
      <c r="U144" s="124">
        <f>IF(RES_hhdet_tes!U144=0,"",RES_hhdet_tes!U144/RES_hhdet_fec!U144)</f>
        <v>3.1810352656455252</v>
      </c>
      <c r="V144" s="124">
        <f>IF(RES_hhdet_tes!V144=0,"",RES_hhdet_tes!V144/RES_hhdet_fec!V144)</f>
        <v>3.2759751215977713</v>
      </c>
      <c r="W144" s="124">
        <f>IF(RES_hhdet_tes!W144=0,"",RES_hhdet_tes!W144/RES_hhdet_fec!W144)</f>
        <v>3.3610156043397268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1.2141344804037215</v>
      </c>
      <c r="C145" s="111">
        <f>IF(RES_hhdet_tes!C145=0,"",RES_hhdet_tes!C145/RES_hhdet_fec!C145)</f>
        <v>1.2585959322964193</v>
      </c>
      <c r="D145" s="111">
        <f>IF(RES_hhdet_tes!D145=0,"",RES_hhdet_tes!D145/RES_hhdet_fec!D145)</f>
        <v>1.3513268811159063</v>
      </c>
      <c r="E145" s="111">
        <f>IF(RES_hhdet_tes!E145=0,"",RES_hhdet_tes!E145/RES_hhdet_fec!E145)</f>
        <v>1.4310412803452301</v>
      </c>
      <c r="F145" s="111">
        <f>IF(RES_hhdet_tes!F145=0,"",RES_hhdet_tes!F145/RES_hhdet_fec!F145)</f>
        <v>1.5037305246828769</v>
      </c>
      <c r="G145" s="111">
        <f>IF(RES_hhdet_tes!G145=0,"",RES_hhdet_tes!G145/RES_hhdet_fec!G145)</f>
        <v>1.575883496945079</v>
      </c>
      <c r="H145" s="111">
        <f>IF(RES_hhdet_tes!H145=0,"",RES_hhdet_tes!H145/RES_hhdet_fec!H145)</f>
        <v>1.6497703813761853</v>
      </c>
      <c r="I145" s="111">
        <f>IF(RES_hhdet_tes!I145=0,"",RES_hhdet_tes!I145/RES_hhdet_fec!I145)</f>
        <v>1.7120597817876679</v>
      </c>
      <c r="J145" s="111">
        <f>IF(RES_hhdet_tes!J145=0,"",RES_hhdet_tes!J145/RES_hhdet_fec!J145)</f>
        <v>1.7546697547819092</v>
      </c>
      <c r="K145" s="111">
        <f>IF(RES_hhdet_tes!K145=0,"",RES_hhdet_tes!K145/RES_hhdet_fec!K145)</f>
        <v>1.7901431483772525</v>
      </c>
      <c r="L145" s="111">
        <f>IF(RES_hhdet_tes!L145=0,"",RES_hhdet_tes!L145/RES_hhdet_fec!L145)</f>
        <v>1.8428724765560269</v>
      </c>
      <c r="M145" s="111">
        <f>IF(RES_hhdet_tes!M145=0,"",RES_hhdet_tes!M145/RES_hhdet_fec!M145)</f>
        <v>1.9154982810881023</v>
      </c>
      <c r="N145" s="111">
        <f>IF(RES_hhdet_tes!N145=0,"",RES_hhdet_tes!N145/RES_hhdet_fec!N145)</f>
        <v>2.0176445922518291</v>
      </c>
      <c r="O145" s="111">
        <f>IF(RES_hhdet_tes!O145=0,"",RES_hhdet_tes!O145/RES_hhdet_fec!O145)</f>
        <v>2.1389828598449268</v>
      </c>
      <c r="P145" s="111">
        <f>IF(RES_hhdet_tes!P145=0,"",RES_hhdet_tes!P145/RES_hhdet_fec!P145)</f>
        <v>2.3113422323493302</v>
      </c>
      <c r="Q145" s="111">
        <f>IF(RES_hhdet_tes!Q145=0,"",RES_hhdet_tes!Q145/RES_hhdet_fec!Q145)</f>
        <v>2.5373647887619883</v>
      </c>
      <c r="R145" s="111">
        <f>IF(RES_hhdet_tes!R145=0,"",RES_hhdet_tes!R145/RES_hhdet_fec!R145)</f>
        <v>2.7310726681465307</v>
      </c>
      <c r="S145" s="111">
        <f>IF(RES_hhdet_tes!S145=0,"",RES_hhdet_tes!S145/RES_hhdet_fec!S145)</f>
        <v>2.9090729831355637</v>
      </c>
      <c r="T145" s="111">
        <f>IF(RES_hhdet_tes!T145=0,"",RES_hhdet_tes!T145/RES_hhdet_fec!T145)</f>
        <v>3.0675643093745659</v>
      </c>
      <c r="U145" s="111">
        <f>IF(RES_hhdet_tes!U145=0,"",RES_hhdet_tes!U145/RES_hhdet_fec!U145)</f>
        <v>3.1810352656455252</v>
      </c>
      <c r="V145" s="111">
        <f>IF(RES_hhdet_tes!V145=0,"",RES_hhdet_tes!V145/RES_hhdet_fec!V145)</f>
        <v>3.2759751215977713</v>
      </c>
      <c r="W145" s="111">
        <f>IF(RES_hhdet_tes!W145=0,"",RES_hhdet_tes!W145/RES_hhdet_fec!W145)</f>
        <v>3.3610156043397268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1.7095301171197883</v>
      </c>
      <c r="C146" s="124">
        <f>IF(RES_hhdet_tes!C146=0,"",RES_hhdet_tes!C146/RES_hhdet_fec!C146)</f>
        <v>1.8031308031638096</v>
      </c>
      <c r="D146" s="124">
        <f>IF(RES_hhdet_tes!D146=0,"",RES_hhdet_tes!D146/RES_hhdet_fec!D146)</f>
        <v>1.9743292551564464</v>
      </c>
      <c r="E146" s="124">
        <f>IF(RES_hhdet_tes!E146=0,"",RES_hhdet_tes!E146/RES_hhdet_fec!E146)</f>
        <v>2.1187271533325935</v>
      </c>
      <c r="F146" s="124">
        <f>IF(RES_hhdet_tes!F146=0,"",RES_hhdet_tes!F146/RES_hhdet_fec!F146)</f>
        <v>2.2192660939196003</v>
      </c>
      <c r="G146" s="124">
        <f>IF(RES_hhdet_tes!G146=0,"",RES_hhdet_tes!G146/RES_hhdet_fec!G146)</f>
        <v>2.3192119115627956</v>
      </c>
      <c r="H146" s="124">
        <f>IF(RES_hhdet_tes!H146=0,"",RES_hhdet_tes!H146/RES_hhdet_fec!H146)</f>
        <v>2.4217637906838707</v>
      </c>
      <c r="I146" s="124">
        <f>IF(RES_hhdet_tes!I146=0,"",RES_hhdet_tes!I146/RES_hhdet_fec!I146)</f>
        <v>2.4914611207866839</v>
      </c>
      <c r="J146" s="124">
        <f>IF(RES_hhdet_tes!J146=0,"",RES_hhdet_tes!J146/RES_hhdet_fec!J146)</f>
        <v>2.5178047547999243</v>
      </c>
      <c r="K146" s="124">
        <f>IF(RES_hhdet_tes!K146=0,"",RES_hhdet_tes!K146/RES_hhdet_fec!K146)</f>
        <v>2.5680623282006687</v>
      </c>
      <c r="L146" s="124">
        <f>IF(RES_hhdet_tes!L146=0,"",RES_hhdet_tes!L146/RES_hhdet_fec!L146)</f>
        <v>2.6230846932347247</v>
      </c>
      <c r="M146" s="124">
        <f>IF(RES_hhdet_tes!M146=0,"",RES_hhdet_tes!M146/RES_hhdet_fec!M146)</f>
        <v>2.7262276507356904</v>
      </c>
      <c r="N146" s="124">
        <f>IF(RES_hhdet_tes!N146=0,"",RES_hhdet_tes!N146/RES_hhdet_fec!N146)</f>
        <v>2.8413924535082398</v>
      </c>
      <c r="O146" s="124">
        <f>IF(RES_hhdet_tes!O146=0,"",RES_hhdet_tes!O146/RES_hhdet_fec!O146)</f>
        <v>2.9816927448126749</v>
      </c>
      <c r="P146" s="124">
        <f>IF(RES_hhdet_tes!P146=0,"",RES_hhdet_tes!P146/RES_hhdet_fec!P146)</f>
        <v>3.1025972269452655</v>
      </c>
      <c r="Q146" s="124">
        <f>IF(RES_hhdet_tes!Q146=0,"",RES_hhdet_tes!Q146/RES_hhdet_fec!Q146)</f>
        <v>3.2397153291859655</v>
      </c>
      <c r="R146" s="124">
        <f>IF(RES_hhdet_tes!R146=0,"",RES_hhdet_tes!R146/RES_hhdet_fec!R146)</f>
        <v>3.3519582993667059</v>
      </c>
      <c r="S146" s="124">
        <f>IF(RES_hhdet_tes!S146=0,"",RES_hhdet_tes!S146/RES_hhdet_fec!S146)</f>
        <v>3.4468387490267256</v>
      </c>
      <c r="T146" s="124">
        <f>IF(RES_hhdet_tes!T146=0,"",RES_hhdet_tes!T146/RES_hhdet_fec!T146)</f>
        <v>3.5209508847181596</v>
      </c>
      <c r="U146" s="124">
        <f>IF(RES_hhdet_tes!U146=0,"",RES_hhdet_tes!U146/RES_hhdet_fec!U146)</f>
        <v>3.5840126751334491</v>
      </c>
      <c r="V146" s="124">
        <f>IF(RES_hhdet_tes!V146=0,"",RES_hhdet_tes!V146/RES_hhdet_fec!V146)</f>
        <v>3.6357199670215303</v>
      </c>
      <c r="W146" s="124">
        <f>IF(RES_hhdet_tes!W146=0,"",RES_hhdet_tes!W146/RES_hhdet_fec!W146)</f>
        <v>3.6850253614201205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1.7095301171197883</v>
      </c>
      <c r="C147" s="111">
        <f>IF(RES_hhdet_tes!C147=0,"",RES_hhdet_tes!C147/RES_hhdet_fec!C147)</f>
        <v>1.8031308031638096</v>
      </c>
      <c r="D147" s="111">
        <f>IF(RES_hhdet_tes!D147=0,"",RES_hhdet_tes!D147/RES_hhdet_fec!D147)</f>
        <v>1.9743292551564464</v>
      </c>
      <c r="E147" s="111">
        <f>IF(RES_hhdet_tes!E147=0,"",RES_hhdet_tes!E147/RES_hhdet_fec!E147)</f>
        <v>2.1187271533325935</v>
      </c>
      <c r="F147" s="111">
        <f>IF(RES_hhdet_tes!F147=0,"",RES_hhdet_tes!F147/RES_hhdet_fec!F147)</f>
        <v>2.2192660939196003</v>
      </c>
      <c r="G147" s="111">
        <f>IF(RES_hhdet_tes!G147=0,"",RES_hhdet_tes!G147/RES_hhdet_fec!G147)</f>
        <v>2.3192119115627956</v>
      </c>
      <c r="H147" s="111">
        <f>IF(RES_hhdet_tes!H147=0,"",RES_hhdet_tes!H147/RES_hhdet_fec!H147)</f>
        <v>2.4217637906838707</v>
      </c>
      <c r="I147" s="111">
        <f>IF(RES_hhdet_tes!I147=0,"",RES_hhdet_tes!I147/RES_hhdet_fec!I147)</f>
        <v>2.4914611207866839</v>
      </c>
      <c r="J147" s="111">
        <f>IF(RES_hhdet_tes!J147=0,"",RES_hhdet_tes!J147/RES_hhdet_fec!J147)</f>
        <v>2.5178047547999243</v>
      </c>
      <c r="K147" s="111">
        <f>IF(RES_hhdet_tes!K147=0,"",RES_hhdet_tes!K147/RES_hhdet_fec!K147)</f>
        <v>2.5680623282006687</v>
      </c>
      <c r="L147" s="111">
        <f>IF(RES_hhdet_tes!L147=0,"",RES_hhdet_tes!L147/RES_hhdet_fec!L147)</f>
        <v>2.6230846932347247</v>
      </c>
      <c r="M147" s="111">
        <f>IF(RES_hhdet_tes!M147=0,"",RES_hhdet_tes!M147/RES_hhdet_fec!M147)</f>
        <v>2.7262276507356904</v>
      </c>
      <c r="N147" s="111">
        <f>IF(RES_hhdet_tes!N147=0,"",RES_hhdet_tes!N147/RES_hhdet_fec!N147)</f>
        <v>2.8413924535082398</v>
      </c>
      <c r="O147" s="111">
        <f>IF(RES_hhdet_tes!O147=0,"",RES_hhdet_tes!O147/RES_hhdet_fec!O147)</f>
        <v>2.9816927448126749</v>
      </c>
      <c r="P147" s="111">
        <f>IF(RES_hhdet_tes!P147=0,"",RES_hhdet_tes!P147/RES_hhdet_fec!P147)</f>
        <v>3.1025972269452655</v>
      </c>
      <c r="Q147" s="111">
        <f>IF(RES_hhdet_tes!Q147=0,"",RES_hhdet_tes!Q147/RES_hhdet_fec!Q147)</f>
        <v>3.2397153291859655</v>
      </c>
      <c r="R147" s="111">
        <f>IF(RES_hhdet_tes!R147=0,"",RES_hhdet_tes!R147/RES_hhdet_fec!R147)</f>
        <v>3.3519582993667059</v>
      </c>
      <c r="S147" s="111">
        <f>IF(RES_hhdet_tes!S147=0,"",RES_hhdet_tes!S147/RES_hhdet_fec!S147)</f>
        <v>3.4468387490267256</v>
      </c>
      <c r="T147" s="111">
        <f>IF(RES_hhdet_tes!T147=0,"",RES_hhdet_tes!T147/RES_hhdet_fec!T147)</f>
        <v>3.5209508847181596</v>
      </c>
      <c r="U147" s="111">
        <f>IF(RES_hhdet_tes!U147=0,"",RES_hhdet_tes!U147/RES_hhdet_fec!U147)</f>
        <v>3.5840126751334491</v>
      </c>
      <c r="V147" s="111">
        <f>IF(RES_hhdet_tes!V147=0,"",RES_hhdet_tes!V147/RES_hhdet_fec!V147)</f>
        <v>3.6357199670215303</v>
      </c>
      <c r="W147" s="111">
        <f>IF(RES_hhdet_tes!W147=0,"",RES_hhdet_tes!W147/RES_hhdet_fec!W147)</f>
        <v>3.6850253614201205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0.74093149952220616</v>
      </c>
      <c r="C148" s="124">
        <f>IF(RES_hhdet_tes!C148=0,"",RES_hhdet_tes!C148/RES_hhdet_fec!C148)</f>
        <v>0.75174450034672713</v>
      </c>
      <c r="D148" s="124">
        <f>IF(RES_hhdet_tes!D148=0,"",RES_hhdet_tes!D148/RES_hhdet_fec!D148)</f>
        <v>0.74403700549785645</v>
      </c>
      <c r="E148" s="124">
        <f>IF(RES_hhdet_tes!E148=0,"",RES_hhdet_tes!E148/RES_hhdet_fec!E148)</f>
        <v>0.75468862983301377</v>
      </c>
      <c r="F148" s="124">
        <f>IF(RES_hhdet_tes!F148=0,"",RES_hhdet_tes!F148/RES_hhdet_fec!F148)</f>
        <v>0.74754552772971961</v>
      </c>
      <c r="G148" s="124">
        <f>IF(RES_hhdet_tes!G148=0,"",RES_hhdet_tes!G148/RES_hhdet_fec!G148)</f>
        <v>0.74461112408344521</v>
      </c>
      <c r="H148" s="124">
        <f>IF(RES_hhdet_tes!H148=0,"",RES_hhdet_tes!H148/RES_hhdet_fec!H148)</f>
        <v>0.75461033813652778</v>
      </c>
      <c r="I148" s="124">
        <f>IF(RES_hhdet_tes!I148=0,"",RES_hhdet_tes!I148/RES_hhdet_fec!I148)</f>
        <v>0.77382084024358844</v>
      </c>
      <c r="J148" s="124">
        <f>IF(RES_hhdet_tes!J148=0,"",RES_hhdet_tes!J148/RES_hhdet_fec!J148)</f>
        <v>0.78722608671091154</v>
      </c>
      <c r="K148" s="124">
        <f>IF(RES_hhdet_tes!K148=0,"",RES_hhdet_tes!K148/RES_hhdet_fec!K148)</f>
        <v>0.78914608000805475</v>
      </c>
      <c r="L148" s="124">
        <f>IF(RES_hhdet_tes!L148=0,"",RES_hhdet_tes!L148/RES_hhdet_fec!L148)</f>
        <v>0.79405709271298774</v>
      </c>
      <c r="M148" s="124">
        <f>IF(RES_hhdet_tes!M148=0,"",RES_hhdet_tes!M148/RES_hhdet_fec!M148)</f>
        <v>0.79491276153297696</v>
      </c>
      <c r="N148" s="124">
        <f>IF(RES_hhdet_tes!N148=0,"",RES_hhdet_tes!N148/RES_hhdet_fec!N148)</f>
        <v>0.80537172740212803</v>
      </c>
      <c r="O148" s="124">
        <f>IF(RES_hhdet_tes!O148=0,"",RES_hhdet_tes!O148/RES_hhdet_fec!O148)</f>
        <v>0.80106475605182659</v>
      </c>
      <c r="P148" s="124">
        <f>IF(RES_hhdet_tes!P148=0,"",RES_hhdet_tes!P148/RES_hhdet_fec!P148)</f>
        <v>0.80922903276375313</v>
      </c>
      <c r="Q148" s="124">
        <f>IF(RES_hhdet_tes!Q148=0,"",RES_hhdet_tes!Q148/RES_hhdet_fec!Q148)</f>
        <v>0.83231800940478251</v>
      </c>
      <c r="R148" s="124">
        <f>IF(RES_hhdet_tes!R148=0,"",RES_hhdet_tes!R148/RES_hhdet_fec!R148)</f>
        <v>0.83676455527193061</v>
      </c>
      <c r="S148" s="124">
        <f>IF(RES_hhdet_tes!S148=0,"",RES_hhdet_tes!S148/RES_hhdet_fec!S148)</f>
        <v>0.84576947026820848</v>
      </c>
      <c r="T148" s="124">
        <f>IF(RES_hhdet_tes!T148=0,"",RES_hhdet_tes!T148/RES_hhdet_fec!T148)</f>
        <v>0.86175822831180382</v>
      </c>
      <c r="U148" s="124">
        <f>IF(RES_hhdet_tes!U148=0,"",RES_hhdet_tes!U148/RES_hhdet_fec!U148)</f>
        <v>0.87012309574763602</v>
      </c>
      <c r="V148" s="124">
        <f>IF(RES_hhdet_tes!V148=0,"",RES_hhdet_tes!V148/RES_hhdet_fec!V148)</f>
        <v>0.87765507530930731</v>
      </c>
      <c r="W148" s="124">
        <f>IF(RES_hhdet_tes!W148=0,"",RES_hhdet_tes!W148/RES_hhdet_fec!W148)</f>
        <v>0.87669602324281826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0.52026026658742675</v>
      </c>
      <c r="C149" s="111">
        <f>IF(RES_hhdet_tes!C149=0,"",RES_hhdet_tes!C149/RES_hhdet_fec!C149)</f>
        <v>0.52825373260370634</v>
      </c>
      <c r="D149" s="111">
        <f>IF(RES_hhdet_tes!D149=0,"",RES_hhdet_tes!D149/RES_hhdet_fec!D149)</f>
        <v>0.53510365615439992</v>
      </c>
      <c r="E149" s="111">
        <f>IF(RES_hhdet_tes!E149=0,"",RES_hhdet_tes!E149/RES_hhdet_fec!E149)</f>
        <v>0.53828745666611788</v>
      </c>
      <c r="F149" s="111">
        <f>IF(RES_hhdet_tes!F149=0,"",RES_hhdet_tes!F149/RES_hhdet_fec!F149)</f>
        <v>0.54009207266664661</v>
      </c>
      <c r="G149" s="111">
        <f>IF(RES_hhdet_tes!G149=0,"",RES_hhdet_tes!G149/RES_hhdet_fec!G149)</f>
        <v>0.54174888819722167</v>
      </c>
      <c r="H149" s="111">
        <f>IF(RES_hhdet_tes!H149=0,"",RES_hhdet_tes!H149/RES_hhdet_fec!H149)</f>
        <v>0.5432859300668591</v>
      </c>
      <c r="I149" s="111">
        <f>IF(RES_hhdet_tes!I149=0,"",RES_hhdet_tes!I149/RES_hhdet_fec!I149)</f>
        <v>0.54421604710155413</v>
      </c>
      <c r="J149" s="111">
        <f>IF(RES_hhdet_tes!J149=0,"",RES_hhdet_tes!J149/RES_hhdet_fec!J149)</f>
        <v>0.54535171331045418</v>
      </c>
      <c r="K149" s="111">
        <f>IF(RES_hhdet_tes!K149=0,"",RES_hhdet_tes!K149/RES_hhdet_fec!K149)</f>
        <v>0.5477241941383193</v>
      </c>
      <c r="L149" s="111">
        <f>IF(RES_hhdet_tes!L149=0,"",RES_hhdet_tes!L149/RES_hhdet_fec!L149)</f>
        <v>0.55204890774693982</v>
      </c>
      <c r="M149" s="111">
        <f>IF(RES_hhdet_tes!M149=0,"",RES_hhdet_tes!M149/RES_hhdet_fec!M149)</f>
        <v>0.55878658693964212</v>
      </c>
      <c r="N149" s="111">
        <f>IF(RES_hhdet_tes!N149=0,"",RES_hhdet_tes!N149/RES_hhdet_fec!N149)</f>
        <v>0.56844898814858091</v>
      </c>
      <c r="O149" s="111">
        <f>IF(RES_hhdet_tes!O149=0,"",RES_hhdet_tes!O149/RES_hhdet_fec!O149)</f>
        <v>0.58629634697969701</v>
      </c>
      <c r="P149" s="111">
        <f>IF(RES_hhdet_tes!P149=0,"",RES_hhdet_tes!P149/RES_hhdet_fec!P149)</f>
        <v>0.60895619742181606</v>
      </c>
      <c r="Q149" s="111">
        <f>IF(RES_hhdet_tes!Q149=0,"",RES_hhdet_tes!Q149/RES_hhdet_fec!Q149)</f>
        <v>0.62718789018596677</v>
      </c>
      <c r="R149" s="111">
        <f>IF(RES_hhdet_tes!R149=0,"",RES_hhdet_tes!R149/RES_hhdet_fec!R149)</f>
        <v>0.64194226216844974</v>
      </c>
      <c r="S149" s="111">
        <f>IF(RES_hhdet_tes!S149=0,"",RES_hhdet_tes!S149/RES_hhdet_fec!S149)</f>
        <v>0.66282172363386782</v>
      </c>
      <c r="T149" s="111">
        <f>IF(RES_hhdet_tes!T149=0,"",RES_hhdet_tes!T149/RES_hhdet_fec!T149)</f>
        <v>0.68422910307385176</v>
      </c>
      <c r="U149" s="111">
        <f>IF(RES_hhdet_tes!U149=0,"",RES_hhdet_tes!U149/RES_hhdet_fec!U149)</f>
        <v>0.70501455113890155</v>
      </c>
      <c r="V149" s="111">
        <f>IF(RES_hhdet_tes!V149=0,"",RES_hhdet_tes!V149/RES_hhdet_fec!V149)</f>
        <v>0.72425601538702422</v>
      </c>
      <c r="W149" s="111">
        <f>IF(RES_hhdet_tes!W149=0,"",RES_hhdet_tes!W149/RES_hhdet_fec!W149)</f>
        <v>0.73719456983221876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0.84597419139272911</v>
      </c>
      <c r="C150" s="111">
        <f>IF(RES_hhdet_tes!C150=0,"",RES_hhdet_tes!C150/RES_hhdet_fec!C150)</f>
        <v>0.84706630762967372</v>
      </c>
      <c r="D150" s="111">
        <f>IF(RES_hhdet_tes!D150=0,"",RES_hhdet_tes!D150/RES_hhdet_fec!D150)</f>
        <v>0.85018127882010319</v>
      </c>
      <c r="E150" s="111">
        <f>IF(RES_hhdet_tes!E150=0,"",RES_hhdet_tes!E150/RES_hhdet_fec!E150)</f>
        <v>0.85560341258741313</v>
      </c>
      <c r="F150" s="111">
        <f>IF(RES_hhdet_tes!F150=0,"",RES_hhdet_tes!F150/RES_hhdet_fec!F150)</f>
        <v>0.8553573431992727</v>
      </c>
      <c r="G150" s="111">
        <f>IF(RES_hhdet_tes!G150=0,"",RES_hhdet_tes!G150/RES_hhdet_fec!G150)</f>
        <v>0.83931843449813526</v>
      </c>
      <c r="H150" s="111">
        <f>IF(RES_hhdet_tes!H150=0,"",RES_hhdet_tes!H150/RES_hhdet_fec!H150)</f>
        <v>0.85389128455221808</v>
      </c>
      <c r="I150" s="111">
        <f>IF(RES_hhdet_tes!I150=0,"",RES_hhdet_tes!I150/RES_hhdet_fec!I150)</f>
        <v>0.85435811111794557</v>
      </c>
      <c r="J150" s="111">
        <f>IF(RES_hhdet_tes!J150=0,"",RES_hhdet_tes!J150/RES_hhdet_fec!J150)</f>
        <v>0.85715207241233582</v>
      </c>
      <c r="K150" s="111">
        <f>IF(RES_hhdet_tes!K150=0,"",RES_hhdet_tes!K150/RES_hhdet_fec!K150)</f>
        <v>0.85769909444831938</v>
      </c>
      <c r="L150" s="111">
        <f>IF(RES_hhdet_tes!L150=0,"",RES_hhdet_tes!L150/RES_hhdet_fec!L150)</f>
        <v>0.85984193428097067</v>
      </c>
      <c r="M150" s="111">
        <f>IF(RES_hhdet_tes!M150=0,"",RES_hhdet_tes!M150/RES_hhdet_fec!M150)</f>
        <v>0.88740676298262366</v>
      </c>
      <c r="N150" s="111">
        <f>IF(RES_hhdet_tes!N150=0,"",RES_hhdet_tes!N150/RES_hhdet_fec!N150)</f>
        <v>0.99227679214483266</v>
      </c>
      <c r="O150" s="111">
        <f>IF(RES_hhdet_tes!O150=0,"",RES_hhdet_tes!O150/RES_hhdet_fec!O150)</f>
        <v>0.88805715201817259</v>
      </c>
      <c r="P150" s="111">
        <f>IF(RES_hhdet_tes!P150=0,"",RES_hhdet_tes!P150/RES_hhdet_fec!P150)</f>
        <v>0.89831939041472075</v>
      </c>
      <c r="Q150" s="111">
        <f>IF(RES_hhdet_tes!Q150=0,"",RES_hhdet_tes!Q150/RES_hhdet_fec!Q150)</f>
        <v>0.9116645920717974</v>
      </c>
      <c r="R150" s="111">
        <f>IF(RES_hhdet_tes!R150=0,"",RES_hhdet_tes!R150/RES_hhdet_fec!R150)</f>
        <v>0.90096746325404031</v>
      </c>
      <c r="S150" s="111">
        <f>IF(RES_hhdet_tes!S150=0,"",RES_hhdet_tes!S150/RES_hhdet_fec!S150)</f>
        <v>0.90473188318324904</v>
      </c>
      <c r="T150" s="111">
        <f>IF(RES_hhdet_tes!T150=0,"",RES_hhdet_tes!T150/RES_hhdet_fec!T150)</f>
        <v>0.91599757402748383</v>
      </c>
      <c r="U150" s="111">
        <f>IF(RES_hhdet_tes!U150=0,"",RES_hhdet_tes!U150/RES_hhdet_fec!U150)</f>
        <v>0.92532263157327399</v>
      </c>
      <c r="V150" s="111">
        <f>IF(RES_hhdet_tes!V150=0,"",RES_hhdet_tes!V150/RES_hhdet_fec!V150)</f>
        <v>0.93542050753188388</v>
      </c>
      <c r="W150" s="111">
        <f>IF(RES_hhdet_tes!W150=0,"",RES_hhdet_tes!W150/RES_hhdet_fec!W150)</f>
        <v>0.93653505693818262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0.52026026658742675</v>
      </c>
      <c r="C151" s="112">
        <f>IF(RES_hhdet_tes!C151=0,"",RES_hhdet_tes!C151/RES_hhdet_fec!C151)</f>
        <v>0.52026026658742675</v>
      </c>
      <c r="D151" s="112">
        <f>IF(RES_hhdet_tes!D151=0,"",RES_hhdet_tes!D151/RES_hhdet_fec!D151)</f>
        <v>0.533337811722425</v>
      </c>
      <c r="E151" s="112">
        <f>IF(RES_hhdet_tes!E151=0,"",RES_hhdet_tes!E151/RES_hhdet_fec!E151)</f>
        <v>0.53686121804047948</v>
      </c>
      <c r="F151" s="112">
        <f>IF(RES_hhdet_tes!F151=0,"",RES_hhdet_tes!F151/RES_hhdet_fec!F151)</f>
        <v>0.54118976412602382</v>
      </c>
      <c r="G151" s="112">
        <f>IF(RES_hhdet_tes!G151=0,"",RES_hhdet_tes!G151/RES_hhdet_fec!G151)</f>
        <v>0.54230665907599196</v>
      </c>
      <c r="H151" s="112">
        <f>IF(RES_hhdet_tes!H151=0,"",RES_hhdet_tes!H151/RES_hhdet_fec!H151)</f>
        <v>0.54349045750597835</v>
      </c>
      <c r="I151" s="112">
        <f>IF(RES_hhdet_tes!I151=0,"",RES_hhdet_tes!I151/RES_hhdet_fec!I151)</f>
        <v>0.54475385819190247</v>
      </c>
      <c r="J151" s="112">
        <f>IF(RES_hhdet_tes!J151=0,"",RES_hhdet_tes!J151/RES_hhdet_fec!J151)</f>
        <v>0.54613133175938189</v>
      </c>
      <c r="K151" s="112">
        <f>IF(RES_hhdet_tes!K151=0,"",RES_hhdet_tes!K151/RES_hhdet_fec!K151)</f>
        <v>0.54815589503221396</v>
      </c>
      <c r="L151" s="112">
        <f>IF(RES_hhdet_tes!L151=0,"",RES_hhdet_tes!L151/RES_hhdet_fec!L151)</f>
        <v>0.55115065721762002</v>
      </c>
      <c r="M151" s="112">
        <f>IF(RES_hhdet_tes!M151=0,"",RES_hhdet_tes!M151/RES_hhdet_fec!M151)</f>
        <v>0.55115065721762002</v>
      </c>
      <c r="N151" s="112">
        <f>IF(RES_hhdet_tes!N151=0,"",RES_hhdet_tes!N151/RES_hhdet_fec!N151)</f>
        <v>0.56231733274116213</v>
      </c>
      <c r="O151" s="112">
        <f>IF(RES_hhdet_tes!O151=0,"",RES_hhdet_tes!O151/RES_hhdet_fec!O151)</f>
        <v>0.59568544670825163</v>
      </c>
      <c r="P151" s="112">
        <f>IF(RES_hhdet_tes!P151=0,"",RES_hhdet_tes!P151/RES_hhdet_fec!P151)</f>
        <v>0.61458516692610876</v>
      </c>
      <c r="Q151" s="112">
        <f>IF(RES_hhdet_tes!Q151=0,"",RES_hhdet_tes!Q151/RES_hhdet_fec!Q151)</f>
        <v>0.63553404562579563</v>
      </c>
      <c r="R151" s="112">
        <f>IF(RES_hhdet_tes!R151=0,"",RES_hhdet_tes!R151/RES_hhdet_fec!R151)</f>
        <v>0.64127283992442141</v>
      </c>
      <c r="S151" s="112">
        <f>IF(RES_hhdet_tes!S151=0,"",RES_hhdet_tes!S151/RES_hhdet_fec!S151)</f>
        <v>0.65767244558241245</v>
      </c>
      <c r="T151" s="112">
        <f>IF(RES_hhdet_tes!T151=0,"",RES_hhdet_tes!T151/RES_hhdet_fec!T151)</f>
        <v>0.68303248648686099</v>
      </c>
      <c r="U151" s="112">
        <f>IF(RES_hhdet_tes!U151=0,"",RES_hhdet_tes!U151/RES_hhdet_fec!U151)</f>
        <v>0.70270491252728706</v>
      </c>
      <c r="V151" s="112">
        <f>IF(RES_hhdet_tes!V151=0,"",RES_hhdet_tes!V151/RES_hhdet_fec!V151)</f>
        <v>0.7321752474144565</v>
      </c>
      <c r="W151" s="112">
        <f>IF(RES_hhdet_tes!W151=0,"",RES_hhdet_tes!W151/RES_hhdet_fec!W151)</f>
        <v>0.74041085815524865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0.5828628174010817</v>
      </c>
      <c r="C153" s="112">
        <f>IF(RES_hhdet_tes!C153=0,"",RES_hhdet_tes!C153/RES_hhdet_fec!C153)</f>
        <v>0.59004074650911587</v>
      </c>
      <c r="D153" s="112">
        <f>IF(RES_hhdet_tes!D153=0,"",RES_hhdet_tes!D153/RES_hhdet_fec!D153)</f>
        <v>0.59896715602069295</v>
      </c>
      <c r="E153" s="112">
        <f>IF(RES_hhdet_tes!E153=0,"",RES_hhdet_tes!E153/RES_hhdet_fec!E153)</f>
        <v>0.60256505001301375</v>
      </c>
      <c r="F153" s="112">
        <f>IF(RES_hhdet_tes!F153=0,"",RES_hhdet_tes!F153/RES_hhdet_fec!F153)</f>
        <v>0.60567240016187152</v>
      </c>
      <c r="G153" s="112">
        <f>IF(RES_hhdet_tes!G153=0,"",RES_hhdet_tes!G153/RES_hhdet_fec!G153)</f>
        <v>0.60779485715976778</v>
      </c>
      <c r="H153" s="112">
        <f>IF(RES_hhdet_tes!H153=0,"",RES_hhdet_tes!H153/RES_hhdet_fec!H153)</f>
        <v>0.60972172734569341</v>
      </c>
      <c r="I153" s="112">
        <f>IF(RES_hhdet_tes!I153=0,"",RES_hhdet_tes!I153/RES_hhdet_fec!I153)</f>
        <v>0.61027860259748334</v>
      </c>
      <c r="J153" s="112">
        <f>IF(RES_hhdet_tes!J153=0,"",RES_hhdet_tes!J153/RES_hhdet_fec!J153)</f>
        <v>0.61093084834306033</v>
      </c>
      <c r="K153" s="112">
        <f>IF(RES_hhdet_tes!K153=0,"",RES_hhdet_tes!K153/RES_hhdet_fec!K153)</f>
        <v>0.61329866614939721</v>
      </c>
      <c r="L153" s="112">
        <f>IF(RES_hhdet_tes!L153=0,"",RES_hhdet_tes!L153/RES_hhdet_fec!L153)</f>
        <v>0.61654508874907255</v>
      </c>
      <c r="M153" s="112">
        <f>IF(RES_hhdet_tes!M153=0,"",RES_hhdet_tes!M153/RES_hhdet_fec!M153)</f>
        <v>0.6213752330041552</v>
      </c>
      <c r="N153" s="112">
        <f>IF(RES_hhdet_tes!N153=0,"",RES_hhdet_tes!N153/RES_hhdet_fec!N153)</f>
        <v>0.62783406085577265</v>
      </c>
      <c r="O153" s="112">
        <f>IF(RES_hhdet_tes!O153=0,"",RES_hhdet_tes!O153/RES_hhdet_fec!O153)</f>
        <v>0.63589221683712971</v>
      </c>
      <c r="P153" s="112">
        <f>IF(RES_hhdet_tes!P153=0,"",RES_hhdet_tes!P153/RES_hhdet_fec!P153)</f>
        <v>0.64526518258487497</v>
      </c>
      <c r="Q153" s="112">
        <f>IF(RES_hhdet_tes!Q153=0,"",RES_hhdet_tes!Q153/RES_hhdet_fec!Q153)</f>
        <v>0.65084504812098987</v>
      </c>
      <c r="R153" s="112">
        <f>IF(RES_hhdet_tes!R153=0,"",RES_hhdet_tes!R153/RES_hhdet_fec!R153)</f>
        <v>0.66224039274017632</v>
      </c>
      <c r="S153" s="112">
        <f>IF(RES_hhdet_tes!S153=0,"",RES_hhdet_tes!S153/RES_hhdet_fec!S153)</f>
        <v>0.67648814523578182</v>
      </c>
      <c r="T153" s="112">
        <f>IF(RES_hhdet_tes!T153=0,"",RES_hhdet_tes!T153/RES_hhdet_fec!T153)</f>
        <v>0.68748094855624076</v>
      </c>
      <c r="U153" s="112">
        <f>IF(RES_hhdet_tes!U153=0,"",RES_hhdet_tes!U153/RES_hhdet_fec!U153)</f>
        <v>0.70446305244631668</v>
      </c>
      <c r="V153" s="112">
        <f>IF(RES_hhdet_tes!V153=0,"",RES_hhdet_tes!V153/RES_hhdet_fec!V153)</f>
        <v>0.71965741278717832</v>
      </c>
      <c r="W153" s="112">
        <f>IF(RES_hhdet_tes!W153=0,"",RES_hhdet_tes!W153/RES_hhdet_fec!W153)</f>
        <v>0.73730492391900226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0.87607494461992252</v>
      </c>
      <c r="C154" s="113">
        <f>IF(RES_hhdet_tes!C154=0,"",RES_hhdet_tes!C154/RES_hhdet_fec!C154)</f>
        <v>0.88059549622497935</v>
      </c>
      <c r="D154" s="113">
        <f>IF(RES_hhdet_tes!D154=0,"",RES_hhdet_tes!D154/RES_hhdet_fec!D154)</f>
        <v>0.88103780491548822</v>
      </c>
      <c r="E154" s="113">
        <f>IF(RES_hhdet_tes!E154=0,"",RES_hhdet_tes!E154/RES_hhdet_fec!E154)</f>
        <v>0.88638025285482258</v>
      </c>
      <c r="F154" s="113">
        <f>IF(RES_hhdet_tes!F154=0,"",RES_hhdet_tes!F154/RES_hhdet_fec!F154)</f>
        <v>0.8852355438125874</v>
      </c>
      <c r="G154" s="113">
        <f>IF(RES_hhdet_tes!G154=0,"",RES_hhdet_tes!G154/RES_hhdet_fec!G154)</f>
        <v>0.87292347986632368</v>
      </c>
      <c r="H154" s="113">
        <f>IF(RES_hhdet_tes!H154=0,"",RES_hhdet_tes!H154/RES_hhdet_fec!H154)</f>
        <v>0.88505161519634856</v>
      </c>
      <c r="I154" s="113">
        <f>IF(RES_hhdet_tes!I154=0,"",RES_hhdet_tes!I154/RES_hhdet_fec!I154)</f>
        <v>0.88461683641892319</v>
      </c>
      <c r="J154" s="113">
        <f>IF(RES_hhdet_tes!J154=0,"",RES_hhdet_tes!J154/RES_hhdet_fec!J154)</f>
        <v>0.88706471423218036</v>
      </c>
      <c r="K154" s="113">
        <f>IF(RES_hhdet_tes!K154=0,"",RES_hhdet_tes!K154/RES_hhdet_fec!K154)</f>
        <v>0.88686321238906674</v>
      </c>
      <c r="L154" s="113">
        <f>IF(RES_hhdet_tes!L154=0,"",RES_hhdet_tes!L154/RES_hhdet_fec!L154)</f>
        <v>0.88714057965499926</v>
      </c>
      <c r="M154" s="113">
        <f>IF(RES_hhdet_tes!M154=0,"",RES_hhdet_tes!M154/RES_hhdet_fec!M154)</f>
        <v>0.89060925221664045</v>
      </c>
      <c r="N154" s="113">
        <f>IF(RES_hhdet_tes!N154=0,"",RES_hhdet_tes!N154/RES_hhdet_fec!N154)</f>
        <v>0.90883295225112215</v>
      </c>
      <c r="O154" s="113">
        <f>IF(RES_hhdet_tes!O154=0,"",RES_hhdet_tes!O154/RES_hhdet_fec!O154)</f>
        <v>0.90396681542082391</v>
      </c>
      <c r="P154" s="113">
        <f>IF(RES_hhdet_tes!P154=0,"",RES_hhdet_tes!P154/RES_hhdet_fec!P154)</f>
        <v>0.90999374367574271</v>
      </c>
      <c r="Q154" s="113">
        <f>IF(RES_hhdet_tes!Q154=0,"",RES_hhdet_tes!Q154/RES_hhdet_fec!Q154)</f>
        <v>0.91957096085625323</v>
      </c>
      <c r="R154" s="113">
        <f>IF(RES_hhdet_tes!R154=0,"",RES_hhdet_tes!R154/RES_hhdet_fec!R154)</f>
        <v>0.91190141415314963</v>
      </c>
      <c r="S154" s="113">
        <f>IF(RES_hhdet_tes!S154=0,"",RES_hhdet_tes!S154/RES_hhdet_fec!S154)</f>
        <v>0.91375586514463636</v>
      </c>
      <c r="T154" s="113">
        <f>IF(RES_hhdet_tes!T154=0,"",RES_hhdet_tes!T154/RES_hhdet_fec!T154)</f>
        <v>0.92026888742570156</v>
      </c>
      <c r="U154" s="113">
        <f>IF(RES_hhdet_tes!U154=0,"",RES_hhdet_tes!U154/RES_hhdet_fec!U154)</f>
        <v>0.92604669879809065</v>
      </c>
      <c r="V154" s="113">
        <f>IF(RES_hhdet_tes!V154=0,"",RES_hhdet_tes!V154/RES_hhdet_fec!V154)</f>
        <v>0.93038083287771922</v>
      </c>
      <c r="W154" s="113">
        <f>IF(RES_hhdet_tes!W154=0,"",RES_hhdet_tes!W154/RES_hhdet_fec!W154)</f>
        <v>0.9318026553649581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0.5828628174010817</v>
      </c>
      <c r="C155" s="111">
        <f>IF(RES_hhdet_tes!C155=0,"",RES_hhdet_tes!C155/RES_hhdet_fec!C155)</f>
        <v>0.59097431455485938</v>
      </c>
      <c r="D155" s="111">
        <f>IF(RES_hhdet_tes!D155=0,"",RES_hhdet_tes!D155/RES_hhdet_fec!D155)</f>
        <v>0.59806814901057836</v>
      </c>
      <c r="E155" s="111">
        <f>IF(RES_hhdet_tes!E155=0,"",RES_hhdet_tes!E155/RES_hhdet_fec!E155)</f>
        <v>0.60255502178390052</v>
      </c>
      <c r="F155" s="111">
        <f>IF(RES_hhdet_tes!F155=0,"",RES_hhdet_tes!F155/RES_hhdet_fec!F155)</f>
        <v>0.60513018344088321</v>
      </c>
      <c r="G155" s="111">
        <f>IF(RES_hhdet_tes!G155=0,"",RES_hhdet_tes!G155/RES_hhdet_fec!G155)</f>
        <v>0.60755816066735935</v>
      </c>
      <c r="H155" s="111">
        <f>IF(RES_hhdet_tes!H155=0,"",RES_hhdet_tes!H155/RES_hhdet_fec!H155)</f>
        <v>0.60984094204857897</v>
      </c>
      <c r="I155" s="111">
        <f>IF(RES_hhdet_tes!I155=0,"",RES_hhdet_tes!I155/RES_hhdet_fec!I155)</f>
        <v>0.61185473492951825</v>
      </c>
      <c r="J155" s="111">
        <f>IF(RES_hhdet_tes!J155=0,"",RES_hhdet_tes!J155/RES_hhdet_fec!J155)</f>
        <v>0.61337568486401017</v>
      </c>
      <c r="K155" s="111">
        <f>IF(RES_hhdet_tes!K155=0,"",RES_hhdet_tes!K155/RES_hhdet_fec!K155)</f>
        <v>0.61500114480521262</v>
      </c>
      <c r="L155" s="111">
        <f>IF(RES_hhdet_tes!L155=0,"",RES_hhdet_tes!L155/RES_hhdet_fec!L155)</f>
        <v>0.6173937502238569</v>
      </c>
      <c r="M155" s="111">
        <f>IF(RES_hhdet_tes!M155=0,"",RES_hhdet_tes!M155/RES_hhdet_fec!M155)</f>
        <v>0.62046081382998297</v>
      </c>
      <c r="N155" s="111">
        <f>IF(RES_hhdet_tes!N155=0,"",RES_hhdet_tes!N155/RES_hhdet_fec!N155)</f>
        <v>0.62518007711243262</v>
      </c>
      <c r="O155" s="111">
        <f>IF(RES_hhdet_tes!O155=0,"",RES_hhdet_tes!O155/RES_hhdet_fec!O155)</f>
        <v>0.6322298077965578</v>
      </c>
      <c r="P155" s="111">
        <f>IF(RES_hhdet_tes!P155=0,"",RES_hhdet_tes!P155/RES_hhdet_fec!P155)</f>
        <v>0.64436287141836079</v>
      </c>
      <c r="Q155" s="111">
        <f>IF(RES_hhdet_tes!Q155=0,"",RES_hhdet_tes!Q155/RES_hhdet_fec!Q155)</f>
        <v>0.66195730696511179</v>
      </c>
      <c r="R155" s="111">
        <f>IF(RES_hhdet_tes!R155=0,"",RES_hhdet_tes!R155/RES_hhdet_fec!R155)</f>
        <v>0.67475712264000554</v>
      </c>
      <c r="S155" s="111">
        <f>IF(RES_hhdet_tes!S155=0,"",RES_hhdet_tes!S155/RES_hhdet_fec!S155)</f>
        <v>0.6863080131217123</v>
      </c>
      <c r="T155" s="111">
        <f>IF(RES_hhdet_tes!T155=0,"",RES_hhdet_tes!T155/RES_hhdet_fec!T155)</f>
        <v>0.69887203299033229</v>
      </c>
      <c r="U155" s="111">
        <f>IF(RES_hhdet_tes!U155=0,"",RES_hhdet_tes!U155/RES_hhdet_fec!U155)</f>
        <v>0.70836160143159765</v>
      </c>
      <c r="V155" s="111">
        <f>IF(RES_hhdet_tes!V155=0,"",RES_hhdet_tes!V155/RES_hhdet_fec!V155)</f>
        <v>0.71866123821964745</v>
      </c>
      <c r="W155" s="111">
        <f>IF(RES_hhdet_tes!W155=0,"",RES_hhdet_tes!W155/RES_hhdet_fec!W155)</f>
        <v>0.72882258032484204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0.72930275332362515</v>
      </c>
      <c r="C157" s="124">
        <f>IF(RES_hhdet_tes!C157=0,"",RES_hhdet_tes!C157/RES_hhdet_fec!C157)</f>
        <v>0.73496591395578115</v>
      </c>
      <c r="D157" s="124">
        <f>IF(RES_hhdet_tes!D157=0,"",RES_hhdet_tes!D157/RES_hhdet_fec!D157)</f>
        <v>0.74214022216501918</v>
      </c>
      <c r="E157" s="124">
        <f>IF(RES_hhdet_tes!E157=0,"",RES_hhdet_tes!E157/RES_hhdet_fec!E157)</f>
        <v>0.74521596796778677</v>
      </c>
      <c r="F157" s="124">
        <f>IF(RES_hhdet_tes!F157=0,"",RES_hhdet_tes!F157/RES_hhdet_fec!F157)</f>
        <v>0.74676621288883616</v>
      </c>
      <c r="G157" s="124">
        <f>IF(RES_hhdet_tes!G157=0,"",RES_hhdet_tes!G157/RES_hhdet_fec!G157)</f>
        <v>0.74835306900298415</v>
      </c>
      <c r="H157" s="124">
        <f>IF(RES_hhdet_tes!H157=0,"",RES_hhdet_tes!H157/RES_hhdet_fec!H157)</f>
        <v>0.74951474341557967</v>
      </c>
      <c r="I157" s="124">
        <f>IF(RES_hhdet_tes!I157=0,"",RES_hhdet_tes!I157/RES_hhdet_fec!I157)</f>
        <v>0.74948557326065302</v>
      </c>
      <c r="J157" s="124">
        <f>IF(RES_hhdet_tes!J157=0,"",RES_hhdet_tes!J157/RES_hhdet_fec!J157)</f>
        <v>0.75005804665738796</v>
      </c>
      <c r="K157" s="124">
        <f>IF(RES_hhdet_tes!K157=0,"",RES_hhdet_tes!K157/RES_hhdet_fec!K157)</f>
        <v>0.7526619758178571</v>
      </c>
      <c r="L157" s="124">
        <f>IF(RES_hhdet_tes!L157=0,"",RES_hhdet_tes!L157/RES_hhdet_fec!L157)</f>
        <v>0.75209192746138198</v>
      </c>
      <c r="M157" s="124">
        <f>IF(RES_hhdet_tes!M157=0,"",RES_hhdet_tes!M157/RES_hhdet_fec!M157)</f>
        <v>0.75389453646619531</v>
      </c>
      <c r="N157" s="124">
        <f>IF(RES_hhdet_tes!N157=0,"",RES_hhdet_tes!N157/RES_hhdet_fec!N157)</f>
        <v>0.76341819926334331</v>
      </c>
      <c r="O157" s="124">
        <f>IF(RES_hhdet_tes!O157=0,"",RES_hhdet_tes!O157/RES_hhdet_fec!O157)</f>
        <v>0.75223417694340622</v>
      </c>
      <c r="P157" s="124">
        <f>IF(RES_hhdet_tes!P157=0,"",RES_hhdet_tes!P157/RES_hhdet_fec!P157)</f>
        <v>0.75155849344600112</v>
      </c>
      <c r="Q157" s="124">
        <f>IF(RES_hhdet_tes!Q157=0,"",RES_hhdet_tes!Q157/RES_hhdet_fec!Q157)</f>
        <v>0.75579970071584401</v>
      </c>
      <c r="R157" s="124">
        <f>IF(RES_hhdet_tes!R157=0,"",RES_hhdet_tes!R157/RES_hhdet_fec!R157)</f>
        <v>0.76332089862473762</v>
      </c>
      <c r="S157" s="124">
        <f>IF(RES_hhdet_tes!S157=0,"",RES_hhdet_tes!S157/RES_hhdet_fec!S157)</f>
        <v>0.76661244563317432</v>
      </c>
      <c r="T157" s="124">
        <f>IF(RES_hhdet_tes!T157=0,"",RES_hhdet_tes!T157/RES_hhdet_fec!T157)</f>
        <v>0.7606127254703593</v>
      </c>
      <c r="U157" s="124">
        <f>IF(RES_hhdet_tes!U157=0,"",RES_hhdet_tes!U157/RES_hhdet_fec!U157)</f>
        <v>0.76128586526387476</v>
      </c>
      <c r="V157" s="124">
        <f>IF(RES_hhdet_tes!V157=0,"",RES_hhdet_tes!V157/RES_hhdet_fec!V157)</f>
        <v>0.7640158369155079</v>
      </c>
      <c r="W157" s="124">
        <f>IF(RES_hhdet_tes!W157=0,"",RES_hhdet_tes!W157/RES_hhdet_fec!W157)</f>
        <v>0.77115290118548896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0.58390050731447285</v>
      </c>
      <c r="C158" s="111">
        <f>IF(RES_hhdet_tes!C158=0,"",RES_hhdet_tes!C158/RES_hhdet_fec!C158)</f>
        <v>0.58591760744073351</v>
      </c>
      <c r="D158" s="111">
        <f>IF(RES_hhdet_tes!D158=0,"",RES_hhdet_tes!D158/RES_hhdet_fec!D158)</f>
        <v>0.58799838043667585</v>
      </c>
      <c r="E158" s="111">
        <f>IF(RES_hhdet_tes!E158=0,"",RES_hhdet_tes!E158/RES_hhdet_fec!E158)</f>
        <v>0.58973209184954845</v>
      </c>
      <c r="F158" s="111">
        <f>IF(RES_hhdet_tes!F158=0,"",RES_hhdet_tes!F158/RES_hhdet_fec!F158)</f>
        <v>0.59096991874981375</v>
      </c>
      <c r="G158" s="111">
        <f>IF(RES_hhdet_tes!G158=0,"",RES_hhdet_tes!G158/RES_hhdet_fec!G158)</f>
        <v>0.59205798874644922</v>
      </c>
      <c r="H158" s="111">
        <f>IF(RES_hhdet_tes!H158=0,"",RES_hhdet_tes!H158/RES_hhdet_fec!H158)</f>
        <v>0.59300732027387448</v>
      </c>
      <c r="I158" s="111">
        <f>IF(RES_hhdet_tes!I158=0,"",RES_hhdet_tes!I158/RES_hhdet_fec!I158)</f>
        <v>0.59362854871527493</v>
      </c>
      <c r="J158" s="111">
        <f>IF(RES_hhdet_tes!J158=0,"",RES_hhdet_tes!J158/RES_hhdet_fec!J158)</f>
        <v>0.59406567121629805</v>
      </c>
      <c r="K158" s="111">
        <f>IF(RES_hhdet_tes!K158=0,"",RES_hhdet_tes!K158/RES_hhdet_fec!K158)</f>
        <v>0.59455231555074306</v>
      </c>
      <c r="L158" s="111">
        <f>IF(RES_hhdet_tes!L158=0,"",RES_hhdet_tes!L158/RES_hhdet_fec!L158)</f>
        <v>0.59517310900955256</v>
      </c>
      <c r="M158" s="111">
        <f>IF(RES_hhdet_tes!M158=0,"",RES_hhdet_tes!M158/RES_hhdet_fec!M158)</f>
        <v>0.59588753605465328</v>
      </c>
      <c r="N158" s="111">
        <f>IF(RES_hhdet_tes!N158=0,"",RES_hhdet_tes!N158/RES_hhdet_fec!N158)</f>
        <v>0.59654354973977264</v>
      </c>
      <c r="O158" s="111">
        <f>IF(RES_hhdet_tes!O158=0,"",RES_hhdet_tes!O158/RES_hhdet_fec!O158)</f>
        <v>0.59708729087473078</v>
      </c>
      <c r="P158" s="111">
        <f>IF(RES_hhdet_tes!P158=0,"",RES_hhdet_tes!P158/RES_hhdet_fec!P158)</f>
        <v>0.59732439327531284</v>
      </c>
      <c r="Q158" s="111">
        <f>IF(RES_hhdet_tes!Q158=0,"",RES_hhdet_tes!Q158/RES_hhdet_fec!Q158)</f>
        <v>0.59741334192772022</v>
      </c>
      <c r="R158" s="111">
        <f>IF(RES_hhdet_tes!R158=0,"",RES_hhdet_tes!R158/RES_hhdet_fec!R158)</f>
        <v>0.59794942239263404</v>
      </c>
      <c r="S158" s="111">
        <f>IF(RES_hhdet_tes!S158=0,"",RES_hhdet_tes!S158/RES_hhdet_fec!S158)</f>
        <v>0.59947382520190684</v>
      </c>
      <c r="T158" s="111">
        <f>IF(RES_hhdet_tes!T158=0,"",RES_hhdet_tes!T158/RES_hhdet_fec!T158)</f>
        <v>0.60228488801638713</v>
      </c>
      <c r="U158" s="111">
        <f>IF(RES_hhdet_tes!U158=0,"",RES_hhdet_tes!U158/RES_hhdet_fec!U158)</f>
        <v>0.60480057370594698</v>
      </c>
      <c r="V158" s="111">
        <f>IF(RES_hhdet_tes!V158=0,"",RES_hhdet_tes!V158/RES_hhdet_fec!V158)</f>
        <v>0.6077394339287816</v>
      </c>
      <c r="W158" s="111">
        <f>IF(RES_hhdet_tes!W158=0,"",RES_hhdet_tes!W158/RES_hhdet_fec!W158)</f>
        <v>0.61074593156291368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0.73762096063020355</v>
      </c>
      <c r="C159" s="45">
        <f>IF(RES_hhdet_tes!C159=0,"",RES_hhdet_tes!C159/RES_hhdet_fec!C159)</f>
        <v>0.74291628772185814</v>
      </c>
      <c r="D159" s="45">
        <f>IF(RES_hhdet_tes!D159=0,"",RES_hhdet_tes!D159/RES_hhdet_fec!D159)</f>
        <v>0.74827677541423365</v>
      </c>
      <c r="E159" s="45">
        <f>IF(RES_hhdet_tes!E159=0,"",RES_hhdet_tes!E159/RES_hhdet_fec!E159)</f>
        <v>0.75119116571941813</v>
      </c>
      <c r="F159" s="45">
        <f>IF(RES_hhdet_tes!F159=0,"",RES_hhdet_tes!F159/RES_hhdet_fec!F159)</f>
        <v>0.75320699041217665</v>
      </c>
      <c r="G159" s="45">
        <f>IF(RES_hhdet_tes!G159=0,"",RES_hhdet_tes!G159/RES_hhdet_fec!G159)</f>
        <v>0.75492055991563156</v>
      </c>
      <c r="H159" s="45">
        <f>IF(RES_hhdet_tes!H159=0,"",RES_hhdet_tes!H159/RES_hhdet_fec!H159)</f>
        <v>0.75654403564658423</v>
      </c>
      <c r="I159" s="45">
        <f>IF(RES_hhdet_tes!I159=0,"",RES_hhdet_tes!I159/RES_hhdet_fec!I159)</f>
        <v>0.75776097951672627</v>
      </c>
      <c r="J159" s="45">
        <f>IF(RES_hhdet_tes!J159=0,"",RES_hhdet_tes!J159/RES_hhdet_fec!J159)</f>
        <v>0.75881504013376389</v>
      </c>
      <c r="K159" s="45">
        <f>IF(RES_hhdet_tes!K159=0,"",RES_hhdet_tes!K159/RES_hhdet_fec!K159)</f>
        <v>0.76023310993522497</v>
      </c>
      <c r="L159" s="45">
        <f>IF(RES_hhdet_tes!L159=0,"",RES_hhdet_tes!L159/RES_hhdet_fec!L159)</f>
        <v>0.76219262611345773</v>
      </c>
      <c r="M159" s="45">
        <f>IF(RES_hhdet_tes!M159=0,"",RES_hhdet_tes!M159/RES_hhdet_fec!M159)</f>
        <v>0.76450034617406315</v>
      </c>
      <c r="N159" s="45">
        <f>IF(RES_hhdet_tes!N159=0,"",RES_hhdet_tes!N159/RES_hhdet_fec!N159)</f>
        <v>0.76732847453436637</v>
      </c>
      <c r="O159" s="45">
        <f>IF(RES_hhdet_tes!O159=0,"",RES_hhdet_tes!O159/RES_hhdet_fec!O159)</f>
        <v>0.77060659393359188</v>
      </c>
      <c r="P159" s="45">
        <f>IF(RES_hhdet_tes!P159=0,"",RES_hhdet_tes!P159/RES_hhdet_fec!P159)</f>
        <v>0.77519787450445432</v>
      </c>
      <c r="Q159" s="45">
        <f>IF(RES_hhdet_tes!Q159=0,"",RES_hhdet_tes!Q159/RES_hhdet_fec!Q159)</f>
        <v>0.78144384170010828</v>
      </c>
      <c r="R159" s="45">
        <f>IF(RES_hhdet_tes!R159=0,"",RES_hhdet_tes!R159/RES_hhdet_fec!R159)</f>
        <v>0.78838089675013878</v>
      </c>
      <c r="S159" s="45">
        <f>IF(RES_hhdet_tes!S159=0,"",RES_hhdet_tes!S159/RES_hhdet_fec!S159)</f>
        <v>0.79631694664308639</v>
      </c>
      <c r="T159" s="45">
        <f>IF(RES_hhdet_tes!T159=0,"",RES_hhdet_tes!T159/RES_hhdet_fec!T159)</f>
        <v>0.80527224264468755</v>
      </c>
      <c r="U159" s="45">
        <f>IF(RES_hhdet_tes!U159=0,"",RES_hhdet_tes!U159/RES_hhdet_fec!U159)</f>
        <v>0.81428102428657145</v>
      </c>
      <c r="V159" s="45">
        <f>IF(RES_hhdet_tes!V159=0,"",RES_hhdet_tes!V159/RES_hhdet_fec!V159)</f>
        <v>0.82468181021213649</v>
      </c>
      <c r="W159" s="45">
        <f>IF(RES_hhdet_tes!W159=0,"",RES_hhdet_tes!W159/RES_hhdet_fec!W159)</f>
        <v>0.83771778746513637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0.76418317948726477</v>
      </c>
      <c r="C161" s="119">
        <f>IF(RES_hhdet_tes!C161=0,"",RES_hhdet_tes!C161/RES_hhdet_fec!C161)</f>
        <v>0.79710551580244837</v>
      </c>
      <c r="D161" s="119">
        <f>IF(RES_hhdet_tes!D161=0,"",RES_hhdet_tes!D161/RES_hhdet_fec!D161)</f>
        <v>0.74805985666048658</v>
      </c>
      <c r="E161" s="119">
        <f>IF(RES_hhdet_tes!E161=0,"",RES_hhdet_tes!E161/RES_hhdet_fec!E161)</f>
        <v>0.78840581853509228</v>
      </c>
      <c r="F161" s="119">
        <f>IF(RES_hhdet_tes!F161=0,"",RES_hhdet_tes!F161/RES_hhdet_fec!F161)</f>
        <v>0.73366518546556903</v>
      </c>
      <c r="G161" s="119">
        <f>IF(RES_hhdet_tes!G161=0,"",RES_hhdet_tes!G161/RES_hhdet_fec!G161)</f>
        <v>0.74093027930967448</v>
      </c>
      <c r="H161" s="119">
        <f>IF(RES_hhdet_tes!H161=0,"",RES_hhdet_tes!H161/RES_hhdet_fec!H161)</f>
        <v>0.74638048049035499</v>
      </c>
      <c r="I161" s="119">
        <f>IF(RES_hhdet_tes!I161=0,"",RES_hhdet_tes!I161/RES_hhdet_fec!I161)</f>
        <v>0.79678544799975548</v>
      </c>
      <c r="J161" s="119">
        <f>IF(RES_hhdet_tes!J161=0,"",RES_hhdet_tes!J161/RES_hhdet_fec!J161)</f>
        <v>0.79825324170076017</v>
      </c>
      <c r="K161" s="119">
        <f>IF(RES_hhdet_tes!K161=0,"",RES_hhdet_tes!K161/RES_hhdet_fec!K161)</f>
        <v>0.77386720942933906</v>
      </c>
      <c r="L161" s="119">
        <f>IF(RES_hhdet_tes!L161=0,"",RES_hhdet_tes!L161/RES_hhdet_fec!L161)</f>
        <v>0.80992946186398995</v>
      </c>
      <c r="M161" s="119">
        <f>IF(RES_hhdet_tes!M161=0,"",RES_hhdet_tes!M161/RES_hhdet_fec!M161)</f>
        <v>0.83198350172784985</v>
      </c>
      <c r="N161" s="119">
        <f>IF(RES_hhdet_tes!N161=0,"",RES_hhdet_tes!N161/RES_hhdet_fec!N161)</f>
        <v>0.88275496367790807</v>
      </c>
      <c r="O161" s="119">
        <f>IF(RES_hhdet_tes!O161=0,"",RES_hhdet_tes!O161/RES_hhdet_fec!O161)</f>
        <v>0.88024799191347136</v>
      </c>
      <c r="P161" s="119">
        <f>IF(RES_hhdet_tes!P161=0,"",RES_hhdet_tes!P161/RES_hhdet_fec!P161)</f>
        <v>0.87565001861206115</v>
      </c>
      <c r="Q161" s="119">
        <f>IF(RES_hhdet_tes!Q161=0,"",RES_hhdet_tes!Q161/RES_hhdet_fec!Q161)</f>
        <v>0.9363970627468412</v>
      </c>
      <c r="R161" s="119">
        <f>IF(RES_hhdet_tes!R161=0,"",RES_hhdet_tes!R161/RES_hhdet_fec!R161)</f>
        <v>0.89238396230809558</v>
      </c>
      <c r="S161" s="119">
        <f>IF(RES_hhdet_tes!S161=0,"",RES_hhdet_tes!S161/RES_hhdet_fec!S161)</f>
        <v>0.94347215387354255</v>
      </c>
      <c r="T161" s="119">
        <f>IF(RES_hhdet_tes!T161=0,"",RES_hhdet_tes!T161/RES_hhdet_fec!T161)</f>
        <v>1.0132459265270199</v>
      </c>
      <c r="U161" s="119">
        <f>IF(RES_hhdet_tes!U161=0,"",RES_hhdet_tes!U161/RES_hhdet_fec!U161)</f>
        <v>1.0976402874306099</v>
      </c>
      <c r="V161" s="119">
        <f>IF(RES_hhdet_tes!V161=0,"",RES_hhdet_tes!V161/RES_hhdet_fec!V161)</f>
        <v>1.0573587773769055</v>
      </c>
      <c r="W161" s="119">
        <f>IF(RES_hhdet_tes!W161=0,"",RES_hhdet_tes!W161/RES_hhdet_fec!W161)</f>
        <v>1.0434415857389805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0.62939781552768015</v>
      </c>
      <c r="C162" s="124">
        <f>IF(RES_hhdet_tes!C162=0,"",RES_hhdet_tes!C162/RES_hhdet_fec!C162)</f>
        <v>0.63393182211645382</v>
      </c>
      <c r="D162" s="124">
        <f>IF(RES_hhdet_tes!D162=0,"",RES_hhdet_tes!D162/RES_hhdet_fec!D162)</f>
        <v>0.64002389900283407</v>
      </c>
      <c r="E162" s="124">
        <f>IF(RES_hhdet_tes!E162=0,"",RES_hhdet_tes!E162/RES_hhdet_fec!E162)</f>
        <v>0.6433269771192266</v>
      </c>
      <c r="F162" s="124">
        <f>IF(RES_hhdet_tes!F162=0,"",RES_hhdet_tes!F162/RES_hhdet_fec!F162)</f>
        <v>0.64730323007050483</v>
      </c>
      <c r="G162" s="124">
        <f>IF(RES_hhdet_tes!G162=0,"",RES_hhdet_tes!G162/RES_hhdet_fec!G162)</f>
        <v>0.6499925391966197</v>
      </c>
      <c r="H162" s="124">
        <f>IF(RES_hhdet_tes!H162=0,"",RES_hhdet_tes!H162/RES_hhdet_fec!H162)</f>
        <v>0.65431166535064944</v>
      </c>
      <c r="I162" s="124">
        <f>IF(RES_hhdet_tes!I162=0,"",RES_hhdet_tes!I162/RES_hhdet_fec!I162)</f>
        <v>0.65862295981436858</v>
      </c>
      <c r="J162" s="124">
        <f>IF(RES_hhdet_tes!J162=0,"",RES_hhdet_tes!J162/RES_hhdet_fec!J162)</f>
        <v>0.66374971698603724</v>
      </c>
      <c r="K162" s="124">
        <f>IF(RES_hhdet_tes!K162=0,"",RES_hhdet_tes!K162/RES_hhdet_fec!K162)</f>
        <v>0.66800584365390647</v>
      </c>
      <c r="L162" s="124">
        <f>IF(RES_hhdet_tes!L162=0,"",RES_hhdet_tes!L162/RES_hhdet_fec!L162)</f>
        <v>0.67193184666076777</v>
      </c>
      <c r="M162" s="124">
        <f>IF(RES_hhdet_tes!M162=0,"",RES_hhdet_tes!M162/RES_hhdet_fec!M162)</f>
        <v>0.6763126390424814</v>
      </c>
      <c r="N162" s="124">
        <f>IF(RES_hhdet_tes!N162=0,"",RES_hhdet_tes!N162/RES_hhdet_fec!N162)</f>
        <v>0.68144973910937123</v>
      </c>
      <c r="O162" s="124">
        <f>IF(RES_hhdet_tes!O162=0,"",RES_hhdet_tes!O162/RES_hhdet_fec!O162)</f>
        <v>0.68873385133394949</v>
      </c>
      <c r="P162" s="124">
        <f>IF(RES_hhdet_tes!P162=0,"",RES_hhdet_tes!P162/RES_hhdet_fec!P162)</f>
        <v>0.69376518532096676</v>
      </c>
      <c r="Q162" s="124">
        <f>IF(RES_hhdet_tes!Q162=0,"",RES_hhdet_tes!Q162/RES_hhdet_fec!Q162)</f>
        <v>0.69898200475336503</v>
      </c>
      <c r="R162" s="124">
        <f>IF(RES_hhdet_tes!R162=0,"",RES_hhdet_tes!R162/RES_hhdet_fec!R162)</f>
        <v>0.70537242420713275</v>
      </c>
      <c r="S162" s="124">
        <f>IF(RES_hhdet_tes!S162=0,"",RES_hhdet_tes!S162/RES_hhdet_fec!S162)</f>
        <v>0.7116276777778815</v>
      </c>
      <c r="T162" s="124">
        <f>IF(RES_hhdet_tes!T162=0,"",RES_hhdet_tes!T162/RES_hhdet_fec!T162)</f>
        <v>0.71574987135545609</v>
      </c>
      <c r="U162" s="124">
        <f>IF(RES_hhdet_tes!U162=0,"",RES_hhdet_tes!U162/RES_hhdet_fec!U162)</f>
        <v>0.71852199393517657</v>
      </c>
      <c r="V162" s="124">
        <f>IF(RES_hhdet_tes!V162=0,"",RES_hhdet_tes!V162/RES_hhdet_fec!V162)</f>
        <v>0.72039648265238065</v>
      </c>
      <c r="W162" s="124">
        <f>IF(RES_hhdet_tes!W162=0,"",RES_hhdet_tes!W162/RES_hhdet_fec!W162)</f>
        <v>0.72243204396540661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0.62939781552768015</v>
      </c>
      <c r="C163" s="45">
        <f>IF(RES_hhdet_tes!C163=0,"",RES_hhdet_tes!C163/RES_hhdet_fec!C163)</f>
        <v>0.63393182211645382</v>
      </c>
      <c r="D163" s="45">
        <f>IF(RES_hhdet_tes!D163=0,"",RES_hhdet_tes!D163/RES_hhdet_fec!D163)</f>
        <v>0.64002389900283407</v>
      </c>
      <c r="E163" s="45">
        <f>IF(RES_hhdet_tes!E163=0,"",RES_hhdet_tes!E163/RES_hhdet_fec!E163)</f>
        <v>0.6433269771192266</v>
      </c>
      <c r="F163" s="45">
        <f>IF(RES_hhdet_tes!F163=0,"",RES_hhdet_tes!F163/RES_hhdet_fec!F163)</f>
        <v>0.64730323007050483</v>
      </c>
      <c r="G163" s="45">
        <f>IF(RES_hhdet_tes!G163=0,"",RES_hhdet_tes!G163/RES_hhdet_fec!G163)</f>
        <v>0.6499925391966197</v>
      </c>
      <c r="H163" s="45">
        <f>IF(RES_hhdet_tes!H163=0,"",RES_hhdet_tes!H163/RES_hhdet_fec!H163)</f>
        <v>0.65431166535064944</v>
      </c>
      <c r="I163" s="45">
        <f>IF(RES_hhdet_tes!I163=0,"",RES_hhdet_tes!I163/RES_hhdet_fec!I163)</f>
        <v>0.65862295981436858</v>
      </c>
      <c r="J163" s="45">
        <f>IF(RES_hhdet_tes!J163=0,"",RES_hhdet_tes!J163/RES_hhdet_fec!J163)</f>
        <v>0.66374971698603724</v>
      </c>
      <c r="K163" s="45">
        <f>IF(RES_hhdet_tes!K163=0,"",RES_hhdet_tes!K163/RES_hhdet_fec!K163)</f>
        <v>0.66800584365390647</v>
      </c>
      <c r="L163" s="45">
        <f>IF(RES_hhdet_tes!L163=0,"",RES_hhdet_tes!L163/RES_hhdet_fec!L163)</f>
        <v>0.67193184666076777</v>
      </c>
      <c r="M163" s="45">
        <f>IF(RES_hhdet_tes!M163=0,"",RES_hhdet_tes!M163/RES_hhdet_fec!M163)</f>
        <v>0.6763126390424814</v>
      </c>
      <c r="N163" s="45">
        <f>IF(RES_hhdet_tes!N163=0,"",RES_hhdet_tes!N163/RES_hhdet_fec!N163)</f>
        <v>0.68144973910937123</v>
      </c>
      <c r="O163" s="45">
        <f>IF(RES_hhdet_tes!O163=0,"",RES_hhdet_tes!O163/RES_hhdet_fec!O163)</f>
        <v>0.68873385133394949</v>
      </c>
      <c r="P163" s="45">
        <f>IF(RES_hhdet_tes!P163=0,"",RES_hhdet_tes!P163/RES_hhdet_fec!P163)</f>
        <v>0.69376518532096676</v>
      </c>
      <c r="Q163" s="45">
        <f>IF(RES_hhdet_tes!Q163=0,"",RES_hhdet_tes!Q163/RES_hhdet_fec!Q163)</f>
        <v>0.69898200475336503</v>
      </c>
      <c r="R163" s="45">
        <f>IF(RES_hhdet_tes!R163=0,"",RES_hhdet_tes!R163/RES_hhdet_fec!R163)</f>
        <v>0.70537242420713275</v>
      </c>
      <c r="S163" s="45">
        <f>IF(RES_hhdet_tes!S163=0,"",RES_hhdet_tes!S163/RES_hhdet_fec!S163)</f>
        <v>0.7116276777778815</v>
      </c>
      <c r="T163" s="45">
        <f>IF(RES_hhdet_tes!T163=0,"",RES_hhdet_tes!T163/RES_hhdet_fec!T163)</f>
        <v>0.71574987135545609</v>
      </c>
      <c r="U163" s="45">
        <f>IF(RES_hhdet_tes!U163=0,"",RES_hhdet_tes!U163/RES_hhdet_fec!U163)</f>
        <v>0.71852199393517657</v>
      </c>
      <c r="V163" s="45">
        <f>IF(RES_hhdet_tes!V163=0,"",RES_hhdet_tes!V163/RES_hhdet_fec!V163)</f>
        <v>0.72039648265238065</v>
      </c>
      <c r="W163" s="45">
        <f>IF(RES_hhdet_tes!W163=0,"",RES_hhdet_tes!W163/RES_hhdet_fec!W163)</f>
        <v>0.72243204396540661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1.7095301171197879</v>
      </c>
      <c r="C164" s="124">
        <f>IF(RES_hhdet_tes!C164=0,"",RES_hhdet_tes!C164/RES_hhdet_fec!C164)</f>
        <v>1.7623194024576625</v>
      </c>
      <c r="D164" s="124">
        <f>IF(RES_hhdet_tes!D164=0,"",RES_hhdet_tes!D164/RES_hhdet_fec!D164)</f>
        <v>1.8366430421695281</v>
      </c>
      <c r="E164" s="124">
        <f>IF(RES_hhdet_tes!E164=0,"",RES_hhdet_tes!E164/RES_hhdet_fec!E164)</f>
        <v>1.9400691764929157</v>
      </c>
      <c r="F164" s="124">
        <f>IF(RES_hhdet_tes!F164=0,"",RES_hhdet_tes!F164/RES_hhdet_fec!F164)</f>
        <v>2.0117244806291503</v>
      </c>
      <c r="G164" s="124">
        <f>IF(RES_hhdet_tes!G164=0,"",RES_hhdet_tes!G164/RES_hhdet_fec!G164)</f>
        <v>2.1301670595698652</v>
      </c>
      <c r="H164" s="124">
        <f>IF(RES_hhdet_tes!H164=0,"",RES_hhdet_tes!H164/RES_hhdet_fec!H164)</f>
        <v>2.3099949307370182</v>
      </c>
      <c r="I164" s="124">
        <f>IF(RES_hhdet_tes!I164=0,"",RES_hhdet_tes!I164/RES_hhdet_fec!I164)</f>
        <v>2.437162463156155</v>
      </c>
      <c r="J164" s="124">
        <f>IF(RES_hhdet_tes!J164=0,"",RES_hhdet_tes!J164/RES_hhdet_fec!J164)</f>
        <v>2.4758081574213979</v>
      </c>
      <c r="K164" s="124">
        <f>IF(RES_hhdet_tes!K164=0,"",RES_hhdet_tes!K164/RES_hhdet_fec!K164)</f>
        <v>2.5682324397669274</v>
      </c>
      <c r="L164" s="124">
        <f>IF(RES_hhdet_tes!L164=0,"",RES_hhdet_tes!L164/RES_hhdet_fec!L164)</f>
        <v>2.6488345558493536</v>
      </c>
      <c r="M164" s="124">
        <f>IF(RES_hhdet_tes!M164=0,"",RES_hhdet_tes!M164/RES_hhdet_fec!M164)</f>
        <v>2.7413976151489479</v>
      </c>
      <c r="N164" s="124">
        <f>IF(RES_hhdet_tes!N164=0,"",RES_hhdet_tes!N164/RES_hhdet_fec!N164)</f>
        <v>2.8293962123671808</v>
      </c>
      <c r="O164" s="124">
        <f>IF(RES_hhdet_tes!O164=0,"",RES_hhdet_tes!O164/RES_hhdet_fec!O164)</f>
        <v>2.9615820545860769</v>
      </c>
      <c r="P164" s="124">
        <f>IF(RES_hhdet_tes!P164=0,"",RES_hhdet_tes!P164/RES_hhdet_fec!P164)</f>
        <v>3.063982701963829</v>
      </c>
      <c r="Q164" s="124">
        <f>IF(RES_hhdet_tes!Q164=0,"",RES_hhdet_tes!Q164/RES_hhdet_fec!Q164)</f>
        <v>3.1661482121066764</v>
      </c>
      <c r="R164" s="124">
        <f>IF(RES_hhdet_tes!R164=0,"",RES_hhdet_tes!R164/RES_hhdet_fec!R164)</f>
        <v>3.2612884445769676</v>
      </c>
      <c r="S164" s="124">
        <f>IF(RES_hhdet_tes!S164=0,"",RES_hhdet_tes!S164/RES_hhdet_fec!S164)</f>
        <v>3.3687548765916042</v>
      </c>
      <c r="T164" s="124">
        <f>IF(RES_hhdet_tes!T164=0,"",RES_hhdet_tes!T164/RES_hhdet_fec!T164)</f>
        <v>3.4517825462630682</v>
      </c>
      <c r="U164" s="124">
        <f>IF(RES_hhdet_tes!U164=0,"",RES_hhdet_tes!U164/RES_hhdet_fec!U164)</f>
        <v>3.5177277751633795</v>
      </c>
      <c r="V164" s="124">
        <f>IF(RES_hhdet_tes!V164=0,"",RES_hhdet_tes!V164/RES_hhdet_fec!V164)</f>
        <v>3.5774754645082476</v>
      </c>
      <c r="W164" s="124">
        <f>IF(RES_hhdet_tes!W164=0,"",RES_hhdet_tes!W164/RES_hhdet_fec!W164)</f>
        <v>3.6358978502506445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1.7095301171197879</v>
      </c>
      <c r="C165" s="111">
        <f>IF(RES_hhdet_tes!C165=0,"",RES_hhdet_tes!C165/RES_hhdet_fec!C165)</f>
        <v>1.7623194024576625</v>
      </c>
      <c r="D165" s="111">
        <f>IF(RES_hhdet_tes!D165=0,"",RES_hhdet_tes!D165/RES_hhdet_fec!D165)</f>
        <v>1.8366430421695281</v>
      </c>
      <c r="E165" s="111">
        <f>IF(RES_hhdet_tes!E165=0,"",RES_hhdet_tes!E165/RES_hhdet_fec!E165)</f>
        <v>1.9400691764929157</v>
      </c>
      <c r="F165" s="111">
        <f>IF(RES_hhdet_tes!F165=0,"",RES_hhdet_tes!F165/RES_hhdet_fec!F165)</f>
        <v>2.0117244806291503</v>
      </c>
      <c r="G165" s="111">
        <f>IF(RES_hhdet_tes!G165=0,"",RES_hhdet_tes!G165/RES_hhdet_fec!G165)</f>
        <v>2.1301670595698652</v>
      </c>
      <c r="H165" s="111">
        <f>IF(RES_hhdet_tes!H165=0,"",RES_hhdet_tes!H165/RES_hhdet_fec!H165)</f>
        <v>2.3099949307370182</v>
      </c>
      <c r="I165" s="111">
        <f>IF(RES_hhdet_tes!I165=0,"",RES_hhdet_tes!I165/RES_hhdet_fec!I165)</f>
        <v>2.437162463156155</v>
      </c>
      <c r="J165" s="111">
        <f>IF(RES_hhdet_tes!J165=0,"",RES_hhdet_tes!J165/RES_hhdet_fec!J165)</f>
        <v>2.4758081574213979</v>
      </c>
      <c r="K165" s="111">
        <f>IF(RES_hhdet_tes!K165=0,"",RES_hhdet_tes!K165/RES_hhdet_fec!K165)</f>
        <v>2.5682324397669274</v>
      </c>
      <c r="L165" s="111">
        <f>IF(RES_hhdet_tes!L165=0,"",RES_hhdet_tes!L165/RES_hhdet_fec!L165)</f>
        <v>2.6488345558493536</v>
      </c>
      <c r="M165" s="111">
        <f>IF(RES_hhdet_tes!M165=0,"",RES_hhdet_tes!M165/RES_hhdet_fec!M165)</f>
        <v>2.7413976151489479</v>
      </c>
      <c r="N165" s="111">
        <f>IF(RES_hhdet_tes!N165=0,"",RES_hhdet_tes!N165/RES_hhdet_fec!N165)</f>
        <v>2.8293962123671808</v>
      </c>
      <c r="O165" s="111">
        <f>IF(RES_hhdet_tes!O165=0,"",RES_hhdet_tes!O165/RES_hhdet_fec!O165)</f>
        <v>2.9615820545860769</v>
      </c>
      <c r="P165" s="111">
        <f>IF(RES_hhdet_tes!P165=0,"",RES_hhdet_tes!P165/RES_hhdet_fec!P165)</f>
        <v>3.063982701963829</v>
      </c>
      <c r="Q165" s="111">
        <f>IF(RES_hhdet_tes!Q165=0,"",RES_hhdet_tes!Q165/RES_hhdet_fec!Q165)</f>
        <v>3.1661482121066764</v>
      </c>
      <c r="R165" s="111">
        <f>IF(RES_hhdet_tes!R165=0,"",RES_hhdet_tes!R165/RES_hhdet_fec!R165)</f>
        <v>3.2612884445769676</v>
      </c>
      <c r="S165" s="111">
        <f>IF(RES_hhdet_tes!S165=0,"",RES_hhdet_tes!S165/RES_hhdet_fec!S165)</f>
        <v>3.3687548765916042</v>
      </c>
      <c r="T165" s="111">
        <f>IF(RES_hhdet_tes!T165=0,"",RES_hhdet_tes!T165/RES_hhdet_fec!T165)</f>
        <v>3.4517825462630682</v>
      </c>
      <c r="U165" s="111">
        <f>IF(RES_hhdet_tes!U165=0,"",RES_hhdet_tes!U165/RES_hhdet_fec!U165)</f>
        <v>3.5177277751633795</v>
      </c>
      <c r="V165" s="111">
        <f>IF(RES_hhdet_tes!V165=0,"",RES_hhdet_tes!V165/RES_hhdet_fec!V165)</f>
        <v>3.5774754645082476</v>
      </c>
      <c r="W165" s="111">
        <f>IF(RES_hhdet_tes!W165=0,"",RES_hhdet_tes!W165/RES_hhdet_fec!W165)</f>
        <v>3.6358978502506445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0.7409366423532987</v>
      </c>
      <c r="C166" s="124">
        <f>IF(RES_hhdet_tes!C166=0,"",RES_hhdet_tes!C166/RES_hhdet_fec!C166)</f>
        <v>0.74721988519594418</v>
      </c>
      <c r="D166" s="124">
        <f>IF(RES_hhdet_tes!D166=0,"",RES_hhdet_tes!D166/RES_hhdet_fec!D166)</f>
        <v>0.74405565008184571</v>
      </c>
      <c r="E166" s="124">
        <f>IF(RES_hhdet_tes!E166=0,"",RES_hhdet_tes!E166/RES_hhdet_fec!E166)</f>
        <v>0.74993704398728389</v>
      </c>
      <c r="F166" s="124">
        <f>IF(RES_hhdet_tes!F166=0,"",RES_hhdet_tes!F166/RES_hhdet_fec!F166)</f>
        <v>0.7465968628330063</v>
      </c>
      <c r="G166" s="124">
        <f>IF(RES_hhdet_tes!G166=0,"",RES_hhdet_tes!G166/RES_hhdet_fec!G166)</f>
        <v>0.74277569480380423</v>
      </c>
      <c r="H166" s="124">
        <f>IF(RES_hhdet_tes!H166=0,"",RES_hhdet_tes!H166/RES_hhdet_fec!H166)</f>
        <v>0.75308596181044085</v>
      </c>
      <c r="I166" s="124">
        <f>IF(RES_hhdet_tes!I166=0,"",RES_hhdet_tes!I166/RES_hhdet_fec!I166)</f>
        <v>0.76958622132619481</v>
      </c>
      <c r="J166" s="124">
        <f>IF(RES_hhdet_tes!J166=0,"",RES_hhdet_tes!J166/RES_hhdet_fec!J166)</f>
        <v>0.78721782539122775</v>
      </c>
      <c r="K166" s="124">
        <f>IF(RES_hhdet_tes!K166=0,"",RES_hhdet_tes!K166/RES_hhdet_fec!K166)</f>
        <v>0.79008097156794599</v>
      </c>
      <c r="L166" s="124">
        <f>IF(RES_hhdet_tes!L166=0,"",RES_hhdet_tes!L166/RES_hhdet_fec!L166)</f>
        <v>0.79618204581524421</v>
      </c>
      <c r="M166" s="124">
        <f>IF(RES_hhdet_tes!M166=0,"",RES_hhdet_tes!M166/RES_hhdet_fec!M166)</f>
        <v>0.79860458849616833</v>
      </c>
      <c r="N166" s="124">
        <f>IF(RES_hhdet_tes!N166=0,"",RES_hhdet_tes!N166/RES_hhdet_fec!N166)</f>
        <v>0.81055042977303327</v>
      </c>
      <c r="O166" s="124">
        <f>IF(RES_hhdet_tes!O166=0,"",RES_hhdet_tes!O166/RES_hhdet_fec!O166)</f>
        <v>0.80508756794948311</v>
      </c>
      <c r="P166" s="124">
        <f>IF(RES_hhdet_tes!P166=0,"",RES_hhdet_tes!P166/RES_hhdet_fec!P166)</f>
        <v>0.80970301996182759</v>
      </c>
      <c r="Q166" s="124">
        <f>IF(RES_hhdet_tes!Q166=0,"",RES_hhdet_tes!Q166/RES_hhdet_fec!Q166)</f>
        <v>0.82193589986124171</v>
      </c>
      <c r="R166" s="124">
        <f>IF(RES_hhdet_tes!R166=0,"",RES_hhdet_tes!R166/RES_hhdet_fec!R166)</f>
        <v>0.82410802170040709</v>
      </c>
      <c r="S166" s="124">
        <f>IF(RES_hhdet_tes!S166=0,"",RES_hhdet_tes!S166/RES_hhdet_fec!S166)</f>
        <v>0.83367685244290313</v>
      </c>
      <c r="T166" s="124">
        <f>IF(RES_hhdet_tes!T166=0,"",RES_hhdet_tes!T166/RES_hhdet_fec!T166)</f>
        <v>0.84644627135479533</v>
      </c>
      <c r="U166" s="124">
        <f>IF(RES_hhdet_tes!U166=0,"",RES_hhdet_tes!U166/RES_hhdet_fec!U166)</f>
        <v>0.85640220232465003</v>
      </c>
      <c r="V166" s="124">
        <f>IF(RES_hhdet_tes!V166=0,"",RES_hhdet_tes!V166/RES_hhdet_fec!V166)</f>
        <v>0.8672647210097757</v>
      </c>
      <c r="W166" s="124">
        <f>IF(RES_hhdet_tes!W166=0,"",RES_hhdet_tes!W166/RES_hhdet_fec!W166)</f>
        <v>0.87355283049081645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0.52026026658742675</v>
      </c>
      <c r="C167" s="111">
        <f>IF(RES_hhdet_tes!C167=0,"",RES_hhdet_tes!C167/RES_hhdet_fec!C167)</f>
        <v>0.52498945124345686</v>
      </c>
      <c r="D167" s="111">
        <f>IF(RES_hhdet_tes!D167=0,"",RES_hhdet_tes!D167/RES_hhdet_fec!D167)</f>
        <v>0.53022159493582988</v>
      </c>
      <c r="E167" s="111">
        <f>IF(RES_hhdet_tes!E167=0,"",RES_hhdet_tes!E167/RES_hhdet_fec!E167)</f>
        <v>0.53336329672721061</v>
      </c>
      <c r="F167" s="111">
        <f>IF(RES_hhdet_tes!F167=0,"",RES_hhdet_tes!F167/RES_hhdet_fec!F167)</f>
        <v>0.53608083046946453</v>
      </c>
      <c r="G167" s="111">
        <f>IF(RES_hhdet_tes!G167=0,"",RES_hhdet_tes!G167/RES_hhdet_fec!G167)</f>
        <v>0.53855185296573349</v>
      </c>
      <c r="H167" s="111">
        <f>IF(RES_hhdet_tes!H167=0,"",RES_hhdet_tes!H167/RES_hhdet_fec!H167)</f>
        <v>0.54160219945251253</v>
      </c>
      <c r="I167" s="111">
        <f>IF(RES_hhdet_tes!I167=0,"",RES_hhdet_tes!I167/RES_hhdet_fec!I167)</f>
        <v>0.54325667797595878</v>
      </c>
      <c r="J167" s="111">
        <f>IF(RES_hhdet_tes!J167=0,"",RES_hhdet_tes!J167/RES_hhdet_fec!J167)</f>
        <v>0.54483620279426692</v>
      </c>
      <c r="K167" s="111">
        <f>IF(RES_hhdet_tes!K167=0,"",RES_hhdet_tes!K167/RES_hhdet_fec!K167)</f>
        <v>0.54806122679542824</v>
      </c>
      <c r="L167" s="111">
        <f>IF(RES_hhdet_tes!L167=0,"",RES_hhdet_tes!L167/RES_hhdet_fec!L167)</f>
        <v>0.55253197008001409</v>
      </c>
      <c r="M167" s="111">
        <f>IF(RES_hhdet_tes!M167=0,"",RES_hhdet_tes!M167/RES_hhdet_fec!M167)</f>
        <v>0.55775453801125352</v>
      </c>
      <c r="N167" s="111">
        <f>IF(RES_hhdet_tes!N167=0,"",RES_hhdet_tes!N167/RES_hhdet_fec!N167)</f>
        <v>0.56536998017998163</v>
      </c>
      <c r="O167" s="111">
        <f>IF(RES_hhdet_tes!O167=0,"",RES_hhdet_tes!O167/RES_hhdet_fec!O167)</f>
        <v>0.58263961320897029</v>
      </c>
      <c r="P167" s="111">
        <f>IF(RES_hhdet_tes!P167=0,"",RES_hhdet_tes!P167/RES_hhdet_fec!P167)</f>
        <v>0.60118610101551662</v>
      </c>
      <c r="Q167" s="111">
        <f>IF(RES_hhdet_tes!Q167=0,"",RES_hhdet_tes!Q167/RES_hhdet_fec!Q167)</f>
        <v>0.61484573194202119</v>
      </c>
      <c r="R167" s="111">
        <f>IF(RES_hhdet_tes!R167=0,"",RES_hhdet_tes!R167/RES_hhdet_fec!R167)</f>
        <v>0.62992851041455011</v>
      </c>
      <c r="S167" s="111">
        <f>IF(RES_hhdet_tes!S167=0,"",RES_hhdet_tes!S167/RES_hhdet_fec!S167)</f>
        <v>0.64743142690409472</v>
      </c>
      <c r="T167" s="111">
        <f>IF(RES_hhdet_tes!T167=0,"",RES_hhdet_tes!T167/RES_hhdet_fec!T167)</f>
        <v>0.66389211942353554</v>
      </c>
      <c r="U167" s="111">
        <f>IF(RES_hhdet_tes!U167=0,"",RES_hhdet_tes!U167/RES_hhdet_fec!U167)</f>
        <v>0.67678478829214994</v>
      </c>
      <c r="V167" s="111">
        <f>IF(RES_hhdet_tes!V167=0,"",RES_hhdet_tes!V167/RES_hhdet_fec!V167)</f>
        <v>0.69571069503158312</v>
      </c>
      <c r="W167" s="111">
        <f>IF(RES_hhdet_tes!W167=0,"",RES_hhdet_tes!W167/RES_hhdet_fec!W167)</f>
        <v>0.7198499309114601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0.84597419139272911</v>
      </c>
      <c r="C168" s="111">
        <f>IF(RES_hhdet_tes!C168=0,"",RES_hhdet_tes!C168/RES_hhdet_fec!C168)</f>
        <v>0.84976029658967434</v>
      </c>
      <c r="D168" s="111">
        <f>IF(RES_hhdet_tes!D168=0,"",RES_hhdet_tes!D168/RES_hhdet_fec!D168)</f>
        <v>0.84840427352713899</v>
      </c>
      <c r="E168" s="111">
        <f>IF(RES_hhdet_tes!E168=0,"",RES_hhdet_tes!E168/RES_hhdet_fec!E168)</f>
        <v>0.85387770744531777</v>
      </c>
      <c r="F168" s="111">
        <f>IF(RES_hhdet_tes!F168=0,"",RES_hhdet_tes!F168/RES_hhdet_fec!F168)</f>
        <v>0.8526924175505356</v>
      </c>
      <c r="G168" s="111">
        <f>IF(RES_hhdet_tes!G168=0,"",RES_hhdet_tes!G168/RES_hhdet_fec!G168)</f>
        <v>0.83693159566948416</v>
      </c>
      <c r="H168" s="111">
        <f>IF(RES_hhdet_tes!H168=0,"",RES_hhdet_tes!H168/RES_hhdet_fec!H168)</f>
        <v>0.85307425095365974</v>
      </c>
      <c r="I168" s="111">
        <f>IF(RES_hhdet_tes!I168=0,"",RES_hhdet_tes!I168/RES_hhdet_fec!I168)</f>
        <v>0.85367140831806243</v>
      </c>
      <c r="J168" s="111">
        <f>IF(RES_hhdet_tes!J168=0,"",RES_hhdet_tes!J168/RES_hhdet_fec!J168)</f>
        <v>0.85747594721927334</v>
      </c>
      <c r="K168" s="111">
        <f>IF(RES_hhdet_tes!K168=0,"",RES_hhdet_tes!K168/RES_hhdet_fec!K168)</f>
        <v>0.85810203946710506</v>
      </c>
      <c r="L168" s="111">
        <f>IF(RES_hhdet_tes!L168=0,"",RES_hhdet_tes!L168/RES_hhdet_fec!L168)</f>
        <v>0.86014610717330209</v>
      </c>
      <c r="M168" s="111">
        <f>IF(RES_hhdet_tes!M168=0,"",RES_hhdet_tes!M168/RES_hhdet_fec!M168)</f>
        <v>0.88870179677950023</v>
      </c>
      <c r="N168" s="111">
        <f>IF(RES_hhdet_tes!N168=0,"",RES_hhdet_tes!N168/RES_hhdet_fec!N168)</f>
        <v>0.99214300793499488</v>
      </c>
      <c r="O168" s="111">
        <f>IF(RES_hhdet_tes!O168=0,"",RES_hhdet_tes!O168/RES_hhdet_fec!O168)</f>
        <v>0.88437469297409432</v>
      </c>
      <c r="P168" s="111">
        <f>IF(RES_hhdet_tes!P168=0,"",RES_hhdet_tes!P168/RES_hhdet_fec!P168)</f>
        <v>0.89488055448620418</v>
      </c>
      <c r="Q168" s="111">
        <f>IF(RES_hhdet_tes!Q168=0,"",RES_hhdet_tes!Q168/RES_hhdet_fec!Q168)</f>
        <v>0.90547286260133131</v>
      </c>
      <c r="R168" s="111">
        <f>IF(RES_hhdet_tes!R168=0,"",RES_hhdet_tes!R168/RES_hhdet_fec!R168)</f>
        <v>0.89685019251013387</v>
      </c>
      <c r="S168" s="111">
        <f>IF(RES_hhdet_tes!S168=0,"",RES_hhdet_tes!S168/RES_hhdet_fec!S168)</f>
        <v>0.90003152454463109</v>
      </c>
      <c r="T168" s="111">
        <f>IF(RES_hhdet_tes!T168=0,"",RES_hhdet_tes!T168/RES_hhdet_fec!T168)</f>
        <v>0.90469025766800848</v>
      </c>
      <c r="U168" s="111">
        <f>IF(RES_hhdet_tes!U168=0,"",RES_hhdet_tes!U168/RES_hhdet_fec!U168)</f>
        <v>0.91097550788540294</v>
      </c>
      <c r="V168" s="111">
        <f>IF(RES_hhdet_tes!V168=0,"",RES_hhdet_tes!V168/RES_hhdet_fec!V168)</f>
        <v>0.92398109916461368</v>
      </c>
      <c r="W168" s="111">
        <f>IF(RES_hhdet_tes!W168=0,"",RES_hhdet_tes!W168/RES_hhdet_fec!W168)</f>
        <v>0.93249008767548958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0.52026026658742675</v>
      </c>
      <c r="C169" s="112">
        <f>IF(RES_hhdet_tes!C169=0,"",RES_hhdet_tes!C169/RES_hhdet_fec!C169)</f>
        <v>0.52548619191680868</v>
      </c>
      <c r="D169" s="112">
        <f>IF(RES_hhdet_tes!D169=0,"",RES_hhdet_tes!D169/RES_hhdet_fec!D169)</f>
        <v>0.52988080211494015</v>
      </c>
      <c r="E169" s="112">
        <f>IF(RES_hhdet_tes!E169=0,"",RES_hhdet_tes!E169/RES_hhdet_fec!E169)</f>
        <v>0.53340356784986942</v>
      </c>
      <c r="F169" s="112">
        <f>IF(RES_hhdet_tes!F169=0,"",RES_hhdet_tes!F169/RES_hhdet_fec!F169)</f>
        <v>0.53587731509507919</v>
      </c>
      <c r="G169" s="112">
        <f>IF(RES_hhdet_tes!G169=0,"",RES_hhdet_tes!G169/RES_hhdet_fec!G169)</f>
        <v>0.5379367451671857</v>
      </c>
      <c r="H169" s="112">
        <f>IF(RES_hhdet_tes!H169=0,"",RES_hhdet_tes!H169/RES_hhdet_fec!H169)</f>
        <v>0.54186894209770631</v>
      </c>
      <c r="I169" s="112">
        <f>IF(RES_hhdet_tes!I169=0,"",RES_hhdet_tes!I169/RES_hhdet_fec!I169)</f>
        <v>0.543387552935226</v>
      </c>
      <c r="J169" s="112">
        <f>IF(RES_hhdet_tes!J169=0,"",RES_hhdet_tes!J169/RES_hhdet_fec!J169)</f>
        <v>0.54678752246576812</v>
      </c>
      <c r="K169" s="112">
        <f>IF(RES_hhdet_tes!K169=0,"",RES_hhdet_tes!K169/RES_hhdet_fec!K169)</f>
        <v>0.5489744350837461</v>
      </c>
      <c r="L169" s="112">
        <f>IF(RES_hhdet_tes!L169=0,"",RES_hhdet_tes!L169/RES_hhdet_fec!L169)</f>
        <v>0.55177553231292775</v>
      </c>
      <c r="M169" s="112">
        <f>IF(RES_hhdet_tes!M169=0,"",RES_hhdet_tes!M169/RES_hhdet_fec!M169)</f>
        <v>0.55437108752321795</v>
      </c>
      <c r="N169" s="112">
        <f>IF(RES_hhdet_tes!N169=0,"",RES_hhdet_tes!N169/RES_hhdet_fec!N169)</f>
        <v>0.5580528385361605</v>
      </c>
      <c r="O169" s="112">
        <f>IF(RES_hhdet_tes!O169=0,"",RES_hhdet_tes!O169/RES_hhdet_fec!O169)</f>
        <v>0.58685955046060623</v>
      </c>
      <c r="P169" s="112">
        <f>IF(RES_hhdet_tes!P169=0,"",RES_hhdet_tes!P169/RES_hhdet_fec!P169)</f>
        <v>0.60576171567706505</v>
      </c>
      <c r="Q169" s="112">
        <f>IF(RES_hhdet_tes!Q169=0,"",RES_hhdet_tes!Q169/RES_hhdet_fec!Q169)</f>
        <v>0.6180953437547303</v>
      </c>
      <c r="R169" s="112">
        <f>IF(RES_hhdet_tes!R169=0,"",RES_hhdet_tes!R169/RES_hhdet_fec!R169)</f>
        <v>0.63078330896131374</v>
      </c>
      <c r="S169" s="112">
        <f>IF(RES_hhdet_tes!S169=0,"",RES_hhdet_tes!S169/RES_hhdet_fec!S169)</f>
        <v>0.64555801983338945</v>
      </c>
      <c r="T169" s="112">
        <f>IF(RES_hhdet_tes!T169=0,"",RES_hhdet_tes!T169/RES_hhdet_fec!T169)</f>
        <v>0.65227077636660935</v>
      </c>
      <c r="U169" s="112">
        <f>IF(RES_hhdet_tes!U169=0,"",RES_hhdet_tes!U169/RES_hhdet_fec!U169)</f>
        <v>0.66124581847267283</v>
      </c>
      <c r="V169" s="112">
        <f>IF(RES_hhdet_tes!V169=0,"",RES_hhdet_tes!V169/RES_hhdet_fec!V169)</f>
        <v>0.69641780661975039</v>
      </c>
      <c r="W169" s="112">
        <f>IF(RES_hhdet_tes!W169=0,"",RES_hhdet_tes!W169/RES_hhdet_fec!W169)</f>
        <v>0.72750287635030841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0.5828628174010817</v>
      </c>
      <c r="C171" s="112">
        <f>IF(RES_hhdet_tes!C171=0,"",RES_hhdet_tes!C171/RES_hhdet_fec!C171)</f>
        <v>0.58682085888617086</v>
      </c>
      <c r="D171" s="112">
        <f>IF(RES_hhdet_tes!D171=0,"",RES_hhdet_tes!D171/RES_hhdet_fec!D171)</f>
        <v>0.59274764413610792</v>
      </c>
      <c r="E171" s="112">
        <f>IF(RES_hhdet_tes!E171=0,"",RES_hhdet_tes!E171/RES_hhdet_fec!E171)</f>
        <v>0.59601445329873493</v>
      </c>
      <c r="F171" s="112">
        <f>IF(RES_hhdet_tes!F171=0,"",RES_hhdet_tes!F171/RES_hhdet_fec!F171)</f>
        <v>0.60038018943789362</v>
      </c>
      <c r="G171" s="112">
        <f>IF(RES_hhdet_tes!G171=0,"",RES_hhdet_tes!G171/RES_hhdet_fec!G171)</f>
        <v>0.60384841086954044</v>
      </c>
      <c r="H171" s="112">
        <f>IF(RES_hhdet_tes!H171=0,"",RES_hhdet_tes!H171/RES_hhdet_fec!H171)</f>
        <v>0.60799328748097581</v>
      </c>
      <c r="I171" s="112">
        <f>IF(RES_hhdet_tes!I171=0,"",RES_hhdet_tes!I171/RES_hhdet_fec!I171)</f>
        <v>0.60955559436125129</v>
      </c>
      <c r="J171" s="112">
        <f>IF(RES_hhdet_tes!J171=0,"",RES_hhdet_tes!J171/RES_hhdet_fec!J171)</f>
        <v>0.6104696429321792</v>
      </c>
      <c r="K171" s="112">
        <f>IF(RES_hhdet_tes!K171=0,"",RES_hhdet_tes!K171/RES_hhdet_fec!K171)</f>
        <v>0.61358846309957593</v>
      </c>
      <c r="L171" s="112">
        <f>IF(RES_hhdet_tes!L171=0,"",RES_hhdet_tes!L171/RES_hhdet_fec!L171)</f>
        <v>0.61678129640923773</v>
      </c>
      <c r="M171" s="112">
        <f>IF(RES_hhdet_tes!M171=0,"",RES_hhdet_tes!M171/RES_hhdet_fec!M171)</f>
        <v>0.62057800154409415</v>
      </c>
      <c r="N171" s="112">
        <f>IF(RES_hhdet_tes!N171=0,"",RES_hhdet_tes!N171/RES_hhdet_fec!N171)</f>
        <v>0.6259212903500686</v>
      </c>
      <c r="O171" s="112">
        <f>IF(RES_hhdet_tes!O171=0,"",RES_hhdet_tes!O171/RES_hhdet_fec!O171)</f>
        <v>0.63402644408392939</v>
      </c>
      <c r="P171" s="112">
        <f>IF(RES_hhdet_tes!P171=0,"",RES_hhdet_tes!P171/RES_hhdet_fec!P171)</f>
        <v>0.64174767714639036</v>
      </c>
      <c r="Q171" s="112">
        <f>IF(RES_hhdet_tes!Q171=0,"",RES_hhdet_tes!Q171/RES_hhdet_fec!Q171)</f>
        <v>0.64587852763773501</v>
      </c>
      <c r="R171" s="112">
        <f>IF(RES_hhdet_tes!R171=0,"",RES_hhdet_tes!R171/RES_hhdet_fec!R171)</f>
        <v>0.65504089549002487</v>
      </c>
      <c r="S171" s="112">
        <f>IF(RES_hhdet_tes!S171=0,"",RES_hhdet_tes!S171/RES_hhdet_fec!S171)</f>
        <v>0.66655425301210669</v>
      </c>
      <c r="T171" s="112">
        <f>IF(RES_hhdet_tes!T171=0,"",RES_hhdet_tes!T171/RES_hhdet_fec!T171)</f>
        <v>0.67517542801827668</v>
      </c>
      <c r="U171" s="112">
        <f>IF(RES_hhdet_tes!U171=0,"",RES_hhdet_tes!U171/RES_hhdet_fec!U171)</f>
        <v>0.68502285727835444</v>
      </c>
      <c r="V171" s="112">
        <f>IF(RES_hhdet_tes!V171=0,"",RES_hhdet_tes!V171/RES_hhdet_fec!V171)</f>
        <v>0.69874124937238102</v>
      </c>
      <c r="W171" s="112">
        <f>IF(RES_hhdet_tes!W171=0,"",RES_hhdet_tes!W171/RES_hhdet_fec!W171)</f>
        <v>0.72457950979077146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0.87607494461992275</v>
      </c>
      <c r="C172" s="113">
        <f>IF(RES_hhdet_tes!C172=0,"",RES_hhdet_tes!C172/RES_hhdet_fec!C172)</f>
        <v>0.87906441272929947</v>
      </c>
      <c r="D172" s="113">
        <f>IF(RES_hhdet_tes!D172=0,"",RES_hhdet_tes!D172/RES_hhdet_fec!D172)</f>
        <v>0.87841071839523188</v>
      </c>
      <c r="E172" s="113">
        <f>IF(RES_hhdet_tes!E172=0,"",RES_hhdet_tes!E172/RES_hhdet_fec!E172)</f>
        <v>0.88352130679989593</v>
      </c>
      <c r="F172" s="113">
        <f>IF(RES_hhdet_tes!F172=0,"",RES_hhdet_tes!F172/RES_hhdet_fec!F172)</f>
        <v>0.88281114671395544</v>
      </c>
      <c r="G172" s="113">
        <f>IF(RES_hhdet_tes!G172=0,"",RES_hhdet_tes!G172/RES_hhdet_fec!G172)</f>
        <v>0.87089281915224237</v>
      </c>
      <c r="H172" s="113">
        <f>IF(RES_hhdet_tes!H172=0,"",RES_hhdet_tes!H172/RES_hhdet_fec!H172)</f>
        <v>0.88424533801246885</v>
      </c>
      <c r="I172" s="113">
        <f>IF(RES_hhdet_tes!I172=0,"",RES_hhdet_tes!I172/RES_hhdet_fec!I172)</f>
        <v>0.88426126064377897</v>
      </c>
      <c r="J172" s="113">
        <f>IF(RES_hhdet_tes!J172=0,"",RES_hhdet_tes!J172/RES_hhdet_fec!J172)</f>
        <v>0.88701002853649769</v>
      </c>
      <c r="K172" s="113">
        <f>IF(RES_hhdet_tes!K172=0,"",RES_hhdet_tes!K172/RES_hhdet_fec!K172)</f>
        <v>0.8870356054250581</v>
      </c>
      <c r="L172" s="113">
        <f>IF(RES_hhdet_tes!L172=0,"",RES_hhdet_tes!L172/RES_hhdet_fec!L172)</f>
        <v>0.88723450612569277</v>
      </c>
      <c r="M172" s="113">
        <f>IF(RES_hhdet_tes!M172=0,"",RES_hhdet_tes!M172/RES_hhdet_fec!M172)</f>
        <v>0.89037365233279109</v>
      </c>
      <c r="N172" s="113">
        <f>IF(RES_hhdet_tes!N172=0,"",RES_hhdet_tes!N172/RES_hhdet_fec!N172)</f>
        <v>0.90817279486177171</v>
      </c>
      <c r="O172" s="113">
        <f>IF(RES_hhdet_tes!O172=0,"",RES_hhdet_tes!O172/RES_hhdet_fec!O172)</f>
        <v>0.90304876796908384</v>
      </c>
      <c r="P172" s="113">
        <f>IF(RES_hhdet_tes!P172=0,"",RES_hhdet_tes!P172/RES_hhdet_fec!P172)</f>
        <v>0.90818803020393379</v>
      </c>
      <c r="Q172" s="113">
        <f>IF(RES_hhdet_tes!Q172=0,"",RES_hhdet_tes!Q172/RES_hhdet_fec!Q172)</f>
        <v>0.9164641414312924</v>
      </c>
      <c r="R172" s="113">
        <f>IF(RES_hhdet_tes!R172=0,"",RES_hhdet_tes!R172/RES_hhdet_fec!R172)</f>
        <v>0.90872123801468574</v>
      </c>
      <c r="S172" s="113">
        <f>IF(RES_hhdet_tes!S172=0,"",RES_hhdet_tes!S172/RES_hhdet_fec!S172)</f>
        <v>0.9104420733213483</v>
      </c>
      <c r="T172" s="113">
        <f>IF(RES_hhdet_tes!T172=0,"",RES_hhdet_tes!T172/RES_hhdet_fec!T172)</f>
        <v>0.91622613160357591</v>
      </c>
      <c r="U172" s="113">
        <f>IF(RES_hhdet_tes!U172=0,"",RES_hhdet_tes!U172/RES_hhdet_fec!U172)</f>
        <v>0.92123558268041073</v>
      </c>
      <c r="V172" s="113">
        <f>IF(RES_hhdet_tes!V172=0,"",RES_hhdet_tes!V172/RES_hhdet_fec!V172)</f>
        <v>0.92532210289347783</v>
      </c>
      <c r="W172" s="113">
        <f>IF(RES_hhdet_tes!W172=0,"",RES_hhdet_tes!W172/RES_hhdet_fec!W172)</f>
        <v>0.92773243829408891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0.5828628174010817</v>
      </c>
      <c r="C173" s="111">
        <f>IF(RES_hhdet_tes!C173=0,"",RES_hhdet_tes!C173/RES_hhdet_fec!C173)</f>
        <v>0.58746927272554694</v>
      </c>
      <c r="D173" s="111">
        <f>IF(RES_hhdet_tes!D173=0,"",RES_hhdet_tes!D173/RES_hhdet_fec!D173)</f>
        <v>0.59208534855632755</v>
      </c>
      <c r="E173" s="111">
        <f>IF(RES_hhdet_tes!E173=0,"",RES_hhdet_tes!E173/RES_hhdet_fec!E173)</f>
        <v>0.59581097417973339</v>
      </c>
      <c r="F173" s="111">
        <f>IF(RES_hhdet_tes!F173=0,"",RES_hhdet_tes!F173/RES_hhdet_fec!F173)</f>
        <v>0.59946587430399345</v>
      </c>
      <c r="G173" s="111">
        <f>IF(RES_hhdet_tes!G173=0,"",RES_hhdet_tes!G173/RES_hhdet_fec!G173)</f>
        <v>0.60321451461260123</v>
      </c>
      <c r="H173" s="111">
        <f>IF(RES_hhdet_tes!H173=0,"",RES_hhdet_tes!H173/RES_hhdet_fec!H173)</f>
        <v>0.60795935222357311</v>
      </c>
      <c r="I173" s="111">
        <f>IF(RES_hhdet_tes!I173=0,"",RES_hhdet_tes!I173/RES_hhdet_fec!I173)</f>
        <v>0.61102819342537706</v>
      </c>
      <c r="J173" s="111">
        <f>IF(RES_hhdet_tes!J173=0,"",RES_hhdet_tes!J173/RES_hhdet_fec!J173)</f>
        <v>0.61324625347151707</v>
      </c>
      <c r="K173" s="111">
        <f>IF(RES_hhdet_tes!K173=0,"",RES_hhdet_tes!K173/RES_hhdet_fec!K173)</f>
        <v>0.61540814770361862</v>
      </c>
      <c r="L173" s="111">
        <f>IF(RES_hhdet_tes!L173=0,"",RES_hhdet_tes!L173/RES_hhdet_fec!L173)</f>
        <v>0.61761540747656263</v>
      </c>
      <c r="M173" s="111">
        <f>IF(RES_hhdet_tes!M173=0,"",RES_hhdet_tes!M173/RES_hhdet_fec!M173)</f>
        <v>0.61989170591136422</v>
      </c>
      <c r="N173" s="111">
        <f>IF(RES_hhdet_tes!N173=0,"",RES_hhdet_tes!N173/RES_hhdet_fec!N173)</f>
        <v>0.62331724840851443</v>
      </c>
      <c r="O173" s="111">
        <f>IF(RES_hhdet_tes!O173=0,"",RES_hhdet_tes!O173/RES_hhdet_fec!O173)</f>
        <v>0.62977794272553789</v>
      </c>
      <c r="P173" s="111">
        <f>IF(RES_hhdet_tes!P173=0,"",RES_hhdet_tes!P173/RES_hhdet_fec!P173)</f>
        <v>0.63934014599556155</v>
      </c>
      <c r="Q173" s="111">
        <f>IF(RES_hhdet_tes!Q173=0,"",RES_hhdet_tes!Q173/RES_hhdet_fec!Q173)</f>
        <v>0.65265812055927763</v>
      </c>
      <c r="R173" s="111">
        <f>IF(RES_hhdet_tes!R173=0,"",RES_hhdet_tes!R173/RES_hhdet_fec!R173)</f>
        <v>0.66615052053571611</v>
      </c>
      <c r="S173" s="111">
        <f>IF(RES_hhdet_tes!S173=0,"",RES_hhdet_tes!S173/RES_hhdet_fec!S173)</f>
        <v>0.67734087127020937</v>
      </c>
      <c r="T173" s="111">
        <f>IF(RES_hhdet_tes!T173=0,"",RES_hhdet_tes!T173/RES_hhdet_fec!T173)</f>
        <v>0.68741642847357665</v>
      </c>
      <c r="U173" s="111">
        <f>IF(RES_hhdet_tes!U173=0,"",RES_hhdet_tes!U173/RES_hhdet_fec!U173)</f>
        <v>0.69406727027109194</v>
      </c>
      <c r="V173" s="111">
        <f>IF(RES_hhdet_tes!V173=0,"",RES_hhdet_tes!V173/RES_hhdet_fec!V173)</f>
        <v>0.7031272405755763</v>
      </c>
      <c r="W173" s="111">
        <f>IF(RES_hhdet_tes!W173=0,"",RES_hhdet_tes!W173/RES_hhdet_fec!W173)</f>
        <v>0.71632598817929216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0.7292953685915643</v>
      </c>
      <c r="C175" s="124">
        <f>IF(RES_hhdet_tes!C175=0,"",RES_hhdet_tes!C175/RES_hhdet_fec!C175)</f>
        <v>0.7323707126343082</v>
      </c>
      <c r="D175" s="124">
        <f>IF(RES_hhdet_tes!D175=0,"",RES_hhdet_tes!D175/RES_hhdet_fec!D175)</f>
        <v>0.73716147362660445</v>
      </c>
      <c r="E175" s="124">
        <f>IF(RES_hhdet_tes!E175=0,"",RES_hhdet_tes!E175/RES_hhdet_fec!E175)</f>
        <v>0.73994210718401754</v>
      </c>
      <c r="F175" s="124">
        <f>IF(RES_hhdet_tes!F175=0,"",RES_hhdet_tes!F175/RES_hhdet_fec!F175)</f>
        <v>0.74248734824091989</v>
      </c>
      <c r="G175" s="124">
        <f>IF(RES_hhdet_tes!G175=0,"",RES_hhdet_tes!G175/RES_hhdet_fec!G175)</f>
        <v>0.74537198898437695</v>
      </c>
      <c r="H175" s="124">
        <f>IF(RES_hhdet_tes!H175=0,"",RES_hhdet_tes!H175/RES_hhdet_fec!H175)</f>
        <v>0.74838552441355422</v>
      </c>
      <c r="I175" s="124">
        <f>IF(RES_hhdet_tes!I175=0,"",RES_hhdet_tes!I175/RES_hhdet_fec!I175)</f>
        <v>0.74915656376445783</v>
      </c>
      <c r="J175" s="124">
        <f>IF(RES_hhdet_tes!J175=0,"",RES_hhdet_tes!J175/RES_hhdet_fec!J175)</f>
        <v>0.7500342153359002</v>
      </c>
      <c r="K175" s="124">
        <f>IF(RES_hhdet_tes!K175=0,"",RES_hhdet_tes!K175/RES_hhdet_fec!K175)</f>
        <v>0.752991620055665</v>
      </c>
      <c r="L175" s="124">
        <f>IF(RES_hhdet_tes!L175=0,"",RES_hhdet_tes!L175/RES_hhdet_fec!L175)</f>
        <v>0.75224919052940498</v>
      </c>
      <c r="M175" s="124">
        <f>IF(RES_hhdet_tes!M175=0,"",RES_hhdet_tes!M175/RES_hhdet_fec!M175)</f>
        <v>0.75365052938280985</v>
      </c>
      <c r="N175" s="124">
        <f>IF(RES_hhdet_tes!N175=0,"",RES_hhdet_tes!N175/RES_hhdet_fec!N175)</f>
        <v>0.76263177686835093</v>
      </c>
      <c r="O175" s="124">
        <f>IF(RES_hhdet_tes!O175=0,"",RES_hhdet_tes!O175/RES_hhdet_fec!O175)</f>
        <v>0.75226699666787866</v>
      </c>
      <c r="P175" s="124">
        <f>IF(RES_hhdet_tes!P175=0,"",RES_hhdet_tes!P175/RES_hhdet_fec!P175)</f>
        <v>0.75198077036570632</v>
      </c>
      <c r="Q175" s="124">
        <f>IF(RES_hhdet_tes!Q175=0,"",RES_hhdet_tes!Q175/RES_hhdet_fec!Q175)</f>
        <v>0.75528348468719153</v>
      </c>
      <c r="R175" s="124">
        <f>IF(RES_hhdet_tes!R175=0,"",RES_hhdet_tes!R175/RES_hhdet_fec!R175)</f>
        <v>0.76123662001324899</v>
      </c>
      <c r="S175" s="124">
        <f>IF(RES_hhdet_tes!S175=0,"",RES_hhdet_tes!S175/RES_hhdet_fec!S175)</f>
        <v>0.76369817186891553</v>
      </c>
      <c r="T175" s="124">
        <f>IF(RES_hhdet_tes!T175=0,"",RES_hhdet_tes!T175/RES_hhdet_fec!T175)</f>
        <v>0.75906678866297461</v>
      </c>
      <c r="U175" s="124">
        <f>IF(RES_hhdet_tes!U175=0,"",RES_hhdet_tes!U175/RES_hhdet_fec!U175)</f>
        <v>0.75956822493330356</v>
      </c>
      <c r="V175" s="124">
        <f>IF(RES_hhdet_tes!V175=0,"",RES_hhdet_tes!V175/RES_hhdet_fec!V175)</f>
        <v>0.76221061370736598</v>
      </c>
      <c r="W175" s="124">
        <f>IF(RES_hhdet_tes!W175=0,"",RES_hhdet_tes!W175/RES_hhdet_fec!W175)</f>
        <v>0.76999630577355294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0.58390050731447285</v>
      </c>
      <c r="C176" s="111">
        <f>IF(RES_hhdet_tes!C176=0,"",RES_hhdet_tes!C176/RES_hhdet_fec!C176)</f>
        <v>0.58498856097832785</v>
      </c>
      <c r="D176" s="111">
        <f>IF(RES_hhdet_tes!D176=0,"",RES_hhdet_tes!D176/RES_hhdet_fec!D176)</f>
        <v>0.58614585558471632</v>
      </c>
      <c r="E176" s="111">
        <f>IF(RES_hhdet_tes!E176=0,"",RES_hhdet_tes!E176/RES_hhdet_fec!E176)</f>
        <v>0.58729161597594126</v>
      </c>
      <c r="F176" s="111">
        <f>IF(RES_hhdet_tes!F176=0,"",RES_hhdet_tes!F176/RES_hhdet_fec!F176)</f>
        <v>0.58875020161777891</v>
      </c>
      <c r="G176" s="111">
        <f>IF(RES_hhdet_tes!G176=0,"",RES_hhdet_tes!G176/RES_hhdet_fec!G176)</f>
        <v>0.59029485663635906</v>
      </c>
      <c r="H176" s="111">
        <f>IF(RES_hhdet_tes!H176=0,"",RES_hhdet_tes!H176/RES_hhdet_fec!H176)</f>
        <v>0.592292645967605</v>
      </c>
      <c r="I176" s="111">
        <f>IF(RES_hhdet_tes!I176=0,"",RES_hhdet_tes!I176/RES_hhdet_fec!I176)</f>
        <v>0.59336118183327202</v>
      </c>
      <c r="J176" s="111">
        <f>IF(RES_hhdet_tes!J176=0,"",RES_hhdet_tes!J176/RES_hhdet_fec!J176)</f>
        <v>0.59402219681086132</v>
      </c>
      <c r="K176" s="111">
        <f>IF(RES_hhdet_tes!K176=0,"",RES_hhdet_tes!K176/RES_hhdet_fec!K176)</f>
        <v>0.59468190522608932</v>
      </c>
      <c r="L176" s="111">
        <f>IF(RES_hhdet_tes!L176=0,"",RES_hhdet_tes!L176/RES_hhdet_fec!L176)</f>
        <v>0.59525589867530249</v>
      </c>
      <c r="M176" s="111">
        <f>IF(RES_hhdet_tes!M176=0,"",RES_hhdet_tes!M176/RES_hhdet_fec!M176)</f>
        <v>0.59580576332643953</v>
      </c>
      <c r="N176" s="111">
        <f>IF(RES_hhdet_tes!N176=0,"",RES_hhdet_tes!N176/RES_hhdet_fec!N176)</f>
        <v>0.59636247602004477</v>
      </c>
      <c r="O176" s="111">
        <f>IF(RES_hhdet_tes!O176=0,"",RES_hhdet_tes!O176/RES_hhdet_fec!O176)</f>
        <v>0.59697013406926758</v>
      </c>
      <c r="P176" s="111">
        <f>IF(RES_hhdet_tes!P176=0,"",RES_hhdet_tes!P176/RES_hhdet_fec!P176)</f>
        <v>0.59723270863645928</v>
      </c>
      <c r="Q176" s="111">
        <f>IF(RES_hhdet_tes!Q176=0,"",RES_hhdet_tes!Q176/RES_hhdet_fec!Q176)</f>
        <v>0.59736066290650147</v>
      </c>
      <c r="R176" s="111">
        <f>IF(RES_hhdet_tes!R176=0,"",RES_hhdet_tes!R176/RES_hhdet_fec!R176)</f>
        <v>0.59780877001702115</v>
      </c>
      <c r="S176" s="111">
        <f>IF(RES_hhdet_tes!S176=0,"",RES_hhdet_tes!S176/RES_hhdet_fec!S176)</f>
        <v>0.59885120714674334</v>
      </c>
      <c r="T176" s="111">
        <f>IF(RES_hhdet_tes!T176=0,"",RES_hhdet_tes!T176/RES_hhdet_fec!T176)</f>
        <v>0.60044758229820883</v>
      </c>
      <c r="U176" s="111">
        <f>IF(RES_hhdet_tes!U176=0,"",RES_hhdet_tes!U176/RES_hhdet_fec!U176)</f>
        <v>0.60148556278662479</v>
      </c>
      <c r="V176" s="111">
        <f>IF(RES_hhdet_tes!V176=0,"",RES_hhdet_tes!V176/RES_hhdet_fec!V176)</f>
        <v>0.60373067414803727</v>
      </c>
      <c r="W176" s="111">
        <f>IF(RES_hhdet_tes!W176=0,"",RES_hhdet_tes!W176/RES_hhdet_fec!W176)</f>
        <v>0.60769843035491267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0.73762096063020355</v>
      </c>
      <c r="C177" s="45">
        <f>IF(RES_hhdet_tes!C177=0,"",RES_hhdet_tes!C177/RES_hhdet_fec!C177)</f>
        <v>0.74061246116602342</v>
      </c>
      <c r="D177" s="45">
        <f>IF(RES_hhdet_tes!D177=0,"",RES_hhdet_tes!D177/RES_hhdet_fec!D177)</f>
        <v>0.74415483463555254</v>
      </c>
      <c r="E177" s="45">
        <f>IF(RES_hhdet_tes!E177=0,"",RES_hhdet_tes!E177/RES_hhdet_fec!E177)</f>
        <v>0.74663205370900954</v>
      </c>
      <c r="F177" s="45">
        <f>IF(RES_hhdet_tes!F177=0,"",RES_hhdet_tes!F177/RES_hhdet_fec!F177)</f>
        <v>0.74939236321163516</v>
      </c>
      <c r="G177" s="45">
        <f>IF(RES_hhdet_tes!G177=0,"",RES_hhdet_tes!G177/RES_hhdet_fec!G177)</f>
        <v>0.75195224541317884</v>
      </c>
      <c r="H177" s="45">
        <f>IF(RES_hhdet_tes!H177=0,"",RES_hhdet_tes!H177/RES_hhdet_fec!H177)</f>
        <v>0.75517625107768671</v>
      </c>
      <c r="I177" s="45">
        <f>IF(RES_hhdet_tes!I177=0,"",RES_hhdet_tes!I177/RES_hhdet_fec!I177)</f>
        <v>0.75708549617221854</v>
      </c>
      <c r="J177" s="45">
        <f>IF(RES_hhdet_tes!J177=0,"",RES_hhdet_tes!J177/RES_hhdet_fec!J177)</f>
        <v>0.75861493725317575</v>
      </c>
      <c r="K177" s="45">
        <f>IF(RES_hhdet_tes!K177=0,"",RES_hhdet_tes!K177/RES_hhdet_fec!K177)</f>
        <v>0.76050859665296811</v>
      </c>
      <c r="L177" s="45">
        <f>IF(RES_hhdet_tes!L177=0,"",RES_hhdet_tes!L177/RES_hhdet_fec!L177)</f>
        <v>0.76237780971933089</v>
      </c>
      <c r="M177" s="45">
        <f>IF(RES_hhdet_tes!M177=0,"",RES_hhdet_tes!M177/RES_hhdet_fec!M177)</f>
        <v>0.76414755637439025</v>
      </c>
      <c r="N177" s="45">
        <f>IF(RES_hhdet_tes!N177=0,"",RES_hhdet_tes!N177/RES_hhdet_fec!N177)</f>
        <v>0.76635269854617405</v>
      </c>
      <c r="O177" s="45">
        <f>IF(RES_hhdet_tes!O177=0,"",RES_hhdet_tes!O177/RES_hhdet_fec!O177)</f>
        <v>0.76947695581822306</v>
      </c>
      <c r="P177" s="45">
        <f>IF(RES_hhdet_tes!P177=0,"",RES_hhdet_tes!P177/RES_hhdet_fec!P177)</f>
        <v>0.77321204227420304</v>
      </c>
      <c r="Q177" s="45">
        <f>IF(RES_hhdet_tes!Q177=0,"",RES_hhdet_tes!Q177/RES_hhdet_fec!Q177)</f>
        <v>0.77786714643036292</v>
      </c>
      <c r="R177" s="45">
        <f>IF(RES_hhdet_tes!R177=0,"",RES_hhdet_tes!R177/RES_hhdet_fec!R177)</f>
        <v>0.78428360644541706</v>
      </c>
      <c r="S177" s="45">
        <f>IF(RES_hhdet_tes!S177=0,"",RES_hhdet_tes!S177/RES_hhdet_fec!S177)</f>
        <v>0.79091116089242697</v>
      </c>
      <c r="T177" s="45">
        <f>IF(RES_hhdet_tes!T177=0,"",RES_hhdet_tes!T177/RES_hhdet_fec!T177)</f>
        <v>0.79699357211185839</v>
      </c>
      <c r="U177" s="45">
        <f>IF(RES_hhdet_tes!U177=0,"",RES_hhdet_tes!U177/RES_hhdet_fec!U177)</f>
        <v>0.8017311608511285</v>
      </c>
      <c r="V177" s="45">
        <f>IF(RES_hhdet_tes!V177=0,"",RES_hhdet_tes!V177/RES_hhdet_fec!V177)</f>
        <v>0.80909610412221356</v>
      </c>
      <c r="W177" s="45">
        <f>IF(RES_hhdet_tes!W177=0,"",RES_hhdet_tes!W177/RES_hhdet_fec!W177)</f>
        <v>0.82347200291926903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76.260306700884271</v>
      </c>
      <c r="C3" s="117">
        <f t="shared" si="0"/>
        <v>71.623035954659898</v>
      </c>
      <c r="D3" s="117">
        <f t="shared" si="0"/>
        <v>24.678752175213713</v>
      </c>
      <c r="E3" s="117">
        <f t="shared" si="0"/>
        <v>22.725845759925534</v>
      </c>
      <c r="F3" s="117">
        <f t="shared" si="0"/>
        <v>21.304744398336705</v>
      </c>
      <c r="G3" s="117">
        <f t="shared" si="0"/>
        <v>20.47496219262937</v>
      </c>
      <c r="H3" s="117">
        <f t="shared" si="0"/>
        <v>5.5687881702997011</v>
      </c>
      <c r="I3" s="117">
        <f t="shared" si="0"/>
        <v>7.5689317364246751</v>
      </c>
      <c r="J3" s="117">
        <f t="shared" si="0"/>
        <v>27.349051781694346</v>
      </c>
      <c r="K3" s="117">
        <f t="shared" si="0"/>
        <v>17.088560784189077</v>
      </c>
      <c r="L3" s="117">
        <f t="shared" si="0"/>
        <v>17.295346576436678</v>
      </c>
      <c r="M3" s="117">
        <f t="shared" si="0"/>
        <v>23.213316015398991</v>
      </c>
      <c r="N3" s="117">
        <f t="shared" si="0"/>
        <v>2.013535586271145</v>
      </c>
      <c r="O3" s="117">
        <f t="shared" si="0"/>
        <v>4.5184733112014204</v>
      </c>
      <c r="P3" s="117">
        <f t="shared" si="0"/>
        <v>15.048065642740392</v>
      </c>
      <c r="Q3" s="117">
        <f t="shared" si="0"/>
        <v>23.82289600452868</v>
      </c>
      <c r="R3" s="117">
        <f t="shared" ref="R3:V3" si="1">R4+R7+R9+R19</f>
        <v>9.9803032463074572</v>
      </c>
      <c r="S3" s="117">
        <f t="shared" si="1"/>
        <v>22.56414593830943</v>
      </c>
      <c r="T3" s="117">
        <f t="shared" si="1"/>
        <v>18.176023412536875</v>
      </c>
      <c r="U3" s="117">
        <f t="shared" si="1"/>
        <v>16.972405972547797</v>
      </c>
      <c r="V3" s="117">
        <f t="shared" si="1"/>
        <v>16.614567424833695</v>
      </c>
      <c r="W3" s="117">
        <f t="shared" ref="W3" si="2">W4+W7+W9+W19</f>
        <v>17.951298148079079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75.952606514399989</v>
      </c>
      <c r="C4" s="122">
        <f t="shared" si="3"/>
        <v>71.375969884296012</v>
      </c>
      <c r="D4" s="122">
        <f t="shared" si="3"/>
        <v>24.5192376</v>
      </c>
      <c r="E4" s="122">
        <f t="shared" si="3"/>
        <v>22.62204912</v>
      </c>
      <c r="F4" s="122">
        <f t="shared" si="3"/>
        <v>21.224501363999998</v>
      </c>
      <c r="G4" s="122">
        <f t="shared" si="3"/>
        <v>20.415623159448003</v>
      </c>
      <c r="H4" s="122">
        <f t="shared" si="3"/>
        <v>5.5256080320000507</v>
      </c>
      <c r="I4" s="122">
        <f t="shared" si="3"/>
        <v>7.5256204861792577</v>
      </c>
      <c r="J4" s="122">
        <f t="shared" si="3"/>
        <v>27.301021728209726</v>
      </c>
      <c r="K4" s="122">
        <f t="shared" si="3"/>
        <v>17.043945303438509</v>
      </c>
      <c r="L4" s="122">
        <f t="shared" si="3"/>
        <v>17.241254935736848</v>
      </c>
      <c r="M4" s="122">
        <f t="shared" si="3"/>
        <v>23.168691414525814</v>
      </c>
      <c r="N4" s="122">
        <f t="shared" si="3"/>
        <v>1.9987593365513872</v>
      </c>
      <c r="O4" s="122">
        <f t="shared" si="3"/>
        <v>4.4233060121100101</v>
      </c>
      <c r="P4" s="122">
        <f t="shared" si="3"/>
        <v>14.898999996008616</v>
      </c>
      <c r="Q4" s="122">
        <f t="shared" si="3"/>
        <v>23.668474687235161</v>
      </c>
      <c r="R4" s="122">
        <f t="shared" ref="R4:V4" si="4">SUM(R5:R6)</f>
        <v>9.8254324824258834</v>
      </c>
      <c r="S4" s="122">
        <f t="shared" si="4"/>
        <v>22.374331898417939</v>
      </c>
      <c r="T4" s="122">
        <f t="shared" si="4"/>
        <v>17.928171138834951</v>
      </c>
      <c r="U4" s="122">
        <f t="shared" si="4"/>
        <v>16.695558648025315</v>
      </c>
      <c r="V4" s="122">
        <f t="shared" si="4"/>
        <v>16.300618139691824</v>
      </c>
      <c r="W4" s="122">
        <f t="shared" ref="W4" si="5">SUM(W5:W6)</f>
        <v>17.629759222587484</v>
      </c>
      <c r="DA4" s="130" t="s">
        <v>2076</v>
      </c>
    </row>
    <row r="5" spans="1:105" ht="12" customHeight="1" x14ac:dyDescent="0.25">
      <c r="A5" s="97" t="s">
        <v>51</v>
      </c>
      <c r="B5" s="98">
        <v>75.952606514399989</v>
      </c>
      <c r="C5" s="98">
        <v>71.375969884296012</v>
      </c>
      <c r="D5" s="98">
        <v>24.5192376</v>
      </c>
      <c r="E5" s="98">
        <v>22.62204912</v>
      </c>
      <c r="F5" s="98">
        <v>21.224501363999998</v>
      </c>
      <c r="G5" s="98">
        <v>20.415623159448003</v>
      </c>
      <c r="H5" s="98">
        <v>5.5256080320000507</v>
      </c>
      <c r="I5" s="98">
        <v>7.5256204861792577</v>
      </c>
      <c r="J5" s="98">
        <v>27.301021728209726</v>
      </c>
      <c r="K5" s="98">
        <v>17.043945303438509</v>
      </c>
      <c r="L5" s="98">
        <v>17.241254935736848</v>
      </c>
      <c r="M5" s="98">
        <v>23.168691414525814</v>
      </c>
      <c r="N5" s="98">
        <v>1.9987593365513872</v>
      </c>
      <c r="O5" s="98">
        <v>4.4233060121100101</v>
      </c>
      <c r="P5" s="98">
        <v>14.898999996008616</v>
      </c>
      <c r="Q5" s="98">
        <v>23.668474687235161</v>
      </c>
      <c r="R5" s="98">
        <v>9.8254324824258834</v>
      </c>
      <c r="S5" s="98">
        <v>22.374331898417939</v>
      </c>
      <c r="T5" s="98">
        <v>17.928171138834951</v>
      </c>
      <c r="U5" s="98">
        <v>16.695558648025315</v>
      </c>
      <c r="V5" s="98">
        <v>16.300618139691824</v>
      </c>
      <c r="W5" s="98">
        <v>17.629759222587484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8.5833830831784641E-2</v>
      </c>
      <c r="C9" s="122">
        <v>6.8562194426516773E-2</v>
      </c>
      <c r="D9" s="122">
        <v>4.3661376399256074E-2</v>
      </c>
      <c r="E9" s="122">
        <v>2.9334126502720007E-2</v>
      </c>
      <c r="F9" s="122">
        <v>2.0810694198420802E-2</v>
      </c>
      <c r="G9" s="122">
        <v>1.6288716583229314E-2</v>
      </c>
      <c r="H9" s="122">
        <v>9.5942769097411926E-3</v>
      </c>
      <c r="I9" s="122">
        <v>4.8938616227379101E-3</v>
      </c>
      <c r="J9" s="122">
        <v>5.8038509277294863E-3</v>
      </c>
      <c r="K9" s="122">
        <v>6.2042791123213762E-3</v>
      </c>
      <c r="L9" s="122">
        <v>5.8836172866774551E-3</v>
      </c>
      <c r="M9" s="122">
        <v>4.5253531110530723E-3</v>
      </c>
      <c r="N9" s="122">
        <v>3.2297585367978307E-3</v>
      </c>
      <c r="O9" s="122">
        <v>7.0437162359718187E-3</v>
      </c>
      <c r="P9" s="122">
        <v>1.0148073885557263E-2</v>
      </c>
      <c r="Q9" s="122">
        <v>9.5641194138615365E-3</v>
      </c>
      <c r="R9" s="122">
        <v>9.4803056606338632E-3</v>
      </c>
      <c r="S9" s="122">
        <v>1.0704842621897033E-2</v>
      </c>
      <c r="T9" s="122">
        <v>1.0150712567347625E-2</v>
      </c>
      <c r="U9" s="122">
        <v>9.971065272073136E-3</v>
      </c>
      <c r="V9" s="122">
        <v>9.9250895629750934E-3</v>
      </c>
      <c r="W9" s="122">
        <v>8.9005289590007863E-3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8.5568460139588451E-2</v>
      </c>
      <c r="C11" s="98">
        <v>6.8299980882614561E-2</v>
      </c>
      <c r="D11" s="98">
        <v>4.3567028043687624E-2</v>
      </c>
      <c r="E11" s="98">
        <v>2.9241853549623956E-2</v>
      </c>
      <c r="F11" s="98">
        <v>2.0714608988102172E-2</v>
      </c>
      <c r="G11" s="98">
        <v>1.618077794415055E-2</v>
      </c>
      <c r="H11" s="98">
        <v>9.5942769097411926E-3</v>
      </c>
      <c r="I11" s="98">
        <v>4.8938616227379101E-3</v>
      </c>
      <c r="J11" s="98">
        <v>5.8038509277294863E-3</v>
      </c>
      <c r="K11" s="98">
        <v>6.2042791123213762E-3</v>
      </c>
      <c r="L11" s="98">
        <v>5.8836172866774551E-3</v>
      </c>
      <c r="M11" s="98">
        <v>4.5253531110530723E-3</v>
      </c>
      <c r="N11" s="98">
        <v>3.2297585367978307E-3</v>
      </c>
      <c r="O11" s="98">
        <v>7.0437162359718187E-3</v>
      </c>
      <c r="P11" s="98">
        <v>1.0148073885557263E-2</v>
      </c>
      <c r="Q11" s="98">
        <v>9.5641194138615365E-3</v>
      </c>
      <c r="R11" s="98">
        <v>9.4803056606338632E-3</v>
      </c>
      <c r="S11" s="98">
        <v>1.0704842621897033E-2</v>
      </c>
      <c r="T11" s="98">
        <v>1.0150712567347625E-2</v>
      </c>
      <c r="U11" s="98">
        <v>9.971065272073136E-3</v>
      </c>
      <c r="V11" s="98">
        <v>9.9250895629750934E-3</v>
      </c>
      <c r="W11" s="98">
        <v>8.9005289590007863E-3</v>
      </c>
      <c r="DA11" s="63" t="s">
        <v>2083</v>
      </c>
    </row>
    <row r="12" spans="1:105" ht="12" customHeight="1" x14ac:dyDescent="0.25">
      <c r="A12" s="97" t="s">
        <v>123</v>
      </c>
      <c r="B12" s="98">
        <v>2.6537069219619117E-4</v>
      </c>
      <c r="C12" s="98">
        <v>2.6221354390220541E-4</v>
      </c>
      <c r="D12" s="98">
        <v>9.4348355568453016E-5</v>
      </c>
      <c r="E12" s="98">
        <v>9.2272953096052236E-5</v>
      </c>
      <c r="F12" s="98">
        <v>9.6085210318629875E-5</v>
      </c>
      <c r="G12" s="98">
        <v>1.0793863907876518E-4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2.6537069219619117E-4</v>
      </c>
      <c r="C13" s="101">
        <v>2.6221354390220541E-4</v>
      </c>
      <c r="D13" s="101">
        <v>9.4348355568453016E-5</v>
      </c>
      <c r="E13" s="101">
        <v>9.2272953096052236E-5</v>
      </c>
      <c r="F13" s="101">
        <v>9.6085210318629875E-5</v>
      </c>
      <c r="G13" s="101">
        <v>1.0793863907876518E-4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0.22186635565249943</v>
      </c>
      <c r="C19" s="122">
        <v>0.17850387593736639</v>
      </c>
      <c r="D19" s="122">
        <v>0.11585319881445716</v>
      </c>
      <c r="E19" s="122">
        <v>7.4462513422812529E-2</v>
      </c>
      <c r="F19" s="122">
        <v>5.9432340138285085E-2</v>
      </c>
      <c r="G19" s="122">
        <v>4.3050316598138523E-2</v>
      </c>
      <c r="H19" s="122">
        <v>3.358586138990894E-2</v>
      </c>
      <c r="I19" s="122">
        <v>3.8417388622679495E-2</v>
      </c>
      <c r="J19" s="122">
        <v>4.222620255689144E-2</v>
      </c>
      <c r="K19" s="122">
        <v>3.8411201638247357E-2</v>
      </c>
      <c r="L19" s="122">
        <v>4.8208023413154007E-2</v>
      </c>
      <c r="M19" s="122">
        <v>4.0099247762124701E-2</v>
      </c>
      <c r="N19" s="122">
        <v>1.1546491182959999E-2</v>
      </c>
      <c r="O19" s="122">
        <v>8.8123582855437893E-2</v>
      </c>
      <c r="P19" s="122">
        <v>0.13891757284621981</v>
      </c>
      <c r="Q19" s="122">
        <v>0.14485719787965515</v>
      </c>
      <c r="R19" s="122">
        <v>0.14539045822094013</v>
      </c>
      <c r="S19" s="122">
        <v>0.17910919726959315</v>
      </c>
      <c r="T19" s="122">
        <v>0.23770156113457422</v>
      </c>
      <c r="U19" s="122">
        <v>0.26687625925040848</v>
      </c>
      <c r="V19" s="122">
        <v>0.3040241955788936</v>
      </c>
      <c r="W19" s="122">
        <v>0.31263839653259518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0.22186635565249943</v>
      </c>
      <c r="C21" s="98">
        <v>0.17850387593736639</v>
      </c>
      <c r="D21" s="98">
        <v>0.11585319881445716</v>
      </c>
      <c r="E21" s="98">
        <v>7.4462513422812529E-2</v>
      </c>
      <c r="F21" s="98">
        <v>5.9432340138285085E-2</v>
      </c>
      <c r="G21" s="98">
        <v>4.3050316598138523E-2</v>
      </c>
      <c r="H21" s="98">
        <v>3.358586138990894E-2</v>
      </c>
      <c r="I21" s="98">
        <v>3.8417388622679495E-2</v>
      </c>
      <c r="J21" s="98">
        <v>4.222620255689144E-2</v>
      </c>
      <c r="K21" s="98">
        <v>3.8411201638247357E-2</v>
      </c>
      <c r="L21" s="98">
        <v>4.8208023413154007E-2</v>
      </c>
      <c r="M21" s="98">
        <v>4.0099247762124701E-2</v>
      </c>
      <c r="N21" s="98">
        <v>1.1546491182959999E-2</v>
      </c>
      <c r="O21" s="98">
        <v>8.8123582855437893E-2</v>
      </c>
      <c r="P21" s="98">
        <v>0.13891757284621981</v>
      </c>
      <c r="Q21" s="98">
        <v>0.14485719787965515</v>
      </c>
      <c r="R21" s="98">
        <v>0.14539045822094013</v>
      </c>
      <c r="S21" s="98">
        <v>0.17910919726959315</v>
      </c>
      <c r="T21" s="98">
        <v>0.23770156113457422</v>
      </c>
      <c r="U21" s="98">
        <v>0.26687625925040848</v>
      </c>
      <c r="V21" s="98">
        <v>0.3040241955788936</v>
      </c>
      <c r="W21" s="98">
        <v>0.31263839653259518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145.55560241789195</v>
      </c>
      <c r="C24" s="117">
        <f t="shared" si="7"/>
        <v>149.21858190867275</v>
      </c>
      <c r="D24" s="117">
        <f t="shared" si="7"/>
        <v>110.36187243908128</v>
      </c>
      <c r="E24" s="117">
        <f t="shared" si="7"/>
        <v>115.55632229183553</v>
      </c>
      <c r="F24" s="117">
        <f t="shared" si="7"/>
        <v>121.47186689317816</v>
      </c>
      <c r="G24" s="117">
        <f t="shared" si="7"/>
        <v>115.40136692154422</v>
      </c>
      <c r="H24" s="117">
        <f t="shared" si="7"/>
        <v>109.29796916176154</v>
      </c>
      <c r="I24" s="117">
        <f t="shared" si="7"/>
        <v>98.968768056787113</v>
      </c>
      <c r="J24" s="117">
        <f t="shared" si="7"/>
        <v>97.477945577666432</v>
      </c>
      <c r="K24" s="117">
        <f t="shared" si="7"/>
        <v>76.605631130081235</v>
      </c>
      <c r="L24" s="117">
        <f t="shared" si="7"/>
        <v>89.871967343291828</v>
      </c>
      <c r="M24" s="117">
        <f t="shared" si="7"/>
        <v>76.63508039291645</v>
      </c>
      <c r="N24" s="117">
        <f t="shared" si="7"/>
        <v>32.632812503333163</v>
      </c>
      <c r="O24" s="117">
        <f t="shared" si="7"/>
        <v>99.071155661946236</v>
      </c>
      <c r="P24" s="117">
        <f t="shared" si="7"/>
        <v>159.7908540658683</v>
      </c>
      <c r="Q24" s="117">
        <f t="shared" si="7"/>
        <v>141.35671333495887</v>
      </c>
      <c r="R24" s="117">
        <f t="shared" ref="R24:V24" si="8">R25+R28+R30+R39</f>
        <v>133.59664753711513</v>
      </c>
      <c r="S24" s="117">
        <f t="shared" si="8"/>
        <v>132.04245029600895</v>
      </c>
      <c r="T24" s="117">
        <f t="shared" si="8"/>
        <v>91.82388231863807</v>
      </c>
      <c r="U24" s="117">
        <f t="shared" si="8"/>
        <v>61.080732365145188</v>
      </c>
      <c r="V24" s="117">
        <f t="shared" si="8"/>
        <v>25.134780304548748</v>
      </c>
      <c r="W24" s="117">
        <f t="shared" ref="W24" si="9">W25+W28+W30+W39</f>
        <v>89.59650691867374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144.69261606308638</v>
      </c>
      <c r="C25" s="122">
        <f t="shared" si="10"/>
        <v>148.43477053686266</v>
      </c>
      <c r="D25" s="122">
        <f t="shared" si="10"/>
        <v>109.67307518987191</v>
      </c>
      <c r="E25" s="122">
        <f t="shared" si="10"/>
        <v>114.96546479853387</v>
      </c>
      <c r="F25" s="122">
        <f t="shared" si="10"/>
        <v>120.8793087692541</v>
      </c>
      <c r="G25" s="122">
        <f t="shared" si="10"/>
        <v>114.88243303518412</v>
      </c>
      <c r="H25" s="122">
        <f t="shared" si="10"/>
        <v>108.80339779788882</v>
      </c>
      <c r="I25" s="122">
        <f t="shared" si="10"/>
        <v>98.492837760458457</v>
      </c>
      <c r="J25" s="122">
        <f t="shared" si="10"/>
        <v>96.985995556497684</v>
      </c>
      <c r="K25" s="122">
        <f t="shared" si="10"/>
        <v>76.151817748390556</v>
      </c>
      <c r="L25" s="122">
        <f t="shared" si="10"/>
        <v>89.330802501424742</v>
      </c>
      <c r="M25" s="122">
        <f t="shared" si="10"/>
        <v>76.091962409238164</v>
      </c>
      <c r="N25" s="122">
        <f t="shared" si="10"/>
        <v>32.389808142730033</v>
      </c>
      <c r="O25" s="122">
        <f t="shared" si="10"/>
        <v>97.91546185655524</v>
      </c>
      <c r="P25" s="122">
        <f t="shared" si="10"/>
        <v>158.33424505220924</v>
      </c>
      <c r="Q25" s="122">
        <f t="shared" si="10"/>
        <v>139.90531999999999</v>
      </c>
      <c r="R25" s="122">
        <f t="shared" ref="R25:V25" si="11">SUM(R26:R27)</f>
        <v>132.15327932729011</v>
      </c>
      <c r="S25" s="122">
        <f t="shared" si="11"/>
        <v>130.43040424324039</v>
      </c>
      <c r="T25" s="122">
        <f t="shared" si="11"/>
        <v>89.725445548147306</v>
      </c>
      <c r="U25" s="122">
        <f t="shared" si="11"/>
        <v>59.028694937608769</v>
      </c>
      <c r="V25" s="122">
        <f t="shared" si="11"/>
        <v>22.757380496622538</v>
      </c>
      <c r="W25" s="122">
        <f t="shared" ref="W25" si="12">SUM(W26:W27)</f>
        <v>87.046242042547192</v>
      </c>
      <c r="DA25" s="130" t="s">
        <v>2096</v>
      </c>
    </row>
    <row r="26" spans="1:105" ht="12" customHeight="1" x14ac:dyDescent="0.25">
      <c r="A26" s="97" t="s">
        <v>74</v>
      </c>
      <c r="B26" s="98">
        <v>144.69261606308638</v>
      </c>
      <c r="C26" s="98">
        <v>148.43477053686266</v>
      </c>
      <c r="D26" s="98">
        <v>109.67307518987191</v>
      </c>
      <c r="E26" s="98">
        <v>114.96546479853387</v>
      </c>
      <c r="F26" s="98">
        <v>120.8793087692541</v>
      </c>
      <c r="G26" s="98">
        <v>114.88243303518412</v>
      </c>
      <c r="H26" s="98">
        <v>108.80339779788882</v>
      </c>
      <c r="I26" s="98">
        <v>98.492837760458457</v>
      </c>
      <c r="J26" s="98">
        <v>96.985995556497684</v>
      </c>
      <c r="K26" s="98">
        <v>76.151817748390556</v>
      </c>
      <c r="L26" s="98">
        <v>89.330802501424742</v>
      </c>
      <c r="M26" s="98">
        <v>76.091962409238164</v>
      </c>
      <c r="N26" s="98">
        <v>32.389808142730033</v>
      </c>
      <c r="O26" s="98">
        <v>97.91546185655524</v>
      </c>
      <c r="P26" s="98">
        <v>158.33424505220924</v>
      </c>
      <c r="Q26" s="98">
        <v>139.90531999999999</v>
      </c>
      <c r="R26" s="98">
        <v>132.15327932729011</v>
      </c>
      <c r="S26" s="98">
        <v>130.43040424324039</v>
      </c>
      <c r="T26" s="98">
        <v>89.725445548147306</v>
      </c>
      <c r="U26" s="98">
        <v>59.028694937608769</v>
      </c>
      <c r="V26" s="98">
        <v>22.757380496622538</v>
      </c>
      <c r="W26" s="98">
        <v>87.046242042547192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0.24119649197267592</v>
      </c>
      <c r="C30" s="122">
        <v>0.22483265660281773</v>
      </c>
      <c r="D30" s="122">
        <v>0.19786872091259197</v>
      </c>
      <c r="E30" s="122">
        <v>0.18581693946346586</v>
      </c>
      <c r="F30" s="122">
        <v>0.17869632136389402</v>
      </c>
      <c r="G30" s="122">
        <v>0.16058977641482852</v>
      </c>
      <c r="H30" s="122">
        <v>0.1416149434858088</v>
      </c>
      <c r="I30" s="122">
        <v>0.11578181414708018</v>
      </c>
      <c r="J30" s="122">
        <v>0.11187001494942858</v>
      </c>
      <c r="K30" s="122">
        <v>0.10755352990076408</v>
      </c>
      <c r="L30" s="122">
        <v>9.4043623805001669E-2</v>
      </c>
      <c r="M30" s="122">
        <v>7.5061185868587996E-2</v>
      </c>
      <c r="N30" s="122">
        <v>6.668834890817317E-2</v>
      </c>
      <c r="O30" s="122">
        <v>0.12203310727061294</v>
      </c>
      <c r="P30" s="122">
        <v>0.13935942929922276</v>
      </c>
      <c r="Q30" s="122">
        <v>0.13505042780934565</v>
      </c>
      <c r="R30" s="122">
        <v>0.12953132361049982</v>
      </c>
      <c r="S30" s="122">
        <v>0.13394660677645345</v>
      </c>
      <c r="T30" s="122">
        <v>0.12639949173349724</v>
      </c>
      <c r="U30" s="122">
        <v>0.11231135051402011</v>
      </c>
      <c r="V30" s="122">
        <v>0.10593762953029533</v>
      </c>
      <c r="W30" s="122">
        <v>0.10105773087857542</v>
      </c>
      <c r="DA30" s="130" t="s">
        <v>2101</v>
      </c>
    </row>
    <row r="31" spans="1:105" ht="12" customHeight="1" x14ac:dyDescent="0.25">
      <c r="A31" s="97" t="s">
        <v>141</v>
      </c>
      <c r="B31" s="98">
        <v>0.24057729369088482</v>
      </c>
      <c r="C31" s="98">
        <v>0.22422375969145142</v>
      </c>
      <c r="D31" s="98">
        <v>0.19730579861642536</v>
      </c>
      <c r="E31" s="98">
        <v>0.18527014089734267</v>
      </c>
      <c r="F31" s="98">
        <v>0.17822301702434987</v>
      </c>
      <c r="G31" s="98">
        <v>0.16006332410206636</v>
      </c>
      <c r="H31" s="98">
        <v>0.1412331279402812</v>
      </c>
      <c r="I31" s="98">
        <v>0.11541469792030838</v>
      </c>
      <c r="J31" s="98">
        <v>0.11157647253844634</v>
      </c>
      <c r="K31" s="98">
        <v>0.10723854295220986</v>
      </c>
      <c r="L31" s="98">
        <v>9.3845891276281956E-2</v>
      </c>
      <c r="M31" s="98">
        <v>7.4932048120015568E-2</v>
      </c>
      <c r="N31" s="98">
        <v>6.6684637265322588E-2</v>
      </c>
      <c r="O31" s="98">
        <v>0.1218504211542801</v>
      </c>
      <c r="P31" s="98">
        <v>0.13918421347276694</v>
      </c>
      <c r="Q31" s="98">
        <v>0.13489397935128827</v>
      </c>
      <c r="R31" s="98">
        <v>0.12935098021794345</v>
      </c>
      <c r="S31" s="98">
        <v>0.13375180731458672</v>
      </c>
      <c r="T31" s="98">
        <v>0.12620834367545372</v>
      </c>
      <c r="U31" s="98">
        <v>0.11212351808730259</v>
      </c>
      <c r="V31" s="98">
        <v>0.10585784662561556</v>
      </c>
      <c r="W31" s="98">
        <v>0.10097300128271543</v>
      </c>
      <c r="DA31" s="63" t="s">
        <v>2102</v>
      </c>
    </row>
    <row r="32" spans="1:105" ht="12" customHeight="1" x14ac:dyDescent="0.25">
      <c r="A32" s="97" t="s">
        <v>140</v>
      </c>
      <c r="B32" s="98">
        <v>6.1919828179111275E-4</v>
      </c>
      <c r="C32" s="98">
        <v>6.0889691136630658E-4</v>
      </c>
      <c r="D32" s="98">
        <v>5.6292229616661097E-4</v>
      </c>
      <c r="E32" s="98">
        <v>5.467985661231794E-4</v>
      </c>
      <c r="F32" s="98">
        <v>4.7330433954415388E-4</v>
      </c>
      <c r="G32" s="98">
        <v>5.2645231276215304E-4</v>
      </c>
      <c r="H32" s="98">
        <v>3.8181554552761156E-4</v>
      </c>
      <c r="I32" s="98">
        <v>3.6711622677179916E-4</v>
      </c>
      <c r="J32" s="98">
        <v>2.9354241098223668E-4</v>
      </c>
      <c r="K32" s="98">
        <v>3.1498694855422785E-4</v>
      </c>
      <c r="L32" s="98">
        <v>1.977325287197088E-4</v>
      </c>
      <c r="M32" s="98">
        <v>1.2913774857242194E-4</v>
      </c>
      <c r="N32" s="98">
        <v>3.7116428505808414E-6</v>
      </c>
      <c r="O32" s="98">
        <v>1.8268611633282732E-4</v>
      </c>
      <c r="P32" s="98">
        <v>1.7521582645583622E-4</v>
      </c>
      <c r="Q32" s="98">
        <v>1.5644845805737353E-4</v>
      </c>
      <c r="R32" s="98">
        <v>1.8034339255637965E-4</v>
      </c>
      <c r="S32" s="98">
        <v>1.9479946186673581E-4</v>
      </c>
      <c r="T32" s="98">
        <v>1.911480580435287E-4</v>
      </c>
      <c r="U32" s="98">
        <v>1.8783242671752473E-4</v>
      </c>
      <c r="V32" s="98">
        <v>7.978290467975593E-5</v>
      </c>
      <c r="W32" s="98">
        <v>8.4729595859994587E-5</v>
      </c>
      <c r="DA32" s="63" t="s">
        <v>2103</v>
      </c>
    </row>
    <row r="33" spans="1:105" ht="12" customHeight="1" x14ac:dyDescent="0.25">
      <c r="A33" s="100" t="s">
        <v>50</v>
      </c>
      <c r="B33" s="101">
        <v>6.1919828179111275E-4</v>
      </c>
      <c r="C33" s="101">
        <v>6.0889691136630658E-4</v>
      </c>
      <c r="D33" s="101">
        <v>5.6292229616661097E-4</v>
      </c>
      <c r="E33" s="101">
        <v>5.467985661231794E-4</v>
      </c>
      <c r="F33" s="101">
        <v>4.7330433954415388E-4</v>
      </c>
      <c r="G33" s="101">
        <v>5.2645231276215304E-4</v>
      </c>
      <c r="H33" s="101">
        <v>3.8181554552761156E-4</v>
      </c>
      <c r="I33" s="101">
        <v>3.6711622677179916E-4</v>
      </c>
      <c r="J33" s="101">
        <v>2.9354241098223668E-4</v>
      </c>
      <c r="K33" s="101">
        <v>3.1498694855422785E-4</v>
      </c>
      <c r="L33" s="101">
        <v>1.977325287197088E-4</v>
      </c>
      <c r="M33" s="101">
        <v>1.2913774857242194E-4</v>
      </c>
      <c r="N33" s="101">
        <v>3.7116428505808414E-6</v>
      </c>
      <c r="O33" s="101">
        <v>1.8268611633282732E-4</v>
      </c>
      <c r="P33" s="101">
        <v>1.7521582645583622E-4</v>
      </c>
      <c r="Q33" s="101">
        <v>1.5644845805737353E-4</v>
      </c>
      <c r="R33" s="101">
        <v>1.8034339255637965E-4</v>
      </c>
      <c r="S33" s="101">
        <v>1.9479946186673581E-4</v>
      </c>
      <c r="T33" s="101">
        <v>1.911480580435287E-4</v>
      </c>
      <c r="U33" s="101">
        <v>1.8783242671752473E-4</v>
      </c>
      <c r="V33" s="101">
        <v>7.978290467975593E-5</v>
      </c>
      <c r="W33" s="101">
        <v>8.4729595859994587E-5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0.62178986283289439</v>
      </c>
      <c r="C39" s="122">
        <v>0.55897871520727715</v>
      </c>
      <c r="D39" s="122">
        <v>0.49092852829678063</v>
      </c>
      <c r="E39" s="122">
        <v>0.40504055383818466</v>
      </c>
      <c r="F39" s="122">
        <v>0.41386180256017402</v>
      </c>
      <c r="G39" s="122">
        <v>0.3583441099452791</v>
      </c>
      <c r="H39" s="122">
        <v>0.35295642038691349</v>
      </c>
      <c r="I39" s="122">
        <v>0.36014848218156831</v>
      </c>
      <c r="J39" s="122">
        <v>0.38008000621931398</v>
      </c>
      <c r="K39" s="122">
        <v>0.34625985178990504</v>
      </c>
      <c r="L39" s="122">
        <v>0.44712121806207789</v>
      </c>
      <c r="M39" s="122">
        <v>0.46805679780968878</v>
      </c>
      <c r="N39" s="122">
        <v>0.1763160116949605</v>
      </c>
      <c r="O39" s="122">
        <v>1.0336606981203835</v>
      </c>
      <c r="P39" s="122">
        <v>1.3172495843598482</v>
      </c>
      <c r="Q39" s="122">
        <v>1.3163429071495421</v>
      </c>
      <c r="R39" s="122">
        <v>1.3138368862145045</v>
      </c>
      <c r="S39" s="122">
        <v>1.47809944599211</v>
      </c>
      <c r="T39" s="122">
        <v>1.9720372787572726</v>
      </c>
      <c r="U39" s="122">
        <v>1.9397260770223961</v>
      </c>
      <c r="V39" s="122">
        <v>2.271462178395915</v>
      </c>
      <c r="W39" s="122">
        <v>2.4492071452479727</v>
      </c>
      <c r="DA39" s="130" t="s">
        <v>2110</v>
      </c>
    </row>
    <row r="40" spans="1:105" ht="12" customHeight="1" x14ac:dyDescent="0.25">
      <c r="A40" s="97" t="s">
        <v>50</v>
      </c>
      <c r="B40" s="98">
        <v>0.62178986283289439</v>
      </c>
      <c r="C40" s="98">
        <v>0.55897871520727715</v>
      </c>
      <c r="D40" s="98">
        <v>0.49092852829678063</v>
      </c>
      <c r="E40" s="98">
        <v>0.40504055383818466</v>
      </c>
      <c r="F40" s="98">
        <v>0.41386180256017402</v>
      </c>
      <c r="G40" s="98">
        <v>0.3583441099452791</v>
      </c>
      <c r="H40" s="98">
        <v>0.35295642038691349</v>
      </c>
      <c r="I40" s="98">
        <v>0.36014848218156831</v>
      </c>
      <c r="J40" s="98">
        <v>0.38008000621931398</v>
      </c>
      <c r="K40" s="98">
        <v>0.34625985178990504</v>
      </c>
      <c r="L40" s="98">
        <v>0.44712121806207789</v>
      </c>
      <c r="M40" s="98">
        <v>0.46805679780968878</v>
      </c>
      <c r="N40" s="98">
        <v>0.1763160116949605</v>
      </c>
      <c r="O40" s="98">
        <v>1.0336606981203835</v>
      </c>
      <c r="P40" s="98">
        <v>1.3172495843598482</v>
      </c>
      <c r="Q40" s="98">
        <v>1.3163429071495421</v>
      </c>
      <c r="R40" s="98">
        <v>1.3138368862145045</v>
      </c>
      <c r="S40" s="98">
        <v>1.47809944599211</v>
      </c>
      <c r="T40" s="98">
        <v>1.9720372787572726</v>
      </c>
      <c r="U40" s="98">
        <v>1.9397260770223961</v>
      </c>
      <c r="V40" s="98">
        <v>2.271462178395915</v>
      </c>
      <c r="W40" s="98">
        <v>2.4492071452479727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7359.6479725728104</v>
      </c>
      <c r="C43" s="117">
        <f t="shared" si="14"/>
        <v>7939.0086428454133</v>
      </c>
      <c r="D43" s="117">
        <f t="shared" si="14"/>
        <v>8305.4644551187612</v>
      </c>
      <c r="E43" s="117">
        <f t="shared" si="14"/>
        <v>9880.97189535494</v>
      </c>
      <c r="F43" s="117">
        <f t="shared" si="14"/>
        <v>9392.5340305656155</v>
      </c>
      <c r="G43" s="117">
        <f t="shared" si="14"/>
        <v>9584.5484140938843</v>
      </c>
      <c r="H43" s="117">
        <f t="shared" si="14"/>
        <v>9118.8344193182566</v>
      </c>
      <c r="I43" s="117">
        <f t="shared" si="14"/>
        <v>8151.009830843318</v>
      </c>
      <c r="J43" s="117">
        <f t="shared" si="14"/>
        <v>7871.3839056295928</v>
      </c>
      <c r="K43" s="117">
        <f t="shared" si="14"/>
        <v>6713.2424443449308</v>
      </c>
      <c r="L43" s="117">
        <f t="shared" si="14"/>
        <v>5972.6924964426098</v>
      </c>
      <c r="M43" s="117">
        <f t="shared" si="14"/>
        <v>7899.552794713507</v>
      </c>
      <c r="N43" s="117">
        <f t="shared" si="14"/>
        <v>5890.7409357518718</v>
      </c>
      <c r="O43" s="117">
        <f t="shared" si="14"/>
        <v>2911.3707898711032</v>
      </c>
      <c r="P43" s="117">
        <f t="shared" si="14"/>
        <v>3029.417294836599</v>
      </c>
      <c r="Q43" s="117">
        <f t="shared" si="14"/>
        <v>4329.7032246144472</v>
      </c>
      <c r="R43" s="117">
        <f t="shared" ref="R43:V43" si="15">R44+R47+R49+R58</f>
        <v>3723.6797217891544</v>
      </c>
      <c r="S43" s="117">
        <f t="shared" si="15"/>
        <v>3653.8780448577245</v>
      </c>
      <c r="T43" s="117">
        <f t="shared" si="15"/>
        <v>3022.7286717633883</v>
      </c>
      <c r="U43" s="117">
        <f t="shared" si="15"/>
        <v>3409.4744324537182</v>
      </c>
      <c r="V43" s="117">
        <f t="shared" si="15"/>
        <v>3844.4438378498344</v>
      </c>
      <c r="W43" s="117">
        <f t="shared" ref="W43" si="16">W44+W47+W49+W58</f>
        <v>3319.0921995168833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6938.752131128259</v>
      </c>
      <c r="C44" s="122">
        <f t="shared" si="17"/>
        <v>7526.5528709711225</v>
      </c>
      <c r="D44" s="122">
        <f t="shared" si="17"/>
        <v>7909.9506562651259</v>
      </c>
      <c r="E44" s="122">
        <f t="shared" si="17"/>
        <v>9484.6361765884303</v>
      </c>
      <c r="F44" s="122">
        <f t="shared" si="17"/>
        <v>9014.2765704086742</v>
      </c>
      <c r="G44" s="122">
        <f t="shared" si="17"/>
        <v>9240.5622864160432</v>
      </c>
      <c r="H44" s="122">
        <f t="shared" si="17"/>
        <v>8797.7902569540693</v>
      </c>
      <c r="I44" s="122">
        <f t="shared" si="17"/>
        <v>7861.3454899685994</v>
      </c>
      <c r="J44" s="122">
        <f t="shared" si="17"/>
        <v>7574.6043067830542</v>
      </c>
      <c r="K44" s="122">
        <f t="shared" si="17"/>
        <v>6433.4529425237351</v>
      </c>
      <c r="L44" s="122">
        <f t="shared" si="17"/>
        <v>5718.6971547300536</v>
      </c>
      <c r="M44" s="122">
        <f t="shared" si="17"/>
        <v>7653.3630891433058</v>
      </c>
      <c r="N44" s="122">
        <f t="shared" si="17"/>
        <v>5682.7490016508709</v>
      </c>
      <c r="O44" s="122">
        <f t="shared" si="17"/>
        <v>2718.3274665041185</v>
      </c>
      <c r="P44" s="122">
        <f t="shared" si="17"/>
        <v>2825.163899629255</v>
      </c>
      <c r="Q44" s="122">
        <f t="shared" si="17"/>
        <v>4111.306043032213</v>
      </c>
      <c r="R44" s="122">
        <f t="shared" ref="R44:V44" si="18">SUM(R45:R46)</f>
        <v>3508.0291281106624</v>
      </c>
      <c r="S44" s="122">
        <f t="shared" si="18"/>
        <v>3479.0233659745259</v>
      </c>
      <c r="T44" s="122">
        <f t="shared" si="18"/>
        <v>2831.01855386343</v>
      </c>
      <c r="U44" s="122">
        <f t="shared" si="18"/>
        <v>3186.4644983793014</v>
      </c>
      <c r="V44" s="122">
        <f t="shared" si="18"/>
        <v>3597.2097661655171</v>
      </c>
      <c r="W44" s="122">
        <f t="shared" ref="W44" si="19">SUM(W45:W46)</f>
        <v>3051.5101112984189</v>
      </c>
      <c r="DA44" s="130" t="s">
        <v>2114</v>
      </c>
    </row>
    <row r="45" spans="1:105" ht="12" customHeight="1" x14ac:dyDescent="0.25">
      <c r="A45" s="97" t="s">
        <v>216</v>
      </c>
      <c r="B45" s="98">
        <v>6938.752131128259</v>
      </c>
      <c r="C45" s="98">
        <v>7526.5528709711225</v>
      </c>
      <c r="D45" s="98">
        <v>7909.9506562651259</v>
      </c>
      <c r="E45" s="98">
        <v>9484.6361765884303</v>
      </c>
      <c r="F45" s="98">
        <v>9014.2765704086742</v>
      </c>
      <c r="G45" s="98">
        <v>9240.5622864160432</v>
      </c>
      <c r="H45" s="98">
        <v>8797.7902569540693</v>
      </c>
      <c r="I45" s="98">
        <v>7861.3454899685994</v>
      </c>
      <c r="J45" s="98">
        <v>7574.6043067830542</v>
      </c>
      <c r="K45" s="98">
        <v>6433.4529425237351</v>
      </c>
      <c r="L45" s="98">
        <v>5718.6971547300536</v>
      </c>
      <c r="M45" s="98">
        <v>7653.3630891433058</v>
      </c>
      <c r="N45" s="98">
        <v>5682.7490016508709</v>
      </c>
      <c r="O45" s="98">
        <v>2718.3274665041185</v>
      </c>
      <c r="P45" s="98">
        <v>2825.163899629255</v>
      </c>
      <c r="Q45" s="98">
        <v>4111.306043032213</v>
      </c>
      <c r="R45" s="98">
        <v>3508.0291281106624</v>
      </c>
      <c r="S45" s="98">
        <v>3479.0233659745259</v>
      </c>
      <c r="T45" s="98">
        <v>2831.01855386343</v>
      </c>
      <c r="U45" s="98">
        <v>3186.4644983793014</v>
      </c>
      <c r="V45" s="98">
        <v>3597.2097661655171</v>
      </c>
      <c r="W45" s="98">
        <v>3051.5101112984189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398.8148744317399</v>
      </c>
      <c r="C49" s="122">
        <v>390.84648830887767</v>
      </c>
      <c r="D49" s="122">
        <v>374.05860037487616</v>
      </c>
      <c r="E49" s="122">
        <v>376.48042897156949</v>
      </c>
      <c r="F49" s="122">
        <v>356.2237040313247</v>
      </c>
      <c r="G49" s="122">
        <v>324.26538322395749</v>
      </c>
      <c r="H49" s="122">
        <v>301.76330712592789</v>
      </c>
      <c r="I49" s="122">
        <v>269.83260667139933</v>
      </c>
      <c r="J49" s="122">
        <v>276.17941949694796</v>
      </c>
      <c r="K49" s="122">
        <v>261.36825763626206</v>
      </c>
      <c r="L49" s="122">
        <v>231.21718262994571</v>
      </c>
      <c r="M49" s="122">
        <v>225.27059713668856</v>
      </c>
      <c r="N49" s="122">
        <v>201.20016330913293</v>
      </c>
      <c r="O49" s="122">
        <v>160.28675993588189</v>
      </c>
      <c r="P49" s="122">
        <v>167.15481409074806</v>
      </c>
      <c r="Q49" s="122">
        <v>184.64834556778712</v>
      </c>
      <c r="R49" s="122">
        <v>181.91153452933372</v>
      </c>
      <c r="S49" s="122">
        <v>134.6438954254759</v>
      </c>
      <c r="T49" s="122">
        <v>131.09489013656815</v>
      </c>
      <c r="U49" s="122">
        <v>142.70499746069652</v>
      </c>
      <c r="V49" s="122">
        <v>137.81621791448435</v>
      </c>
      <c r="W49" s="122">
        <v>160.70243010158154</v>
      </c>
      <c r="DA49" s="130" t="s">
        <v>2119</v>
      </c>
    </row>
    <row r="50" spans="1:105" ht="12" customHeight="1" x14ac:dyDescent="0.25">
      <c r="A50" s="97" t="s">
        <v>138</v>
      </c>
      <c r="B50" s="98">
        <v>397.75887865518922</v>
      </c>
      <c r="C50" s="98">
        <v>389.77815492378704</v>
      </c>
      <c r="D50" s="98">
        <v>373.05245546471275</v>
      </c>
      <c r="E50" s="98">
        <v>375.46330831303356</v>
      </c>
      <c r="F50" s="98">
        <v>355.25623101959513</v>
      </c>
      <c r="G50" s="98">
        <v>323.29278755241762</v>
      </c>
      <c r="H50" s="98">
        <v>300.97208009306053</v>
      </c>
      <c r="I50" s="98">
        <v>269.0639156720888</v>
      </c>
      <c r="J50" s="98">
        <v>275.25492871532509</v>
      </c>
      <c r="K50" s="98">
        <v>260.51398070071133</v>
      </c>
      <c r="L50" s="98">
        <v>230.44278175055263</v>
      </c>
      <c r="M50" s="98">
        <v>224.47957112001032</v>
      </c>
      <c r="N50" s="98">
        <v>200.55850399774459</v>
      </c>
      <c r="O50" s="98">
        <v>159.78105422549575</v>
      </c>
      <c r="P50" s="98">
        <v>166.64047624086828</v>
      </c>
      <c r="Q50" s="98">
        <v>184.04137276401141</v>
      </c>
      <c r="R50" s="98">
        <v>181.21683488812275</v>
      </c>
      <c r="S50" s="98">
        <v>134.1601149781923</v>
      </c>
      <c r="T50" s="98">
        <v>130.59650895858866</v>
      </c>
      <c r="U50" s="98">
        <v>142.11649623063275</v>
      </c>
      <c r="V50" s="98">
        <v>137.27560070695097</v>
      </c>
      <c r="W50" s="98">
        <v>160.04395416768881</v>
      </c>
      <c r="DA50" s="63" t="s">
        <v>2120</v>
      </c>
    </row>
    <row r="51" spans="1:105" ht="12" customHeight="1" x14ac:dyDescent="0.25">
      <c r="A51" s="97" t="s">
        <v>137</v>
      </c>
      <c r="B51" s="98">
        <v>1.0559957765506789</v>
      </c>
      <c r="C51" s="98">
        <v>1.0683333850906447</v>
      </c>
      <c r="D51" s="98">
        <v>1.0061449101633966</v>
      </c>
      <c r="E51" s="98">
        <v>1.0171206585359134</v>
      </c>
      <c r="F51" s="98">
        <v>0.967473011729585</v>
      </c>
      <c r="G51" s="98">
        <v>0.9725956715398909</v>
      </c>
      <c r="H51" s="98">
        <v>0.79122703286738227</v>
      </c>
      <c r="I51" s="98">
        <v>0.76869099931054974</v>
      </c>
      <c r="J51" s="98">
        <v>0.92449078162283838</v>
      </c>
      <c r="K51" s="98">
        <v>0.85427693555073358</v>
      </c>
      <c r="L51" s="98">
        <v>0.7744008793930709</v>
      </c>
      <c r="M51" s="98">
        <v>0.79102601667823247</v>
      </c>
      <c r="N51" s="98">
        <v>0.64165931138833632</v>
      </c>
      <c r="O51" s="98">
        <v>0.50570571038613699</v>
      </c>
      <c r="P51" s="98">
        <v>0.51433784987978992</v>
      </c>
      <c r="Q51" s="98">
        <v>0.60697280377569285</v>
      </c>
      <c r="R51" s="98">
        <v>0.69469964121097405</v>
      </c>
      <c r="S51" s="98">
        <v>0.48378044728361397</v>
      </c>
      <c r="T51" s="98">
        <v>0.49838117797950965</v>
      </c>
      <c r="U51" s="98">
        <v>0.58850123006376409</v>
      </c>
      <c r="V51" s="98">
        <v>0.54061720753340037</v>
      </c>
      <c r="W51" s="98">
        <v>0.65847593389272885</v>
      </c>
      <c r="DA51" s="63" t="s">
        <v>2121</v>
      </c>
    </row>
    <row r="52" spans="1:105" ht="12" customHeight="1" x14ac:dyDescent="0.25">
      <c r="A52" s="100" t="s">
        <v>216</v>
      </c>
      <c r="B52" s="101">
        <v>1.0559957765506789</v>
      </c>
      <c r="C52" s="101">
        <v>1.0683333850906447</v>
      </c>
      <c r="D52" s="101">
        <v>1.0061449101633966</v>
      </c>
      <c r="E52" s="101">
        <v>1.0171206585359134</v>
      </c>
      <c r="F52" s="101">
        <v>0.967473011729585</v>
      </c>
      <c r="G52" s="101">
        <v>0.9725956715398909</v>
      </c>
      <c r="H52" s="101">
        <v>0.79122703286738227</v>
      </c>
      <c r="I52" s="101">
        <v>0.76869099931054974</v>
      </c>
      <c r="J52" s="101">
        <v>0.92449078162283838</v>
      </c>
      <c r="K52" s="101">
        <v>0.85427693555073358</v>
      </c>
      <c r="L52" s="101">
        <v>0.7744008793930709</v>
      </c>
      <c r="M52" s="101">
        <v>0.79102601667823247</v>
      </c>
      <c r="N52" s="101">
        <v>0.64165931138833632</v>
      </c>
      <c r="O52" s="101">
        <v>0.50570571038613699</v>
      </c>
      <c r="P52" s="101">
        <v>0.51433784987978992</v>
      </c>
      <c r="Q52" s="101">
        <v>0.60697280377569285</v>
      </c>
      <c r="R52" s="101">
        <v>0.69469964121097405</v>
      </c>
      <c r="S52" s="101">
        <v>0.48378044728361397</v>
      </c>
      <c r="T52" s="101">
        <v>0.49838117797950965</v>
      </c>
      <c r="U52" s="101">
        <v>0.58850123006376409</v>
      </c>
      <c r="V52" s="101">
        <v>0.54061720753340037</v>
      </c>
      <c r="W52" s="101">
        <v>0.65847593389272885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22.080967012812053</v>
      </c>
      <c r="C58" s="122">
        <v>21.609283565413826</v>
      </c>
      <c r="D58" s="122">
        <v>21.455198478758824</v>
      </c>
      <c r="E58" s="122">
        <v>19.855289794938976</v>
      </c>
      <c r="F58" s="122">
        <v>22.033756125616097</v>
      </c>
      <c r="G58" s="122">
        <v>19.720744453884148</v>
      </c>
      <c r="H58" s="122">
        <v>19.280855238259587</v>
      </c>
      <c r="I58" s="122">
        <v>19.831734203319392</v>
      </c>
      <c r="J58" s="122">
        <v>20.600179349590867</v>
      </c>
      <c r="K58" s="122">
        <v>18.42124418493442</v>
      </c>
      <c r="L58" s="122">
        <v>22.778159082610838</v>
      </c>
      <c r="M58" s="122">
        <v>20.919108433512889</v>
      </c>
      <c r="N58" s="122">
        <v>6.791770791868089</v>
      </c>
      <c r="O58" s="122">
        <v>32.756563431102769</v>
      </c>
      <c r="P58" s="122">
        <v>37.098581116596236</v>
      </c>
      <c r="Q58" s="122">
        <v>33.748836014446866</v>
      </c>
      <c r="R58" s="122">
        <v>33.739059149158521</v>
      </c>
      <c r="S58" s="122">
        <v>40.210783457722904</v>
      </c>
      <c r="T58" s="122">
        <v>60.615227763390259</v>
      </c>
      <c r="U58" s="122">
        <v>80.304936613720201</v>
      </c>
      <c r="V58" s="122">
        <v>109.41785376983312</v>
      </c>
      <c r="W58" s="122">
        <v>106.87965811688269</v>
      </c>
      <c r="DA58" s="130" t="s">
        <v>2128</v>
      </c>
    </row>
    <row r="59" spans="1:105" ht="12" customHeight="1" x14ac:dyDescent="0.25">
      <c r="A59" s="97" t="s">
        <v>50</v>
      </c>
      <c r="B59" s="98">
        <v>22.080967012812053</v>
      </c>
      <c r="C59" s="98">
        <v>21.609283565413826</v>
      </c>
      <c r="D59" s="98">
        <v>21.455198478758824</v>
      </c>
      <c r="E59" s="98">
        <v>19.855289794938976</v>
      </c>
      <c r="F59" s="98">
        <v>22.033756125616097</v>
      </c>
      <c r="G59" s="98">
        <v>19.720744453884148</v>
      </c>
      <c r="H59" s="98">
        <v>19.280855238259587</v>
      </c>
      <c r="I59" s="98">
        <v>19.831734203319392</v>
      </c>
      <c r="J59" s="98">
        <v>20.600179349590867</v>
      </c>
      <c r="K59" s="98">
        <v>18.42124418493442</v>
      </c>
      <c r="L59" s="98">
        <v>22.778159082610838</v>
      </c>
      <c r="M59" s="98">
        <v>20.919108433512889</v>
      </c>
      <c r="N59" s="98">
        <v>6.791770791868089</v>
      </c>
      <c r="O59" s="98">
        <v>32.756563431102769</v>
      </c>
      <c r="P59" s="98">
        <v>37.098581116596236</v>
      </c>
      <c r="Q59" s="98">
        <v>33.748836014446866</v>
      </c>
      <c r="R59" s="98">
        <v>33.739059149158521</v>
      </c>
      <c r="S59" s="98">
        <v>40.210783457722904</v>
      </c>
      <c r="T59" s="98">
        <v>60.615227763390259</v>
      </c>
      <c r="U59" s="98">
        <v>80.304936613720201</v>
      </c>
      <c r="V59" s="98">
        <v>109.41785376983312</v>
      </c>
      <c r="W59" s="98">
        <v>106.87965811688269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11.410941960000001</v>
      </c>
      <c r="C62" s="117">
        <f t="shared" si="21"/>
        <v>12.269069999999999</v>
      </c>
      <c r="D62" s="117">
        <f t="shared" si="21"/>
        <v>20.09522196</v>
      </c>
      <c r="E62" s="117">
        <f t="shared" si="21"/>
        <v>43.926299999999983</v>
      </c>
      <c r="F62" s="117">
        <f t="shared" si="21"/>
        <v>81.390283920000016</v>
      </c>
      <c r="G62" s="117">
        <f t="shared" si="21"/>
        <v>171.97095959999999</v>
      </c>
      <c r="H62" s="117">
        <f t="shared" si="21"/>
        <v>327.17802743999988</v>
      </c>
      <c r="I62" s="117">
        <f t="shared" si="21"/>
        <v>414.82341648000016</v>
      </c>
      <c r="J62" s="117">
        <f t="shared" si="21"/>
        <v>487.38279744000016</v>
      </c>
      <c r="K62" s="117">
        <f t="shared" si="21"/>
        <v>601.13050667999994</v>
      </c>
      <c r="L62" s="117">
        <f t="shared" si="21"/>
        <v>598.0471833600003</v>
      </c>
      <c r="M62" s="117">
        <f t="shared" si="21"/>
        <v>817.43552352000052</v>
      </c>
      <c r="N62" s="117">
        <f t="shared" si="21"/>
        <v>728.86737924000033</v>
      </c>
      <c r="O62" s="117">
        <f t="shared" si="21"/>
        <v>545.9513993999999</v>
      </c>
      <c r="P62" s="117">
        <f t="shared" si="21"/>
        <v>543.93038568000054</v>
      </c>
      <c r="Q62" s="117">
        <f t="shared" si="21"/>
        <v>837.22053492000009</v>
      </c>
      <c r="R62" s="117">
        <f t="shared" ref="R62:V62" si="22">R63+R66+R68+R77</f>
        <v>772.95141000000046</v>
      </c>
      <c r="S62" s="117">
        <f t="shared" si="22"/>
        <v>847.12727880000079</v>
      </c>
      <c r="T62" s="117">
        <f t="shared" si="22"/>
        <v>778.21933464000006</v>
      </c>
      <c r="U62" s="117">
        <f t="shared" si="22"/>
        <v>913.29624144000002</v>
      </c>
      <c r="V62" s="117">
        <f t="shared" si="22"/>
        <v>1042.719076079999</v>
      </c>
      <c r="W62" s="117">
        <f t="shared" ref="W62" si="23">W63+W66+W68+W77</f>
        <v>1178.4949664399992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11.108995523578066</v>
      </c>
      <c r="C63" s="122">
        <f t="shared" si="24"/>
        <v>11.958348635082187</v>
      </c>
      <c r="D63" s="122">
        <f t="shared" si="24"/>
        <v>19.592492337842859</v>
      </c>
      <c r="E63" s="122">
        <f t="shared" si="24"/>
        <v>42.946660090541613</v>
      </c>
      <c r="F63" s="122">
        <f t="shared" si="24"/>
        <v>79.49373299121801</v>
      </c>
      <c r="G63" s="122">
        <f t="shared" si="24"/>
        <v>168.22690744539969</v>
      </c>
      <c r="H63" s="122">
        <f t="shared" si="24"/>
        <v>319.88289702787563</v>
      </c>
      <c r="I63" s="122">
        <f t="shared" si="24"/>
        <v>405.16839982002057</v>
      </c>
      <c r="J63" s="122">
        <f t="shared" si="24"/>
        <v>474.92825997196269</v>
      </c>
      <c r="K63" s="122">
        <f t="shared" si="24"/>
        <v>583.47449325528919</v>
      </c>
      <c r="L63" s="122">
        <f t="shared" si="24"/>
        <v>579.85201529920914</v>
      </c>
      <c r="M63" s="122">
        <f t="shared" si="24"/>
        <v>798.53840409258805</v>
      </c>
      <c r="N63" s="122">
        <f t="shared" si="24"/>
        <v>708.64893980791453</v>
      </c>
      <c r="O63" s="122">
        <f t="shared" si="24"/>
        <v>521.17437100352049</v>
      </c>
      <c r="P63" s="122">
        <f t="shared" si="24"/>
        <v>519.1562647493987</v>
      </c>
      <c r="Q63" s="122">
        <f t="shared" si="24"/>
        <v>807.88079592000008</v>
      </c>
      <c r="R63" s="122">
        <f t="shared" ref="R63:V63" si="25">SUM(R64:R65)</f>
        <v>742.51046023441495</v>
      </c>
      <c r="S63" s="122">
        <f t="shared" si="25"/>
        <v>809.24095400646888</v>
      </c>
      <c r="T63" s="122">
        <f t="shared" si="25"/>
        <v>738.78762696945023</v>
      </c>
      <c r="U63" s="122">
        <f t="shared" si="25"/>
        <v>872.32717895734083</v>
      </c>
      <c r="V63" s="122">
        <f t="shared" si="25"/>
        <v>1001.0268784860416</v>
      </c>
      <c r="W63" s="122">
        <f t="shared" ref="W63" si="26">SUM(W64:W65)</f>
        <v>1135.4559961879238</v>
      </c>
      <c r="DA63" s="130" t="s">
        <v>2132</v>
      </c>
    </row>
    <row r="64" spans="1:105" ht="12" customHeight="1" x14ac:dyDescent="0.25">
      <c r="A64" s="97" t="s">
        <v>217</v>
      </c>
      <c r="B64" s="98">
        <v>11.108995523578066</v>
      </c>
      <c r="C64" s="98">
        <v>11.958348635082187</v>
      </c>
      <c r="D64" s="98">
        <v>19.592492337842859</v>
      </c>
      <c r="E64" s="98">
        <v>42.946660090541613</v>
      </c>
      <c r="F64" s="98">
        <v>79.49373299121801</v>
      </c>
      <c r="G64" s="98">
        <v>168.22690744539969</v>
      </c>
      <c r="H64" s="98">
        <v>319.88289702787563</v>
      </c>
      <c r="I64" s="98">
        <v>405.16839982002057</v>
      </c>
      <c r="J64" s="98">
        <v>474.92825997196269</v>
      </c>
      <c r="K64" s="98">
        <v>583.47449325528919</v>
      </c>
      <c r="L64" s="98">
        <v>579.85201529920914</v>
      </c>
      <c r="M64" s="98">
        <v>798.53840409258805</v>
      </c>
      <c r="N64" s="98">
        <v>708.64893980791453</v>
      </c>
      <c r="O64" s="98">
        <v>521.17437100352049</v>
      </c>
      <c r="P64" s="98">
        <v>519.1562647493987</v>
      </c>
      <c r="Q64" s="98">
        <v>807.88079592000008</v>
      </c>
      <c r="R64" s="98">
        <v>742.51046023441495</v>
      </c>
      <c r="S64" s="98">
        <v>809.24095400646888</v>
      </c>
      <c r="T64" s="98">
        <v>738.78762696945023</v>
      </c>
      <c r="U64" s="98">
        <v>872.32717895734083</v>
      </c>
      <c r="V64" s="98">
        <v>1001.0268784860416</v>
      </c>
      <c r="W64" s="98">
        <v>1135.4559961879238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0.27666993934836243</v>
      </c>
      <c r="C68" s="122">
        <v>0.28429882856619987</v>
      </c>
      <c r="D68" s="122">
        <v>0.45532715428441795</v>
      </c>
      <c r="E68" s="122">
        <v>0.88633304079061492</v>
      </c>
      <c r="F68" s="122">
        <v>1.7135862250574385</v>
      </c>
      <c r="G68" s="122">
        <v>3.3766920743682443</v>
      </c>
      <c r="H68" s="122">
        <v>6.5701241373259949</v>
      </c>
      <c r="I68" s="122">
        <v>8.696608135802677</v>
      </c>
      <c r="J68" s="122">
        <v>11.299406065096909</v>
      </c>
      <c r="K68" s="122">
        <v>16.093136205958665</v>
      </c>
      <c r="L68" s="122">
        <v>16.56302197224651</v>
      </c>
      <c r="M68" s="122">
        <v>17.301993483697803</v>
      </c>
      <c r="N68" s="122">
        <v>18.469244905488381</v>
      </c>
      <c r="O68" s="122">
        <v>22.621795473774931</v>
      </c>
      <c r="P68" s="122">
        <v>22.611089223062038</v>
      </c>
      <c r="Q68" s="122">
        <v>26.70920999999996</v>
      </c>
      <c r="R68" s="122">
        <v>26.290671765585525</v>
      </c>
      <c r="S68" s="122">
        <v>33.501068700000047</v>
      </c>
      <c r="T68" s="122">
        <v>34.470952970549831</v>
      </c>
      <c r="U68" s="122">
        <v>34.861960382659213</v>
      </c>
      <c r="V68" s="122">
        <v>35.456803266938486</v>
      </c>
      <c r="W68" s="122">
        <v>36.368152264884159</v>
      </c>
      <c r="DA68" s="130" t="s">
        <v>2137</v>
      </c>
    </row>
    <row r="69" spans="1:105" ht="12" customHeight="1" x14ac:dyDescent="0.25">
      <c r="A69" s="97" t="s">
        <v>134</v>
      </c>
      <c r="B69" s="98">
        <v>0.27590795124662926</v>
      </c>
      <c r="C69" s="98">
        <v>0.28366841699020884</v>
      </c>
      <c r="D69" s="98">
        <v>0.45495601644144967</v>
      </c>
      <c r="E69" s="98">
        <v>0.88502650490788026</v>
      </c>
      <c r="F69" s="98">
        <v>1.7118720885959895</v>
      </c>
      <c r="G69" s="98">
        <v>3.368929618196137</v>
      </c>
      <c r="H69" s="98">
        <v>6.5529296167803901</v>
      </c>
      <c r="I69" s="98">
        <v>8.6710093868452525</v>
      </c>
      <c r="J69" s="98">
        <v>11.26390864330372</v>
      </c>
      <c r="K69" s="98">
        <v>16.034948406342171</v>
      </c>
      <c r="L69" s="98">
        <v>16.504152931992301</v>
      </c>
      <c r="M69" s="98">
        <v>17.245656031142971</v>
      </c>
      <c r="N69" s="98">
        <v>18.416040083555419</v>
      </c>
      <c r="O69" s="98">
        <v>22.549222759401847</v>
      </c>
      <c r="P69" s="98">
        <v>22.546607739207968</v>
      </c>
      <c r="Q69" s="98">
        <v>26.627232638667039</v>
      </c>
      <c r="R69" s="98">
        <v>26.207879665679346</v>
      </c>
      <c r="S69" s="98">
        <v>33.372918419652819</v>
      </c>
      <c r="T69" s="98">
        <v>34.32925534629878</v>
      </c>
      <c r="U69" s="98">
        <v>34.722699241119322</v>
      </c>
      <c r="V69" s="98">
        <v>35.310092390567149</v>
      </c>
      <c r="W69" s="98">
        <v>36.22227595326256</v>
      </c>
      <c r="DA69" s="63" t="s">
        <v>2138</v>
      </c>
    </row>
    <row r="70" spans="1:105" ht="12" customHeight="1" x14ac:dyDescent="0.25">
      <c r="A70" s="97" t="s">
        <v>133</v>
      </c>
      <c r="B70" s="98">
        <v>7.619881017331846E-4</v>
      </c>
      <c r="C70" s="98">
        <v>6.3041157599101204E-4</v>
      </c>
      <c r="D70" s="98">
        <v>3.711378429682667E-4</v>
      </c>
      <c r="E70" s="98">
        <v>1.3065358827346334E-3</v>
      </c>
      <c r="F70" s="98">
        <v>1.7141364614489351E-3</v>
      </c>
      <c r="G70" s="98">
        <v>7.7624561721074212E-3</v>
      </c>
      <c r="H70" s="98">
        <v>1.7194520545604681E-2</v>
      </c>
      <c r="I70" s="98">
        <v>2.5598748957424856E-2</v>
      </c>
      <c r="J70" s="98">
        <v>3.5497421793189009E-2</v>
      </c>
      <c r="K70" s="98">
        <v>5.8187799616493487E-2</v>
      </c>
      <c r="L70" s="98">
        <v>5.8869040254209734E-2</v>
      </c>
      <c r="M70" s="98">
        <v>5.6337452554831816E-2</v>
      </c>
      <c r="N70" s="98">
        <v>5.3204821932962686E-2</v>
      </c>
      <c r="O70" s="98">
        <v>7.2572714373085018E-2</v>
      </c>
      <c r="P70" s="98">
        <v>6.4481483854068711E-2</v>
      </c>
      <c r="Q70" s="98">
        <v>8.1977361332922175E-2</v>
      </c>
      <c r="R70" s="98">
        <v>8.2792099906179861E-2</v>
      </c>
      <c r="S70" s="98">
        <v>0.12815028034722903</v>
      </c>
      <c r="T70" s="98">
        <v>0.14169762425105376</v>
      </c>
      <c r="U70" s="98">
        <v>0.13926114153988703</v>
      </c>
      <c r="V70" s="98">
        <v>0.14671087637133645</v>
      </c>
      <c r="W70" s="98">
        <v>0.14587631162160197</v>
      </c>
      <c r="DA70" s="63" t="s">
        <v>2139</v>
      </c>
    </row>
    <row r="71" spans="1:105" ht="12" customHeight="1" x14ac:dyDescent="0.25">
      <c r="A71" s="100" t="s">
        <v>217</v>
      </c>
      <c r="B71" s="101">
        <v>7.619881017331846E-4</v>
      </c>
      <c r="C71" s="101">
        <v>6.3041157599101204E-4</v>
      </c>
      <c r="D71" s="101">
        <v>3.711378429682667E-4</v>
      </c>
      <c r="E71" s="101">
        <v>1.3065358827346334E-3</v>
      </c>
      <c r="F71" s="101">
        <v>1.7141364614489351E-3</v>
      </c>
      <c r="G71" s="101">
        <v>7.7624561721074212E-3</v>
      </c>
      <c r="H71" s="101">
        <v>1.7194520545604681E-2</v>
      </c>
      <c r="I71" s="101">
        <v>2.5598748957424856E-2</v>
      </c>
      <c r="J71" s="101">
        <v>3.5497421793189009E-2</v>
      </c>
      <c r="K71" s="101">
        <v>5.8187799616493487E-2</v>
      </c>
      <c r="L71" s="101">
        <v>5.8869040254209734E-2</v>
      </c>
      <c r="M71" s="101">
        <v>5.6337452554831816E-2</v>
      </c>
      <c r="N71" s="101">
        <v>5.3204821932962686E-2</v>
      </c>
      <c r="O71" s="101">
        <v>7.2572714373085018E-2</v>
      </c>
      <c r="P71" s="101">
        <v>6.4481483854068711E-2</v>
      </c>
      <c r="Q71" s="101">
        <v>8.1977361332922175E-2</v>
      </c>
      <c r="R71" s="101">
        <v>8.2792099906179861E-2</v>
      </c>
      <c r="S71" s="101">
        <v>0.12815028034722903</v>
      </c>
      <c r="T71" s="101">
        <v>0.14169762425105376</v>
      </c>
      <c r="U71" s="101">
        <v>0.13926114153988703</v>
      </c>
      <c r="V71" s="101">
        <v>0.14671087637133645</v>
      </c>
      <c r="W71" s="101">
        <v>0.14587631162160197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2.5276497073571123E-2</v>
      </c>
      <c r="C77" s="122">
        <v>2.6422536351612038E-2</v>
      </c>
      <c r="D77" s="122">
        <v>4.7402467872723023E-2</v>
      </c>
      <c r="E77" s="122">
        <v>9.3306868667753881E-2</v>
      </c>
      <c r="F77" s="122">
        <v>0.18296470372455981</v>
      </c>
      <c r="G77" s="122">
        <v>0.36736008023206862</v>
      </c>
      <c r="H77" s="122">
        <v>0.72500627479824553</v>
      </c>
      <c r="I77" s="122">
        <v>0.95840852417694689</v>
      </c>
      <c r="J77" s="122">
        <v>1.1551314029405952</v>
      </c>
      <c r="K77" s="122">
        <v>1.5628772187520268</v>
      </c>
      <c r="L77" s="122">
        <v>1.6321460885447283</v>
      </c>
      <c r="M77" s="122">
        <v>1.5951259437146199</v>
      </c>
      <c r="N77" s="122">
        <v>1.7491945265974773</v>
      </c>
      <c r="O77" s="122">
        <v>2.155232922704549</v>
      </c>
      <c r="P77" s="122">
        <v>2.1630317075397829</v>
      </c>
      <c r="Q77" s="122">
        <v>2.6305290000000099</v>
      </c>
      <c r="R77" s="122">
        <v>4.1502779999999646</v>
      </c>
      <c r="S77" s="122">
        <v>4.3852560935319502</v>
      </c>
      <c r="T77" s="122">
        <v>4.9607546999999705</v>
      </c>
      <c r="U77" s="122">
        <v>6.107102099999989</v>
      </c>
      <c r="V77" s="122">
        <v>6.2353943270188816</v>
      </c>
      <c r="W77" s="122">
        <v>6.670817987191251</v>
      </c>
      <c r="DA77" s="130" t="s">
        <v>2146</v>
      </c>
    </row>
    <row r="78" spans="1:105" ht="12" customHeight="1" x14ac:dyDescent="0.25">
      <c r="A78" s="97" t="s">
        <v>192</v>
      </c>
      <c r="B78" s="98">
        <v>2.5276497073571123E-2</v>
      </c>
      <c r="C78" s="98">
        <v>2.6422536351612038E-2</v>
      </c>
      <c r="D78" s="98">
        <v>4.7402467872723023E-2</v>
      </c>
      <c r="E78" s="98">
        <v>9.3306868667753881E-2</v>
      </c>
      <c r="F78" s="98">
        <v>0.18296470372455981</v>
      </c>
      <c r="G78" s="98">
        <v>0.36736008023206862</v>
      </c>
      <c r="H78" s="98">
        <v>0.72500627479824553</v>
      </c>
      <c r="I78" s="98">
        <v>0.95840852417694689</v>
      </c>
      <c r="J78" s="98">
        <v>1.1551314029405952</v>
      </c>
      <c r="K78" s="98">
        <v>1.5628772187520268</v>
      </c>
      <c r="L78" s="98">
        <v>1.6321460885447283</v>
      </c>
      <c r="M78" s="98">
        <v>1.5951259437146199</v>
      </c>
      <c r="N78" s="98">
        <v>1.7491945265974773</v>
      </c>
      <c r="O78" s="98">
        <v>2.155232922704549</v>
      </c>
      <c r="P78" s="98">
        <v>2.1630317075397829</v>
      </c>
      <c r="Q78" s="98">
        <v>2.6305290000000099</v>
      </c>
      <c r="R78" s="98">
        <v>4.1502779999999646</v>
      </c>
      <c r="S78" s="98">
        <v>4.3852560935319502</v>
      </c>
      <c r="T78" s="98">
        <v>4.9607546999999705</v>
      </c>
      <c r="U78" s="98">
        <v>6.107102099999989</v>
      </c>
      <c r="V78" s="98">
        <v>6.2353943270188816</v>
      </c>
      <c r="W78" s="98">
        <v>6.670817987191251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7.946869759561892</v>
      </c>
      <c r="C81" s="117">
        <f t="shared" si="28"/>
        <v>7.6444524579796944</v>
      </c>
      <c r="D81" s="117">
        <f t="shared" si="28"/>
        <v>7.4430652489246807</v>
      </c>
      <c r="E81" s="117">
        <f t="shared" si="28"/>
        <v>6.7893279030930245</v>
      </c>
      <c r="F81" s="117">
        <f t="shared" si="28"/>
        <v>7.0974661479477241</v>
      </c>
      <c r="G81" s="117">
        <f t="shared" si="28"/>
        <v>6.6994135942164457</v>
      </c>
      <c r="H81" s="117">
        <f t="shared" si="28"/>
        <v>6.9308377608143337</v>
      </c>
      <c r="I81" s="117">
        <f t="shared" si="28"/>
        <v>7.3665604901436552</v>
      </c>
      <c r="J81" s="117">
        <f t="shared" si="28"/>
        <v>7.5992574826464772</v>
      </c>
      <c r="K81" s="117">
        <f t="shared" si="28"/>
        <v>7.1141473956572447</v>
      </c>
      <c r="L81" s="117">
        <f t="shared" si="28"/>
        <v>8.8370667748528806</v>
      </c>
      <c r="M81" s="117">
        <f t="shared" si="28"/>
        <v>9.7401565802203383</v>
      </c>
      <c r="N81" s="117">
        <f t="shared" si="28"/>
        <v>4.6125409606651075</v>
      </c>
      <c r="O81" s="117">
        <f t="shared" si="28"/>
        <v>17.059825928984605</v>
      </c>
      <c r="P81" s="117">
        <f t="shared" si="28"/>
        <v>18.233854178219932</v>
      </c>
      <c r="Q81" s="117">
        <f t="shared" si="28"/>
        <v>18.262966754270561</v>
      </c>
      <c r="R81" s="117">
        <f t="shared" ref="R81:V81" si="29">R82+R85+R87+R100</f>
        <v>18.985569555659303</v>
      </c>
      <c r="S81" s="117">
        <f t="shared" si="29"/>
        <v>22.433267505454683</v>
      </c>
      <c r="T81" s="117">
        <f t="shared" si="29"/>
        <v>34.54094695707488</v>
      </c>
      <c r="U81" s="117">
        <f t="shared" si="29"/>
        <v>39.134536228577858</v>
      </c>
      <c r="V81" s="117">
        <f t="shared" si="29"/>
        <v>42.109035227150983</v>
      </c>
      <c r="W81" s="117">
        <f t="shared" ref="W81" si="30">W82+W85+W87+W100</f>
        <v>42.960774805786883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2.5436719100823364</v>
      </c>
      <c r="C87" s="122">
        <v>2.5588379601040385</v>
      </c>
      <c r="D87" s="122">
        <v>2.6465302050814024</v>
      </c>
      <c r="E87" s="122">
        <v>2.6364053078134302</v>
      </c>
      <c r="F87" s="122">
        <v>2.6347264826953682</v>
      </c>
      <c r="G87" s="122">
        <v>2.5138837058409091</v>
      </c>
      <c r="H87" s="122">
        <v>2.3861388776569523</v>
      </c>
      <c r="I87" s="122">
        <v>2.0667644172758028</v>
      </c>
      <c r="J87" s="122">
        <v>2.0007386090001691</v>
      </c>
      <c r="K87" s="122">
        <v>1.9111831153929073</v>
      </c>
      <c r="L87" s="122">
        <v>1.7417555586325657</v>
      </c>
      <c r="M87" s="122">
        <v>1.5353120275171293</v>
      </c>
      <c r="N87" s="122">
        <v>1.4450877815259513</v>
      </c>
      <c r="O87" s="122">
        <v>2.4275809470778684</v>
      </c>
      <c r="P87" s="122">
        <v>2.4913187691694665</v>
      </c>
      <c r="Q87" s="122">
        <v>2.3839194252330129</v>
      </c>
      <c r="R87" s="122">
        <v>2.2918787190129155</v>
      </c>
      <c r="S87" s="122">
        <v>2.3934523175925664</v>
      </c>
      <c r="T87" s="122">
        <v>2.4403870911496757</v>
      </c>
      <c r="U87" s="122">
        <v>2.5283478002555957</v>
      </c>
      <c r="V87" s="122">
        <v>2.5458915608142072</v>
      </c>
      <c r="W87" s="122">
        <v>2.5331695386560011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2.5370376427774315</v>
      </c>
      <c r="C92" s="101">
        <v>2.5521492360315201</v>
      </c>
      <c r="D92" s="101">
        <v>2.6394395444801337</v>
      </c>
      <c r="E92" s="101">
        <v>2.629339013805351</v>
      </c>
      <c r="F92" s="101">
        <v>2.6280629374345361</v>
      </c>
      <c r="G92" s="101">
        <v>2.5069772695722019</v>
      </c>
      <c r="H92" s="101">
        <v>2.3800073365558374</v>
      </c>
      <c r="I92" s="101">
        <v>2.0609992982420802</v>
      </c>
      <c r="J92" s="101">
        <v>1.9943043641323763</v>
      </c>
      <c r="K92" s="101">
        <v>1.905150869702797</v>
      </c>
      <c r="L92" s="101">
        <v>1.7362885134926336</v>
      </c>
      <c r="M92" s="101">
        <v>1.5322115339844291</v>
      </c>
      <c r="N92" s="101">
        <v>1.4448981498051416</v>
      </c>
      <c r="O92" s="101">
        <v>2.4193785672409334</v>
      </c>
      <c r="P92" s="101">
        <v>2.4832206396378336</v>
      </c>
      <c r="Q92" s="101">
        <v>2.376660557124985</v>
      </c>
      <c r="R92" s="101">
        <v>2.2840198170137884</v>
      </c>
      <c r="S92" s="101">
        <v>2.3844199552736045</v>
      </c>
      <c r="T92" s="101">
        <v>2.4300383762502555</v>
      </c>
      <c r="U92" s="101">
        <v>2.5172151360024526</v>
      </c>
      <c r="V92" s="101">
        <v>2.5343837482964129</v>
      </c>
      <c r="W92" s="101">
        <v>2.5224586838070873</v>
      </c>
      <c r="DA92" s="131" t="s">
        <v>2160</v>
      </c>
    </row>
    <row r="93" spans="1:105" ht="12" customHeight="1" x14ac:dyDescent="0.25">
      <c r="A93" s="107" t="s">
        <v>123</v>
      </c>
      <c r="B93" s="104">
        <v>6.6342673049047786E-3</v>
      </c>
      <c r="C93" s="104">
        <v>6.6887240725186066E-3</v>
      </c>
      <c r="D93" s="104">
        <v>7.0906606012685431E-3</v>
      </c>
      <c r="E93" s="104">
        <v>7.0662940080792255E-3</v>
      </c>
      <c r="F93" s="104">
        <v>6.6635452608322775E-3</v>
      </c>
      <c r="G93" s="104">
        <v>6.9064362687070403E-3</v>
      </c>
      <c r="H93" s="104">
        <v>6.1315411011147796E-3</v>
      </c>
      <c r="I93" s="104">
        <v>5.7651190337226496E-3</v>
      </c>
      <c r="J93" s="104">
        <v>6.4342448677927565E-3</v>
      </c>
      <c r="K93" s="104">
        <v>6.0322456901103416E-3</v>
      </c>
      <c r="L93" s="104">
        <v>5.4670451399322301E-3</v>
      </c>
      <c r="M93" s="104">
        <v>3.1004935327002474E-3</v>
      </c>
      <c r="N93" s="104">
        <v>1.8963172080955926E-4</v>
      </c>
      <c r="O93" s="104">
        <v>8.2023798369348696E-3</v>
      </c>
      <c r="P93" s="104">
        <v>8.0981295316331307E-3</v>
      </c>
      <c r="Q93" s="104">
        <v>7.2588681080280664E-3</v>
      </c>
      <c r="R93" s="104">
        <v>7.8589019991272442E-3</v>
      </c>
      <c r="S93" s="104">
        <v>9.0323623189618278E-3</v>
      </c>
      <c r="T93" s="104">
        <v>1.0348714899420328E-2</v>
      </c>
      <c r="U93" s="104">
        <v>1.1132664253142998E-2</v>
      </c>
      <c r="V93" s="104">
        <v>1.150781251779419E-2</v>
      </c>
      <c r="W93" s="104">
        <v>1.0710854848913995E-2</v>
      </c>
      <c r="DA93" s="132" t="s">
        <v>2161</v>
      </c>
    </row>
    <row r="94" spans="1:105" ht="12" customHeight="1" x14ac:dyDescent="0.25">
      <c r="A94" s="108" t="s">
        <v>50</v>
      </c>
      <c r="B94" s="98">
        <v>6.6342673049047786E-3</v>
      </c>
      <c r="C94" s="98">
        <v>6.6887240725186066E-3</v>
      </c>
      <c r="D94" s="98">
        <v>7.0906606012685431E-3</v>
      </c>
      <c r="E94" s="98">
        <v>7.0662940080792255E-3</v>
      </c>
      <c r="F94" s="98">
        <v>6.6635452608322775E-3</v>
      </c>
      <c r="G94" s="98">
        <v>6.9064362687070403E-3</v>
      </c>
      <c r="H94" s="98">
        <v>6.1315411011147796E-3</v>
      </c>
      <c r="I94" s="98">
        <v>5.7651190337226496E-3</v>
      </c>
      <c r="J94" s="98">
        <v>6.4342448677927565E-3</v>
      </c>
      <c r="K94" s="98">
        <v>6.0322456901103416E-3</v>
      </c>
      <c r="L94" s="98">
        <v>5.4670451399322301E-3</v>
      </c>
      <c r="M94" s="98">
        <v>3.1004935327002474E-3</v>
      </c>
      <c r="N94" s="98">
        <v>1.8963172080955926E-4</v>
      </c>
      <c r="O94" s="98">
        <v>8.2023798369348696E-3</v>
      </c>
      <c r="P94" s="98">
        <v>8.0981295316331307E-3</v>
      </c>
      <c r="Q94" s="98">
        <v>7.2588681080280664E-3</v>
      </c>
      <c r="R94" s="98">
        <v>7.8589019991272442E-3</v>
      </c>
      <c r="S94" s="98">
        <v>9.0323623189618278E-3</v>
      </c>
      <c r="T94" s="98">
        <v>1.0348714899420328E-2</v>
      </c>
      <c r="U94" s="98">
        <v>1.1132664253142998E-2</v>
      </c>
      <c r="V94" s="98">
        <v>1.150781251779419E-2</v>
      </c>
      <c r="W94" s="98">
        <v>1.0710854848913995E-2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5.4031978494795556</v>
      </c>
      <c r="C100" s="122">
        <v>5.0856144978756559</v>
      </c>
      <c r="D100" s="122">
        <v>4.7965350438432779</v>
      </c>
      <c r="E100" s="122">
        <v>4.1529225952795947</v>
      </c>
      <c r="F100" s="122">
        <v>4.4627396652523554</v>
      </c>
      <c r="G100" s="122">
        <v>4.1855298883755365</v>
      </c>
      <c r="H100" s="122">
        <v>4.5446988831573814</v>
      </c>
      <c r="I100" s="122">
        <v>5.2997960728678528</v>
      </c>
      <c r="J100" s="122">
        <v>5.5985188736463085</v>
      </c>
      <c r="K100" s="122">
        <v>5.2029642802643377</v>
      </c>
      <c r="L100" s="122">
        <v>7.0953112162203142</v>
      </c>
      <c r="M100" s="122">
        <v>8.204844552703209</v>
      </c>
      <c r="N100" s="122">
        <v>3.1674531791391565</v>
      </c>
      <c r="O100" s="122">
        <v>14.632244981906736</v>
      </c>
      <c r="P100" s="122">
        <v>15.742535409050467</v>
      </c>
      <c r="Q100" s="122">
        <v>15.879047329037547</v>
      </c>
      <c r="R100" s="122">
        <v>16.69369083664639</v>
      </c>
      <c r="S100" s="122">
        <v>20.039815187862118</v>
      </c>
      <c r="T100" s="122">
        <v>32.100559865925206</v>
      </c>
      <c r="U100" s="122">
        <v>36.606188428322262</v>
      </c>
      <c r="V100" s="122">
        <v>39.563143666336778</v>
      </c>
      <c r="W100" s="122">
        <v>40.427605267130879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5.4031978494795556</v>
      </c>
      <c r="C102" s="98">
        <v>5.0856144978756559</v>
      </c>
      <c r="D102" s="98">
        <v>4.7965350438432779</v>
      </c>
      <c r="E102" s="98">
        <v>4.1529225952795947</v>
      </c>
      <c r="F102" s="98">
        <v>4.4627396652523554</v>
      </c>
      <c r="G102" s="98">
        <v>4.1855298883755365</v>
      </c>
      <c r="H102" s="98">
        <v>4.5446988831573814</v>
      </c>
      <c r="I102" s="98">
        <v>5.2997960728678528</v>
      </c>
      <c r="J102" s="98">
        <v>5.5985188736463085</v>
      </c>
      <c r="K102" s="98">
        <v>5.2029642802643377</v>
      </c>
      <c r="L102" s="98">
        <v>7.0953112162203142</v>
      </c>
      <c r="M102" s="98">
        <v>8.204844552703209</v>
      </c>
      <c r="N102" s="98">
        <v>3.1674531791391565</v>
      </c>
      <c r="O102" s="98">
        <v>14.632244981906736</v>
      </c>
      <c r="P102" s="98">
        <v>15.742535409050467</v>
      </c>
      <c r="Q102" s="98">
        <v>15.879047329037547</v>
      </c>
      <c r="R102" s="98">
        <v>16.69369083664639</v>
      </c>
      <c r="S102" s="98">
        <v>20.039815187862118</v>
      </c>
      <c r="T102" s="98">
        <v>32.100559865925206</v>
      </c>
      <c r="U102" s="98">
        <v>36.606188428322262</v>
      </c>
      <c r="V102" s="98">
        <v>39.563143666336778</v>
      </c>
      <c r="W102" s="98">
        <v>40.427605267130879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1.5288976453259253E-3</v>
      </c>
      <c r="G105" s="117">
        <f t="shared" si="35"/>
        <v>2.0279555183726036E-3</v>
      </c>
      <c r="H105" s="117">
        <f t="shared" si="35"/>
        <v>2.4421600370932431E-3</v>
      </c>
      <c r="I105" s="117">
        <f t="shared" si="35"/>
        <v>2.7500276964485173E-3</v>
      </c>
      <c r="J105" s="117">
        <f t="shared" si="35"/>
        <v>2.9917682318692553E-3</v>
      </c>
      <c r="K105" s="117">
        <f t="shared" si="35"/>
        <v>2.4517787312787857E-3</v>
      </c>
      <c r="L105" s="117">
        <f t="shared" si="35"/>
        <v>3.2794387066610716E-3</v>
      </c>
      <c r="M105" s="117">
        <f t="shared" si="35"/>
        <v>2.847798305903758E-3</v>
      </c>
      <c r="N105" s="117">
        <f t="shared" si="35"/>
        <v>1.098760101816632E-3</v>
      </c>
      <c r="O105" s="117">
        <f t="shared" si="35"/>
        <v>4.2335976567662963E-3</v>
      </c>
      <c r="P105" s="117">
        <f t="shared" si="35"/>
        <v>3.8733083284846694E-3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1.5288976453259253E-3</v>
      </c>
      <c r="G120" s="122">
        <v>2.0279555183726036E-3</v>
      </c>
      <c r="H120" s="122">
        <v>2.4421600370932431E-3</v>
      </c>
      <c r="I120" s="122">
        <v>2.7500276964485173E-3</v>
      </c>
      <c r="J120" s="122">
        <v>2.9917682318692553E-3</v>
      </c>
      <c r="K120" s="122">
        <v>2.4517787312787857E-3</v>
      </c>
      <c r="L120" s="122">
        <v>3.2794387066610716E-3</v>
      </c>
      <c r="M120" s="122">
        <v>2.847798305903758E-3</v>
      </c>
      <c r="N120" s="122">
        <v>1.098760101816632E-3</v>
      </c>
      <c r="O120" s="122">
        <v>4.2335976567662963E-3</v>
      </c>
      <c r="P120" s="122">
        <v>3.8733083284846694E-3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1.5288976453259253E-3</v>
      </c>
      <c r="G121" s="98">
        <v>2.0279555183726036E-3</v>
      </c>
      <c r="H121" s="98">
        <v>2.4421600370932431E-3</v>
      </c>
      <c r="I121" s="98">
        <v>2.7500276964485173E-3</v>
      </c>
      <c r="J121" s="98">
        <v>2.9917682318692553E-3</v>
      </c>
      <c r="K121" s="98">
        <v>2.4517787312787857E-3</v>
      </c>
      <c r="L121" s="98">
        <v>3.2794387066610716E-3</v>
      </c>
      <c r="M121" s="98">
        <v>2.847798305903758E-3</v>
      </c>
      <c r="N121" s="98">
        <v>1.098760101816632E-3</v>
      </c>
      <c r="O121" s="98">
        <v>4.2335976567662963E-3</v>
      </c>
      <c r="P121" s="98">
        <v>3.8733083284846694E-3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0.40819648993353913</v>
      </c>
      <c r="C124" s="117">
        <f t="shared" si="42"/>
        <v>0.39689728428238236</v>
      </c>
      <c r="D124" s="117">
        <f t="shared" si="42"/>
        <v>0.40710127546010605</v>
      </c>
      <c r="E124" s="117">
        <f t="shared" si="42"/>
        <v>0.4178768806344188</v>
      </c>
      <c r="F124" s="117">
        <f t="shared" si="42"/>
        <v>0.49727640108772536</v>
      </c>
      <c r="G124" s="117">
        <f t="shared" si="42"/>
        <v>0.49293494084712236</v>
      </c>
      <c r="H124" s="117">
        <f t="shared" si="42"/>
        <v>0.52279978604775645</v>
      </c>
      <c r="I124" s="117">
        <f t="shared" si="42"/>
        <v>0.59324248137653823</v>
      </c>
      <c r="J124" s="117">
        <f t="shared" si="42"/>
        <v>0.63209290989862088</v>
      </c>
      <c r="K124" s="117">
        <f t="shared" si="42"/>
        <v>0.58583104516984952</v>
      </c>
      <c r="L124" s="117">
        <f t="shared" si="42"/>
        <v>0.76183183510934405</v>
      </c>
      <c r="M124" s="117">
        <f t="shared" si="42"/>
        <v>0.7466517003070392</v>
      </c>
      <c r="N124" s="117">
        <f t="shared" si="42"/>
        <v>0.26005179620965807</v>
      </c>
      <c r="O124" s="117">
        <f t="shared" si="42"/>
        <v>1.2695189798723012</v>
      </c>
      <c r="P124" s="117">
        <f t="shared" si="42"/>
        <v>1.4590583420873813</v>
      </c>
      <c r="Q124" s="117">
        <f t="shared" si="42"/>
        <v>1.4814710796466259</v>
      </c>
      <c r="R124" s="117">
        <f t="shared" ref="R124:V124" si="43">R125+R128+R130+R139</f>
        <v>1.5322908084154157</v>
      </c>
      <c r="S124" s="117">
        <f t="shared" si="43"/>
        <v>1.7441994053551928</v>
      </c>
      <c r="T124" s="117">
        <f t="shared" si="43"/>
        <v>2.7686351229064985</v>
      </c>
      <c r="U124" s="117">
        <f t="shared" si="43"/>
        <v>3.318040771183389</v>
      </c>
      <c r="V124" s="117">
        <f t="shared" si="43"/>
        <v>4.0208417888480676</v>
      </c>
      <c r="W124" s="117">
        <f t="shared" ref="W124" si="44">W125+W128+W130+W139</f>
        <v>3.8779385883204305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0.40819648993353913</v>
      </c>
      <c r="C139" s="122">
        <v>0.39689728428238236</v>
      </c>
      <c r="D139" s="122">
        <v>0.40710127546010605</v>
      </c>
      <c r="E139" s="122">
        <v>0.4178768806344188</v>
      </c>
      <c r="F139" s="122">
        <v>0.49727640108772536</v>
      </c>
      <c r="G139" s="122">
        <v>0.49293494084712236</v>
      </c>
      <c r="H139" s="122">
        <v>0.52279978604775645</v>
      </c>
      <c r="I139" s="122">
        <v>0.59324248137653823</v>
      </c>
      <c r="J139" s="122">
        <v>0.63209290989862088</v>
      </c>
      <c r="K139" s="122">
        <v>0.58583104516984952</v>
      </c>
      <c r="L139" s="122">
        <v>0.76183183510934405</v>
      </c>
      <c r="M139" s="122">
        <v>0.7466517003070392</v>
      </c>
      <c r="N139" s="122">
        <v>0.26005179620965807</v>
      </c>
      <c r="O139" s="122">
        <v>1.2695189798723012</v>
      </c>
      <c r="P139" s="122">
        <v>1.4590583420873813</v>
      </c>
      <c r="Q139" s="122">
        <v>1.4814710796466259</v>
      </c>
      <c r="R139" s="122">
        <v>1.5322908084154157</v>
      </c>
      <c r="S139" s="122">
        <v>1.7441994053551928</v>
      </c>
      <c r="T139" s="122">
        <v>2.7686351229064985</v>
      </c>
      <c r="U139" s="122">
        <v>3.318040771183389</v>
      </c>
      <c r="V139" s="122">
        <v>4.0208417888480676</v>
      </c>
      <c r="W139" s="122">
        <v>3.8779385883204305</v>
      </c>
      <c r="DA139" s="130" t="s">
        <v>2205</v>
      </c>
    </row>
    <row r="140" spans="1:105" ht="12" customHeight="1" x14ac:dyDescent="0.25">
      <c r="A140" s="97" t="s">
        <v>50</v>
      </c>
      <c r="B140" s="98">
        <v>0.40819648993353913</v>
      </c>
      <c r="C140" s="98">
        <v>0.39689728428238236</v>
      </c>
      <c r="D140" s="98">
        <v>0.40710127546010605</v>
      </c>
      <c r="E140" s="98">
        <v>0.4178768806344188</v>
      </c>
      <c r="F140" s="98">
        <v>0.49727640108772536</v>
      </c>
      <c r="G140" s="98">
        <v>0.49293494084712236</v>
      </c>
      <c r="H140" s="98">
        <v>0.52279978604775645</v>
      </c>
      <c r="I140" s="98">
        <v>0.59324248137653823</v>
      </c>
      <c r="J140" s="98">
        <v>0.63209290989862088</v>
      </c>
      <c r="K140" s="98">
        <v>0.58583104516984952</v>
      </c>
      <c r="L140" s="98">
        <v>0.76183183510934405</v>
      </c>
      <c r="M140" s="98">
        <v>0.7466517003070392</v>
      </c>
      <c r="N140" s="98">
        <v>0.26005179620965807</v>
      </c>
      <c r="O140" s="98">
        <v>1.2695189798723012</v>
      </c>
      <c r="P140" s="98">
        <v>1.4590583420873813</v>
      </c>
      <c r="Q140" s="98">
        <v>1.4814710796466259</v>
      </c>
      <c r="R140" s="98">
        <v>1.5322908084154157</v>
      </c>
      <c r="S140" s="98">
        <v>1.7441994053551928</v>
      </c>
      <c r="T140" s="98">
        <v>2.7686351229064985</v>
      </c>
      <c r="U140" s="98">
        <v>3.318040771183389</v>
      </c>
      <c r="V140" s="98">
        <v>4.0208417888480676</v>
      </c>
      <c r="W140" s="98">
        <v>3.8779385883204305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0.12648345750149886</v>
      </c>
      <c r="C143" s="117">
        <f t="shared" si="49"/>
        <v>0.16432617417441855</v>
      </c>
      <c r="D143" s="117">
        <f t="shared" si="49"/>
        <v>0.26615727916238313</v>
      </c>
      <c r="E143" s="117">
        <f t="shared" si="49"/>
        <v>0.37819291410598488</v>
      </c>
      <c r="F143" s="117">
        <f t="shared" si="49"/>
        <v>0.52571035443012093</v>
      </c>
      <c r="G143" s="117">
        <f t="shared" si="49"/>
        <v>0.62920188441325542</v>
      </c>
      <c r="H143" s="117">
        <f t="shared" si="49"/>
        <v>0.78817377675056699</v>
      </c>
      <c r="I143" s="117">
        <f t="shared" si="49"/>
        <v>0.92242199379076251</v>
      </c>
      <c r="J143" s="117">
        <f t="shared" si="49"/>
        <v>1.0115273456298379</v>
      </c>
      <c r="K143" s="117">
        <f t="shared" si="49"/>
        <v>0.94791882772598446</v>
      </c>
      <c r="L143" s="117">
        <f t="shared" si="49"/>
        <v>1.1525828450946256</v>
      </c>
      <c r="M143" s="117">
        <f t="shared" si="49"/>
        <v>1.161428932003107</v>
      </c>
      <c r="N143" s="117">
        <f t="shared" si="49"/>
        <v>0.5340125249681259</v>
      </c>
      <c r="O143" s="117">
        <f t="shared" si="49"/>
        <v>2.4884567654201497</v>
      </c>
      <c r="P143" s="117">
        <f t="shared" si="49"/>
        <v>3.6911412820420431</v>
      </c>
      <c r="Q143" s="117">
        <f t="shared" si="49"/>
        <v>4.6906317492098282</v>
      </c>
      <c r="R143" s="117">
        <f t="shared" ref="R143:V143" si="50">R144+R146+R148+R157</f>
        <v>5.4606635890730173</v>
      </c>
      <c r="S143" s="117">
        <f t="shared" si="50"/>
        <v>7.1317690772715272</v>
      </c>
      <c r="T143" s="117">
        <f t="shared" si="50"/>
        <v>11.971272056810294</v>
      </c>
      <c r="U143" s="117">
        <f t="shared" si="50"/>
        <v>15.206444874412378</v>
      </c>
      <c r="V143" s="117">
        <f t="shared" si="50"/>
        <v>20.362641391715144</v>
      </c>
      <c r="W143" s="117">
        <f t="shared" ref="W143" si="51">W144+W146+W148+W157</f>
        <v>22.434660961423553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3.5480647216914379E-2</v>
      </c>
      <c r="C148" s="122">
        <v>5.3710655287995783E-2</v>
      </c>
      <c r="D148" s="122">
        <v>0.10904101047864102</v>
      </c>
      <c r="E148" s="122">
        <v>0.16661411275650018</v>
      </c>
      <c r="F148" s="122">
        <v>0.20602936839089603</v>
      </c>
      <c r="G148" s="122">
        <v>0.23083588495197457</v>
      </c>
      <c r="H148" s="122">
        <v>0.25390382974859466</v>
      </c>
      <c r="I148" s="122">
        <v>0.23621115814054383</v>
      </c>
      <c r="J148" s="122">
        <v>0.24091032169350127</v>
      </c>
      <c r="K148" s="122">
        <v>0.23125070312536208</v>
      </c>
      <c r="L148" s="122">
        <v>0.19872139517760648</v>
      </c>
      <c r="M148" s="122">
        <v>0.15815014068166125</v>
      </c>
      <c r="N148" s="122">
        <v>0.1449689837382476</v>
      </c>
      <c r="O148" s="122">
        <v>0.27194720039787607</v>
      </c>
      <c r="P148" s="122">
        <v>0.34675952813219929</v>
      </c>
      <c r="Q148" s="122">
        <v>0.38811437956113998</v>
      </c>
      <c r="R148" s="122">
        <v>0.42613015578707042</v>
      </c>
      <c r="S148" s="122">
        <v>0.51058950909943324</v>
      </c>
      <c r="T148" s="122">
        <v>0.59183171427634773</v>
      </c>
      <c r="U148" s="122">
        <v>0.69536099325157497</v>
      </c>
      <c r="V148" s="122">
        <v>0.8464960270014219</v>
      </c>
      <c r="W148" s="122">
        <v>0.91672739511060486</v>
      </c>
      <c r="DA148" s="130" t="s">
        <v>2213</v>
      </c>
    </row>
    <row r="149" spans="1:105" ht="12" customHeight="1" x14ac:dyDescent="0.25">
      <c r="A149" s="97" t="s">
        <v>124</v>
      </c>
      <c r="B149" s="98">
        <v>3.5392190319515647E-2</v>
      </c>
      <c r="C149" s="98">
        <v>5.3623250773361712E-2</v>
      </c>
      <c r="D149" s="98">
        <v>0.10876528500698693</v>
      </c>
      <c r="E149" s="98">
        <v>0.16616795219668715</v>
      </c>
      <c r="F149" s="98">
        <v>0.20566085991707314</v>
      </c>
      <c r="G149" s="98">
        <v>0.23031921787344906</v>
      </c>
      <c r="H149" s="98">
        <v>0.25333137959834945</v>
      </c>
      <c r="I149" s="98">
        <v>0.23557034019529666</v>
      </c>
      <c r="J149" s="98">
        <v>0.24012852743709995</v>
      </c>
      <c r="K149" s="98">
        <v>0.23062368934287653</v>
      </c>
      <c r="L149" s="98">
        <v>0.19832809127299339</v>
      </c>
      <c r="M149" s="98">
        <v>0.15789327661849806</v>
      </c>
      <c r="N149" s="98">
        <v>0.14495447623334332</v>
      </c>
      <c r="O149" s="98">
        <v>0.27127323285999477</v>
      </c>
      <c r="P149" s="98">
        <v>0.34605030569963302</v>
      </c>
      <c r="Q149" s="98">
        <v>0.38743122928195128</v>
      </c>
      <c r="R149" s="98">
        <v>0.42526529359436832</v>
      </c>
      <c r="S149" s="98">
        <v>0.50940316788194617</v>
      </c>
      <c r="T149" s="98">
        <v>0.59010397775523959</v>
      </c>
      <c r="U149" s="98">
        <v>0.69354808337670293</v>
      </c>
      <c r="V149" s="98">
        <v>0.84398982303802306</v>
      </c>
      <c r="W149" s="98">
        <v>0.91409792550461832</v>
      </c>
      <c r="DA149" s="63" t="s">
        <v>2214</v>
      </c>
    </row>
    <row r="150" spans="1:105" ht="12" customHeight="1" x14ac:dyDescent="0.25">
      <c r="A150" s="97" t="s">
        <v>123</v>
      </c>
      <c r="B150" s="98">
        <v>8.8456897398730408E-5</v>
      </c>
      <c r="C150" s="98">
        <v>8.7404514634068479E-5</v>
      </c>
      <c r="D150" s="98">
        <v>2.7572547165409869E-4</v>
      </c>
      <c r="E150" s="98">
        <v>4.4616055981303433E-4</v>
      </c>
      <c r="F150" s="98">
        <v>3.6850847382289512E-4</v>
      </c>
      <c r="G150" s="98">
        <v>5.16667078525521E-4</v>
      </c>
      <c r="H150" s="98">
        <v>5.7245015024519341E-4</v>
      </c>
      <c r="I150" s="98">
        <v>6.4081794524716755E-4</v>
      </c>
      <c r="J150" s="98">
        <v>7.8179425640132253E-4</v>
      </c>
      <c r="K150" s="98">
        <v>6.2701378248555795E-4</v>
      </c>
      <c r="L150" s="98">
        <v>3.9330390461309571E-4</v>
      </c>
      <c r="M150" s="98">
        <v>2.5686406316319612E-4</v>
      </c>
      <c r="N150" s="98">
        <v>1.4507504904270217E-5</v>
      </c>
      <c r="O150" s="98">
        <v>6.7396753788127287E-4</v>
      </c>
      <c r="P150" s="98">
        <v>7.0922243256625725E-4</v>
      </c>
      <c r="Q150" s="98">
        <v>6.8315027918869949E-4</v>
      </c>
      <c r="R150" s="98">
        <v>8.648621927020854E-4</v>
      </c>
      <c r="S150" s="98">
        <v>1.1863412174870536E-3</v>
      </c>
      <c r="T150" s="98">
        <v>1.7277365211081051E-3</v>
      </c>
      <c r="U150" s="98">
        <v>1.812909874872048E-3</v>
      </c>
      <c r="V150" s="98">
        <v>2.5062039633988501E-3</v>
      </c>
      <c r="W150" s="98">
        <v>2.6294696059865493E-3</v>
      </c>
      <c r="DA150" s="63" t="s">
        <v>2215</v>
      </c>
    </row>
    <row r="151" spans="1:105" ht="12" customHeight="1" x14ac:dyDescent="0.25">
      <c r="A151" s="100" t="s">
        <v>50</v>
      </c>
      <c r="B151" s="101">
        <v>8.8456897398730408E-5</v>
      </c>
      <c r="C151" s="101">
        <v>8.7404514634068479E-5</v>
      </c>
      <c r="D151" s="101">
        <v>2.7572547165409869E-4</v>
      </c>
      <c r="E151" s="101">
        <v>4.4616055981303433E-4</v>
      </c>
      <c r="F151" s="101">
        <v>3.6850847382289512E-4</v>
      </c>
      <c r="G151" s="101">
        <v>5.16667078525521E-4</v>
      </c>
      <c r="H151" s="101">
        <v>5.7245015024519341E-4</v>
      </c>
      <c r="I151" s="101">
        <v>6.4081794524716755E-4</v>
      </c>
      <c r="J151" s="101">
        <v>7.8179425640132253E-4</v>
      </c>
      <c r="K151" s="101">
        <v>6.2701378248555795E-4</v>
      </c>
      <c r="L151" s="101">
        <v>3.9330390461309571E-4</v>
      </c>
      <c r="M151" s="101">
        <v>2.5686406316319612E-4</v>
      </c>
      <c r="N151" s="101">
        <v>1.4507504904270217E-5</v>
      </c>
      <c r="O151" s="101">
        <v>6.7396753788127287E-4</v>
      </c>
      <c r="P151" s="101">
        <v>7.0922243256625725E-4</v>
      </c>
      <c r="Q151" s="101">
        <v>6.8315027918869949E-4</v>
      </c>
      <c r="R151" s="101">
        <v>8.648621927020854E-4</v>
      </c>
      <c r="S151" s="101">
        <v>1.1863412174870536E-3</v>
      </c>
      <c r="T151" s="101">
        <v>1.7277365211081051E-3</v>
      </c>
      <c r="U151" s="101">
        <v>1.812909874872048E-3</v>
      </c>
      <c r="V151" s="101">
        <v>2.5062039633988501E-3</v>
      </c>
      <c r="W151" s="101">
        <v>2.6294696059865493E-3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9.1002810284584498E-2</v>
      </c>
      <c r="C157" s="122">
        <v>0.11061551888642278</v>
      </c>
      <c r="D157" s="122">
        <v>0.15711626868374209</v>
      </c>
      <c r="E157" s="122">
        <v>0.21157880134948473</v>
      </c>
      <c r="F157" s="122">
        <v>0.31968098603922485</v>
      </c>
      <c r="G157" s="122">
        <v>0.39836599946128087</v>
      </c>
      <c r="H157" s="122">
        <v>0.53426994700197239</v>
      </c>
      <c r="I157" s="122">
        <v>0.68621083565021868</v>
      </c>
      <c r="J157" s="122">
        <v>0.77061702393633658</v>
      </c>
      <c r="K157" s="122">
        <v>0.71666812460062235</v>
      </c>
      <c r="L157" s="122">
        <v>0.95386144991701916</v>
      </c>
      <c r="M157" s="122">
        <v>1.0032787913214458</v>
      </c>
      <c r="N157" s="122">
        <v>0.38904354122987828</v>
      </c>
      <c r="O157" s="122">
        <v>2.2165095650222737</v>
      </c>
      <c r="P157" s="122">
        <v>3.3443817539098437</v>
      </c>
      <c r="Q157" s="122">
        <v>4.3025173696486885</v>
      </c>
      <c r="R157" s="122">
        <v>5.0345334332859473</v>
      </c>
      <c r="S157" s="122">
        <v>6.621179568172094</v>
      </c>
      <c r="T157" s="122">
        <v>11.379440342533947</v>
      </c>
      <c r="U157" s="122">
        <v>14.511083881160804</v>
      </c>
      <c r="V157" s="122">
        <v>19.516145364713722</v>
      </c>
      <c r="W157" s="122">
        <v>21.517933566312948</v>
      </c>
      <c r="DA157" s="130" t="s">
        <v>2222</v>
      </c>
    </row>
    <row r="158" spans="1:105" ht="12" customHeight="1" x14ac:dyDescent="0.25">
      <c r="A158" s="97" t="s">
        <v>50</v>
      </c>
      <c r="B158" s="98">
        <v>9.1002810284584498E-2</v>
      </c>
      <c r="C158" s="98">
        <v>0.11061551888642278</v>
      </c>
      <c r="D158" s="98">
        <v>0.15711626868374209</v>
      </c>
      <c r="E158" s="98">
        <v>0.21157880134948473</v>
      </c>
      <c r="F158" s="98">
        <v>0.31968098603922485</v>
      </c>
      <c r="G158" s="98">
        <v>0.39836599946128087</v>
      </c>
      <c r="H158" s="98">
        <v>0.53426994700197239</v>
      </c>
      <c r="I158" s="98">
        <v>0.68621083565021868</v>
      </c>
      <c r="J158" s="98">
        <v>0.77061702393633658</v>
      </c>
      <c r="K158" s="98">
        <v>0.71666812460062235</v>
      </c>
      <c r="L158" s="98">
        <v>0.95386144991701916</v>
      </c>
      <c r="M158" s="98">
        <v>1.0032787913214458</v>
      </c>
      <c r="N158" s="98">
        <v>0.38904354122987828</v>
      </c>
      <c r="O158" s="98">
        <v>2.2165095650222737</v>
      </c>
      <c r="P158" s="98">
        <v>3.3443817539098437</v>
      </c>
      <c r="Q158" s="98">
        <v>4.3025173696486885</v>
      </c>
      <c r="R158" s="98">
        <v>5.0345334332859473</v>
      </c>
      <c r="S158" s="98">
        <v>6.621179568172094</v>
      </c>
      <c r="T158" s="98">
        <v>11.379440342533947</v>
      </c>
      <c r="U158" s="98">
        <v>14.511083881160804</v>
      </c>
      <c r="V158" s="98">
        <v>19.516145364713722</v>
      </c>
      <c r="W158" s="98">
        <v>21.517933566312948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2.6519049558148176</v>
      </c>
      <c r="C161" s="117">
        <f t="shared" si="54"/>
        <v>2.781772059113043</v>
      </c>
      <c r="D161" s="117">
        <f t="shared" si="54"/>
        <v>3.1694064233990376</v>
      </c>
      <c r="E161" s="117">
        <f t="shared" si="54"/>
        <v>3.1461645354665193</v>
      </c>
      <c r="F161" s="117">
        <f t="shared" si="54"/>
        <v>3.4928616657581362</v>
      </c>
      <c r="G161" s="117">
        <f t="shared" si="54"/>
        <v>3.2419421763950771</v>
      </c>
      <c r="H161" s="117">
        <f t="shared" si="54"/>
        <v>3.411402458029456</v>
      </c>
      <c r="I161" s="117">
        <f t="shared" si="54"/>
        <v>3.5949062566407575</v>
      </c>
      <c r="J161" s="117">
        <f t="shared" si="54"/>
        <v>3.9516702728513251</v>
      </c>
      <c r="K161" s="117">
        <f t="shared" si="54"/>
        <v>3.6744106369494114</v>
      </c>
      <c r="L161" s="117">
        <f t="shared" si="54"/>
        <v>4.2553705596339864</v>
      </c>
      <c r="M161" s="117">
        <f t="shared" si="54"/>
        <v>3.951425841861079</v>
      </c>
      <c r="N161" s="117">
        <f t="shared" si="54"/>
        <v>1.5944354531342704</v>
      </c>
      <c r="O161" s="117">
        <f t="shared" si="54"/>
        <v>6.8981288159261274</v>
      </c>
      <c r="P161" s="117">
        <f t="shared" si="54"/>
        <v>8.8788711001266023</v>
      </c>
      <c r="Q161" s="117">
        <f t="shared" si="54"/>
        <v>9.2921597501749265</v>
      </c>
      <c r="R161" s="117">
        <f t="shared" ref="R161:V161" si="55">R162+R164+R166+R175</f>
        <v>9.7127976366983546</v>
      </c>
      <c r="S161" s="117">
        <f t="shared" si="55"/>
        <v>10.744000538297009</v>
      </c>
      <c r="T161" s="117">
        <f t="shared" si="55"/>
        <v>13.855082227480271</v>
      </c>
      <c r="U161" s="117">
        <f t="shared" si="55"/>
        <v>12.913595502441353</v>
      </c>
      <c r="V161" s="117">
        <f t="shared" si="55"/>
        <v>13.810711952763668</v>
      </c>
      <c r="W161" s="117">
        <f t="shared" ref="W161" si="56">W162+W164+W166+W175</f>
        <v>13.55379528342324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0.74159802917973838</v>
      </c>
      <c r="C166" s="122">
        <v>0.84453049505463629</v>
      </c>
      <c r="D166" s="122">
        <v>1.1106387367651926</v>
      </c>
      <c r="E166" s="122">
        <v>1.2101360825868102</v>
      </c>
      <c r="F166" s="122">
        <v>1.2695312100137917</v>
      </c>
      <c r="G166" s="122">
        <v>1.2040238856615313</v>
      </c>
      <c r="H166" s="122">
        <v>1.1687974192183994</v>
      </c>
      <c r="I166" s="122">
        <v>1.0113060309229096</v>
      </c>
      <c r="J166" s="122">
        <v>0.98685181877710881</v>
      </c>
      <c r="K166" s="122">
        <v>0.90423679789731515</v>
      </c>
      <c r="L166" s="122">
        <v>0.71789528878653297</v>
      </c>
      <c r="M166" s="122">
        <v>0.53280665566061158</v>
      </c>
      <c r="N166" s="122">
        <v>0.44061850328259067</v>
      </c>
      <c r="O166" s="122">
        <v>0.77238717249773636</v>
      </c>
      <c r="P166" s="122">
        <v>0.8772195093929519</v>
      </c>
      <c r="Q166" s="122">
        <v>0.8567316479826429</v>
      </c>
      <c r="R166" s="122">
        <v>0.83127920863867288</v>
      </c>
      <c r="S166" s="122">
        <v>0.84156960066927455</v>
      </c>
      <c r="T166" s="122">
        <v>0.79395214212583842</v>
      </c>
      <c r="U166" s="122">
        <v>0.68422313309798821</v>
      </c>
      <c r="V166" s="122">
        <v>0.62993651646855275</v>
      </c>
      <c r="W166" s="122">
        <v>0.5732765638487104</v>
      </c>
      <c r="DA166" s="130" t="s">
        <v>2230</v>
      </c>
    </row>
    <row r="167" spans="1:105" ht="12" customHeight="1" x14ac:dyDescent="0.25">
      <c r="A167" s="97" t="s">
        <v>124</v>
      </c>
      <c r="B167" s="98">
        <v>0.73965197743696631</v>
      </c>
      <c r="C167" s="98">
        <v>0.84219438856738804</v>
      </c>
      <c r="D167" s="98">
        <v>1.1077681745443952</v>
      </c>
      <c r="E167" s="98">
        <v>1.2068983552560517</v>
      </c>
      <c r="F167" s="98">
        <v>1.2662693799262359</v>
      </c>
      <c r="G167" s="98">
        <v>1.2004780839463893</v>
      </c>
      <c r="H167" s="98">
        <v>1.1656385553448658</v>
      </c>
      <c r="I167" s="98">
        <v>1.0083705280136972</v>
      </c>
      <c r="J167" s="98">
        <v>0.98373380673306798</v>
      </c>
      <c r="K167" s="98">
        <v>0.90121919558514985</v>
      </c>
      <c r="L167" s="98">
        <v>0.71535226683185527</v>
      </c>
      <c r="M167" s="98">
        <v>0.53153569500908382</v>
      </c>
      <c r="N167" s="98">
        <v>0.44055671289088794</v>
      </c>
      <c r="O167" s="98">
        <v>0.76975312208255353</v>
      </c>
      <c r="P167" s="98">
        <v>0.87450591828819879</v>
      </c>
      <c r="Q167" s="98">
        <v>0.85436061641609229</v>
      </c>
      <c r="R167" s="98">
        <v>0.82887229828052145</v>
      </c>
      <c r="S167" s="98">
        <v>0.83903433459865806</v>
      </c>
      <c r="T167" s="98">
        <v>0.79139413468707254</v>
      </c>
      <c r="U167" s="98">
        <v>0.68200892655509537</v>
      </c>
      <c r="V167" s="98">
        <v>0.62770587510399134</v>
      </c>
      <c r="W167" s="98">
        <v>0.57162147638137584</v>
      </c>
      <c r="DA167" s="63" t="s">
        <v>2231</v>
      </c>
    </row>
    <row r="168" spans="1:105" ht="12" customHeight="1" x14ac:dyDescent="0.25">
      <c r="A168" s="97" t="s">
        <v>123</v>
      </c>
      <c r="B168" s="98">
        <v>1.9460517427720688E-3</v>
      </c>
      <c r="C168" s="98">
        <v>2.3361064872482198E-3</v>
      </c>
      <c r="D168" s="98">
        <v>2.8705622207974529E-3</v>
      </c>
      <c r="E168" s="98">
        <v>3.2377273307584334E-3</v>
      </c>
      <c r="F168" s="98">
        <v>3.2618300875557932E-3</v>
      </c>
      <c r="G168" s="98">
        <v>3.545801715141959E-3</v>
      </c>
      <c r="H168" s="98">
        <v>3.1588638735336968E-3</v>
      </c>
      <c r="I168" s="98">
        <v>2.9355029092124371E-3</v>
      </c>
      <c r="J168" s="98">
        <v>3.1180120440408529E-3</v>
      </c>
      <c r="K168" s="98">
        <v>3.0176023121652753E-3</v>
      </c>
      <c r="L168" s="98">
        <v>2.5430219546776532E-3</v>
      </c>
      <c r="M168" s="98">
        <v>1.2709606515277454E-3</v>
      </c>
      <c r="N168" s="98">
        <v>6.1790391702753312E-5</v>
      </c>
      <c r="O168" s="98">
        <v>2.634050415182795E-3</v>
      </c>
      <c r="P168" s="98">
        <v>2.7135911047531311E-3</v>
      </c>
      <c r="Q168" s="98">
        <v>2.3710315665505673E-3</v>
      </c>
      <c r="R168" s="98">
        <v>2.4069103581514295E-3</v>
      </c>
      <c r="S168" s="98">
        <v>2.5352660706164805E-3</v>
      </c>
      <c r="T168" s="98">
        <v>2.5580074387659209E-3</v>
      </c>
      <c r="U168" s="98">
        <v>2.214206542892865E-3</v>
      </c>
      <c r="V168" s="98">
        <v>2.2306413645613783E-3</v>
      </c>
      <c r="W168" s="98">
        <v>1.6550874673345946E-3</v>
      </c>
      <c r="DA168" s="63" t="s">
        <v>2232</v>
      </c>
    </row>
    <row r="169" spans="1:105" ht="12" customHeight="1" x14ac:dyDescent="0.25">
      <c r="A169" s="100" t="s">
        <v>50</v>
      </c>
      <c r="B169" s="101">
        <v>1.9460517427720688E-3</v>
      </c>
      <c r="C169" s="101">
        <v>2.3361064872482198E-3</v>
      </c>
      <c r="D169" s="101">
        <v>2.8705622207974529E-3</v>
      </c>
      <c r="E169" s="101">
        <v>3.2377273307584334E-3</v>
      </c>
      <c r="F169" s="101">
        <v>3.2618300875557932E-3</v>
      </c>
      <c r="G169" s="101">
        <v>3.545801715141959E-3</v>
      </c>
      <c r="H169" s="101">
        <v>3.1588638735336968E-3</v>
      </c>
      <c r="I169" s="101">
        <v>2.9355029092124371E-3</v>
      </c>
      <c r="J169" s="101">
        <v>3.1180120440408529E-3</v>
      </c>
      <c r="K169" s="101">
        <v>3.0176023121652753E-3</v>
      </c>
      <c r="L169" s="101">
        <v>2.5430219546776532E-3</v>
      </c>
      <c r="M169" s="101">
        <v>1.2709606515277454E-3</v>
      </c>
      <c r="N169" s="101">
        <v>6.1790391702753312E-5</v>
      </c>
      <c r="O169" s="101">
        <v>2.634050415182795E-3</v>
      </c>
      <c r="P169" s="101">
        <v>2.7135911047531311E-3</v>
      </c>
      <c r="Q169" s="101">
        <v>2.3710315665505673E-3</v>
      </c>
      <c r="R169" s="101">
        <v>2.4069103581514295E-3</v>
      </c>
      <c r="S169" s="101">
        <v>2.5352660706164805E-3</v>
      </c>
      <c r="T169" s="101">
        <v>2.5580074387659209E-3</v>
      </c>
      <c r="U169" s="101">
        <v>2.214206542892865E-3</v>
      </c>
      <c r="V169" s="101">
        <v>2.2306413645613783E-3</v>
      </c>
      <c r="W169" s="101">
        <v>1.6550874673345946E-3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1.9103069266350794</v>
      </c>
      <c r="C175" s="122">
        <v>1.9372415640584069</v>
      </c>
      <c r="D175" s="122">
        <v>2.0587676866338449</v>
      </c>
      <c r="E175" s="122">
        <v>1.9360284528797091</v>
      </c>
      <c r="F175" s="122">
        <v>2.2233304557443447</v>
      </c>
      <c r="G175" s="122">
        <v>2.0379182907335456</v>
      </c>
      <c r="H175" s="122">
        <v>2.2426050388110563</v>
      </c>
      <c r="I175" s="122">
        <v>2.5836002257178476</v>
      </c>
      <c r="J175" s="122">
        <v>2.9648184540742162</v>
      </c>
      <c r="K175" s="122">
        <v>2.770173839052096</v>
      </c>
      <c r="L175" s="122">
        <v>3.5374752708474531</v>
      </c>
      <c r="M175" s="122">
        <v>3.4186191862004676</v>
      </c>
      <c r="N175" s="122">
        <v>1.1538169498516797</v>
      </c>
      <c r="O175" s="122">
        <v>6.1257416434283911</v>
      </c>
      <c r="P175" s="122">
        <v>8.0016515907336512</v>
      </c>
      <c r="Q175" s="122">
        <v>8.435428102192283</v>
      </c>
      <c r="R175" s="122">
        <v>8.8815184280596817</v>
      </c>
      <c r="S175" s="122">
        <v>9.9024309376277344</v>
      </c>
      <c r="T175" s="122">
        <v>13.061130085354431</v>
      </c>
      <c r="U175" s="122">
        <v>12.229372369343364</v>
      </c>
      <c r="V175" s="122">
        <v>13.180775436295116</v>
      </c>
      <c r="W175" s="122">
        <v>12.98051871957453</v>
      </c>
      <c r="DA175" s="130" t="s">
        <v>2239</v>
      </c>
    </row>
    <row r="176" spans="1:105" ht="12" customHeight="1" x14ac:dyDescent="0.25">
      <c r="A176" s="97" t="s">
        <v>50</v>
      </c>
      <c r="B176" s="98">
        <v>1.9103069266350794</v>
      </c>
      <c r="C176" s="98">
        <v>1.9372415640584069</v>
      </c>
      <c r="D176" s="98">
        <v>2.0587676866338449</v>
      </c>
      <c r="E176" s="98">
        <v>1.9360284528797091</v>
      </c>
      <c r="F176" s="98">
        <v>2.2233304557443447</v>
      </c>
      <c r="G176" s="98">
        <v>2.0379182907335456</v>
      </c>
      <c r="H176" s="98">
        <v>2.2426050388110563</v>
      </c>
      <c r="I176" s="98">
        <v>2.5836002257178476</v>
      </c>
      <c r="J176" s="98">
        <v>2.9648184540742162</v>
      </c>
      <c r="K176" s="98">
        <v>2.770173839052096</v>
      </c>
      <c r="L176" s="98">
        <v>3.5374752708474531</v>
      </c>
      <c r="M176" s="98">
        <v>3.4186191862004676</v>
      </c>
      <c r="N176" s="98">
        <v>1.1538169498516797</v>
      </c>
      <c r="O176" s="98">
        <v>6.1257416434283911</v>
      </c>
      <c r="P176" s="98">
        <v>8.0016515907336512</v>
      </c>
      <c r="Q176" s="98">
        <v>8.435428102192283</v>
      </c>
      <c r="R176" s="98">
        <v>8.8815184280596817</v>
      </c>
      <c r="S176" s="98">
        <v>9.9024309376277344</v>
      </c>
      <c r="T176" s="98">
        <v>13.061130085354431</v>
      </c>
      <c r="U176" s="98">
        <v>12.229372369343364</v>
      </c>
      <c r="V176" s="98">
        <v>13.180775436295116</v>
      </c>
      <c r="W176" s="98">
        <v>12.98051871957453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9878.5690766945281</v>
      </c>
      <c r="C3" s="117">
        <f t="shared" si="0"/>
        <v>11296.29389032972</v>
      </c>
      <c r="D3" s="117">
        <f t="shared" si="0"/>
        <v>7849.1757017323653</v>
      </c>
      <c r="E3" s="117">
        <f t="shared" si="0"/>
        <v>10197.199495490629</v>
      </c>
      <c r="F3" s="117">
        <f t="shared" si="0"/>
        <v>12627.423137403142</v>
      </c>
      <c r="G3" s="117">
        <f t="shared" si="0"/>
        <v>14060.534330160694</v>
      </c>
      <c r="H3" s="117">
        <f t="shared" si="0"/>
        <v>6989.2647979705362</v>
      </c>
      <c r="I3" s="117">
        <f t="shared" si="0"/>
        <v>7795.92363048469</v>
      </c>
      <c r="J3" s="117">
        <f t="shared" si="0"/>
        <v>18842.87526385815</v>
      </c>
      <c r="K3" s="117">
        <f t="shared" si="0"/>
        <v>12259.93360007475</v>
      </c>
      <c r="L3" s="117">
        <f t="shared" si="0"/>
        <v>11352.505113578616</v>
      </c>
      <c r="M3" s="117">
        <f t="shared" si="0"/>
        <v>15874.144151420196</v>
      </c>
      <c r="N3" s="117">
        <f t="shared" si="0"/>
        <v>3835.4340008773243</v>
      </c>
      <c r="O3" s="117">
        <f t="shared" si="0"/>
        <v>5544.1068120744567</v>
      </c>
      <c r="P3" s="117">
        <f t="shared" si="0"/>
        <v>9665.1584952997036</v>
      </c>
      <c r="Q3" s="117">
        <f t="shared" si="0"/>
        <v>12841.144524560612</v>
      </c>
      <c r="R3" s="117">
        <f t="shared" ref="R3:V3" si="1">R4+R7+R9+R19</f>
        <v>6973.6338985791563</v>
      </c>
      <c r="S3" s="117">
        <f t="shared" si="1"/>
        <v>11014.22763846735</v>
      </c>
      <c r="T3" s="117">
        <f t="shared" si="1"/>
        <v>9410.5628889346881</v>
      </c>
      <c r="U3" s="117">
        <f t="shared" si="1"/>
        <v>9507.3325106227749</v>
      </c>
      <c r="V3" s="117">
        <f t="shared" si="1"/>
        <v>9706.0929483543023</v>
      </c>
      <c r="W3" s="117">
        <f t="shared" ref="W3" si="2">W4+W7+W9+W19</f>
        <v>10247.517966819594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7609.9892515491874</v>
      </c>
      <c r="C4" s="122">
        <f t="shared" si="3"/>
        <v>8949.9045968507744</v>
      </c>
      <c r="D4" s="122">
        <f t="shared" si="3"/>
        <v>5305.1825575296125</v>
      </c>
      <c r="E4" s="122">
        <f t="shared" si="3"/>
        <v>7388.9175126903756</v>
      </c>
      <c r="F4" s="122">
        <f t="shared" si="3"/>
        <v>9930.5605269698081</v>
      </c>
      <c r="G4" s="122">
        <f t="shared" si="3"/>
        <v>11432.484721091369</v>
      </c>
      <c r="H4" s="122">
        <f t="shared" si="3"/>
        <v>4390.2940643094544</v>
      </c>
      <c r="I4" s="122">
        <f t="shared" si="3"/>
        <v>5392.175698363948</v>
      </c>
      <c r="J4" s="122">
        <f t="shared" si="3"/>
        <v>16463.255413075251</v>
      </c>
      <c r="K4" s="122">
        <f t="shared" si="3"/>
        <v>9865.617137698775</v>
      </c>
      <c r="L4" s="122">
        <f t="shared" si="3"/>
        <v>8995.1999536951662</v>
      </c>
      <c r="M4" s="122">
        <f t="shared" si="3"/>
        <v>13548.430574696969</v>
      </c>
      <c r="N4" s="122">
        <f t="shared" si="3"/>
        <v>1394.133567901315</v>
      </c>
      <c r="O4" s="122">
        <f t="shared" si="3"/>
        <v>3054.7471255097416</v>
      </c>
      <c r="P4" s="122">
        <f t="shared" si="3"/>
        <v>7148.7544631628825</v>
      </c>
      <c r="Q4" s="122">
        <f t="shared" si="3"/>
        <v>10161.504913504688</v>
      </c>
      <c r="R4" s="122">
        <f t="shared" ref="R4:V4" si="4">SUM(R5:R6)</f>
        <v>4035.8973990211307</v>
      </c>
      <c r="S4" s="122">
        <f t="shared" si="4"/>
        <v>8070.5359454981744</v>
      </c>
      <c r="T4" s="122">
        <f t="shared" si="4"/>
        <v>6602.5970255500833</v>
      </c>
      <c r="U4" s="122">
        <f t="shared" si="4"/>
        <v>6446.2449482562724</v>
      </c>
      <c r="V4" s="122">
        <f t="shared" si="4"/>
        <v>6567.9868885538945</v>
      </c>
      <c r="W4" s="122">
        <f t="shared" ref="W4" si="5">SUM(W5:W6)</f>
        <v>7128.4492267139894</v>
      </c>
      <c r="DA4" s="130" t="s">
        <v>2244</v>
      </c>
    </row>
    <row r="5" spans="1:105" ht="12" customHeight="1" x14ac:dyDescent="0.25">
      <c r="A5" s="97" t="s">
        <v>51</v>
      </c>
      <c r="B5" s="98">
        <v>7569.2206028121418</v>
      </c>
      <c r="C5" s="98">
        <v>8903.9291287983124</v>
      </c>
      <c r="D5" s="98">
        <v>5277.1229071251591</v>
      </c>
      <c r="E5" s="98">
        <v>7352.0776874435405</v>
      </c>
      <c r="F5" s="98">
        <v>9877.8353856124413</v>
      </c>
      <c r="G5" s="98">
        <v>11372.642487046631</v>
      </c>
      <c r="H5" s="98">
        <v>4367.8985107556546</v>
      </c>
      <c r="I5" s="98">
        <v>5366.2945241892612</v>
      </c>
      <c r="J5" s="98">
        <v>16383.345472201987</v>
      </c>
      <c r="K5" s="98">
        <v>9815.2199208750262</v>
      </c>
      <c r="L5" s="98">
        <v>8951.7383348581898</v>
      </c>
      <c r="M5" s="98">
        <v>13483.169342309689</v>
      </c>
      <c r="N5" s="98">
        <v>1387.9202988792035</v>
      </c>
      <c r="O5" s="98">
        <v>3038.5880945258746</v>
      </c>
      <c r="P5" s="98">
        <v>7109.6528365791673</v>
      </c>
      <c r="Q5" s="98">
        <v>10108.853681267468</v>
      </c>
      <c r="R5" s="98">
        <v>4015.0682503102266</v>
      </c>
      <c r="S5" s="98">
        <v>8028.7096270869106</v>
      </c>
      <c r="T5" s="98">
        <v>6568.4888469996895</v>
      </c>
      <c r="U5" s="98">
        <v>6413.0399611713301</v>
      </c>
      <c r="V5" s="98">
        <v>6534.2114892060017</v>
      </c>
      <c r="W5" s="98">
        <v>7091.8174962292605</v>
      </c>
      <c r="DA5" s="63" t="s">
        <v>2245</v>
      </c>
    </row>
    <row r="6" spans="1:105" ht="12" customHeight="1" x14ac:dyDescent="0.25">
      <c r="A6" s="97" t="s">
        <v>53</v>
      </c>
      <c r="B6" s="98">
        <v>40.768648737045481</v>
      </c>
      <c r="C6" s="98">
        <v>45.975468052462375</v>
      </c>
      <c r="D6" s="98">
        <v>28.059650404452984</v>
      </c>
      <c r="E6" s="98">
        <v>36.83982524683541</v>
      </c>
      <c r="F6" s="98">
        <v>52.725141357366319</v>
      </c>
      <c r="G6" s="98">
        <v>59.842234044737182</v>
      </c>
      <c r="H6" s="98">
        <v>22.395553553799374</v>
      </c>
      <c r="I6" s="98">
        <v>25.881174174686365</v>
      </c>
      <c r="J6" s="98">
        <v>79.909940873262556</v>
      </c>
      <c r="K6" s="98">
        <v>50.397216823749297</v>
      </c>
      <c r="L6" s="98">
        <v>43.461618836976129</v>
      </c>
      <c r="M6" s="98">
        <v>65.261232387280245</v>
      </c>
      <c r="N6" s="98">
        <v>6.2132690221114686</v>
      </c>
      <c r="O6" s="98">
        <v>16.159030983866888</v>
      </c>
      <c r="P6" s="98">
        <v>39.101626583715124</v>
      </c>
      <c r="Q6" s="98">
        <v>52.651232237220214</v>
      </c>
      <c r="R6" s="98">
        <v>20.829148710903922</v>
      </c>
      <c r="S6" s="98">
        <v>41.826318411263706</v>
      </c>
      <c r="T6" s="98">
        <v>34.10817855039398</v>
      </c>
      <c r="U6" s="98">
        <v>33.204987084942026</v>
      </c>
      <c r="V6" s="98">
        <v>33.775399347892517</v>
      </c>
      <c r="W6" s="98">
        <v>36.631730484729111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201.67607286648604</v>
      </c>
      <c r="C7" s="122">
        <f t="shared" si="6"/>
        <v>313.30665881097281</v>
      </c>
      <c r="D7" s="122">
        <f t="shared" si="6"/>
        <v>384.06603141865691</v>
      </c>
      <c r="E7" s="122">
        <f t="shared" si="6"/>
        <v>677.4114591634044</v>
      </c>
      <c r="F7" s="122">
        <f t="shared" si="6"/>
        <v>458.05713636796338</v>
      </c>
      <c r="G7" s="122">
        <f t="shared" si="6"/>
        <v>442.80408443421919</v>
      </c>
      <c r="H7" s="122">
        <f t="shared" si="6"/>
        <v>393.43300073072328</v>
      </c>
      <c r="I7" s="122">
        <f t="shared" si="6"/>
        <v>347.04102810229858</v>
      </c>
      <c r="J7" s="122">
        <f t="shared" si="6"/>
        <v>237.59900646279206</v>
      </c>
      <c r="K7" s="122">
        <f t="shared" si="6"/>
        <v>103.51255933931701</v>
      </c>
      <c r="L7" s="122">
        <f t="shared" si="6"/>
        <v>126.35045651587507</v>
      </c>
      <c r="M7" s="122">
        <f t="shared" si="6"/>
        <v>144.81578411693226</v>
      </c>
      <c r="N7" s="122">
        <f t="shared" si="6"/>
        <v>344.18065488468432</v>
      </c>
      <c r="O7" s="122">
        <f t="shared" si="6"/>
        <v>231.48830312581677</v>
      </c>
      <c r="P7" s="122">
        <f t="shared" si="6"/>
        <v>243.85443227063573</v>
      </c>
      <c r="Q7" s="122">
        <f t="shared" si="6"/>
        <v>427.45385390391152</v>
      </c>
      <c r="R7" s="122">
        <f t="shared" si="6"/>
        <v>568.46912699472068</v>
      </c>
      <c r="S7" s="122">
        <f t="shared" si="6"/>
        <v>573.20603491784675</v>
      </c>
      <c r="T7" s="122">
        <f t="shared" si="6"/>
        <v>450.38523171007557</v>
      </c>
      <c r="U7" s="122">
        <f t="shared" si="6"/>
        <v>652.09897828858084</v>
      </c>
      <c r="V7" s="122">
        <f t="shared" si="6"/>
        <v>592.66568527357686</v>
      </c>
      <c r="W7" s="122">
        <f t="shared" si="6"/>
        <v>489.67880146469264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201.67607286648604</v>
      </c>
      <c r="C8" s="98">
        <f>IF(RES_hhdet_fec!C8=0,0,RES_hhdet_fec!C8*1000*11630/RES_hhdet_num!C3)</f>
        <v>313.30665881097281</v>
      </c>
      <c r="D8" s="98">
        <f>IF(RES_hhdet_fec!D8=0,0,RES_hhdet_fec!D8*1000*11630/RES_hhdet_num!D3)</f>
        <v>384.06603141865691</v>
      </c>
      <c r="E8" s="98">
        <f>IF(RES_hhdet_fec!E8=0,0,RES_hhdet_fec!E8*1000*11630/RES_hhdet_num!E3)</f>
        <v>677.4114591634044</v>
      </c>
      <c r="F8" s="98">
        <f>IF(RES_hhdet_fec!F8=0,0,RES_hhdet_fec!F8*1000*11630/RES_hhdet_num!F3)</f>
        <v>458.05713636796338</v>
      </c>
      <c r="G8" s="98">
        <f>IF(RES_hhdet_fec!G8=0,0,RES_hhdet_fec!G8*1000*11630/RES_hhdet_num!G3)</f>
        <v>442.80408443421919</v>
      </c>
      <c r="H8" s="98">
        <f>IF(RES_hhdet_fec!H8=0,0,RES_hhdet_fec!H8*1000*11630/RES_hhdet_num!H3)</f>
        <v>393.43300073072328</v>
      </c>
      <c r="I8" s="98">
        <f>IF(RES_hhdet_fec!I8=0,0,RES_hhdet_fec!I8*1000*11630/RES_hhdet_num!I3)</f>
        <v>347.04102810229858</v>
      </c>
      <c r="J8" s="98">
        <f>IF(RES_hhdet_fec!J8=0,0,RES_hhdet_fec!J8*1000*11630/RES_hhdet_num!J3)</f>
        <v>237.59900646279206</v>
      </c>
      <c r="K8" s="98">
        <f>IF(RES_hhdet_fec!K8=0,0,RES_hhdet_fec!K8*1000*11630/RES_hhdet_num!K3)</f>
        <v>103.51255933931701</v>
      </c>
      <c r="L8" s="98">
        <f>IF(RES_hhdet_fec!L8=0,0,RES_hhdet_fec!L8*1000*11630/RES_hhdet_num!L3)</f>
        <v>126.35045651587507</v>
      </c>
      <c r="M8" s="98">
        <f>IF(RES_hhdet_fec!M8=0,0,RES_hhdet_fec!M8*1000*11630/RES_hhdet_num!M3)</f>
        <v>144.81578411693226</v>
      </c>
      <c r="N8" s="98">
        <f>IF(RES_hhdet_fec!N8=0,0,RES_hhdet_fec!N8*1000*11630/RES_hhdet_num!N3)</f>
        <v>344.18065488468432</v>
      </c>
      <c r="O8" s="98">
        <f>IF(RES_hhdet_fec!O8=0,0,RES_hhdet_fec!O8*1000*11630/RES_hhdet_num!O3)</f>
        <v>231.48830312581677</v>
      </c>
      <c r="P8" s="98">
        <f>IF(RES_hhdet_fec!P8=0,0,RES_hhdet_fec!P8*1000*11630/RES_hhdet_num!P3)</f>
        <v>243.85443227063573</v>
      </c>
      <c r="Q8" s="98">
        <f>IF(RES_hhdet_fec!Q8=0,0,RES_hhdet_fec!Q8*1000*11630/RES_hhdet_num!Q3)</f>
        <v>427.45385390391152</v>
      </c>
      <c r="R8" s="98">
        <f>IF(RES_hhdet_fec!R8=0,0,RES_hhdet_fec!R8*1000*11630/RES_hhdet_num!R3)</f>
        <v>568.46912699472068</v>
      </c>
      <c r="S8" s="98">
        <f>IF(RES_hhdet_fec!S8=0,0,RES_hhdet_fec!S8*1000*11630/RES_hhdet_num!S3)</f>
        <v>573.20603491784675</v>
      </c>
      <c r="T8" s="98">
        <f>IF(RES_hhdet_fec!T8=0,0,RES_hhdet_fec!T8*1000*11630/RES_hhdet_num!T3)</f>
        <v>450.38523171007557</v>
      </c>
      <c r="U8" s="98">
        <f>IF(RES_hhdet_fec!U8=0,0,RES_hhdet_fec!U8*1000*11630/RES_hhdet_num!U3)</f>
        <v>652.09897828858084</v>
      </c>
      <c r="V8" s="98">
        <f>IF(RES_hhdet_fec!V8=0,0,RES_hhdet_fec!V8*1000*11630/RES_hhdet_num!V3)</f>
        <v>592.66568527357686</v>
      </c>
      <c r="W8" s="98">
        <f>IF(RES_hhdet_fec!W8=0,0,RES_hhdet_fec!W8*1000*11630/RES_hhdet_num!W3)</f>
        <v>489.67880146469264</v>
      </c>
      <c r="DA8" s="63" t="s">
        <v>2248</v>
      </c>
    </row>
    <row r="9" spans="1:105" ht="12" customHeight="1" x14ac:dyDescent="0.25">
      <c r="A9" s="121" t="s">
        <v>55</v>
      </c>
      <c r="B9" s="122">
        <v>1404.8252207423182</v>
      </c>
      <c r="C9" s="122">
        <v>1387.3978019793863</v>
      </c>
      <c r="D9" s="122">
        <v>1430.1054541912868</v>
      </c>
      <c r="E9" s="122">
        <v>1423.7177050223779</v>
      </c>
      <c r="F9" s="122">
        <v>1477.1161010440712</v>
      </c>
      <c r="G9" s="122">
        <v>1440.7361603047366</v>
      </c>
      <c r="H9" s="122">
        <v>1448.4144312102949</v>
      </c>
      <c r="I9" s="122">
        <v>1341.937717596096</v>
      </c>
      <c r="J9" s="122">
        <v>1426.5999654948173</v>
      </c>
      <c r="K9" s="122">
        <v>1540.5317335062118</v>
      </c>
      <c r="L9" s="122">
        <v>1510.1034703428047</v>
      </c>
      <c r="M9" s="122">
        <v>1497.092365850074</v>
      </c>
      <c r="N9" s="122">
        <v>1434.8856661017319</v>
      </c>
      <c r="O9" s="122">
        <v>1510.696295097234</v>
      </c>
      <c r="P9" s="122">
        <v>1513.4750511089851</v>
      </c>
      <c r="Q9" s="122">
        <v>1506.8606147538744</v>
      </c>
      <c r="R9" s="122">
        <v>1589.273061470529</v>
      </c>
      <c r="S9" s="122">
        <v>1591.6954757897313</v>
      </c>
      <c r="T9" s="122">
        <v>1544.4046126462267</v>
      </c>
      <c r="U9" s="122">
        <v>1562.6437755464094</v>
      </c>
      <c r="V9" s="122">
        <v>1569.9779519545582</v>
      </c>
      <c r="W9" s="122">
        <v>1681.0730231832076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1972.1888057219269</v>
      </c>
      <c r="C11" s="98">
        <v>1965.1571747135858</v>
      </c>
      <c r="D11" s="98">
        <v>2062.2586156736488</v>
      </c>
      <c r="E11" s="98">
        <v>2076.2581404625948</v>
      </c>
      <c r="F11" s="98">
        <v>2120.6862684740363</v>
      </c>
      <c r="G11" s="98">
        <v>2095.0221590574338</v>
      </c>
      <c r="H11" s="98">
        <v>2111.7883671731802</v>
      </c>
      <c r="I11" s="98">
        <v>1958.5160730674054</v>
      </c>
      <c r="J11" s="98">
        <v>2129.1347243240762</v>
      </c>
      <c r="K11" s="98">
        <v>2276.0312526858365</v>
      </c>
      <c r="L11" s="98">
        <v>2158.3969033124426</v>
      </c>
      <c r="M11" s="98">
        <v>1811.0395200231601</v>
      </c>
      <c r="N11" s="98">
        <v>1579.7766316437901</v>
      </c>
      <c r="O11" s="98">
        <v>2214.8379480705285</v>
      </c>
      <c r="P11" s="98">
        <v>2127.3182496828881</v>
      </c>
      <c r="Q11" s="98">
        <v>2004.9051672958719</v>
      </c>
      <c r="R11" s="98">
        <v>1987.3354758621699</v>
      </c>
      <c r="S11" s="98">
        <v>2048.8991903613296</v>
      </c>
      <c r="T11" s="98">
        <v>2031.1499638515952</v>
      </c>
      <c r="U11" s="98">
        <v>1995.2026749413976</v>
      </c>
      <c r="V11" s="98">
        <v>1986.0029700681725</v>
      </c>
      <c r="W11" s="98">
        <v>1959.0880786671919</v>
      </c>
      <c r="DA11" s="63" t="s">
        <v>2251</v>
      </c>
    </row>
    <row r="12" spans="1:105" ht="12" customHeight="1" x14ac:dyDescent="0.25">
      <c r="A12" s="97" t="s">
        <v>123</v>
      </c>
      <c r="B12" s="98">
        <v>1212.8638015971119</v>
      </c>
      <c r="C12" s="98">
        <v>1206.9923592190546</v>
      </c>
      <c r="D12" s="98">
        <v>1272.1781772185873</v>
      </c>
      <c r="E12" s="98">
        <v>1275.1305174171514</v>
      </c>
      <c r="F12" s="98">
        <v>1306.1881525917333</v>
      </c>
      <c r="G12" s="98">
        <v>1317.7791950738676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389.40349268678625</v>
      </c>
      <c r="C13" s="101">
        <v>384.77071066238972</v>
      </c>
      <c r="D13" s="101">
        <v>415.33877253236926</v>
      </c>
      <c r="E13" s="101">
        <v>406.20247004777343</v>
      </c>
      <c r="F13" s="101">
        <v>422.98472582598106</v>
      </c>
      <c r="G13" s="101">
        <v>475.16569413085563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823.46030891032569</v>
      </c>
      <c r="C14" s="104">
        <v>822.22164855666506</v>
      </c>
      <c r="D14" s="104">
        <v>856.83940468621802</v>
      </c>
      <c r="E14" s="104">
        <v>868.92804736937808</v>
      </c>
      <c r="F14" s="104">
        <v>883.20342676575228</v>
      </c>
      <c r="G14" s="104">
        <v>842.61350094301201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1786.018275910038</v>
      </c>
      <c r="C15" s="101">
        <v>1764.4794381255044</v>
      </c>
      <c r="D15" s="101">
        <v>1815.8957698599686</v>
      </c>
      <c r="E15" s="101">
        <v>1811.393303914562</v>
      </c>
      <c r="F15" s="101">
        <v>1877.4960036457128</v>
      </c>
      <c r="G15" s="101">
        <v>1814.0478663307663</v>
      </c>
      <c r="H15" s="101">
        <v>1828.694400216488</v>
      </c>
      <c r="I15" s="101">
        <v>1784.8567528891683</v>
      </c>
      <c r="J15" s="101">
        <v>1907.631422719679</v>
      </c>
      <c r="K15" s="101">
        <v>2050.4098318854808</v>
      </c>
      <c r="L15" s="101">
        <v>2003.2053302503386</v>
      </c>
      <c r="M15" s="101">
        <v>1994.3066138880993</v>
      </c>
      <c r="N15" s="101">
        <v>1888.9512274492411</v>
      </c>
      <c r="O15" s="101">
        <v>1878.1824380065621</v>
      </c>
      <c r="P15" s="101">
        <v>1883.7358081019131</v>
      </c>
      <c r="Q15" s="101">
        <v>1895.4591770905918</v>
      </c>
      <c r="R15" s="101">
        <v>1979.872265229428</v>
      </c>
      <c r="S15" s="101">
        <v>1972.1502658216104</v>
      </c>
      <c r="T15" s="101">
        <v>1919.756933704163</v>
      </c>
      <c r="U15" s="101">
        <v>1935.6512987808862</v>
      </c>
      <c r="V15" s="101">
        <v>1931.7821908917663</v>
      </c>
      <c r="W15" s="101">
        <v>2008.962236707951</v>
      </c>
      <c r="DA15" s="131" t="s">
        <v>2255</v>
      </c>
    </row>
    <row r="16" spans="1:105" ht="12" customHeight="1" x14ac:dyDescent="0.25">
      <c r="A16" s="107" t="s">
        <v>121</v>
      </c>
      <c r="B16" s="104">
        <v>1188.2586651058459</v>
      </c>
      <c r="C16" s="104">
        <v>1172.9934460505594</v>
      </c>
      <c r="D16" s="104">
        <v>1210.320876471186</v>
      </c>
      <c r="E16" s="104">
        <v>1202.649841000926</v>
      </c>
      <c r="F16" s="104">
        <v>1249.2279275773667</v>
      </c>
      <c r="G16" s="104">
        <v>1227.4354752558977</v>
      </c>
      <c r="H16" s="104">
        <v>1243.010370201433</v>
      </c>
      <c r="I16" s="104">
        <v>1237.9152239401521</v>
      </c>
      <c r="J16" s="104">
        <v>1321.1618359835106</v>
      </c>
      <c r="K16" s="104">
        <v>1422.9345327478025</v>
      </c>
      <c r="L16" s="104">
        <v>1392.8224079328043</v>
      </c>
      <c r="M16" s="104">
        <v>1382.2372176244301</v>
      </c>
      <c r="N16" s="104">
        <v>1303.6371897789759</v>
      </c>
      <c r="O16" s="104">
        <v>1336.8218792327345</v>
      </c>
      <c r="P16" s="104">
        <v>1347.7666521875246</v>
      </c>
      <c r="Q16" s="104">
        <v>1356.5669352287796</v>
      </c>
      <c r="R16" s="104">
        <v>1444.5158911217416</v>
      </c>
      <c r="S16" s="104">
        <v>1458.2286199541445</v>
      </c>
      <c r="T16" s="104">
        <v>1423.708919909458</v>
      </c>
      <c r="U16" s="104">
        <v>1446.1818246905336</v>
      </c>
      <c r="V16" s="104">
        <v>1464.7501334991152</v>
      </c>
      <c r="W16" s="104">
        <v>1575.9460669584685</v>
      </c>
      <c r="DA16" s="132" t="s">
        <v>2256</v>
      </c>
    </row>
    <row r="17" spans="1:105" ht="12" customHeight="1" x14ac:dyDescent="0.25">
      <c r="A17" s="108" t="s">
        <v>53</v>
      </c>
      <c r="B17" s="98">
        <v>353.01341386458466</v>
      </c>
      <c r="C17" s="98">
        <v>345.78581501579049</v>
      </c>
      <c r="D17" s="98">
        <v>364.75477689836953</v>
      </c>
      <c r="E17" s="98">
        <v>352.02369950766558</v>
      </c>
      <c r="F17" s="98">
        <v>372.80527076638617</v>
      </c>
      <c r="G17" s="98">
        <v>408.68846751683878</v>
      </c>
      <c r="H17" s="98">
        <v>370.7539531943807</v>
      </c>
      <c r="I17" s="98">
        <v>366.53176459248215</v>
      </c>
      <c r="J17" s="98">
        <v>384.89127741754339</v>
      </c>
      <c r="K17" s="98">
        <v>417.65859736529211</v>
      </c>
      <c r="L17" s="98">
        <v>411.23749630350517</v>
      </c>
      <c r="M17" s="98">
        <v>400.13825212037847</v>
      </c>
      <c r="N17" s="98">
        <v>318.24183243555336</v>
      </c>
      <c r="O17" s="98">
        <v>344.59293276738117</v>
      </c>
      <c r="P17" s="98">
        <v>337.30417061641276</v>
      </c>
      <c r="Q17" s="98">
        <v>322.39493264177685</v>
      </c>
      <c r="R17" s="98">
        <v>393.36315430057982</v>
      </c>
      <c r="S17" s="98">
        <v>403.70985151419615</v>
      </c>
      <c r="T17" s="98">
        <v>382.00989300852063</v>
      </c>
      <c r="U17" s="98">
        <v>372.0043792098823</v>
      </c>
      <c r="V17" s="98">
        <v>366.96376805324763</v>
      </c>
      <c r="W17" s="98">
        <v>398.24344041221678</v>
      </c>
      <c r="DA17" s="63" t="s">
        <v>2257</v>
      </c>
    </row>
    <row r="18" spans="1:105" ht="12" customHeight="1" x14ac:dyDescent="0.25">
      <c r="A18" s="108" t="s">
        <v>52</v>
      </c>
      <c r="B18" s="98">
        <v>835.24525124126137</v>
      </c>
      <c r="C18" s="98">
        <v>827.20763103476907</v>
      </c>
      <c r="D18" s="98">
        <v>845.56609957281648</v>
      </c>
      <c r="E18" s="98">
        <v>850.62614149326032</v>
      </c>
      <c r="F18" s="98">
        <v>876.4226568109807</v>
      </c>
      <c r="G18" s="98">
        <v>818.74700773905897</v>
      </c>
      <c r="H18" s="98">
        <v>872.25641700705194</v>
      </c>
      <c r="I18" s="98">
        <v>871.38345934767005</v>
      </c>
      <c r="J18" s="98">
        <v>936.27055856596735</v>
      </c>
      <c r="K18" s="98">
        <v>1005.2759353825103</v>
      </c>
      <c r="L18" s="98">
        <v>981.58491162929931</v>
      </c>
      <c r="M18" s="98">
        <v>982.09896550405142</v>
      </c>
      <c r="N18" s="98">
        <v>985.39535734342257</v>
      </c>
      <c r="O18" s="98">
        <v>992.22894646535315</v>
      </c>
      <c r="P18" s="98">
        <v>1010.4624815711119</v>
      </c>
      <c r="Q18" s="98">
        <v>1034.1720025870027</v>
      </c>
      <c r="R18" s="98">
        <v>1051.1527368211619</v>
      </c>
      <c r="S18" s="98">
        <v>1054.5187684399482</v>
      </c>
      <c r="T18" s="98">
        <v>1041.699026900937</v>
      </c>
      <c r="U18" s="98">
        <v>1074.1774454806514</v>
      </c>
      <c r="V18" s="98">
        <v>1097.7863654458677</v>
      </c>
      <c r="W18" s="98">
        <v>1177.7026265462518</v>
      </c>
      <c r="DA18" s="63" t="s">
        <v>2258</v>
      </c>
    </row>
    <row r="19" spans="1:105" ht="12" customHeight="1" x14ac:dyDescent="0.25">
      <c r="A19" s="121" t="s">
        <v>54</v>
      </c>
      <c r="B19" s="122">
        <v>662.07853153653809</v>
      </c>
      <c r="C19" s="122">
        <v>645.68483268858722</v>
      </c>
      <c r="D19" s="122">
        <v>729.82165859280894</v>
      </c>
      <c r="E19" s="122">
        <v>707.15281861447056</v>
      </c>
      <c r="F19" s="122">
        <v>761.68937302129939</v>
      </c>
      <c r="G19" s="122">
        <v>744.5093643303677</v>
      </c>
      <c r="H19" s="122">
        <v>757.12330172006273</v>
      </c>
      <c r="I19" s="122">
        <v>714.76918642234682</v>
      </c>
      <c r="J19" s="122">
        <v>715.42087882528915</v>
      </c>
      <c r="K19" s="122">
        <v>750.27216953044615</v>
      </c>
      <c r="L19" s="122">
        <v>720.85123302476995</v>
      </c>
      <c r="M19" s="122">
        <v>683.80542675622075</v>
      </c>
      <c r="N19" s="122">
        <v>662.23411198959275</v>
      </c>
      <c r="O19" s="122">
        <v>747.17508834166449</v>
      </c>
      <c r="P19" s="122">
        <v>759.07454875720055</v>
      </c>
      <c r="Q19" s="122">
        <v>745.32514239813861</v>
      </c>
      <c r="R19" s="122">
        <v>779.994311092776</v>
      </c>
      <c r="S19" s="122">
        <v>778.79018226159735</v>
      </c>
      <c r="T19" s="122">
        <v>813.17601902830233</v>
      </c>
      <c r="U19" s="122">
        <v>846.34480853151194</v>
      </c>
      <c r="V19" s="122">
        <v>975.46242257227243</v>
      </c>
      <c r="W19" s="122">
        <v>948.31691545770491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827.70881888857321</v>
      </c>
      <c r="C21" s="98">
        <v>832.42247277998604</v>
      </c>
      <c r="D21" s="98">
        <v>883.89434709635293</v>
      </c>
      <c r="E21" s="98">
        <v>853.63970493003853</v>
      </c>
      <c r="F21" s="98">
        <v>976.23905266136751</v>
      </c>
      <c r="G21" s="98">
        <v>906.77221371565599</v>
      </c>
      <c r="H21" s="98">
        <v>901.53124556852958</v>
      </c>
      <c r="I21" s="98">
        <v>929.23293217056403</v>
      </c>
      <c r="J21" s="98">
        <v>938.82571437413924</v>
      </c>
      <c r="K21" s="98">
        <v>828.88802654100925</v>
      </c>
      <c r="L21" s="98">
        <v>1030.1969146496547</v>
      </c>
      <c r="M21" s="98">
        <v>964.61336710083958</v>
      </c>
      <c r="N21" s="98">
        <v>302.5581712638039</v>
      </c>
      <c r="O21" s="98">
        <v>1095.8649178238923</v>
      </c>
      <c r="P21" s="98">
        <v>1065.4018200054527</v>
      </c>
      <c r="Q21" s="98">
        <v>935.02634003017192</v>
      </c>
      <c r="R21" s="98">
        <v>884.02689746840463</v>
      </c>
      <c r="S21" s="98">
        <v>883.93671510644367</v>
      </c>
      <c r="T21" s="98">
        <v>1071.0398017520338</v>
      </c>
      <c r="U21" s="98">
        <v>1111.4836901409601</v>
      </c>
      <c r="V21" s="98">
        <v>1248.4797501978253</v>
      </c>
      <c r="W21" s="98">
        <v>1208.3332619576488</v>
      </c>
      <c r="DA21" s="63" t="s">
        <v>2261</v>
      </c>
    </row>
    <row r="22" spans="1:105" ht="12" customHeight="1" x14ac:dyDescent="0.25">
      <c r="A22" s="109" t="s">
        <v>120</v>
      </c>
      <c r="B22" s="33">
        <v>654.57848398769113</v>
      </c>
      <c r="C22" s="33">
        <v>637.22689524274324</v>
      </c>
      <c r="D22" s="33">
        <v>722.84473650314123</v>
      </c>
      <c r="E22" s="33">
        <v>700.51318637353836</v>
      </c>
      <c r="F22" s="33">
        <v>751.95032929780052</v>
      </c>
      <c r="G22" s="33">
        <v>737.16254121045324</v>
      </c>
      <c r="H22" s="33">
        <v>750.28248635577961</v>
      </c>
      <c r="I22" s="33">
        <v>703.86628091224179</v>
      </c>
      <c r="J22" s="33">
        <v>704.13953288326616</v>
      </c>
      <c r="K22" s="33">
        <v>746.35386148496502</v>
      </c>
      <c r="L22" s="33">
        <v>705.55473508556531</v>
      </c>
      <c r="M22" s="33">
        <v>669.83754062328649</v>
      </c>
      <c r="N22" s="33">
        <v>682.08482093897919</v>
      </c>
      <c r="O22" s="33">
        <v>705.87826678371596</v>
      </c>
      <c r="P22" s="33">
        <v>716.70542738455083</v>
      </c>
      <c r="Q22" s="33">
        <v>717.69836110728954</v>
      </c>
      <c r="R22" s="33">
        <v>764.67611045499802</v>
      </c>
      <c r="S22" s="33">
        <v>761.7898728003679</v>
      </c>
      <c r="T22" s="33">
        <v>766.42654496612272</v>
      </c>
      <c r="U22" s="33">
        <v>791.65085890989076</v>
      </c>
      <c r="V22" s="33">
        <v>908.85464487209185</v>
      </c>
      <c r="W22" s="33">
        <v>877.21040437404668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10711.236875611352</v>
      </c>
      <c r="C24" s="117">
        <f t="shared" si="7"/>
        <v>11795.901764516695</v>
      </c>
      <c r="D24" s="117">
        <f t="shared" si="7"/>
        <v>10848.32151367802</v>
      </c>
      <c r="E24" s="117">
        <f t="shared" si="7"/>
        <v>12421.23494369676</v>
      </c>
      <c r="F24" s="117">
        <f t="shared" si="7"/>
        <v>13480.382513860628</v>
      </c>
      <c r="G24" s="117">
        <f t="shared" si="7"/>
        <v>13337.90749698073</v>
      </c>
      <c r="H24" s="117">
        <f t="shared" si="7"/>
        <v>13176.414370639966</v>
      </c>
      <c r="I24" s="117">
        <f t="shared" si="7"/>
        <v>12588.741710334361</v>
      </c>
      <c r="J24" s="117">
        <f t="shared" si="7"/>
        <v>12439.890655413059</v>
      </c>
      <c r="K24" s="117">
        <f t="shared" si="7"/>
        <v>10237.586038414402</v>
      </c>
      <c r="L24" s="117">
        <f t="shared" si="7"/>
        <v>11286.239952928618</v>
      </c>
      <c r="M24" s="117">
        <f t="shared" si="7"/>
        <v>9522.4632785065751</v>
      </c>
      <c r="N24" s="117">
        <f t="shared" si="7"/>
        <v>5509.2898617763012</v>
      </c>
      <c r="O24" s="117">
        <f t="shared" si="7"/>
        <v>10273.753806913664</v>
      </c>
      <c r="P24" s="117">
        <f t="shared" si="7"/>
        <v>14004.807171775428</v>
      </c>
      <c r="Q24" s="117">
        <f t="shared" si="7"/>
        <v>12565.538273067601</v>
      </c>
      <c r="R24" s="117">
        <f t="shared" ref="R24:V24" si="8">R25+R28+R30+R39</f>
        <v>12391.99928788609</v>
      </c>
      <c r="S24" s="117">
        <f t="shared" si="8"/>
        <v>12463.127733937628</v>
      </c>
      <c r="T24" s="117">
        <f t="shared" si="8"/>
        <v>9902.6166153802787</v>
      </c>
      <c r="U24" s="117">
        <f t="shared" si="8"/>
        <v>8699.8780769312889</v>
      </c>
      <c r="V24" s="117">
        <f t="shared" si="8"/>
        <v>5496.6626799405931</v>
      </c>
      <c r="W24" s="117">
        <f t="shared" ref="W24" si="9">W25+W28+W30+W39</f>
        <v>12373.678330267083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8442.6417771531596</v>
      </c>
      <c r="C25" s="122">
        <f t="shared" si="10"/>
        <v>9487.2443921924769</v>
      </c>
      <c r="D25" s="122">
        <f t="shared" si="10"/>
        <v>8429.1630511113854</v>
      </c>
      <c r="E25" s="122">
        <f t="shared" si="10"/>
        <v>9946.8437423510386</v>
      </c>
      <c r="F25" s="122">
        <f t="shared" si="10"/>
        <v>11073.871523708771</v>
      </c>
      <c r="G25" s="122">
        <f t="shared" si="10"/>
        <v>11027.048087827379</v>
      </c>
      <c r="H25" s="122">
        <f t="shared" si="10"/>
        <v>10840.630362538071</v>
      </c>
      <c r="I25" s="122">
        <f t="shared" si="10"/>
        <v>10237.276704367943</v>
      </c>
      <c r="J25" s="122">
        <f t="shared" si="10"/>
        <v>10012.341276995785</v>
      </c>
      <c r="K25" s="122">
        <f t="shared" si="10"/>
        <v>7712.6004775083647</v>
      </c>
      <c r="L25" s="122">
        <f t="shared" si="10"/>
        <v>8725.2785997088249</v>
      </c>
      <c r="M25" s="122">
        <f t="shared" si="10"/>
        <v>6983.551903391105</v>
      </c>
      <c r="N25" s="122">
        <f t="shared" si="10"/>
        <v>2792.4437159884255</v>
      </c>
      <c r="O25" s="122">
        <f t="shared" si="10"/>
        <v>7658.5886911783955</v>
      </c>
      <c r="P25" s="122">
        <f t="shared" si="10"/>
        <v>11423.525251162506</v>
      </c>
      <c r="Q25" s="122">
        <f t="shared" si="10"/>
        <v>9890.3960245675116</v>
      </c>
      <c r="R25" s="122">
        <f t="shared" ref="R25:V25" si="11">SUM(R26:R27)</f>
        <v>9510.755940396084</v>
      </c>
      <c r="S25" s="122">
        <f t="shared" si="11"/>
        <v>9571.0209568309256</v>
      </c>
      <c r="T25" s="122">
        <f t="shared" si="11"/>
        <v>7169.3757617568444</v>
      </c>
      <c r="U25" s="122">
        <f t="shared" si="11"/>
        <v>5730.352034911326</v>
      </c>
      <c r="V25" s="122">
        <f t="shared" si="11"/>
        <v>2471.7765390729069</v>
      </c>
      <c r="W25" s="122">
        <f t="shared" ref="W25" si="12">SUM(W26:W27)</f>
        <v>9351.4616816712951</v>
      </c>
      <c r="DA25" s="130" t="s">
        <v>2264</v>
      </c>
    </row>
    <row r="26" spans="1:105" ht="12" customHeight="1" x14ac:dyDescent="0.25">
      <c r="A26" s="97" t="s">
        <v>74</v>
      </c>
      <c r="B26" s="98">
        <v>8344.8636780567904</v>
      </c>
      <c r="C26" s="98">
        <v>9381.8589665522231</v>
      </c>
      <c r="D26" s="98">
        <v>8332.7752870469703</v>
      </c>
      <c r="E26" s="98">
        <v>9839.5853067443222</v>
      </c>
      <c r="F26" s="98">
        <v>10946.758892048767</v>
      </c>
      <c r="G26" s="98">
        <v>10902.249486833036</v>
      </c>
      <c r="H26" s="98">
        <v>10719.105735407942</v>
      </c>
      <c r="I26" s="98">
        <v>10127.617106970816</v>
      </c>
      <c r="J26" s="98">
        <v>9901.6709042848797</v>
      </c>
      <c r="K26" s="98">
        <v>7620.3462968941549</v>
      </c>
      <c r="L26" s="98">
        <v>8623.1598828081624</v>
      </c>
      <c r="M26" s="98">
        <v>6898.790651994259</v>
      </c>
      <c r="N26" s="98">
        <v>2760.9913913543028</v>
      </c>
      <c r="O26" s="98">
        <v>7560.1478368146163</v>
      </c>
      <c r="P26" s="98">
        <v>11270.922647445244</v>
      </c>
      <c r="Q26" s="98">
        <v>9764.8542758892781</v>
      </c>
      <c r="R26" s="98">
        <v>9390.5440256954171</v>
      </c>
      <c r="S26" s="98">
        <v>9450.0991004064163</v>
      </c>
      <c r="T26" s="98">
        <v>7079.0163341675943</v>
      </c>
      <c r="U26" s="98">
        <v>5658.2503185157093</v>
      </c>
      <c r="V26" s="98">
        <v>2440.7290488415524</v>
      </c>
      <c r="W26" s="98">
        <v>9233.1340411927249</v>
      </c>
      <c r="DA26" s="63" t="s">
        <v>2265</v>
      </c>
    </row>
    <row r="27" spans="1:105" ht="12" customHeight="1" x14ac:dyDescent="0.25">
      <c r="A27" s="97" t="s">
        <v>53</v>
      </c>
      <c r="B27" s="98">
        <v>97.778099096369388</v>
      </c>
      <c r="C27" s="98">
        <v>105.38542564025347</v>
      </c>
      <c r="D27" s="98">
        <v>96.387764064414768</v>
      </c>
      <c r="E27" s="98">
        <v>107.25843560671569</v>
      </c>
      <c r="F27" s="98">
        <v>127.11263166000481</v>
      </c>
      <c r="G27" s="98">
        <v>124.79860099434261</v>
      </c>
      <c r="H27" s="98">
        <v>121.52462713012952</v>
      </c>
      <c r="I27" s="98">
        <v>109.65959739712642</v>
      </c>
      <c r="J27" s="98">
        <v>110.67037271090591</v>
      </c>
      <c r="K27" s="98">
        <v>92.254180614210313</v>
      </c>
      <c r="L27" s="98">
        <v>102.11871690066191</v>
      </c>
      <c r="M27" s="98">
        <v>84.761251396846433</v>
      </c>
      <c r="N27" s="98">
        <v>31.452324634122601</v>
      </c>
      <c r="O27" s="98">
        <v>98.440854363778797</v>
      </c>
      <c r="P27" s="98">
        <v>152.60260371726065</v>
      </c>
      <c r="Q27" s="98">
        <v>125.54174867823299</v>
      </c>
      <c r="R27" s="98">
        <v>120.21191470066702</v>
      </c>
      <c r="S27" s="98">
        <v>120.9218564245094</v>
      </c>
      <c r="T27" s="98">
        <v>90.359427589250402</v>
      </c>
      <c r="U27" s="98">
        <v>72.101716395617032</v>
      </c>
      <c r="V27" s="98">
        <v>31.047490231354409</v>
      </c>
      <c r="W27" s="98">
        <v>118.32764047857053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201.67955280016989</v>
      </c>
      <c r="C28" s="122">
        <f t="shared" si="13"/>
        <v>280.52134968565321</v>
      </c>
      <c r="D28" s="122">
        <f t="shared" si="13"/>
        <v>265.41940085117182</v>
      </c>
      <c r="E28" s="122">
        <f t="shared" si="13"/>
        <v>358.07956170935483</v>
      </c>
      <c r="F28" s="122">
        <f t="shared" si="13"/>
        <v>183.94432989206004</v>
      </c>
      <c r="G28" s="122">
        <f t="shared" si="13"/>
        <v>154.62816356359824</v>
      </c>
      <c r="H28" s="122">
        <f t="shared" si="13"/>
        <v>136.53473067764338</v>
      </c>
      <c r="I28" s="122">
        <f t="shared" si="13"/>
        <v>209.11305014320342</v>
      </c>
      <c r="J28" s="122">
        <f t="shared" si="13"/>
        <v>213.88254377051427</v>
      </c>
      <c r="K28" s="122">
        <f t="shared" si="13"/>
        <v>167.37991708794604</v>
      </c>
      <c r="L28" s="122">
        <f t="shared" si="13"/>
        <v>280.72075410926578</v>
      </c>
      <c r="M28" s="122">
        <f t="shared" si="13"/>
        <v>311.1562508394552</v>
      </c>
      <c r="N28" s="122">
        <f t="shared" si="13"/>
        <v>586.05688732676174</v>
      </c>
      <c r="O28" s="122">
        <f t="shared" si="13"/>
        <v>353.90358490208678</v>
      </c>
      <c r="P28" s="122">
        <f t="shared" si="13"/>
        <v>290.75497042312423</v>
      </c>
      <c r="Q28" s="122">
        <f t="shared" si="13"/>
        <v>393.34001284417212</v>
      </c>
      <c r="R28" s="122">
        <f t="shared" si="13"/>
        <v>480.91527699743045</v>
      </c>
      <c r="S28" s="122">
        <f t="shared" si="13"/>
        <v>493.11359750907172</v>
      </c>
      <c r="T28" s="122">
        <f t="shared" si="13"/>
        <v>360.03310198061047</v>
      </c>
      <c r="U28" s="122">
        <f t="shared" si="13"/>
        <v>549.30700926923248</v>
      </c>
      <c r="V28" s="122">
        <f t="shared" si="13"/>
        <v>472.58781148680146</v>
      </c>
      <c r="W28" s="122">
        <f t="shared" si="13"/>
        <v>384.48008032650716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201.67955280016989</v>
      </c>
      <c r="C29" s="98">
        <f>IF(RES_hhdet_fec!C29=0,0,RES_hhdet_fec!C29*1000*11630/RES_hhdet_num!C24)</f>
        <v>280.52134968565321</v>
      </c>
      <c r="D29" s="98">
        <f>IF(RES_hhdet_fec!D29=0,0,RES_hhdet_fec!D29*1000*11630/RES_hhdet_num!D24)</f>
        <v>265.41940085117182</v>
      </c>
      <c r="E29" s="98">
        <f>IF(RES_hhdet_fec!E29=0,0,RES_hhdet_fec!E29*1000*11630/RES_hhdet_num!E24)</f>
        <v>358.07956170935483</v>
      </c>
      <c r="F29" s="98">
        <f>IF(RES_hhdet_fec!F29=0,0,RES_hhdet_fec!F29*1000*11630/RES_hhdet_num!F24)</f>
        <v>183.94432989206004</v>
      </c>
      <c r="G29" s="98">
        <f>IF(RES_hhdet_fec!G29=0,0,RES_hhdet_fec!G29*1000*11630/RES_hhdet_num!G24)</f>
        <v>154.62816356359824</v>
      </c>
      <c r="H29" s="98">
        <f>IF(RES_hhdet_fec!H29=0,0,RES_hhdet_fec!H29*1000*11630/RES_hhdet_num!H24)</f>
        <v>136.53473067764338</v>
      </c>
      <c r="I29" s="98">
        <f>IF(RES_hhdet_fec!I29=0,0,RES_hhdet_fec!I29*1000*11630/RES_hhdet_num!I24)</f>
        <v>209.11305014320342</v>
      </c>
      <c r="J29" s="98">
        <f>IF(RES_hhdet_fec!J29=0,0,RES_hhdet_fec!J29*1000*11630/RES_hhdet_num!J24)</f>
        <v>213.88254377051427</v>
      </c>
      <c r="K29" s="98">
        <f>IF(RES_hhdet_fec!K29=0,0,RES_hhdet_fec!K29*1000*11630/RES_hhdet_num!K24)</f>
        <v>167.37991708794604</v>
      </c>
      <c r="L29" s="98">
        <f>IF(RES_hhdet_fec!L29=0,0,RES_hhdet_fec!L29*1000*11630/RES_hhdet_num!L24)</f>
        <v>280.72075410926578</v>
      </c>
      <c r="M29" s="98">
        <f>IF(RES_hhdet_fec!M29=0,0,RES_hhdet_fec!M29*1000*11630/RES_hhdet_num!M24)</f>
        <v>311.1562508394552</v>
      </c>
      <c r="N29" s="98">
        <f>IF(RES_hhdet_fec!N29=0,0,RES_hhdet_fec!N29*1000*11630/RES_hhdet_num!N24)</f>
        <v>586.05688732676174</v>
      </c>
      <c r="O29" s="98">
        <f>IF(RES_hhdet_fec!O29=0,0,RES_hhdet_fec!O29*1000*11630/RES_hhdet_num!O24)</f>
        <v>353.90358490208678</v>
      </c>
      <c r="P29" s="98">
        <f>IF(RES_hhdet_fec!P29=0,0,RES_hhdet_fec!P29*1000*11630/RES_hhdet_num!P24)</f>
        <v>290.75497042312423</v>
      </c>
      <c r="Q29" s="98">
        <f>IF(RES_hhdet_fec!Q29=0,0,RES_hhdet_fec!Q29*1000*11630/RES_hhdet_num!Q24)</f>
        <v>393.34001284417212</v>
      </c>
      <c r="R29" s="98">
        <f>IF(RES_hhdet_fec!R29=0,0,RES_hhdet_fec!R29*1000*11630/RES_hhdet_num!R24)</f>
        <v>480.91527699743045</v>
      </c>
      <c r="S29" s="98">
        <f>IF(RES_hhdet_fec!S29=0,0,RES_hhdet_fec!S29*1000*11630/RES_hhdet_num!S24)</f>
        <v>493.11359750907172</v>
      </c>
      <c r="T29" s="98">
        <f>IF(RES_hhdet_fec!T29=0,0,RES_hhdet_fec!T29*1000*11630/RES_hhdet_num!T24)</f>
        <v>360.03310198061047</v>
      </c>
      <c r="U29" s="98">
        <f>IF(RES_hhdet_fec!U29=0,0,RES_hhdet_fec!U29*1000*11630/RES_hhdet_num!U24)</f>
        <v>549.30700926923248</v>
      </c>
      <c r="V29" s="98">
        <f>IF(RES_hhdet_fec!V29=0,0,RES_hhdet_fec!V29*1000*11630/RES_hhdet_num!V24)</f>
        <v>472.58781148680146</v>
      </c>
      <c r="W29" s="98">
        <f>IF(RES_hhdet_fec!W29=0,0,RES_hhdet_fec!W29*1000*11630/RES_hhdet_num!W24)</f>
        <v>384.48008032650716</v>
      </c>
      <c r="DA29" s="63" t="s">
        <v>2268</v>
      </c>
    </row>
    <row r="30" spans="1:105" ht="12" customHeight="1" x14ac:dyDescent="0.25">
      <c r="A30" s="121" t="s">
        <v>55</v>
      </c>
      <c r="B30" s="122">
        <v>1404.8361836732513</v>
      </c>
      <c r="C30" s="122">
        <v>1383.5261736160317</v>
      </c>
      <c r="D30" s="122">
        <v>1425.3843045736235</v>
      </c>
      <c r="E30" s="122">
        <v>1412.6711500090821</v>
      </c>
      <c r="F30" s="122">
        <v>1469.0260048698267</v>
      </c>
      <c r="G30" s="122">
        <v>1424.1060172529799</v>
      </c>
      <c r="H30" s="122">
        <v>1448.8485756707364</v>
      </c>
      <c r="I30" s="122">
        <v>1426.8548064327365</v>
      </c>
      <c r="J30" s="122">
        <v>1497.9370817571867</v>
      </c>
      <c r="K30" s="122">
        <v>1606.9164372917967</v>
      </c>
      <c r="L30" s="122">
        <v>1561.362766864725</v>
      </c>
      <c r="M30" s="122">
        <v>1547.1499938773202</v>
      </c>
      <c r="N30" s="122">
        <v>1469.2260512968287</v>
      </c>
      <c r="O30" s="122">
        <v>1523.3350034992968</v>
      </c>
      <c r="P30" s="122">
        <v>1538.8983519068181</v>
      </c>
      <c r="Q30" s="122">
        <v>1538.7023812709181</v>
      </c>
      <c r="R30" s="122">
        <v>1619.7125648390549</v>
      </c>
      <c r="S30" s="122">
        <v>1618.8591606410264</v>
      </c>
      <c r="T30" s="122">
        <v>1561.2846160876218</v>
      </c>
      <c r="U30" s="122">
        <v>1573.8147694045665</v>
      </c>
      <c r="V30" s="122">
        <v>1576.7545489514891</v>
      </c>
      <c r="W30" s="122">
        <v>1688.8598401183176</v>
      </c>
      <c r="DA30" s="130" t="s">
        <v>2269</v>
      </c>
    </row>
    <row r="31" spans="1:105" ht="12" customHeight="1" x14ac:dyDescent="0.25">
      <c r="A31" s="97" t="s">
        <v>141</v>
      </c>
      <c r="B31" s="98">
        <v>1972.1888057219269</v>
      </c>
      <c r="C31" s="98">
        <v>1958.4804194673934</v>
      </c>
      <c r="D31" s="98">
        <v>2053.3719332644109</v>
      </c>
      <c r="E31" s="98">
        <v>2054.3908165057114</v>
      </c>
      <c r="F31" s="98">
        <v>2081.0886520858626</v>
      </c>
      <c r="G31" s="98">
        <v>2036.4974612641738</v>
      </c>
      <c r="H31" s="98">
        <v>2072.4471435740033</v>
      </c>
      <c r="I31" s="98">
        <v>1976.9520501209722</v>
      </c>
      <c r="J31" s="98">
        <v>2144.8912860305513</v>
      </c>
      <c r="K31" s="98">
        <v>2280.5977899807544</v>
      </c>
      <c r="L31" s="98">
        <v>2151.7022527321496</v>
      </c>
      <c r="M31" s="98">
        <v>1783.0520247668167</v>
      </c>
      <c r="N31" s="98">
        <v>1569.8289237420015</v>
      </c>
      <c r="O31" s="98">
        <v>2302.1798772656148</v>
      </c>
      <c r="P31" s="98">
        <v>2211.9655077444563</v>
      </c>
      <c r="Q31" s="98">
        <v>2076.3218456552645</v>
      </c>
      <c r="R31" s="98">
        <v>2026.4297104137713</v>
      </c>
      <c r="S31" s="98">
        <v>2073.2394259953694</v>
      </c>
      <c r="T31" s="98">
        <v>2027.7090727949828</v>
      </c>
      <c r="U31" s="98">
        <v>2006.4565015472524</v>
      </c>
      <c r="V31" s="98">
        <v>1991.4771964189472</v>
      </c>
      <c r="W31" s="98">
        <v>1993.2810694012205</v>
      </c>
      <c r="DA31" s="63" t="s">
        <v>2270</v>
      </c>
    </row>
    <row r="32" spans="1:105" ht="12" customHeight="1" x14ac:dyDescent="0.25">
      <c r="A32" s="97" t="s">
        <v>140</v>
      </c>
      <c r="B32" s="98">
        <v>1212.8638015971121</v>
      </c>
      <c r="C32" s="98">
        <v>1205.1467808525335</v>
      </c>
      <c r="D32" s="98">
        <v>1269.8539437531097</v>
      </c>
      <c r="E32" s="98">
        <v>1270.1126500893256</v>
      </c>
      <c r="F32" s="98">
        <v>1299.9179359611683</v>
      </c>
      <c r="G32" s="98">
        <v>1306.1214361095494</v>
      </c>
      <c r="H32" s="98">
        <v>1314.0481713356564</v>
      </c>
      <c r="I32" s="98">
        <v>1262.0069817625888</v>
      </c>
      <c r="J32" s="98">
        <v>1368.6407836021815</v>
      </c>
      <c r="K32" s="98">
        <v>1463.9815291853301</v>
      </c>
      <c r="L32" s="98">
        <v>1388.5561384754017</v>
      </c>
      <c r="M32" s="98">
        <v>1128.4907297979782</v>
      </c>
      <c r="N32" s="98">
        <v>905.19380057248145</v>
      </c>
      <c r="O32" s="98">
        <v>1494.579479029308</v>
      </c>
      <c r="P32" s="98">
        <v>1470.7093480347876</v>
      </c>
      <c r="Q32" s="98">
        <v>1393.8860784367789</v>
      </c>
      <c r="R32" s="98">
        <v>1402.7825025247125</v>
      </c>
      <c r="S32" s="98">
        <v>1476.4165739108005</v>
      </c>
      <c r="T32" s="98">
        <v>1479.280447712059</v>
      </c>
      <c r="U32" s="98">
        <v>1500.2386053566481</v>
      </c>
      <c r="V32" s="98">
        <v>1498.3115334192448</v>
      </c>
      <c r="W32" s="98">
        <v>1555.8665481169614</v>
      </c>
      <c r="DA32" s="63" t="s">
        <v>2271</v>
      </c>
    </row>
    <row r="33" spans="1:105" ht="12" customHeight="1" x14ac:dyDescent="0.25">
      <c r="A33" s="100" t="s">
        <v>50</v>
      </c>
      <c r="B33" s="101">
        <v>389.40349268678625</v>
      </c>
      <c r="C33" s="101">
        <v>382.92513229586854</v>
      </c>
      <c r="D33" s="101">
        <v>413.01453906689181</v>
      </c>
      <c r="E33" s="101">
        <v>401.18460271994724</v>
      </c>
      <c r="F33" s="101">
        <v>416.71450919541621</v>
      </c>
      <c r="G33" s="101">
        <v>463.50793516653732</v>
      </c>
      <c r="H33" s="101">
        <v>420.20552201929416</v>
      </c>
      <c r="I33" s="101">
        <v>404.02824745971901</v>
      </c>
      <c r="J33" s="101">
        <v>430.74251772940755</v>
      </c>
      <c r="K33" s="101">
        <v>462.21011409612584</v>
      </c>
      <c r="L33" s="101">
        <v>435.22743599161112</v>
      </c>
      <c r="M33" s="101">
        <v>284.24403189915017</v>
      </c>
      <c r="N33" s="101">
        <v>16.339332851650116</v>
      </c>
      <c r="O33" s="101">
        <v>402.10890194758605</v>
      </c>
      <c r="P33" s="101">
        <v>385.66610859270162</v>
      </c>
      <c r="Q33" s="101">
        <v>344.3574090010863</v>
      </c>
      <c r="R33" s="101">
        <v>396.9523519906225</v>
      </c>
      <c r="S33" s="101">
        <v>428.77148676425372</v>
      </c>
      <c r="T33" s="101">
        <v>420.73441196409726</v>
      </c>
      <c r="U33" s="101">
        <v>413.43640323455872</v>
      </c>
      <c r="V33" s="101">
        <v>351.21898520758896</v>
      </c>
      <c r="W33" s="101">
        <v>372.99522741677481</v>
      </c>
      <c r="DA33" s="131" t="s">
        <v>2272</v>
      </c>
    </row>
    <row r="34" spans="1:105" ht="12" customHeight="1" x14ac:dyDescent="0.25">
      <c r="A34" s="103" t="s">
        <v>52</v>
      </c>
      <c r="B34" s="104">
        <v>823.46030891032581</v>
      </c>
      <c r="C34" s="104">
        <v>822.22164855666517</v>
      </c>
      <c r="D34" s="104">
        <v>856.83940468621813</v>
      </c>
      <c r="E34" s="104">
        <v>868.92804736937831</v>
      </c>
      <c r="F34" s="104">
        <v>883.20342676575206</v>
      </c>
      <c r="G34" s="104">
        <v>842.61350094301213</v>
      </c>
      <c r="H34" s="104">
        <v>893.8426493163621</v>
      </c>
      <c r="I34" s="104">
        <v>857.97873430286973</v>
      </c>
      <c r="J34" s="104">
        <v>937.898265872774</v>
      </c>
      <c r="K34" s="104">
        <v>1001.7714150892043</v>
      </c>
      <c r="L34" s="104">
        <v>953.32870248379072</v>
      </c>
      <c r="M34" s="104">
        <v>844.24669789882807</v>
      </c>
      <c r="N34" s="104">
        <v>888.85446772083128</v>
      </c>
      <c r="O34" s="104">
        <v>1092.4705770817218</v>
      </c>
      <c r="P34" s="104">
        <v>1085.0432394420857</v>
      </c>
      <c r="Q34" s="104">
        <v>1049.5286694356928</v>
      </c>
      <c r="R34" s="104">
        <v>1005.8301505340901</v>
      </c>
      <c r="S34" s="104">
        <v>1047.6450871465468</v>
      </c>
      <c r="T34" s="104">
        <v>1058.5460357479617</v>
      </c>
      <c r="U34" s="104">
        <v>1086.8022021220895</v>
      </c>
      <c r="V34" s="104">
        <v>1147.0925482116556</v>
      </c>
      <c r="W34" s="104">
        <v>1182.871320700187</v>
      </c>
      <c r="DA34" s="132" t="s">
        <v>2273</v>
      </c>
    </row>
    <row r="35" spans="1:105" ht="12" customHeight="1" x14ac:dyDescent="0.25">
      <c r="A35" s="106" t="s">
        <v>122</v>
      </c>
      <c r="B35" s="101">
        <v>1786.018275910038</v>
      </c>
      <c r="C35" s="101">
        <v>1760.285716259172</v>
      </c>
      <c r="D35" s="101">
        <v>1810.3784976384225</v>
      </c>
      <c r="E35" s="101">
        <v>1797.9074888596076</v>
      </c>
      <c r="F35" s="101">
        <v>1843.7037869923738</v>
      </c>
      <c r="G35" s="101">
        <v>1762.0082758780356</v>
      </c>
      <c r="H35" s="101">
        <v>1800.3999353549568</v>
      </c>
      <c r="I35" s="101">
        <v>1793.6079715567221</v>
      </c>
      <c r="J35" s="101">
        <v>1915.5920522832535</v>
      </c>
      <c r="K35" s="101">
        <v>2052.5534073808562</v>
      </c>
      <c r="L35" s="101">
        <v>1998.0757898444417</v>
      </c>
      <c r="M35" s="101">
        <v>1971.2821169265781</v>
      </c>
      <c r="N35" s="101">
        <v>1882.1287871239547</v>
      </c>
      <c r="O35" s="101">
        <v>1915.0288701820418</v>
      </c>
      <c r="P35" s="101">
        <v>1928.7913622937351</v>
      </c>
      <c r="Q35" s="101">
        <v>1939.9217351107529</v>
      </c>
      <c r="R35" s="101">
        <v>2020.9662603783368</v>
      </c>
      <c r="S35" s="101">
        <v>2011.2395489305252</v>
      </c>
      <c r="T35" s="101">
        <v>1945.0136549218414</v>
      </c>
      <c r="U35" s="101">
        <v>1955.8074012083596</v>
      </c>
      <c r="V35" s="101">
        <v>1943.3984511423248</v>
      </c>
      <c r="W35" s="101">
        <v>2016.9217832211521</v>
      </c>
      <c r="DA35" s="131" t="s">
        <v>2274</v>
      </c>
    </row>
    <row r="36" spans="1:105" ht="12" customHeight="1" x14ac:dyDescent="0.25">
      <c r="A36" s="107" t="s">
        <v>121</v>
      </c>
      <c r="B36" s="104">
        <v>1188.2586651058461</v>
      </c>
      <c r="C36" s="104">
        <v>1172.0138926402042</v>
      </c>
      <c r="D36" s="104">
        <v>1209.033714436036</v>
      </c>
      <c r="E36" s="104">
        <v>1199.6593304500764</v>
      </c>
      <c r="F36" s="104">
        <v>1243.144689078084</v>
      </c>
      <c r="G36" s="104">
        <v>1216.2946498425304</v>
      </c>
      <c r="H36" s="104">
        <v>1237.4537144486117</v>
      </c>
      <c r="I36" s="104">
        <v>1238.9413919124968</v>
      </c>
      <c r="J36" s="104">
        <v>1320.6607917470972</v>
      </c>
      <c r="K36" s="104">
        <v>1420.2561759968264</v>
      </c>
      <c r="L36" s="104">
        <v>1387.8087251420543</v>
      </c>
      <c r="M36" s="104">
        <v>1373.7925196228257</v>
      </c>
      <c r="N36" s="104">
        <v>1297.836231498387</v>
      </c>
      <c r="O36" s="104">
        <v>1345.4418996553081</v>
      </c>
      <c r="P36" s="104">
        <v>1361.9789472921166</v>
      </c>
      <c r="Q36" s="104">
        <v>1371.1433912513239</v>
      </c>
      <c r="R36" s="104">
        <v>1459.3638790302023</v>
      </c>
      <c r="S36" s="104">
        <v>1472.2891506289388</v>
      </c>
      <c r="T36" s="104">
        <v>1434.4083837386186</v>
      </c>
      <c r="U36" s="104">
        <v>1456.2467820654779</v>
      </c>
      <c r="V36" s="104">
        <v>1474.1788926676847</v>
      </c>
      <c r="W36" s="104">
        <v>1585.2717521945767</v>
      </c>
      <c r="DA36" s="132" t="s">
        <v>2275</v>
      </c>
    </row>
    <row r="37" spans="1:105" ht="12" customHeight="1" x14ac:dyDescent="0.25">
      <c r="A37" s="108" t="s">
        <v>53</v>
      </c>
      <c r="B37" s="98">
        <v>353.01341386458472</v>
      </c>
      <c r="C37" s="98">
        <v>344.80626160543483</v>
      </c>
      <c r="D37" s="98">
        <v>363.46761486321941</v>
      </c>
      <c r="E37" s="98">
        <v>349.03318895681616</v>
      </c>
      <c r="F37" s="98">
        <v>366.72203226710337</v>
      </c>
      <c r="G37" s="98">
        <v>397.54764210347173</v>
      </c>
      <c r="H37" s="98">
        <v>365.54369710955109</v>
      </c>
      <c r="I37" s="98">
        <v>368.32912100962494</v>
      </c>
      <c r="J37" s="98">
        <v>385.74597428667505</v>
      </c>
      <c r="K37" s="98">
        <v>417.26634598150127</v>
      </c>
      <c r="L37" s="98">
        <v>409.38404503968837</v>
      </c>
      <c r="M37" s="98">
        <v>395.92350721290654</v>
      </c>
      <c r="N37" s="98">
        <v>315.59138985406815</v>
      </c>
      <c r="O37" s="98">
        <v>350.90256073061965</v>
      </c>
      <c r="P37" s="98">
        <v>345.87997504110552</v>
      </c>
      <c r="Q37" s="98">
        <v>330.33241948001472</v>
      </c>
      <c r="R37" s="98">
        <v>401.30871313611095</v>
      </c>
      <c r="S37" s="98">
        <v>410.95402373938515</v>
      </c>
      <c r="T37" s="98">
        <v>386.0025504495967</v>
      </c>
      <c r="U37" s="98">
        <v>375.16775391445822</v>
      </c>
      <c r="V37" s="98">
        <v>369.33475221615828</v>
      </c>
      <c r="W37" s="98">
        <v>400.79889559732248</v>
      </c>
      <c r="DA37" s="63" t="s">
        <v>2276</v>
      </c>
    </row>
    <row r="38" spans="1:105" ht="12" customHeight="1" x14ac:dyDescent="0.25">
      <c r="A38" s="108" t="s">
        <v>52</v>
      </c>
      <c r="B38" s="98">
        <v>835.24525124126149</v>
      </c>
      <c r="C38" s="98">
        <v>827.20763103476929</v>
      </c>
      <c r="D38" s="98">
        <v>845.56609957281648</v>
      </c>
      <c r="E38" s="98">
        <v>850.62614149326009</v>
      </c>
      <c r="F38" s="98">
        <v>876.4226568109807</v>
      </c>
      <c r="G38" s="98">
        <v>818.74700773905897</v>
      </c>
      <c r="H38" s="98">
        <v>871.91001733906069</v>
      </c>
      <c r="I38" s="98">
        <v>870.61227090287184</v>
      </c>
      <c r="J38" s="98">
        <v>934.91481746042211</v>
      </c>
      <c r="K38" s="98">
        <v>1002.9898300153252</v>
      </c>
      <c r="L38" s="98">
        <v>978.42468010236598</v>
      </c>
      <c r="M38" s="98">
        <v>977.86901240991892</v>
      </c>
      <c r="N38" s="98">
        <v>982.24484164431863</v>
      </c>
      <c r="O38" s="98">
        <v>994.53933892468842</v>
      </c>
      <c r="P38" s="98">
        <v>1016.098972251011</v>
      </c>
      <c r="Q38" s="98">
        <v>1040.8109717713091</v>
      </c>
      <c r="R38" s="98">
        <v>1058.0551658940913</v>
      </c>
      <c r="S38" s="98">
        <v>1061.3351268895535</v>
      </c>
      <c r="T38" s="98">
        <v>1048.4058332890218</v>
      </c>
      <c r="U38" s="98">
        <v>1081.0790281510199</v>
      </c>
      <c r="V38" s="98">
        <v>1104.8441404515263</v>
      </c>
      <c r="W38" s="98">
        <v>1184.4728565972546</v>
      </c>
      <c r="DA38" s="63" t="s">
        <v>2277</v>
      </c>
    </row>
    <row r="39" spans="1:105" ht="12" customHeight="1" x14ac:dyDescent="0.25">
      <c r="A39" s="121" t="s">
        <v>54</v>
      </c>
      <c r="B39" s="122">
        <v>662.07936198477228</v>
      </c>
      <c r="C39" s="122">
        <v>644.60984902253279</v>
      </c>
      <c r="D39" s="122">
        <v>728.35475714183997</v>
      </c>
      <c r="E39" s="122">
        <v>703.64048962728418</v>
      </c>
      <c r="F39" s="122">
        <v>753.54065538997042</v>
      </c>
      <c r="G39" s="122">
        <v>732.12522833677122</v>
      </c>
      <c r="H39" s="122">
        <v>750.40070175351502</v>
      </c>
      <c r="I39" s="122">
        <v>715.49714939047794</v>
      </c>
      <c r="J39" s="122">
        <v>715.72975288957241</v>
      </c>
      <c r="K39" s="122">
        <v>750.68920652629527</v>
      </c>
      <c r="L39" s="122">
        <v>718.87783224579937</v>
      </c>
      <c r="M39" s="122">
        <v>680.60513039869511</v>
      </c>
      <c r="N39" s="122">
        <v>661.56320716428547</v>
      </c>
      <c r="O39" s="122">
        <v>737.92652733388627</v>
      </c>
      <c r="P39" s="122">
        <v>751.62859828298042</v>
      </c>
      <c r="Q39" s="122">
        <v>743.09985438499984</v>
      </c>
      <c r="R39" s="122">
        <v>780.61550565352138</v>
      </c>
      <c r="S39" s="122">
        <v>780.1340189566049</v>
      </c>
      <c r="T39" s="122">
        <v>811.92313555520252</v>
      </c>
      <c r="U39" s="122">
        <v>846.40426334616438</v>
      </c>
      <c r="V39" s="122">
        <v>975.54378042939607</v>
      </c>
      <c r="W39" s="122">
        <v>948.87672815096289</v>
      </c>
      <c r="DA39" s="130" t="s">
        <v>2278</v>
      </c>
    </row>
    <row r="40" spans="1:105" ht="12" customHeight="1" x14ac:dyDescent="0.25">
      <c r="A40" s="97" t="s">
        <v>50</v>
      </c>
      <c r="B40" s="98">
        <v>827.70881888857309</v>
      </c>
      <c r="C40" s="98">
        <v>831.88873138548627</v>
      </c>
      <c r="D40" s="98">
        <v>883.18653804875476</v>
      </c>
      <c r="E40" s="98">
        <v>851.91726519574547</v>
      </c>
      <c r="F40" s="98">
        <v>971.67764878834055</v>
      </c>
      <c r="G40" s="98">
        <v>898.85841711347973</v>
      </c>
      <c r="H40" s="98">
        <v>897.61925132798808</v>
      </c>
      <c r="I40" s="98">
        <v>930.9687021080133</v>
      </c>
      <c r="J40" s="98">
        <v>939.98984584274092</v>
      </c>
      <c r="K40" s="98">
        <v>829.32502740923258</v>
      </c>
      <c r="L40" s="98">
        <v>1029.9893464443255</v>
      </c>
      <c r="M40" s="98">
        <v>963.28747285050304</v>
      </c>
      <c r="N40" s="98">
        <v>302.24900096313269</v>
      </c>
      <c r="O40" s="98">
        <v>1096.2091188387442</v>
      </c>
      <c r="P40" s="98">
        <v>1065.5594199315531</v>
      </c>
      <c r="Q40" s="98">
        <v>935.09488523929065</v>
      </c>
      <c r="R40" s="98">
        <v>883.96011613320923</v>
      </c>
      <c r="S40" s="98">
        <v>884.20505060322159</v>
      </c>
      <c r="T40" s="98">
        <v>1070.4401894476528</v>
      </c>
      <c r="U40" s="98">
        <v>1111.9976686843422</v>
      </c>
      <c r="V40" s="98">
        <v>1248.5195759783862</v>
      </c>
      <c r="W40" s="98">
        <v>1208.1868266780314</v>
      </c>
      <c r="DA40" s="63" t="s">
        <v>2279</v>
      </c>
    </row>
    <row r="41" spans="1:105" ht="12" customHeight="1" x14ac:dyDescent="0.25">
      <c r="A41" s="109" t="s">
        <v>120</v>
      </c>
      <c r="B41" s="33">
        <v>654.57848398769102</v>
      </c>
      <c r="C41" s="33">
        <v>636.30331689631453</v>
      </c>
      <c r="D41" s="33">
        <v>721.5273488582867</v>
      </c>
      <c r="E41" s="33">
        <v>697.35085217309131</v>
      </c>
      <c r="F41" s="33">
        <v>744.78922474502974</v>
      </c>
      <c r="G41" s="33">
        <v>725.56916564093797</v>
      </c>
      <c r="H41" s="33">
        <v>744.46781442752126</v>
      </c>
      <c r="I41" s="33">
        <v>706.57092753448626</v>
      </c>
      <c r="J41" s="33">
        <v>706.07342435098553</v>
      </c>
      <c r="K41" s="33">
        <v>747.26052505400708</v>
      </c>
      <c r="L41" s="33">
        <v>705.27075322551275</v>
      </c>
      <c r="M41" s="33">
        <v>667.57821014480817</v>
      </c>
      <c r="N41" s="33">
        <v>680.36542584028246</v>
      </c>
      <c r="O41" s="33">
        <v>709.79337363124057</v>
      </c>
      <c r="P41" s="33">
        <v>721.33761368348519</v>
      </c>
      <c r="Q41" s="33">
        <v>722.18041339679689</v>
      </c>
      <c r="R41" s="33">
        <v>768.41200466327439</v>
      </c>
      <c r="S41" s="33">
        <v>765.79209532575385</v>
      </c>
      <c r="T41" s="33">
        <v>767.95783459125505</v>
      </c>
      <c r="U41" s="33">
        <v>793.07864080807224</v>
      </c>
      <c r="V41" s="33">
        <v>909.36757960753391</v>
      </c>
      <c r="W41" s="33">
        <v>877.84464148954862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12161.092168591753</v>
      </c>
      <c r="C43" s="117">
        <f t="shared" si="14"/>
        <v>12780.479051242346</v>
      </c>
      <c r="D43" s="117">
        <f t="shared" si="14"/>
        <v>13161.188543816463</v>
      </c>
      <c r="E43" s="117">
        <f t="shared" si="14"/>
        <v>15149.094405179636</v>
      </c>
      <c r="F43" s="117">
        <f t="shared" si="14"/>
        <v>14308.45056133543</v>
      </c>
      <c r="G43" s="117">
        <f t="shared" si="14"/>
        <v>14853.973975886174</v>
      </c>
      <c r="H43" s="117">
        <f t="shared" si="14"/>
        <v>14879.069002009181</v>
      </c>
      <c r="I43" s="117">
        <f t="shared" si="14"/>
        <v>14132.753531316504</v>
      </c>
      <c r="J43" s="117">
        <f t="shared" si="14"/>
        <v>14082.751063784257</v>
      </c>
      <c r="K43" s="117">
        <f t="shared" si="14"/>
        <v>12636.861602719426</v>
      </c>
      <c r="L43" s="117">
        <f t="shared" si="14"/>
        <v>11901.682681182716</v>
      </c>
      <c r="M43" s="117">
        <f t="shared" si="14"/>
        <v>15830.946042618749</v>
      </c>
      <c r="N43" s="117">
        <f t="shared" si="14"/>
        <v>13133.386242340661</v>
      </c>
      <c r="O43" s="117">
        <f t="shared" si="14"/>
        <v>7672.1439556455389</v>
      </c>
      <c r="P43" s="117">
        <f t="shared" si="14"/>
        <v>7939.5996091696416</v>
      </c>
      <c r="Q43" s="117">
        <f t="shared" si="14"/>
        <v>11151.891964206236</v>
      </c>
      <c r="R43" s="117">
        <f t="shared" ref="R43:V43" si="15">R44+R47+R49+R58</f>
        <v>10569.675253085767</v>
      </c>
      <c r="S43" s="117">
        <f t="shared" si="15"/>
        <v>10718.503663928781</v>
      </c>
      <c r="T43" s="117">
        <f t="shared" si="15"/>
        <v>9420.3147602545887</v>
      </c>
      <c r="U43" s="117">
        <f t="shared" si="15"/>
        <v>10283.988732611884</v>
      </c>
      <c r="V43" s="117">
        <f t="shared" si="15"/>
        <v>11049.174617104229</v>
      </c>
      <c r="W43" s="117">
        <f t="shared" ref="W43" si="16">W44+W47+W49+W58</f>
        <v>10289.51272127313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9692.7331454804716</v>
      </c>
      <c r="C44" s="122">
        <f t="shared" si="17"/>
        <v>10302.24247509118</v>
      </c>
      <c r="D44" s="122">
        <f t="shared" si="17"/>
        <v>10630.756431954507</v>
      </c>
      <c r="E44" s="122">
        <f t="shared" si="17"/>
        <v>12552.253022556784</v>
      </c>
      <c r="F44" s="122">
        <f t="shared" si="17"/>
        <v>11738.77497604002</v>
      </c>
      <c r="G44" s="122">
        <f t="shared" si="17"/>
        <v>12331.974854045919</v>
      </c>
      <c r="H44" s="122">
        <f t="shared" si="17"/>
        <v>12263.274272165523</v>
      </c>
      <c r="I44" s="122">
        <f t="shared" si="17"/>
        <v>11461.838590672725</v>
      </c>
      <c r="J44" s="122">
        <f t="shared" si="17"/>
        <v>11329.512813485746</v>
      </c>
      <c r="K44" s="122">
        <f t="shared" si="17"/>
        <v>9881.7832871852825</v>
      </c>
      <c r="L44" s="122">
        <f t="shared" si="17"/>
        <v>9161.6265485085842</v>
      </c>
      <c r="M44" s="122">
        <f t="shared" si="17"/>
        <v>13152.057904029651</v>
      </c>
      <c r="N44" s="122">
        <f t="shared" si="17"/>
        <v>10378.116338265752</v>
      </c>
      <c r="O44" s="122">
        <f t="shared" si="17"/>
        <v>5063.8362153008384</v>
      </c>
      <c r="P44" s="122">
        <f t="shared" si="17"/>
        <v>5329.1668061273876</v>
      </c>
      <c r="Q44" s="122">
        <f t="shared" si="17"/>
        <v>8397.5621430313804</v>
      </c>
      <c r="R44" s="122">
        <f t="shared" ref="R44:V44" si="18">SUM(R45:R46)</f>
        <v>7621.6047067371965</v>
      </c>
      <c r="S44" s="122">
        <f t="shared" si="18"/>
        <v>7836.7711307121726</v>
      </c>
      <c r="T44" s="122">
        <f t="shared" si="18"/>
        <v>6666.6289526853516</v>
      </c>
      <c r="U44" s="122">
        <f t="shared" si="18"/>
        <v>7348.8039038386132</v>
      </c>
      <c r="V44" s="122">
        <f t="shared" si="18"/>
        <v>8054.3302092925987</v>
      </c>
      <c r="W44" s="122">
        <f t="shared" ref="W44" si="19">SUM(W45:W46)</f>
        <v>7169.9905302621837</v>
      </c>
      <c r="DA44" s="130" t="s">
        <v>2282</v>
      </c>
    </row>
    <row r="45" spans="1:105" ht="12" customHeight="1" x14ac:dyDescent="0.25">
      <c r="A45" s="97" t="s">
        <v>216</v>
      </c>
      <c r="B45" s="98">
        <v>9596.7643131196182</v>
      </c>
      <c r="C45" s="98">
        <v>10203.21905530645</v>
      </c>
      <c r="D45" s="98">
        <v>10524.218845658135</v>
      </c>
      <c r="E45" s="98">
        <v>12432.090268645597</v>
      </c>
      <c r="F45" s="98">
        <v>11617.457515899985</v>
      </c>
      <c r="G45" s="98">
        <v>12205.046978324019</v>
      </c>
      <c r="H45" s="98">
        <v>12139.110910699697</v>
      </c>
      <c r="I45" s="98">
        <v>11351.816328221201</v>
      </c>
      <c r="J45" s="98">
        <v>11218.819873553271</v>
      </c>
      <c r="K45" s="98">
        <v>9778.8445861430373</v>
      </c>
      <c r="L45" s="98">
        <v>9069.8347204681795</v>
      </c>
      <c r="M45" s="98">
        <v>13018.10465550486</v>
      </c>
      <c r="N45" s="98">
        <v>10281.435113855579</v>
      </c>
      <c r="O45" s="98">
        <v>5010.277652213711</v>
      </c>
      <c r="P45" s="98">
        <v>5270.5378548633753</v>
      </c>
      <c r="Q45" s="98">
        <v>8309.8062366565282</v>
      </c>
      <c r="R45" s="98">
        <v>7541.3971896027597</v>
      </c>
      <c r="S45" s="98">
        <v>7752.3166034130327</v>
      </c>
      <c r="T45" s="98">
        <v>6593.2617346915858</v>
      </c>
      <c r="U45" s="98">
        <v>7265.4955164079574</v>
      </c>
      <c r="V45" s="98">
        <v>7960.5237723571772</v>
      </c>
      <c r="W45" s="98">
        <v>7085.3069915110618</v>
      </c>
      <c r="DA45" s="63" t="s">
        <v>2283</v>
      </c>
    </row>
    <row r="46" spans="1:105" ht="12" customHeight="1" x14ac:dyDescent="0.25">
      <c r="A46" s="97" t="s">
        <v>53</v>
      </c>
      <c r="B46" s="98">
        <v>95.968832360853028</v>
      </c>
      <c r="C46" s="98">
        <v>99.023419784729299</v>
      </c>
      <c r="D46" s="98">
        <v>106.53758629637188</v>
      </c>
      <c r="E46" s="98">
        <v>120.16275391118749</v>
      </c>
      <c r="F46" s="98">
        <v>121.3174601400348</v>
      </c>
      <c r="G46" s="98">
        <v>126.92787572189913</v>
      </c>
      <c r="H46" s="98">
        <v>124.16336146582496</v>
      </c>
      <c r="I46" s="98">
        <v>110.02226245152428</v>
      </c>
      <c r="J46" s="98">
        <v>110.69293993247379</v>
      </c>
      <c r="K46" s="98">
        <v>102.93870104224455</v>
      </c>
      <c r="L46" s="98">
        <v>91.791828040403871</v>
      </c>
      <c r="M46" s="98">
        <v>133.95324852479177</v>
      </c>
      <c r="N46" s="98">
        <v>96.681224410172518</v>
      </c>
      <c r="O46" s="98">
        <v>53.558563087127496</v>
      </c>
      <c r="P46" s="98">
        <v>58.628951264012557</v>
      </c>
      <c r="Q46" s="98">
        <v>87.755906374852216</v>
      </c>
      <c r="R46" s="98">
        <v>80.207517134436429</v>
      </c>
      <c r="S46" s="98">
        <v>84.454527299139727</v>
      </c>
      <c r="T46" s="98">
        <v>73.367217993765792</v>
      </c>
      <c r="U46" s="98">
        <v>83.308387430655415</v>
      </c>
      <c r="V46" s="98">
        <v>93.806436935421388</v>
      </c>
      <c r="W46" s="98">
        <v>84.683538751121674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201.67144282657975</v>
      </c>
      <c r="C47" s="122">
        <f t="shared" si="20"/>
        <v>259.4855930469659</v>
      </c>
      <c r="D47" s="122">
        <f t="shared" si="20"/>
        <v>211.80441370526901</v>
      </c>
      <c r="E47" s="122">
        <f t="shared" si="20"/>
        <v>304.82119837339224</v>
      </c>
      <c r="F47" s="122">
        <f t="shared" si="20"/>
        <v>194.13971817952572</v>
      </c>
      <c r="G47" s="122">
        <f t="shared" si="20"/>
        <v>218.09539539173068</v>
      </c>
      <c r="H47" s="122">
        <f t="shared" si="20"/>
        <v>266.06941772203476</v>
      </c>
      <c r="I47" s="122">
        <f t="shared" si="20"/>
        <v>385.02814957773359</v>
      </c>
      <c r="J47" s="122">
        <f t="shared" si="20"/>
        <v>372.24619492680699</v>
      </c>
      <c r="K47" s="122">
        <f t="shared" si="20"/>
        <v>246.40014207288877</v>
      </c>
      <c r="L47" s="122">
        <f t="shared" si="20"/>
        <v>329.04431409882034</v>
      </c>
      <c r="M47" s="122">
        <f t="shared" si="20"/>
        <v>305.29038431907429</v>
      </c>
      <c r="N47" s="122">
        <f t="shared" si="20"/>
        <v>485.31862359081674</v>
      </c>
      <c r="O47" s="122">
        <f t="shared" si="20"/>
        <v>275.12556016771259</v>
      </c>
      <c r="P47" s="122">
        <f t="shared" si="20"/>
        <v>225.31641730843285</v>
      </c>
      <c r="Q47" s="122">
        <f t="shared" si="20"/>
        <v>317.53463658744323</v>
      </c>
      <c r="R47" s="122">
        <f t="shared" si="20"/>
        <v>390.38326928178594</v>
      </c>
      <c r="S47" s="122">
        <f t="shared" si="20"/>
        <v>414.9151780877512</v>
      </c>
      <c r="T47" s="122">
        <f t="shared" si="20"/>
        <v>310.21846279407367</v>
      </c>
      <c r="U47" s="122">
        <f t="shared" si="20"/>
        <v>434.16417876800205</v>
      </c>
      <c r="V47" s="122">
        <f t="shared" si="20"/>
        <v>388.08225171815377</v>
      </c>
      <c r="W47" s="122">
        <f t="shared" si="20"/>
        <v>390.34913594883716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201.67144282657975</v>
      </c>
      <c r="C48" s="98">
        <f>IF(RES_hhdet_fec!C48=0,0,RES_hhdet_fec!C48*1000*11630/RES_hhdet_num!C43)</f>
        <v>259.4855930469659</v>
      </c>
      <c r="D48" s="98">
        <f>IF(RES_hhdet_fec!D48=0,0,RES_hhdet_fec!D48*1000*11630/RES_hhdet_num!D43)</f>
        <v>211.80441370526901</v>
      </c>
      <c r="E48" s="98">
        <f>IF(RES_hhdet_fec!E48=0,0,RES_hhdet_fec!E48*1000*11630/RES_hhdet_num!E43)</f>
        <v>304.82119837339224</v>
      </c>
      <c r="F48" s="98">
        <f>IF(RES_hhdet_fec!F48=0,0,RES_hhdet_fec!F48*1000*11630/RES_hhdet_num!F43)</f>
        <v>194.13971817952572</v>
      </c>
      <c r="G48" s="98">
        <f>IF(RES_hhdet_fec!G48=0,0,RES_hhdet_fec!G48*1000*11630/RES_hhdet_num!G43)</f>
        <v>218.09539539173068</v>
      </c>
      <c r="H48" s="98">
        <f>IF(RES_hhdet_fec!H48=0,0,RES_hhdet_fec!H48*1000*11630/RES_hhdet_num!H43)</f>
        <v>266.06941772203476</v>
      </c>
      <c r="I48" s="98">
        <f>IF(RES_hhdet_fec!I48=0,0,RES_hhdet_fec!I48*1000*11630/RES_hhdet_num!I43)</f>
        <v>385.02814957773359</v>
      </c>
      <c r="J48" s="98">
        <f>IF(RES_hhdet_fec!J48=0,0,RES_hhdet_fec!J48*1000*11630/RES_hhdet_num!J43)</f>
        <v>372.24619492680699</v>
      </c>
      <c r="K48" s="98">
        <f>IF(RES_hhdet_fec!K48=0,0,RES_hhdet_fec!K48*1000*11630/RES_hhdet_num!K43)</f>
        <v>246.40014207288877</v>
      </c>
      <c r="L48" s="98">
        <f>IF(RES_hhdet_fec!L48=0,0,RES_hhdet_fec!L48*1000*11630/RES_hhdet_num!L43)</f>
        <v>329.04431409882034</v>
      </c>
      <c r="M48" s="98">
        <f>IF(RES_hhdet_fec!M48=0,0,RES_hhdet_fec!M48*1000*11630/RES_hhdet_num!M43)</f>
        <v>305.29038431907429</v>
      </c>
      <c r="N48" s="98">
        <f>IF(RES_hhdet_fec!N48=0,0,RES_hhdet_fec!N48*1000*11630/RES_hhdet_num!N43)</f>
        <v>485.31862359081674</v>
      </c>
      <c r="O48" s="98">
        <f>IF(RES_hhdet_fec!O48=0,0,RES_hhdet_fec!O48*1000*11630/RES_hhdet_num!O43)</f>
        <v>275.12556016771259</v>
      </c>
      <c r="P48" s="98">
        <f>IF(RES_hhdet_fec!P48=0,0,RES_hhdet_fec!P48*1000*11630/RES_hhdet_num!P43)</f>
        <v>225.31641730843285</v>
      </c>
      <c r="Q48" s="98">
        <f>IF(RES_hhdet_fec!Q48=0,0,RES_hhdet_fec!Q48*1000*11630/RES_hhdet_num!Q43)</f>
        <v>317.53463658744323</v>
      </c>
      <c r="R48" s="98">
        <f>IF(RES_hhdet_fec!R48=0,0,RES_hhdet_fec!R48*1000*11630/RES_hhdet_num!R43)</f>
        <v>390.38326928178594</v>
      </c>
      <c r="S48" s="98">
        <f>IF(RES_hhdet_fec!S48=0,0,RES_hhdet_fec!S48*1000*11630/RES_hhdet_num!S43)</f>
        <v>414.9151780877512</v>
      </c>
      <c r="T48" s="98">
        <f>IF(RES_hhdet_fec!T48=0,0,RES_hhdet_fec!T48*1000*11630/RES_hhdet_num!T43)</f>
        <v>310.21846279407367</v>
      </c>
      <c r="U48" s="98">
        <f>IF(RES_hhdet_fec!U48=0,0,RES_hhdet_fec!U48*1000*11630/RES_hhdet_num!U43)</f>
        <v>434.16417876800205</v>
      </c>
      <c r="V48" s="98">
        <f>IF(RES_hhdet_fec!V48=0,0,RES_hhdet_fec!V48*1000*11630/RES_hhdet_num!V43)</f>
        <v>388.08225171815377</v>
      </c>
      <c r="W48" s="98">
        <f>IF(RES_hhdet_fec!W48=0,0,RES_hhdet_fec!W48*1000*11630/RES_hhdet_num!W43)</f>
        <v>390.34913594883716</v>
      </c>
      <c r="DA48" s="63" t="s">
        <v>2286</v>
      </c>
    </row>
    <row r="49" spans="1:105" ht="12" customHeight="1" x14ac:dyDescent="0.25">
      <c r="A49" s="121" t="s">
        <v>55</v>
      </c>
      <c r="B49" s="122">
        <v>1604.6089135997104</v>
      </c>
      <c r="C49" s="122">
        <v>1575.5298446362899</v>
      </c>
      <c r="D49" s="122">
        <v>1594.5227492993711</v>
      </c>
      <c r="E49" s="122">
        <v>1593.2612573245731</v>
      </c>
      <c r="F49" s="122">
        <v>1626.6238577821507</v>
      </c>
      <c r="G49" s="122">
        <v>1574.3324051145776</v>
      </c>
      <c r="H49" s="122">
        <v>1599.5969463057554</v>
      </c>
      <c r="I49" s="122">
        <v>1570.0947908508037</v>
      </c>
      <c r="J49" s="122">
        <v>1664.9929366056522</v>
      </c>
      <c r="K49" s="122">
        <v>1757.5389226137038</v>
      </c>
      <c r="L49" s="122">
        <v>1692.0448153445509</v>
      </c>
      <c r="M49" s="122">
        <v>1692.6537247290082</v>
      </c>
      <c r="N49" s="122">
        <v>1606.7939396950715</v>
      </c>
      <c r="O49" s="122">
        <v>1597.0605258641813</v>
      </c>
      <c r="P49" s="122">
        <v>1635.643873475261</v>
      </c>
      <c r="Q49" s="122">
        <v>1694.0143036747536</v>
      </c>
      <c r="R49" s="122">
        <v>1776.6875317911285</v>
      </c>
      <c r="S49" s="122">
        <v>1687.9844055240405</v>
      </c>
      <c r="T49" s="122">
        <v>1632.4703220415111</v>
      </c>
      <c r="U49" s="122">
        <v>1655.4591012213955</v>
      </c>
      <c r="V49" s="122">
        <v>1633.2950702990911</v>
      </c>
      <c r="W49" s="122">
        <v>1777.2613560042357</v>
      </c>
      <c r="DA49" s="130" t="s">
        <v>2287</v>
      </c>
    </row>
    <row r="50" spans="1:105" ht="12" customHeight="1" x14ac:dyDescent="0.25">
      <c r="A50" s="97" t="s">
        <v>138</v>
      </c>
      <c r="B50" s="98">
        <v>2227.6122417110973</v>
      </c>
      <c r="C50" s="98">
        <v>2225.9540572084816</v>
      </c>
      <c r="D50" s="98">
        <v>2209.1122888313948</v>
      </c>
      <c r="E50" s="98">
        <v>2302.0197722468079</v>
      </c>
      <c r="F50" s="98">
        <v>2312.4709578862567</v>
      </c>
      <c r="G50" s="98">
        <v>2255.4676902707056</v>
      </c>
      <c r="H50" s="98">
        <v>2288.8657459840806</v>
      </c>
      <c r="I50" s="98">
        <v>2238.6457265023732</v>
      </c>
      <c r="J50" s="98">
        <v>2486.6526363428793</v>
      </c>
      <c r="K50" s="98">
        <v>2559.1044643984728</v>
      </c>
      <c r="L50" s="98">
        <v>2426.765046870823</v>
      </c>
      <c r="M50" s="98">
        <v>2516.835908439884</v>
      </c>
      <c r="N50" s="98">
        <v>2409.962837407918</v>
      </c>
      <c r="O50" s="98">
        <v>2084.5444652648812</v>
      </c>
      <c r="P50" s="98">
        <v>2238.1851866822985</v>
      </c>
      <c r="Q50" s="98">
        <v>2521.1821783765063</v>
      </c>
      <c r="R50" s="98">
        <v>2604.7757633876186</v>
      </c>
      <c r="S50" s="98">
        <v>2113.6680348416294</v>
      </c>
      <c r="T50" s="98">
        <v>2131.796598133687</v>
      </c>
      <c r="U50" s="98">
        <v>2263.1591766338324</v>
      </c>
      <c r="V50" s="98">
        <v>2086.010123103651</v>
      </c>
      <c r="W50" s="98">
        <v>2327.9429391350568</v>
      </c>
      <c r="DA50" s="63" t="s">
        <v>2288</v>
      </c>
    </row>
    <row r="51" spans="1:105" ht="12" customHeight="1" x14ac:dyDescent="0.25">
      <c r="A51" s="97" t="s">
        <v>137</v>
      </c>
      <c r="B51" s="98">
        <v>1278.4782724690315</v>
      </c>
      <c r="C51" s="98">
        <v>1277.4661252718508</v>
      </c>
      <c r="D51" s="98">
        <v>1276.0214530795156</v>
      </c>
      <c r="E51" s="98">
        <v>1323.6772194938362</v>
      </c>
      <c r="F51" s="98">
        <v>1339.3619325538752</v>
      </c>
      <c r="G51" s="98">
        <v>1340.6256989130936</v>
      </c>
      <c r="H51" s="98">
        <v>1332.702209053567</v>
      </c>
      <c r="I51" s="98">
        <v>1303.9425676923447</v>
      </c>
      <c r="J51" s="98">
        <v>1449.9850592644045</v>
      </c>
      <c r="K51" s="98">
        <v>1501.188834216279</v>
      </c>
      <c r="L51" s="98">
        <v>1435.5868992026442</v>
      </c>
      <c r="M51" s="98">
        <v>1506.1453815317989</v>
      </c>
      <c r="N51" s="98">
        <v>1434.8299680211492</v>
      </c>
      <c r="O51" s="98">
        <v>1292.4596236550956</v>
      </c>
      <c r="P51" s="98">
        <v>1391.1365333794063</v>
      </c>
      <c r="Q51" s="98">
        <v>1559.1365978705871</v>
      </c>
      <c r="R51" s="98">
        <v>1663.9444622447852</v>
      </c>
      <c r="S51" s="98">
        <v>1396.2456607506856</v>
      </c>
      <c r="T51" s="98">
        <v>1420.2540063909462</v>
      </c>
      <c r="U51" s="98">
        <v>1535.7173835678375</v>
      </c>
      <c r="V51" s="98">
        <v>1458.2651668990197</v>
      </c>
      <c r="W51" s="98">
        <v>1673.0016901560441</v>
      </c>
      <c r="DA51" s="63" t="s">
        <v>2289</v>
      </c>
    </row>
    <row r="52" spans="1:105" ht="12" customHeight="1" x14ac:dyDescent="0.25">
      <c r="A52" s="100" t="s">
        <v>216</v>
      </c>
      <c r="B52" s="101">
        <v>440.65380875018622</v>
      </c>
      <c r="C52" s="101">
        <v>437.38585084533258</v>
      </c>
      <c r="D52" s="101">
        <v>446.09295646317042</v>
      </c>
      <c r="E52" s="101">
        <v>450.16554409217906</v>
      </c>
      <c r="F52" s="101">
        <v>467.05700172289926</v>
      </c>
      <c r="G52" s="101">
        <v>516.85307633968728</v>
      </c>
      <c r="H52" s="101">
        <v>468.19807122726144</v>
      </c>
      <c r="I52" s="101">
        <v>456.34548462927461</v>
      </c>
      <c r="J52" s="101">
        <v>499.41285602515921</v>
      </c>
      <c r="K52" s="101">
        <v>515.15753902704148</v>
      </c>
      <c r="L52" s="101">
        <v>490.0023945667192</v>
      </c>
      <c r="M52" s="101">
        <v>505.63057711756289</v>
      </c>
      <c r="N52" s="101">
        <v>408.52907709167147</v>
      </c>
      <c r="O52" s="101">
        <v>388.68021868323632</v>
      </c>
      <c r="P52" s="101">
        <v>411.58483859962325</v>
      </c>
      <c r="Q52" s="101">
        <v>444.01015834609331</v>
      </c>
      <c r="R52" s="101">
        <v>539.88649939398044</v>
      </c>
      <c r="S52" s="101">
        <v>450.72464759110545</v>
      </c>
      <c r="T52" s="101">
        <v>428.63679484330191</v>
      </c>
      <c r="U52" s="101">
        <v>435.67816755219019</v>
      </c>
      <c r="V52" s="101">
        <v>386.57512221845349</v>
      </c>
      <c r="W52" s="101">
        <v>453.94734021307841</v>
      </c>
      <c r="DA52" s="131" t="s">
        <v>2290</v>
      </c>
    </row>
    <row r="53" spans="1:105" ht="12" customHeight="1" x14ac:dyDescent="0.25">
      <c r="A53" s="103" t="s">
        <v>52</v>
      </c>
      <c r="B53" s="104">
        <v>837.82446371884521</v>
      </c>
      <c r="C53" s="104">
        <v>840.08027442651837</v>
      </c>
      <c r="D53" s="104">
        <v>829.92849661634511</v>
      </c>
      <c r="E53" s="104">
        <v>873.51167540165704</v>
      </c>
      <c r="F53" s="104">
        <v>872.30493083097576</v>
      </c>
      <c r="G53" s="104">
        <v>823.77262257340635</v>
      </c>
      <c r="H53" s="104">
        <v>864.50413782630528</v>
      </c>
      <c r="I53" s="104">
        <v>847.59708306307027</v>
      </c>
      <c r="J53" s="104">
        <v>950.57220323924537</v>
      </c>
      <c r="K53" s="104">
        <v>986.03129518923777</v>
      </c>
      <c r="L53" s="104">
        <v>945.58450463592499</v>
      </c>
      <c r="M53" s="104">
        <v>1000.5148044142362</v>
      </c>
      <c r="N53" s="104">
        <v>1026.3008909294779</v>
      </c>
      <c r="O53" s="104">
        <v>903.77940497185932</v>
      </c>
      <c r="P53" s="104">
        <v>979.55169477978325</v>
      </c>
      <c r="Q53" s="104">
        <v>1115.1264395244934</v>
      </c>
      <c r="R53" s="104">
        <v>1124.0579628508051</v>
      </c>
      <c r="S53" s="104">
        <v>945.52101315958009</v>
      </c>
      <c r="T53" s="104">
        <v>991.61721154764427</v>
      </c>
      <c r="U53" s="104">
        <v>1100.0392160156471</v>
      </c>
      <c r="V53" s="104">
        <v>1071.6900446805664</v>
      </c>
      <c r="W53" s="104">
        <v>1219.0543499429652</v>
      </c>
      <c r="DA53" s="132" t="s">
        <v>2291</v>
      </c>
    </row>
    <row r="54" spans="1:105" ht="12" customHeight="1" x14ac:dyDescent="0.25">
      <c r="A54" s="106" t="s">
        <v>122</v>
      </c>
      <c r="B54" s="101">
        <v>1786.018275910038</v>
      </c>
      <c r="C54" s="101">
        <v>1753.9670076287894</v>
      </c>
      <c r="D54" s="101">
        <v>1790.5117920425248</v>
      </c>
      <c r="E54" s="101">
        <v>1774.5315767112234</v>
      </c>
      <c r="F54" s="101">
        <v>1823.5001437574144</v>
      </c>
      <c r="G54" s="101">
        <v>1750.1840512731392</v>
      </c>
      <c r="H54" s="101">
        <v>1798.7732499232877</v>
      </c>
      <c r="I54" s="101">
        <v>1796.1595371068108</v>
      </c>
      <c r="J54" s="101">
        <v>1918.2975785435394</v>
      </c>
      <c r="K54" s="101">
        <v>2054.6613806445762</v>
      </c>
      <c r="L54" s="101">
        <v>2000.0163510926195</v>
      </c>
      <c r="M54" s="101">
        <v>1978.0146748231377</v>
      </c>
      <c r="N54" s="101">
        <v>1892.3509068724165</v>
      </c>
      <c r="O54" s="101">
        <v>1930.0447679141848</v>
      </c>
      <c r="P54" s="101">
        <v>1946.8990381727324</v>
      </c>
      <c r="Q54" s="101">
        <v>1959.2569650642299</v>
      </c>
      <c r="R54" s="101">
        <v>2035.260341413989</v>
      </c>
      <c r="S54" s="101">
        <v>2008.9246244350609</v>
      </c>
      <c r="T54" s="101">
        <v>1931.0317801197446</v>
      </c>
      <c r="U54" s="101">
        <v>1911.8121961316244</v>
      </c>
      <c r="V54" s="101">
        <v>1892.5661348671188</v>
      </c>
      <c r="W54" s="101">
        <v>2003.7180130570414</v>
      </c>
      <c r="DA54" s="131" t="s">
        <v>2292</v>
      </c>
    </row>
    <row r="55" spans="1:105" ht="12" customHeight="1" x14ac:dyDescent="0.25">
      <c r="A55" s="107" t="s">
        <v>121</v>
      </c>
      <c r="B55" s="104">
        <v>1188.2586651058464</v>
      </c>
      <c r="C55" s="104">
        <v>1170.5092495515694</v>
      </c>
      <c r="D55" s="104">
        <v>1205.3006726955391</v>
      </c>
      <c r="E55" s="104">
        <v>1195.0572163819309</v>
      </c>
      <c r="F55" s="104">
        <v>1238.3334225888182</v>
      </c>
      <c r="G55" s="104">
        <v>1212.6307571839543</v>
      </c>
      <c r="H55" s="104">
        <v>1236.3751724697336</v>
      </c>
      <c r="I55" s="104">
        <v>1239.0981557386981</v>
      </c>
      <c r="J55" s="104">
        <v>1321.4871353860235</v>
      </c>
      <c r="K55" s="104">
        <v>1421.3900438680112</v>
      </c>
      <c r="L55" s="104">
        <v>1389.4565197471595</v>
      </c>
      <c r="M55" s="104">
        <v>1376.6401767370455</v>
      </c>
      <c r="N55" s="104">
        <v>1301.5776499955243</v>
      </c>
      <c r="O55" s="104">
        <v>1351.003216656605</v>
      </c>
      <c r="P55" s="104">
        <v>1368.9152495511116</v>
      </c>
      <c r="Q55" s="104">
        <v>1379.3792471716927</v>
      </c>
      <c r="R55" s="104">
        <v>1465.3005624379216</v>
      </c>
      <c r="S55" s="104">
        <v>1472.8505966510299</v>
      </c>
      <c r="T55" s="104">
        <v>1430.0191449732561</v>
      </c>
      <c r="U55" s="104">
        <v>1446.3849997985672</v>
      </c>
      <c r="V55" s="104">
        <v>1461.0726831842931</v>
      </c>
      <c r="W55" s="104">
        <v>1574.6172821630921</v>
      </c>
      <c r="DA55" s="132" t="s">
        <v>2293</v>
      </c>
    </row>
    <row r="56" spans="1:105" ht="12" customHeight="1" x14ac:dyDescent="0.25">
      <c r="A56" s="108" t="s">
        <v>53</v>
      </c>
      <c r="B56" s="98">
        <v>353.01341386458472</v>
      </c>
      <c r="C56" s="98">
        <v>343.37905423957568</v>
      </c>
      <c r="D56" s="98">
        <v>359.9404466432498</v>
      </c>
      <c r="E56" s="98">
        <v>344.84591941458211</v>
      </c>
      <c r="F56" s="98">
        <v>362.66528769567304</v>
      </c>
      <c r="G56" s="98">
        <v>394.76900589170918</v>
      </c>
      <c r="H56" s="98">
        <v>365.25195281688053</v>
      </c>
      <c r="I56" s="98">
        <v>368.97408730488149</v>
      </c>
      <c r="J56" s="98">
        <v>386.53100657787428</v>
      </c>
      <c r="K56" s="98">
        <v>417.86551754755106</v>
      </c>
      <c r="L56" s="98">
        <v>409.9856483910167</v>
      </c>
      <c r="M56" s="98">
        <v>397.11818941749709</v>
      </c>
      <c r="N56" s="98">
        <v>317.2610384018231</v>
      </c>
      <c r="O56" s="98">
        <v>353.93680052456358</v>
      </c>
      <c r="P56" s="98">
        <v>349.83815375631229</v>
      </c>
      <c r="Q56" s="98">
        <v>335.17426554181577</v>
      </c>
      <c r="R56" s="98">
        <v>404.85372058309662</v>
      </c>
      <c r="S56" s="98">
        <v>410.60037822321476</v>
      </c>
      <c r="T56" s="98">
        <v>382.42235796194683</v>
      </c>
      <c r="U56" s="98">
        <v>368.09016461512005</v>
      </c>
      <c r="V56" s="98">
        <v>361.10835669064625</v>
      </c>
      <c r="W56" s="98">
        <v>395.76831875798609</v>
      </c>
      <c r="DA56" s="63" t="s">
        <v>2294</v>
      </c>
    </row>
    <row r="57" spans="1:105" ht="12" customHeight="1" x14ac:dyDescent="0.25">
      <c r="A57" s="108" t="s">
        <v>52</v>
      </c>
      <c r="B57" s="98">
        <v>835.24525124126149</v>
      </c>
      <c r="C57" s="98">
        <v>827.13019531199382</v>
      </c>
      <c r="D57" s="98">
        <v>845.36022605228948</v>
      </c>
      <c r="E57" s="98">
        <v>850.21129696734863</v>
      </c>
      <c r="F57" s="98">
        <v>875.66813489314507</v>
      </c>
      <c r="G57" s="98">
        <v>817.86175129224534</v>
      </c>
      <c r="H57" s="98">
        <v>871.12321965285309</v>
      </c>
      <c r="I57" s="98">
        <v>870.12406843381666</v>
      </c>
      <c r="J57" s="98">
        <v>934.95612880814951</v>
      </c>
      <c r="K57" s="98">
        <v>1003.5245263204602</v>
      </c>
      <c r="L57" s="98">
        <v>979.47087135614299</v>
      </c>
      <c r="M57" s="98">
        <v>979.52198731954843</v>
      </c>
      <c r="N57" s="98">
        <v>984.3166115937014</v>
      </c>
      <c r="O57" s="98">
        <v>997.06641613204124</v>
      </c>
      <c r="P57" s="98">
        <v>1019.0770957947991</v>
      </c>
      <c r="Q57" s="98">
        <v>1044.2049816298768</v>
      </c>
      <c r="R57" s="98">
        <v>1060.4468418548252</v>
      </c>
      <c r="S57" s="98">
        <v>1062.2502184278153</v>
      </c>
      <c r="T57" s="98">
        <v>1047.5967870113093</v>
      </c>
      <c r="U57" s="98">
        <v>1078.294835183447</v>
      </c>
      <c r="V57" s="98">
        <v>1099.9643264936465</v>
      </c>
      <c r="W57" s="98">
        <v>1178.8489634051059</v>
      </c>
      <c r="DA57" s="63" t="s">
        <v>2295</v>
      </c>
    </row>
    <row r="58" spans="1:105" ht="12" customHeight="1" x14ac:dyDescent="0.25">
      <c r="A58" s="121" t="s">
        <v>54</v>
      </c>
      <c r="B58" s="122">
        <v>662.07866668499037</v>
      </c>
      <c r="C58" s="122">
        <v>643.22113846790944</v>
      </c>
      <c r="D58" s="122">
        <v>724.10494885731612</v>
      </c>
      <c r="E58" s="122">
        <v>698.75892692488594</v>
      </c>
      <c r="F58" s="122">
        <v>748.91200933373352</v>
      </c>
      <c r="G58" s="122">
        <v>729.57132133394714</v>
      </c>
      <c r="H58" s="122">
        <v>750.12836581586862</v>
      </c>
      <c r="I58" s="122">
        <v>715.79200021524093</v>
      </c>
      <c r="J58" s="122">
        <v>715.99911876605256</v>
      </c>
      <c r="K58" s="122">
        <v>751.13925084755124</v>
      </c>
      <c r="L58" s="122">
        <v>718.96700323076038</v>
      </c>
      <c r="M58" s="122">
        <v>680.94402954101531</v>
      </c>
      <c r="N58" s="122">
        <v>663.15734078902074</v>
      </c>
      <c r="O58" s="122">
        <v>736.12165431280653</v>
      </c>
      <c r="P58" s="122">
        <v>749.47251225856019</v>
      </c>
      <c r="Q58" s="122">
        <v>742.78088091265806</v>
      </c>
      <c r="R58" s="122">
        <v>780.99974527565598</v>
      </c>
      <c r="S58" s="122">
        <v>778.83294960481567</v>
      </c>
      <c r="T58" s="122">
        <v>810.99702273365222</v>
      </c>
      <c r="U58" s="122">
        <v>845.5615487838736</v>
      </c>
      <c r="V58" s="122">
        <v>973.46708579438632</v>
      </c>
      <c r="W58" s="122">
        <v>951.9116990578724</v>
      </c>
      <c r="DA58" s="130" t="s">
        <v>2296</v>
      </c>
    </row>
    <row r="59" spans="1:105" ht="12" customHeight="1" x14ac:dyDescent="0.25">
      <c r="A59" s="97" t="s">
        <v>50</v>
      </c>
      <c r="B59" s="98">
        <v>827.70881888857309</v>
      </c>
      <c r="C59" s="98">
        <v>831.16093376517392</v>
      </c>
      <c r="D59" s="98">
        <v>881.31568240667787</v>
      </c>
      <c r="E59" s="98">
        <v>849.42448358722618</v>
      </c>
      <c r="F59" s="98">
        <v>968.96833546251435</v>
      </c>
      <c r="G59" s="98">
        <v>897.41710090659251</v>
      </c>
      <c r="H59" s="98">
        <v>897.78892192938895</v>
      </c>
      <c r="I59" s="98">
        <v>931.69837411020944</v>
      </c>
      <c r="J59" s="98">
        <v>940.58714792211265</v>
      </c>
      <c r="K59" s="98">
        <v>829.57757702952915</v>
      </c>
      <c r="L59" s="98">
        <v>1030.169778057556</v>
      </c>
      <c r="M59" s="98">
        <v>963.57423931166159</v>
      </c>
      <c r="N59" s="98">
        <v>302.34832538159287</v>
      </c>
      <c r="O59" s="98">
        <v>1096.4892860406385</v>
      </c>
      <c r="P59" s="98">
        <v>1065.7588916228124</v>
      </c>
      <c r="Q59" s="98">
        <v>935.19931307811783</v>
      </c>
      <c r="R59" s="98">
        <v>883.88586393854382</v>
      </c>
      <c r="S59" s="98">
        <v>883.43304841186307</v>
      </c>
      <c r="T59" s="98">
        <v>1068.1820544609982</v>
      </c>
      <c r="U59" s="98">
        <v>1106.6567293529704</v>
      </c>
      <c r="V59" s="98">
        <v>1241.9233014265822</v>
      </c>
      <c r="W59" s="98">
        <v>1206.5408223684856</v>
      </c>
      <c r="DA59" s="63" t="s">
        <v>2297</v>
      </c>
    </row>
    <row r="60" spans="1:105" ht="12" customHeight="1" x14ac:dyDescent="0.25">
      <c r="A60" s="109" t="s">
        <v>120</v>
      </c>
      <c r="B60" s="33">
        <v>654.5784839876909</v>
      </c>
      <c r="C60" s="33">
        <v>635.10818768840829</v>
      </c>
      <c r="D60" s="33">
        <v>717.88943145680992</v>
      </c>
      <c r="E60" s="33">
        <v>693.1363605366422</v>
      </c>
      <c r="F60" s="33">
        <v>741.06976266286267</v>
      </c>
      <c r="G60" s="33">
        <v>723.64921943047204</v>
      </c>
      <c r="H60" s="33">
        <v>744.805644148341</v>
      </c>
      <c r="I60" s="33">
        <v>707.70781287142472</v>
      </c>
      <c r="J60" s="33">
        <v>707.10582011188944</v>
      </c>
      <c r="K60" s="33">
        <v>747.90225517844419</v>
      </c>
      <c r="L60" s="33">
        <v>705.60213331284012</v>
      </c>
      <c r="M60" s="33">
        <v>668.13305929704416</v>
      </c>
      <c r="N60" s="33">
        <v>681.24023391330911</v>
      </c>
      <c r="O60" s="33">
        <v>711.21252557154241</v>
      </c>
      <c r="P60" s="33">
        <v>723.36384141830342</v>
      </c>
      <c r="Q60" s="33">
        <v>724.7569517030629</v>
      </c>
      <c r="R60" s="33">
        <v>770.0288899327727</v>
      </c>
      <c r="S60" s="33">
        <v>764.69153703898621</v>
      </c>
      <c r="T60" s="33">
        <v>763.75470637752937</v>
      </c>
      <c r="U60" s="33">
        <v>782.60231540476411</v>
      </c>
      <c r="V60" s="33">
        <v>893.76009466570167</v>
      </c>
      <c r="W60" s="33">
        <v>870.82931984978063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10894.968178145822</v>
      </c>
      <c r="C62" s="117">
        <f t="shared" si="21"/>
        <v>9981.0425626747347</v>
      </c>
      <c r="D62" s="117">
        <f t="shared" si="21"/>
        <v>8684.6796494745267</v>
      </c>
      <c r="E62" s="117">
        <f t="shared" si="21"/>
        <v>9556.3637054767787</v>
      </c>
      <c r="F62" s="117">
        <f t="shared" si="21"/>
        <v>9197.2244162228108</v>
      </c>
      <c r="G62" s="117">
        <f t="shared" si="21"/>
        <v>10471.860046522383</v>
      </c>
      <c r="H62" s="117">
        <f t="shared" si="21"/>
        <v>12305.433235475173</v>
      </c>
      <c r="I62" s="117">
        <f t="shared" si="21"/>
        <v>11501.738698717665</v>
      </c>
      <c r="J62" s="117">
        <f t="shared" si="21"/>
        <v>10851.041098871738</v>
      </c>
      <c r="K62" s="117">
        <f t="shared" si="21"/>
        <v>11003.000962759388</v>
      </c>
      <c r="L62" s="117">
        <f t="shared" si="21"/>
        <v>10223.172772854356</v>
      </c>
      <c r="M62" s="117">
        <f t="shared" si="21"/>
        <v>12311.189215863154</v>
      </c>
      <c r="N62" s="117">
        <f t="shared" si="21"/>
        <v>11160.441064879225</v>
      </c>
      <c r="O62" s="117">
        <f t="shared" si="21"/>
        <v>8368.6476450952141</v>
      </c>
      <c r="P62" s="117">
        <f t="shared" si="21"/>
        <v>7933.5545608094499</v>
      </c>
      <c r="Q62" s="117">
        <f t="shared" si="21"/>
        <v>10246.617634644659</v>
      </c>
      <c r="R62" s="117">
        <f t="shared" ref="R62:V62" si="22">R63+R66+R68+R77</f>
        <v>9482.8520198742663</v>
      </c>
      <c r="S62" s="117">
        <f t="shared" si="22"/>
        <v>9604.0254239959777</v>
      </c>
      <c r="T62" s="117">
        <f t="shared" si="22"/>
        <v>8369.7735195179066</v>
      </c>
      <c r="U62" s="117">
        <f t="shared" si="22"/>
        <v>8921.7707955094847</v>
      </c>
      <c r="V62" s="117">
        <f t="shared" si="22"/>
        <v>9248.3271661577528</v>
      </c>
      <c r="W62" s="117">
        <f t="shared" ref="W62" si="23">W63+W66+W68+W77</f>
        <v>9653.4632285616754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8563.9447447695948</v>
      </c>
      <c r="C63" s="122">
        <f t="shared" si="24"/>
        <v>7700.6798635801606</v>
      </c>
      <c r="D63" s="122">
        <f t="shared" si="24"/>
        <v>6419.991744553945</v>
      </c>
      <c r="E63" s="122">
        <f t="shared" si="24"/>
        <v>7270.1374897728028</v>
      </c>
      <c r="F63" s="122">
        <f t="shared" si="24"/>
        <v>6832.0399754095615</v>
      </c>
      <c r="G63" s="122">
        <f t="shared" si="24"/>
        <v>8094.697882988964</v>
      </c>
      <c r="H63" s="122">
        <f t="shared" si="24"/>
        <v>9756.7519778224869</v>
      </c>
      <c r="I63" s="122">
        <f t="shared" si="24"/>
        <v>8914.6010225821046</v>
      </c>
      <c r="J63" s="122">
        <f t="shared" si="24"/>
        <v>8217.3290349075687</v>
      </c>
      <c r="K63" s="122">
        <f t="shared" si="24"/>
        <v>8310.2769614612625</v>
      </c>
      <c r="L63" s="122">
        <f t="shared" si="24"/>
        <v>7484.1593554235433</v>
      </c>
      <c r="M63" s="122">
        <f t="shared" si="24"/>
        <v>9661.4191504077226</v>
      </c>
      <c r="N63" s="122">
        <f t="shared" si="24"/>
        <v>8327.7253705660987</v>
      </c>
      <c r="O63" s="122">
        <f t="shared" si="24"/>
        <v>5714.9280213800293</v>
      </c>
      <c r="P63" s="122">
        <f t="shared" si="24"/>
        <v>5375.2842670123864</v>
      </c>
      <c r="Q63" s="122">
        <f t="shared" si="24"/>
        <v>7626.8663406288533</v>
      </c>
      <c r="R63" s="122">
        <f t="shared" ref="R63:V63" si="25">SUM(R64:R65)</f>
        <v>6679.0168590097946</v>
      </c>
      <c r="S63" s="122">
        <f t="shared" si="25"/>
        <v>6756.4589362511697</v>
      </c>
      <c r="T63" s="122">
        <f t="shared" si="25"/>
        <v>5704.0720116606872</v>
      </c>
      <c r="U63" s="122">
        <f t="shared" si="25"/>
        <v>6086.2597089282744</v>
      </c>
      <c r="V63" s="122">
        <f t="shared" si="25"/>
        <v>6341.0204947639704</v>
      </c>
      <c r="W63" s="122">
        <f t="shared" ref="W63" si="26">SUM(W64:W65)</f>
        <v>6671.6853401144626</v>
      </c>
      <c r="DA63" s="130" t="s">
        <v>2300</v>
      </c>
    </row>
    <row r="64" spans="1:105" ht="12" customHeight="1" x14ac:dyDescent="0.25">
      <c r="A64" s="97" t="s">
        <v>217</v>
      </c>
      <c r="B64" s="98">
        <v>8468.9637576218538</v>
      </c>
      <c r="C64" s="98">
        <v>7615.6232491246146</v>
      </c>
      <c r="D64" s="98">
        <v>6341.0514787110824</v>
      </c>
      <c r="E64" s="98">
        <v>7181.915530770787</v>
      </c>
      <c r="F64" s="98">
        <v>6741.0733767138217</v>
      </c>
      <c r="G64" s="98">
        <v>7986.3031384189335</v>
      </c>
      <c r="H64" s="98">
        <v>9627.5299221683199</v>
      </c>
      <c r="I64" s="98">
        <v>8802.5932445223989</v>
      </c>
      <c r="J64" s="98">
        <v>8112.8391276115153</v>
      </c>
      <c r="K64" s="98">
        <v>8198.565440734701</v>
      </c>
      <c r="L64" s="98">
        <v>7388.5665364679116</v>
      </c>
      <c r="M64" s="98">
        <v>9537.709651422776</v>
      </c>
      <c r="N64" s="98">
        <v>8232.3495680736687</v>
      </c>
      <c r="O64" s="98">
        <v>5642.4296986094123</v>
      </c>
      <c r="P64" s="98">
        <v>5304.3406095379651</v>
      </c>
      <c r="Q64" s="98">
        <v>7530.0187864481568</v>
      </c>
      <c r="R64" s="98">
        <v>6593.511768948073</v>
      </c>
      <c r="S64" s="98">
        <v>6668.6251622584987</v>
      </c>
      <c r="T64" s="98">
        <v>5628.7209572905313</v>
      </c>
      <c r="U64" s="98">
        <v>6004.2991694557695</v>
      </c>
      <c r="V64" s="98">
        <v>6253.9951818598165</v>
      </c>
      <c r="W64" s="98">
        <v>6578.5528724858823</v>
      </c>
      <c r="DA64" s="63" t="s">
        <v>2301</v>
      </c>
    </row>
    <row r="65" spans="1:105" ht="12" customHeight="1" x14ac:dyDescent="0.25">
      <c r="A65" s="97" t="s">
        <v>53</v>
      </c>
      <c r="B65" s="98">
        <v>94.980987147740819</v>
      </c>
      <c r="C65" s="98">
        <v>85.056614455546281</v>
      </c>
      <c r="D65" s="98">
        <v>78.940265842862644</v>
      </c>
      <c r="E65" s="98">
        <v>88.221959002016078</v>
      </c>
      <c r="F65" s="98">
        <v>90.966598695739762</v>
      </c>
      <c r="G65" s="98">
        <v>108.39474457003035</v>
      </c>
      <c r="H65" s="98">
        <v>129.22205565416743</v>
      </c>
      <c r="I65" s="98">
        <v>112.00777805970516</v>
      </c>
      <c r="J65" s="98">
        <v>104.48990729605261</v>
      </c>
      <c r="K65" s="98">
        <v>111.71152072656172</v>
      </c>
      <c r="L65" s="98">
        <v>95.592818955631586</v>
      </c>
      <c r="M65" s="98">
        <v>123.70949898494733</v>
      </c>
      <c r="N65" s="98">
        <v>95.375802492429344</v>
      </c>
      <c r="O65" s="98">
        <v>72.498322770616696</v>
      </c>
      <c r="P65" s="98">
        <v>70.943657474421713</v>
      </c>
      <c r="Q65" s="98">
        <v>96.847554180696562</v>
      </c>
      <c r="R65" s="98">
        <v>85.505090061721148</v>
      </c>
      <c r="S65" s="98">
        <v>87.833773992670771</v>
      </c>
      <c r="T65" s="98">
        <v>75.351054370156291</v>
      </c>
      <c r="U65" s="98">
        <v>81.960539472504664</v>
      </c>
      <c r="V65" s="98">
        <v>87.02531290415412</v>
      </c>
      <c r="W65" s="98">
        <v>93.132467628580102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201.70279237230741</v>
      </c>
      <c r="C66" s="122">
        <f t="shared" si="27"/>
        <v>233.669654418904</v>
      </c>
      <c r="D66" s="122">
        <f t="shared" si="27"/>
        <v>127.13823655544559</v>
      </c>
      <c r="E66" s="122">
        <f t="shared" si="27"/>
        <v>201.99067602812829</v>
      </c>
      <c r="F66" s="122">
        <f t="shared" si="27"/>
        <v>166.25661443586611</v>
      </c>
      <c r="G66" s="122">
        <f t="shared" si="27"/>
        <v>223.6594853910388</v>
      </c>
      <c r="H66" s="122">
        <f t="shared" si="27"/>
        <v>308.65490553307581</v>
      </c>
      <c r="I66" s="122">
        <f t="shared" si="27"/>
        <v>440.64787189135649</v>
      </c>
      <c r="J66" s="122">
        <f t="shared" si="27"/>
        <v>426.75852483346893</v>
      </c>
      <c r="K66" s="122">
        <f t="shared" si="27"/>
        <v>300.84820676400102</v>
      </c>
      <c r="L66" s="122">
        <f t="shared" si="27"/>
        <v>438.24074216163734</v>
      </c>
      <c r="M66" s="122">
        <f t="shared" si="27"/>
        <v>403.40680843014621</v>
      </c>
      <c r="N66" s="122">
        <f t="shared" si="27"/>
        <v>639.34972048618113</v>
      </c>
      <c r="O66" s="122">
        <f t="shared" si="27"/>
        <v>356.17411986157754</v>
      </c>
      <c r="P66" s="122">
        <f t="shared" si="27"/>
        <v>256.25363315113179</v>
      </c>
      <c r="Q66" s="122">
        <f t="shared" si="27"/>
        <v>314.94759185396373</v>
      </c>
      <c r="R66" s="122">
        <f t="shared" si="27"/>
        <v>405.44696405933888</v>
      </c>
      <c r="S66" s="122">
        <f t="shared" si="27"/>
        <v>428.98319470288141</v>
      </c>
      <c r="T66" s="122">
        <f t="shared" si="27"/>
        <v>314.72899218725883</v>
      </c>
      <c r="U66" s="122">
        <f t="shared" si="27"/>
        <v>459.40490766765271</v>
      </c>
      <c r="V66" s="122">
        <f t="shared" si="27"/>
        <v>418.04998548706988</v>
      </c>
      <c r="W66" s="122">
        <f t="shared" si="27"/>
        <v>402.36784875077444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201.70279237230741</v>
      </c>
      <c r="C67" s="98">
        <f>IF(RES_hhdet_fec!C67=0,0,RES_hhdet_fec!C67*1000*11630/RES_hhdet_num!C62)</f>
        <v>233.669654418904</v>
      </c>
      <c r="D67" s="98">
        <f>IF(RES_hhdet_fec!D67=0,0,RES_hhdet_fec!D67*1000*11630/RES_hhdet_num!D62)</f>
        <v>127.13823655544559</v>
      </c>
      <c r="E67" s="98">
        <f>IF(RES_hhdet_fec!E67=0,0,RES_hhdet_fec!E67*1000*11630/RES_hhdet_num!E62)</f>
        <v>201.99067602812829</v>
      </c>
      <c r="F67" s="98">
        <f>IF(RES_hhdet_fec!F67=0,0,RES_hhdet_fec!F67*1000*11630/RES_hhdet_num!F62)</f>
        <v>166.25661443586611</v>
      </c>
      <c r="G67" s="98">
        <f>IF(RES_hhdet_fec!G67=0,0,RES_hhdet_fec!G67*1000*11630/RES_hhdet_num!G62)</f>
        <v>223.6594853910388</v>
      </c>
      <c r="H67" s="98">
        <f>IF(RES_hhdet_fec!H67=0,0,RES_hhdet_fec!H67*1000*11630/RES_hhdet_num!H62)</f>
        <v>308.65490553307581</v>
      </c>
      <c r="I67" s="98">
        <f>IF(RES_hhdet_fec!I67=0,0,RES_hhdet_fec!I67*1000*11630/RES_hhdet_num!I62)</f>
        <v>440.64787189135649</v>
      </c>
      <c r="J67" s="98">
        <f>IF(RES_hhdet_fec!J67=0,0,RES_hhdet_fec!J67*1000*11630/RES_hhdet_num!J62)</f>
        <v>426.75852483346893</v>
      </c>
      <c r="K67" s="98">
        <f>IF(RES_hhdet_fec!K67=0,0,RES_hhdet_fec!K67*1000*11630/RES_hhdet_num!K62)</f>
        <v>300.84820676400102</v>
      </c>
      <c r="L67" s="98">
        <f>IF(RES_hhdet_fec!L67=0,0,RES_hhdet_fec!L67*1000*11630/RES_hhdet_num!L62)</f>
        <v>438.24074216163734</v>
      </c>
      <c r="M67" s="98">
        <f>IF(RES_hhdet_fec!M67=0,0,RES_hhdet_fec!M67*1000*11630/RES_hhdet_num!M62)</f>
        <v>403.40680843014621</v>
      </c>
      <c r="N67" s="98">
        <f>IF(RES_hhdet_fec!N67=0,0,RES_hhdet_fec!N67*1000*11630/RES_hhdet_num!N62)</f>
        <v>639.34972048618113</v>
      </c>
      <c r="O67" s="98">
        <f>IF(RES_hhdet_fec!O67=0,0,RES_hhdet_fec!O67*1000*11630/RES_hhdet_num!O62)</f>
        <v>356.17411986157754</v>
      </c>
      <c r="P67" s="98">
        <f>IF(RES_hhdet_fec!P67=0,0,RES_hhdet_fec!P67*1000*11630/RES_hhdet_num!P62)</f>
        <v>256.25363315113179</v>
      </c>
      <c r="Q67" s="98">
        <f>IF(RES_hhdet_fec!Q67=0,0,RES_hhdet_fec!Q67*1000*11630/RES_hhdet_num!Q62)</f>
        <v>314.94759185396373</v>
      </c>
      <c r="R67" s="98">
        <f>IF(RES_hhdet_fec!R67=0,0,RES_hhdet_fec!R67*1000*11630/RES_hhdet_num!R62)</f>
        <v>405.44696405933888</v>
      </c>
      <c r="S67" s="98">
        <f>IF(RES_hhdet_fec!S67=0,0,RES_hhdet_fec!S67*1000*11630/RES_hhdet_num!S62)</f>
        <v>428.98319470288141</v>
      </c>
      <c r="T67" s="98">
        <f>IF(RES_hhdet_fec!T67=0,0,RES_hhdet_fec!T67*1000*11630/RES_hhdet_num!T62)</f>
        <v>314.72899218725883</v>
      </c>
      <c r="U67" s="98">
        <f>IF(RES_hhdet_fec!U67=0,0,RES_hhdet_fec!U67*1000*11630/RES_hhdet_num!U62)</f>
        <v>459.40490766765271</v>
      </c>
      <c r="V67" s="98">
        <f>IF(RES_hhdet_fec!V67=0,0,RES_hhdet_fec!V67*1000*11630/RES_hhdet_num!V62)</f>
        <v>418.04998548706988</v>
      </c>
      <c r="W67" s="98">
        <f>IF(RES_hhdet_fec!W67=0,0,RES_hhdet_fec!W67*1000*11630/RES_hhdet_num!W62)</f>
        <v>402.36784875077444</v>
      </c>
      <c r="DA67" s="63" t="s">
        <v>2304</v>
      </c>
    </row>
    <row r="68" spans="1:105" ht="12" customHeight="1" x14ac:dyDescent="0.25">
      <c r="A68" s="121" t="s">
        <v>55</v>
      </c>
      <c r="B68" s="122">
        <v>1470.99298527562</v>
      </c>
      <c r="C68" s="122">
        <v>1411.1351725893571</v>
      </c>
      <c r="D68" s="122">
        <v>1426.2540494697573</v>
      </c>
      <c r="E68" s="122">
        <v>1397.2195526783487</v>
      </c>
      <c r="F68" s="122">
        <v>1464.7443229834178</v>
      </c>
      <c r="G68" s="122">
        <v>1433.2427605916478</v>
      </c>
      <c r="H68" s="122">
        <v>1493.10174149657</v>
      </c>
      <c r="I68" s="122">
        <v>1436.0915254205934</v>
      </c>
      <c r="J68" s="122">
        <v>1498.0734478715549</v>
      </c>
      <c r="K68" s="122">
        <v>1640.1644407746551</v>
      </c>
      <c r="L68" s="122">
        <v>1591.0431799649152</v>
      </c>
      <c r="M68" s="122">
        <v>1574.8187474071838</v>
      </c>
      <c r="N68" s="122">
        <v>1507.9907000394112</v>
      </c>
      <c r="O68" s="122">
        <v>1580.4302411128861</v>
      </c>
      <c r="P68" s="122">
        <v>1577.1161313201021</v>
      </c>
      <c r="Q68" s="122">
        <v>1580.7577317073979</v>
      </c>
      <c r="R68" s="122">
        <v>1622.8490065025733</v>
      </c>
      <c r="S68" s="122">
        <v>1650.1625410200995</v>
      </c>
      <c r="T68" s="122">
        <v>1582.3962718180542</v>
      </c>
      <c r="U68" s="122">
        <v>1583.3236786650657</v>
      </c>
      <c r="V68" s="122">
        <v>1588.774508597395</v>
      </c>
      <c r="W68" s="122">
        <v>1700.9499135991116</v>
      </c>
      <c r="DA68" s="130" t="s">
        <v>2305</v>
      </c>
    </row>
    <row r="69" spans="1:105" ht="12" customHeight="1" x14ac:dyDescent="0.25">
      <c r="A69" s="97" t="s">
        <v>134</v>
      </c>
      <c r="B69" s="98">
        <v>2105.0099719713617</v>
      </c>
      <c r="C69" s="98">
        <v>1807.6927002773639</v>
      </c>
      <c r="D69" s="98">
        <v>1485.952234204563</v>
      </c>
      <c r="E69" s="98">
        <v>1507.9790402777492</v>
      </c>
      <c r="F69" s="98">
        <v>1489.1589553402564</v>
      </c>
      <c r="G69" s="98">
        <v>1640.2332939533458</v>
      </c>
      <c r="H69" s="98">
        <v>2020.9698356234683</v>
      </c>
      <c r="I69" s="98">
        <v>1930.1515412501035</v>
      </c>
      <c r="J69" s="98">
        <v>1978.8173897057231</v>
      </c>
      <c r="K69" s="98">
        <v>2333.13707947483</v>
      </c>
      <c r="L69" s="98">
        <v>2139.9368792920995</v>
      </c>
      <c r="M69" s="98">
        <v>2013.0945354441751</v>
      </c>
      <c r="N69" s="98">
        <v>1943.2407461280532</v>
      </c>
      <c r="O69" s="98">
        <v>2104.2975731293286</v>
      </c>
      <c r="P69" s="98">
        <v>1947.5084907568073</v>
      </c>
      <c r="Q69" s="98">
        <v>2069.6035020885297</v>
      </c>
      <c r="R69" s="98">
        <v>1870.1745995315646</v>
      </c>
      <c r="S69" s="98">
        <v>2094.6543782235303</v>
      </c>
      <c r="T69" s="98">
        <v>1992.666941885816</v>
      </c>
      <c r="U69" s="98">
        <v>1931.0442748291464</v>
      </c>
      <c r="V69" s="98">
        <v>1931.9012019538441</v>
      </c>
      <c r="W69" s="98">
        <v>1990.8061113233894</v>
      </c>
      <c r="DA69" s="63" t="s">
        <v>2306</v>
      </c>
    </row>
    <row r="70" spans="1:105" ht="12" customHeight="1" x14ac:dyDescent="0.25">
      <c r="A70" s="97" t="s">
        <v>133</v>
      </c>
      <c r="B70" s="98">
        <v>1237.0208114903585</v>
      </c>
      <c r="C70" s="98">
        <v>1073.7815060753778</v>
      </c>
      <c r="D70" s="98">
        <v>837.91740978984194</v>
      </c>
      <c r="E70" s="98">
        <v>909.01204774352163</v>
      </c>
      <c r="F70" s="98">
        <v>889.38116065150336</v>
      </c>
      <c r="G70" s="98">
        <v>1072.3637793739836</v>
      </c>
      <c r="H70" s="98">
        <v>1315.4203777753128</v>
      </c>
      <c r="I70" s="98">
        <v>1265.0594910179188</v>
      </c>
      <c r="J70" s="98">
        <v>1300.0335247943096</v>
      </c>
      <c r="K70" s="98">
        <v>1547.5326524051532</v>
      </c>
      <c r="L70" s="98">
        <v>1425.6333495531076</v>
      </c>
      <c r="M70" s="98">
        <v>1345.0136659424591</v>
      </c>
      <c r="N70" s="98">
        <v>1281.8249871400517</v>
      </c>
      <c r="O70" s="98">
        <v>1424.02132708868</v>
      </c>
      <c r="P70" s="98">
        <v>1333.127870039109</v>
      </c>
      <c r="Q70" s="98">
        <v>1432.6706148352691</v>
      </c>
      <c r="R70" s="98">
        <v>1340.3862614452942</v>
      </c>
      <c r="S70" s="98">
        <v>1533.2265342780138</v>
      </c>
      <c r="T70" s="98">
        <v>1478.0374055825966</v>
      </c>
      <c r="U70" s="98">
        <v>1452.4241314052535</v>
      </c>
      <c r="V70" s="98">
        <v>1477.7308967328984</v>
      </c>
      <c r="W70" s="98">
        <v>1558.2132965357298</v>
      </c>
      <c r="DA70" s="63" t="s">
        <v>2307</v>
      </c>
    </row>
    <row r="71" spans="1:105" ht="12" customHeight="1" x14ac:dyDescent="0.25">
      <c r="A71" s="100" t="s">
        <v>217</v>
      </c>
      <c r="B71" s="101">
        <v>419.21838303139481</v>
      </c>
      <c r="C71" s="101">
        <v>346.82972205222813</v>
      </c>
      <c r="D71" s="101">
        <v>131.26285366560094</v>
      </c>
      <c r="E71" s="101">
        <v>215.64268217050127</v>
      </c>
      <c r="F71" s="101">
        <v>163.22124539597854</v>
      </c>
      <c r="G71" s="101">
        <v>362.60011192704991</v>
      </c>
      <c r="H71" s="101">
        <v>411.29588356819789</v>
      </c>
      <c r="I71" s="101">
        <v>394.86473305260864</v>
      </c>
      <c r="J71" s="101">
        <v>394.09106666316961</v>
      </c>
      <c r="K71" s="101">
        <v>479.3934550926171</v>
      </c>
      <c r="L71" s="101">
        <v>437.67058988734522</v>
      </c>
      <c r="M71" s="101">
        <v>399.64687434795036</v>
      </c>
      <c r="N71" s="101">
        <v>320.48950656415468</v>
      </c>
      <c r="O71" s="101">
        <v>388.05833700729073</v>
      </c>
      <c r="P71" s="101">
        <v>349.70261781783159</v>
      </c>
      <c r="Q71" s="101">
        <v>356.37304604916665</v>
      </c>
      <c r="R71" s="101">
        <v>374.03563646600833</v>
      </c>
      <c r="S71" s="101">
        <v>432.83286394706033</v>
      </c>
      <c r="T71" s="101">
        <v>396.39114153346287</v>
      </c>
      <c r="U71" s="101">
        <v>367.95524864832379</v>
      </c>
      <c r="V71" s="101">
        <v>363.03613981120071</v>
      </c>
      <c r="W71" s="101">
        <v>389.59168760388201</v>
      </c>
      <c r="DA71" s="131" t="s">
        <v>2308</v>
      </c>
    </row>
    <row r="72" spans="1:105" ht="12" customHeight="1" x14ac:dyDescent="0.25">
      <c r="A72" s="103" t="s">
        <v>52</v>
      </c>
      <c r="B72" s="104">
        <v>817.80242845896362</v>
      </c>
      <c r="C72" s="104">
        <v>726.95178402314968</v>
      </c>
      <c r="D72" s="104">
        <v>706.65455612424114</v>
      </c>
      <c r="E72" s="104">
        <v>693.36936557302022</v>
      </c>
      <c r="F72" s="104">
        <v>726.15991525552477</v>
      </c>
      <c r="G72" s="104">
        <v>709.7636674469336</v>
      </c>
      <c r="H72" s="104">
        <v>904.12449420711494</v>
      </c>
      <c r="I72" s="104">
        <v>870.19475796531015</v>
      </c>
      <c r="J72" s="104">
        <v>905.94245813113992</v>
      </c>
      <c r="K72" s="104">
        <v>1068.1391973125362</v>
      </c>
      <c r="L72" s="104">
        <v>987.96275966576206</v>
      </c>
      <c r="M72" s="104">
        <v>945.36679159450864</v>
      </c>
      <c r="N72" s="104">
        <v>961.3354805758969</v>
      </c>
      <c r="O72" s="104">
        <v>1035.9629900813895</v>
      </c>
      <c r="P72" s="104">
        <v>983.42525222127733</v>
      </c>
      <c r="Q72" s="104">
        <v>1076.2975687861028</v>
      </c>
      <c r="R72" s="104">
        <v>966.35062497928584</v>
      </c>
      <c r="S72" s="104">
        <v>1100.3936703309537</v>
      </c>
      <c r="T72" s="104">
        <v>1081.6462640491336</v>
      </c>
      <c r="U72" s="104">
        <v>1084.4688827569298</v>
      </c>
      <c r="V72" s="104">
        <v>1114.6947569216973</v>
      </c>
      <c r="W72" s="104">
        <v>1168.621608931848</v>
      </c>
      <c r="DA72" s="132" t="s">
        <v>2309</v>
      </c>
    </row>
    <row r="73" spans="1:105" ht="12" customHeight="1" x14ac:dyDescent="0.25">
      <c r="A73" s="106" t="s">
        <v>122</v>
      </c>
      <c r="B73" s="101">
        <v>1786.018275910038</v>
      </c>
      <c r="C73" s="101">
        <v>1747.2749085592079</v>
      </c>
      <c r="D73" s="101">
        <v>1763.7127533756184</v>
      </c>
      <c r="E73" s="101">
        <v>1745.2422258802078</v>
      </c>
      <c r="F73" s="101">
        <v>1795.3706775593453</v>
      </c>
      <c r="G73" s="101">
        <v>1728.6443733062645</v>
      </c>
      <c r="H73" s="101">
        <v>1783.9717428171607</v>
      </c>
      <c r="I73" s="101">
        <v>1785.7022461312042</v>
      </c>
      <c r="J73" s="101">
        <v>1906.676980159129</v>
      </c>
      <c r="K73" s="101">
        <v>2041.0594676255555</v>
      </c>
      <c r="L73" s="101">
        <v>1989.7172894622422</v>
      </c>
      <c r="M73" s="101">
        <v>1969.5827641118601</v>
      </c>
      <c r="N73" s="101">
        <v>1888.7605213697814</v>
      </c>
      <c r="O73" s="101">
        <v>1925.9059644281917</v>
      </c>
      <c r="P73" s="101">
        <v>1931.7207710275013</v>
      </c>
      <c r="Q73" s="101">
        <v>1934.9047616575942</v>
      </c>
      <c r="R73" s="101">
        <v>2002.5779728439127</v>
      </c>
      <c r="S73" s="101">
        <v>1977.5423381807409</v>
      </c>
      <c r="T73" s="101">
        <v>1903.1296263443764</v>
      </c>
      <c r="U73" s="101">
        <v>1888.5384830777386</v>
      </c>
      <c r="V73" s="101">
        <v>1877.7637278526749</v>
      </c>
      <c r="W73" s="101">
        <v>1980.3235297546482</v>
      </c>
      <c r="DA73" s="131" t="s">
        <v>2310</v>
      </c>
    </row>
    <row r="74" spans="1:105" ht="12" customHeight="1" x14ac:dyDescent="0.25">
      <c r="A74" s="107" t="s">
        <v>121</v>
      </c>
      <c r="B74" s="104">
        <v>1188.2586651058461</v>
      </c>
      <c r="C74" s="104">
        <v>1168.9808713678697</v>
      </c>
      <c r="D74" s="104">
        <v>1199.8283473200202</v>
      </c>
      <c r="E74" s="104">
        <v>1188.3622765085686</v>
      </c>
      <c r="F74" s="104">
        <v>1230.9285304826112</v>
      </c>
      <c r="G74" s="104">
        <v>1205.803217896661</v>
      </c>
      <c r="H74" s="104">
        <v>1231.2335777206131</v>
      </c>
      <c r="I74" s="104">
        <v>1234.1465310133772</v>
      </c>
      <c r="J74" s="104">
        <v>1316.2642695161319</v>
      </c>
      <c r="K74" s="104">
        <v>1416.5220939103654</v>
      </c>
      <c r="L74" s="104">
        <v>1385.7240799735682</v>
      </c>
      <c r="M74" s="104">
        <v>1373.6949611388752</v>
      </c>
      <c r="N74" s="104">
        <v>1299.7600234281317</v>
      </c>
      <c r="O74" s="104">
        <v>1349.6415196709324</v>
      </c>
      <c r="P74" s="104">
        <v>1364.5806271662959</v>
      </c>
      <c r="Q74" s="104">
        <v>1367.1846800513008</v>
      </c>
      <c r="R74" s="104">
        <v>1450.9944259387951</v>
      </c>
      <c r="S74" s="104">
        <v>1461.6567456621622</v>
      </c>
      <c r="T74" s="104">
        <v>1421.4102715700556</v>
      </c>
      <c r="U74" s="104">
        <v>1440.1719326621712</v>
      </c>
      <c r="V74" s="104">
        <v>1456.2897898161773</v>
      </c>
      <c r="W74" s="104">
        <v>1567.3535139677238</v>
      </c>
      <c r="DA74" s="132" t="s">
        <v>2311</v>
      </c>
    </row>
    <row r="75" spans="1:105" ht="12" customHeight="1" x14ac:dyDescent="0.25">
      <c r="A75" s="108" t="s">
        <v>53</v>
      </c>
      <c r="B75" s="98">
        <v>353.01341386458472</v>
      </c>
      <c r="C75" s="98">
        <v>341.92642693143989</v>
      </c>
      <c r="D75" s="98">
        <v>354.96189551529659</v>
      </c>
      <c r="E75" s="98">
        <v>339.06965715263919</v>
      </c>
      <c r="F75" s="98">
        <v>356.87121729993481</v>
      </c>
      <c r="G75" s="98">
        <v>389.52180101541279</v>
      </c>
      <c r="H75" s="98">
        <v>361.98887947274466</v>
      </c>
      <c r="I75" s="98">
        <v>366.15086165640122</v>
      </c>
      <c r="J75" s="98">
        <v>383.69614037831388</v>
      </c>
      <c r="K75" s="98">
        <v>415.49777225686643</v>
      </c>
      <c r="L75" s="98">
        <v>408.42472746482349</v>
      </c>
      <c r="M75" s="98">
        <v>396.09371961071537</v>
      </c>
      <c r="N75" s="98">
        <v>316.92492930208039</v>
      </c>
      <c r="O75" s="98">
        <v>353.49332652494633</v>
      </c>
      <c r="P75" s="98">
        <v>347.09058959569694</v>
      </c>
      <c r="Q75" s="98">
        <v>327.33749265945232</v>
      </c>
      <c r="R75" s="98">
        <v>395.26069049495283</v>
      </c>
      <c r="S75" s="98">
        <v>403.4791267210374</v>
      </c>
      <c r="T75" s="98">
        <v>377.58253602229922</v>
      </c>
      <c r="U75" s="98">
        <v>365.25872106324175</v>
      </c>
      <c r="V75" s="98">
        <v>359.56808916173009</v>
      </c>
      <c r="W75" s="98">
        <v>393.04214085538536</v>
      </c>
      <c r="DA75" s="63" t="s">
        <v>2312</v>
      </c>
    </row>
    <row r="76" spans="1:105" ht="12" customHeight="1" x14ac:dyDescent="0.25">
      <c r="A76" s="108" t="s">
        <v>52</v>
      </c>
      <c r="B76" s="98">
        <v>835.24525124126137</v>
      </c>
      <c r="C76" s="98">
        <v>827.05444443642955</v>
      </c>
      <c r="D76" s="98">
        <v>844.86645180472351</v>
      </c>
      <c r="E76" s="98">
        <v>849.29261935592933</v>
      </c>
      <c r="F76" s="98">
        <v>874.05731318267624</v>
      </c>
      <c r="G76" s="98">
        <v>816.28141688124822</v>
      </c>
      <c r="H76" s="98">
        <v>869.24469824786854</v>
      </c>
      <c r="I76" s="98">
        <v>867.99566935697578</v>
      </c>
      <c r="J76" s="98">
        <v>932.568129137818</v>
      </c>
      <c r="K76" s="98">
        <v>1001.0243216534992</v>
      </c>
      <c r="L76" s="98">
        <v>977.29935250874485</v>
      </c>
      <c r="M76" s="98">
        <v>977.6012415281599</v>
      </c>
      <c r="N76" s="98">
        <v>982.83509412605144</v>
      </c>
      <c r="O76" s="98">
        <v>996.1481931459864</v>
      </c>
      <c r="P76" s="98">
        <v>1017.490037570599</v>
      </c>
      <c r="Q76" s="98">
        <v>1039.8471873918484</v>
      </c>
      <c r="R76" s="98">
        <v>1055.7337354438423</v>
      </c>
      <c r="S76" s="98">
        <v>1058.177618941125</v>
      </c>
      <c r="T76" s="98">
        <v>1043.827735547756</v>
      </c>
      <c r="U76" s="98">
        <v>1074.9132115989296</v>
      </c>
      <c r="V76" s="98">
        <v>1096.7217006544472</v>
      </c>
      <c r="W76" s="98">
        <v>1174.3113731123385</v>
      </c>
      <c r="DA76" s="63" t="s">
        <v>2313</v>
      </c>
    </row>
    <row r="77" spans="1:105" ht="12" customHeight="1" x14ac:dyDescent="0.25">
      <c r="A77" s="121" t="s">
        <v>54</v>
      </c>
      <c r="B77" s="122">
        <v>658.32765572829999</v>
      </c>
      <c r="C77" s="122">
        <v>635.55787208631307</v>
      </c>
      <c r="D77" s="122">
        <v>711.29561889537911</v>
      </c>
      <c r="E77" s="122">
        <v>687.015986997499</v>
      </c>
      <c r="F77" s="122">
        <v>734.18350339396625</v>
      </c>
      <c r="G77" s="122">
        <v>720.25991755073358</v>
      </c>
      <c r="H77" s="122">
        <v>746.92461062303983</v>
      </c>
      <c r="I77" s="122">
        <v>710.3982788236093</v>
      </c>
      <c r="J77" s="122">
        <v>708.88009125914448</v>
      </c>
      <c r="K77" s="122">
        <v>751.71135375946903</v>
      </c>
      <c r="L77" s="122">
        <v>709.72949530425956</v>
      </c>
      <c r="M77" s="122">
        <v>671.54450961810142</v>
      </c>
      <c r="N77" s="122">
        <v>685.37527378753532</v>
      </c>
      <c r="O77" s="122">
        <v>717.11526274072139</v>
      </c>
      <c r="P77" s="122">
        <v>724.90052932582932</v>
      </c>
      <c r="Q77" s="122">
        <v>724.04597045444427</v>
      </c>
      <c r="R77" s="122">
        <v>775.53919030255884</v>
      </c>
      <c r="S77" s="122">
        <v>768.42075202182821</v>
      </c>
      <c r="T77" s="122">
        <v>768.57624385190604</v>
      </c>
      <c r="U77" s="122">
        <v>792.78250024849103</v>
      </c>
      <c r="V77" s="122">
        <v>900.48217730931731</v>
      </c>
      <c r="W77" s="122">
        <v>878.46012609732691</v>
      </c>
      <c r="DA77" s="130" t="s">
        <v>2314</v>
      </c>
    </row>
    <row r="78" spans="1:105" ht="12" customHeight="1" x14ac:dyDescent="0.25">
      <c r="A78" s="97" t="s">
        <v>192</v>
      </c>
      <c r="B78" s="98">
        <v>812.70101941142775</v>
      </c>
      <c r="C78" s="98">
        <v>714.92099695151546</v>
      </c>
      <c r="D78" s="98">
        <v>668.69561308751179</v>
      </c>
      <c r="E78" s="98">
        <v>693.70372056365545</v>
      </c>
      <c r="F78" s="98">
        <v>703.92016715042541</v>
      </c>
      <c r="G78" s="98">
        <v>788.11718004128988</v>
      </c>
      <c r="H78" s="98">
        <v>977.62822325718503</v>
      </c>
      <c r="I78" s="98">
        <v>929.95029678865603</v>
      </c>
      <c r="J78" s="98">
        <v>887.86167134619927</v>
      </c>
      <c r="K78" s="98">
        <v>1003.5726002103434</v>
      </c>
      <c r="L78" s="98">
        <v>935.9040457051459</v>
      </c>
      <c r="M78" s="98">
        <v>839.43321214380921</v>
      </c>
      <c r="N78" s="98">
        <v>851.96674332515045</v>
      </c>
      <c r="O78" s="98">
        <v>959.24342464279221</v>
      </c>
      <c r="P78" s="98">
        <v>849.74600059522311</v>
      </c>
      <c r="Q78" s="98">
        <v>857.52847455395658</v>
      </c>
      <c r="R78" s="98">
        <v>1090.3013582342862</v>
      </c>
      <c r="S78" s="98">
        <v>995.84884803207365</v>
      </c>
      <c r="T78" s="98">
        <v>1017.2722420092525</v>
      </c>
      <c r="U78" s="98">
        <v>1162.016933738101</v>
      </c>
      <c r="V78" s="98">
        <v>1167.0976975385836</v>
      </c>
      <c r="W78" s="98">
        <v>1240.9043539499787</v>
      </c>
      <c r="DA78" s="63" t="s">
        <v>2315</v>
      </c>
    </row>
    <row r="79" spans="1:105" ht="12" customHeight="1" x14ac:dyDescent="0.25">
      <c r="A79" s="109" t="s">
        <v>120</v>
      </c>
      <c r="B79" s="33">
        <v>654.57848398769102</v>
      </c>
      <c r="C79" s="33">
        <v>633.64487790160138</v>
      </c>
      <c r="D79" s="33">
        <v>712.29592676523191</v>
      </c>
      <c r="E79" s="33">
        <v>686.86209726405559</v>
      </c>
      <c r="F79" s="33">
        <v>734.86558513652699</v>
      </c>
      <c r="G79" s="33">
        <v>718.72436023419698</v>
      </c>
      <c r="H79" s="33">
        <v>741.6577781719684</v>
      </c>
      <c r="I79" s="33">
        <v>705.36978328860926</v>
      </c>
      <c r="J79" s="33">
        <v>704.81191185366777</v>
      </c>
      <c r="K79" s="33">
        <v>746.07676444668834</v>
      </c>
      <c r="L79" s="33">
        <v>704.58936754515241</v>
      </c>
      <c r="M79" s="33">
        <v>667.64554675974205</v>
      </c>
      <c r="N79" s="33">
        <v>681.3048014076511</v>
      </c>
      <c r="O79" s="33">
        <v>711.07871684678253</v>
      </c>
      <c r="P79" s="33">
        <v>721.56684504419604</v>
      </c>
      <c r="Q79" s="33">
        <v>720.11711588794822</v>
      </c>
      <c r="R79" s="33">
        <v>764.52731400918799</v>
      </c>
      <c r="S79" s="33">
        <v>759.85714513237383</v>
      </c>
      <c r="T79" s="33">
        <v>758.97975328056486</v>
      </c>
      <c r="U79" s="33">
        <v>778.92421353060399</v>
      </c>
      <c r="V79" s="33">
        <v>891.27561387850835</v>
      </c>
      <c r="W79" s="33">
        <v>866.80857754752117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12299.635421816392</v>
      </c>
      <c r="C81" s="117">
        <f t="shared" si="28"/>
        <v>12660.370338037863</v>
      </c>
      <c r="D81" s="117">
        <f t="shared" si="28"/>
        <v>13454.334124150408</v>
      </c>
      <c r="E81" s="117">
        <f t="shared" si="28"/>
        <v>14241.020416870857</v>
      </c>
      <c r="F81" s="117">
        <f t="shared" si="28"/>
        <v>14374.035732563249</v>
      </c>
      <c r="G81" s="117">
        <f t="shared" si="28"/>
        <v>14096.844238155063</v>
      </c>
      <c r="H81" s="117">
        <f t="shared" si="28"/>
        <v>13699.258918792493</v>
      </c>
      <c r="I81" s="117">
        <f t="shared" si="28"/>
        <v>14622.19065623317</v>
      </c>
      <c r="J81" s="117">
        <f t="shared" si="28"/>
        <v>12520.140384296683</v>
      </c>
      <c r="K81" s="117">
        <f t="shared" si="28"/>
        <v>11178.797657462159</v>
      </c>
      <c r="L81" s="117">
        <f t="shared" si="28"/>
        <v>10685.454099527737</v>
      </c>
      <c r="M81" s="117">
        <f t="shared" si="28"/>
        <v>11601.948759047509</v>
      </c>
      <c r="N81" s="117">
        <f t="shared" si="28"/>
        <v>12448.461825141696</v>
      </c>
      <c r="O81" s="117">
        <f t="shared" si="28"/>
        <v>10703.712161424995</v>
      </c>
      <c r="P81" s="117">
        <f t="shared" si="28"/>
        <v>10395.662620465211</v>
      </c>
      <c r="Q81" s="117">
        <f t="shared" si="28"/>
        <v>10780.891442410164</v>
      </c>
      <c r="R81" s="117">
        <f t="shared" ref="R81:V81" si="29">R82+R85+R87+R100</f>
        <v>9839.874730775331</v>
      </c>
      <c r="S81" s="117">
        <f t="shared" si="29"/>
        <v>9972.7795036310672</v>
      </c>
      <c r="T81" s="117">
        <f t="shared" si="29"/>
        <v>9518.0133931186629</v>
      </c>
      <c r="U81" s="117">
        <f t="shared" si="29"/>
        <v>9637.6823160028198</v>
      </c>
      <c r="V81" s="117">
        <f t="shared" si="29"/>
        <v>9786.8870806865307</v>
      </c>
      <c r="W81" s="117">
        <f t="shared" ref="W81" si="30">W82+W85+W87+W100</f>
        <v>10389.016397840423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9992.5462847148046</v>
      </c>
      <c r="C82" s="122">
        <f t="shared" si="31"/>
        <v>10328.72648877231</v>
      </c>
      <c r="D82" s="122">
        <f t="shared" si="31"/>
        <v>11033.294993128498</v>
      </c>
      <c r="E82" s="122">
        <f t="shared" si="31"/>
        <v>11779.327390957396</v>
      </c>
      <c r="F82" s="122">
        <f t="shared" si="31"/>
        <v>11945.241629139282</v>
      </c>
      <c r="G82" s="122">
        <f t="shared" si="31"/>
        <v>11733.492159797639</v>
      </c>
      <c r="H82" s="122">
        <f t="shared" si="31"/>
        <v>11254.727061018782</v>
      </c>
      <c r="I82" s="122">
        <f t="shared" si="31"/>
        <v>12111.154566631616</v>
      </c>
      <c r="J82" s="122">
        <f t="shared" si="31"/>
        <v>9930.621539458487</v>
      </c>
      <c r="K82" s="122">
        <f t="shared" si="31"/>
        <v>8558.7540084072134</v>
      </c>
      <c r="L82" s="122">
        <f t="shared" si="31"/>
        <v>8043.5765530878216</v>
      </c>
      <c r="M82" s="122">
        <f t="shared" si="31"/>
        <v>9048.6241029539378</v>
      </c>
      <c r="N82" s="122">
        <f t="shared" si="31"/>
        <v>9719.670150752172</v>
      </c>
      <c r="O82" s="122">
        <f t="shared" si="31"/>
        <v>8032.3230098806689</v>
      </c>
      <c r="P82" s="122">
        <f t="shared" si="31"/>
        <v>7767.083033254582</v>
      </c>
      <c r="Q82" s="122">
        <f t="shared" si="31"/>
        <v>8091.0565299531472</v>
      </c>
      <c r="R82" s="122">
        <f t="shared" ref="R82:V82" si="32">SUM(R83:R84)</f>
        <v>6964.3832289826214</v>
      </c>
      <c r="S82" s="122">
        <f t="shared" si="32"/>
        <v>7061.9393066273606</v>
      </c>
      <c r="T82" s="122">
        <f t="shared" si="32"/>
        <v>6789.5041068327764</v>
      </c>
      <c r="U82" s="122">
        <f t="shared" si="32"/>
        <v>6686.6701732946058</v>
      </c>
      <c r="V82" s="122">
        <f t="shared" si="32"/>
        <v>6733.6326605019549</v>
      </c>
      <c r="W82" s="122">
        <f t="shared" ref="W82" si="33">SUM(W83:W84)</f>
        <v>7284.6435255902061</v>
      </c>
      <c r="DA82" s="130" t="s">
        <v>2318</v>
      </c>
    </row>
    <row r="83" spans="1:105" ht="12" customHeight="1" x14ac:dyDescent="0.25">
      <c r="A83" s="97" t="s">
        <v>204</v>
      </c>
      <c r="B83" s="98">
        <v>9952.6945657911365</v>
      </c>
      <c r="C83" s="98">
        <v>10288.825830561205</v>
      </c>
      <c r="D83" s="98">
        <v>10989.197393042883</v>
      </c>
      <c r="E83" s="98">
        <v>11734.618971883745</v>
      </c>
      <c r="F83" s="98">
        <v>11895.919036242694</v>
      </c>
      <c r="G83" s="98">
        <v>11684.25056078423</v>
      </c>
      <c r="H83" s="98">
        <v>11206.987079729259</v>
      </c>
      <c r="I83" s="98">
        <v>12060.982223251354</v>
      </c>
      <c r="J83" s="98">
        <v>9888.0764910419603</v>
      </c>
      <c r="K83" s="98">
        <v>8518.882274058833</v>
      </c>
      <c r="L83" s="98">
        <v>8006.5658815566867</v>
      </c>
      <c r="M83" s="98">
        <v>9005.0025964709075</v>
      </c>
      <c r="N83" s="98">
        <v>9676.2716685033065</v>
      </c>
      <c r="O83" s="98">
        <v>7991.9048543314448</v>
      </c>
      <c r="P83" s="98">
        <v>7726.7536166979262</v>
      </c>
      <c r="Q83" s="98">
        <v>8051.1813673455827</v>
      </c>
      <c r="R83" s="98">
        <v>6930.0356072111545</v>
      </c>
      <c r="S83" s="98">
        <v>7026.9462904220973</v>
      </c>
      <c r="T83" s="98">
        <v>6755.7043330823262</v>
      </c>
      <c r="U83" s="98">
        <v>6653.2824929577282</v>
      </c>
      <c r="V83" s="98">
        <v>6699.8969228847191</v>
      </c>
      <c r="W83" s="98">
        <v>7247.5891179625023</v>
      </c>
      <c r="DA83" s="63" t="s">
        <v>2319</v>
      </c>
    </row>
    <row r="84" spans="1:105" ht="12" customHeight="1" x14ac:dyDescent="0.25">
      <c r="A84" s="97" t="s">
        <v>53</v>
      </c>
      <c r="B84" s="98">
        <v>39.851718923668685</v>
      </c>
      <c r="C84" s="98">
        <v>39.900658211105984</v>
      </c>
      <c r="D84" s="98">
        <v>44.097600085615952</v>
      </c>
      <c r="E84" s="98">
        <v>44.708419073651299</v>
      </c>
      <c r="F84" s="98">
        <v>49.32259289658753</v>
      </c>
      <c r="G84" s="98">
        <v>49.241599013409001</v>
      </c>
      <c r="H84" s="98">
        <v>47.739981289523797</v>
      </c>
      <c r="I84" s="98">
        <v>50.17234338026109</v>
      </c>
      <c r="J84" s="98">
        <v>42.545048416526505</v>
      </c>
      <c r="K84" s="98">
        <v>39.871734348380556</v>
      </c>
      <c r="L84" s="98">
        <v>37.010671531135053</v>
      </c>
      <c r="M84" s="98">
        <v>43.621506483029528</v>
      </c>
      <c r="N84" s="98">
        <v>43.398482248865434</v>
      </c>
      <c r="O84" s="98">
        <v>40.418155549224565</v>
      </c>
      <c r="P84" s="98">
        <v>40.329416556656199</v>
      </c>
      <c r="Q84" s="98">
        <v>39.875162607564967</v>
      </c>
      <c r="R84" s="98">
        <v>34.347621771466805</v>
      </c>
      <c r="S84" s="98">
        <v>34.993016205263736</v>
      </c>
      <c r="T84" s="98">
        <v>33.79977375045025</v>
      </c>
      <c r="U84" s="98">
        <v>33.387680336877764</v>
      </c>
      <c r="V84" s="98">
        <v>33.735737617236111</v>
      </c>
      <c r="W84" s="98">
        <v>37.054407627703924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201.6712513258621</v>
      </c>
      <c r="C85" s="122">
        <f t="shared" si="34"/>
        <v>268.87981068469236</v>
      </c>
      <c r="D85" s="122">
        <f t="shared" si="34"/>
        <v>232.20367769378916</v>
      </c>
      <c r="E85" s="122">
        <f t="shared" si="34"/>
        <v>318.35261931401004</v>
      </c>
      <c r="F85" s="122">
        <f t="shared" si="34"/>
        <v>174.23413882091208</v>
      </c>
      <c r="G85" s="122">
        <f t="shared" si="34"/>
        <v>179.58924655712653</v>
      </c>
      <c r="H85" s="122">
        <f t="shared" si="34"/>
        <v>216.11738180728844</v>
      </c>
      <c r="I85" s="122">
        <f t="shared" si="34"/>
        <v>321.0950044910137</v>
      </c>
      <c r="J85" s="122">
        <f t="shared" si="34"/>
        <v>348.89269555236325</v>
      </c>
      <c r="K85" s="122">
        <f t="shared" si="34"/>
        <v>243.24484074960475</v>
      </c>
      <c r="L85" s="122">
        <f t="shared" si="34"/>
        <v>333.48229017532009</v>
      </c>
      <c r="M85" s="122">
        <f t="shared" si="34"/>
        <v>312.94189083681783</v>
      </c>
      <c r="N85" s="122">
        <f t="shared" si="34"/>
        <v>547.2896734945997</v>
      </c>
      <c r="O85" s="122">
        <f t="shared" si="34"/>
        <v>347.16808749210571</v>
      </c>
      <c r="P85" s="122">
        <f t="shared" si="34"/>
        <v>273.87916763231584</v>
      </c>
      <c r="Q85" s="122">
        <f t="shared" si="34"/>
        <v>337.52331140037347</v>
      </c>
      <c r="R85" s="122">
        <f t="shared" si="34"/>
        <v>406.33720863416914</v>
      </c>
      <c r="S85" s="122">
        <f t="shared" si="34"/>
        <v>438.26750199483934</v>
      </c>
      <c r="T85" s="122">
        <f t="shared" si="34"/>
        <v>312.44634541719012</v>
      </c>
      <c r="U85" s="122">
        <f t="shared" si="34"/>
        <v>452.36963182804203</v>
      </c>
      <c r="V85" s="122">
        <f t="shared" si="34"/>
        <v>397.95859909435461</v>
      </c>
      <c r="W85" s="122">
        <f t="shared" si="34"/>
        <v>355.43691685246836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201.6712513258621</v>
      </c>
      <c r="C86" s="98">
        <f>IF(RES_hhdet_fec!C86=0,0,RES_hhdet_fec!C86*1000*11630/RES_hhdet_num!C81)</f>
        <v>268.87981068469236</v>
      </c>
      <c r="D86" s="98">
        <f>IF(RES_hhdet_fec!D86=0,0,RES_hhdet_fec!D86*1000*11630/RES_hhdet_num!D81)</f>
        <v>232.20367769378916</v>
      </c>
      <c r="E86" s="98">
        <f>IF(RES_hhdet_fec!E86=0,0,RES_hhdet_fec!E86*1000*11630/RES_hhdet_num!E81)</f>
        <v>318.35261931401004</v>
      </c>
      <c r="F86" s="98">
        <f>IF(RES_hhdet_fec!F86=0,0,RES_hhdet_fec!F86*1000*11630/RES_hhdet_num!F81)</f>
        <v>174.23413882091208</v>
      </c>
      <c r="G86" s="98">
        <f>IF(RES_hhdet_fec!G86=0,0,RES_hhdet_fec!G86*1000*11630/RES_hhdet_num!G81)</f>
        <v>179.58924655712653</v>
      </c>
      <c r="H86" s="98">
        <f>IF(RES_hhdet_fec!H86=0,0,RES_hhdet_fec!H86*1000*11630/RES_hhdet_num!H81)</f>
        <v>216.11738180728844</v>
      </c>
      <c r="I86" s="98">
        <f>IF(RES_hhdet_fec!I86=0,0,RES_hhdet_fec!I86*1000*11630/RES_hhdet_num!I81)</f>
        <v>321.0950044910137</v>
      </c>
      <c r="J86" s="98">
        <f>IF(RES_hhdet_fec!J86=0,0,RES_hhdet_fec!J86*1000*11630/RES_hhdet_num!J81)</f>
        <v>348.89269555236325</v>
      </c>
      <c r="K86" s="98">
        <f>IF(RES_hhdet_fec!K86=0,0,RES_hhdet_fec!K86*1000*11630/RES_hhdet_num!K81)</f>
        <v>243.24484074960475</v>
      </c>
      <c r="L86" s="98">
        <f>IF(RES_hhdet_fec!L86=0,0,RES_hhdet_fec!L86*1000*11630/RES_hhdet_num!L81)</f>
        <v>333.48229017532009</v>
      </c>
      <c r="M86" s="98">
        <f>IF(RES_hhdet_fec!M86=0,0,RES_hhdet_fec!M86*1000*11630/RES_hhdet_num!M81)</f>
        <v>312.94189083681783</v>
      </c>
      <c r="N86" s="98">
        <f>IF(RES_hhdet_fec!N86=0,0,RES_hhdet_fec!N86*1000*11630/RES_hhdet_num!N81)</f>
        <v>547.2896734945997</v>
      </c>
      <c r="O86" s="98">
        <f>IF(RES_hhdet_fec!O86=0,0,RES_hhdet_fec!O86*1000*11630/RES_hhdet_num!O81)</f>
        <v>347.16808749210571</v>
      </c>
      <c r="P86" s="98">
        <f>IF(RES_hhdet_fec!P86=0,0,RES_hhdet_fec!P86*1000*11630/RES_hhdet_num!P81)</f>
        <v>273.87916763231584</v>
      </c>
      <c r="Q86" s="98">
        <f>IF(RES_hhdet_fec!Q86=0,0,RES_hhdet_fec!Q86*1000*11630/RES_hhdet_num!Q81)</f>
        <v>337.52331140037347</v>
      </c>
      <c r="R86" s="98">
        <f>IF(RES_hhdet_fec!R86=0,0,RES_hhdet_fec!R86*1000*11630/RES_hhdet_num!R81)</f>
        <v>406.33720863416914</v>
      </c>
      <c r="S86" s="98">
        <f>IF(RES_hhdet_fec!S86=0,0,RES_hhdet_fec!S86*1000*11630/RES_hhdet_num!S81)</f>
        <v>438.26750199483934</v>
      </c>
      <c r="T86" s="98">
        <f>IF(RES_hhdet_fec!T86=0,0,RES_hhdet_fec!T86*1000*11630/RES_hhdet_num!T81)</f>
        <v>312.44634541719012</v>
      </c>
      <c r="U86" s="98">
        <f>IF(RES_hhdet_fec!U86=0,0,RES_hhdet_fec!U86*1000*11630/RES_hhdet_num!U81)</f>
        <v>452.36963182804203</v>
      </c>
      <c r="V86" s="98">
        <f>IF(RES_hhdet_fec!V86=0,0,RES_hhdet_fec!V86*1000*11630/RES_hhdet_num!V81)</f>
        <v>397.95859909435461</v>
      </c>
      <c r="W86" s="98">
        <f>IF(RES_hhdet_fec!W86=0,0,RES_hhdet_fec!W86*1000*11630/RES_hhdet_num!W81)</f>
        <v>355.43691685246836</v>
      </c>
      <c r="DA86" s="63" t="s">
        <v>2322</v>
      </c>
    </row>
    <row r="87" spans="1:105" ht="12" customHeight="1" x14ac:dyDescent="0.25">
      <c r="A87" s="121" t="s">
        <v>55</v>
      </c>
      <c r="B87" s="122">
        <v>1408.0343609659162</v>
      </c>
      <c r="C87" s="122">
        <v>1383.9979039461803</v>
      </c>
      <c r="D87" s="122">
        <v>1427.025325571632</v>
      </c>
      <c r="E87" s="122">
        <v>1413.3458446450497</v>
      </c>
      <c r="F87" s="122">
        <v>1469.6973399502704</v>
      </c>
      <c r="G87" s="122">
        <v>1424.3104734126703</v>
      </c>
      <c r="H87" s="122">
        <v>1450.3716613875017</v>
      </c>
      <c r="I87" s="122">
        <v>1417.6460972341213</v>
      </c>
      <c r="J87" s="122">
        <v>1492.0277088348287</v>
      </c>
      <c r="K87" s="122">
        <v>1600.7708575544541</v>
      </c>
      <c r="L87" s="122">
        <v>1556.2578989528843</v>
      </c>
      <c r="M87" s="122">
        <v>1545.3676308777742</v>
      </c>
      <c r="N87" s="122">
        <v>1472.7681604727893</v>
      </c>
      <c r="O87" s="122">
        <v>1531.2186098161226</v>
      </c>
      <c r="P87" s="122">
        <v>1549.1416843757884</v>
      </c>
      <c r="Q87" s="122">
        <v>1552.0229095391169</v>
      </c>
      <c r="R87" s="122">
        <v>1632.3947121596179</v>
      </c>
      <c r="S87" s="122">
        <v>1632.1761732064731</v>
      </c>
      <c r="T87" s="122">
        <v>1554.040011162368</v>
      </c>
      <c r="U87" s="122">
        <v>1570.2442002845985</v>
      </c>
      <c r="V87" s="122">
        <v>1578.2694998686916</v>
      </c>
      <c r="W87" s="122">
        <v>1693.6057780221927</v>
      </c>
      <c r="DA87" s="130" t="s">
        <v>2323</v>
      </c>
    </row>
    <row r="88" spans="1:105" ht="12" customHeight="1" x14ac:dyDescent="0.25">
      <c r="A88" s="97" t="s">
        <v>132</v>
      </c>
      <c r="B88" s="98">
        <v>2374.2142632907126</v>
      </c>
      <c r="C88" s="98">
        <v>2337.7807232567502</v>
      </c>
      <c r="D88" s="98">
        <v>2359.9404801788783</v>
      </c>
      <c r="E88" s="98">
        <v>2184.2662384591217</v>
      </c>
      <c r="F88" s="98">
        <v>2288.5329976562275</v>
      </c>
      <c r="G88" s="98">
        <v>2062.5243063477255</v>
      </c>
      <c r="H88" s="98">
        <v>2006.5714403977795</v>
      </c>
      <c r="I88" s="98">
        <v>2252.6223953491321</v>
      </c>
      <c r="J88" s="98">
        <v>2026.9304379777018</v>
      </c>
      <c r="K88" s="98">
        <v>2030.5332836136981</v>
      </c>
      <c r="L88" s="98">
        <v>1939.7811419402556</v>
      </c>
      <c r="M88" s="98">
        <v>1600.7608269600692</v>
      </c>
      <c r="N88" s="98">
        <v>1755.1850970655739</v>
      </c>
      <c r="O88" s="98">
        <v>1887.2563845192244</v>
      </c>
      <c r="P88" s="98">
        <v>1412.9462624223031</v>
      </c>
      <c r="Q88" s="98">
        <v>1569.8792273661188</v>
      </c>
      <c r="R88" s="98">
        <v>1810.8396317499353</v>
      </c>
      <c r="S88" s="98">
        <v>1926.309164756344</v>
      </c>
      <c r="T88" s="98">
        <v>1611.2138227317278</v>
      </c>
      <c r="U88" s="98">
        <v>1853.1160929417415</v>
      </c>
      <c r="V88" s="98">
        <v>1844.1006765839475</v>
      </c>
      <c r="W88" s="98">
        <v>1919.8896201461864</v>
      </c>
      <c r="DA88" s="63" t="s">
        <v>2324</v>
      </c>
    </row>
    <row r="89" spans="1:105" ht="12" customHeight="1" x14ac:dyDescent="0.25">
      <c r="A89" s="97" t="s">
        <v>131</v>
      </c>
      <c r="B89" s="98">
        <v>1302.417287985357</v>
      </c>
      <c r="C89" s="98">
        <v>1291.1814208608957</v>
      </c>
      <c r="D89" s="98">
        <v>1326.445656094053</v>
      </c>
      <c r="E89" s="98">
        <v>1235.5479550884686</v>
      </c>
      <c r="F89" s="98">
        <v>1330.6401252620146</v>
      </c>
      <c r="G89" s="98">
        <v>1263.5292469572698</v>
      </c>
      <c r="H89" s="98">
        <v>1232.7171755610668</v>
      </c>
      <c r="I89" s="98">
        <v>1410.0804401039243</v>
      </c>
      <c r="J89" s="98">
        <v>1303.632779328397</v>
      </c>
      <c r="K89" s="98">
        <v>1342.5959077322109</v>
      </c>
      <c r="L89" s="98">
        <v>1325.5692724435662</v>
      </c>
      <c r="M89" s="98">
        <v>1134.3585078634546</v>
      </c>
      <c r="N89" s="98">
        <v>1269.2577762380738</v>
      </c>
      <c r="O89" s="98">
        <v>1413.5768299189026</v>
      </c>
      <c r="P89" s="98">
        <v>1058.2739233463451</v>
      </c>
      <c r="Q89" s="98">
        <v>1189.7796470024393</v>
      </c>
      <c r="R89" s="98">
        <v>1405.4367159528681</v>
      </c>
      <c r="S89" s="98">
        <v>1517.3306555929767</v>
      </c>
      <c r="T89" s="98">
        <v>1276.3822274550816</v>
      </c>
      <c r="U89" s="98">
        <v>1481.0736714515717</v>
      </c>
      <c r="V89" s="98">
        <v>1487.2080198311837</v>
      </c>
      <c r="W89" s="98">
        <v>1561.1865816246357</v>
      </c>
      <c r="DA89" s="63" t="s">
        <v>2325</v>
      </c>
    </row>
    <row r="90" spans="1:105" ht="12" customHeight="1" x14ac:dyDescent="0.25">
      <c r="A90" s="100" t="s">
        <v>204</v>
      </c>
      <c r="B90" s="101">
        <v>470.27722677419922</v>
      </c>
      <c r="C90" s="101">
        <v>456.51470352534159</v>
      </c>
      <c r="D90" s="101">
        <v>476.73435071480009</v>
      </c>
      <c r="E90" s="101">
        <v>427.08772689651568</v>
      </c>
      <c r="F90" s="101">
        <v>464.17727644086727</v>
      </c>
      <c r="G90" s="101">
        <v>477.92857954528512</v>
      </c>
      <c r="H90" s="101">
        <v>411.12522524041128</v>
      </c>
      <c r="I90" s="101">
        <v>458.33420190267805</v>
      </c>
      <c r="J90" s="101">
        <v>397.25513628710604</v>
      </c>
      <c r="K90" s="101">
        <v>399.94272706831407</v>
      </c>
      <c r="L90" s="101">
        <v>385.31235163818451</v>
      </c>
      <c r="M90" s="101">
        <v>305.54449525802733</v>
      </c>
      <c r="N90" s="101">
        <v>288.94259885004118</v>
      </c>
      <c r="O90" s="101">
        <v>347.50022070691927</v>
      </c>
      <c r="P90" s="101">
        <v>227.77833347682991</v>
      </c>
      <c r="Q90" s="101">
        <v>257.51680252510033</v>
      </c>
      <c r="R90" s="101">
        <v>359.75450601578132</v>
      </c>
      <c r="S90" s="101">
        <v>400.87459721671752</v>
      </c>
      <c r="T90" s="101">
        <v>313.77703695028526</v>
      </c>
      <c r="U90" s="101">
        <v>360.10139076288766</v>
      </c>
      <c r="V90" s="101">
        <v>352.10162066890308</v>
      </c>
      <c r="W90" s="101">
        <v>377.31032115436824</v>
      </c>
      <c r="DA90" s="131" t="s">
        <v>2326</v>
      </c>
    </row>
    <row r="91" spans="1:105" ht="12" customHeight="1" x14ac:dyDescent="0.25">
      <c r="A91" s="103" t="s">
        <v>52</v>
      </c>
      <c r="B91" s="104">
        <v>832.14006121115779</v>
      </c>
      <c r="C91" s="104">
        <v>834.66671733555438</v>
      </c>
      <c r="D91" s="104">
        <v>849.71130537925285</v>
      </c>
      <c r="E91" s="104">
        <v>808.46022819195275</v>
      </c>
      <c r="F91" s="104">
        <v>866.4628488211473</v>
      </c>
      <c r="G91" s="104">
        <v>785.60066741198489</v>
      </c>
      <c r="H91" s="104">
        <v>821.59195032065566</v>
      </c>
      <c r="I91" s="104">
        <v>951.74623820124611</v>
      </c>
      <c r="J91" s="104">
        <v>906.37764304129087</v>
      </c>
      <c r="K91" s="104">
        <v>942.65318066389716</v>
      </c>
      <c r="L91" s="104">
        <v>940.25692080538192</v>
      </c>
      <c r="M91" s="104">
        <v>828.81401260542748</v>
      </c>
      <c r="N91" s="104">
        <v>980.31517738803268</v>
      </c>
      <c r="O91" s="104">
        <v>1066.0766092119832</v>
      </c>
      <c r="P91" s="104">
        <v>830.49558986951502</v>
      </c>
      <c r="Q91" s="104">
        <v>932.26284447733917</v>
      </c>
      <c r="R91" s="104">
        <v>1045.6822099370868</v>
      </c>
      <c r="S91" s="104">
        <v>1116.4560583762591</v>
      </c>
      <c r="T91" s="104">
        <v>962.60519050479638</v>
      </c>
      <c r="U91" s="104">
        <v>1120.9722806886841</v>
      </c>
      <c r="V91" s="104">
        <v>1135.1063991622809</v>
      </c>
      <c r="W91" s="104">
        <v>1183.8762604702674</v>
      </c>
      <c r="DA91" s="132" t="s">
        <v>2327</v>
      </c>
    </row>
    <row r="92" spans="1:105" ht="12" customHeight="1" x14ac:dyDescent="0.25">
      <c r="A92" s="106" t="s">
        <v>124</v>
      </c>
      <c r="B92" s="101">
        <v>1972.1888057219269</v>
      </c>
      <c r="C92" s="101">
        <v>1953.9181240049302</v>
      </c>
      <c r="D92" s="101">
        <v>2039.1886920160534</v>
      </c>
      <c r="E92" s="101">
        <v>2039.9775780404179</v>
      </c>
      <c r="F92" s="101">
        <v>2068.8868482615658</v>
      </c>
      <c r="G92" s="101">
        <v>2027.5902863101537</v>
      </c>
      <c r="H92" s="101">
        <v>2069.37171369207</v>
      </c>
      <c r="I92" s="101">
        <v>1977.0967681872912</v>
      </c>
      <c r="J92" s="101">
        <v>2145.4774515819804</v>
      </c>
      <c r="K92" s="101">
        <v>2280.2674527577929</v>
      </c>
      <c r="L92" s="101">
        <v>2148.2463788176051</v>
      </c>
      <c r="M92" s="101">
        <v>1776.4225197208186</v>
      </c>
      <c r="N92" s="101">
        <v>1564.749512841425</v>
      </c>
      <c r="O92" s="101">
        <v>2319.8754885320318</v>
      </c>
      <c r="P92" s="101">
        <v>2246.9872321638572</v>
      </c>
      <c r="Q92" s="101">
        <v>2104.7064673689765</v>
      </c>
      <c r="R92" s="101">
        <v>2042.8025829581622</v>
      </c>
      <c r="S92" s="101">
        <v>2071.1630117717273</v>
      </c>
      <c r="T92" s="101">
        <v>1994.3092473906436</v>
      </c>
      <c r="U92" s="101">
        <v>1945.784529391862</v>
      </c>
      <c r="V92" s="101">
        <v>1947.7692521566489</v>
      </c>
      <c r="W92" s="101">
        <v>1971.2987669846577</v>
      </c>
      <c r="DA92" s="131" t="s">
        <v>2328</v>
      </c>
    </row>
    <row r="93" spans="1:105" ht="12" customHeight="1" x14ac:dyDescent="0.25">
      <c r="A93" s="107" t="s">
        <v>123</v>
      </c>
      <c r="B93" s="104">
        <v>1212.8638015971119</v>
      </c>
      <c r="C93" s="104">
        <v>1204.5814115156561</v>
      </c>
      <c r="D93" s="104">
        <v>1267.4634913929478</v>
      </c>
      <c r="E93" s="104">
        <v>1267.5759232694336</v>
      </c>
      <c r="F93" s="104">
        <v>1296.0715229641617</v>
      </c>
      <c r="G93" s="104">
        <v>1302.8309811180568</v>
      </c>
      <c r="H93" s="104">
        <v>1314.7260100291371</v>
      </c>
      <c r="I93" s="104">
        <v>1259.5474459368179</v>
      </c>
      <c r="J93" s="104">
        <v>1364.8958976925794</v>
      </c>
      <c r="K93" s="104">
        <v>1456.3086734300173</v>
      </c>
      <c r="L93" s="104">
        <v>1379.0612593297917</v>
      </c>
      <c r="M93" s="104">
        <v>1118.3596675079032</v>
      </c>
      <c r="N93" s="104">
        <v>899.05595141000583</v>
      </c>
      <c r="O93" s="104">
        <v>1528.900263588386</v>
      </c>
      <c r="P93" s="104">
        <v>1496.8247198511813</v>
      </c>
      <c r="Q93" s="104">
        <v>1411.1799738092509</v>
      </c>
      <c r="R93" s="104">
        <v>1413.1129159195636</v>
      </c>
      <c r="S93" s="104">
        <v>1475.9783030311826</v>
      </c>
      <c r="T93" s="104">
        <v>1460.3292162673986</v>
      </c>
      <c r="U93" s="104">
        <v>1469.998688870779</v>
      </c>
      <c r="V93" s="104">
        <v>1501.5904574157867</v>
      </c>
      <c r="W93" s="104">
        <v>1549.1672007814286</v>
      </c>
      <c r="DA93" s="132" t="s">
        <v>2329</v>
      </c>
    </row>
    <row r="94" spans="1:105" ht="12" customHeight="1" x14ac:dyDescent="0.25">
      <c r="A94" s="108" t="s">
        <v>50</v>
      </c>
      <c r="B94" s="98">
        <v>389.40349268678625</v>
      </c>
      <c r="C94" s="98">
        <v>382.4024757719032</v>
      </c>
      <c r="D94" s="98">
        <v>410.71564450680154</v>
      </c>
      <c r="E94" s="98">
        <v>398.80926626207355</v>
      </c>
      <c r="F94" s="98">
        <v>413.157026556468</v>
      </c>
      <c r="G94" s="98">
        <v>460.65757073555409</v>
      </c>
      <c r="H94" s="98">
        <v>421.75264001108656</v>
      </c>
      <c r="I94" s="98">
        <v>402.84304425121297</v>
      </c>
      <c r="J94" s="98">
        <v>429.1625224639925</v>
      </c>
      <c r="K94" s="98">
        <v>457.84573004219567</v>
      </c>
      <c r="L94" s="98">
        <v>429.76671099761569</v>
      </c>
      <c r="M94" s="98">
        <v>278.54982487397598</v>
      </c>
      <c r="N94" s="98">
        <v>15.7508231924933</v>
      </c>
      <c r="O94" s="98">
        <v>424.80448281775318</v>
      </c>
      <c r="P94" s="98">
        <v>400.55564120686751</v>
      </c>
      <c r="Q94" s="98">
        <v>351.15240978562167</v>
      </c>
      <c r="R94" s="98">
        <v>397.6589491394613</v>
      </c>
      <c r="S94" s="98">
        <v>418.54859171656551</v>
      </c>
      <c r="T94" s="98">
        <v>392.73225690157352</v>
      </c>
      <c r="U94" s="98">
        <v>374.10710455767122</v>
      </c>
      <c r="V94" s="98">
        <v>367.09784196653158</v>
      </c>
      <c r="W94" s="98">
        <v>380.25119600629631</v>
      </c>
      <c r="DA94" s="63" t="s">
        <v>2330</v>
      </c>
    </row>
    <row r="95" spans="1:105" ht="12" customHeight="1" x14ac:dyDescent="0.25">
      <c r="A95" s="108" t="s">
        <v>52</v>
      </c>
      <c r="B95" s="98">
        <v>823.46030891032569</v>
      </c>
      <c r="C95" s="98">
        <v>822.17893574375296</v>
      </c>
      <c r="D95" s="98">
        <v>856.74784688614625</v>
      </c>
      <c r="E95" s="98">
        <v>868.76665700735987</v>
      </c>
      <c r="F95" s="98">
        <v>882.9144964076936</v>
      </c>
      <c r="G95" s="98">
        <v>842.17341038250265</v>
      </c>
      <c r="H95" s="98">
        <v>892.97337001805067</v>
      </c>
      <c r="I95" s="98">
        <v>856.70440168560492</v>
      </c>
      <c r="J95" s="98">
        <v>935.73337522858685</v>
      </c>
      <c r="K95" s="98">
        <v>998.4629433878215</v>
      </c>
      <c r="L95" s="98">
        <v>949.29454833217608</v>
      </c>
      <c r="M95" s="98">
        <v>839.80984263392713</v>
      </c>
      <c r="N95" s="98">
        <v>883.30512821751233</v>
      </c>
      <c r="O95" s="98">
        <v>1104.0957807706329</v>
      </c>
      <c r="P95" s="98">
        <v>1096.2690786443136</v>
      </c>
      <c r="Q95" s="98">
        <v>1060.0275640236291</v>
      </c>
      <c r="R95" s="98">
        <v>1015.4539667801022</v>
      </c>
      <c r="S95" s="98">
        <v>1057.429711314617</v>
      </c>
      <c r="T95" s="98">
        <v>1067.5969593658251</v>
      </c>
      <c r="U95" s="98">
        <v>1095.8915843131078</v>
      </c>
      <c r="V95" s="98">
        <v>1134.4926154492553</v>
      </c>
      <c r="W95" s="98">
        <v>1168.9160047751325</v>
      </c>
      <c r="DA95" s="63" t="s">
        <v>2331</v>
      </c>
    </row>
    <row r="96" spans="1:105" ht="12" customHeight="1" x14ac:dyDescent="0.25">
      <c r="A96" s="106" t="s">
        <v>122</v>
      </c>
      <c r="B96" s="101">
        <v>1786.018275910038</v>
      </c>
      <c r="C96" s="101">
        <v>1757.2266586418534</v>
      </c>
      <c r="D96" s="101">
        <v>1799.3466663573652</v>
      </c>
      <c r="E96" s="101">
        <v>1785.5424444519545</v>
      </c>
      <c r="F96" s="101">
        <v>1832.9307982587009</v>
      </c>
      <c r="G96" s="101">
        <v>1754.0229662178808</v>
      </c>
      <c r="H96" s="101">
        <v>1797.2289930660709</v>
      </c>
      <c r="I96" s="101">
        <v>1793.0944708080572</v>
      </c>
      <c r="J96" s="101">
        <v>1914.9700480576391</v>
      </c>
      <c r="K96" s="101">
        <v>2051.8112689277154</v>
      </c>
      <c r="L96" s="101">
        <v>1995.8753361786016</v>
      </c>
      <c r="M96" s="101">
        <v>1966.8605575766555</v>
      </c>
      <c r="N96" s="101">
        <v>1879.2322783181958</v>
      </c>
      <c r="O96" s="101">
        <v>1922.1141458127745</v>
      </c>
      <c r="P96" s="101">
        <v>1943.9906677454983</v>
      </c>
      <c r="Q96" s="101">
        <v>1955.8293983020596</v>
      </c>
      <c r="R96" s="101">
        <v>2034.3531196663741</v>
      </c>
      <c r="S96" s="101">
        <v>2019.0998430654001</v>
      </c>
      <c r="T96" s="101">
        <v>1940.8789845351134</v>
      </c>
      <c r="U96" s="101">
        <v>1925.7307893116601</v>
      </c>
      <c r="V96" s="101">
        <v>1911.8404497216354</v>
      </c>
      <c r="W96" s="101">
        <v>2007.73885130605</v>
      </c>
      <c r="DA96" s="131" t="s">
        <v>2332</v>
      </c>
    </row>
    <row r="97" spans="1:105" ht="12" customHeight="1" x14ac:dyDescent="0.25">
      <c r="A97" s="107" t="s">
        <v>121</v>
      </c>
      <c r="B97" s="104">
        <v>1188.2586651058459</v>
      </c>
      <c r="C97" s="104">
        <v>1171.2861144415579</v>
      </c>
      <c r="D97" s="104">
        <v>1207.0630771112044</v>
      </c>
      <c r="E97" s="104">
        <v>1197.4369214907124</v>
      </c>
      <c r="F97" s="104">
        <v>1240.6977579993363</v>
      </c>
      <c r="G97" s="104">
        <v>1213.8139475299183</v>
      </c>
      <c r="H97" s="104">
        <v>1236.0017150062422</v>
      </c>
      <c r="I97" s="104">
        <v>1237.5630273819286</v>
      </c>
      <c r="J97" s="104">
        <v>1320.0032497105274</v>
      </c>
      <c r="K97" s="104">
        <v>1420.0259459006786</v>
      </c>
      <c r="L97" s="104">
        <v>1387.7084084782218</v>
      </c>
      <c r="M97" s="104">
        <v>1373.5131079180171</v>
      </c>
      <c r="N97" s="104">
        <v>1297.8531394666761</v>
      </c>
      <c r="O97" s="104">
        <v>1347.7186489725327</v>
      </c>
      <c r="P97" s="104">
        <v>1367.4015611651721</v>
      </c>
      <c r="Q97" s="104">
        <v>1375.9962604364682</v>
      </c>
      <c r="R97" s="104">
        <v>1462.8310271549656</v>
      </c>
      <c r="S97" s="104">
        <v>1473.8118603360506</v>
      </c>
      <c r="T97" s="104">
        <v>1431.5599908406714</v>
      </c>
      <c r="U97" s="104">
        <v>1450.3847576721223</v>
      </c>
      <c r="V97" s="104">
        <v>1468.4787040411704</v>
      </c>
      <c r="W97" s="104">
        <v>1580.4878965854525</v>
      </c>
      <c r="DA97" s="132" t="s">
        <v>2333</v>
      </c>
    </row>
    <row r="98" spans="1:105" ht="12" customHeight="1" x14ac:dyDescent="0.25">
      <c r="A98" s="108" t="s">
        <v>53</v>
      </c>
      <c r="B98" s="98">
        <v>353.01341386458472</v>
      </c>
      <c r="C98" s="98">
        <v>344.10822955212262</v>
      </c>
      <c r="D98" s="98">
        <v>361.54884061124187</v>
      </c>
      <c r="E98" s="98">
        <v>346.91695740302316</v>
      </c>
      <c r="F98" s="98">
        <v>364.62418576219102</v>
      </c>
      <c r="G98" s="98">
        <v>395.69133560096111</v>
      </c>
      <c r="H98" s="98">
        <v>364.8630762734478</v>
      </c>
      <c r="I98" s="98">
        <v>367.8675268327035</v>
      </c>
      <c r="J98" s="98">
        <v>385.60626063209264</v>
      </c>
      <c r="K98" s="98">
        <v>417.24033519211127</v>
      </c>
      <c r="L98" s="98">
        <v>409.27711018688774</v>
      </c>
      <c r="M98" s="98">
        <v>395.5301285896806</v>
      </c>
      <c r="N98" s="98">
        <v>315.26484013179061</v>
      </c>
      <c r="O98" s="98">
        <v>352.04227353855953</v>
      </c>
      <c r="P98" s="98">
        <v>348.81661635821268</v>
      </c>
      <c r="Q98" s="98">
        <v>332.88420847481319</v>
      </c>
      <c r="R98" s="98">
        <v>403.30139547290548</v>
      </c>
      <c r="S98" s="98">
        <v>411.5506052850115</v>
      </c>
      <c r="T98" s="98">
        <v>383.11258329817076</v>
      </c>
      <c r="U98" s="98">
        <v>369.71642484323507</v>
      </c>
      <c r="V98" s="98">
        <v>364.50289931636496</v>
      </c>
      <c r="W98" s="98">
        <v>398.35117027262538</v>
      </c>
      <c r="DA98" s="63" t="s">
        <v>2334</v>
      </c>
    </row>
    <row r="99" spans="1:105" ht="12" customHeight="1" x14ac:dyDescent="0.25">
      <c r="A99" s="108" t="s">
        <v>52</v>
      </c>
      <c r="B99" s="98">
        <v>835.24525124126126</v>
      </c>
      <c r="C99" s="98">
        <v>827.17788488943518</v>
      </c>
      <c r="D99" s="98">
        <v>845.51423649996241</v>
      </c>
      <c r="E99" s="98">
        <v>850.51996408768923</v>
      </c>
      <c r="F99" s="98">
        <v>876.07357223714519</v>
      </c>
      <c r="G99" s="98">
        <v>818.12261192895699</v>
      </c>
      <c r="H99" s="98">
        <v>871.13863873279433</v>
      </c>
      <c r="I99" s="98">
        <v>869.69550054922513</v>
      </c>
      <c r="J99" s="98">
        <v>934.39698907843467</v>
      </c>
      <c r="K99" s="98">
        <v>1002.7856107085676</v>
      </c>
      <c r="L99" s="98">
        <v>978.43129829133397</v>
      </c>
      <c r="M99" s="98">
        <v>977.98297932833657</v>
      </c>
      <c r="N99" s="98">
        <v>982.58829933488562</v>
      </c>
      <c r="O99" s="98">
        <v>995.67637543397313</v>
      </c>
      <c r="P99" s="98">
        <v>1018.5849448069594</v>
      </c>
      <c r="Q99" s="98">
        <v>1043.1120519616552</v>
      </c>
      <c r="R99" s="98">
        <v>1059.5296316820602</v>
      </c>
      <c r="S99" s="98">
        <v>1062.2612550510391</v>
      </c>
      <c r="T99" s="98">
        <v>1048.4474075425007</v>
      </c>
      <c r="U99" s="98">
        <v>1080.6683328288875</v>
      </c>
      <c r="V99" s="98">
        <v>1103.9758047248056</v>
      </c>
      <c r="W99" s="98">
        <v>1182.1367263128272</v>
      </c>
      <c r="DA99" s="63" t="s">
        <v>2335</v>
      </c>
    </row>
    <row r="100" spans="1:105" ht="12" customHeight="1" x14ac:dyDescent="0.25">
      <c r="A100" s="121" t="s">
        <v>54</v>
      </c>
      <c r="B100" s="122">
        <v>697.38352480981007</v>
      </c>
      <c r="C100" s="122">
        <v>678.76613463468061</v>
      </c>
      <c r="D100" s="122">
        <v>761.8101277564873</v>
      </c>
      <c r="E100" s="122">
        <v>729.99456195440166</v>
      </c>
      <c r="F100" s="122">
        <v>784.86262465278423</v>
      </c>
      <c r="G100" s="122">
        <v>759.45235838762801</v>
      </c>
      <c r="H100" s="122">
        <v>778.04281457892171</v>
      </c>
      <c r="I100" s="122">
        <v>772.29498787641899</v>
      </c>
      <c r="J100" s="122">
        <v>748.59844045100328</v>
      </c>
      <c r="K100" s="122">
        <v>776.02795075088579</v>
      </c>
      <c r="L100" s="122">
        <v>752.13735731171153</v>
      </c>
      <c r="M100" s="122">
        <v>695.01513437898075</v>
      </c>
      <c r="N100" s="122">
        <v>708.7338404221357</v>
      </c>
      <c r="O100" s="122">
        <v>793.0024542360984</v>
      </c>
      <c r="P100" s="122">
        <v>805.55873520252555</v>
      </c>
      <c r="Q100" s="122">
        <v>800.28869151752656</v>
      </c>
      <c r="R100" s="122">
        <v>836.75958099892387</v>
      </c>
      <c r="S100" s="122">
        <v>840.39652180239477</v>
      </c>
      <c r="T100" s="122">
        <v>862.0229297063288</v>
      </c>
      <c r="U100" s="122">
        <v>928.39831059557389</v>
      </c>
      <c r="V100" s="122">
        <v>1077.0263212215311</v>
      </c>
      <c r="W100" s="122">
        <v>1055.3301773755561</v>
      </c>
      <c r="DA100" s="130" t="s">
        <v>2336</v>
      </c>
    </row>
    <row r="101" spans="1:105" ht="12" customHeight="1" x14ac:dyDescent="0.25">
      <c r="A101" s="97" t="s">
        <v>207</v>
      </c>
      <c r="B101" s="98">
        <v>860.09127808575738</v>
      </c>
      <c r="C101" s="98">
        <v>840.90059571521385</v>
      </c>
      <c r="D101" s="98">
        <v>932.71580734087524</v>
      </c>
      <c r="E101" s="98">
        <v>870.15918910636447</v>
      </c>
      <c r="F101" s="98">
        <v>954.5658239347689</v>
      </c>
      <c r="G101" s="98">
        <v>905.85093821605892</v>
      </c>
      <c r="H101" s="98">
        <v>918.603001884989</v>
      </c>
      <c r="I101" s="98">
        <v>1052.1590562678946</v>
      </c>
      <c r="J101" s="98">
        <v>910.97523777984941</v>
      </c>
      <c r="K101" s="98">
        <v>903.6254253751938</v>
      </c>
      <c r="L101" s="98">
        <v>918.20798344588911</v>
      </c>
      <c r="M101" s="98">
        <v>768.23320378872506</v>
      </c>
      <c r="N101" s="98">
        <v>918.91498133713196</v>
      </c>
      <c r="O101" s="98">
        <v>1012.371936061219</v>
      </c>
      <c r="P101" s="98">
        <v>998.52741909379324</v>
      </c>
      <c r="Q101" s="98">
        <v>987.78496454091862</v>
      </c>
      <c r="R101" s="98">
        <v>1016.9379881637</v>
      </c>
      <c r="S101" s="98">
        <v>1028.6123962977331</v>
      </c>
      <c r="T101" s="98">
        <v>1012.6669056474018</v>
      </c>
      <c r="U101" s="98">
        <v>1135.3036217717754</v>
      </c>
      <c r="V101" s="98">
        <v>1284.4388837002946</v>
      </c>
      <c r="W101" s="98">
        <v>1258.3385246777266</v>
      </c>
      <c r="DA101" s="63" t="s">
        <v>2337</v>
      </c>
    </row>
    <row r="102" spans="1:105" ht="12" customHeight="1" x14ac:dyDescent="0.25">
      <c r="A102" s="97" t="s">
        <v>50</v>
      </c>
      <c r="B102" s="98">
        <v>827.70881888857321</v>
      </c>
      <c r="C102" s="98">
        <v>831.48776763201704</v>
      </c>
      <c r="D102" s="98">
        <v>882.07984567106166</v>
      </c>
      <c r="E102" s="98">
        <v>850.5595633734423</v>
      </c>
      <c r="F102" s="98">
        <v>970.11499893025814</v>
      </c>
      <c r="G102" s="98">
        <v>897.66493921082088</v>
      </c>
      <c r="H102" s="98">
        <v>897.27758706006989</v>
      </c>
      <c r="I102" s="98">
        <v>930.91831199773571</v>
      </c>
      <c r="J102" s="98">
        <v>940.03002955495958</v>
      </c>
      <c r="K102" s="98">
        <v>829.32882240777894</v>
      </c>
      <c r="L102" s="98">
        <v>1029.9018017292083</v>
      </c>
      <c r="M102" s="98">
        <v>963.05109106931639</v>
      </c>
      <c r="N102" s="98">
        <v>302.21092933106951</v>
      </c>
      <c r="O102" s="98">
        <v>1096.349585190037</v>
      </c>
      <c r="P102" s="98">
        <v>1065.6527457003292</v>
      </c>
      <c r="Q102" s="98">
        <v>935.11270287191928</v>
      </c>
      <c r="R102" s="98">
        <v>883.77677379673116</v>
      </c>
      <c r="S102" s="98">
        <v>883.52355479304629</v>
      </c>
      <c r="T102" s="98">
        <v>1067.8234691512705</v>
      </c>
      <c r="U102" s="98">
        <v>1108.4547948481438</v>
      </c>
      <c r="V102" s="98">
        <v>1247.8449659229884</v>
      </c>
      <c r="W102" s="98">
        <v>1210.3655936867572</v>
      </c>
      <c r="DA102" s="63" t="s">
        <v>2338</v>
      </c>
    </row>
    <row r="103" spans="1:105" ht="12" customHeight="1" x14ac:dyDescent="0.25">
      <c r="A103" s="109" t="s">
        <v>120</v>
      </c>
      <c r="B103" s="33">
        <v>654.57848398769113</v>
      </c>
      <c r="C103" s="33">
        <v>635.63802839989069</v>
      </c>
      <c r="D103" s="33">
        <v>719.27677656805849</v>
      </c>
      <c r="E103" s="33">
        <v>694.89605013658843</v>
      </c>
      <c r="F103" s="33">
        <v>742.52485969105601</v>
      </c>
      <c r="G103" s="33">
        <v>724.02577582186871</v>
      </c>
      <c r="H103" s="33">
        <v>744.15919279662569</v>
      </c>
      <c r="I103" s="33">
        <v>706.64998437351244</v>
      </c>
      <c r="J103" s="33">
        <v>706.24506976114617</v>
      </c>
      <c r="K103" s="33">
        <v>747.34195755052849</v>
      </c>
      <c r="L103" s="33">
        <v>705.11732509194485</v>
      </c>
      <c r="M103" s="33">
        <v>667.12980540462911</v>
      </c>
      <c r="N103" s="33">
        <v>680.0614654727616</v>
      </c>
      <c r="O103" s="33">
        <v>710.62442692571324</v>
      </c>
      <c r="P103" s="33">
        <v>723.12277235345437</v>
      </c>
      <c r="Q103" s="33">
        <v>723.78900996690459</v>
      </c>
      <c r="R103" s="33">
        <v>769.18117395119964</v>
      </c>
      <c r="S103" s="33">
        <v>765.21318767901505</v>
      </c>
      <c r="T103" s="33">
        <v>763.79005887967696</v>
      </c>
      <c r="U103" s="33">
        <v>785.23433029706325</v>
      </c>
      <c r="V103" s="33">
        <v>903.28852774486563</v>
      </c>
      <c r="W103" s="33">
        <v>878.70227991513207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11881.01225400218</v>
      </c>
      <c r="G105" s="117">
        <f t="shared" si="35"/>
        <v>9849.5268261942019</v>
      </c>
      <c r="H105" s="117">
        <f t="shared" si="35"/>
        <v>9928.5072283839345</v>
      </c>
      <c r="I105" s="117">
        <f t="shared" si="35"/>
        <v>9708.7935386045101</v>
      </c>
      <c r="J105" s="117">
        <f t="shared" si="35"/>
        <v>9388.1095909149262</v>
      </c>
      <c r="K105" s="117">
        <f t="shared" si="35"/>
        <v>9109.1695940702484</v>
      </c>
      <c r="L105" s="117">
        <f t="shared" si="35"/>
        <v>9157.6378502259886</v>
      </c>
      <c r="M105" s="117">
        <f t="shared" si="35"/>
        <v>9392.7431682230399</v>
      </c>
      <c r="N105" s="117">
        <f t="shared" si="35"/>
        <v>9467.5235223532163</v>
      </c>
      <c r="O105" s="117">
        <f t="shared" si="35"/>
        <v>8029.0450064330626</v>
      </c>
      <c r="P105" s="117">
        <f t="shared" si="35"/>
        <v>8587.0541341739699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9611.6755979133777</v>
      </c>
      <c r="G106" s="122">
        <f t="shared" si="38"/>
        <v>7390.4457977693455</v>
      </c>
      <c r="H106" s="122">
        <f t="shared" si="38"/>
        <v>7239.9162959809128</v>
      </c>
      <c r="I106" s="122">
        <f t="shared" si="38"/>
        <v>6880.881850981039</v>
      </c>
      <c r="J106" s="122">
        <f t="shared" si="38"/>
        <v>6499.804143211265</v>
      </c>
      <c r="K106" s="122">
        <f t="shared" si="38"/>
        <v>6281.1296993736933</v>
      </c>
      <c r="L106" s="122">
        <f t="shared" si="38"/>
        <v>6279.9084456830433</v>
      </c>
      <c r="M106" s="122">
        <f t="shared" si="38"/>
        <v>6654.7669601145644</v>
      </c>
      <c r="N106" s="122">
        <f t="shared" si="38"/>
        <v>6712.4469129202807</v>
      </c>
      <c r="O106" s="122">
        <f t="shared" si="38"/>
        <v>5519.4075342456981</v>
      </c>
      <c r="P106" s="122">
        <f t="shared" si="38"/>
        <v>6112.3474140906746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9576.3546798029511</v>
      </c>
      <c r="G107" s="98">
        <v>7363.6363636363621</v>
      </c>
      <c r="H107" s="98">
        <v>7214.2857142857147</v>
      </c>
      <c r="I107" s="98">
        <v>6858.0246913580258</v>
      </c>
      <c r="J107" s="98">
        <v>6478.1341107871749</v>
      </c>
      <c r="K107" s="98">
        <v>6259.1549295774657</v>
      </c>
      <c r="L107" s="98">
        <v>6259.1549295774657</v>
      </c>
      <c r="M107" s="98">
        <v>6632.8358208955242</v>
      </c>
      <c r="N107" s="98">
        <v>6692.7710843373534</v>
      </c>
      <c r="O107" s="98">
        <v>5501.6501650164982</v>
      </c>
      <c r="P107" s="98">
        <v>6092.1052631578978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35.320918110426305</v>
      </c>
      <c r="G108" s="98">
        <v>26.809434132983199</v>
      </c>
      <c r="H108" s="98">
        <v>25.630581695198376</v>
      </c>
      <c r="I108" s="98">
        <v>22.857159623013189</v>
      </c>
      <c r="J108" s="98">
        <v>21.67003242408979</v>
      </c>
      <c r="K108" s="98">
        <v>21.974769796227452</v>
      </c>
      <c r="L108" s="98">
        <v>20.753516105577845</v>
      </c>
      <c r="M108" s="98">
        <v>21.931139219040013</v>
      </c>
      <c r="N108" s="98">
        <v>19.675828582927309</v>
      </c>
      <c r="O108" s="98">
        <v>17.75736922920019</v>
      </c>
      <c r="P108" s="98">
        <v>20.242150932777037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41.450089571609141</v>
      </c>
      <c r="G109" s="122">
        <f t="shared" si="41"/>
        <v>300.4761610717585</v>
      </c>
      <c r="H109" s="122">
        <f t="shared" si="41"/>
        <v>473.46180086373136</v>
      </c>
      <c r="I109" s="122">
        <f t="shared" si="41"/>
        <v>658.2852419446308</v>
      </c>
      <c r="J109" s="122">
        <f t="shared" si="41"/>
        <v>637.37609836996228</v>
      </c>
      <c r="K109" s="122">
        <f t="shared" si="41"/>
        <v>432.0227845065566</v>
      </c>
      <c r="L109" s="122">
        <f t="shared" si="41"/>
        <v>561.40278248196819</v>
      </c>
      <c r="M109" s="122">
        <f t="shared" si="41"/>
        <v>487.19053581357844</v>
      </c>
      <c r="N109" s="122">
        <f t="shared" si="41"/>
        <v>619.85427116887627</v>
      </c>
      <c r="O109" s="122">
        <f t="shared" si="41"/>
        <v>248.43127465639944</v>
      </c>
      <c r="P109" s="122">
        <f t="shared" si="41"/>
        <v>165.41798426480148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41.450089571609141</v>
      </c>
      <c r="G110" s="98">
        <f>IF(RES_hhdet_fec!G110=0,0,RES_hhdet_fec!G110*1000*11630/RES_hhdet_num!G105)</f>
        <v>300.4761610717585</v>
      </c>
      <c r="H110" s="98">
        <f>IF(RES_hhdet_fec!H110=0,0,RES_hhdet_fec!H110*1000*11630/RES_hhdet_num!H105)</f>
        <v>473.46180086373136</v>
      </c>
      <c r="I110" s="98">
        <f>IF(RES_hhdet_fec!I110=0,0,RES_hhdet_fec!I110*1000*11630/RES_hhdet_num!I105)</f>
        <v>658.2852419446308</v>
      </c>
      <c r="J110" s="98">
        <f>IF(RES_hhdet_fec!J110=0,0,RES_hhdet_fec!J110*1000*11630/RES_hhdet_num!J105)</f>
        <v>637.37609836996228</v>
      </c>
      <c r="K110" s="98">
        <f>IF(RES_hhdet_fec!K110=0,0,RES_hhdet_fec!K110*1000*11630/RES_hhdet_num!K105)</f>
        <v>432.0227845065566</v>
      </c>
      <c r="L110" s="98">
        <f>IF(RES_hhdet_fec!L110=0,0,RES_hhdet_fec!L110*1000*11630/RES_hhdet_num!L105)</f>
        <v>561.40278248196819</v>
      </c>
      <c r="M110" s="98">
        <f>IF(RES_hhdet_fec!M110=0,0,RES_hhdet_fec!M110*1000*11630/RES_hhdet_num!M105)</f>
        <v>487.19053581357844</v>
      </c>
      <c r="N110" s="98">
        <f>IF(RES_hhdet_fec!N110=0,0,RES_hhdet_fec!N110*1000*11630/RES_hhdet_num!N105)</f>
        <v>619.85427116887627</v>
      </c>
      <c r="O110" s="98">
        <f>IF(RES_hhdet_fec!O110=0,0,RES_hhdet_fec!O110*1000*11630/RES_hhdet_num!O105)</f>
        <v>248.43127465639944</v>
      </c>
      <c r="P110" s="98">
        <f>IF(RES_hhdet_fec!P110=0,0,RES_hhdet_fec!P110*1000*11630/RES_hhdet_num!P105)</f>
        <v>165.41798426480148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1486.9501176041067</v>
      </c>
      <c r="G111" s="122">
        <v>1433.7088864178027</v>
      </c>
      <c r="H111" s="122">
        <v>1466.9539212304517</v>
      </c>
      <c r="I111" s="122">
        <v>1453.9529006139135</v>
      </c>
      <c r="J111" s="122">
        <v>1534.7674730259603</v>
      </c>
      <c r="K111" s="122">
        <v>1644.7350933888101</v>
      </c>
      <c r="L111" s="122">
        <v>1597.0192764223373</v>
      </c>
      <c r="M111" s="122">
        <v>1570.4233022982328</v>
      </c>
      <c r="N111" s="122">
        <v>1473.4414761708838</v>
      </c>
      <c r="O111" s="122">
        <v>1528.4902200535832</v>
      </c>
      <c r="P111" s="122">
        <v>1561.1451726699372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1787.3626131242038</v>
      </c>
      <c r="G116" s="101">
        <v>1726.1567705720392</v>
      </c>
      <c r="H116" s="101">
        <v>1785.4415282060907</v>
      </c>
      <c r="I116" s="101">
        <v>1788.2176032090206</v>
      </c>
      <c r="J116" s="101">
        <v>1911.2663442948358</v>
      </c>
      <c r="K116" s="101">
        <v>2053.2313725762165</v>
      </c>
      <c r="L116" s="101">
        <v>2004.300632295465</v>
      </c>
      <c r="M116" s="101">
        <v>1983.5611159268312</v>
      </c>
      <c r="N116" s="101">
        <v>1886.8276329299292</v>
      </c>
      <c r="O116" s="101">
        <v>1938.0411506917978</v>
      </c>
      <c r="P116" s="101">
        <v>1965.8068406328607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1227.8787911922805</v>
      </c>
      <c r="G117" s="104">
        <v>1204.492977215833</v>
      </c>
      <c r="H117" s="104">
        <v>1231.2371047682559</v>
      </c>
      <c r="I117" s="104">
        <v>1235.6575846334349</v>
      </c>
      <c r="J117" s="104">
        <v>1318.8850927112383</v>
      </c>
      <c r="K117" s="104">
        <v>1419.9729485084033</v>
      </c>
      <c r="L117" s="104">
        <v>1389.0458181041445</v>
      </c>
      <c r="M117" s="104">
        <v>1376.5384511655132</v>
      </c>
      <c r="N117" s="104">
        <v>1300.3139404341894</v>
      </c>
      <c r="O117" s="104">
        <v>1352.6924149211422</v>
      </c>
      <c r="P117" s="104">
        <v>1374.3782489947421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354.8994112244946</v>
      </c>
      <c r="G118" s="98">
        <v>388.79926653207048</v>
      </c>
      <c r="H118" s="98">
        <v>362.24798307190304</v>
      </c>
      <c r="I118" s="98">
        <v>367.4018613095248</v>
      </c>
      <c r="J118" s="98">
        <v>385.5447774226916</v>
      </c>
      <c r="K118" s="98">
        <v>417.76739286611956</v>
      </c>
      <c r="L118" s="98">
        <v>410.40488044400792</v>
      </c>
      <c r="M118" s="98">
        <v>397.43933915968603</v>
      </c>
      <c r="N118" s="98">
        <v>315.83623996670519</v>
      </c>
      <c r="O118" s="98">
        <v>354.17677708218804</v>
      </c>
      <c r="P118" s="98">
        <v>352.42393938357924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872.9793799677858</v>
      </c>
      <c r="G119" s="98">
        <v>815.69371068376256</v>
      </c>
      <c r="H119" s="98">
        <v>868.98912169635264</v>
      </c>
      <c r="I119" s="98">
        <v>868.25572332391016</v>
      </c>
      <c r="J119" s="98">
        <v>933.34031528854644</v>
      </c>
      <c r="K119" s="98">
        <v>1002.2055556422836</v>
      </c>
      <c r="L119" s="98">
        <v>978.6409376601365</v>
      </c>
      <c r="M119" s="98">
        <v>979.09911200582712</v>
      </c>
      <c r="N119" s="98">
        <v>984.47770046748428</v>
      </c>
      <c r="O119" s="98">
        <v>998.51563783895392</v>
      </c>
      <c r="P119" s="98">
        <v>1021.9543096111628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740.93644891308691</v>
      </c>
      <c r="G120" s="122">
        <v>724.89598093529514</v>
      </c>
      <c r="H120" s="122">
        <v>748.17521030883768</v>
      </c>
      <c r="I120" s="122">
        <v>715.67354506492734</v>
      </c>
      <c r="J120" s="122">
        <v>716.16187630773823</v>
      </c>
      <c r="K120" s="122">
        <v>751.28201680118934</v>
      </c>
      <c r="L120" s="122">
        <v>719.30734563863837</v>
      </c>
      <c r="M120" s="122">
        <v>680.36236999666494</v>
      </c>
      <c r="N120" s="122">
        <v>661.78086209317473</v>
      </c>
      <c r="O120" s="122">
        <v>732.71597747738156</v>
      </c>
      <c r="P120" s="122">
        <v>748.14356314855638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961.49828020899361</v>
      </c>
      <c r="G121" s="98">
        <v>892.74322872539324</v>
      </c>
      <c r="H121" s="98">
        <v>895.90304817941933</v>
      </c>
      <c r="I121" s="98">
        <v>931.24050023992459</v>
      </c>
      <c r="J121" s="98">
        <v>940.73662109439999</v>
      </c>
      <c r="K121" s="98">
        <v>830.24460267882523</v>
      </c>
      <c r="L121" s="98">
        <v>1031.1922077142201</v>
      </c>
      <c r="M121" s="98">
        <v>964.34851270665115</v>
      </c>
      <c r="N121" s="98">
        <v>302.30897325030594</v>
      </c>
      <c r="O121" s="98">
        <v>1096.2984516656556</v>
      </c>
      <c r="P121" s="98">
        <v>1065.6883717656797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733.05924065251884</v>
      </c>
      <c r="G122" s="33">
        <v>718.2878215734803</v>
      </c>
      <c r="H122" s="33">
        <v>742.18624390867899</v>
      </c>
      <c r="I122" s="33">
        <v>706.66270771034533</v>
      </c>
      <c r="J122" s="33">
        <v>706.60550418915682</v>
      </c>
      <c r="K122" s="33">
        <v>748.28051499882326</v>
      </c>
      <c r="L122" s="33">
        <v>706.50268854462627</v>
      </c>
      <c r="M122" s="33">
        <v>668.89709094315617</v>
      </c>
      <c r="N122" s="33">
        <v>679.98197038901628</v>
      </c>
      <c r="O122" s="33">
        <v>711.10443180884783</v>
      </c>
      <c r="P122" s="33">
        <v>724.1779172151887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8417.5146676370259</v>
      </c>
      <c r="C124" s="117">
        <f t="shared" si="42"/>
        <v>8392.3590639285612</v>
      </c>
      <c r="D124" s="117">
        <f t="shared" si="42"/>
        <v>7877.6979415784826</v>
      </c>
      <c r="E124" s="117">
        <f t="shared" si="42"/>
        <v>10641.623416645141</v>
      </c>
      <c r="F124" s="117">
        <f t="shared" si="42"/>
        <v>9512.6502300339907</v>
      </c>
      <c r="G124" s="117">
        <f t="shared" si="42"/>
        <v>9966.9200927795282</v>
      </c>
      <c r="H124" s="117">
        <f t="shared" si="42"/>
        <v>11060.271828434279</v>
      </c>
      <c r="I124" s="117">
        <f t="shared" si="42"/>
        <v>8624.1766596994421</v>
      </c>
      <c r="J124" s="117">
        <f t="shared" si="42"/>
        <v>9006.2802265203682</v>
      </c>
      <c r="K124" s="117">
        <f t="shared" si="42"/>
        <v>9603.0977241924866</v>
      </c>
      <c r="L124" s="117">
        <f t="shared" si="42"/>
        <v>9121.1496790424189</v>
      </c>
      <c r="M124" s="117">
        <f t="shared" si="42"/>
        <v>10205.431416896894</v>
      </c>
      <c r="N124" s="117">
        <f t="shared" si="42"/>
        <v>8940.3042731794139</v>
      </c>
      <c r="O124" s="117">
        <f t="shared" si="42"/>
        <v>8188.7663824223519</v>
      </c>
      <c r="P124" s="117">
        <f t="shared" si="42"/>
        <v>9317.5850546141937</v>
      </c>
      <c r="Q124" s="117">
        <f t="shared" si="42"/>
        <v>9462.9562667933133</v>
      </c>
      <c r="R124" s="117">
        <f t="shared" ref="R124:V124" si="43">R125+R128+R130+R139</f>
        <v>8161.360406959956</v>
      </c>
      <c r="S124" s="117">
        <f t="shared" si="43"/>
        <v>8271.8214165551253</v>
      </c>
      <c r="T124" s="117">
        <f t="shared" si="43"/>
        <v>8500.3573625297104</v>
      </c>
      <c r="U124" s="117">
        <f t="shared" si="43"/>
        <v>8533.1586976745984</v>
      </c>
      <c r="V124" s="117">
        <f t="shared" si="43"/>
        <v>9217.4379702524493</v>
      </c>
      <c r="W124" s="117">
        <f t="shared" ref="W124" si="44">W125+W128+W130+W139</f>
        <v>8885.2684349892006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6151.5847746354684</v>
      </c>
      <c r="C125" s="122">
        <f t="shared" si="45"/>
        <v>6112.1138434870081</v>
      </c>
      <c r="D125" s="122">
        <f t="shared" si="45"/>
        <v>5589.9998639499281</v>
      </c>
      <c r="E125" s="122">
        <f t="shared" si="45"/>
        <v>8230.4449028205599</v>
      </c>
      <c r="F125" s="122">
        <f t="shared" si="45"/>
        <v>7123.9783031710849</v>
      </c>
      <c r="G125" s="122">
        <f t="shared" si="45"/>
        <v>7599.319887644795</v>
      </c>
      <c r="H125" s="122">
        <f t="shared" si="45"/>
        <v>8526.5702612692421</v>
      </c>
      <c r="I125" s="122">
        <f t="shared" si="45"/>
        <v>6092.567406611116</v>
      </c>
      <c r="J125" s="122">
        <f t="shared" si="45"/>
        <v>6377.5890508979901</v>
      </c>
      <c r="K125" s="122">
        <f t="shared" si="45"/>
        <v>6932.1740117524441</v>
      </c>
      <c r="L125" s="122">
        <f t="shared" si="45"/>
        <v>6452.660599776309</v>
      </c>
      <c r="M125" s="122">
        <f t="shared" si="45"/>
        <v>7677.4223577317525</v>
      </c>
      <c r="N125" s="122">
        <f t="shared" si="45"/>
        <v>6364.4300174407572</v>
      </c>
      <c r="O125" s="122">
        <f t="shared" si="45"/>
        <v>5625.1999341455157</v>
      </c>
      <c r="P125" s="122">
        <f t="shared" si="45"/>
        <v>6752.4870024737866</v>
      </c>
      <c r="Q125" s="122">
        <f t="shared" si="45"/>
        <v>6871.5977326141583</v>
      </c>
      <c r="R125" s="122">
        <f t="shared" ref="R125:V125" si="46">SUM(R126:R127)</f>
        <v>5419.6664786240881</v>
      </c>
      <c r="S125" s="122">
        <f t="shared" si="46"/>
        <v>5433.2463330979363</v>
      </c>
      <c r="T125" s="122">
        <f t="shared" si="46"/>
        <v>5790.6045411964997</v>
      </c>
      <c r="U125" s="122">
        <f t="shared" si="46"/>
        <v>5632.1983906595815</v>
      </c>
      <c r="V125" s="122">
        <f t="shared" si="46"/>
        <v>6190.8835486166236</v>
      </c>
      <c r="W125" s="122">
        <f t="shared" ref="W125" si="47">SUM(W126:W127)</f>
        <v>5811.5580437963372</v>
      </c>
      <c r="DA125" s="130" t="s">
        <v>2359</v>
      </c>
    </row>
    <row r="126" spans="1:105" ht="12" customHeight="1" x14ac:dyDescent="0.25">
      <c r="A126" s="97" t="s">
        <v>203</v>
      </c>
      <c r="B126" s="98">
        <v>6130.7439252939648</v>
      </c>
      <c r="C126" s="98">
        <v>6092.2034670415223</v>
      </c>
      <c r="D126" s="98">
        <v>5571.1639977612158</v>
      </c>
      <c r="E126" s="98">
        <v>8204.1546586072163</v>
      </c>
      <c r="F126" s="98">
        <v>7099.6441864742301</v>
      </c>
      <c r="G126" s="98">
        <v>7573.6433374679054</v>
      </c>
      <c r="H126" s="98">
        <v>8498.4223523457258</v>
      </c>
      <c r="I126" s="98">
        <v>6073.6566930365589</v>
      </c>
      <c r="J126" s="98">
        <v>6357.694599849674</v>
      </c>
      <c r="K126" s="98">
        <v>6909.4425690293001</v>
      </c>
      <c r="L126" s="98">
        <v>6432.6266590962941</v>
      </c>
      <c r="M126" s="98">
        <v>7653.5913665828548</v>
      </c>
      <c r="N126" s="98">
        <v>6346.7984338708202</v>
      </c>
      <c r="O126" s="98">
        <v>5608.039314996211</v>
      </c>
      <c r="P126" s="98">
        <v>6731.2601955961982</v>
      </c>
      <c r="Q126" s="98">
        <v>6851.1506980005042</v>
      </c>
      <c r="R126" s="98">
        <v>5403.5934149546947</v>
      </c>
      <c r="S126" s="98">
        <v>5417.1441201903999</v>
      </c>
      <c r="T126" s="98">
        <v>5773.4388746306495</v>
      </c>
      <c r="U126" s="98">
        <v>5615.4935148305112</v>
      </c>
      <c r="V126" s="98">
        <v>6172.5087225991938</v>
      </c>
      <c r="W126" s="98">
        <v>5794.2812878627938</v>
      </c>
      <c r="DA126" s="63" t="s">
        <v>2360</v>
      </c>
    </row>
    <row r="127" spans="1:105" ht="12" customHeight="1" x14ac:dyDescent="0.25">
      <c r="A127" s="97" t="s">
        <v>53</v>
      </c>
      <c r="B127" s="98">
        <v>20.840849341503194</v>
      </c>
      <c r="C127" s="98">
        <v>19.910376445485646</v>
      </c>
      <c r="D127" s="98">
        <v>18.835866188711964</v>
      </c>
      <c r="E127" s="98">
        <v>26.290244213343012</v>
      </c>
      <c r="F127" s="98">
        <v>24.33411669685524</v>
      </c>
      <c r="G127" s="98">
        <v>25.676550176889872</v>
      </c>
      <c r="H127" s="98">
        <v>28.147908923515555</v>
      </c>
      <c r="I127" s="98">
        <v>18.910713574556773</v>
      </c>
      <c r="J127" s="98">
        <v>19.894451048316416</v>
      </c>
      <c r="K127" s="98">
        <v>22.731442723144319</v>
      </c>
      <c r="L127" s="98">
        <v>20.033940680015075</v>
      </c>
      <c r="M127" s="98">
        <v>23.830991148897837</v>
      </c>
      <c r="N127" s="98">
        <v>17.631583569937067</v>
      </c>
      <c r="O127" s="98">
        <v>17.160619149304793</v>
      </c>
      <c r="P127" s="98">
        <v>21.226806877588338</v>
      </c>
      <c r="Q127" s="98">
        <v>20.447034613653848</v>
      </c>
      <c r="R127" s="98">
        <v>16.073063669393683</v>
      </c>
      <c r="S127" s="98">
        <v>16.102212907536703</v>
      </c>
      <c r="T127" s="98">
        <v>17.165666565850202</v>
      </c>
      <c r="U127" s="98">
        <v>16.704875829070307</v>
      </c>
      <c r="V127" s="98">
        <v>18.374826017429967</v>
      </c>
      <c r="W127" s="98">
        <v>17.276755933543438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201.67039120125148</v>
      </c>
      <c r="C128" s="122">
        <f t="shared" si="48"/>
        <v>260.98286947850886</v>
      </c>
      <c r="D128" s="122">
        <f t="shared" si="48"/>
        <v>204.39747714176119</v>
      </c>
      <c r="E128" s="122">
        <f t="shared" si="48"/>
        <v>279.2114592902189</v>
      </c>
      <c r="F128" s="122">
        <f t="shared" si="48"/>
        <v>201.38221575363835</v>
      </c>
      <c r="G128" s="122">
        <f t="shared" si="48"/>
        <v>234.63933169222625</v>
      </c>
      <c r="H128" s="122">
        <f t="shared" si="48"/>
        <v>305.1654679354105</v>
      </c>
      <c r="I128" s="122">
        <f t="shared" si="48"/>
        <v>436.6101829235833</v>
      </c>
      <c r="J128" s="122">
        <f t="shared" si="48"/>
        <v>437.47940402419448</v>
      </c>
      <c r="K128" s="122">
        <f t="shared" si="48"/>
        <v>287.85549970125811</v>
      </c>
      <c r="L128" s="122">
        <f t="shared" si="48"/>
        <v>373.05184946229286</v>
      </c>
      <c r="M128" s="122">
        <f t="shared" si="48"/>
        <v>332.99182487620573</v>
      </c>
      <c r="N128" s="122">
        <f t="shared" si="48"/>
        <v>499.62154944865256</v>
      </c>
      <c r="O128" s="122">
        <f t="shared" si="48"/>
        <v>287.64396426556573</v>
      </c>
      <c r="P128" s="122">
        <f t="shared" si="48"/>
        <v>222.35933537585797</v>
      </c>
      <c r="Q128" s="122">
        <f t="shared" si="48"/>
        <v>292.71642180896401</v>
      </c>
      <c r="R128" s="122">
        <f t="shared" si="48"/>
        <v>379.09519357392634</v>
      </c>
      <c r="S128" s="122">
        <f t="shared" si="48"/>
        <v>436.28686010256922</v>
      </c>
      <c r="T128" s="122">
        <f t="shared" si="48"/>
        <v>318.65421644495194</v>
      </c>
      <c r="U128" s="122">
        <f t="shared" si="48"/>
        <v>481.13017115611234</v>
      </c>
      <c r="V128" s="122">
        <f t="shared" si="48"/>
        <v>441.63443877882736</v>
      </c>
      <c r="W128" s="122">
        <f t="shared" si="48"/>
        <v>420.72732159859481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201.67039120125148</v>
      </c>
      <c r="C129" s="98">
        <f>IF(RES_hhdet_fec!C129=0,0,RES_hhdet_fec!C129*1000*11630/RES_hhdet_num!C124)</f>
        <v>260.98286947850886</v>
      </c>
      <c r="D129" s="98">
        <f>IF(RES_hhdet_fec!D129=0,0,RES_hhdet_fec!D129*1000*11630/RES_hhdet_num!D124)</f>
        <v>204.39747714176119</v>
      </c>
      <c r="E129" s="98">
        <f>IF(RES_hhdet_fec!E129=0,0,RES_hhdet_fec!E129*1000*11630/RES_hhdet_num!E124)</f>
        <v>279.2114592902189</v>
      </c>
      <c r="F129" s="98">
        <f>IF(RES_hhdet_fec!F129=0,0,RES_hhdet_fec!F129*1000*11630/RES_hhdet_num!F124)</f>
        <v>201.38221575363835</v>
      </c>
      <c r="G129" s="98">
        <f>IF(RES_hhdet_fec!G129=0,0,RES_hhdet_fec!G129*1000*11630/RES_hhdet_num!G124)</f>
        <v>234.63933169222625</v>
      </c>
      <c r="H129" s="98">
        <f>IF(RES_hhdet_fec!H129=0,0,RES_hhdet_fec!H129*1000*11630/RES_hhdet_num!H124)</f>
        <v>305.1654679354105</v>
      </c>
      <c r="I129" s="98">
        <f>IF(RES_hhdet_fec!I129=0,0,RES_hhdet_fec!I129*1000*11630/RES_hhdet_num!I124)</f>
        <v>436.6101829235833</v>
      </c>
      <c r="J129" s="98">
        <f>IF(RES_hhdet_fec!J129=0,0,RES_hhdet_fec!J129*1000*11630/RES_hhdet_num!J124)</f>
        <v>437.47940402419448</v>
      </c>
      <c r="K129" s="98">
        <f>IF(RES_hhdet_fec!K129=0,0,RES_hhdet_fec!K129*1000*11630/RES_hhdet_num!K124)</f>
        <v>287.85549970125811</v>
      </c>
      <c r="L129" s="98">
        <f>IF(RES_hhdet_fec!L129=0,0,RES_hhdet_fec!L129*1000*11630/RES_hhdet_num!L124)</f>
        <v>373.05184946229286</v>
      </c>
      <c r="M129" s="98">
        <f>IF(RES_hhdet_fec!M129=0,0,RES_hhdet_fec!M129*1000*11630/RES_hhdet_num!M124)</f>
        <v>332.99182487620573</v>
      </c>
      <c r="N129" s="98">
        <f>IF(RES_hhdet_fec!N129=0,0,RES_hhdet_fec!N129*1000*11630/RES_hhdet_num!N124)</f>
        <v>499.62154944865256</v>
      </c>
      <c r="O129" s="98">
        <f>IF(RES_hhdet_fec!O129=0,0,RES_hhdet_fec!O129*1000*11630/RES_hhdet_num!O124)</f>
        <v>287.64396426556573</v>
      </c>
      <c r="P129" s="98">
        <f>IF(RES_hhdet_fec!P129=0,0,RES_hhdet_fec!P129*1000*11630/RES_hhdet_num!P124)</f>
        <v>222.35933537585797</v>
      </c>
      <c r="Q129" s="98">
        <f>IF(RES_hhdet_fec!Q129=0,0,RES_hhdet_fec!Q129*1000*11630/RES_hhdet_num!Q124)</f>
        <v>292.71642180896401</v>
      </c>
      <c r="R129" s="98">
        <f>IF(RES_hhdet_fec!R129=0,0,RES_hhdet_fec!R129*1000*11630/RES_hhdet_num!R124)</f>
        <v>379.09519357392634</v>
      </c>
      <c r="S129" s="98">
        <f>IF(RES_hhdet_fec!S129=0,0,RES_hhdet_fec!S129*1000*11630/RES_hhdet_num!S124)</f>
        <v>436.28686010256922</v>
      </c>
      <c r="T129" s="98">
        <f>IF(RES_hhdet_fec!T129=0,0,RES_hhdet_fec!T129*1000*11630/RES_hhdet_num!T124)</f>
        <v>318.65421644495194</v>
      </c>
      <c r="U129" s="98">
        <f>IF(RES_hhdet_fec!U129=0,0,RES_hhdet_fec!U129*1000*11630/RES_hhdet_num!U124)</f>
        <v>481.13017115611234</v>
      </c>
      <c r="V129" s="98">
        <f>IF(RES_hhdet_fec!V129=0,0,RES_hhdet_fec!V129*1000*11630/RES_hhdet_num!V124)</f>
        <v>441.63443877882736</v>
      </c>
      <c r="W129" s="98">
        <f>IF(RES_hhdet_fec!W129=0,0,RES_hhdet_fec!W129*1000*11630/RES_hhdet_num!W124)</f>
        <v>420.72732159859481</v>
      </c>
      <c r="DA129" s="63" t="s">
        <v>2363</v>
      </c>
    </row>
    <row r="130" spans="1:105" ht="12" customHeight="1" x14ac:dyDescent="0.25">
      <c r="A130" s="121" t="s">
        <v>55</v>
      </c>
      <c r="B130" s="122">
        <v>1402.1813977745087</v>
      </c>
      <c r="C130" s="122">
        <v>1375.9398606509048</v>
      </c>
      <c r="D130" s="122">
        <v>1359.7764198243501</v>
      </c>
      <c r="E130" s="122">
        <v>1434.6842314400249</v>
      </c>
      <c r="F130" s="122">
        <v>1440.000411173085</v>
      </c>
      <c r="G130" s="122">
        <v>1404.6883816556324</v>
      </c>
      <c r="H130" s="122">
        <v>1479.0244210577991</v>
      </c>
      <c r="I130" s="122">
        <v>1379.4163907347906</v>
      </c>
      <c r="J130" s="122">
        <v>1475.3298288591086</v>
      </c>
      <c r="K130" s="122">
        <v>1632.0390585430287</v>
      </c>
      <c r="L130" s="122">
        <v>1576.6630495163256</v>
      </c>
      <c r="M130" s="122">
        <v>1514.3983405799618</v>
      </c>
      <c r="N130" s="122">
        <v>1413.7487436114959</v>
      </c>
      <c r="O130" s="122">
        <v>1539.9771096904722</v>
      </c>
      <c r="P130" s="122">
        <v>1593.3584345634399</v>
      </c>
      <c r="Q130" s="122">
        <v>1556.3661203042816</v>
      </c>
      <c r="R130" s="122">
        <v>1582.710143155427</v>
      </c>
      <c r="S130" s="122">
        <v>1623.4234793382857</v>
      </c>
      <c r="T130" s="122">
        <v>1580.1055582054105</v>
      </c>
      <c r="U130" s="122">
        <v>1574.3109645393256</v>
      </c>
      <c r="V130" s="122">
        <v>1610.674917114824</v>
      </c>
      <c r="W130" s="122">
        <v>1700.2777653806124</v>
      </c>
      <c r="DA130" s="130" t="s">
        <v>2364</v>
      </c>
    </row>
    <row r="131" spans="1:105" ht="12" customHeight="1" x14ac:dyDescent="0.25">
      <c r="A131" s="97" t="s">
        <v>128</v>
      </c>
      <c r="B131" s="98">
        <v>1409.5966927569355</v>
      </c>
      <c r="C131" s="98">
        <v>1386.4712061547118</v>
      </c>
      <c r="D131" s="98">
        <v>1195.5079542902749</v>
      </c>
      <c r="E131" s="98">
        <v>1547.9328694412882</v>
      </c>
      <c r="F131" s="98">
        <v>1398.2816959959484</v>
      </c>
      <c r="G131" s="98">
        <v>1384.4062941988743</v>
      </c>
      <c r="H131" s="98">
        <v>1586.3041499094008</v>
      </c>
      <c r="I131" s="98">
        <v>1261.7272903208029</v>
      </c>
      <c r="J131" s="98">
        <v>1422.2109813334926</v>
      </c>
      <c r="K131" s="98">
        <v>1728.0089578518293</v>
      </c>
      <c r="L131" s="98">
        <v>1646.5084544518752</v>
      </c>
      <c r="M131" s="98">
        <v>1443.5046506738481</v>
      </c>
      <c r="N131" s="98">
        <v>1290.9551746332838</v>
      </c>
      <c r="O131" s="98">
        <v>1589.3045120550207</v>
      </c>
      <c r="P131" s="98">
        <v>1686.7571301023222</v>
      </c>
      <c r="Q131" s="98">
        <v>1583.9198139514094</v>
      </c>
      <c r="R131" s="98">
        <v>1535.055223338896</v>
      </c>
      <c r="S131" s="98">
        <v>1646.4536848240671</v>
      </c>
      <c r="T131" s="98">
        <v>1638.1051127543858</v>
      </c>
      <c r="U131" s="98">
        <v>1613.9621619614543</v>
      </c>
      <c r="V131" s="98">
        <v>1673.2365767662538</v>
      </c>
      <c r="W131" s="98">
        <v>1732.857128752926</v>
      </c>
      <c r="DA131" s="63" t="s">
        <v>2365</v>
      </c>
    </row>
    <row r="132" spans="1:105" ht="12" customHeight="1" x14ac:dyDescent="0.25">
      <c r="A132" s="97" t="s">
        <v>127</v>
      </c>
      <c r="B132" s="98">
        <v>1127.2373771395348</v>
      </c>
      <c r="C132" s="98">
        <v>1109.0682064154876</v>
      </c>
      <c r="D132" s="98">
        <v>961.46253656719796</v>
      </c>
      <c r="E132" s="98">
        <v>1249.4626040745636</v>
      </c>
      <c r="F132" s="98">
        <v>1134.0046111252529</v>
      </c>
      <c r="G132" s="98">
        <v>1134.9488922062708</v>
      </c>
      <c r="H132" s="98">
        <v>1295.4123845134186</v>
      </c>
      <c r="I132" s="98">
        <v>1030.9486212716804</v>
      </c>
      <c r="J132" s="98">
        <v>1164.8548348617621</v>
      </c>
      <c r="K132" s="98">
        <v>1423.6416038333953</v>
      </c>
      <c r="L132" s="98">
        <v>1362.4184043943687</v>
      </c>
      <c r="M132" s="98">
        <v>1197.6902875941544</v>
      </c>
      <c r="N132" s="98">
        <v>1067.3971133471352</v>
      </c>
      <c r="O132" s="98">
        <v>1330.5296304909198</v>
      </c>
      <c r="P132" s="98">
        <v>1415.7489918398182</v>
      </c>
      <c r="Q132" s="98">
        <v>1329.191051476764</v>
      </c>
      <c r="R132" s="98">
        <v>1300.0370595157392</v>
      </c>
      <c r="S132" s="98">
        <v>1401.3918079733219</v>
      </c>
      <c r="T132" s="98">
        <v>1398.861628805477</v>
      </c>
      <c r="U132" s="98">
        <v>1384.2082656140151</v>
      </c>
      <c r="V132" s="98">
        <v>1442.7251536414833</v>
      </c>
      <c r="W132" s="98">
        <v>1504.0086333212314</v>
      </c>
      <c r="DA132" s="63" t="s">
        <v>2366</v>
      </c>
    </row>
    <row r="133" spans="1:105" ht="12" customHeight="1" x14ac:dyDescent="0.25">
      <c r="A133" s="100" t="s">
        <v>203</v>
      </c>
      <c r="B133" s="101">
        <v>279.47436915939687</v>
      </c>
      <c r="C133" s="101">
        <v>272.34949071801401</v>
      </c>
      <c r="D133" s="101">
        <v>236.96772437813166</v>
      </c>
      <c r="E133" s="101">
        <v>307.64713704188699</v>
      </c>
      <c r="F133" s="101">
        <v>280.86802901822972</v>
      </c>
      <c r="G133" s="101">
        <v>313.56045442093097</v>
      </c>
      <c r="H133" s="101">
        <v>328.68760101219772</v>
      </c>
      <c r="I133" s="101">
        <v>255.9652937798364</v>
      </c>
      <c r="J133" s="101">
        <v>281.47928901266317</v>
      </c>
      <c r="K133" s="101">
        <v>356.29581083427007</v>
      </c>
      <c r="L133" s="101">
        <v>340.54141951398088</v>
      </c>
      <c r="M133" s="101">
        <v>285.86817697980661</v>
      </c>
      <c r="N133" s="101">
        <v>206.20955709679743</v>
      </c>
      <c r="O133" s="101">
        <v>293.57903411689261</v>
      </c>
      <c r="P133" s="101">
        <v>309.53338592678983</v>
      </c>
      <c r="Q133" s="101">
        <v>273.00664593432521</v>
      </c>
      <c r="R133" s="101">
        <v>306.74262892263289</v>
      </c>
      <c r="S133" s="101">
        <v>339.18532644671581</v>
      </c>
      <c r="T133" s="101">
        <v>328.05961312773587</v>
      </c>
      <c r="U133" s="101">
        <v>310.07937638329219</v>
      </c>
      <c r="V133" s="101">
        <v>319.6747369146604</v>
      </c>
      <c r="W133" s="101">
        <v>341.76165787405318</v>
      </c>
      <c r="DA133" s="131" t="s">
        <v>2367</v>
      </c>
    </row>
    <row r="134" spans="1:105" ht="12" customHeight="1" x14ac:dyDescent="0.25">
      <c r="A134" s="103" t="s">
        <v>52</v>
      </c>
      <c r="B134" s="104">
        <v>847.76300798013801</v>
      </c>
      <c r="C134" s="104">
        <v>836.7187156974735</v>
      </c>
      <c r="D134" s="104">
        <v>724.49481218906635</v>
      </c>
      <c r="E134" s="104">
        <v>941.81546703267657</v>
      </c>
      <c r="F134" s="104">
        <v>853.13658210702317</v>
      </c>
      <c r="G134" s="104">
        <v>821.38843778533976</v>
      </c>
      <c r="H134" s="104">
        <v>966.72478350122083</v>
      </c>
      <c r="I134" s="104">
        <v>774.98332749184397</v>
      </c>
      <c r="J134" s="104">
        <v>883.37554584909878</v>
      </c>
      <c r="K134" s="104">
        <v>1067.345792999125</v>
      </c>
      <c r="L134" s="104">
        <v>1021.8769848803878</v>
      </c>
      <c r="M134" s="104">
        <v>911.82211061434782</v>
      </c>
      <c r="N134" s="104">
        <v>861.18755625033793</v>
      </c>
      <c r="O134" s="104">
        <v>1036.9505963740273</v>
      </c>
      <c r="P134" s="104">
        <v>1106.2156059130284</v>
      </c>
      <c r="Q134" s="104">
        <v>1056.1844055424388</v>
      </c>
      <c r="R134" s="104">
        <v>993.29443059310631</v>
      </c>
      <c r="S134" s="104">
        <v>1062.2064815266065</v>
      </c>
      <c r="T134" s="104">
        <v>1070.8020156777413</v>
      </c>
      <c r="U134" s="104">
        <v>1074.128889230723</v>
      </c>
      <c r="V134" s="104">
        <v>1123.050416726823</v>
      </c>
      <c r="W134" s="104">
        <v>1162.2469754471781</v>
      </c>
      <c r="DA134" s="132" t="s">
        <v>2368</v>
      </c>
    </row>
    <row r="135" spans="1:105" ht="12" customHeight="1" x14ac:dyDescent="0.25">
      <c r="A135" s="106" t="s">
        <v>122</v>
      </c>
      <c r="B135" s="101">
        <v>1786.0182759100383</v>
      </c>
      <c r="C135" s="101">
        <v>1754.1139065346761</v>
      </c>
      <c r="D135" s="101">
        <v>1788.586849360516</v>
      </c>
      <c r="E135" s="101">
        <v>1769.2599230052479</v>
      </c>
      <c r="F135" s="101">
        <v>1817.9577959125866</v>
      </c>
      <c r="G135" s="101">
        <v>1745.0599527004297</v>
      </c>
      <c r="H135" s="101">
        <v>1795.3660390942916</v>
      </c>
      <c r="I135" s="101">
        <v>1793.7969637910478</v>
      </c>
      <c r="J135" s="101">
        <v>1916.0606784574532</v>
      </c>
      <c r="K135" s="101">
        <v>2052.9995366211451</v>
      </c>
      <c r="L135" s="101">
        <v>1997.453713768841</v>
      </c>
      <c r="M135" s="101">
        <v>1973.4440737811428</v>
      </c>
      <c r="N135" s="101">
        <v>1889.2999865869867</v>
      </c>
      <c r="O135" s="101">
        <v>1934.713497895553</v>
      </c>
      <c r="P135" s="101">
        <v>1953.7774129435295</v>
      </c>
      <c r="Q135" s="101">
        <v>1962.1489141876596</v>
      </c>
      <c r="R135" s="101">
        <v>2033.1509645658059</v>
      </c>
      <c r="S135" s="101">
        <v>2016.1922240162824</v>
      </c>
      <c r="T135" s="101">
        <v>1931.2055124571752</v>
      </c>
      <c r="U135" s="101">
        <v>1920.3422788912269</v>
      </c>
      <c r="V135" s="101">
        <v>1913.6889905233904</v>
      </c>
      <c r="W135" s="101">
        <v>2029.2357061171288</v>
      </c>
      <c r="DA135" s="131" t="s">
        <v>2369</v>
      </c>
    </row>
    <row r="136" spans="1:105" ht="12" customHeight="1" x14ac:dyDescent="0.25">
      <c r="A136" s="107" t="s">
        <v>121</v>
      </c>
      <c r="B136" s="104">
        <v>1188.2586651058461</v>
      </c>
      <c r="C136" s="104">
        <v>1170.5459884113288</v>
      </c>
      <c r="D136" s="104">
        <v>1204.9494841051671</v>
      </c>
      <c r="E136" s="104">
        <v>1193.7162555883724</v>
      </c>
      <c r="F136" s="104">
        <v>1236.782088651204</v>
      </c>
      <c r="G136" s="104">
        <v>1210.8870667348947</v>
      </c>
      <c r="H136" s="104">
        <v>1234.9817629116399</v>
      </c>
      <c r="I136" s="104">
        <v>1237.4354071759944</v>
      </c>
      <c r="J136" s="104">
        <v>1320.1426747235271</v>
      </c>
      <c r="K136" s="104">
        <v>1420.2639197168185</v>
      </c>
      <c r="L136" s="104">
        <v>1388.3125742771483</v>
      </c>
      <c r="M136" s="104">
        <v>1375.3355477879732</v>
      </c>
      <c r="N136" s="104">
        <v>1300.6321325834745</v>
      </c>
      <c r="O136" s="104">
        <v>1351.6771489315788</v>
      </c>
      <c r="P136" s="104">
        <v>1370.260108272535</v>
      </c>
      <c r="Q136" s="104">
        <v>1375.5298254179711</v>
      </c>
      <c r="R136" s="104">
        <v>1459.409298314426</v>
      </c>
      <c r="S136" s="104">
        <v>1469.8498514668629</v>
      </c>
      <c r="T136" s="104">
        <v>1425.9751396426032</v>
      </c>
      <c r="U136" s="104">
        <v>1444.8025114811062</v>
      </c>
      <c r="V136" s="104">
        <v>1463.3817603893608</v>
      </c>
      <c r="W136" s="104">
        <v>1578.4932255691667</v>
      </c>
      <c r="DA136" s="132" t="s">
        <v>2370</v>
      </c>
    </row>
    <row r="137" spans="1:105" ht="12" customHeight="1" x14ac:dyDescent="0.25">
      <c r="A137" s="108" t="s">
        <v>53</v>
      </c>
      <c r="B137" s="98">
        <v>353.01341386458466</v>
      </c>
      <c r="C137" s="98">
        <v>343.41130076483296</v>
      </c>
      <c r="D137" s="98">
        <v>359.64848840182464</v>
      </c>
      <c r="E137" s="98">
        <v>343.76605975124738</v>
      </c>
      <c r="F137" s="98">
        <v>361.51939756393796</v>
      </c>
      <c r="G137" s="98">
        <v>393.53418230527404</v>
      </c>
      <c r="H137" s="98">
        <v>364.5151650619145</v>
      </c>
      <c r="I137" s="98">
        <v>368.1657792993513</v>
      </c>
      <c r="J137" s="98">
        <v>385.98255618319627</v>
      </c>
      <c r="K137" s="98">
        <v>417.54429032726534</v>
      </c>
      <c r="L137" s="98">
        <v>409.59472238511881</v>
      </c>
      <c r="M137" s="98">
        <v>396.52496324932264</v>
      </c>
      <c r="N137" s="98">
        <v>316.89388988997473</v>
      </c>
      <c r="O137" s="98">
        <v>354.66564872949891</v>
      </c>
      <c r="P137" s="98">
        <v>351.07313447149886</v>
      </c>
      <c r="Q137" s="98">
        <v>333.17657192337543</v>
      </c>
      <c r="R137" s="98">
        <v>401.70848765482123</v>
      </c>
      <c r="S137" s="98">
        <v>410.08644063865603</v>
      </c>
      <c r="T137" s="98">
        <v>381.17955755584865</v>
      </c>
      <c r="U137" s="98">
        <v>368.81317121056037</v>
      </c>
      <c r="V137" s="98">
        <v>364.78925334273526</v>
      </c>
      <c r="W137" s="98">
        <v>400.83872397131267</v>
      </c>
      <c r="DA137" s="63" t="s">
        <v>2371</v>
      </c>
    </row>
    <row r="138" spans="1:105" ht="12" customHeight="1" x14ac:dyDescent="0.25">
      <c r="A138" s="108" t="s">
        <v>52</v>
      </c>
      <c r="B138" s="98">
        <v>835.24525124126149</v>
      </c>
      <c r="C138" s="98">
        <v>827.13468764649622</v>
      </c>
      <c r="D138" s="98">
        <v>845.30099570334244</v>
      </c>
      <c r="E138" s="98">
        <v>849.95019583712485</v>
      </c>
      <c r="F138" s="98">
        <v>875.26269108726603</v>
      </c>
      <c r="G138" s="98">
        <v>817.35288442962064</v>
      </c>
      <c r="H138" s="98">
        <v>870.4665978497253</v>
      </c>
      <c r="I138" s="98">
        <v>869.26962787664297</v>
      </c>
      <c r="J138" s="98">
        <v>934.16011854033059</v>
      </c>
      <c r="K138" s="98">
        <v>1002.7196293895531</v>
      </c>
      <c r="L138" s="98">
        <v>978.71785189202956</v>
      </c>
      <c r="M138" s="98">
        <v>978.81058453865035</v>
      </c>
      <c r="N138" s="98">
        <v>983.73824269349973</v>
      </c>
      <c r="O138" s="98">
        <v>997.01150020207967</v>
      </c>
      <c r="P138" s="98">
        <v>1019.1869738010362</v>
      </c>
      <c r="Q138" s="98">
        <v>1042.3532534945955</v>
      </c>
      <c r="R138" s="98">
        <v>1057.7008106596049</v>
      </c>
      <c r="S138" s="98">
        <v>1059.7634108282068</v>
      </c>
      <c r="T138" s="98">
        <v>1044.7955820867544</v>
      </c>
      <c r="U138" s="98">
        <v>1075.9893402705459</v>
      </c>
      <c r="V138" s="98">
        <v>1098.5925070466258</v>
      </c>
      <c r="W138" s="98">
        <v>1177.6545015978541</v>
      </c>
      <c r="DA138" s="63" t="s">
        <v>2372</v>
      </c>
    </row>
    <row r="139" spans="1:105" ht="12" customHeight="1" x14ac:dyDescent="0.25">
      <c r="A139" s="121" t="s">
        <v>54</v>
      </c>
      <c r="B139" s="122">
        <v>662.07810402579753</v>
      </c>
      <c r="C139" s="122">
        <v>643.3224903121386</v>
      </c>
      <c r="D139" s="122">
        <v>723.52418066244263</v>
      </c>
      <c r="E139" s="122">
        <v>697.28282309433746</v>
      </c>
      <c r="F139" s="122">
        <v>747.28929993618056</v>
      </c>
      <c r="G139" s="122">
        <v>728.27249178687543</v>
      </c>
      <c r="H139" s="122">
        <v>749.51167817182761</v>
      </c>
      <c r="I139" s="122">
        <v>715.5826794299528</v>
      </c>
      <c r="J139" s="122">
        <v>715.88194273907493</v>
      </c>
      <c r="K139" s="122">
        <v>751.02915419575561</v>
      </c>
      <c r="L139" s="122">
        <v>718.77418028749128</v>
      </c>
      <c r="M139" s="122">
        <v>680.61889370897347</v>
      </c>
      <c r="N139" s="122">
        <v>662.50396267850886</v>
      </c>
      <c r="O139" s="122">
        <v>735.94537432079744</v>
      </c>
      <c r="P139" s="122">
        <v>749.3802822011088</v>
      </c>
      <c r="Q139" s="122">
        <v>742.27599206591015</v>
      </c>
      <c r="R139" s="122">
        <v>779.8885916065143</v>
      </c>
      <c r="S139" s="122">
        <v>778.86474401633416</v>
      </c>
      <c r="T139" s="122">
        <v>810.99304668284776</v>
      </c>
      <c r="U139" s="122">
        <v>845.51917131957782</v>
      </c>
      <c r="V139" s="122">
        <v>974.24506574217344</v>
      </c>
      <c r="W139" s="122">
        <v>952.70530421365652</v>
      </c>
      <c r="DA139" s="130" t="s">
        <v>2373</v>
      </c>
    </row>
    <row r="140" spans="1:105" ht="12" customHeight="1" x14ac:dyDescent="0.25">
      <c r="A140" s="97" t="s">
        <v>50</v>
      </c>
      <c r="B140" s="98">
        <v>827.70881888857298</v>
      </c>
      <c r="C140" s="98">
        <v>831.21535172143865</v>
      </c>
      <c r="D140" s="98">
        <v>881.08874667738166</v>
      </c>
      <c r="E140" s="98">
        <v>848.51047133743771</v>
      </c>
      <c r="F140" s="98">
        <v>967.77274949506318</v>
      </c>
      <c r="G140" s="98">
        <v>896.31972523524018</v>
      </c>
      <c r="H140" s="98">
        <v>897.25558793735877</v>
      </c>
      <c r="I140" s="98">
        <v>931.3702756541453</v>
      </c>
      <c r="J140" s="98">
        <v>940.38153689824333</v>
      </c>
      <c r="K140" s="98">
        <v>829.50651363131999</v>
      </c>
      <c r="L140" s="98">
        <v>1030.0133665072794</v>
      </c>
      <c r="M140" s="98">
        <v>963.33463735380042</v>
      </c>
      <c r="N140" s="98">
        <v>302.29620332733231</v>
      </c>
      <c r="O140" s="98">
        <v>1096.4597772333659</v>
      </c>
      <c r="P140" s="98">
        <v>1065.7113878018051</v>
      </c>
      <c r="Q140" s="98">
        <v>935.14590154484813</v>
      </c>
      <c r="R140" s="98">
        <v>883.83455031062124</v>
      </c>
      <c r="S140" s="98">
        <v>883.88233145231459</v>
      </c>
      <c r="T140" s="98">
        <v>1068.1892908443142</v>
      </c>
      <c r="U140" s="98">
        <v>1108.0734546236699</v>
      </c>
      <c r="V140" s="98">
        <v>1245.1099683915011</v>
      </c>
      <c r="W140" s="98">
        <v>1209.0224647041005</v>
      </c>
      <c r="DA140" s="63" t="s">
        <v>2374</v>
      </c>
    </row>
    <row r="141" spans="1:105" ht="12" customHeight="1" x14ac:dyDescent="0.25">
      <c r="A141" s="109" t="s">
        <v>120</v>
      </c>
      <c r="B141" s="33">
        <v>654.57848398769102</v>
      </c>
      <c r="C141" s="33">
        <v>635.19509459895107</v>
      </c>
      <c r="D141" s="33">
        <v>717.41700366538896</v>
      </c>
      <c r="E141" s="33">
        <v>691.83697993788542</v>
      </c>
      <c r="F141" s="33">
        <v>739.6737681231707</v>
      </c>
      <c r="G141" s="33">
        <v>722.41443056040328</v>
      </c>
      <c r="H141" s="33">
        <v>744.1590916104069</v>
      </c>
      <c r="I141" s="33">
        <v>707.28964041167399</v>
      </c>
      <c r="J141" s="33">
        <v>706.80911503117568</v>
      </c>
      <c r="K141" s="33">
        <v>747.75390906883035</v>
      </c>
      <c r="L141" s="33">
        <v>705.35368803693666</v>
      </c>
      <c r="M141" s="33">
        <v>667.70019763274161</v>
      </c>
      <c r="N141" s="33">
        <v>680.8266639191288</v>
      </c>
      <c r="O141" s="33">
        <v>711.03563145606802</v>
      </c>
      <c r="P141" s="33">
        <v>723.05575478677929</v>
      </c>
      <c r="Q141" s="33">
        <v>723.35605974196653</v>
      </c>
      <c r="R141" s="33">
        <v>768.46937873183469</v>
      </c>
      <c r="S141" s="33">
        <v>764.87967845049548</v>
      </c>
      <c r="T141" s="33">
        <v>763.53971163737162</v>
      </c>
      <c r="U141" s="33">
        <v>784.96046609106816</v>
      </c>
      <c r="V141" s="33">
        <v>900.18479885888451</v>
      </c>
      <c r="W141" s="33">
        <v>876.93755019676075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6372.6872796383759</v>
      </c>
      <c r="C143" s="117">
        <f t="shared" si="49"/>
        <v>6501.5027187264204</v>
      </c>
      <c r="D143" s="117">
        <f t="shared" si="49"/>
        <v>6030.7622738600694</v>
      </c>
      <c r="E143" s="117">
        <f t="shared" si="49"/>
        <v>7111.5625079248093</v>
      </c>
      <c r="F143" s="117">
        <f t="shared" si="49"/>
        <v>6180.8312890597208</v>
      </c>
      <c r="G143" s="117">
        <f t="shared" si="49"/>
        <v>5910.0169247729118</v>
      </c>
      <c r="H143" s="117">
        <f t="shared" si="49"/>
        <v>6216.0694419839938</v>
      </c>
      <c r="I143" s="117">
        <f t="shared" si="49"/>
        <v>6404.8903140539569</v>
      </c>
      <c r="J143" s="117">
        <f t="shared" si="49"/>
        <v>6071.8228886393463</v>
      </c>
      <c r="K143" s="117">
        <f t="shared" si="49"/>
        <v>5506.472194255065</v>
      </c>
      <c r="L143" s="117">
        <f t="shared" si="49"/>
        <v>5363.2371308921875</v>
      </c>
      <c r="M143" s="117">
        <f t="shared" si="49"/>
        <v>5903.2041234369563</v>
      </c>
      <c r="N143" s="117">
        <f t="shared" si="49"/>
        <v>6206.7793104497869</v>
      </c>
      <c r="O143" s="117">
        <f t="shared" si="49"/>
        <v>4598.6003307577639</v>
      </c>
      <c r="P143" s="117">
        <f t="shared" si="49"/>
        <v>4267.1581431321229</v>
      </c>
      <c r="Q143" s="117">
        <f t="shared" si="49"/>
        <v>5018.527642299664</v>
      </c>
      <c r="R143" s="117">
        <f t="shared" ref="R143:V143" si="50">R144+R146+R148+R157</f>
        <v>5006.7524505290166</v>
      </c>
      <c r="S143" s="117">
        <f t="shared" si="50"/>
        <v>5012.40766598761</v>
      </c>
      <c r="T143" s="117">
        <f t="shared" si="50"/>
        <v>4575.6868917311231</v>
      </c>
      <c r="U143" s="117">
        <f t="shared" si="50"/>
        <v>4972.7392748945194</v>
      </c>
      <c r="V143" s="117">
        <f t="shared" si="50"/>
        <v>5035.4166933275137</v>
      </c>
      <c r="W143" s="117">
        <f t="shared" ref="W143" si="51">W144+W146+W148+W157</f>
        <v>5127.0719804324253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2973.0505200162775</v>
      </c>
      <c r="C144" s="122">
        <f t="shared" si="52"/>
        <v>3168.6250946406117</v>
      </c>
      <c r="D144" s="122">
        <f t="shared" si="52"/>
        <v>3046.2479478794294</v>
      </c>
      <c r="E144" s="122">
        <f t="shared" si="52"/>
        <v>3936.5266203124079</v>
      </c>
      <c r="F144" s="122">
        <f t="shared" si="52"/>
        <v>3424.8701811131859</v>
      </c>
      <c r="G144" s="122">
        <f t="shared" si="52"/>
        <v>3231.4139532462</v>
      </c>
      <c r="H144" s="122">
        <f t="shared" si="52"/>
        <v>3414.7093162783526</v>
      </c>
      <c r="I144" s="122">
        <f t="shared" si="52"/>
        <v>3332.513421019848</v>
      </c>
      <c r="J144" s="122">
        <f t="shared" si="52"/>
        <v>2975.5278281219826</v>
      </c>
      <c r="K144" s="122">
        <f t="shared" si="52"/>
        <v>2558.016419508604</v>
      </c>
      <c r="L144" s="122">
        <f t="shared" si="52"/>
        <v>2334.134286752007</v>
      </c>
      <c r="M144" s="122">
        <f t="shared" si="52"/>
        <v>2938.1352134177582</v>
      </c>
      <c r="N144" s="122">
        <f t="shared" si="52"/>
        <v>2823.4667424714016</v>
      </c>
      <c r="O144" s="122">
        <f t="shared" si="52"/>
        <v>1490.8839412081318</v>
      </c>
      <c r="P144" s="122">
        <f t="shared" si="52"/>
        <v>1342.962167507701</v>
      </c>
      <c r="Q144" s="122">
        <f t="shared" si="52"/>
        <v>1956.4253578150515</v>
      </c>
      <c r="R144" s="122">
        <f t="shared" si="52"/>
        <v>1616.9150897501574</v>
      </c>
      <c r="S144" s="122">
        <f t="shared" si="52"/>
        <v>1504.0834815365506</v>
      </c>
      <c r="T144" s="122">
        <f t="shared" si="52"/>
        <v>1387.0738910688533</v>
      </c>
      <c r="U144" s="122">
        <f t="shared" si="52"/>
        <v>1289.751712428701</v>
      </c>
      <c r="V144" s="122">
        <f t="shared" si="52"/>
        <v>1349.5126842620314</v>
      </c>
      <c r="W144" s="122">
        <f t="shared" si="52"/>
        <v>1431.4010793956181</v>
      </c>
      <c r="DA144" s="130" t="s">
        <v>2377</v>
      </c>
    </row>
    <row r="145" spans="1:105" ht="12" customHeight="1" x14ac:dyDescent="0.25">
      <c r="A145" s="97" t="s">
        <v>53</v>
      </c>
      <c r="B145" s="98">
        <v>2973.0505200162775</v>
      </c>
      <c r="C145" s="98">
        <v>3168.6250946406117</v>
      </c>
      <c r="D145" s="98">
        <v>3046.2479478794294</v>
      </c>
      <c r="E145" s="98">
        <v>3936.5266203124079</v>
      </c>
      <c r="F145" s="98">
        <v>3424.8701811131859</v>
      </c>
      <c r="G145" s="98">
        <v>3231.4139532462</v>
      </c>
      <c r="H145" s="98">
        <v>3414.7093162783526</v>
      </c>
      <c r="I145" s="98">
        <v>3332.513421019848</v>
      </c>
      <c r="J145" s="98">
        <v>2975.5278281219826</v>
      </c>
      <c r="K145" s="98">
        <v>2558.016419508604</v>
      </c>
      <c r="L145" s="98">
        <v>2334.134286752007</v>
      </c>
      <c r="M145" s="98">
        <v>2938.1352134177582</v>
      </c>
      <c r="N145" s="98">
        <v>2823.4667424714016</v>
      </c>
      <c r="O145" s="98">
        <v>1490.8839412081318</v>
      </c>
      <c r="P145" s="98">
        <v>1342.962167507701</v>
      </c>
      <c r="Q145" s="98">
        <v>1956.4253578150515</v>
      </c>
      <c r="R145" s="98">
        <v>1616.9150897501574</v>
      </c>
      <c r="S145" s="98">
        <v>1504.0834815365506</v>
      </c>
      <c r="T145" s="98">
        <v>1387.0738910688533</v>
      </c>
      <c r="U145" s="98">
        <v>1289.751712428701</v>
      </c>
      <c r="V145" s="98">
        <v>1349.5126842620314</v>
      </c>
      <c r="W145" s="98">
        <v>1431.4010793956181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1332.715805145612</v>
      </c>
      <c r="C146" s="122">
        <f t="shared" si="53"/>
        <v>1324.5189917500054</v>
      </c>
      <c r="D146" s="122">
        <f t="shared" si="53"/>
        <v>845.35043363990189</v>
      </c>
      <c r="E146" s="122">
        <f t="shared" si="53"/>
        <v>1084.8185957949649</v>
      </c>
      <c r="F146" s="122">
        <f t="shared" si="53"/>
        <v>551.94626370415392</v>
      </c>
      <c r="G146" s="122">
        <f t="shared" si="53"/>
        <v>535.83370882801921</v>
      </c>
      <c r="H146" s="122">
        <f t="shared" si="53"/>
        <v>605.98762528545046</v>
      </c>
      <c r="I146" s="122">
        <f t="shared" si="53"/>
        <v>943.96943368785298</v>
      </c>
      <c r="J146" s="122">
        <f t="shared" si="53"/>
        <v>894.67154528195886</v>
      </c>
      <c r="K146" s="122">
        <f t="shared" si="53"/>
        <v>602.35052447485191</v>
      </c>
      <c r="L146" s="122">
        <f t="shared" si="53"/>
        <v>759.60044725899934</v>
      </c>
      <c r="M146" s="122">
        <f t="shared" si="53"/>
        <v>744.5755730261609</v>
      </c>
      <c r="N146" s="122">
        <f t="shared" si="53"/>
        <v>1255.6874861448623</v>
      </c>
      <c r="O146" s="122">
        <f t="shared" si="53"/>
        <v>846.35702067100715</v>
      </c>
      <c r="P146" s="122">
        <f t="shared" si="53"/>
        <v>640.89588894702592</v>
      </c>
      <c r="Q146" s="122">
        <f t="shared" si="53"/>
        <v>817.18822689557737</v>
      </c>
      <c r="R146" s="122">
        <f t="shared" si="53"/>
        <v>1043.0455863890579</v>
      </c>
      <c r="S146" s="122">
        <f t="shared" si="53"/>
        <v>1163.7129254284823</v>
      </c>
      <c r="T146" s="122">
        <f t="shared" si="53"/>
        <v>868.77869218062244</v>
      </c>
      <c r="U146" s="122">
        <f t="shared" si="53"/>
        <v>1310.386423589651</v>
      </c>
      <c r="V146" s="122">
        <f t="shared" si="53"/>
        <v>1170.2382697400451</v>
      </c>
      <c r="W146" s="122">
        <f t="shared" si="53"/>
        <v>1079.2723167706531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1332.715805145612</v>
      </c>
      <c r="C147" s="98">
        <f>IF(RES_hhdet_fec!C147=0,0,RES_hhdet_fec!C147*1000*11630/RES_hhdet_num!C143)</f>
        <v>1324.5189917500054</v>
      </c>
      <c r="D147" s="98">
        <f>IF(RES_hhdet_fec!D147=0,0,RES_hhdet_fec!D147*1000*11630/RES_hhdet_num!D143)</f>
        <v>845.35043363990189</v>
      </c>
      <c r="E147" s="98">
        <f>IF(RES_hhdet_fec!E147=0,0,RES_hhdet_fec!E147*1000*11630/RES_hhdet_num!E143)</f>
        <v>1084.8185957949649</v>
      </c>
      <c r="F147" s="98">
        <f>IF(RES_hhdet_fec!F147=0,0,RES_hhdet_fec!F147*1000*11630/RES_hhdet_num!F143)</f>
        <v>551.94626370415392</v>
      </c>
      <c r="G147" s="98">
        <f>IF(RES_hhdet_fec!G147=0,0,RES_hhdet_fec!G147*1000*11630/RES_hhdet_num!G143)</f>
        <v>535.83370882801921</v>
      </c>
      <c r="H147" s="98">
        <f>IF(RES_hhdet_fec!H147=0,0,RES_hhdet_fec!H147*1000*11630/RES_hhdet_num!H143)</f>
        <v>605.98762528545046</v>
      </c>
      <c r="I147" s="98">
        <f>IF(RES_hhdet_fec!I147=0,0,RES_hhdet_fec!I147*1000*11630/RES_hhdet_num!I143)</f>
        <v>943.96943368785298</v>
      </c>
      <c r="J147" s="98">
        <f>IF(RES_hhdet_fec!J147=0,0,RES_hhdet_fec!J147*1000*11630/RES_hhdet_num!J143)</f>
        <v>894.67154528195886</v>
      </c>
      <c r="K147" s="98">
        <f>IF(RES_hhdet_fec!K147=0,0,RES_hhdet_fec!K147*1000*11630/RES_hhdet_num!K143)</f>
        <v>602.35052447485191</v>
      </c>
      <c r="L147" s="98">
        <f>IF(RES_hhdet_fec!L147=0,0,RES_hhdet_fec!L147*1000*11630/RES_hhdet_num!L143)</f>
        <v>759.60044725899934</v>
      </c>
      <c r="M147" s="98">
        <f>IF(RES_hhdet_fec!M147=0,0,RES_hhdet_fec!M147*1000*11630/RES_hhdet_num!M143)</f>
        <v>744.5755730261609</v>
      </c>
      <c r="N147" s="98">
        <f>IF(RES_hhdet_fec!N147=0,0,RES_hhdet_fec!N147*1000*11630/RES_hhdet_num!N143)</f>
        <v>1255.6874861448623</v>
      </c>
      <c r="O147" s="98">
        <f>IF(RES_hhdet_fec!O147=0,0,RES_hhdet_fec!O147*1000*11630/RES_hhdet_num!O143)</f>
        <v>846.35702067100715</v>
      </c>
      <c r="P147" s="98">
        <f>IF(RES_hhdet_fec!P147=0,0,RES_hhdet_fec!P147*1000*11630/RES_hhdet_num!P143)</f>
        <v>640.89588894702592</v>
      </c>
      <c r="Q147" s="98">
        <f>IF(RES_hhdet_fec!Q147=0,0,RES_hhdet_fec!Q147*1000*11630/RES_hhdet_num!Q143)</f>
        <v>817.18822689557737</v>
      </c>
      <c r="R147" s="98">
        <f>IF(RES_hhdet_fec!R147=0,0,RES_hhdet_fec!R147*1000*11630/RES_hhdet_num!R143)</f>
        <v>1043.0455863890579</v>
      </c>
      <c r="S147" s="98">
        <f>IF(RES_hhdet_fec!S147=0,0,RES_hhdet_fec!S147*1000*11630/RES_hhdet_num!S143)</f>
        <v>1163.7129254284823</v>
      </c>
      <c r="T147" s="98">
        <f>IF(RES_hhdet_fec!T147=0,0,RES_hhdet_fec!T147*1000*11630/RES_hhdet_num!T143)</f>
        <v>868.77869218062244</v>
      </c>
      <c r="U147" s="98">
        <f>IF(RES_hhdet_fec!U147=0,0,RES_hhdet_fec!U147*1000*11630/RES_hhdet_num!U143)</f>
        <v>1310.386423589651</v>
      </c>
      <c r="V147" s="98">
        <f>IF(RES_hhdet_fec!V147=0,0,RES_hhdet_fec!V147*1000*11630/RES_hhdet_num!V143)</f>
        <v>1170.2382697400451</v>
      </c>
      <c r="W147" s="98">
        <f>IF(RES_hhdet_fec!W147=0,0,RES_hhdet_fec!W147*1000*11630/RES_hhdet_num!W143)</f>
        <v>1079.2723167706531</v>
      </c>
      <c r="DA147" s="63" t="s">
        <v>2380</v>
      </c>
    </row>
    <row r="148" spans="1:105" ht="12" customHeight="1" x14ac:dyDescent="0.25">
      <c r="A148" s="121" t="s">
        <v>55</v>
      </c>
      <c r="B148" s="122">
        <v>1404.8487232081634</v>
      </c>
      <c r="C148" s="122">
        <v>1367.9776932134885</v>
      </c>
      <c r="D148" s="122">
        <v>1421.4413964734567</v>
      </c>
      <c r="E148" s="122">
        <v>1397.5871335478275</v>
      </c>
      <c r="F148" s="122">
        <v>1460.6434372271708</v>
      </c>
      <c r="G148" s="122">
        <v>1416.8030846022516</v>
      </c>
      <c r="H148" s="122">
        <v>1446.7912493432625</v>
      </c>
      <c r="I148" s="122">
        <v>1413.0208803197427</v>
      </c>
      <c r="J148" s="122">
        <v>1485.9293373360672</v>
      </c>
      <c r="K148" s="122">
        <v>1595.2436520125998</v>
      </c>
      <c r="L148" s="122">
        <v>1550.579947231794</v>
      </c>
      <c r="M148" s="122">
        <v>1539.7950708904482</v>
      </c>
      <c r="N148" s="122">
        <v>1466.1358920136663</v>
      </c>
      <c r="O148" s="122">
        <v>1523.6230207752219</v>
      </c>
      <c r="P148" s="122">
        <v>1530.5639773532566</v>
      </c>
      <c r="Q148" s="122">
        <v>1502.4827753185134</v>
      </c>
      <c r="R148" s="122">
        <v>1570.6638012062417</v>
      </c>
      <c r="S148" s="122">
        <v>1569.9820707343886</v>
      </c>
      <c r="T148" s="122">
        <v>1510.0711153706993</v>
      </c>
      <c r="U148" s="122">
        <v>1528.3974154336761</v>
      </c>
      <c r="V148" s="122">
        <v>1542.8420116665181</v>
      </c>
      <c r="W148" s="122">
        <v>1667.0282069992595</v>
      </c>
      <c r="DA148" s="130" t="s">
        <v>2381</v>
      </c>
    </row>
    <row r="149" spans="1:105" ht="12" customHeight="1" x14ac:dyDescent="0.25">
      <c r="A149" s="97" t="s">
        <v>124</v>
      </c>
      <c r="B149" s="98">
        <v>1972.1888057219267</v>
      </c>
      <c r="C149" s="98">
        <v>1934.9130234398845</v>
      </c>
      <c r="D149" s="98">
        <v>2003.3671179178614</v>
      </c>
      <c r="E149" s="98">
        <v>2004.1145604532815</v>
      </c>
      <c r="F149" s="98">
        <v>2039.0919833965613</v>
      </c>
      <c r="G149" s="98">
        <v>2007.7375381024149</v>
      </c>
      <c r="H149" s="98">
        <v>2061.3885674591038</v>
      </c>
      <c r="I149" s="98">
        <v>1975.2835441794464</v>
      </c>
      <c r="J149" s="98">
        <v>2144.198452905744</v>
      </c>
      <c r="K149" s="98">
        <v>2281.4557213831017</v>
      </c>
      <c r="L149" s="98">
        <v>2150.4350926561315</v>
      </c>
      <c r="M149" s="98">
        <v>1782.2440369433273</v>
      </c>
      <c r="N149" s="98">
        <v>1571.7147809419644</v>
      </c>
      <c r="O149" s="98">
        <v>2314.3305137177044</v>
      </c>
      <c r="P149" s="98">
        <v>2188.759971322766</v>
      </c>
      <c r="Q149" s="98">
        <v>2020.785969604651</v>
      </c>
      <c r="R149" s="98">
        <v>1954.1710348199308</v>
      </c>
      <c r="S149" s="98">
        <v>1984.5010724262268</v>
      </c>
      <c r="T149" s="98">
        <v>1929.9747281806708</v>
      </c>
      <c r="U149" s="98">
        <v>1905.8214215433704</v>
      </c>
      <c r="V149" s="98">
        <v>1914.1669545618072</v>
      </c>
      <c r="W149" s="98">
        <v>1948.681253998991</v>
      </c>
      <c r="DA149" s="63" t="s">
        <v>2382</v>
      </c>
    </row>
    <row r="150" spans="1:105" ht="12" customHeight="1" x14ac:dyDescent="0.25">
      <c r="A150" s="97" t="s">
        <v>123</v>
      </c>
      <c r="B150" s="98">
        <v>1212.8638015971119</v>
      </c>
      <c r="C150" s="98">
        <v>1206.9923592190548</v>
      </c>
      <c r="D150" s="98">
        <v>1260.2604320106957</v>
      </c>
      <c r="E150" s="98">
        <v>1259.9216295954591</v>
      </c>
      <c r="F150" s="98">
        <v>1286.4482942994146</v>
      </c>
      <c r="G150" s="98">
        <v>1295.7388034648852</v>
      </c>
      <c r="H150" s="98">
        <v>1312.2854114045779</v>
      </c>
      <c r="I150" s="98">
        <v>1259.6930581892032</v>
      </c>
      <c r="J150" s="98">
        <v>1366.8689800079683</v>
      </c>
      <c r="K150" s="98">
        <v>1460.746766499409</v>
      </c>
      <c r="L150" s="98">
        <v>1386.1776906563296</v>
      </c>
      <c r="M150" s="98">
        <v>1126.9373819576369</v>
      </c>
      <c r="N150" s="98">
        <v>904.82064233813878</v>
      </c>
      <c r="O150" s="98">
        <v>1530.848105881792</v>
      </c>
      <c r="P150" s="98">
        <v>1479.2817538617073</v>
      </c>
      <c r="Q150" s="98">
        <v>1378.6817535074622</v>
      </c>
      <c r="R150" s="98">
        <v>1379.11794021694</v>
      </c>
      <c r="S150" s="98">
        <v>1443.5395401436872</v>
      </c>
      <c r="T150" s="98">
        <v>1434.9559925197013</v>
      </c>
      <c r="U150" s="98">
        <v>1444.1769242131095</v>
      </c>
      <c r="V150" s="98">
        <v>1475.974802704889</v>
      </c>
      <c r="W150" s="98">
        <v>1527.3101196294319</v>
      </c>
      <c r="DA150" s="63" t="s">
        <v>2383</v>
      </c>
    </row>
    <row r="151" spans="1:105" ht="12" customHeight="1" x14ac:dyDescent="0.25">
      <c r="A151" s="100" t="s">
        <v>50</v>
      </c>
      <c r="B151" s="101">
        <v>389.40349268678636</v>
      </c>
      <c r="C151" s="101">
        <v>384.77071066238977</v>
      </c>
      <c r="D151" s="101">
        <v>404.5980390533818</v>
      </c>
      <c r="E151" s="101">
        <v>392.81612943567023</v>
      </c>
      <c r="F151" s="101">
        <v>405.5604792028692</v>
      </c>
      <c r="G151" s="101">
        <v>454.89265585976489</v>
      </c>
      <c r="H151" s="101">
        <v>420.0050993757655</v>
      </c>
      <c r="I151" s="101">
        <v>402.99973916884727</v>
      </c>
      <c r="J151" s="101">
        <v>430.20022033001106</v>
      </c>
      <c r="K151" s="101">
        <v>460.03828614600417</v>
      </c>
      <c r="L151" s="101">
        <v>432.84898817253878</v>
      </c>
      <c r="M151" s="101">
        <v>282.69068405880887</v>
      </c>
      <c r="N151" s="101">
        <v>15.96617461730742</v>
      </c>
      <c r="O151" s="101">
        <v>423.84696619203123</v>
      </c>
      <c r="P151" s="101">
        <v>390.26590980270362</v>
      </c>
      <c r="Q151" s="101">
        <v>334.15031949516708</v>
      </c>
      <c r="R151" s="101">
        <v>380.72820597908316</v>
      </c>
      <c r="S151" s="101">
        <v>401.73013175635384</v>
      </c>
      <c r="T151" s="101">
        <v>380.29065881055311</v>
      </c>
      <c r="U151" s="101">
        <v>362.76190487922963</v>
      </c>
      <c r="V151" s="101">
        <v>355.89579653943645</v>
      </c>
      <c r="W151" s="101">
        <v>373.40024737240049</v>
      </c>
      <c r="DA151" s="131" t="s">
        <v>2384</v>
      </c>
    </row>
    <row r="152" spans="1:105" ht="12" customHeight="1" x14ac:dyDescent="0.25">
      <c r="A152" s="103" t="s">
        <v>52</v>
      </c>
      <c r="B152" s="104">
        <v>823.46030891032547</v>
      </c>
      <c r="C152" s="104">
        <v>822.22164855666506</v>
      </c>
      <c r="D152" s="104">
        <v>855.66239295731395</v>
      </c>
      <c r="E152" s="104">
        <v>867.10550015978902</v>
      </c>
      <c r="F152" s="104">
        <v>880.88781509654552</v>
      </c>
      <c r="G152" s="104">
        <v>840.84614760512045</v>
      </c>
      <c r="H152" s="104">
        <v>892.28031202881255</v>
      </c>
      <c r="I152" s="104">
        <v>856.69331902035617</v>
      </c>
      <c r="J152" s="104">
        <v>936.66875967795715</v>
      </c>
      <c r="K152" s="104">
        <v>1000.7084803534048</v>
      </c>
      <c r="L152" s="104">
        <v>953.32870248379072</v>
      </c>
      <c r="M152" s="104">
        <v>844.24669789882807</v>
      </c>
      <c r="N152" s="104">
        <v>888.85446772083128</v>
      </c>
      <c r="O152" s="104">
        <v>1107.0011396897605</v>
      </c>
      <c r="P152" s="104">
        <v>1089.0158440590037</v>
      </c>
      <c r="Q152" s="104">
        <v>1044.531434012295</v>
      </c>
      <c r="R152" s="104">
        <v>998.38973423785683</v>
      </c>
      <c r="S152" s="104">
        <v>1041.8094083873334</v>
      </c>
      <c r="T152" s="104">
        <v>1054.6653337091479</v>
      </c>
      <c r="U152" s="104">
        <v>1081.4150193338801</v>
      </c>
      <c r="V152" s="104">
        <v>1120.0790061654527</v>
      </c>
      <c r="W152" s="104">
        <v>1153.9098722570316</v>
      </c>
      <c r="DA152" s="132" t="s">
        <v>2385</v>
      </c>
    </row>
    <row r="153" spans="1:105" ht="12" customHeight="1" x14ac:dyDescent="0.25">
      <c r="A153" s="106" t="s">
        <v>122</v>
      </c>
      <c r="B153" s="101">
        <v>1786.0182759100383</v>
      </c>
      <c r="C153" s="101">
        <v>1742.6569490850279</v>
      </c>
      <c r="D153" s="101">
        <v>1765.6408463692226</v>
      </c>
      <c r="E153" s="101">
        <v>1750.0173799830659</v>
      </c>
      <c r="F153" s="101">
        <v>1803.038709417063</v>
      </c>
      <c r="G153" s="101">
        <v>1735.5216714753124</v>
      </c>
      <c r="H153" s="101">
        <v>1790.2949804700897</v>
      </c>
      <c r="I153" s="101">
        <v>1791.3336191965582</v>
      </c>
      <c r="J153" s="101">
        <v>1913.3090819936324</v>
      </c>
      <c r="K153" s="101">
        <v>2051.6682295888863</v>
      </c>
      <c r="L153" s="101">
        <v>1996.7233012293686</v>
      </c>
      <c r="M153" s="101">
        <v>1971.6094503730892</v>
      </c>
      <c r="N153" s="101">
        <v>1884.1071451511507</v>
      </c>
      <c r="O153" s="101">
        <v>1920.7892661128772</v>
      </c>
      <c r="P153" s="101">
        <v>1920.7422841280438</v>
      </c>
      <c r="Q153" s="101">
        <v>1921.3776187418393</v>
      </c>
      <c r="R153" s="101">
        <v>1981.926655860379</v>
      </c>
      <c r="S153" s="101">
        <v>1958.5449821088548</v>
      </c>
      <c r="T153" s="101">
        <v>1885.4545754497869</v>
      </c>
      <c r="U153" s="101">
        <v>1884.3231264104688</v>
      </c>
      <c r="V153" s="101">
        <v>1881.2281974538068</v>
      </c>
      <c r="W153" s="101">
        <v>1986.3833013357439</v>
      </c>
      <c r="DA153" s="131" t="s">
        <v>2386</v>
      </c>
    </row>
    <row r="154" spans="1:105" ht="12" customHeight="1" x14ac:dyDescent="0.25">
      <c r="A154" s="107" t="s">
        <v>121</v>
      </c>
      <c r="B154" s="104">
        <v>1188.2586651058461</v>
      </c>
      <c r="C154" s="104">
        <v>1167.9770627525295</v>
      </c>
      <c r="D154" s="104">
        <v>1200.1826070843488</v>
      </c>
      <c r="E154" s="104">
        <v>1189.6631389734223</v>
      </c>
      <c r="F154" s="104">
        <v>1233.1787537555192</v>
      </c>
      <c r="G154" s="104">
        <v>1208.1116178134512</v>
      </c>
      <c r="H154" s="104">
        <v>1233.2986572993191</v>
      </c>
      <c r="I154" s="104">
        <v>1236.3460644807833</v>
      </c>
      <c r="J154" s="104">
        <v>1319.0605232687324</v>
      </c>
      <c r="K154" s="104">
        <v>1419.7967420567529</v>
      </c>
      <c r="L154" s="104">
        <v>1388.2439192635136</v>
      </c>
      <c r="M154" s="104">
        <v>1375.226485375415</v>
      </c>
      <c r="N154" s="104">
        <v>1299.9120947810939</v>
      </c>
      <c r="O154" s="104">
        <v>1348.8533754390035</v>
      </c>
      <c r="P154" s="104">
        <v>1359.9935193607039</v>
      </c>
      <c r="Q154" s="104">
        <v>1359.8156904602097</v>
      </c>
      <c r="R154" s="104">
        <v>1442.2262630087141</v>
      </c>
      <c r="S154" s="104">
        <v>1454.1815427111899</v>
      </c>
      <c r="T154" s="104">
        <v>1415.2970535231718</v>
      </c>
      <c r="U154" s="104">
        <v>1436.6627042840926</v>
      </c>
      <c r="V154" s="104">
        <v>1455.2011537663502</v>
      </c>
      <c r="W154" s="104">
        <v>1567.6476050734859</v>
      </c>
      <c r="DA154" s="132" t="s">
        <v>2387</v>
      </c>
    </row>
    <row r="155" spans="1:105" ht="12" customHeight="1" x14ac:dyDescent="0.25">
      <c r="A155" s="108" t="s">
        <v>53</v>
      </c>
      <c r="B155" s="98">
        <v>353.01341386458461</v>
      </c>
      <c r="C155" s="98">
        <v>340.96079185539764</v>
      </c>
      <c r="D155" s="98">
        <v>355.22528779328758</v>
      </c>
      <c r="E155" s="98">
        <v>340.09544074451446</v>
      </c>
      <c r="F155" s="98">
        <v>358.40948870153858</v>
      </c>
      <c r="G155" s="98">
        <v>391.19840174500553</v>
      </c>
      <c r="H155" s="98">
        <v>363.35357528651826</v>
      </c>
      <c r="I155" s="98">
        <v>367.52611209852813</v>
      </c>
      <c r="J155" s="98">
        <v>385.30550539224754</v>
      </c>
      <c r="K155" s="98">
        <v>417.22524700885054</v>
      </c>
      <c r="L155" s="98">
        <v>409.49776465288005</v>
      </c>
      <c r="M155" s="98">
        <v>396.36764552503644</v>
      </c>
      <c r="N155" s="98">
        <v>316.17622430865418</v>
      </c>
      <c r="O155" s="98">
        <v>352.21637837936311</v>
      </c>
      <c r="P155" s="98">
        <v>344.19332365858043</v>
      </c>
      <c r="Q155" s="98">
        <v>323.53507899967445</v>
      </c>
      <c r="R155" s="98">
        <v>390.65603918397727</v>
      </c>
      <c r="S155" s="98">
        <v>399.8018257394171</v>
      </c>
      <c r="T155" s="98">
        <v>374.73506636102724</v>
      </c>
      <c r="U155" s="98">
        <v>364.30713588132534</v>
      </c>
      <c r="V155" s="98">
        <v>360.09930405427156</v>
      </c>
      <c r="W155" s="98">
        <v>394.24154163558552</v>
      </c>
      <c r="DA155" s="63" t="s">
        <v>2388</v>
      </c>
    </row>
    <row r="156" spans="1:105" ht="12" customHeight="1" x14ac:dyDescent="0.25">
      <c r="A156" s="108" t="s">
        <v>52</v>
      </c>
      <c r="B156" s="98">
        <v>835.24525124126126</v>
      </c>
      <c r="C156" s="98">
        <v>827.01627089713202</v>
      </c>
      <c r="D156" s="98">
        <v>844.95731929106103</v>
      </c>
      <c r="E156" s="98">
        <v>849.5676982289076</v>
      </c>
      <c r="F156" s="98">
        <v>874.76926505398058</v>
      </c>
      <c r="G156" s="98">
        <v>816.91321606844576</v>
      </c>
      <c r="H156" s="98">
        <v>869.94508201280087</v>
      </c>
      <c r="I156" s="98">
        <v>868.81995238225522</v>
      </c>
      <c r="J156" s="98">
        <v>933.75501787648489</v>
      </c>
      <c r="K156" s="98">
        <v>1002.5714950479024</v>
      </c>
      <c r="L156" s="98">
        <v>978.74615461063377</v>
      </c>
      <c r="M156" s="98">
        <v>978.85883985037867</v>
      </c>
      <c r="N156" s="98">
        <v>983.73587047243973</v>
      </c>
      <c r="O156" s="98">
        <v>996.63699705964029</v>
      </c>
      <c r="P156" s="98">
        <v>1015.8001957021236</v>
      </c>
      <c r="Q156" s="98">
        <v>1036.2806114605353</v>
      </c>
      <c r="R156" s="98">
        <v>1051.570223824737</v>
      </c>
      <c r="S156" s="98">
        <v>1054.3797169717727</v>
      </c>
      <c r="T156" s="98">
        <v>1040.5619871621448</v>
      </c>
      <c r="U156" s="98">
        <v>1072.3555684027672</v>
      </c>
      <c r="V156" s="98">
        <v>1095.1018497120785</v>
      </c>
      <c r="W156" s="98">
        <v>1173.4060634379002</v>
      </c>
      <c r="DA156" s="63" t="s">
        <v>2389</v>
      </c>
    </row>
    <row r="157" spans="1:105" ht="12" customHeight="1" x14ac:dyDescent="0.25">
      <c r="A157" s="121" t="s">
        <v>54</v>
      </c>
      <c r="B157" s="122">
        <v>662.07223126832298</v>
      </c>
      <c r="C157" s="122">
        <v>640.380939122315</v>
      </c>
      <c r="D157" s="122">
        <v>717.72249586728162</v>
      </c>
      <c r="E157" s="122">
        <v>692.63015826960896</v>
      </c>
      <c r="F157" s="122">
        <v>743.37140701520968</v>
      </c>
      <c r="G157" s="122">
        <v>725.96617809644169</v>
      </c>
      <c r="H157" s="122">
        <v>748.5812510769282</v>
      </c>
      <c r="I157" s="122">
        <v>715.38657902651255</v>
      </c>
      <c r="J157" s="122">
        <v>715.69417789933732</v>
      </c>
      <c r="K157" s="122">
        <v>750.86159825900961</v>
      </c>
      <c r="L157" s="122">
        <v>718.92244964938743</v>
      </c>
      <c r="M157" s="122">
        <v>680.69826610258917</v>
      </c>
      <c r="N157" s="122">
        <v>661.48918981985639</v>
      </c>
      <c r="O157" s="122">
        <v>737.73634810340286</v>
      </c>
      <c r="P157" s="122">
        <v>752.73610932413897</v>
      </c>
      <c r="Q157" s="122">
        <v>742.43128227052136</v>
      </c>
      <c r="R157" s="122">
        <v>776.12797318356058</v>
      </c>
      <c r="S157" s="122">
        <v>774.62918828818852</v>
      </c>
      <c r="T157" s="122">
        <v>809.76319311094778</v>
      </c>
      <c r="U157" s="122">
        <v>844.20372344249085</v>
      </c>
      <c r="V157" s="122">
        <v>972.82372765891921</v>
      </c>
      <c r="W157" s="122">
        <v>949.37037726689402</v>
      </c>
      <c r="DA157" s="130" t="s">
        <v>2390</v>
      </c>
    </row>
    <row r="158" spans="1:105" ht="12" customHeight="1" x14ac:dyDescent="0.25">
      <c r="A158" s="97" t="s">
        <v>50</v>
      </c>
      <c r="B158" s="98">
        <v>827.70881888857298</v>
      </c>
      <c r="C158" s="98">
        <v>829.55674651809613</v>
      </c>
      <c r="D158" s="98">
        <v>877.73431841541765</v>
      </c>
      <c r="E158" s="98">
        <v>845.19846157462962</v>
      </c>
      <c r="F158" s="98">
        <v>964.56090238070578</v>
      </c>
      <c r="G158" s="98">
        <v>894.27854310058831</v>
      </c>
      <c r="H158" s="98">
        <v>896.32406103636174</v>
      </c>
      <c r="I158" s="98">
        <v>930.91710525738529</v>
      </c>
      <c r="J158" s="98">
        <v>939.98269174203131</v>
      </c>
      <c r="K158" s="98">
        <v>829.36503178624378</v>
      </c>
      <c r="L158" s="98">
        <v>1029.9418984307958</v>
      </c>
      <c r="M158" s="98">
        <v>963.27531603207603</v>
      </c>
      <c r="N158" s="98">
        <v>302.26633451693345</v>
      </c>
      <c r="O158" s="98">
        <v>1096.3462693336346</v>
      </c>
      <c r="P158" s="98">
        <v>1065.541153501759</v>
      </c>
      <c r="Q158" s="98">
        <v>935.05484301049751</v>
      </c>
      <c r="R158" s="98">
        <v>883.58409778179634</v>
      </c>
      <c r="S158" s="98">
        <v>883.18175114487747</v>
      </c>
      <c r="T158" s="98">
        <v>1067.4504958932209</v>
      </c>
      <c r="U158" s="98">
        <v>1107.4974650170509</v>
      </c>
      <c r="V158" s="98">
        <v>1243.8274956062878</v>
      </c>
      <c r="W158" s="98">
        <v>1206.5762945696879</v>
      </c>
      <c r="DA158" s="63" t="s">
        <v>2391</v>
      </c>
    </row>
    <row r="159" spans="1:105" ht="12" customHeight="1" x14ac:dyDescent="0.25">
      <c r="A159" s="109" t="s">
        <v>120</v>
      </c>
      <c r="B159" s="33">
        <v>654.57848398769102</v>
      </c>
      <c r="C159" s="33">
        <v>632.68489650388528</v>
      </c>
      <c r="D159" s="33">
        <v>712.55108596785044</v>
      </c>
      <c r="E159" s="33">
        <v>687.85847470945203</v>
      </c>
      <c r="F159" s="33">
        <v>736.39030346667187</v>
      </c>
      <c r="G159" s="33">
        <v>720.26988091174064</v>
      </c>
      <c r="H159" s="33">
        <v>743.08009979225403</v>
      </c>
      <c r="I159" s="33">
        <v>706.69907054740304</v>
      </c>
      <c r="J159" s="33">
        <v>706.23425472266536</v>
      </c>
      <c r="K159" s="33">
        <v>747.47361440166867</v>
      </c>
      <c r="L159" s="33">
        <v>705.21450187816072</v>
      </c>
      <c r="M159" s="33">
        <v>667.55388076529221</v>
      </c>
      <c r="N159" s="33">
        <v>680.43789946800621</v>
      </c>
      <c r="O159" s="33">
        <v>710.22610555971005</v>
      </c>
      <c r="P159" s="33">
        <v>720.32544210203366</v>
      </c>
      <c r="Q159" s="33">
        <v>718.46779547912354</v>
      </c>
      <c r="R159" s="33">
        <v>762.08347399227296</v>
      </c>
      <c r="S159" s="33">
        <v>758.06978699600245</v>
      </c>
      <c r="T159" s="33">
        <v>758.13926916464516</v>
      </c>
      <c r="U159" s="33">
        <v>781.29973958800565</v>
      </c>
      <c r="V159" s="33">
        <v>896.95905989395033</v>
      </c>
      <c r="W159" s="33">
        <v>872.21410565685051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9733.9285284777125</v>
      </c>
      <c r="C161" s="117">
        <f t="shared" si="54"/>
        <v>9255.2104771171289</v>
      </c>
      <c r="D161" s="117">
        <f t="shared" si="54"/>
        <v>10948.005362481901</v>
      </c>
      <c r="E161" s="117">
        <f t="shared" si="54"/>
        <v>11321.907808416345</v>
      </c>
      <c r="F161" s="117">
        <f t="shared" si="54"/>
        <v>11111.753599506412</v>
      </c>
      <c r="G161" s="117">
        <f t="shared" si="54"/>
        <v>10510.061461787624</v>
      </c>
      <c r="H161" s="117">
        <f t="shared" si="54"/>
        <v>11238.143006201075</v>
      </c>
      <c r="I161" s="117">
        <f t="shared" si="54"/>
        <v>10754.010749573206</v>
      </c>
      <c r="J161" s="117">
        <f t="shared" si="54"/>
        <v>10422.262108386169</v>
      </c>
      <c r="K161" s="117">
        <f t="shared" si="54"/>
        <v>10268.337664284536</v>
      </c>
      <c r="L161" s="117">
        <f t="shared" si="54"/>
        <v>10151.805534034282</v>
      </c>
      <c r="M161" s="117">
        <f t="shared" si="54"/>
        <v>8852.0755097137608</v>
      </c>
      <c r="N161" s="117">
        <f t="shared" si="54"/>
        <v>11618.000143721694</v>
      </c>
      <c r="O161" s="117">
        <f t="shared" si="54"/>
        <v>8459.2097730586866</v>
      </c>
      <c r="P161" s="117">
        <f t="shared" si="54"/>
        <v>7680.2602732740597</v>
      </c>
      <c r="Q161" s="117">
        <f t="shared" si="54"/>
        <v>7878.0856441570904</v>
      </c>
      <c r="R161" s="117">
        <f t="shared" ref="R161:V161" si="55">R162+R164+R166+R175</f>
        <v>12733.900665335235</v>
      </c>
      <c r="S161" s="117">
        <f t="shared" si="55"/>
        <v>11795.022375036206</v>
      </c>
      <c r="T161" s="117">
        <f t="shared" si="55"/>
        <v>7428.8914828944562</v>
      </c>
      <c r="U161" s="117">
        <f t="shared" si="55"/>
        <v>9178.7186334589587</v>
      </c>
      <c r="V161" s="117">
        <f t="shared" si="55"/>
        <v>9882.6212459730978</v>
      </c>
      <c r="W161" s="117">
        <f t="shared" ref="W161" si="56">W162+W164+W166+W175</f>
        <v>9740.5441949604174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6658.6550994612826</v>
      </c>
      <c r="C162" s="122">
        <f t="shared" si="57"/>
        <v>6091.9674190517944</v>
      </c>
      <c r="D162" s="122">
        <f t="shared" si="57"/>
        <v>7997.4200269507546</v>
      </c>
      <c r="E162" s="122">
        <f t="shared" si="57"/>
        <v>8118.0176209794772</v>
      </c>
      <c r="F162" s="122">
        <f t="shared" si="57"/>
        <v>8355.4099238080871</v>
      </c>
      <c r="G162" s="122">
        <f t="shared" si="57"/>
        <v>7849.6005106683051</v>
      </c>
      <c r="H162" s="122">
        <f t="shared" si="57"/>
        <v>8541.1908325570348</v>
      </c>
      <c r="I162" s="122">
        <f t="shared" si="57"/>
        <v>7905.7398537627951</v>
      </c>
      <c r="J162" s="122">
        <f t="shared" si="57"/>
        <v>7581.2690914152745</v>
      </c>
      <c r="K162" s="122">
        <f t="shared" si="57"/>
        <v>7487.6115175604118</v>
      </c>
      <c r="L162" s="122">
        <f t="shared" si="57"/>
        <v>7303.8462020822653</v>
      </c>
      <c r="M162" s="122">
        <f t="shared" si="57"/>
        <v>6087.0832790817431</v>
      </c>
      <c r="N162" s="122">
        <f t="shared" si="57"/>
        <v>8521.5573804500309</v>
      </c>
      <c r="O162" s="122">
        <f t="shared" si="57"/>
        <v>5591.4074730578677</v>
      </c>
      <c r="P162" s="122">
        <f t="shared" si="57"/>
        <v>4900.513257460223</v>
      </c>
      <c r="Q162" s="122">
        <f t="shared" si="57"/>
        <v>4942.5582467119257</v>
      </c>
      <c r="R162" s="122">
        <f t="shared" si="57"/>
        <v>9512.9101428517206</v>
      </c>
      <c r="S162" s="122">
        <f t="shared" si="57"/>
        <v>8476.836681126897</v>
      </c>
      <c r="T162" s="122">
        <f t="shared" si="57"/>
        <v>4353.0712718943723</v>
      </c>
      <c r="U162" s="122">
        <f t="shared" si="57"/>
        <v>5619.9589328297388</v>
      </c>
      <c r="V162" s="122">
        <f t="shared" si="57"/>
        <v>6268.2662610591169</v>
      </c>
      <c r="W162" s="122">
        <f t="shared" si="57"/>
        <v>6136.2828075732778</v>
      </c>
      <c r="DA162" s="130" t="s">
        <v>2394</v>
      </c>
    </row>
    <row r="163" spans="1:105" ht="12" customHeight="1" x14ac:dyDescent="0.25">
      <c r="A163" s="97" t="s">
        <v>53</v>
      </c>
      <c r="B163" s="33">
        <v>6658.6550994612826</v>
      </c>
      <c r="C163" s="33">
        <v>6091.9674190517944</v>
      </c>
      <c r="D163" s="33">
        <v>7997.4200269507546</v>
      </c>
      <c r="E163" s="33">
        <v>8118.0176209794772</v>
      </c>
      <c r="F163" s="33">
        <v>8355.4099238080871</v>
      </c>
      <c r="G163" s="33">
        <v>7849.6005106683051</v>
      </c>
      <c r="H163" s="33">
        <v>8541.1908325570348</v>
      </c>
      <c r="I163" s="33">
        <v>7905.7398537627951</v>
      </c>
      <c r="J163" s="33">
        <v>7581.2690914152745</v>
      </c>
      <c r="K163" s="33">
        <v>7487.6115175604118</v>
      </c>
      <c r="L163" s="33">
        <v>7303.8462020822653</v>
      </c>
      <c r="M163" s="33">
        <v>6087.0832790817431</v>
      </c>
      <c r="N163" s="33">
        <v>8521.5573804500309</v>
      </c>
      <c r="O163" s="33">
        <v>5591.4074730578677</v>
      </c>
      <c r="P163" s="33">
        <v>4900.513257460223</v>
      </c>
      <c r="Q163" s="33">
        <v>4942.5582467119257</v>
      </c>
      <c r="R163" s="33">
        <v>9512.9101428517206</v>
      </c>
      <c r="S163" s="33">
        <v>8476.836681126897</v>
      </c>
      <c r="T163" s="33">
        <v>4353.0712718943723</v>
      </c>
      <c r="U163" s="33">
        <v>5619.9589328297388</v>
      </c>
      <c r="V163" s="33">
        <v>6268.2662610591169</v>
      </c>
      <c r="W163" s="33">
        <v>6136.2828075732778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1008.3550807433194</v>
      </c>
      <c r="C164" s="122">
        <f t="shared" si="58"/>
        <v>1144.1170173035803</v>
      </c>
      <c r="D164" s="122">
        <f t="shared" si="58"/>
        <v>806.16380522476277</v>
      </c>
      <c r="E164" s="122">
        <f t="shared" si="58"/>
        <v>1099.0153026508167</v>
      </c>
      <c r="F164" s="122">
        <f t="shared" si="58"/>
        <v>544.62340723714215</v>
      </c>
      <c r="G164" s="122">
        <f t="shared" si="58"/>
        <v>509.60597728989018</v>
      </c>
      <c r="H164" s="122">
        <f t="shared" si="58"/>
        <v>495.73683925263481</v>
      </c>
      <c r="I164" s="122">
        <f t="shared" si="58"/>
        <v>710.23335051933554</v>
      </c>
      <c r="J164" s="122">
        <f t="shared" si="58"/>
        <v>638.20750560426848</v>
      </c>
      <c r="K164" s="122">
        <f t="shared" si="58"/>
        <v>436.07127799229073</v>
      </c>
      <c r="L164" s="122">
        <f t="shared" si="58"/>
        <v>582.21578845593513</v>
      </c>
      <c r="M164" s="122">
        <f t="shared" si="58"/>
        <v>551.00185398337499</v>
      </c>
      <c r="N164" s="122">
        <f t="shared" si="58"/>
        <v>976.19477138824993</v>
      </c>
      <c r="O164" s="122">
        <f t="shared" si="58"/>
        <v>614.56834282749696</v>
      </c>
      <c r="P164" s="122">
        <f t="shared" si="58"/>
        <v>495.95326323125227</v>
      </c>
      <c r="Q164" s="122">
        <f t="shared" si="58"/>
        <v>665.02640922083208</v>
      </c>
      <c r="R164" s="122">
        <f t="shared" si="58"/>
        <v>840.27832901646343</v>
      </c>
      <c r="S164" s="122">
        <f t="shared" si="58"/>
        <v>940.44251564827709</v>
      </c>
      <c r="T164" s="122">
        <f t="shared" si="58"/>
        <v>721.1700149642387</v>
      </c>
      <c r="U164" s="122">
        <f t="shared" si="58"/>
        <v>1153.909199557185</v>
      </c>
      <c r="V164" s="122">
        <f t="shared" si="58"/>
        <v>1070.6127444524343</v>
      </c>
      <c r="W164" s="122">
        <f t="shared" si="58"/>
        <v>970.39266478474281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1008.3550807433194</v>
      </c>
      <c r="C165" s="98">
        <f>IF(RES_hhdet_fec!C165=0,0,RES_hhdet_fec!C165*1000*11630/RES_hhdet_num!C161)</f>
        <v>1144.1170173035803</v>
      </c>
      <c r="D165" s="98">
        <f>IF(RES_hhdet_fec!D165=0,0,RES_hhdet_fec!D165*1000*11630/RES_hhdet_num!D161)</f>
        <v>806.16380522476277</v>
      </c>
      <c r="E165" s="98">
        <f>IF(RES_hhdet_fec!E165=0,0,RES_hhdet_fec!E165*1000*11630/RES_hhdet_num!E161)</f>
        <v>1099.0153026508167</v>
      </c>
      <c r="F165" s="98">
        <f>IF(RES_hhdet_fec!F165=0,0,RES_hhdet_fec!F165*1000*11630/RES_hhdet_num!F161)</f>
        <v>544.62340723714215</v>
      </c>
      <c r="G165" s="98">
        <f>IF(RES_hhdet_fec!G165=0,0,RES_hhdet_fec!G165*1000*11630/RES_hhdet_num!G161)</f>
        <v>509.60597728989018</v>
      </c>
      <c r="H165" s="98">
        <f>IF(RES_hhdet_fec!H165=0,0,RES_hhdet_fec!H165*1000*11630/RES_hhdet_num!H161)</f>
        <v>495.73683925263481</v>
      </c>
      <c r="I165" s="98">
        <f>IF(RES_hhdet_fec!I165=0,0,RES_hhdet_fec!I165*1000*11630/RES_hhdet_num!I161)</f>
        <v>710.23335051933554</v>
      </c>
      <c r="J165" s="98">
        <f>IF(RES_hhdet_fec!J165=0,0,RES_hhdet_fec!J165*1000*11630/RES_hhdet_num!J161)</f>
        <v>638.20750560426848</v>
      </c>
      <c r="K165" s="98">
        <f>IF(RES_hhdet_fec!K165=0,0,RES_hhdet_fec!K165*1000*11630/RES_hhdet_num!K161)</f>
        <v>436.07127799229073</v>
      </c>
      <c r="L165" s="98">
        <f>IF(RES_hhdet_fec!L165=0,0,RES_hhdet_fec!L165*1000*11630/RES_hhdet_num!L161)</f>
        <v>582.21578845593513</v>
      </c>
      <c r="M165" s="98">
        <f>IF(RES_hhdet_fec!M165=0,0,RES_hhdet_fec!M165*1000*11630/RES_hhdet_num!M161)</f>
        <v>551.00185398337499</v>
      </c>
      <c r="N165" s="98">
        <f>IF(RES_hhdet_fec!N165=0,0,RES_hhdet_fec!N165*1000*11630/RES_hhdet_num!N161)</f>
        <v>976.19477138824993</v>
      </c>
      <c r="O165" s="98">
        <f>IF(RES_hhdet_fec!O165=0,0,RES_hhdet_fec!O165*1000*11630/RES_hhdet_num!O161)</f>
        <v>614.56834282749696</v>
      </c>
      <c r="P165" s="98">
        <f>IF(RES_hhdet_fec!P165=0,0,RES_hhdet_fec!P165*1000*11630/RES_hhdet_num!P161)</f>
        <v>495.95326323125227</v>
      </c>
      <c r="Q165" s="98">
        <f>IF(RES_hhdet_fec!Q165=0,0,RES_hhdet_fec!Q165*1000*11630/RES_hhdet_num!Q161)</f>
        <v>665.02640922083208</v>
      </c>
      <c r="R165" s="98">
        <f>IF(RES_hhdet_fec!R165=0,0,RES_hhdet_fec!R165*1000*11630/RES_hhdet_num!R161)</f>
        <v>840.27832901646343</v>
      </c>
      <c r="S165" s="98">
        <f>IF(RES_hhdet_fec!S165=0,0,RES_hhdet_fec!S165*1000*11630/RES_hhdet_num!S161)</f>
        <v>940.44251564827709</v>
      </c>
      <c r="T165" s="98">
        <f>IF(RES_hhdet_fec!T165=0,0,RES_hhdet_fec!T165*1000*11630/RES_hhdet_num!T161)</f>
        <v>721.1700149642387</v>
      </c>
      <c r="U165" s="98">
        <f>IF(RES_hhdet_fec!U165=0,0,RES_hhdet_fec!U165*1000*11630/RES_hhdet_num!U161)</f>
        <v>1153.909199557185</v>
      </c>
      <c r="V165" s="98">
        <f>IF(RES_hhdet_fec!V165=0,0,RES_hhdet_fec!V165*1000*11630/RES_hhdet_num!V161)</f>
        <v>1070.6127444524343</v>
      </c>
      <c r="W165" s="98">
        <f>IF(RES_hhdet_fec!W165=0,0,RES_hhdet_fec!W165*1000*11630/RES_hhdet_num!W161)</f>
        <v>970.39266478474281</v>
      </c>
      <c r="DA165" s="63" t="s">
        <v>2397</v>
      </c>
    </row>
    <row r="166" spans="1:105" ht="12" customHeight="1" x14ac:dyDescent="0.25">
      <c r="A166" s="121" t="s">
        <v>55</v>
      </c>
      <c r="B166" s="122">
        <v>1404.83938798033</v>
      </c>
      <c r="C166" s="122">
        <v>1376.434899452958</v>
      </c>
      <c r="D166" s="122">
        <v>1421.9675918479018</v>
      </c>
      <c r="E166" s="122">
        <v>1407.4111993596739</v>
      </c>
      <c r="F166" s="122">
        <v>1464.0110912315686</v>
      </c>
      <c r="G166" s="122">
        <v>1421.9918662783462</v>
      </c>
      <c r="H166" s="122">
        <v>1451.4608864396018</v>
      </c>
      <c r="I166" s="122">
        <v>1422.371774973886</v>
      </c>
      <c r="J166" s="122">
        <v>1487.0919982307785</v>
      </c>
      <c r="K166" s="122">
        <v>1594.0881228299561</v>
      </c>
      <c r="L166" s="122">
        <v>1546.9625279166671</v>
      </c>
      <c r="M166" s="122">
        <v>1533.1037303595201</v>
      </c>
      <c r="N166" s="122">
        <v>1457.1352653943502</v>
      </c>
      <c r="O166" s="122">
        <v>1516.1270217758101</v>
      </c>
      <c r="P166" s="122">
        <v>1532.3962368159655</v>
      </c>
      <c r="Q166" s="122">
        <v>1527.5201980883517</v>
      </c>
      <c r="R166" s="122">
        <v>1601.82423025509</v>
      </c>
      <c r="S166" s="122">
        <v>1599.4176054099055</v>
      </c>
      <c r="T166" s="122">
        <v>1544.1267602717755</v>
      </c>
      <c r="U166" s="122">
        <v>1560.2043545652705</v>
      </c>
      <c r="V166" s="122">
        <v>1569.4882939414306</v>
      </c>
      <c r="W166" s="122">
        <v>1683.3681906082597</v>
      </c>
      <c r="DA166" s="130" t="s">
        <v>2398</v>
      </c>
    </row>
    <row r="167" spans="1:105" ht="12" customHeight="1" x14ac:dyDescent="0.25">
      <c r="A167" s="97" t="s">
        <v>124</v>
      </c>
      <c r="B167" s="98">
        <v>1972.1888057219273</v>
      </c>
      <c r="C167" s="98">
        <v>1947.213354429105</v>
      </c>
      <c r="D167" s="98">
        <v>2022.6456909916155</v>
      </c>
      <c r="E167" s="98">
        <v>2023.9954305436931</v>
      </c>
      <c r="F167" s="98">
        <v>2056.1970303760663</v>
      </c>
      <c r="G167" s="98">
        <v>2021.7003798245491</v>
      </c>
      <c r="H167" s="98">
        <v>2069.9293245243948</v>
      </c>
      <c r="I167" s="98">
        <v>1980.8264538926912</v>
      </c>
      <c r="J167" s="98">
        <v>2148.1035296014256</v>
      </c>
      <c r="K167" s="98">
        <v>2281.3871520266339</v>
      </c>
      <c r="L167" s="98">
        <v>2149.5644597810365</v>
      </c>
      <c r="M167" s="98">
        <v>1786.1966848839227</v>
      </c>
      <c r="N167" s="98">
        <v>1580.6124570630609</v>
      </c>
      <c r="O167" s="98">
        <v>2328.9309141067542</v>
      </c>
      <c r="P167" s="98">
        <v>2221.4284531336857</v>
      </c>
      <c r="Q167" s="98">
        <v>2068.7855853240312</v>
      </c>
      <c r="R167" s="98">
        <v>1999.3687348016638</v>
      </c>
      <c r="S167" s="98">
        <v>2039.5268301747435</v>
      </c>
      <c r="T167" s="98">
        <v>1997.6274015301033</v>
      </c>
      <c r="U167" s="98">
        <v>1994.9026124548602</v>
      </c>
      <c r="V167" s="98">
        <v>2003.8262767002204</v>
      </c>
      <c r="W167" s="98">
        <v>2008.2862105814006</v>
      </c>
      <c r="DA167" s="63" t="s">
        <v>2399</v>
      </c>
    </row>
    <row r="168" spans="1:105" ht="12" customHeight="1" x14ac:dyDescent="0.25">
      <c r="A168" s="97" t="s">
        <v>123</v>
      </c>
      <c r="B168" s="98">
        <v>1212.8638015971119</v>
      </c>
      <c r="C168" s="98">
        <v>1202.9875932276545</v>
      </c>
      <c r="D168" s="98">
        <v>1264.1378616974409</v>
      </c>
      <c r="E168" s="98">
        <v>1264.2438416377558</v>
      </c>
      <c r="F168" s="98">
        <v>1292.6147991576454</v>
      </c>
      <c r="G168" s="98">
        <v>1300.874139161592</v>
      </c>
      <c r="H168" s="98">
        <v>1313.9442309087237</v>
      </c>
      <c r="I168" s="98">
        <v>1260.1412552137663</v>
      </c>
      <c r="J168" s="98">
        <v>1363.985158481335</v>
      </c>
      <c r="K168" s="98">
        <v>1455.9858408372222</v>
      </c>
      <c r="L168" s="98">
        <v>1379.9581072185376</v>
      </c>
      <c r="M168" s="98">
        <v>1120.0965419666843</v>
      </c>
      <c r="N168" s="98">
        <v>900.02422955833356</v>
      </c>
      <c r="O168" s="98">
        <v>1534.5225598859392</v>
      </c>
      <c r="P168" s="98">
        <v>1493.3686395019602</v>
      </c>
      <c r="Q168" s="98">
        <v>1405.6677093471478</v>
      </c>
      <c r="R168" s="98">
        <v>1404.6793428325857</v>
      </c>
      <c r="S168" s="98">
        <v>1465.5816045759138</v>
      </c>
      <c r="T168" s="98">
        <v>1467.2894915009997</v>
      </c>
      <c r="U168" s="98">
        <v>1483.6157022337054</v>
      </c>
      <c r="V168" s="98">
        <v>1508.2705527795308</v>
      </c>
      <c r="W168" s="98">
        <v>1547.8535501975848</v>
      </c>
      <c r="DA168" s="63" t="s">
        <v>2400</v>
      </c>
    </row>
    <row r="169" spans="1:105" ht="12" customHeight="1" x14ac:dyDescent="0.25">
      <c r="A169" s="100" t="s">
        <v>50</v>
      </c>
      <c r="B169" s="101">
        <v>389.40349268678636</v>
      </c>
      <c r="C169" s="101">
        <v>380.8877552855908</v>
      </c>
      <c r="D169" s="101">
        <v>407.63682565613152</v>
      </c>
      <c r="E169" s="101">
        <v>395.91860494297123</v>
      </c>
      <c r="F169" s="101">
        <v>410.2621295947215</v>
      </c>
      <c r="G169" s="101">
        <v>459.09616895346619</v>
      </c>
      <c r="H169" s="101">
        <v>421.3908596708896</v>
      </c>
      <c r="I169" s="101">
        <v>403.83195066423957</v>
      </c>
      <c r="J169" s="101">
        <v>428.93941000297872</v>
      </c>
      <c r="K169" s="101">
        <v>458.07031230687693</v>
      </c>
      <c r="L169" s="101">
        <v>430.57112483875358</v>
      </c>
      <c r="M169" s="101">
        <v>279.7500993853991</v>
      </c>
      <c r="N169" s="101">
        <v>16.000743633084042</v>
      </c>
      <c r="O169" s="101">
        <v>429.46567522692351</v>
      </c>
      <c r="P169" s="101">
        <v>398.19086469934996</v>
      </c>
      <c r="Q169" s="101">
        <v>347.9238666652825</v>
      </c>
      <c r="R169" s="101">
        <v>392.43188976792811</v>
      </c>
      <c r="S169" s="101">
        <v>413.3594970776806</v>
      </c>
      <c r="T169" s="101">
        <v>402.17207486949422</v>
      </c>
      <c r="U169" s="101">
        <v>389.89373884361061</v>
      </c>
      <c r="V169" s="101">
        <v>377.68048352252185</v>
      </c>
      <c r="W169" s="101">
        <v>383.4736164017466</v>
      </c>
      <c r="DA169" s="131" t="s">
        <v>2401</v>
      </c>
    </row>
    <row r="170" spans="1:105" ht="12" customHeight="1" x14ac:dyDescent="0.25">
      <c r="A170" s="103" t="s">
        <v>52</v>
      </c>
      <c r="B170" s="104">
        <v>823.46030891032569</v>
      </c>
      <c r="C170" s="104">
        <v>822.09983794206403</v>
      </c>
      <c r="D170" s="104">
        <v>856.50103604130925</v>
      </c>
      <c r="E170" s="104">
        <v>868.32523669478451</v>
      </c>
      <c r="F170" s="104">
        <v>882.35266956292423</v>
      </c>
      <c r="G170" s="104">
        <v>841.77797020812568</v>
      </c>
      <c r="H170" s="104">
        <v>892.55337123783397</v>
      </c>
      <c r="I170" s="104">
        <v>856.30930454952681</v>
      </c>
      <c r="J170" s="104">
        <v>935.04574847835624</v>
      </c>
      <c r="K170" s="104">
        <v>997.91552853034557</v>
      </c>
      <c r="L170" s="104">
        <v>949.38698237978383</v>
      </c>
      <c r="M170" s="104">
        <v>840.34644258128537</v>
      </c>
      <c r="N170" s="104">
        <v>884.02348592524947</v>
      </c>
      <c r="O170" s="104">
        <v>1105.0568846590156</v>
      </c>
      <c r="P170" s="104">
        <v>1095.1777748026102</v>
      </c>
      <c r="Q170" s="104">
        <v>1057.7438426818653</v>
      </c>
      <c r="R170" s="104">
        <v>1012.2474530646573</v>
      </c>
      <c r="S170" s="104">
        <v>1052.2221074982331</v>
      </c>
      <c r="T170" s="104">
        <v>1065.1174166315054</v>
      </c>
      <c r="U170" s="104">
        <v>1093.7219633900945</v>
      </c>
      <c r="V170" s="104">
        <v>1130.590069257009</v>
      </c>
      <c r="W170" s="104">
        <v>1164.379933795838</v>
      </c>
      <c r="DA170" s="132" t="s">
        <v>2402</v>
      </c>
    </row>
    <row r="171" spans="1:105" ht="12" customHeight="1" x14ac:dyDescent="0.25">
      <c r="A171" s="106" t="s">
        <v>122</v>
      </c>
      <c r="B171" s="101">
        <v>1786.0182759100383</v>
      </c>
      <c r="C171" s="101">
        <v>1752.4241837616194</v>
      </c>
      <c r="D171" s="101">
        <v>1784.9445548888123</v>
      </c>
      <c r="E171" s="101">
        <v>1770.4652397734578</v>
      </c>
      <c r="F171" s="101">
        <v>1820.8892761517113</v>
      </c>
      <c r="G171" s="101">
        <v>1748.9381577287365</v>
      </c>
      <c r="H171" s="101">
        <v>1797.5047261183124</v>
      </c>
      <c r="I171" s="101">
        <v>1795.5124303428993</v>
      </c>
      <c r="J171" s="101">
        <v>1916.7232280450721</v>
      </c>
      <c r="K171" s="101">
        <v>2052.0029345461494</v>
      </c>
      <c r="L171" s="101">
        <v>1996.8973819672146</v>
      </c>
      <c r="M171" s="101">
        <v>1974.862414745556</v>
      </c>
      <c r="N171" s="101">
        <v>1890.4135916206294</v>
      </c>
      <c r="O171" s="101">
        <v>1926.5386644739533</v>
      </c>
      <c r="P171" s="101">
        <v>1934.1017807251092</v>
      </c>
      <c r="Q171" s="101">
        <v>1940.7214006160023</v>
      </c>
      <c r="R171" s="101">
        <v>2010.2564205371696</v>
      </c>
      <c r="S171" s="101">
        <v>1994.6367769099813</v>
      </c>
      <c r="T171" s="101">
        <v>1927.299591802288</v>
      </c>
      <c r="U171" s="101">
        <v>1946.6365749065458</v>
      </c>
      <c r="V171" s="101">
        <v>1947.7687835706777</v>
      </c>
      <c r="W171" s="101">
        <v>2034.8906203169529</v>
      </c>
      <c r="DA171" s="131" t="s">
        <v>2403</v>
      </c>
    </row>
    <row r="172" spans="1:105" ht="12" customHeight="1" x14ac:dyDescent="0.25">
      <c r="A172" s="107" t="s">
        <v>121</v>
      </c>
      <c r="B172" s="104">
        <v>1188.2586651058461</v>
      </c>
      <c r="C172" s="104">
        <v>1170.1625006862912</v>
      </c>
      <c r="D172" s="104">
        <v>1204.249877765528</v>
      </c>
      <c r="E172" s="104">
        <v>1194.3819261641879</v>
      </c>
      <c r="F172" s="104">
        <v>1237.8282817886834</v>
      </c>
      <c r="G172" s="104">
        <v>1212.3588845532147</v>
      </c>
      <c r="H172" s="104">
        <v>1235.8991154385717</v>
      </c>
      <c r="I172" s="104">
        <v>1238.221992786873</v>
      </c>
      <c r="J172" s="104">
        <v>1320.0304717009312</v>
      </c>
      <c r="K172" s="104">
        <v>1420.0770207711491</v>
      </c>
      <c r="L172" s="104">
        <v>1388.4903996196995</v>
      </c>
      <c r="M172" s="104">
        <v>1375.9144679984199</v>
      </c>
      <c r="N172" s="104">
        <v>1301.1810396063122</v>
      </c>
      <c r="O172" s="104">
        <v>1350.4324183073873</v>
      </c>
      <c r="P172" s="104">
        <v>1365.3663609550986</v>
      </c>
      <c r="Q172" s="104">
        <v>1370.6824329870683</v>
      </c>
      <c r="R172" s="104">
        <v>1454.3688074548354</v>
      </c>
      <c r="S172" s="104">
        <v>1466.0522140272324</v>
      </c>
      <c r="T172" s="104">
        <v>1428.2482074958502</v>
      </c>
      <c r="U172" s="104">
        <v>1451.1023789150581</v>
      </c>
      <c r="V172" s="104">
        <v>1470.8206960372477</v>
      </c>
      <c r="W172" s="104">
        <v>1584.0693256376335</v>
      </c>
      <c r="DA172" s="132" t="s">
        <v>2404</v>
      </c>
    </row>
    <row r="173" spans="1:105" ht="12" customHeight="1" x14ac:dyDescent="0.25">
      <c r="A173" s="108" t="s">
        <v>53</v>
      </c>
      <c r="B173" s="98">
        <v>353.01341386458472</v>
      </c>
      <c r="C173" s="98">
        <v>343.03939044157522</v>
      </c>
      <c r="D173" s="98">
        <v>358.9571421176563</v>
      </c>
      <c r="E173" s="98">
        <v>344.19550520723732</v>
      </c>
      <c r="F173" s="98">
        <v>362.16558740352269</v>
      </c>
      <c r="G173" s="98">
        <v>394.48075477755026</v>
      </c>
      <c r="H173" s="98">
        <v>364.91390668210903</v>
      </c>
      <c r="I173" s="98">
        <v>368.43352157145841</v>
      </c>
      <c r="J173" s="98">
        <v>385.646439542525</v>
      </c>
      <c r="K173" s="98">
        <v>417.11268697802689</v>
      </c>
      <c r="L173" s="98">
        <v>409.46682663018834</v>
      </c>
      <c r="M173" s="98">
        <v>396.82501059544029</v>
      </c>
      <c r="N173" s="98">
        <v>317.20013125390642</v>
      </c>
      <c r="O173" s="98">
        <v>353.64204848640185</v>
      </c>
      <c r="P173" s="98">
        <v>347.57673664180999</v>
      </c>
      <c r="Q173" s="98">
        <v>329.64966403989501</v>
      </c>
      <c r="R173" s="98">
        <v>397.64322660487301</v>
      </c>
      <c r="S173" s="98">
        <v>406.9204463788148</v>
      </c>
      <c r="T173" s="98">
        <v>382.77724190016096</v>
      </c>
      <c r="U173" s="98">
        <v>373.59596486323397</v>
      </c>
      <c r="V173" s="98">
        <v>369.98273877928801</v>
      </c>
      <c r="W173" s="98">
        <v>403.55063547136621</v>
      </c>
      <c r="DA173" s="63" t="s">
        <v>2405</v>
      </c>
    </row>
    <row r="174" spans="1:105" ht="12" customHeight="1" x14ac:dyDescent="0.25">
      <c r="A174" s="115" t="s">
        <v>52</v>
      </c>
      <c r="B174" s="33">
        <v>835.24525124126149</v>
      </c>
      <c r="C174" s="33">
        <v>827.1231102447158</v>
      </c>
      <c r="D174" s="33">
        <v>845.29273564787184</v>
      </c>
      <c r="E174" s="33">
        <v>850.18642095695054</v>
      </c>
      <c r="F174" s="33">
        <v>875.66269438516053</v>
      </c>
      <c r="G174" s="33">
        <v>817.87812977566466</v>
      </c>
      <c r="H174" s="33">
        <v>870.98520875646273</v>
      </c>
      <c r="I174" s="33">
        <v>869.78847121541457</v>
      </c>
      <c r="J174" s="33">
        <v>934.38403215840606</v>
      </c>
      <c r="K174" s="33">
        <v>1002.9643337931223</v>
      </c>
      <c r="L174" s="33">
        <v>979.02357298951108</v>
      </c>
      <c r="M174" s="33">
        <v>979.08945740297952</v>
      </c>
      <c r="N174" s="33">
        <v>983.98090835240544</v>
      </c>
      <c r="O174" s="33">
        <v>996.79036982098523</v>
      </c>
      <c r="P174" s="33">
        <v>1017.7896243132885</v>
      </c>
      <c r="Q174" s="33">
        <v>1041.0327689471733</v>
      </c>
      <c r="R174" s="33">
        <v>1056.7255808499624</v>
      </c>
      <c r="S174" s="33">
        <v>1059.1317676484177</v>
      </c>
      <c r="T174" s="33">
        <v>1045.4709655956894</v>
      </c>
      <c r="U174" s="33">
        <v>1077.5064140518239</v>
      </c>
      <c r="V174" s="33">
        <v>1100.8379572579595</v>
      </c>
      <c r="W174" s="33">
        <v>1180.5186901662671</v>
      </c>
      <c r="DA174" s="60" t="s">
        <v>2406</v>
      </c>
    </row>
    <row r="175" spans="1:105" ht="12" customHeight="1" x14ac:dyDescent="0.25">
      <c r="A175" s="121" t="s">
        <v>54</v>
      </c>
      <c r="B175" s="122">
        <v>662.07896029277924</v>
      </c>
      <c r="C175" s="122">
        <v>642.691141308797</v>
      </c>
      <c r="D175" s="122">
        <v>722.45393845848116</v>
      </c>
      <c r="E175" s="122">
        <v>697.46368542637686</v>
      </c>
      <c r="F175" s="122">
        <v>747.70917722961315</v>
      </c>
      <c r="G175" s="122">
        <v>728.86310755108218</v>
      </c>
      <c r="H175" s="122">
        <v>749.75444795180397</v>
      </c>
      <c r="I175" s="122">
        <v>715.66577031719009</v>
      </c>
      <c r="J175" s="122">
        <v>715.6935131358473</v>
      </c>
      <c r="K175" s="122">
        <v>750.56674590187652</v>
      </c>
      <c r="L175" s="122">
        <v>718.78101557941409</v>
      </c>
      <c r="M175" s="122">
        <v>680.88664628912261</v>
      </c>
      <c r="N175" s="122">
        <v>663.11272648906413</v>
      </c>
      <c r="O175" s="122">
        <v>737.10693539751117</v>
      </c>
      <c r="P175" s="122">
        <v>751.39751576661865</v>
      </c>
      <c r="Q175" s="122">
        <v>742.98079013598192</v>
      </c>
      <c r="R175" s="122">
        <v>778.88796321196219</v>
      </c>
      <c r="S175" s="122">
        <v>778.325572851125</v>
      </c>
      <c r="T175" s="122">
        <v>810.52343576407043</v>
      </c>
      <c r="U175" s="122">
        <v>844.6461465067639</v>
      </c>
      <c r="V175" s="122">
        <v>974.25394652011494</v>
      </c>
      <c r="W175" s="122">
        <v>950.50053199413787</v>
      </c>
      <c r="DA175" s="130" t="s">
        <v>2407</v>
      </c>
    </row>
    <row r="176" spans="1:105" ht="12" customHeight="1" x14ac:dyDescent="0.25">
      <c r="A176" s="97" t="s">
        <v>50</v>
      </c>
      <c r="B176" s="98">
        <v>827.70881888857309</v>
      </c>
      <c r="C176" s="98">
        <v>830.87420263967965</v>
      </c>
      <c r="D176" s="98">
        <v>880.50841401430273</v>
      </c>
      <c r="E176" s="98">
        <v>848.71066300535335</v>
      </c>
      <c r="F176" s="98">
        <v>968.1975081160798</v>
      </c>
      <c r="G176" s="98">
        <v>896.94963399182507</v>
      </c>
      <c r="H176" s="98">
        <v>897.40558683425024</v>
      </c>
      <c r="I176" s="98">
        <v>931.33657389041434</v>
      </c>
      <c r="J176" s="98">
        <v>940.05148578518833</v>
      </c>
      <c r="K176" s="98">
        <v>829.18430130786783</v>
      </c>
      <c r="L176" s="98">
        <v>1029.7986515588145</v>
      </c>
      <c r="M176" s="98">
        <v>963.40752296168512</v>
      </c>
      <c r="N176" s="98">
        <v>302.35811173589138</v>
      </c>
      <c r="O176" s="98">
        <v>1096.561429890701</v>
      </c>
      <c r="P176" s="98">
        <v>1065.7047308719011</v>
      </c>
      <c r="Q176" s="98">
        <v>935.13730202892884</v>
      </c>
      <c r="R176" s="98">
        <v>883.79198734220245</v>
      </c>
      <c r="S176" s="98">
        <v>884.09998408436923</v>
      </c>
      <c r="T176" s="98">
        <v>1070.7167808409786</v>
      </c>
      <c r="U176" s="98">
        <v>1113.6012959596335</v>
      </c>
      <c r="V176" s="98">
        <v>1252.0864856693772</v>
      </c>
      <c r="W176" s="98">
        <v>1212.627063391159</v>
      </c>
      <c r="DA176" s="63" t="s">
        <v>2408</v>
      </c>
    </row>
    <row r="177" spans="1:105" ht="12" customHeight="1" x14ac:dyDescent="0.25">
      <c r="A177" s="109" t="s">
        <v>120</v>
      </c>
      <c r="B177" s="33">
        <v>654.57848398769113</v>
      </c>
      <c r="C177" s="33">
        <v>634.65299229280322</v>
      </c>
      <c r="D177" s="33">
        <v>716.49797073086165</v>
      </c>
      <c r="E177" s="33">
        <v>692.05870133772294</v>
      </c>
      <c r="F177" s="33">
        <v>740.13874636483558</v>
      </c>
      <c r="G177" s="33">
        <v>723.11312999601671</v>
      </c>
      <c r="H177" s="33">
        <v>744.42597566229153</v>
      </c>
      <c r="I177" s="33">
        <v>707.32959834663768</v>
      </c>
      <c r="J177" s="33">
        <v>706.42054094219634</v>
      </c>
      <c r="K177" s="33">
        <v>747.20284947732978</v>
      </c>
      <c r="L177" s="33">
        <v>705.04320339241383</v>
      </c>
      <c r="M177" s="33">
        <v>667.86207542992292</v>
      </c>
      <c r="N177" s="33">
        <v>681.30428248592602</v>
      </c>
      <c r="O177" s="33">
        <v>711.26875988912934</v>
      </c>
      <c r="P177" s="33">
        <v>722.17544624189122</v>
      </c>
      <c r="Q177" s="33">
        <v>721.77136778879753</v>
      </c>
      <c r="R177" s="33">
        <v>766.06478534917915</v>
      </c>
      <c r="S177" s="33">
        <v>763.25110577765611</v>
      </c>
      <c r="T177" s="33">
        <v>766.01434551034504</v>
      </c>
      <c r="U177" s="33">
        <v>793.5297806700645</v>
      </c>
      <c r="V177" s="33">
        <v>914.23727963938939</v>
      </c>
      <c r="W177" s="33">
        <v>887.30311194122601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6119.358503609521</v>
      </c>
      <c r="C3" s="117">
        <f t="shared" si="0"/>
        <v>7053.2927823460686</v>
      </c>
      <c r="D3" s="117">
        <f t="shared" si="0"/>
        <v>5252.3073802346207</v>
      </c>
      <c r="E3" s="117">
        <f t="shared" si="0"/>
        <v>6946.686718244342</v>
      </c>
      <c r="F3" s="117">
        <f t="shared" si="0"/>
        <v>8056.7816792718359</v>
      </c>
      <c r="G3" s="117">
        <f t="shared" si="0"/>
        <v>8845.3652536532445</v>
      </c>
      <c r="H3" s="117">
        <f t="shared" si="0"/>
        <v>4932.3337280916994</v>
      </c>
      <c r="I3" s="117">
        <f t="shared" si="0"/>
        <v>5445.564778407499</v>
      </c>
      <c r="J3" s="117">
        <f t="shared" si="0"/>
        <v>11569.980463588332</v>
      </c>
      <c r="K3" s="117">
        <f t="shared" si="0"/>
        <v>7693.4481646537615</v>
      </c>
      <c r="L3" s="117">
        <f t="shared" si="0"/>
        <v>7236.1690200056792</v>
      </c>
      <c r="M3" s="117">
        <f t="shared" si="0"/>
        <v>9847.5412687806875</v>
      </c>
      <c r="N3" s="117">
        <f t="shared" si="0"/>
        <v>3495.7228165530096</v>
      </c>
      <c r="O3" s="117">
        <f t="shared" si="0"/>
        <v>4432.8976173485999</v>
      </c>
      <c r="P3" s="117">
        <f t="shared" si="0"/>
        <v>7177.4881433138389</v>
      </c>
      <c r="Q3" s="117">
        <f t="shared" si="0"/>
        <v>9778.0996669193082</v>
      </c>
      <c r="R3" s="117">
        <f t="shared" ref="R3:V3" si="1">R4+R7+R9+R19</f>
        <v>6433.1912444756254</v>
      </c>
      <c r="S3" s="117">
        <f t="shared" si="1"/>
        <v>9138.5900953740384</v>
      </c>
      <c r="T3" s="117">
        <f t="shared" si="1"/>
        <v>7783.9832517673249</v>
      </c>
      <c r="U3" s="117">
        <f t="shared" si="1"/>
        <v>8460.3457651225417</v>
      </c>
      <c r="V3" s="117">
        <f t="shared" si="1"/>
        <v>8484.6785667121785</v>
      </c>
      <c r="W3" s="117">
        <f t="shared" ref="W3" si="2">W4+W7+W9+W19</f>
        <v>8615.6117075681395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4250.838912159149</v>
      </c>
      <c r="C4" s="122">
        <f t="shared" si="3"/>
        <v>4998.4229153952783</v>
      </c>
      <c r="D4" s="122">
        <f t="shared" si="3"/>
        <v>2963.2440496353438</v>
      </c>
      <c r="E4" s="122">
        <f t="shared" si="3"/>
        <v>4126.1331977739246</v>
      </c>
      <c r="F4" s="122">
        <f t="shared" si="3"/>
        <v>5546.868225058116</v>
      </c>
      <c r="G4" s="122">
        <f t="shared" si="3"/>
        <v>6385.4108049300157</v>
      </c>
      <c r="H4" s="122">
        <f t="shared" si="3"/>
        <v>2451.8609633670726</v>
      </c>
      <c r="I4" s="122">
        <f t="shared" si="3"/>
        <v>3021.0909614414509</v>
      </c>
      <c r="J4" s="122">
        <f t="shared" si="3"/>
        <v>9304.4724283579908</v>
      </c>
      <c r="K4" s="122">
        <f t="shared" si="3"/>
        <v>5599.5623411938495</v>
      </c>
      <c r="L4" s="122">
        <f t="shared" si="3"/>
        <v>5113.3401250632096</v>
      </c>
      <c r="M4" s="122">
        <f t="shared" si="3"/>
        <v>7701.4022440424042</v>
      </c>
      <c r="N4" s="122">
        <f t="shared" si="3"/>
        <v>823.88037549377225</v>
      </c>
      <c r="O4" s="122">
        <f t="shared" si="3"/>
        <v>1953.6545730155478</v>
      </c>
      <c r="P4" s="122">
        <f t="shared" si="3"/>
        <v>4594.9690806957087</v>
      </c>
      <c r="Q4" s="122">
        <f t="shared" si="3"/>
        <v>6548.4514961206223</v>
      </c>
      <c r="R4" s="122">
        <f t="shared" ref="R4:V4" si="4">SUM(R5:R6)</f>
        <v>2606.2791307604416</v>
      </c>
      <c r="S4" s="122">
        <f t="shared" si="4"/>
        <v>5252.5675054932972</v>
      </c>
      <c r="T4" s="122">
        <f t="shared" si="4"/>
        <v>4301.9663851215009</v>
      </c>
      <c r="U4" s="122">
        <f t="shared" si="4"/>
        <v>4202.614223185521</v>
      </c>
      <c r="V4" s="122">
        <f t="shared" si="4"/>
        <v>4285.2411585363016</v>
      </c>
      <c r="W4" s="122">
        <f t="shared" ref="W4" si="5">SUM(W5:W6)</f>
        <v>4653.2782860673296</v>
      </c>
      <c r="DA4" s="130" t="s">
        <v>2412</v>
      </c>
    </row>
    <row r="5" spans="1:105" ht="12" customHeight="1" x14ac:dyDescent="0.25">
      <c r="A5" s="97" t="s">
        <v>51</v>
      </c>
      <c r="B5" s="98">
        <v>4210.0702634221034</v>
      </c>
      <c r="C5" s="98">
        <v>4952.4474473428163</v>
      </c>
      <c r="D5" s="98">
        <v>2935.1843992308909</v>
      </c>
      <c r="E5" s="98">
        <v>4089.2933725270896</v>
      </c>
      <c r="F5" s="98">
        <v>5494.1430837007492</v>
      </c>
      <c r="G5" s="98">
        <v>6325.5685708852789</v>
      </c>
      <c r="H5" s="98">
        <v>2429.4654098132733</v>
      </c>
      <c r="I5" s="98">
        <v>2995.2097872667646</v>
      </c>
      <c r="J5" s="98">
        <v>9224.562487484729</v>
      </c>
      <c r="K5" s="98">
        <v>5549.1651243700999</v>
      </c>
      <c r="L5" s="98">
        <v>5069.8785062262332</v>
      </c>
      <c r="M5" s="98">
        <v>7636.1410116551242</v>
      </c>
      <c r="N5" s="98">
        <v>817.66710647166076</v>
      </c>
      <c r="O5" s="98">
        <v>1937.495542031681</v>
      </c>
      <c r="P5" s="98">
        <v>4555.8674541119935</v>
      </c>
      <c r="Q5" s="98">
        <v>6495.8002638834023</v>
      </c>
      <c r="R5" s="98">
        <v>2585.4499820495375</v>
      </c>
      <c r="S5" s="98">
        <v>5210.7411870820333</v>
      </c>
      <c r="T5" s="98">
        <v>4267.8582065711071</v>
      </c>
      <c r="U5" s="98">
        <v>4169.4092361005787</v>
      </c>
      <c r="V5" s="98">
        <v>4251.4657591884088</v>
      </c>
      <c r="W5" s="98">
        <v>4616.6465555826007</v>
      </c>
      <c r="DA5" s="63" t="s">
        <v>2413</v>
      </c>
    </row>
    <row r="6" spans="1:105" ht="12" customHeight="1" x14ac:dyDescent="0.25">
      <c r="A6" s="97" t="s">
        <v>53</v>
      </c>
      <c r="B6" s="98">
        <v>40.768648737045481</v>
      </c>
      <c r="C6" s="98">
        <v>45.975468052462375</v>
      </c>
      <c r="D6" s="98">
        <v>28.059650404452984</v>
      </c>
      <c r="E6" s="98">
        <v>36.83982524683541</v>
      </c>
      <c r="F6" s="98">
        <v>52.725141357366319</v>
      </c>
      <c r="G6" s="98">
        <v>59.842234044737182</v>
      </c>
      <c r="H6" s="98">
        <v>22.395553553799374</v>
      </c>
      <c r="I6" s="98">
        <v>25.881174174686365</v>
      </c>
      <c r="J6" s="98">
        <v>79.909940873262556</v>
      </c>
      <c r="K6" s="98">
        <v>50.397216823749297</v>
      </c>
      <c r="L6" s="98">
        <v>43.461618836976129</v>
      </c>
      <c r="M6" s="98">
        <v>65.261232387280245</v>
      </c>
      <c r="N6" s="98">
        <v>6.2132690221114686</v>
      </c>
      <c r="O6" s="98">
        <v>16.159030983866888</v>
      </c>
      <c r="P6" s="98">
        <v>39.101626583715124</v>
      </c>
      <c r="Q6" s="98">
        <v>52.651232237220214</v>
      </c>
      <c r="R6" s="98">
        <v>20.829148710903922</v>
      </c>
      <c r="S6" s="98">
        <v>41.826318411263706</v>
      </c>
      <c r="T6" s="98">
        <v>34.10817855039398</v>
      </c>
      <c r="U6" s="98">
        <v>33.204987084942026</v>
      </c>
      <c r="V6" s="98">
        <v>33.775399347892517</v>
      </c>
      <c r="W6" s="98">
        <v>36.631730484729111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344.77132046770282</v>
      </c>
      <c r="C7" s="122">
        <f t="shared" si="6"/>
        <v>555.54329954436014</v>
      </c>
      <c r="D7" s="122">
        <f t="shared" si="6"/>
        <v>698.2573595345284</v>
      </c>
      <c r="E7" s="122">
        <f t="shared" si="6"/>
        <v>1248.6563530492972</v>
      </c>
      <c r="F7" s="122">
        <f t="shared" si="6"/>
        <v>860.59246891590908</v>
      </c>
      <c r="G7" s="122">
        <f t="shared" si="6"/>
        <v>859.4949925375837</v>
      </c>
      <c r="H7" s="122">
        <f t="shared" si="6"/>
        <v>825.06461609465578</v>
      </c>
      <c r="I7" s="122">
        <f t="shared" si="6"/>
        <v>791.39575675651611</v>
      </c>
      <c r="J7" s="122">
        <f t="shared" si="6"/>
        <v>555.49063326000805</v>
      </c>
      <c r="K7" s="122">
        <f t="shared" si="6"/>
        <v>266.86226796143887</v>
      </c>
      <c r="L7" s="122">
        <f t="shared" si="6"/>
        <v>346.86189866316158</v>
      </c>
      <c r="M7" s="122">
        <f t="shared" si="6"/>
        <v>404.49624241303718</v>
      </c>
      <c r="N7" s="122">
        <f t="shared" si="6"/>
        <v>984.93917048193009</v>
      </c>
      <c r="O7" s="122">
        <f t="shared" si="6"/>
        <v>705.50889124747835</v>
      </c>
      <c r="P7" s="122">
        <f t="shared" si="6"/>
        <v>782.52991535470278</v>
      </c>
      <c r="Q7" s="122">
        <f t="shared" si="6"/>
        <v>1421.2481002914733</v>
      </c>
      <c r="R7" s="122">
        <f t="shared" si="6"/>
        <v>1922.3132485098376</v>
      </c>
      <c r="S7" s="122">
        <f t="shared" si="6"/>
        <v>1965.2353043932387</v>
      </c>
      <c r="T7" s="122">
        <f t="shared" si="6"/>
        <v>1564.4377678949313</v>
      </c>
      <c r="U7" s="122">
        <f t="shared" si="6"/>
        <v>2283.9230230342441</v>
      </c>
      <c r="V7" s="122">
        <f t="shared" si="6"/>
        <v>2099.3113051550145</v>
      </c>
      <c r="W7" s="122">
        <f t="shared" si="6"/>
        <v>1763.2709772576311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344.77132046770282</v>
      </c>
      <c r="C8" s="98">
        <f>IF(RES_hhdet_tes!C8=0,0,RES_hhdet_tes!C8*1000*11630/RES_hhdet_num!C3)</f>
        <v>555.54329954436014</v>
      </c>
      <c r="D8" s="98">
        <f>IF(RES_hhdet_tes!D8=0,0,RES_hhdet_tes!D8*1000*11630/RES_hhdet_num!D3)</f>
        <v>698.2573595345284</v>
      </c>
      <c r="E8" s="98">
        <f>IF(RES_hhdet_tes!E8=0,0,RES_hhdet_tes!E8*1000*11630/RES_hhdet_num!E3)</f>
        <v>1248.6563530492972</v>
      </c>
      <c r="F8" s="98">
        <f>IF(RES_hhdet_tes!F8=0,0,RES_hhdet_tes!F8*1000*11630/RES_hhdet_num!F3)</f>
        <v>860.59246891590908</v>
      </c>
      <c r="G8" s="98">
        <f>IF(RES_hhdet_tes!G8=0,0,RES_hhdet_tes!G8*1000*11630/RES_hhdet_num!G3)</f>
        <v>859.4949925375837</v>
      </c>
      <c r="H8" s="98">
        <f>IF(RES_hhdet_tes!H8=0,0,RES_hhdet_tes!H8*1000*11630/RES_hhdet_num!H3)</f>
        <v>825.06461609465578</v>
      </c>
      <c r="I8" s="98">
        <f>IF(RES_hhdet_tes!I8=0,0,RES_hhdet_tes!I8*1000*11630/RES_hhdet_num!I3)</f>
        <v>791.39575675651611</v>
      </c>
      <c r="J8" s="98">
        <f>IF(RES_hhdet_tes!J8=0,0,RES_hhdet_tes!J8*1000*11630/RES_hhdet_num!J3)</f>
        <v>555.49063326000805</v>
      </c>
      <c r="K8" s="98">
        <f>IF(RES_hhdet_tes!K8=0,0,RES_hhdet_tes!K8*1000*11630/RES_hhdet_num!K3)</f>
        <v>266.86226796143887</v>
      </c>
      <c r="L8" s="98">
        <f>IF(RES_hhdet_tes!L8=0,0,RES_hhdet_tes!L8*1000*11630/RES_hhdet_num!L3)</f>
        <v>346.86189866316158</v>
      </c>
      <c r="M8" s="98">
        <f>IF(RES_hhdet_tes!M8=0,0,RES_hhdet_tes!M8*1000*11630/RES_hhdet_num!M3)</f>
        <v>404.49624241303718</v>
      </c>
      <c r="N8" s="98">
        <f>IF(RES_hhdet_tes!N8=0,0,RES_hhdet_tes!N8*1000*11630/RES_hhdet_num!N3)</f>
        <v>984.93917048193009</v>
      </c>
      <c r="O8" s="98">
        <f>IF(RES_hhdet_tes!O8=0,0,RES_hhdet_tes!O8*1000*11630/RES_hhdet_num!O3)</f>
        <v>705.50889124747835</v>
      </c>
      <c r="P8" s="98">
        <f>IF(RES_hhdet_tes!P8=0,0,RES_hhdet_tes!P8*1000*11630/RES_hhdet_num!P3)</f>
        <v>782.52991535470278</v>
      </c>
      <c r="Q8" s="98">
        <f>IF(RES_hhdet_tes!Q8=0,0,RES_hhdet_tes!Q8*1000*11630/RES_hhdet_num!Q3)</f>
        <v>1421.2481002914733</v>
      </c>
      <c r="R8" s="98">
        <f>IF(RES_hhdet_tes!R8=0,0,RES_hhdet_tes!R8*1000*11630/RES_hhdet_num!R3)</f>
        <v>1922.3132485098376</v>
      </c>
      <c r="S8" s="98">
        <f>IF(RES_hhdet_tes!S8=0,0,RES_hhdet_tes!S8*1000*11630/RES_hhdet_num!S3)</f>
        <v>1965.2353043932387</v>
      </c>
      <c r="T8" s="98">
        <f>IF(RES_hhdet_tes!T8=0,0,RES_hhdet_tes!T8*1000*11630/RES_hhdet_num!T3)</f>
        <v>1564.4377678949313</v>
      </c>
      <c r="U8" s="98">
        <f>IF(RES_hhdet_tes!U8=0,0,RES_hhdet_tes!U8*1000*11630/RES_hhdet_num!U3)</f>
        <v>2283.9230230342441</v>
      </c>
      <c r="V8" s="98">
        <f>IF(RES_hhdet_tes!V8=0,0,RES_hhdet_tes!V8*1000*11630/RES_hhdet_num!V3)</f>
        <v>2099.3113051550145</v>
      </c>
      <c r="W8" s="98">
        <f>IF(RES_hhdet_tes!W8=0,0,RES_hhdet_tes!W8*1000*11630/RES_hhdet_num!W3)</f>
        <v>1763.2709772576311</v>
      </c>
      <c r="DA8" s="63" t="s">
        <v>2416</v>
      </c>
    </row>
    <row r="9" spans="1:105" ht="12" customHeight="1" x14ac:dyDescent="0.25">
      <c r="A9" s="121" t="s">
        <v>55</v>
      </c>
      <c r="B9" s="122">
        <v>1040.8971527601802</v>
      </c>
      <c r="C9" s="122">
        <v>1028.6004973710515</v>
      </c>
      <c r="D9" s="122">
        <v>1058.3604343310051</v>
      </c>
      <c r="E9" s="122">
        <v>1055.9762637620408</v>
      </c>
      <c r="F9" s="122">
        <v>1093.9991728443124</v>
      </c>
      <c r="G9" s="122">
        <v>1057.3315451355925</v>
      </c>
      <c r="H9" s="122">
        <v>1094.6214200454945</v>
      </c>
      <c r="I9" s="122">
        <v>1096.7413242473326</v>
      </c>
      <c r="J9" s="122">
        <v>1173.0341605440651</v>
      </c>
      <c r="K9" s="122">
        <v>1262.3372661767057</v>
      </c>
      <c r="L9" s="122">
        <v>1234.9010260157784</v>
      </c>
      <c r="M9" s="122">
        <v>1228.2811618380324</v>
      </c>
      <c r="N9" s="122">
        <v>1182.6615818589107</v>
      </c>
      <c r="O9" s="122">
        <v>1215.0659172811797</v>
      </c>
      <c r="P9" s="122">
        <v>1232.1072386176211</v>
      </c>
      <c r="Q9" s="122">
        <v>1247.3173317019402</v>
      </c>
      <c r="R9" s="122">
        <v>1313.0884929647757</v>
      </c>
      <c r="S9" s="122">
        <v>1327.4532804508774</v>
      </c>
      <c r="T9" s="122">
        <v>1302.0979887578715</v>
      </c>
      <c r="U9" s="122">
        <v>1331.8620991235182</v>
      </c>
      <c r="V9" s="122">
        <v>1357.2397411954626</v>
      </c>
      <c r="W9" s="122">
        <v>1467.0526812121739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1026.0514738256284</v>
      </c>
      <c r="C11" s="98">
        <v>1022.3931956026846</v>
      </c>
      <c r="D11" s="98">
        <v>1072.9112171625898</v>
      </c>
      <c r="E11" s="98">
        <v>1080.1946136613844</v>
      </c>
      <c r="F11" s="98">
        <v>1103.3088033845975</v>
      </c>
      <c r="G11" s="98">
        <v>1089.956786977787</v>
      </c>
      <c r="H11" s="98">
        <v>1122.5534343400802</v>
      </c>
      <c r="I11" s="98">
        <v>1077.7363337135503</v>
      </c>
      <c r="J11" s="98">
        <v>1172.6222156556853</v>
      </c>
      <c r="K11" s="98">
        <v>1253.5255660128967</v>
      </c>
      <c r="L11" s="98">
        <v>1191.5176555578125</v>
      </c>
      <c r="M11" s="98">
        <v>1000.1872365534197</v>
      </c>
      <c r="N11" s="98">
        <v>894.53011476974143</v>
      </c>
      <c r="O11" s="98">
        <v>1348.5295782881262</v>
      </c>
      <c r="P11" s="98">
        <v>1323.7346879477659</v>
      </c>
      <c r="Q11" s="98">
        <v>1259.8521550860019</v>
      </c>
      <c r="R11" s="98">
        <v>1248.8116260983891</v>
      </c>
      <c r="S11" s="98">
        <v>1309.7994892309957</v>
      </c>
      <c r="T11" s="98">
        <v>1319.9096426898491</v>
      </c>
      <c r="U11" s="98">
        <v>1343.7275572485419</v>
      </c>
      <c r="V11" s="98">
        <v>1387.9007508742689</v>
      </c>
      <c r="W11" s="98">
        <v>1437.4602791751413</v>
      </c>
      <c r="DA11" s="63" t="s">
        <v>2419</v>
      </c>
    </row>
    <row r="12" spans="1:105" ht="12" customHeight="1" x14ac:dyDescent="0.25">
      <c r="A12" s="97" t="s">
        <v>123</v>
      </c>
      <c r="B12" s="98">
        <v>1026.0514738256281</v>
      </c>
      <c r="C12" s="98">
        <v>1022.4025610609136</v>
      </c>
      <c r="D12" s="98">
        <v>1072.9236652080031</v>
      </c>
      <c r="E12" s="98">
        <v>1080.259052724904</v>
      </c>
      <c r="F12" s="98">
        <v>1103.2655729863868</v>
      </c>
      <c r="G12" s="98">
        <v>1089.8233316447306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202.59116491530253</v>
      </c>
      <c r="C13" s="101">
        <v>200.18091250424854</v>
      </c>
      <c r="D13" s="101">
        <v>216.08426052178504</v>
      </c>
      <c r="E13" s="101">
        <v>211.33100535552586</v>
      </c>
      <c r="F13" s="101">
        <v>220.06214622063453</v>
      </c>
      <c r="G13" s="101">
        <v>247.2098307017186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823.46030891032569</v>
      </c>
      <c r="C14" s="104">
        <v>822.22164855666506</v>
      </c>
      <c r="D14" s="104">
        <v>856.83940468621802</v>
      </c>
      <c r="E14" s="104">
        <v>868.92804736937808</v>
      </c>
      <c r="F14" s="104">
        <v>883.20342676575228</v>
      </c>
      <c r="G14" s="104">
        <v>842.61350094301201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1041.0036442267472</v>
      </c>
      <c r="C15" s="101">
        <v>1028.4494565521093</v>
      </c>
      <c r="D15" s="101">
        <v>1058.4181245272875</v>
      </c>
      <c r="E15" s="101">
        <v>1055.7938045410956</v>
      </c>
      <c r="F15" s="101">
        <v>1094.3226103442116</v>
      </c>
      <c r="G15" s="101">
        <v>1057.3410502699712</v>
      </c>
      <c r="H15" s="101">
        <v>1094.5301980116053</v>
      </c>
      <c r="I15" s="101">
        <v>1096.2640932730314</v>
      </c>
      <c r="J15" s="101">
        <v>1172.0591734915815</v>
      </c>
      <c r="K15" s="101">
        <v>1261.4750483234009</v>
      </c>
      <c r="L15" s="101">
        <v>1234.5099930334964</v>
      </c>
      <c r="M15" s="101">
        <v>1229.3220398944425</v>
      </c>
      <c r="N15" s="101">
        <v>1183.7327783987801</v>
      </c>
      <c r="O15" s="101">
        <v>1215.7593933801436</v>
      </c>
      <c r="P15" s="101">
        <v>1233.1071702814352</v>
      </c>
      <c r="Q15" s="101">
        <v>1245.5973524240917</v>
      </c>
      <c r="R15" s="101">
        <v>1309.7234609952029</v>
      </c>
      <c r="S15" s="101">
        <v>1323.3854407789954</v>
      </c>
      <c r="T15" s="101">
        <v>1296.2040798097346</v>
      </c>
      <c r="U15" s="101">
        <v>1329.0253278065907</v>
      </c>
      <c r="V15" s="101">
        <v>1356.784689737837</v>
      </c>
      <c r="W15" s="101">
        <v>1470.5712930773639</v>
      </c>
      <c r="DA15" s="131" t="s">
        <v>2423</v>
      </c>
    </row>
    <row r="16" spans="1:105" ht="12" customHeight="1" x14ac:dyDescent="0.25">
      <c r="A16" s="107" t="s">
        <v>121</v>
      </c>
      <c r="B16" s="104">
        <v>1041.0036442267472</v>
      </c>
      <c r="C16" s="104">
        <v>1028.7533253922022</v>
      </c>
      <c r="D16" s="104">
        <v>1058.1680964963032</v>
      </c>
      <c r="E16" s="104">
        <v>1055.80766678025</v>
      </c>
      <c r="F16" s="104">
        <v>1093.7169872718496</v>
      </c>
      <c r="G16" s="104">
        <v>1056.956319355254</v>
      </c>
      <c r="H16" s="104">
        <v>1094.4330348848341</v>
      </c>
      <c r="I16" s="104">
        <v>1096.9195517256462</v>
      </c>
      <c r="J16" s="104">
        <v>1173.2442799542512</v>
      </c>
      <c r="K16" s="104">
        <v>1262.5621032156712</v>
      </c>
      <c r="L16" s="104">
        <v>1235.1395557628441</v>
      </c>
      <c r="M16" s="104">
        <v>1228.8436135328905</v>
      </c>
      <c r="N16" s="104">
        <v>1183.3958828163925</v>
      </c>
      <c r="O16" s="104">
        <v>1213.9257352644509</v>
      </c>
      <c r="P16" s="104">
        <v>1231.0824666300907</v>
      </c>
      <c r="Q16" s="104">
        <v>1247.9026294625007</v>
      </c>
      <c r="R16" s="104">
        <v>1314.6460299634225</v>
      </c>
      <c r="S16" s="104">
        <v>1328.942151255553</v>
      </c>
      <c r="T16" s="104">
        <v>1303.8770582378713</v>
      </c>
      <c r="U16" s="104">
        <v>1332.6770643782449</v>
      </c>
      <c r="V16" s="104">
        <v>1357.210169540145</v>
      </c>
      <c r="W16" s="104">
        <v>1466.0868643143037</v>
      </c>
      <c r="DA16" s="132" t="s">
        <v>2424</v>
      </c>
    </row>
    <row r="17" spans="1:105" ht="12" customHeight="1" x14ac:dyDescent="0.25">
      <c r="A17" s="108" t="s">
        <v>53</v>
      </c>
      <c r="B17" s="98">
        <v>205.75839298548587</v>
      </c>
      <c r="C17" s="98">
        <v>201.54569435743295</v>
      </c>
      <c r="D17" s="98">
        <v>212.60199692348667</v>
      </c>
      <c r="E17" s="98">
        <v>205.18152528698974</v>
      </c>
      <c r="F17" s="98">
        <v>217.29433046086896</v>
      </c>
      <c r="G17" s="98">
        <v>238.20931161619509</v>
      </c>
      <c r="H17" s="98">
        <v>222.17661787778195</v>
      </c>
      <c r="I17" s="98">
        <v>225.53609237797619</v>
      </c>
      <c r="J17" s="98">
        <v>236.97372138828385</v>
      </c>
      <c r="K17" s="98">
        <v>257.28616783316068</v>
      </c>
      <c r="L17" s="98">
        <v>253.55464413354497</v>
      </c>
      <c r="M17" s="98">
        <v>246.74464802883881</v>
      </c>
      <c r="N17" s="98">
        <v>198.00052547297003</v>
      </c>
      <c r="O17" s="98">
        <v>221.69678879909762</v>
      </c>
      <c r="P17" s="98">
        <v>220.61998505897898</v>
      </c>
      <c r="Q17" s="98">
        <v>213.73062687549779</v>
      </c>
      <c r="R17" s="98">
        <v>263.49329314226094</v>
      </c>
      <c r="S17" s="98">
        <v>274.42338281560473</v>
      </c>
      <c r="T17" s="98">
        <v>262.17803133693417</v>
      </c>
      <c r="U17" s="98">
        <v>258.49961889759322</v>
      </c>
      <c r="V17" s="98">
        <v>259.42380409427733</v>
      </c>
      <c r="W17" s="98">
        <v>288.384237768052</v>
      </c>
      <c r="DA17" s="63" t="s">
        <v>2425</v>
      </c>
    </row>
    <row r="18" spans="1:105" ht="12" customHeight="1" x14ac:dyDescent="0.25">
      <c r="A18" s="108" t="s">
        <v>52</v>
      </c>
      <c r="B18" s="98">
        <v>835.24525124126137</v>
      </c>
      <c r="C18" s="98">
        <v>827.20763103476907</v>
      </c>
      <c r="D18" s="98">
        <v>845.56609957281648</v>
      </c>
      <c r="E18" s="98">
        <v>850.62614149326032</v>
      </c>
      <c r="F18" s="98">
        <v>876.4226568109807</v>
      </c>
      <c r="G18" s="98">
        <v>818.74700773905897</v>
      </c>
      <c r="H18" s="98">
        <v>872.25641700705194</v>
      </c>
      <c r="I18" s="98">
        <v>871.38345934767005</v>
      </c>
      <c r="J18" s="98">
        <v>936.27055856596735</v>
      </c>
      <c r="K18" s="98">
        <v>1005.2759353825103</v>
      </c>
      <c r="L18" s="98">
        <v>981.58491162929931</v>
      </c>
      <c r="M18" s="98">
        <v>982.09896550405142</v>
      </c>
      <c r="N18" s="98">
        <v>985.39535734342257</v>
      </c>
      <c r="O18" s="98">
        <v>992.22894646535315</v>
      </c>
      <c r="P18" s="98">
        <v>1010.4624815711119</v>
      </c>
      <c r="Q18" s="98">
        <v>1034.1720025870027</v>
      </c>
      <c r="R18" s="98">
        <v>1051.1527368211619</v>
      </c>
      <c r="S18" s="98">
        <v>1054.5187684399482</v>
      </c>
      <c r="T18" s="98">
        <v>1041.699026900937</v>
      </c>
      <c r="U18" s="98">
        <v>1074.1774454806514</v>
      </c>
      <c r="V18" s="98">
        <v>1097.7863654458677</v>
      </c>
      <c r="W18" s="98">
        <v>1177.7026265462518</v>
      </c>
      <c r="DA18" s="63" t="s">
        <v>2426</v>
      </c>
    </row>
    <row r="19" spans="1:105" ht="12" customHeight="1" x14ac:dyDescent="0.25">
      <c r="A19" s="121" t="s">
        <v>54</v>
      </c>
      <c r="B19" s="122">
        <v>482.85111822248876</v>
      </c>
      <c r="C19" s="122">
        <v>470.72607003537939</v>
      </c>
      <c r="D19" s="122">
        <v>532.44553673374367</v>
      </c>
      <c r="E19" s="122">
        <v>515.92090365908041</v>
      </c>
      <c r="F19" s="122">
        <v>555.32181245349875</v>
      </c>
      <c r="G19" s="122">
        <v>543.12791105005294</v>
      </c>
      <c r="H19" s="122">
        <v>560.78672858447646</v>
      </c>
      <c r="I19" s="122">
        <v>536.33673596219887</v>
      </c>
      <c r="J19" s="122">
        <v>536.98324142626859</v>
      </c>
      <c r="K19" s="122">
        <v>564.68628932176671</v>
      </c>
      <c r="L19" s="122">
        <v>541.06597026352904</v>
      </c>
      <c r="M19" s="122">
        <v>513.36162048721394</v>
      </c>
      <c r="N19" s="122">
        <v>504.24168871839646</v>
      </c>
      <c r="O19" s="122">
        <v>558.66823580439393</v>
      </c>
      <c r="P19" s="122">
        <v>567.88190864580633</v>
      </c>
      <c r="Q19" s="122">
        <v>561.08273880527111</v>
      </c>
      <c r="R19" s="122">
        <v>591.51037224057052</v>
      </c>
      <c r="S19" s="122">
        <v>593.33400503662494</v>
      </c>
      <c r="T19" s="122">
        <v>615.48110999302105</v>
      </c>
      <c r="U19" s="122">
        <v>641.94641977925914</v>
      </c>
      <c r="V19" s="122">
        <v>742.88636182540006</v>
      </c>
      <c r="W19" s="122">
        <v>732.0097630310047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483.29959925770112</v>
      </c>
      <c r="C21" s="98">
        <v>486.05190415620189</v>
      </c>
      <c r="D21" s="98">
        <v>516.10635768195516</v>
      </c>
      <c r="E21" s="98">
        <v>498.44065677242639</v>
      </c>
      <c r="F21" s="98">
        <v>570.02647810917279</v>
      </c>
      <c r="G21" s="98">
        <v>529.46475560723911</v>
      </c>
      <c r="H21" s="98">
        <v>531.5267295321695</v>
      </c>
      <c r="I21" s="98">
        <v>552.61897016816647</v>
      </c>
      <c r="J21" s="98">
        <v>558.41144870143216</v>
      </c>
      <c r="K21" s="98">
        <v>493.10090008532677</v>
      </c>
      <c r="L21" s="98">
        <v>612.9937217882574</v>
      </c>
      <c r="M21" s="98">
        <v>574.00375461262092</v>
      </c>
      <c r="N21" s="98">
        <v>180.31503215956118</v>
      </c>
      <c r="O21" s="98">
        <v>654.6144238170383</v>
      </c>
      <c r="P21" s="98">
        <v>636.47372302531528</v>
      </c>
      <c r="Q21" s="98">
        <v>558.61423864860058</v>
      </c>
      <c r="R21" s="98">
        <v>528.33860090394148</v>
      </c>
      <c r="S21" s="98">
        <v>529.44434270733984</v>
      </c>
      <c r="T21" s="98">
        <v>642.90930238208705</v>
      </c>
      <c r="U21" s="98">
        <v>669.81510222019688</v>
      </c>
      <c r="V21" s="98">
        <v>755.92301808481784</v>
      </c>
      <c r="W21" s="98">
        <v>736.91156302869365</v>
      </c>
      <c r="DA21" s="63" t="s">
        <v>2429</v>
      </c>
    </row>
    <row r="22" spans="1:105" ht="12" customHeight="1" x14ac:dyDescent="0.25">
      <c r="A22" s="109" t="s">
        <v>120</v>
      </c>
      <c r="B22" s="33">
        <v>482.83081016686299</v>
      </c>
      <c r="C22" s="33">
        <v>470.03191460835438</v>
      </c>
      <c r="D22" s="33">
        <v>533.18542892593348</v>
      </c>
      <c r="E22" s="33">
        <v>516.71320946697415</v>
      </c>
      <c r="F22" s="33">
        <v>554.65432424284143</v>
      </c>
      <c r="G22" s="33">
        <v>543.74654178825665</v>
      </c>
      <c r="H22" s="33">
        <v>562.17281750549864</v>
      </c>
      <c r="I22" s="33">
        <v>535.50897992156024</v>
      </c>
      <c r="J22" s="33">
        <v>535.90117434121828</v>
      </c>
      <c r="K22" s="33">
        <v>568.25419047110313</v>
      </c>
      <c r="L22" s="33">
        <v>537.50929315980989</v>
      </c>
      <c r="M22" s="33">
        <v>510.3451729349037</v>
      </c>
      <c r="N22" s="33">
        <v>522.11937541415352</v>
      </c>
      <c r="O22" s="33">
        <v>547.30492012808895</v>
      </c>
      <c r="P22" s="33">
        <v>558.39475166897785</v>
      </c>
      <c r="Q22" s="33">
        <v>561.44223423701328</v>
      </c>
      <c r="R22" s="33">
        <v>600.81205262448736</v>
      </c>
      <c r="S22" s="33">
        <v>603.66381812303462</v>
      </c>
      <c r="T22" s="33">
        <v>610.5085095172152</v>
      </c>
      <c r="U22" s="33">
        <v>636.19755222655215</v>
      </c>
      <c r="V22" s="33">
        <v>739.70582119952485</v>
      </c>
      <c r="W22" s="33">
        <v>730.66927078673871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6005.2175901403316</v>
      </c>
      <c r="C24" s="117">
        <f t="shared" si="7"/>
        <v>6645.4912688264531</v>
      </c>
      <c r="D24" s="117">
        <f t="shared" si="7"/>
        <v>6210.7109810729398</v>
      </c>
      <c r="E24" s="117">
        <f t="shared" si="7"/>
        <v>7114.7433541733053</v>
      </c>
      <c r="F24" s="117">
        <f t="shared" si="7"/>
        <v>7428.4589731582646</v>
      </c>
      <c r="G24" s="117">
        <f t="shared" si="7"/>
        <v>7311.3541617814644</v>
      </c>
      <c r="H24" s="117">
        <f t="shared" si="7"/>
        <v>7350.7201188604176</v>
      </c>
      <c r="I24" s="117">
        <f t="shared" si="7"/>
        <v>7324.4283725903233</v>
      </c>
      <c r="J24" s="117">
        <f t="shared" si="7"/>
        <v>7466.2592017110674</v>
      </c>
      <c r="K24" s="117">
        <f t="shared" si="7"/>
        <v>6425.286545165558</v>
      </c>
      <c r="L24" s="117">
        <f t="shared" si="7"/>
        <v>7410.9920730859067</v>
      </c>
      <c r="M24" s="117">
        <f t="shared" si="7"/>
        <v>6661.7582274036813</v>
      </c>
      <c r="N24" s="117">
        <f t="shared" si="7"/>
        <v>5057.210277937771</v>
      </c>
      <c r="O24" s="117">
        <f t="shared" si="7"/>
        <v>7643.1007049660966</v>
      </c>
      <c r="P24" s="117">
        <f t="shared" si="7"/>
        <v>9957.4695688772099</v>
      </c>
      <c r="Q24" s="117">
        <f t="shared" si="7"/>
        <v>9375.6733917084639</v>
      </c>
      <c r="R24" s="117">
        <f t="shared" ref="R24:V24" si="8">R25+R28+R30+R39</f>
        <v>9552.3609988903263</v>
      </c>
      <c r="S24" s="117">
        <f t="shared" si="8"/>
        <v>9703.8647647921607</v>
      </c>
      <c r="T24" s="117">
        <f t="shared" si="8"/>
        <v>7755.7980889025457</v>
      </c>
      <c r="U24" s="117">
        <f t="shared" si="8"/>
        <v>7575.3500674880042</v>
      </c>
      <c r="V24" s="117">
        <f t="shared" si="8"/>
        <v>5377.6622748519994</v>
      </c>
      <c r="W24" s="117">
        <f t="shared" ref="W24" si="9">W25+W28+W30+W39</f>
        <v>9685.3090901947689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4136.6921192758555</v>
      </c>
      <c r="C25" s="122">
        <f t="shared" si="10"/>
        <v>4646.2051654515299</v>
      </c>
      <c r="D25" s="122">
        <f t="shared" si="10"/>
        <v>4129.4510029951498</v>
      </c>
      <c r="E25" s="122">
        <f t="shared" si="10"/>
        <v>4869.6177240709676</v>
      </c>
      <c r="F25" s="122">
        <f t="shared" si="10"/>
        <v>5425.3439354116081</v>
      </c>
      <c r="G25" s="122">
        <f t="shared" si="10"/>
        <v>5401.4873526215333</v>
      </c>
      <c r="H25" s="122">
        <f t="shared" si="10"/>
        <v>5394.7120452284571</v>
      </c>
      <c r="I25" s="122">
        <f t="shared" si="10"/>
        <v>5185.990326052508</v>
      </c>
      <c r="J25" s="122">
        <f t="shared" si="10"/>
        <v>5220.8519467611486</v>
      </c>
      <c r="K25" s="122">
        <f t="shared" si="10"/>
        <v>4155.4442844016157</v>
      </c>
      <c r="L25" s="122">
        <f t="shared" si="10"/>
        <v>4867.0538643010668</v>
      </c>
      <c r="M25" s="122">
        <f t="shared" si="10"/>
        <v>4051.8874873814475</v>
      </c>
      <c r="N25" s="122">
        <f t="shared" si="10"/>
        <v>1687.1045221403376</v>
      </c>
      <c r="O25" s="122">
        <f t="shared" si="10"/>
        <v>4819.7317949909575</v>
      </c>
      <c r="P25" s="122">
        <f t="shared" si="10"/>
        <v>7264.7081239287045</v>
      </c>
      <c r="Q25" s="122">
        <f t="shared" si="10"/>
        <v>6320.9836370521989</v>
      </c>
      <c r="R25" s="122">
        <f t="shared" ref="R25:V25" si="11">SUM(R26:R27)</f>
        <v>6088.8071178695272</v>
      </c>
      <c r="S25" s="122">
        <f t="shared" si="11"/>
        <v>6146.7211294480558</v>
      </c>
      <c r="T25" s="122">
        <f t="shared" si="11"/>
        <v>4612.9254626893044</v>
      </c>
      <c r="U25" s="122">
        <f t="shared" si="11"/>
        <v>3693.5042666759982</v>
      </c>
      <c r="V25" s="122">
        <f t="shared" si="11"/>
        <v>1594.2839780400577</v>
      </c>
      <c r="W25" s="122">
        <f t="shared" ref="W25" si="12">SUM(W26:W27)</f>
        <v>6083.3954832149548</v>
      </c>
      <c r="DA25" s="130" t="s">
        <v>2432</v>
      </c>
    </row>
    <row r="26" spans="1:105" ht="12" customHeight="1" x14ac:dyDescent="0.25">
      <c r="A26" s="97" t="s">
        <v>74</v>
      </c>
      <c r="B26" s="98">
        <v>4038.9140201794862</v>
      </c>
      <c r="C26" s="98">
        <v>4540.8197398112761</v>
      </c>
      <c r="D26" s="98">
        <v>4033.0632389307348</v>
      </c>
      <c r="E26" s="98">
        <v>4762.3592884642521</v>
      </c>
      <c r="F26" s="98">
        <v>5298.2313037516033</v>
      </c>
      <c r="G26" s="98">
        <v>5276.6887516271909</v>
      </c>
      <c r="H26" s="98">
        <v>5273.1874180983277</v>
      </c>
      <c r="I26" s="98">
        <v>5076.3307286553818</v>
      </c>
      <c r="J26" s="98">
        <v>5110.1815740502425</v>
      </c>
      <c r="K26" s="98">
        <v>4063.1901037874059</v>
      </c>
      <c r="L26" s="98">
        <v>4764.9351474004052</v>
      </c>
      <c r="M26" s="98">
        <v>3967.126235984601</v>
      </c>
      <c r="N26" s="98">
        <v>1655.6521975062151</v>
      </c>
      <c r="O26" s="98">
        <v>4721.2909406271783</v>
      </c>
      <c r="P26" s="98">
        <v>7112.1055202114439</v>
      </c>
      <c r="Q26" s="98">
        <v>6195.4418883739663</v>
      </c>
      <c r="R26" s="98">
        <v>5968.5952031688603</v>
      </c>
      <c r="S26" s="98">
        <v>6025.7992730235464</v>
      </c>
      <c r="T26" s="98">
        <v>4522.5660351000543</v>
      </c>
      <c r="U26" s="98">
        <v>3621.4025502803811</v>
      </c>
      <c r="V26" s="98">
        <v>1563.2364878087033</v>
      </c>
      <c r="W26" s="98">
        <v>5965.0678427363846</v>
      </c>
      <c r="DA26" s="63" t="s">
        <v>2433</v>
      </c>
    </row>
    <row r="27" spans="1:105" ht="12" customHeight="1" x14ac:dyDescent="0.25">
      <c r="A27" s="97" t="s">
        <v>53</v>
      </c>
      <c r="B27" s="98">
        <v>97.778099096369388</v>
      </c>
      <c r="C27" s="98">
        <v>105.38542564025347</v>
      </c>
      <c r="D27" s="98">
        <v>96.387764064414768</v>
      </c>
      <c r="E27" s="98">
        <v>107.25843560671569</v>
      </c>
      <c r="F27" s="98">
        <v>127.11263166000481</v>
      </c>
      <c r="G27" s="98">
        <v>124.79860099434261</v>
      </c>
      <c r="H27" s="98">
        <v>121.52462713012952</v>
      </c>
      <c r="I27" s="98">
        <v>109.65959739712642</v>
      </c>
      <c r="J27" s="98">
        <v>110.67037271090591</v>
      </c>
      <c r="K27" s="98">
        <v>92.254180614210313</v>
      </c>
      <c r="L27" s="98">
        <v>102.11871690066191</v>
      </c>
      <c r="M27" s="98">
        <v>84.761251396846433</v>
      </c>
      <c r="N27" s="98">
        <v>31.452324634122601</v>
      </c>
      <c r="O27" s="98">
        <v>98.440854363778797</v>
      </c>
      <c r="P27" s="98">
        <v>152.60260371726065</v>
      </c>
      <c r="Q27" s="98">
        <v>125.54174867823299</v>
      </c>
      <c r="R27" s="98">
        <v>120.21191470066702</v>
      </c>
      <c r="S27" s="98">
        <v>120.9218564245094</v>
      </c>
      <c r="T27" s="98">
        <v>90.359427589250402</v>
      </c>
      <c r="U27" s="98">
        <v>72.101716395617032</v>
      </c>
      <c r="V27" s="98">
        <v>31.047490231354409</v>
      </c>
      <c r="W27" s="98">
        <v>118.32764047857053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344.77726951914087</v>
      </c>
      <c r="C28" s="122">
        <f t="shared" si="13"/>
        <v>499.97346897641535</v>
      </c>
      <c r="D28" s="122">
        <f t="shared" si="13"/>
        <v>490.43120750927085</v>
      </c>
      <c r="E28" s="122">
        <f t="shared" si="13"/>
        <v>673.16200331284131</v>
      </c>
      <c r="F28" s="122">
        <f t="shared" si="13"/>
        <v>353.85420133022723</v>
      </c>
      <c r="G28" s="122">
        <f t="shared" si="13"/>
        <v>309.31239612987503</v>
      </c>
      <c r="H28" s="122">
        <f t="shared" si="13"/>
        <v>300.77391377973584</v>
      </c>
      <c r="I28" s="122">
        <f t="shared" si="13"/>
        <v>506.46066631776358</v>
      </c>
      <c r="J28" s="122">
        <f t="shared" si="13"/>
        <v>537.0444626616262</v>
      </c>
      <c r="K28" s="122">
        <f t="shared" si="13"/>
        <v>445.04166183019885</v>
      </c>
      <c r="L28" s="122">
        <f t="shared" si="13"/>
        <v>772.18903587912962</v>
      </c>
      <c r="M28" s="122">
        <f t="shared" si="13"/>
        <v>873.84462833929604</v>
      </c>
      <c r="N28" s="122">
        <f t="shared" si="13"/>
        <v>1685.9666629857638</v>
      </c>
      <c r="O28" s="122">
        <f t="shared" si="13"/>
        <v>1050.2977764091577</v>
      </c>
      <c r="P28" s="122">
        <f t="shared" si="13"/>
        <v>888.69465036165172</v>
      </c>
      <c r="Q28" s="122">
        <f t="shared" si="13"/>
        <v>1238.6286578819652</v>
      </c>
      <c r="R28" s="122">
        <f t="shared" si="13"/>
        <v>1549.2247055769342</v>
      </c>
      <c r="S28" s="122">
        <f t="shared" si="13"/>
        <v>1626.8135593985976</v>
      </c>
      <c r="T28" s="122">
        <f t="shared" si="13"/>
        <v>1217.4695261809597</v>
      </c>
      <c r="U28" s="122">
        <f t="shared" si="13"/>
        <v>1899.8108357050617</v>
      </c>
      <c r="V28" s="122">
        <f t="shared" si="13"/>
        <v>1674.617891846548</v>
      </c>
      <c r="W28" s="122">
        <f t="shared" si="13"/>
        <v>1394.7505373620775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344.77726951914087</v>
      </c>
      <c r="C29" s="98">
        <f>IF(RES_hhdet_tes!C29=0,0,RES_hhdet_tes!C29*1000*11630/RES_hhdet_num!C24)</f>
        <v>499.97346897641535</v>
      </c>
      <c r="D29" s="98">
        <f>IF(RES_hhdet_tes!D29=0,0,RES_hhdet_tes!D29*1000*11630/RES_hhdet_num!D24)</f>
        <v>490.43120750927085</v>
      </c>
      <c r="E29" s="98">
        <f>IF(RES_hhdet_tes!E29=0,0,RES_hhdet_tes!E29*1000*11630/RES_hhdet_num!E24)</f>
        <v>673.16200331284131</v>
      </c>
      <c r="F29" s="98">
        <f>IF(RES_hhdet_tes!F29=0,0,RES_hhdet_tes!F29*1000*11630/RES_hhdet_num!F24)</f>
        <v>353.85420133022723</v>
      </c>
      <c r="G29" s="98">
        <f>IF(RES_hhdet_tes!G29=0,0,RES_hhdet_tes!G29*1000*11630/RES_hhdet_num!G24)</f>
        <v>309.31239612987503</v>
      </c>
      <c r="H29" s="98">
        <f>IF(RES_hhdet_tes!H29=0,0,RES_hhdet_tes!H29*1000*11630/RES_hhdet_num!H24)</f>
        <v>300.77391377973584</v>
      </c>
      <c r="I29" s="98">
        <f>IF(RES_hhdet_tes!I29=0,0,RES_hhdet_tes!I29*1000*11630/RES_hhdet_num!I24)</f>
        <v>506.46066631776358</v>
      </c>
      <c r="J29" s="98">
        <f>IF(RES_hhdet_tes!J29=0,0,RES_hhdet_tes!J29*1000*11630/RES_hhdet_num!J24)</f>
        <v>537.0444626616262</v>
      </c>
      <c r="K29" s="98">
        <f>IF(RES_hhdet_tes!K29=0,0,RES_hhdet_tes!K29*1000*11630/RES_hhdet_num!K24)</f>
        <v>445.04166183019885</v>
      </c>
      <c r="L29" s="98">
        <f>IF(RES_hhdet_tes!L29=0,0,RES_hhdet_tes!L29*1000*11630/RES_hhdet_num!L24)</f>
        <v>772.18903587912962</v>
      </c>
      <c r="M29" s="98">
        <f>IF(RES_hhdet_tes!M29=0,0,RES_hhdet_tes!M29*1000*11630/RES_hhdet_num!M24)</f>
        <v>873.84462833929604</v>
      </c>
      <c r="N29" s="98">
        <f>IF(RES_hhdet_tes!N29=0,0,RES_hhdet_tes!N29*1000*11630/RES_hhdet_num!N24)</f>
        <v>1685.9666629857638</v>
      </c>
      <c r="O29" s="98">
        <f>IF(RES_hhdet_tes!O29=0,0,RES_hhdet_tes!O29*1000*11630/RES_hhdet_num!O24)</f>
        <v>1050.2977764091577</v>
      </c>
      <c r="P29" s="98">
        <f>IF(RES_hhdet_tes!P29=0,0,RES_hhdet_tes!P29*1000*11630/RES_hhdet_num!P24)</f>
        <v>888.69465036165172</v>
      </c>
      <c r="Q29" s="98">
        <f>IF(RES_hhdet_tes!Q29=0,0,RES_hhdet_tes!Q29*1000*11630/RES_hhdet_num!Q24)</f>
        <v>1238.6286578819652</v>
      </c>
      <c r="R29" s="98">
        <f>IF(RES_hhdet_tes!R29=0,0,RES_hhdet_tes!R29*1000*11630/RES_hhdet_num!R24)</f>
        <v>1549.2247055769342</v>
      </c>
      <c r="S29" s="98">
        <f>IF(RES_hhdet_tes!S29=0,0,RES_hhdet_tes!S29*1000*11630/RES_hhdet_num!S24)</f>
        <v>1626.8135593985976</v>
      </c>
      <c r="T29" s="98">
        <f>IF(RES_hhdet_tes!T29=0,0,RES_hhdet_tes!T29*1000*11630/RES_hhdet_num!T24)</f>
        <v>1217.4695261809597</v>
      </c>
      <c r="U29" s="98">
        <f>IF(RES_hhdet_tes!U29=0,0,RES_hhdet_tes!U29*1000*11630/RES_hhdet_num!U24)</f>
        <v>1899.8108357050617</v>
      </c>
      <c r="V29" s="98">
        <f>IF(RES_hhdet_tes!V29=0,0,RES_hhdet_tes!V29*1000*11630/RES_hhdet_num!V24)</f>
        <v>1674.617891846548</v>
      </c>
      <c r="W29" s="98">
        <f>IF(RES_hhdet_tes!W29=0,0,RES_hhdet_tes!W29*1000*11630/RES_hhdet_num!W24)</f>
        <v>1394.7505373620775</v>
      </c>
      <c r="DA29" s="63" t="s">
        <v>2436</v>
      </c>
    </row>
    <row r="30" spans="1:105" ht="12" customHeight="1" x14ac:dyDescent="0.25">
      <c r="A30" s="121" t="s">
        <v>55</v>
      </c>
      <c r="B30" s="122">
        <v>1040.8970808742226</v>
      </c>
      <c r="C30" s="122">
        <v>1028.6003492308844</v>
      </c>
      <c r="D30" s="122">
        <v>1058.3646479479701</v>
      </c>
      <c r="E30" s="122">
        <v>1055.9939665164497</v>
      </c>
      <c r="F30" s="122">
        <v>1094.0135848834809</v>
      </c>
      <c r="G30" s="122">
        <v>1057.3481949192094</v>
      </c>
      <c r="H30" s="122">
        <v>1094.248531906341</v>
      </c>
      <c r="I30" s="122">
        <v>1095.7877894092553</v>
      </c>
      <c r="J30" s="122">
        <v>1171.5323689301406</v>
      </c>
      <c r="K30" s="122">
        <v>1259.6863372617192</v>
      </c>
      <c r="L30" s="122">
        <v>1231.076763722986</v>
      </c>
      <c r="M30" s="122">
        <v>1222.8765786160454</v>
      </c>
      <c r="N30" s="122">
        <v>1179.01628137478</v>
      </c>
      <c r="O30" s="122">
        <v>1217.9535018740435</v>
      </c>
      <c r="P30" s="122">
        <v>1238.801214643868</v>
      </c>
      <c r="Q30" s="122">
        <v>1254.8967209952605</v>
      </c>
      <c r="R30" s="122">
        <v>1321.1713356713847</v>
      </c>
      <c r="S30" s="122">
        <v>1335.6555617870588</v>
      </c>
      <c r="T30" s="122">
        <v>1310.1851898280395</v>
      </c>
      <c r="U30" s="122">
        <v>1340.216309638123</v>
      </c>
      <c r="V30" s="122">
        <v>1365.8902430297594</v>
      </c>
      <c r="W30" s="122">
        <v>1475.151545060882</v>
      </c>
      <c r="DA30" s="130" t="s">
        <v>2437</v>
      </c>
    </row>
    <row r="31" spans="1:105" ht="12" customHeight="1" x14ac:dyDescent="0.25">
      <c r="A31" s="97" t="s">
        <v>141</v>
      </c>
      <c r="B31" s="98">
        <v>1026.0514738256284</v>
      </c>
      <c r="C31" s="98">
        <v>1022.3931956026846</v>
      </c>
      <c r="D31" s="98">
        <v>1072.91121716259</v>
      </c>
      <c r="E31" s="98">
        <v>1080.1946136613844</v>
      </c>
      <c r="F31" s="98">
        <v>1103.3088033845975</v>
      </c>
      <c r="G31" s="98">
        <v>1089.956786977787</v>
      </c>
      <c r="H31" s="98">
        <v>1122.2936572607971</v>
      </c>
      <c r="I31" s="98">
        <v>1077.3054244322816</v>
      </c>
      <c r="J31" s="98">
        <v>1171.494150025763</v>
      </c>
      <c r="K31" s="98">
        <v>1251.0935058280304</v>
      </c>
      <c r="L31" s="98">
        <v>1187.8135350340647</v>
      </c>
      <c r="M31" s="98">
        <v>995.50238494753387</v>
      </c>
      <c r="N31" s="98">
        <v>892.37631610313213</v>
      </c>
      <c r="O31" s="98">
        <v>1354.2588836739005</v>
      </c>
      <c r="P31" s="98">
        <v>1334.2015129932527</v>
      </c>
      <c r="Q31" s="98">
        <v>1272.0036692869469</v>
      </c>
      <c r="R31" s="98">
        <v>1260.9235502454662</v>
      </c>
      <c r="S31" s="98">
        <v>1323.3244044373771</v>
      </c>
      <c r="T31" s="98">
        <v>1329.6472147109328</v>
      </c>
      <c r="U31" s="98">
        <v>1354.0164396244556</v>
      </c>
      <c r="V31" s="98">
        <v>1398.2139360139067</v>
      </c>
      <c r="W31" s="98">
        <v>1449.458787548308</v>
      </c>
      <c r="DA31" s="63" t="s">
        <v>2438</v>
      </c>
    </row>
    <row r="32" spans="1:105" ht="12" customHeight="1" x14ac:dyDescent="0.25">
      <c r="A32" s="97" t="s">
        <v>140</v>
      </c>
      <c r="B32" s="98">
        <v>1026.0514738256284</v>
      </c>
      <c r="C32" s="98">
        <v>1022.4025610609136</v>
      </c>
      <c r="D32" s="98">
        <v>1072.9236652080033</v>
      </c>
      <c r="E32" s="98">
        <v>1080.2590527249042</v>
      </c>
      <c r="F32" s="98">
        <v>1103.2655729863866</v>
      </c>
      <c r="G32" s="98">
        <v>1089.8233316447308</v>
      </c>
      <c r="H32" s="98">
        <v>1122.5110998860043</v>
      </c>
      <c r="I32" s="98">
        <v>1077.8437967347236</v>
      </c>
      <c r="J32" s="98">
        <v>1173.1524837312609</v>
      </c>
      <c r="K32" s="98">
        <v>1254.2119669324622</v>
      </c>
      <c r="L32" s="98">
        <v>1191.8937067910674</v>
      </c>
      <c r="M32" s="98">
        <v>1000.0518542071393</v>
      </c>
      <c r="N32" s="98">
        <v>897.83252444571531</v>
      </c>
      <c r="O32" s="98">
        <v>1341.6359859857334</v>
      </c>
      <c r="P32" s="98">
        <v>1324.0199275544146</v>
      </c>
      <c r="Q32" s="98">
        <v>1262.9085628111091</v>
      </c>
      <c r="R32" s="98">
        <v>1251.8003208538826</v>
      </c>
      <c r="S32" s="98">
        <v>1313.3318757467202</v>
      </c>
      <c r="T32" s="98">
        <v>1319.25267837456</v>
      </c>
      <c r="U32" s="98">
        <v>1342.9866585437239</v>
      </c>
      <c r="V32" s="98">
        <v>1413.9551417700477</v>
      </c>
      <c r="W32" s="98">
        <v>1466.2799004343101</v>
      </c>
      <c r="DA32" s="63" t="s">
        <v>2439</v>
      </c>
    </row>
    <row r="33" spans="1:105" ht="12" customHeight="1" x14ac:dyDescent="0.25">
      <c r="A33" s="100" t="s">
        <v>50</v>
      </c>
      <c r="B33" s="101">
        <v>202.5911649153025</v>
      </c>
      <c r="C33" s="101">
        <v>200.18091250424851</v>
      </c>
      <c r="D33" s="101">
        <v>216.08426052178504</v>
      </c>
      <c r="E33" s="101">
        <v>211.33100535552583</v>
      </c>
      <c r="F33" s="101">
        <v>220.06214622063453</v>
      </c>
      <c r="G33" s="101">
        <v>247.20983070171866</v>
      </c>
      <c r="H33" s="101">
        <v>228.66845056964215</v>
      </c>
      <c r="I33" s="101">
        <v>219.86506243185397</v>
      </c>
      <c r="J33" s="101">
        <v>235.2542178584869</v>
      </c>
      <c r="K33" s="101">
        <v>252.44055184325825</v>
      </c>
      <c r="L33" s="101">
        <v>238.56500430727661</v>
      </c>
      <c r="M33" s="101">
        <v>155.8051563083111</v>
      </c>
      <c r="N33" s="101">
        <v>8.9780567248839525</v>
      </c>
      <c r="O33" s="101">
        <v>249.16540890401157</v>
      </c>
      <c r="P33" s="101">
        <v>238.9766881123291</v>
      </c>
      <c r="Q33" s="101">
        <v>213.37989337541623</v>
      </c>
      <c r="R33" s="101">
        <v>245.97017031979271</v>
      </c>
      <c r="S33" s="101">
        <v>265.68678860017366</v>
      </c>
      <c r="T33" s="101">
        <v>260.70664262659818</v>
      </c>
      <c r="U33" s="101">
        <v>256.18445642163442</v>
      </c>
      <c r="V33" s="101">
        <v>266.86259355839223</v>
      </c>
      <c r="W33" s="101">
        <v>283.40857973412329</v>
      </c>
      <c r="DA33" s="131" t="s">
        <v>2440</v>
      </c>
    </row>
    <row r="34" spans="1:105" ht="12" customHeight="1" x14ac:dyDescent="0.25">
      <c r="A34" s="103" t="s">
        <v>52</v>
      </c>
      <c r="B34" s="104">
        <v>823.46030891032581</v>
      </c>
      <c r="C34" s="104">
        <v>822.22164855666517</v>
      </c>
      <c r="D34" s="104">
        <v>856.83940468621813</v>
      </c>
      <c r="E34" s="104">
        <v>868.92804736937831</v>
      </c>
      <c r="F34" s="104">
        <v>883.20342676575206</v>
      </c>
      <c r="G34" s="104">
        <v>842.61350094301213</v>
      </c>
      <c r="H34" s="104">
        <v>893.8426493163621</v>
      </c>
      <c r="I34" s="104">
        <v>857.97873430286973</v>
      </c>
      <c r="J34" s="104">
        <v>937.898265872774</v>
      </c>
      <c r="K34" s="104">
        <v>1001.7714150892043</v>
      </c>
      <c r="L34" s="104">
        <v>953.32870248379072</v>
      </c>
      <c r="M34" s="104">
        <v>844.24669789882807</v>
      </c>
      <c r="N34" s="104">
        <v>888.85446772083128</v>
      </c>
      <c r="O34" s="104">
        <v>1092.4705770817218</v>
      </c>
      <c r="P34" s="104">
        <v>1085.0432394420857</v>
      </c>
      <c r="Q34" s="104">
        <v>1049.5286694356928</v>
      </c>
      <c r="R34" s="104">
        <v>1005.8301505340901</v>
      </c>
      <c r="S34" s="104">
        <v>1047.6450871465468</v>
      </c>
      <c r="T34" s="104">
        <v>1058.5460357479617</v>
      </c>
      <c r="U34" s="104">
        <v>1086.8022021220895</v>
      </c>
      <c r="V34" s="104">
        <v>1147.0925482116556</v>
      </c>
      <c r="W34" s="104">
        <v>1182.871320700187</v>
      </c>
      <c r="DA34" s="132" t="s">
        <v>2441</v>
      </c>
    </row>
    <row r="35" spans="1:105" ht="12" customHeight="1" x14ac:dyDescent="0.25">
      <c r="A35" s="106" t="s">
        <v>122</v>
      </c>
      <c r="B35" s="101">
        <v>1041.0036442267474</v>
      </c>
      <c r="C35" s="101">
        <v>1028.4494565521093</v>
      </c>
      <c r="D35" s="101">
        <v>1058.4181245272878</v>
      </c>
      <c r="E35" s="101">
        <v>1055.7938045410954</v>
      </c>
      <c r="F35" s="101">
        <v>1094.3226103442119</v>
      </c>
      <c r="G35" s="101">
        <v>1057.3410502699714</v>
      </c>
      <c r="H35" s="101">
        <v>1094.1559981001058</v>
      </c>
      <c r="I35" s="101">
        <v>1095.805579563335</v>
      </c>
      <c r="J35" s="101">
        <v>1171.5011229991246</v>
      </c>
      <c r="K35" s="101">
        <v>1259.8164668720462</v>
      </c>
      <c r="L35" s="101">
        <v>1231.514081069254</v>
      </c>
      <c r="M35" s="101">
        <v>1224.2595148539417</v>
      </c>
      <c r="N35" s="101">
        <v>1181.1535340741075</v>
      </c>
      <c r="O35" s="101">
        <v>1218.8307334044894</v>
      </c>
      <c r="P35" s="101">
        <v>1239.3172843274467</v>
      </c>
      <c r="Q35" s="101">
        <v>1252.1412324331641</v>
      </c>
      <c r="R35" s="101">
        <v>1316.7926027387603</v>
      </c>
      <c r="S35" s="101">
        <v>1330.748295699336</v>
      </c>
      <c r="T35" s="101">
        <v>1303.3242364237858</v>
      </c>
      <c r="U35" s="101">
        <v>1336.4813311085545</v>
      </c>
      <c r="V35" s="101">
        <v>1364.8490293753641</v>
      </c>
      <c r="W35" s="101">
        <v>1477.7990426308768</v>
      </c>
      <c r="DA35" s="131" t="s">
        <v>2442</v>
      </c>
    </row>
    <row r="36" spans="1:105" ht="12" customHeight="1" x14ac:dyDescent="0.25">
      <c r="A36" s="107" t="s">
        <v>121</v>
      </c>
      <c r="B36" s="104">
        <v>1041.0036442267474</v>
      </c>
      <c r="C36" s="104">
        <v>1028.7533253922022</v>
      </c>
      <c r="D36" s="104">
        <v>1058.1680964963032</v>
      </c>
      <c r="E36" s="104">
        <v>1055.80766678025</v>
      </c>
      <c r="F36" s="104">
        <v>1093.7169872718496</v>
      </c>
      <c r="G36" s="104">
        <v>1056.956319355254</v>
      </c>
      <c r="H36" s="104">
        <v>1093.998402095059</v>
      </c>
      <c r="I36" s="104">
        <v>1095.9487601939854</v>
      </c>
      <c r="J36" s="104">
        <v>1171.5453954997236</v>
      </c>
      <c r="K36" s="104">
        <v>1259.6909014898804</v>
      </c>
      <c r="L36" s="104">
        <v>1231.1630001760168</v>
      </c>
      <c r="M36" s="104">
        <v>1223.5509179616245</v>
      </c>
      <c r="N36" s="104">
        <v>1179.6123178956893</v>
      </c>
      <c r="O36" s="104">
        <v>1216.7523458717496</v>
      </c>
      <c r="P36" s="104">
        <v>1237.949604179383</v>
      </c>
      <c r="Q36" s="104">
        <v>1255.9136634890376</v>
      </c>
      <c r="R36" s="104">
        <v>1323.2786964256466</v>
      </c>
      <c r="S36" s="104">
        <v>1337.5323692135964</v>
      </c>
      <c r="T36" s="104">
        <v>1312.2718543907322</v>
      </c>
      <c r="U36" s="104">
        <v>1341.2395053151752</v>
      </c>
      <c r="V36" s="104">
        <v>1365.9358053409828</v>
      </c>
      <c r="W36" s="104">
        <v>1474.5149217223698</v>
      </c>
      <c r="DA36" s="132" t="s">
        <v>2443</v>
      </c>
    </row>
    <row r="37" spans="1:105" ht="12" customHeight="1" x14ac:dyDescent="0.25">
      <c r="A37" s="108" t="s">
        <v>53</v>
      </c>
      <c r="B37" s="98">
        <v>205.75839298548593</v>
      </c>
      <c r="C37" s="98">
        <v>201.54569435743292</v>
      </c>
      <c r="D37" s="98">
        <v>212.60199692348669</v>
      </c>
      <c r="E37" s="98">
        <v>205.1815252869898</v>
      </c>
      <c r="F37" s="98">
        <v>217.29433046086891</v>
      </c>
      <c r="G37" s="98">
        <v>238.20931161619507</v>
      </c>
      <c r="H37" s="98">
        <v>222.08838475599836</v>
      </c>
      <c r="I37" s="98">
        <v>225.33648929111368</v>
      </c>
      <c r="J37" s="98">
        <v>236.63057803930155</v>
      </c>
      <c r="K37" s="98">
        <v>256.70107147455525</v>
      </c>
      <c r="L37" s="98">
        <v>252.73832007365112</v>
      </c>
      <c r="M37" s="98">
        <v>245.68190555170531</v>
      </c>
      <c r="N37" s="98">
        <v>197.36747625137082</v>
      </c>
      <c r="O37" s="98">
        <v>222.2130069470613</v>
      </c>
      <c r="P37" s="98">
        <v>221.85063192837188</v>
      </c>
      <c r="Q37" s="98">
        <v>215.10269171772845</v>
      </c>
      <c r="R37" s="98">
        <v>265.22353053155524</v>
      </c>
      <c r="S37" s="98">
        <v>276.19724232404286</v>
      </c>
      <c r="T37" s="98">
        <v>263.8660211017102</v>
      </c>
      <c r="U37" s="98">
        <v>260.16047716415534</v>
      </c>
      <c r="V37" s="98">
        <v>261.09166488945641</v>
      </c>
      <c r="W37" s="98">
        <v>290.04206512511541</v>
      </c>
      <c r="DA37" s="63" t="s">
        <v>2444</v>
      </c>
    </row>
    <row r="38" spans="1:105" ht="12" customHeight="1" x14ac:dyDescent="0.25">
      <c r="A38" s="108" t="s">
        <v>52</v>
      </c>
      <c r="B38" s="98">
        <v>835.24525124126149</v>
      </c>
      <c r="C38" s="98">
        <v>827.20763103476929</v>
      </c>
      <c r="D38" s="98">
        <v>845.56609957281648</v>
      </c>
      <c r="E38" s="98">
        <v>850.62614149326009</v>
      </c>
      <c r="F38" s="98">
        <v>876.4226568109807</v>
      </c>
      <c r="G38" s="98">
        <v>818.74700773905897</v>
      </c>
      <c r="H38" s="98">
        <v>871.91001733906069</v>
      </c>
      <c r="I38" s="98">
        <v>870.61227090287184</v>
      </c>
      <c r="J38" s="98">
        <v>934.91481746042211</v>
      </c>
      <c r="K38" s="98">
        <v>1002.9898300153252</v>
      </c>
      <c r="L38" s="98">
        <v>978.42468010236598</v>
      </c>
      <c r="M38" s="98">
        <v>977.86901240991892</v>
      </c>
      <c r="N38" s="98">
        <v>982.24484164431863</v>
      </c>
      <c r="O38" s="98">
        <v>994.53933892468842</v>
      </c>
      <c r="P38" s="98">
        <v>1016.098972251011</v>
      </c>
      <c r="Q38" s="98">
        <v>1040.8109717713091</v>
      </c>
      <c r="R38" s="98">
        <v>1058.0551658940913</v>
      </c>
      <c r="S38" s="98">
        <v>1061.3351268895535</v>
      </c>
      <c r="T38" s="98">
        <v>1048.4058332890218</v>
      </c>
      <c r="U38" s="98">
        <v>1081.0790281510199</v>
      </c>
      <c r="V38" s="98">
        <v>1104.8441404515263</v>
      </c>
      <c r="W38" s="98">
        <v>1184.4728565972546</v>
      </c>
      <c r="DA38" s="63" t="s">
        <v>2445</v>
      </c>
    </row>
    <row r="39" spans="1:105" ht="12" customHeight="1" x14ac:dyDescent="0.25">
      <c r="A39" s="121" t="s">
        <v>54</v>
      </c>
      <c r="B39" s="122">
        <v>482.85112047111295</v>
      </c>
      <c r="C39" s="122">
        <v>470.71228516762346</v>
      </c>
      <c r="D39" s="122">
        <v>532.46412262054832</v>
      </c>
      <c r="E39" s="122">
        <v>515.96966027304609</v>
      </c>
      <c r="F39" s="122">
        <v>555.24725153294798</v>
      </c>
      <c r="G39" s="122">
        <v>543.20621811084675</v>
      </c>
      <c r="H39" s="122">
        <v>560.98562794588383</v>
      </c>
      <c r="I39" s="122">
        <v>536.18959081079606</v>
      </c>
      <c r="J39" s="122">
        <v>536.8304233581523</v>
      </c>
      <c r="K39" s="122">
        <v>565.11426167202478</v>
      </c>
      <c r="L39" s="122">
        <v>540.6724091827233</v>
      </c>
      <c r="M39" s="122">
        <v>513.14953306689199</v>
      </c>
      <c r="N39" s="122">
        <v>505.12281143688966</v>
      </c>
      <c r="O39" s="122">
        <v>555.11763169193773</v>
      </c>
      <c r="P39" s="122">
        <v>565.26557994298503</v>
      </c>
      <c r="Q39" s="122">
        <v>561.16437577903866</v>
      </c>
      <c r="R39" s="122">
        <v>593.15783977247975</v>
      </c>
      <c r="S39" s="122">
        <v>594.6745141584488</v>
      </c>
      <c r="T39" s="122">
        <v>615.21791020424178</v>
      </c>
      <c r="U39" s="122">
        <v>641.81865546882204</v>
      </c>
      <c r="V39" s="122">
        <v>742.8701619356342</v>
      </c>
      <c r="W39" s="122">
        <v>732.01152455685315</v>
      </c>
      <c r="DA39" s="130" t="s">
        <v>2446</v>
      </c>
    </row>
    <row r="40" spans="1:105" ht="12" customHeight="1" x14ac:dyDescent="0.25">
      <c r="A40" s="97" t="s">
        <v>50</v>
      </c>
      <c r="B40" s="98">
        <v>483.29959925770089</v>
      </c>
      <c r="C40" s="98">
        <v>486.05190415620194</v>
      </c>
      <c r="D40" s="98">
        <v>516.10635768195505</v>
      </c>
      <c r="E40" s="98">
        <v>498.44065677242645</v>
      </c>
      <c r="F40" s="98">
        <v>570.0264781091729</v>
      </c>
      <c r="G40" s="98">
        <v>529.46475560723911</v>
      </c>
      <c r="H40" s="98">
        <v>531.52672953216961</v>
      </c>
      <c r="I40" s="98">
        <v>552.61897016816658</v>
      </c>
      <c r="J40" s="98">
        <v>558.41144870143239</v>
      </c>
      <c r="K40" s="98">
        <v>493.10090008532717</v>
      </c>
      <c r="L40" s="98">
        <v>612.99372178825797</v>
      </c>
      <c r="M40" s="98">
        <v>574.00375461262126</v>
      </c>
      <c r="N40" s="98">
        <v>180.31503215956138</v>
      </c>
      <c r="O40" s="98">
        <v>654.61442381703841</v>
      </c>
      <c r="P40" s="98">
        <v>636.47372302531596</v>
      </c>
      <c r="Q40" s="98">
        <v>558.61423864860114</v>
      </c>
      <c r="R40" s="98">
        <v>528.3386009039408</v>
      </c>
      <c r="S40" s="98">
        <v>529.44434270734052</v>
      </c>
      <c r="T40" s="98">
        <v>642.90930238208432</v>
      </c>
      <c r="U40" s="98">
        <v>669.81510222020074</v>
      </c>
      <c r="V40" s="98">
        <v>755.92301808482</v>
      </c>
      <c r="W40" s="98">
        <v>736.91156302869786</v>
      </c>
      <c r="DA40" s="63" t="s">
        <v>2447</v>
      </c>
    </row>
    <row r="41" spans="1:105" ht="12" customHeight="1" x14ac:dyDescent="0.25">
      <c r="A41" s="109" t="s">
        <v>120</v>
      </c>
      <c r="B41" s="33">
        <v>482.83081016686293</v>
      </c>
      <c r="C41" s="33">
        <v>470.03191460835438</v>
      </c>
      <c r="D41" s="33">
        <v>533.18542892593348</v>
      </c>
      <c r="E41" s="33">
        <v>516.71320946697404</v>
      </c>
      <c r="F41" s="33">
        <v>554.65432424284131</v>
      </c>
      <c r="G41" s="33">
        <v>543.74654178825654</v>
      </c>
      <c r="H41" s="33">
        <v>562.17281750549864</v>
      </c>
      <c r="I41" s="33">
        <v>535.50897992156013</v>
      </c>
      <c r="J41" s="33">
        <v>535.90117434121828</v>
      </c>
      <c r="K41" s="33">
        <v>568.25419047110324</v>
      </c>
      <c r="L41" s="33">
        <v>537.50929315980954</v>
      </c>
      <c r="M41" s="33">
        <v>510.34517293490495</v>
      </c>
      <c r="N41" s="33">
        <v>522.11937541415261</v>
      </c>
      <c r="O41" s="33">
        <v>547.30492012808918</v>
      </c>
      <c r="P41" s="33">
        <v>558.39475166897705</v>
      </c>
      <c r="Q41" s="33">
        <v>561.44223423701362</v>
      </c>
      <c r="R41" s="33">
        <v>600.81205262448668</v>
      </c>
      <c r="S41" s="33">
        <v>603.66381812303143</v>
      </c>
      <c r="T41" s="33">
        <v>610.50850951721395</v>
      </c>
      <c r="U41" s="33">
        <v>636.19755222655272</v>
      </c>
      <c r="V41" s="33">
        <v>739.70582119952519</v>
      </c>
      <c r="W41" s="33">
        <v>730.66927078674019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5929.6225774493214</v>
      </c>
      <c r="C43" s="117">
        <f t="shared" si="14"/>
        <v>6335.2649304195556</v>
      </c>
      <c r="D43" s="117">
        <f t="shared" si="14"/>
        <v>6549.2870148493539</v>
      </c>
      <c r="E43" s="117">
        <f t="shared" si="14"/>
        <v>7639.8317488229259</v>
      </c>
      <c r="F43" s="117">
        <f t="shared" si="14"/>
        <v>7237.2384671834261</v>
      </c>
      <c r="G43" s="117">
        <f t="shared" si="14"/>
        <v>7583.1380600707598</v>
      </c>
      <c r="H43" s="117">
        <f t="shared" si="14"/>
        <v>7793.6465785163437</v>
      </c>
      <c r="I43" s="117">
        <f t="shared" si="14"/>
        <v>7764.3695862083705</v>
      </c>
      <c r="J43" s="117">
        <f t="shared" si="14"/>
        <v>7849.7756016974954</v>
      </c>
      <c r="K43" s="117">
        <f t="shared" si="14"/>
        <v>7082.2519493897598</v>
      </c>
      <c r="L43" s="117">
        <f t="shared" si="14"/>
        <v>6998.637891415151</v>
      </c>
      <c r="M43" s="117">
        <f t="shared" si="14"/>
        <v>8968.7953022870261</v>
      </c>
      <c r="N43" s="117">
        <f t="shared" si="14"/>
        <v>8238.4783833226193</v>
      </c>
      <c r="O43" s="117">
        <f t="shared" si="14"/>
        <v>5185.6728766708875</v>
      </c>
      <c r="P43" s="117">
        <f t="shared" si="14"/>
        <v>5275.5642116866984</v>
      </c>
      <c r="Q43" s="117">
        <f t="shared" si="14"/>
        <v>7244.600876284383</v>
      </c>
      <c r="R43" s="117">
        <f t="shared" ref="R43:V43" si="15">R44+R47+R49+R58</f>
        <v>7241.8362120184693</v>
      </c>
      <c r="S43" s="117">
        <f t="shared" si="15"/>
        <v>7577.0025152283315</v>
      </c>
      <c r="T43" s="117">
        <f t="shared" si="15"/>
        <v>6723.2133297022128</v>
      </c>
      <c r="U43" s="117">
        <f t="shared" si="15"/>
        <v>7783.3841050816927</v>
      </c>
      <c r="V43" s="117">
        <f t="shared" si="15"/>
        <v>8320.4168808295326</v>
      </c>
      <c r="W43" s="117">
        <f t="shared" ref="W43" si="16">W44+W47+W49+W58</f>
        <v>8006.0549563721006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4060.1475810239731</v>
      </c>
      <c r="C44" s="122">
        <f t="shared" si="17"/>
        <v>4365.7187102421221</v>
      </c>
      <c r="D44" s="122">
        <f t="shared" si="17"/>
        <v>4564.2903625633171</v>
      </c>
      <c r="E44" s="122">
        <f t="shared" si="17"/>
        <v>5455.4839711130298</v>
      </c>
      <c r="F44" s="122">
        <f t="shared" si="17"/>
        <v>5177.9979537420922</v>
      </c>
      <c r="G44" s="122">
        <f t="shared" si="17"/>
        <v>5493.6458417353224</v>
      </c>
      <c r="H44" s="122">
        <f t="shared" si="17"/>
        <v>5511.8505400431031</v>
      </c>
      <c r="I44" s="122">
        <f t="shared" si="17"/>
        <v>5203.1413781113006</v>
      </c>
      <c r="J44" s="122">
        <f t="shared" si="17"/>
        <v>5221.9165507718662</v>
      </c>
      <c r="K44" s="122">
        <f t="shared" si="17"/>
        <v>4636.7116811596579</v>
      </c>
      <c r="L44" s="122">
        <f t="shared" si="17"/>
        <v>4374.8666741464986</v>
      </c>
      <c r="M44" s="122">
        <f t="shared" si="17"/>
        <v>6403.4388667826533</v>
      </c>
      <c r="N44" s="122">
        <f t="shared" si="17"/>
        <v>5185.9864988010331</v>
      </c>
      <c r="O44" s="122">
        <f t="shared" si="17"/>
        <v>2622.2640089157799</v>
      </c>
      <c r="P44" s="122">
        <f t="shared" si="17"/>
        <v>2791.054727573543</v>
      </c>
      <c r="Q44" s="122">
        <f t="shared" si="17"/>
        <v>4418.4795423859077</v>
      </c>
      <c r="R44" s="122">
        <f t="shared" ref="R44:V44" si="18">SUM(R45:R46)</f>
        <v>4062.5598756234481</v>
      </c>
      <c r="S44" s="122">
        <f t="shared" si="18"/>
        <v>4293.0074246027789</v>
      </c>
      <c r="T44" s="122">
        <f t="shared" si="18"/>
        <v>3745.4587422638892</v>
      </c>
      <c r="U44" s="122">
        <f t="shared" si="18"/>
        <v>4267.5805765384985</v>
      </c>
      <c r="V44" s="122">
        <f t="shared" si="18"/>
        <v>4816.9465012709825</v>
      </c>
      <c r="W44" s="122">
        <f t="shared" ref="W44" si="19">SUM(W45:W46)</f>
        <v>4353.7034547268722</v>
      </c>
      <c r="DA44" s="130" t="s">
        <v>2450</v>
      </c>
    </row>
    <row r="45" spans="1:105" ht="12" customHeight="1" x14ac:dyDescent="0.25">
      <c r="A45" s="97" t="s">
        <v>216</v>
      </c>
      <c r="B45" s="98">
        <v>3964.1787486631201</v>
      </c>
      <c r="C45" s="98">
        <v>4266.6952904573927</v>
      </c>
      <c r="D45" s="98">
        <v>4457.7527762669451</v>
      </c>
      <c r="E45" s="98">
        <v>5335.321217201842</v>
      </c>
      <c r="F45" s="98">
        <v>5056.6804936020571</v>
      </c>
      <c r="G45" s="98">
        <v>5366.7179660134234</v>
      </c>
      <c r="H45" s="98">
        <v>5387.6871785772782</v>
      </c>
      <c r="I45" s="98">
        <v>5093.1191156597761</v>
      </c>
      <c r="J45" s="98">
        <v>5111.2236108393927</v>
      </c>
      <c r="K45" s="98">
        <v>4533.7729801174137</v>
      </c>
      <c r="L45" s="98">
        <v>4283.0748461060948</v>
      </c>
      <c r="M45" s="98">
        <v>6269.4856182578615</v>
      </c>
      <c r="N45" s="98">
        <v>5089.3052743908602</v>
      </c>
      <c r="O45" s="98">
        <v>2568.7054458286525</v>
      </c>
      <c r="P45" s="98">
        <v>2732.4257763095306</v>
      </c>
      <c r="Q45" s="98">
        <v>4330.7236360110555</v>
      </c>
      <c r="R45" s="98">
        <v>3982.3523584890117</v>
      </c>
      <c r="S45" s="98">
        <v>4208.5528973036389</v>
      </c>
      <c r="T45" s="98">
        <v>3672.0915242701235</v>
      </c>
      <c r="U45" s="98">
        <v>4184.2721891078427</v>
      </c>
      <c r="V45" s="98">
        <v>4723.140064335561</v>
      </c>
      <c r="W45" s="98">
        <v>4269.0199159757503</v>
      </c>
      <c r="DA45" s="63" t="s">
        <v>2451</v>
      </c>
    </row>
    <row r="46" spans="1:105" ht="12" customHeight="1" x14ac:dyDescent="0.25">
      <c r="A46" s="97" t="s">
        <v>53</v>
      </c>
      <c r="B46" s="98">
        <v>95.968832360853028</v>
      </c>
      <c r="C46" s="98">
        <v>99.023419784729299</v>
      </c>
      <c r="D46" s="98">
        <v>106.53758629637188</v>
      </c>
      <c r="E46" s="98">
        <v>120.16275391118749</v>
      </c>
      <c r="F46" s="98">
        <v>121.3174601400348</v>
      </c>
      <c r="G46" s="98">
        <v>126.92787572189913</v>
      </c>
      <c r="H46" s="98">
        <v>124.16336146582496</v>
      </c>
      <c r="I46" s="98">
        <v>110.02226245152428</v>
      </c>
      <c r="J46" s="98">
        <v>110.69293993247379</v>
      </c>
      <c r="K46" s="98">
        <v>102.93870104224455</v>
      </c>
      <c r="L46" s="98">
        <v>91.791828040403871</v>
      </c>
      <c r="M46" s="98">
        <v>133.95324852479177</v>
      </c>
      <c r="N46" s="98">
        <v>96.681224410172518</v>
      </c>
      <c r="O46" s="98">
        <v>53.558563087127496</v>
      </c>
      <c r="P46" s="98">
        <v>58.628951264012557</v>
      </c>
      <c r="Q46" s="98">
        <v>87.755906374852216</v>
      </c>
      <c r="R46" s="98">
        <v>80.207517134436429</v>
      </c>
      <c r="S46" s="98">
        <v>84.454527299139727</v>
      </c>
      <c r="T46" s="98">
        <v>73.367217993765792</v>
      </c>
      <c r="U46" s="98">
        <v>83.308387430655415</v>
      </c>
      <c r="V46" s="98">
        <v>93.806436935421388</v>
      </c>
      <c r="W46" s="98">
        <v>84.683538751121674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344.76340527503959</v>
      </c>
      <c r="C47" s="122">
        <f t="shared" si="20"/>
        <v>466.13986465394601</v>
      </c>
      <c r="D47" s="122">
        <f t="shared" si="20"/>
        <v>398.60561230019312</v>
      </c>
      <c r="E47" s="122">
        <f t="shared" si="20"/>
        <v>606.32260907586078</v>
      </c>
      <c r="F47" s="122">
        <f t="shared" si="20"/>
        <v>411.09083361129683</v>
      </c>
      <c r="G47" s="122">
        <f t="shared" si="20"/>
        <v>487.95789100352113</v>
      </c>
      <c r="H47" s="122">
        <f t="shared" si="20"/>
        <v>628.94142805476781</v>
      </c>
      <c r="I47" s="122">
        <f t="shared" si="20"/>
        <v>935.26761102508317</v>
      </c>
      <c r="J47" s="122">
        <f t="shared" si="20"/>
        <v>916.31523592608335</v>
      </c>
      <c r="K47" s="122">
        <f t="shared" si="20"/>
        <v>623.81137640884845</v>
      </c>
      <c r="L47" s="122">
        <f t="shared" si="20"/>
        <v>857.77899764202937</v>
      </c>
      <c r="M47" s="122">
        <f t="shared" si="20"/>
        <v>822.17237555822965</v>
      </c>
      <c r="N47" s="122">
        <f t="shared" si="20"/>
        <v>1355.857733310055</v>
      </c>
      <c r="O47" s="122">
        <f t="shared" si="20"/>
        <v>805.112469152617</v>
      </c>
      <c r="P47" s="122">
        <f t="shared" si="20"/>
        <v>684.97616177811642</v>
      </c>
      <c r="Q47" s="122">
        <f t="shared" si="20"/>
        <v>992.16206247731145</v>
      </c>
      <c r="R47" s="122">
        <f t="shared" si="20"/>
        <v>1247.6333584131341</v>
      </c>
      <c r="S47" s="122">
        <f t="shared" si="20"/>
        <v>1373.7342087870518</v>
      </c>
      <c r="T47" s="122">
        <f t="shared" si="20"/>
        <v>1063.5443923688795</v>
      </c>
      <c r="U47" s="122">
        <f t="shared" si="20"/>
        <v>1531.8953951458757</v>
      </c>
      <c r="V47" s="122">
        <f t="shared" si="20"/>
        <v>1406.117219821693</v>
      </c>
      <c r="W47" s="122">
        <f t="shared" si="20"/>
        <v>1443.1178084479743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344.76340527503959</v>
      </c>
      <c r="C48" s="98">
        <f>IF(RES_hhdet_tes!C48=0,0,RES_hhdet_tes!C48*1000*11630/RES_hhdet_num!C43)</f>
        <v>466.13986465394601</v>
      </c>
      <c r="D48" s="98">
        <f>IF(RES_hhdet_tes!D48=0,0,RES_hhdet_tes!D48*1000*11630/RES_hhdet_num!D43)</f>
        <v>398.60561230019312</v>
      </c>
      <c r="E48" s="98">
        <f>IF(RES_hhdet_tes!E48=0,0,RES_hhdet_tes!E48*1000*11630/RES_hhdet_num!E43)</f>
        <v>606.32260907586078</v>
      </c>
      <c r="F48" s="98">
        <f>IF(RES_hhdet_tes!F48=0,0,RES_hhdet_tes!F48*1000*11630/RES_hhdet_num!F43)</f>
        <v>411.09083361129683</v>
      </c>
      <c r="G48" s="98">
        <f>IF(RES_hhdet_tes!G48=0,0,RES_hhdet_tes!G48*1000*11630/RES_hhdet_num!G43)</f>
        <v>487.95789100352113</v>
      </c>
      <c r="H48" s="98">
        <f>IF(RES_hhdet_tes!H48=0,0,RES_hhdet_tes!H48*1000*11630/RES_hhdet_num!H43)</f>
        <v>628.94142805476781</v>
      </c>
      <c r="I48" s="98">
        <f>IF(RES_hhdet_tes!I48=0,0,RES_hhdet_tes!I48*1000*11630/RES_hhdet_num!I43)</f>
        <v>935.26761102508317</v>
      </c>
      <c r="J48" s="98">
        <f>IF(RES_hhdet_tes!J48=0,0,RES_hhdet_tes!J48*1000*11630/RES_hhdet_num!J43)</f>
        <v>916.31523592608335</v>
      </c>
      <c r="K48" s="98">
        <f>IF(RES_hhdet_tes!K48=0,0,RES_hhdet_tes!K48*1000*11630/RES_hhdet_num!K43)</f>
        <v>623.81137640884845</v>
      </c>
      <c r="L48" s="98">
        <f>IF(RES_hhdet_tes!L48=0,0,RES_hhdet_tes!L48*1000*11630/RES_hhdet_num!L43)</f>
        <v>857.77899764202937</v>
      </c>
      <c r="M48" s="98">
        <f>IF(RES_hhdet_tes!M48=0,0,RES_hhdet_tes!M48*1000*11630/RES_hhdet_num!M43)</f>
        <v>822.17237555822965</v>
      </c>
      <c r="N48" s="98">
        <f>IF(RES_hhdet_tes!N48=0,0,RES_hhdet_tes!N48*1000*11630/RES_hhdet_num!N43)</f>
        <v>1355.857733310055</v>
      </c>
      <c r="O48" s="98">
        <f>IF(RES_hhdet_tes!O48=0,0,RES_hhdet_tes!O48*1000*11630/RES_hhdet_num!O43)</f>
        <v>805.112469152617</v>
      </c>
      <c r="P48" s="98">
        <f>IF(RES_hhdet_tes!P48=0,0,RES_hhdet_tes!P48*1000*11630/RES_hhdet_num!P43)</f>
        <v>684.97616177811642</v>
      </c>
      <c r="Q48" s="98">
        <f>IF(RES_hhdet_tes!Q48=0,0,RES_hhdet_tes!Q48*1000*11630/RES_hhdet_num!Q43)</f>
        <v>992.16206247731145</v>
      </c>
      <c r="R48" s="98">
        <f>IF(RES_hhdet_tes!R48=0,0,RES_hhdet_tes!R48*1000*11630/RES_hhdet_num!R43)</f>
        <v>1247.6333584131341</v>
      </c>
      <c r="S48" s="98">
        <f>IF(RES_hhdet_tes!S48=0,0,RES_hhdet_tes!S48*1000*11630/RES_hhdet_num!S43)</f>
        <v>1373.7342087870518</v>
      </c>
      <c r="T48" s="98">
        <f>IF(RES_hhdet_tes!T48=0,0,RES_hhdet_tes!T48*1000*11630/RES_hhdet_num!T43)</f>
        <v>1063.5443923688795</v>
      </c>
      <c r="U48" s="98">
        <f>IF(RES_hhdet_tes!U48=0,0,RES_hhdet_tes!U48*1000*11630/RES_hhdet_num!U43)</f>
        <v>1531.8953951458757</v>
      </c>
      <c r="V48" s="98">
        <f>IF(RES_hhdet_tes!V48=0,0,RES_hhdet_tes!V48*1000*11630/RES_hhdet_num!V43)</f>
        <v>1406.117219821693</v>
      </c>
      <c r="W48" s="98">
        <f>IF(RES_hhdet_tes!W48=0,0,RES_hhdet_tes!W48*1000*11630/RES_hhdet_num!W43)</f>
        <v>1443.1178084479743</v>
      </c>
      <c r="DA48" s="63" t="s">
        <v>2454</v>
      </c>
    </row>
    <row r="49" spans="1:105" ht="12" customHeight="1" x14ac:dyDescent="0.25">
      <c r="A49" s="121" t="s">
        <v>55</v>
      </c>
      <c r="B49" s="122">
        <v>1041.8604725618754</v>
      </c>
      <c r="C49" s="122">
        <v>1032.7115102024004</v>
      </c>
      <c r="D49" s="122">
        <v>1053.8551717264775</v>
      </c>
      <c r="E49" s="122">
        <v>1061.9693260776269</v>
      </c>
      <c r="F49" s="122">
        <v>1092.966382452342</v>
      </c>
      <c r="G49" s="122">
        <v>1058.2745164194066</v>
      </c>
      <c r="H49" s="122">
        <v>1091.7480571403239</v>
      </c>
      <c r="I49" s="122">
        <v>1089.8340894928349</v>
      </c>
      <c r="J49" s="122">
        <v>1174.7852248017789</v>
      </c>
      <c r="K49" s="122">
        <v>1256.4532127289167</v>
      </c>
      <c r="L49" s="122">
        <v>1225.3746697265544</v>
      </c>
      <c r="M49" s="122">
        <v>1230.0785128629682</v>
      </c>
      <c r="N49" s="122">
        <v>1190.8276377754598</v>
      </c>
      <c r="O49" s="122">
        <v>1204.0536443852272</v>
      </c>
      <c r="P49" s="122">
        <v>1235.1848100568716</v>
      </c>
      <c r="Q49" s="122">
        <v>1272.7592488375346</v>
      </c>
      <c r="R49" s="122">
        <v>1337.8142108519303</v>
      </c>
      <c r="S49" s="122">
        <v>1315.436164802675</v>
      </c>
      <c r="T49" s="122">
        <v>1298.6735942314306</v>
      </c>
      <c r="U49" s="122">
        <v>1341.1791621109298</v>
      </c>
      <c r="V49" s="122">
        <v>1353.9346430451992</v>
      </c>
      <c r="W49" s="122">
        <v>1477.0567591255381</v>
      </c>
      <c r="DA49" s="130" t="s">
        <v>2455</v>
      </c>
    </row>
    <row r="50" spans="1:105" ht="12" customHeight="1" x14ac:dyDescent="0.25">
      <c r="A50" s="97" t="s">
        <v>138</v>
      </c>
      <c r="B50" s="98">
        <v>1044.4272218983174</v>
      </c>
      <c r="C50" s="98">
        <v>1045.8203721274153</v>
      </c>
      <c r="D50" s="98">
        <v>1039.8347426034049</v>
      </c>
      <c r="E50" s="98">
        <v>1086.1136627328297</v>
      </c>
      <c r="F50" s="98">
        <v>1093.035231987478</v>
      </c>
      <c r="G50" s="98">
        <v>1068.2270938373363</v>
      </c>
      <c r="H50" s="98">
        <v>1086.1510901168981</v>
      </c>
      <c r="I50" s="98">
        <v>1065.2328434604613</v>
      </c>
      <c r="J50" s="98">
        <v>1192.5814163181803</v>
      </c>
      <c r="K50" s="98">
        <v>1236.9039920944997</v>
      </c>
      <c r="L50" s="98">
        <v>1186.7531611069126</v>
      </c>
      <c r="M50" s="98">
        <v>1253.8170394018885</v>
      </c>
      <c r="N50" s="98">
        <v>1236.642872670375</v>
      </c>
      <c r="O50" s="98">
        <v>1106.5583107519608</v>
      </c>
      <c r="P50" s="98">
        <v>1194.3964073516586</v>
      </c>
      <c r="Q50" s="98">
        <v>1352.2850159514708</v>
      </c>
      <c r="R50" s="98">
        <v>1412.8694409467937</v>
      </c>
      <c r="S50" s="98">
        <v>1187.8944438331514</v>
      </c>
      <c r="T50" s="98">
        <v>1236.0030025977842</v>
      </c>
      <c r="U50" s="98">
        <v>1367.1409958794279</v>
      </c>
      <c r="V50" s="98">
        <v>1321.4796363087269</v>
      </c>
      <c r="W50" s="98">
        <v>1521.9548005693291</v>
      </c>
      <c r="DA50" s="63" t="s">
        <v>2456</v>
      </c>
    </row>
    <row r="51" spans="1:105" ht="12" customHeight="1" x14ac:dyDescent="0.25">
      <c r="A51" s="97" t="s">
        <v>137</v>
      </c>
      <c r="B51" s="98">
        <v>1044.4272218983172</v>
      </c>
      <c r="C51" s="98">
        <v>1045.8312905887512</v>
      </c>
      <c r="D51" s="98">
        <v>1039.8332512542911</v>
      </c>
      <c r="E51" s="98">
        <v>1086.1223007287006</v>
      </c>
      <c r="F51" s="98">
        <v>1093.0373177563235</v>
      </c>
      <c r="G51" s="98">
        <v>1068.2244926572912</v>
      </c>
      <c r="H51" s="98">
        <v>1086.1426294501964</v>
      </c>
      <c r="I51" s="98">
        <v>1065.2435678910263</v>
      </c>
      <c r="J51" s="98">
        <v>1192.5827562593981</v>
      </c>
      <c r="K51" s="98">
        <v>1236.9010364896039</v>
      </c>
      <c r="L51" s="98">
        <v>1186.7486847043351</v>
      </c>
      <c r="M51" s="98">
        <v>1253.8138932536947</v>
      </c>
      <c r="N51" s="98">
        <v>1236.6518072260767</v>
      </c>
      <c r="O51" s="98">
        <v>1106.494191247815</v>
      </c>
      <c r="P51" s="98">
        <v>1194.300278412541</v>
      </c>
      <c r="Q51" s="98">
        <v>1352.3910910522372</v>
      </c>
      <c r="R51" s="98">
        <v>1412.9209740466017</v>
      </c>
      <c r="S51" s="98">
        <v>1187.731448098506</v>
      </c>
      <c r="T51" s="98">
        <v>1235.912645550155</v>
      </c>
      <c r="U51" s="98">
        <v>1367.2717311807901</v>
      </c>
      <c r="V51" s="98">
        <v>1321.6935081353045</v>
      </c>
      <c r="W51" s="98">
        <v>1522.2118860420173</v>
      </c>
      <c r="DA51" s="63" t="s">
        <v>2457</v>
      </c>
    </row>
    <row r="52" spans="1:105" ht="12" customHeight="1" x14ac:dyDescent="0.25">
      <c r="A52" s="100" t="s">
        <v>216</v>
      </c>
      <c r="B52" s="101">
        <v>206.60275817947203</v>
      </c>
      <c r="C52" s="101">
        <v>205.75101616223293</v>
      </c>
      <c r="D52" s="101">
        <v>209.90475463794604</v>
      </c>
      <c r="E52" s="101">
        <v>212.61062532704361</v>
      </c>
      <c r="F52" s="101">
        <v>220.73238692534761</v>
      </c>
      <c r="G52" s="101">
        <v>244.45187008388481</v>
      </c>
      <c r="H52" s="101">
        <v>221.63849162389101</v>
      </c>
      <c r="I52" s="101">
        <v>217.6464848279561</v>
      </c>
      <c r="J52" s="101">
        <v>242.01055302015286</v>
      </c>
      <c r="K52" s="101">
        <v>250.86974130036637</v>
      </c>
      <c r="L52" s="101">
        <v>241.16418006841016</v>
      </c>
      <c r="M52" s="101">
        <v>253.29908883945848</v>
      </c>
      <c r="N52" s="101">
        <v>210.35091629659888</v>
      </c>
      <c r="O52" s="101">
        <v>202.71478627595582</v>
      </c>
      <c r="P52" s="101">
        <v>214.7485836327578</v>
      </c>
      <c r="Q52" s="101">
        <v>237.26465152774384</v>
      </c>
      <c r="R52" s="101">
        <v>288.86301119579673</v>
      </c>
      <c r="S52" s="101">
        <v>242.21043493892611</v>
      </c>
      <c r="T52" s="101">
        <v>244.29543400251086</v>
      </c>
      <c r="U52" s="101">
        <v>267.23251516514279</v>
      </c>
      <c r="V52" s="101">
        <v>250.00346345473795</v>
      </c>
      <c r="W52" s="101">
        <v>303.15753609905215</v>
      </c>
      <c r="DA52" s="131" t="s">
        <v>2458</v>
      </c>
    </row>
    <row r="53" spans="1:105" ht="12" customHeight="1" x14ac:dyDescent="0.25">
      <c r="A53" s="103" t="s">
        <v>52</v>
      </c>
      <c r="B53" s="104">
        <v>837.82446371884521</v>
      </c>
      <c r="C53" s="104">
        <v>840.08027442651837</v>
      </c>
      <c r="D53" s="104">
        <v>829.92849661634511</v>
      </c>
      <c r="E53" s="104">
        <v>873.51167540165704</v>
      </c>
      <c r="F53" s="104">
        <v>872.30493083097576</v>
      </c>
      <c r="G53" s="104">
        <v>823.77262257340635</v>
      </c>
      <c r="H53" s="104">
        <v>864.50413782630528</v>
      </c>
      <c r="I53" s="104">
        <v>847.59708306307027</v>
      </c>
      <c r="J53" s="104">
        <v>950.57220323924537</v>
      </c>
      <c r="K53" s="104">
        <v>986.03129518923777</v>
      </c>
      <c r="L53" s="104">
        <v>945.58450463592499</v>
      </c>
      <c r="M53" s="104">
        <v>1000.5148044142362</v>
      </c>
      <c r="N53" s="104">
        <v>1026.3008909294779</v>
      </c>
      <c r="O53" s="104">
        <v>903.77940497185932</v>
      </c>
      <c r="P53" s="104">
        <v>979.55169477978325</v>
      </c>
      <c r="Q53" s="104">
        <v>1115.1264395244934</v>
      </c>
      <c r="R53" s="104">
        <v>1124.0579628508051</v>
      </c>
      <c r="S53" s="104">
        <v>945.52101315958009</v>
      </c>
      <c r="T53" s="104">
        <v>991.61721154764427</v>
      </c>
      <c r="U53" s="104">
        <v>1100.0392160156471</v>
      </c>
      <c r="V53" s="104">
        <v>1071.6900446805664</v>
      </c>
      <c r="W53" s="104">
        <v>1219.0543499429652</v>
      </c>
      <c r="DA53" s="132" t="s">
        <v>2459</v>
      </c>
    </row>
    <row r="54" spans="1:105" ht="12" customHeight="1" x14ac:dyDescent="0.25">
      <c r="A54" s="106" t="s">
        <v>122</v>
      </c>
      <c r="B54" s="101">
        <v>1041.0036442267474</v>
      </c>
      <c r="C54" s="101">
        <v>1028.3670490634245</v>
      </c>
      <c r="D54" s="101">
        <v>1058.1261391346147</v>
      </c>
      <c r="E54" s="101">
        <v>1055.2789015240153</v>
      </c>
      <c r="F54" s="101">
        <v>1093.2387306628157</v>
      </c>
      <c r="G54" s="101">
        <v>1056.0758139724646</v>
      </c>
      <c r="H54" s="101">
        <v>1093.0031385083619</v>
      </c>
      <c r="I54" s="101">
        <v>1094.6167810818754</v>
      </c>
      <c r="J54" s="101">
        <v>1170.3817385125276</v>
      </c>
      <c r="K54" s="101">
        <v>1259.4901060811114</v>
      </c>
      <c r="L54" s="101">
        <v>1232.0470842765951</v>
      </c>
      <c r="M54" s="101">
        <v>1226.0674908037092</v>
      </c>
      <c r="N54" s="101">
        <v>1183.6421070199635</v>
      </c>
      <c r="O54" s="101">
        <v>1221.818731262593</v>
      </c>
      <c r="P54" s="101">
        <v>1242.6492363170664</v>
      </c>
      <c r="Q54" s="101">
        <v>1255.5511296970612</v>
      </c>
      <c r="R54" s="101">
        <v>1319.5836351306161</v>
      </c>
      <c r="S54" s="101">
        <v>1331.9738043000259</v>
      </c>
      <c r="T54" s="101">
        <v>1303.2094272515847</v>
      </c>
      <c r="U54" s="101">
        <v>1333.2242197299768</v>
      </c>
      <c r="V54" s="101">
        <v>1358.5516660454964</v>
      </c>
      <c r="W54" s="101">
        <v>1471.0085186738163</v>
      </c>
      <c r="DA54" s="131" t="s">
        <v>2460</v>
      </c>
    </row>
    <row r="55" spans="1:105" ht="12" customHeight="1" x14ac:dyDescent="0.25">
      <c r="A55" s="107" t="s">
        <v>121</v>
      </c>
      <c r="B55" s="104">
        <v>1041.0036442267474</v>
      </c>
      <c r="C55" s="104">
        <v>1028.6570227780574</v>
      </c>
      <c r="D55" s="104">
        <v>1057.9104598769479</v>
      </c>
      <c r="E55" s="104">
        <v>1055.2927566339306</v>
      </c>
      <c r="F55" s="104">
        <v>1092.7753942717229</v>
      </c>
      <c r="G55" s="104">
        <v>1055.8135030922747</v>
      </c>
      <c r="H55" s="104">
        <v>1093.0111953944065</v>
      </c>
      <c r="I55" s="104">
        <v>1095.3341985704394</v>
      </c>
      <c r="J55" s="104">
        <v>1171.5971629103021</v>
      </c>
      <c r="K55" s="104">
        <v>1260.3624457573117</v>
      </c>
      <c r="L55" s="104">
        <v>1232.4794346333158</v>
      </c>
      <c r="M55" s="104">
        <v>1225.6191898286913</v>
      </c>
      <c r="N55" s="104">
        <v>1182.1003791697474</v>
      </c>
      <c r="O55" s="104">
        <v>1219.8440557719032</v>
      </c>
      <c r="P55" s="104">
        <v>1241.5779582697944</v>
      </c>
      <c r="Q55" s="104">
        <v>1260.0091077829588</v>
      </c>
      <c r="R55" s="104">
        <v>1326.2698957029725</v>
      </c>
      <c r="S55" s="104">
        <v>1338.6856001980516</v>
      </c>
      <c r="T55" s="104">
        <v>1311.2591848448064</v>
      </c>
      <c r="U55" s="104">
        <v>1337.7852993771353</v>
      </c>
      <c r="V55" s="104">
        <v>1359.9028162844932</v>
      </c>
      <c r="W55" s="104">
        <v>1467.5139048701817</v>
      </c>
      <c r="DA55" s="132" t="s">
        <v>2461</v>
      </c>
    </row>
    <row r="56" spans="1:105" ht="12" customHeight="1" x14ac:dyDescent="0.25">
      <c r="A56" s="108" t="s">
        <v>53</v>
      </c>
      <c r="B56" s="98">
        <v>205.7583929854859</v>
      </c>
      <c r="C56" s="98">
        <v>201.52682746606334</v>
      </c>
      <c r="D56" s="98">
        <v>212.5502338246587</v>
      </c>
      <c r="E56" s="98">
        <v>205.08145966658208</v>
      </c>
      <c r="F56" s="98">
        <v>217.10725937857771</v>
      </c>
      <c r="G56" s="98">
        <v>237.95175180002957</v>
      </c>
      <c r="H56" s="98">
        <v>221.88797574155333</v>
      </c>
      <c r="I56" s="98">
        <v>225.21013013662315</v>
      </c>
      <c r="J56" s="98">
        <v>236.64103410215276</v>
      </c>
      <c r="K56" s="98">
        <v>256.83791943685156</v>
      </c>
      <c r="L56" s="98">
        <v>253.00856327717273</v>
      </c>
      <c r="M56" s="98">
        <v>246.0972025091431</v>
      </c>
      <c r="N56" s="98">
        <v>197.78376757604616</v>
      </c>
      <c r="O56" s="98">
        <v>222.77763963986186</v>
      </c>
      <c r="P56" s="98">
        <v>222.50086247499513</v>
      </c>
      <c r="Q56" s="98">
        <v>215.80412615308194</v>
      </c>
      <c r="R56" s="98">
        <v>265.82305384814731</v>
      </c>
      <c r="S56" s="98">
        <v>276.43538177023612</v>
      </c>
      <c r="T56" s="98">
        <v>263.66239783349715</v>
      </c>
      <c r="U56" s="98">
        <v>259.49046419368801</v>
      </c>
      <c r="V56" s="98">
        <v>259.93848979084669</v>
      </c>
      <c r="W56" s="98">
        <v>288.6649414650758</v>
      </c>
      <c r="DA56" s="63" t="s">
        <v>2462</v>
      </c>
    </row>
    <row r="57" spans="1:105" ht="12" customHeight="1" x14ac:dyDescent="0.25">
      <c r="A57" s="108" t="s">
        <v>52</v>
      </c>
      <c r="B57" s="98">
        <v>835.24525124126149</v>
      </c>
      <c r="C57" s="98">
        <v>827.13019531199382</v>
      </c>
      <c r="D57" s="98">
        <v>845.36022605228948</v>
      </c>
      <c r="E57" s="98">
        <v>850.21129696734863</v>
      </c>
      <c r="F57" s="98">
        <v>875.66813489314507</v>
      </c>
      <c r="G57" s="98">
        <v>817.86175129224534</v>
      </c>
      <c r="H57" s="98">
        <v>871.12321965285309</v>
      </c>
      <c r="I57" s="98">
        <v>870.12406843381666</v>
      </c>
      <c r="J57" s="98">
        <v>934.95612880814951</v>
      </c>
      <c r="K57" s="98">
        <v>1003.5245263204602</v>
      </c>
      <c r="L57" s="98">
        <v>979.47087135614299</v>
      </c>
      <c r="M57" s="98">
        <v>979.52198731954843</v>
      </c>
      <c r="N57" s="98">
        <v>984.3166115937014</v>
      </c>
      <c r="O57" s="98">
        <v>997.06641613204124</v>
      </c>
      <c r="P57" s="98">
        <v>1019.0770957947991</v>
      </c>
      <c r="Q57" s="98">
        <v>1044.2049816298768</v>
      </c>
      <c r="R57" s="98">
        <v>1060.4468418548252</v>
      </c>
      <c r="S57" s="98">
        <v>1062.2502184278153</v>
      </c>
      <c r="T57" s="98">
        <v>1047.5967870113093</v>
      </c>
      <c r="U57" s="98">
        <v>1078.294835183447</v>
      </c>
      <c r="V57" s="98">
        <v>1099.9643264936465</v>
      </c>
      <c r="W57" s="98">
        <v>1178.8489634051059</v>
      </c>
      <c r="DA57" s="63" t="s">
        <v>2463</v>
      </c>
    </row>
    <row r="58" spans="1:105" ht="12" customHeight="1" x14ac:dyDescent="0.25">
      <c r="A58" s="121" t="s">
        <v>54</v>
      </c>
      <c r="B58" s="122">
        <v>482.85111858843334</v>
      </c>
      <c r="C58" s="122">
        <v>470.69484532108669</v>
      </c>
      <c r="D58" s="122">
        <v>532.53586825936702</v>
      </c>
      <c r="E58" s="122">
        <v>516.05584255640906</v>
      </c>
      <c r="F58" s="122">
        <v>555.18329737769443</v>
      </c>
      <c r="G58" s="122">
        <v>543.25981091250924</v>
      </c>
      <c r="H58" s="122">
        <v>561.10655327814902</v>
      </c>
      <c r="I58" s="122">
        <v>536.12650757915139</v>
      </c>
      <c r="J58" s="122">
        <v>536.75859019776692</v>
      </c>
      <c r="K58" s="122">
        <v>565.27567909233687</v>
      </c>
      <c r="L58" s="122">
        <v>540.61754990006909</v>
      </c>
      <c r="M58" s="122">
        <v>513.10554708317375</v>
      </c>
      <c r="N58" s="122">
        <v>505.80651343607099</v>
      </c>
      <c r="O58" s="122">
        <v>554.24275421726361</v>
      </c>
      <c r="P58" s="122">
        <v>564.34851227816796</v>
      </c>
      <c r="Q58" s="122">
        <v>561.20002258362933</v>
      </c>
      <c r="R58" s="122">
        <v>593.82876712995676</v>
      </c>
      <c r="S58" s="122">
        <v>594.82471703582576</v>
      </c>
      <c r="T58" s="122">
        <v>615.53660083801299</v>
      </c>
      <c r="U58" s="122">
        <v>642.72897128638817</v>
      </c>
      <c r="V58" s="122">
        <v>743.41851669165828</v>
      </c>
      <c r="W58" s="122">
        <v>732.17693407171555</v>
      </c>
      <c r="DA58" s="130" t="s">
        <v>2464</v>
      </c>
    </row>
    <row r="59" spans="1:105" ht="12" customHeight="1" x14ac:dyDescent="0.25">
      <c r="A59" s="97" t="s">
        <v>50</v>
      </c>
      <c r="B59" s="98">
        <v>483.299599257701</v>
      </c>
      <c r="C59" s="98">
        <v>486.05190415620172</v>
      </c>
      <c r="D59" s="98">
        <v>516.10635768195527</v>
      </c>
      <c r="E59" s="98">
        <v>498.44065677242656</v>
      </c>
      <c r="F59" s="98">
        <v>570.02647810917301</v>
      </c>
      <c r="G59" s="98">
        <v>529.46475560723945</v>
      </c>
      <c r="H59" s="98">
        <v>531.52672953216961</v>
      </c>
      <c r="I59" s="98">
        <v>552.61897016816647</v>
      </c>
      <c r="J59" s="98">
        <v>558.41144870143205</v>
      </c>
      <c r="K59" s="98">
        <v>493.10090008532745</v>
      </c>
      <c r="L59" s="98">
        <v>612.99372178825797</v>
      </c>
      <c r="M59" s="98">
        <v>574.0037546126207</v>
      </c>
      <c r="N59" s="98">
        <v>180.31503215956155</v>
      </c>
      <c r="O59" s="98">
        <v>654.61442381703739</v>
      </c>
      <c r="P59" s="98">
        <v>636.47372302531608</v>
      </c>
      <c r="Q59" s="98">
        <v>558.61423864859864</v>
      </c>
      <c r="R59" s="98">
        <v>528.33860090394342</v>
      </c>
      <c r="S59" s="98">
        <v>529.44434270733814</v>
      </c>
      <c r="T59" s="98">
        <v>642.90930238208944</v>
      </c>
      <c r="U59" s="98">
        <v>669.81510222019563</v>
      </c>
      <c r="V59" s="98">
        <v>755.92301808481807</v>
      </c>
      <c r="W59" s="98">
        <v>736.91156302869422</v>
      </c>
      <c r="DA59" s="63" t="s">
        <v>2465</v>
      </c>
    </row>
    <row r="60" spans="1:105" ht="12" customHeight="1" x14ac:dyDescent="0.25">
      <c r="A60" s="109" t="s">
        <v>120</v>
      </c>
      <c r="B60" s="33">
        <v>482.83081016686293</v>
      </c>
      <c r="C60" s="33">
        <v>470.03191460835433</v>
      </c>
      <c r="D60" s="33">
        <v>533.18542892593337</v>
      </c>
      <c r="E60" s="33">
        <v>516.71320946697404</v>
      </c>
      <c r="F60" s="33">
        <v>554.65432424284143</v>
      </c>
      <c r="G60" s="33">
        <v>543.74654178825654</v>
      </c>
      <c r="H60" s="33">
        <v>562.17281750549841</v>
      </c>
      <c r="I60" s="33">
        <v>535.50897992155967</v>
      </c>
      <c r="J60" s="33">
        <v>535.90117434121817</v>
      </c>
      <c r="K60" s="33">
        <v>568.25419047110381</v>
      </c>
      <c r="L60" s="33">
        <v>537.50929315981</v>
      </c>
      <c r="M60" s="33">
        <v>510.34517293490393</v>
      </c>
      <c r="N60" s="33">
        <v>522.11937541415409</v>
      </c>
      <c r="O60" s="33">
        <v>547.30492012808918</v>
      </c>
      <c r="P60" s="33">
        <v>558.39475166898046</v>
      </c>
      <c r="Q60" s="33">
        <v>561.44223423701317</v>
      </c>
      <c r="R60" s="33">
        <v>600.81205262448611</v>
      </c>
      <c r="S60" s="33">
        <v>603.6638181230345</v>
      </c>
      <c r="T60" s="33">
        <v>610.50850951721657</v>
      </c>
      <c r="U60" s="33">
        <v>636.1975522265584</v>
      </c>
      <c r="V60" s="33">
        <v>739.70582119952371</v>
      </c>
      <c r="W60" s="33">
        <v>730.66927078674598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5884.7042720168138</v>
      </c>
      <c r="C62" s="117">
        <f t="shared" si="21"/>
        <v>5658.8238392033463</v>
      </c>
      <c r="D62" s="117">
        <f t="shared" si="21"/>
        <v>5193.059493263986</v>
      </c>
      <c r="E62" s="117">
        <f t="shared" si="21"/>
        <v>5996.5223672061002</v>
      </c>
      <c r="F62" s="117">
        <f t="shared" si="21"/>
        <v>5889.9237175770804</v>
      </c>
      <c r="G62" s="117">
        <f t="shared" si="21"/>
        <v>6819.166493796587</v>
      </c>
      <c r="H62" s="117">
        <f t="shared" si="21"/>
        <v>8166.7720818302241</v>
      </c>
      <c r="I62" s="117">
        <f t="shared" si="21"/>
        <v>8048.0527990640348</v>
      </c>
      <c r="J62" s="117">
        <f t="shared" si="21"/>
        <v>7733.334887247428</v>
      </c>
      <c r="K62" s="117">
        <f t="shared" si="21"/>
        <v>7660.0743581773722</v>
      </c>
      <c r="L62" s="117">
        <f t="shared" si="21"/>
        <v>7505.0096495903936</v>
      </c>
      <c r="M62" s="117">
        <f t="shared" si="21"/>
        <v>8747.9359774478999</v>
      </c>
      <c r="N62" s="117">
        <f t="shared" si="21"/>
        <v>8604.0828485332804</v>
      </c>
      <c r="O62" s="117">
        <f t="shared" si="21"/>
        <v>6347.2247944603323</v>
      </c>
      <c r="P62" s="117">
        <f t="shared" si="21"/>
        <v>5932.1335871625042</v>
      </c>
      <c r="Q62" s="117">
        <f t="shared" si="21"/>
        <v>7678.4603511857313</v>
      </c>
      <c r="R62" s="117">
        <f t="shared" ref="R62:V62" si="22">R63+R66+R68+R77</f>
        <v>7564.2460357763866</v>
      </c>
      <c r="S62" s="117">
        <f t="shared" si="22"/>
        <v>7865.5531952336351</v>
      </c>
      <c r="T62" s="117">
        <f t="shared" si="22"/>
        <v>6871.0276871320239</v>
      </c>
      <c r="U62" s="117">
        <f t="shared" si="22"/>
        <v>7815.1954613965345</v>
      </c>
      <c r="V62" s="117">
        <f t="shared" si="22"/>
        <v>8089.3546930575158</v>
      </c>
      <c r="W62" s="117">
        <f t="shared" ref="W62" si="23">W63+W66+W68+W77</f>
        <v>8470.3161906111854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4018.3548733940352</v>
      </c>
      <c r="C63" s="122">
        <f t="shared" si="24"/>
        <v>3749.9538388563446</v>
      </c>
      <c r="D63" s="122">
        <f t="shared" si="24"/>
        <v>3381.9641229945369</v>
      </c>
      <c r="E63" s="122">
        <f t="shared" si="24"/>
        <v>4005.3466450295768</v>
      </c>
      <c r="F63" s="122">
        <f t="shared" si="24"/>
        <v>3882.5809686563025</v>
      </c>
      <c r="G63" s="122">
        <f t="shared" si="24"/>
        <v>4691.5016452163791</v>
      </c>
      <c r="H63" s="122">
        <f t="shared" si="24"/>
        <v>5736.4157093873837</v>
      </c>
      <c r="I63" s="122">
        <f t="shared" si="24"/>
        <v>5297.0398145515046</v>
      </c>
      <c r="J63" s="122">
        <f t="shared" si="24"/>
        <v>4929.2897688934027</v>
      </c>
      <c r="K63" s="122">
        <f t="shared" si="24"/>
        <v>5031.8695284525584</v>
      </c>
      <c r="L63" s="122">
        <f t="shared" si="24"/>
        <v>4556.0247231663279</v>
      </c>
      <c r="M63" s="122">
        <f t="shared" si="24"/>
        <v>5913.7514223390262</v>
      </c>
      <c r="N63" s="122">
        <f t="shared" si="24"/>
        <v>5115.9635912307513</v>
      </c>
      <c r="O63" s="122">
        <f t="shared" si="24"/>
        <v>3549.5676424119642</v>
      </c>
      <c r="P63" s="122">
        <f t="shared" si="24"/>
        <v>3377.3012533294832</v>
      </c>
      <c r="Q63" s="122">
        <f t="shared" si="24"/>
        <v>4876.2408657674678</v>
      </c>
      <c r="R63" s="122">
        <f t="shared" ref="R63:V63" si="25">SUM(R64:R65)</f>
        <v>4330.8851895276694</v>
      </c>
      <c r="S63" s="122">
        <f t="shared" si="25"/>
        <v>4464.7818884335747</v>
      </c>
      <c r="T63" s="122">
        <f t="shared" si="25"/>
        <v>3846.7352728773867</v>
      </c>
      <c r="U63" s="122">
        <f t="shared" si="25"/>
        <v>4198.535310584708</v>
      </c>
      <c r="V63" s="122">
        <f t="shared" si="25"/>
        <v>4468.7367968603503</v>
      </c>
      <c r="W63" s="122">
        <f t="shared" ref="W63" si="26">SUM(W64:W65)</f>
        <v>4788.0751329185186</v>
      </c>
      <c r="DA63" s="130" t="s">
        <v>2468</v>
      </c>
    </row>
    <row r="64" spans="1:105" ht="12" customHeight="1" x14ac:dyDescent="0.25">
      <c r="A64" s="97" t="s">
        <v>217</v>
      </c>
      <c r="B64" s="98">
        <v>3923.3738862462942</v>
      </c>
      <c r="C64" s="98">
        <v>3664.8972244007982</v>
      </c>
      <c r="D64" s="98">
        <v>3303.0238571516743</v>
      </c>
      <c r="E64" s="98">
        <v>3917.124686027561</v>
      </c>
      <c r="F64" s="98">
        <v>3791.6143699605627</v>
      </c>
      <c r="G64" s="98">
        <v>4583.1069006463485</v>
      </c>
      <c r="H64" s="98">
        <v>5607.1936537332167</v>
      </c>
      <c r="I64" s="98">
        <v>5185.0320364917998</v>
      </c>
      <c r="J64" s="98">
        <v>4824.7998615973502</v>
      </c>
      <c r="K64" s="98">
        <v>4920.1580077259969</v>
      </c>
      <c r="L64" s="98">
        <v>4460.4319042106963</v>
      </c>
      <c r="M64" s="98">
        <v>5790.0419233540788</v>
      </c>
      <c r="N64" s="98">
        <v>5020.5877887383222</v>
      </c>
      <c r="O64" s="98">
        <v>3477.0693196413476</v>
      </c>
      <c r="P64" s="98">
        <v>3306.3575958550614</v>
      </c>
      <c r="Q64" s="98">
        <v>4779.3933115867712</v>
      </c>
      <c r="R64" s="98">
        <v>4245.3800994659478</v>
      </c>
      <c r="S64" s="98">
        <v>4376.9481144409037</v>
      </c>
      <c r="T64" s="98">
        <v>3771.3842185072303</v>
      </c>
      <c r="U64" s="98">
        <v>4116.5747711122031</v>
      </c>
      <c r="V64" s="98">
        <v>4381.7114839561964</v>
      </c>
      <c r="W64" s="98">
        <v>4694.9426652899383</v>
      </c>
      <c r="DA64" s="63" t="s">
        <v>2469</v>
      </c>
    </row>
    <row r="65" spans="1:105" ht="12" customHeight="1" x14ac:dyDescent="0.25">
      <c r="A65" s="97" t="s">
        <v>53</v>
      </c>
      <c r="B65" s="98">
        <v>94.980987147740819</v>
      </c>
      <c r="C65" s="98">
        <v>85.056614455546281</v>
      </c>
      <c r="D65" s="98">
        <v>78.940265842862644</v>
      </c>
      <c r="E65" s="98">
        <v>88.221959002016078</v>
      </c>
      <c r="F65" s="98">
        <v>90.966598695739762</v>
      </c>
      <c r="G65" s="98">
        <v>108.39474457003035</v>
      </c>
      <c r="H65" s="98">
        <v>129.22205565416743</v>
      </c>
      <c r="I65" s="98">
        <v>112.00777805970516</v>
      </c>
      <c r="J65" s="98">
        <v>104.48990729605261</v>
      </c>
      <c r="K65" s="98">
        <v>111.71152072656172</v>
      </c>
      <c r="L65" s="98">
        <v>95.592818955631586</v>
      </c>
      <c r="M65" s="98">
        <v>123.70949898494733</v>
      </c>
      <c r="N65" s="98">
        <v>95.375802492429344</v>
      </c>
      <c r="O65" s="98">
        <v>72.498322770616696</v>
      </c>
      <c r="P65" s="98">
        <v>70.943657474421713</v>
      </c>
      <c r="Q65" s="98">
        <v>96.847554180696562</v>
      </c>
      <c r="R65" s="98">
        <v>85.505090061721148</v>
      </c>
      <c r="S65" s="98">
        <v>87.833773992670771</v>
      </c>
      <c r="T65" s="98">
        <v>75.351054370156291</v>
      </c>
      <c r="U65" s="98">
        <v>81.960539472504664</v>
      </c>
      <c r="V65" s="98">
        <v>87.02531290415412</v>
      </c>
      <c r="W65" s="98">
        <v>93.132467628580102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344.81699826761894</v>
      </c>
      <c r="C66" s="122">
        <f t="shared" si="27"/>
        <v>424.9382314027871</v>
      </c>
      <c r="D66" s="122">
        <f t="shared" si="27"/>
        <v>252.21703036783961</v>
      </c>
      <c r="E66" s="122">
        <f t="shared" si="27"/>
        <v>447.15550049026552</v>
      </c>
      <c r="F66" s="122">
        <f t="shared" si="27"/>
        <v>392.02632586835347</v>
      </c>
      <c r="G66" s="122">
        <f t="shared" si="27"/>
        <v>545.85275929136606</v>
      </c>
      <c r="H66" s="122">
        <f t="shared" si="27"/>
        <v>772.69686212731551</v>
      </c>
      <c r="I66" s="122">
        <f t="shared" si="27"/>
        <v>1122.3545159530361</v>
      </c>
      <c r="J66" s="122">
        <f t="shared" si="27"/>
        <v>1103.4810843478942</v>
      </c>
      <c r="K66" s="122">
        <f t="shared" si="27"/>
        <v>793.58251471243045</v>
      </c>
      <c r="L66" s="122">
        <f t="shared" si="27"/>
        <v>1180.100652965687</v>
      </c>
      <c r="M66" s="122">
        <f t="shared" si="27"/>
        <v>1105.3414374383697</v>
      </c>
      <c r="N66" s="122">
        <f t="shared" si="27"/>
        <v>1788.8333818129304</v>
      </c>
      <c r="O66" s="122">
        <f t="shared" si="27"/>
        <v>1024.415794310037</v>
      </c>
      <c r="P66" s="122">
        <f t="shared" si="27"/>
        <v>763.16595296397475</v>
      </c>
      <c r="Q66" s="122">
        <f t="shared" si="27"/>
        <v>982.21831091896968</v>
      </c>
      <c r="R66" s="122">
        <f t="shared" si="27"/>
        <v>1326.2261680783911</v>
      </c>
      <c r="S66" s="122">
        <f t="shared" si="27"/>
        <v>1457.2832095829162</v>
      </c>
      <c r="T66" s="122">
        <f t="shared" si="27"/>
        <v>1101.726112905133</v>
      </c>
      <c r="U66" s="122">
        <f t="shared" si="27"/>
        <v>1643.7461020205185</v>
      </c>
      <c r="V66" s="122">
        <f t="shared" si="27"/>
        <v>1523.5859337435065</v>
      </c>
      <c r="W66" s="122">
        <f t="shared" si="27"/>
        <v>1488.9642667589419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344.81699826761894</v>
      </c>
      <c r="C67" s="98">
        <f>IF(RES_hhdet_tes!C67=0,0,RES_hhdet_tes!C67*1000*11630/RES_hhdet_num!C62)</f>
        <v>424.9382314027871</v>
      </c>
      <c r="D67" s="98">
        <f>IF(RES_hhdet_tes!D67=0,0,RES_hhdet_tes!D67*1000*11630/RES_hhdet_num!D62)</f>
        <v>252.21703036783961</v>
      </c>
      <c r="E67" s="98">
        <f>IF(RES_hhdet_tes!E67=0,0,RES_hhdet_tes!E67*1000*11630/RES_hhdet_num!E62)</f>
        <v>447.15550049026552</v>
      </c>
      <c r="F67" s="98">
        <f>IF(RES_hhdet_tes!F67=0,0,RES_hhdet_tes!F67*1000*11630/RES_hhdet_num!F62)</f>
        <v>392.02632586835347</v>
      </c>
      <c r="G67" s="98">
        <f>IF(RES_hhdet_tes!G67=0,0,RES_hhdet_tes!G67*1000*11630/RES_hhdet_num!G62)</f>
        <v>545.85275929136606</v>
      </c>
      <c r="H67" s="98">
        <f>IF(RES_hhdet_tes!H67=0,0,RES_hhdet_tes!H67*1000*11630/RES_hhdet_num!H62)</f>
        <v>772.69686212731551</v>
      </c>
      <c r="I67" s="98">
        <f>IF(RES_hhdet_tes!I67=0,0,RES_hhdet_tes!I67*1000*11630/RES_hhdet_num!I62)</f>
        <v>1122.3545159530361</v>
      </c>
      <c r="J67" s="98">
        <f>IF(RES_hhdet_tes!J67=0,0,RES_hhdet_tes!J67*1000*11630/RES_hhdet_num!J62)</f>
        <v>1103.4810843478942</v>
      </c>
      <c r="K67" s="98">
        <f>IF(RES_hhdet_tes!K67=0,0,RES_hhdet_tes!K67*1000*11630/RES_hhdet_num!K62)</f>
        <v>793.58251471243045</v>
      </c>
      <c r="L67" s="98">
        <f>IF(RES_hhdet_tes!L67=0,0,RES_hhdet_tes!L67*1000*11630/RES_hhdet_num!L62)</f>
        <v>1180.100652965687</v>
      </c>
      <c r="M67" s="98">
        <f>IF(RES_hhdet_tes!M67=0,0,RES_hhdet_tes!M67*1000*11630/RES_hhdet_num!M62)</f>
        <v>1105.3414374383697</v>
      </c>
      <c r="N67" s="98">
        <f>IF(RES_hhdet_tes!N67=0,0,RES_hhdet_tes!N67*1000*11630/RES_hhdet_num!N62)</f>
        <v>1788.8333818129304</v>
      </c>
      <c r="O67" s="98">
        <f>IF(RES_hhdet_tes!O67=0,0,RES_hhdet_tes!O67*1000*11630/RES_hhdet_num!O62)</f>
        <v>1024.415794310037</v>
      </c>
      <c r="P67" s="98">
        <f>IF(RES_hhdet_tes!P67=0,0,RES_hhdet_tes!P67*1000*11630/RES_hhdet_num!P62)</f>
        <v>763.16595296397475</v>
      </c>
      <c r="Q67" s="98">
        <f>IF(RES_hhdet_tes!Q67=0,0,RES_hhdet_tes!Q67*1000*11630/RES_hhdet_num!Q62)</f>
        <v>982.21831091896968</v>
      </c>
      <c r="R67" s="98">
        <f>IF(RES_hhdet_tes!R67=0,0,RES_hhdet_tes!R67*1000*11630/RES_hhdet_num!R62)</f>
        <v>1326.2261680783911</v>
      </c>
      <c r="S67" s="98">
        <f>IF(RES_hhdet_tes!S67=0,0,RES_hhdet_tes!S67*1000*11630/RES_hhdet_num!S62)</f>
        <v>1457.2832095829162</v>
      </c>
      <c r="T67" s="98">
        <f>IF(RES_hhdet_tes!T67=0,0,RES_hhdet_tes!T67*1000*11630/RES_hhdet_num!T62)</f>
        <v>1101.726112905133</v>
      </c>
      <c r="U67" s="98">
        <f>IF(RES_hhdet_tes!U67=0,0,RES_hhdet_tes!U67*1000*11630/RES_hhdet_num!U62)</f>
        <v>1643.7461020205185</v>
      </c>
      <c r="V67" s="98">
        <f>IF(RES_hhdet_tes!V67=0,0,RES_hhdet_tes!V67*1000*11630/RES_hhdet_num!V62)</f>
        <v>1523.5859337435065</v>
      </c>
      <c r="W67" s="98">
        <f>IF(RES_hhdet_tes!W67=0,0,RES_hhdet_tes!W67*1000*11630/RES_hhdet_num!W62)</f>
        <v>1488.9642667589419</v>
      </c>
      <c r="DA67" s="63" t="s">
        <v>2472</v>
      </c>
    </row>
    <row r="68" spans="1:105" ht="12" customHeight="1" x14ac:dyDescent="0.25">
      <c r="A68" s="121" t="s">
        <v>55</v>
      </c>
      <c r="B68" s="122">
        <v>1038.9944719777693</v>
      </c>
      <c r="C68" s="122">
        <v>1015.1888243149025</v>
      </c>
      <c r="D68" s="122">
        <v>1028.963801830685</v>
      </c>
      <c r="E68" s="122">
        <v>1029.7844563614235</v>
      </c>
      <c r="F68" s="122">
        <v>1063.7730108799585</v>
      </c>
      <c r="G68" s="122">
        <v>1039.8352531702617</v>
      </c>
      <c r="H68" s="122">
        <v>1095.1761194188134</v>
      </c>
      <c r="I68" s="122">
        <v>1092.8565998582519</v>
      </c>
      <c r="J68" s="122">
        <v>1164.921104708812</v>
      </c>
      <c r="K68" s="122">
        <v>1265.822036931487</v>
      </c>
      <c r="L68" s="122">
        <v>1231.0137220927922</v>
      </c>
      <c r="M68" s="122">
        <v>1218.7965897079703</v>
      </c>
      <c r="N68" s="122">
        <v>1177.5725406771642</v>
      </c>
      <c r="O68" s="122">
        <v>1225.4042342780253</v>
      </c>
      <c r="P68" s="122">
        <v>1234.6720992973233</v>
      </c>
      <c r="Q68" s="122">
        <v>1260.0474004252937</v>
      </c>
      <c r="R68" s="122">
        <v>1304.706531184939</v>
      </c>
      <c r="S68" s="122">
        <v>1340.1777177287249</v>
      </c>
      <c r="T68" s="122">
        <v>1312.1230608432165</v>
      </c>
      <c r="U68" s="122">
        <v>1334.4675550796128</v>
      </c>
      <c r="V68" s="122">
        <v>1358.4978680208862</v>
      </c>
      <c r="W68" s="122">
        <v>1461.8951837776972</v>
      </c>
      <c r="DA68" s="130" t="s">
        <v>2473</v>
      </c>
    </row>
    <row r="69" spans="1:105" ht="12" customHeight="1" x14ac:dyDescent="0.25">
      <c r="A69" s="97" t="s">
        <v>134</v>
      </c>
      <c r="B69" s="98">
        <v>1021.1714652645705</v>
      </c>
      <c r="C69" s="98">
        <v>897.1237150950476</v>
      </c>
      <c r="D69" s="98">
        <v>773.51464159977002</v>
      </c>
      <c r="E69" s="98">
        <v>808.28009952548803</v>
      </c>
      <c r="F69" s="98">
        <v>815.08278466896274</v>
      </c>
      <c r="G69" s="98">
        <v>911.33566290493343</v>
      </c>
      <c r="H69" s="98">
        <v>1136.1098107066648</v>
      </c>
      <c r="I69" s="98">
        <v>1095.3343262230358</v>
      </c>
      <c r="J69" s="98">
        <v>1132.7579737391563</v>
      </c>
      <c r="K69" s="98">
        <v>1346.7168549040384</v>
      </c>
      <c r="L69" s="98">
        <v>1243.6116074113966</v>
      </c>
      <c r="M69" s="98">
        <v>1179.9637536879391</v>
      </c>
      <c r="N69" s="98">
        <v>1152.3299073842097</v>
      </c>
      <c r="O69" s="98">
        <v>1270.6137534537736</v>
      </c>
      <c r="P69" s="98">
        <v>1195.3716728833945</v>
      </c>
      <c r="Q69" s="98">
        <v>1301.4007668275528</v>
      </c>
      <c r="R69" s="98">
        <v>1203.3574230094002</v>
      </c>
      <c r="S69" s="98">
        <v>1390.1762432161593</v>
      </c>
      <c r="T69" s="98">
        <v>1356.6840560824849</v>
      </c>
      <c r="U69" s="98">
        <v>1345.5791911234321</v>
      </c>
      <c r="V69" s="98">
        <v>1379.1741220072888</v>
      </c>
      <c r="W69" s="98">
        <v>1456.3542893787185</v>
      </c>
      <c r="DA69" s="63" t="s">
        <v>2474</v>
      </c>
    </row>
    <row r="70" spans="1:105" ht="12" customHeight="1" x14ac:dyDescent="0.25">
      <c r="A70" s="97" t="s">
        <v>133</v>
      </c>
      <c r="B70" s="98">
        <v>1021.1714652645704</v>
      </c>
      <c r="C70" s="98">
        <v>897.05014628008291</v>
      </c>
      <c r="D70" s="98">
        <v>773.38659160251552</v>
      </c>
      <c r="E70" s="98">
        <v>808.2336573680642</v>
      </c>
      <c r="F70" s="98">
        <v>815.06377597033884</v>
      </c>
      <c r="G70" s="98">
        <v>911.33083458017609</v>
      </c>
      <c r="H70" s="98">
        <v>1136.1147505979404</v>
      </c>
      <c r="I70" s="98">
        <v>1095.3329353831505</v>
      </c>
      <c r="J70" s="98">
        <v>1132.7620608235886</v>
      </c>
      <c r="K70" s="98">
        <v>1346.7477939645714</v>
      </c>
      <c r="L70" s="98">
        <v>1243.6202386479999</v>
      </c>
      <c r="M70" s="98">
        <v>1179.9501848767495</v>
      </c>
      <c r="N70" s="98">
        <v>1152.3718774527929</v>
      </c>
      <c r="O70" s="98">
        <v>1270.627313765217</v>
      </c>
      <c r="P70" s="98">
        <v>1195.3205159705356</v>
      </c>
      <c r="Q70" s="98">
        <v>1301.3989791047281</v>
      </c>
      <c r="R70" s="98">
        <v>1203.3035322204555</v>
      </c>
      <c r="S70" s="98">
        <v>1390.1549079159342</v>
      </c>
      <c r="T70" s="98">
        <v>1356.6664063914382</v>
      </c>
      <c r="U70" s="98">
        <v>1345.5824350971957</v>
      </c>
      <c r="V70" s="98">
        <v>1379.1913037962865</v>
      </c>
      <c r="W70" s="98">
        <v>1456.4032204750799</v>
      </c>
      <c r="DA70" s="63" t="s">
        <v>2475</v>
      </c>
    </row>
    <row r="71" spans="1:105" ht="12" customHeight="1" x14ac:dyDescent="0.25">
      <c r="A71" s="100" t="s">
        <v>217</v>
      </c>
      <c r="B71" s="101">
        <v>203.3690368056069</v>
      </c>
      <c r="C71" s="101">
        <v>170.09836225693317</v>
      </c>
      <c r="D71" s="101">
        <v>66.732035478274426</v>
      </c>
      <c r="E71" s="101">
        <v>114.86429179504402</v>
      </c>
      <c r="F71" s="101">
        <v>88.90386071481413</v>
      </c>
      <c r="G71" s="101">
        <v>201.56716713324263</v>
      </c>
      <c r="H71" s="101">
        <v>231.99025639082538</v>
      </c>
      <c r="I71" s="101">
        <v>225.13817741784024</v>
      </c>
      <c r="J71" s="101">
        <v>226.81960269244857</v>
      </c>
      <c r="K71" s="101">
        <v>278.60859665203509</v>
      </c>
      <c r="L71" s="101">
        <v>255.65747898223765</v>
      </c>
      <c r="M71" s="101">
        <v>234.58339328224079</v>
      </c>
      <c r="N71" s="101">
        <v>191.03639687689611</v>
      </c>
      <c r="O71" s="101">
        <v>234.6643236838276</v>
      </c>
      <c r="P71" s="101">
        <v>211.89526374925811</v>
      </c>
      <c r="Q71" s="101">
        <v>225.10141031862548</v>
      </c>
      <c r="R71" s="101">
        <v>236.95290724116936</v>
      </c>
      <c r="S71" s="101">
        <v>289.76123758498079</v>
      </c>
      <c r="T71" s="101">
        <v>275.02014234230433</v>
      </c>
      <c r="U71" s="101">
        <v>261.11355234026564</v>
      </c>
      <c r="V71" s="101">
        <v>264.49654687458911</v>
      </c>
      <c r="W71" s="101">
        <v>287.78161154323203</v>
      </c>
      <c r="DA71" s="131" t="s">
        <v>2476</v>
      </c>
    </row>
    <row r="72" spans="1:105" ht="12" customHeight="1" x14ac:dyDescent="0.25">
      <c r="A72" s="103" t="s">
        <v>52</v>
      </c>
      <c r="B72" s="104">
        <v>817.80242845896362</v>
      </c>
      <c r="C72" s="104">
        <v>726.95178402314968</v>
      </c>
      <c r="D72" s="104">
        <v>706.65455612424114</v>
      </c>
      <c r="E72" s="104">
        <v>693.36936557302022</v>
      </c>
      <c r="F72" s="104">
        <v>726.15991525552477</v>
      </c>
      <c r="G72" s="104">
        <v>709.7636674469336</v>
      </c>
      <c r="H72" s="104">
        <v>904.12449420711494</v>
      </c>
      <c r="I72" s="104">
        <v>870.19475796531015</v>
      </c>
      <c r="J72" s="104">
        <v>905.94245813113992</v>
      </c>
      <c r="K72" s="104">
        <v>1068.1391973125362</v>
      </c>
      <c r="L72" s="104">
        <v>987.96275966576206</v>
      </c>
      <c r="M72" s="104">
        <v>945.36679159450864</v>
      </c>
      <c r="N72" s="104">
        <v>961.3354805758969</v>
      </c>
      <c r="O72" s="104">
        <v>1035.9629900813895</v>
      </c>
      <c r="P72" s="104">
        <v>983.42525222127733</v>
      </c>
      <c r="Q72" s="104">
        <v>1076.2975687861028</v>
      </c>
      <c r="R72" s="104">
        <v>966.35062497928584</v>
      </c>
      <c r="S72" s="104">
        <v>1100.3936703309537</v>
      </c>
      <c r="T72" s="104">
        <v>1081.6462640491336</v>
      </c>
      <c r="U72" s="104">
        <v>1084.4688827569298</v>
      </c>
      <c r="V72" s="104">
        <v>1114.6947569216973</v>
      </c>
      <c r="W72" s="104">
        <v>1168.621608931848</v>
      </c>
      <c r="DA72" s="132" t="s">
        <v>2477</v>
      </c>
    </row>
    <row r="73" spans="1:105" ht="12" customHeight="1" x14ac:dyDescent="0.25">
      <c r="A73" s="106" t="s">
        <v>122</v>
      </c>
      <c r="B73" s="101">
        <v>1041.0036442267474</v>
      </c>
      <c r="C73" s="101">
        <v>1028.2831212502574</v>
      </c>
      <c r="D73" s="101">
        <v>1057.4375617760209</v>
      </c>
      <c r="E73" s="101">
        <v>1054.1916087467157</v>
      </c>
      <c r="F73" s="101">
        <v>1091.109728103484</v>
      </c>
      <c r="G73" s="101">
        <v>1054.0425108855666</v>
      </c>
      <c r="H73" s="101">
        <v>1090.7403108502758</v>
      </c>
      <c r="I73" s="101">
        <v>1092.3930735840961</v>
      </c>
      <c r="J73" s="101">
        <v>1167.8862091750543</v>
      </c>
      <c r="K73" s="101">
        <v>1256.3172409145084</v>
      </c>
      <c r="L73" s="101">
        <v>1229.1962762009052</v>
      </c>
      <c r="M73" s="101">
        <v>1223.5633373298663</v>
      </c>
      <c r="N73" s="101">
        <v>1181.9795816781673</v>
      </c>
      <c r="O73" s="101">
        <v>1220.9686676290446</v>
      </c>
      <c r="P73" s="101">
        <v>1241.0187021480158</v>
      </c>
      <c r="Q73" s="101">
        <v>1253.003860185594</v>
      </c>
      <c r="R73" s="101">
        <v>1316.3417557732409</v>
      </c>
      <c r="S73" s="101">
        <v>1328.9066281726039</v>
      </c>
      <c r="T73" s="101">
        <v>1300.1644945363582</v>
      </c>
      <c r="U73" s="101">
        <v>1330.1198536049969</v>
      </c>
      <c r="V73" s="101">
        <v>1355.2830991095677</v>
      </c>
      <c r="W73" s="101">
        <v>1464.7556782076574</v>
      </c>
      <c r="DA73" s="131" t="s">
        <v>2478</v>
      </c>
    </row>
    <row r="74" spans="1:105" ht="12" customHeight="1" x14ac:dyDescent="0.25">
      <c r="A74" s="107" t="s">
        <v>121</v>
      </c>
      <c r="B74" s="104">
        <v>1041.0036442267474</v>
      </c>
      <c r="C74" s="104">
        <v>1028.5628155171296</v>
      </c>
      <c r="D74" s="104">
        <v>1057.2925352038687</v>
      </c>
      <c r="E74" s="104">
        <v>1054.1524826426644</v>
      </c>
      <c r="F74" s="104">
        <v>1090.7651962759105</v>
      </c>
      <c r="G74" s="104">
        <v>1053.7733802868058</v>
      </c>
      <c r="H74" s="104">
        <v>1090.6541867874562</v>
      </c>
      <c r="I74" s="104">
        <v>1092.6549159466806</v>
      </c>
      <c r="J74" s="104">
        <v>1168.604751231738</v>
      </c>
      <c r="K74" s="104">
        <v>1257.2223490418896</v>
      </c>
      <c r="L74" s="104">
        <v>1229.7469875543829</v>
      </c>
      <c r="M74" s="104">
        <v>1223.2158717498905</v>
      </c>
      <c r="N74" s="104">
        <v>1180.321172825337</v>
      </c>
      <c r="O74" s="104">
        <v>1218.7206713781559</v>
      </c>
      <c r="P74" s="104">
        <v>1239.644388652943</v>
      </c>
      <c r="Q74" s="104">
        <v>1254.7506953770064</v>
      </c>
      <c r="R74" s="104">
        <v>1320.3753511568266</v>
      </c>
      <c r="S74" s="104">
        <v>1333.5531651148415</v>
      </c>
      <c r="T74" s="104">
        <v>1306.5415268574843</v>
      </c>
      <c r="U74" s="104">
        <v>1333.589891802337</v>
      </c>
      <c r="V74" s="104">
        <v>1355.8939080820419</v>
      </c>
      <c r="W74" s="104">
        <v>1461.8651940887726</v>
      </c>
      <c r="DA74" s="132" t="s">
        <v>2479</v>
      </c>
    </row>
    <row r="75" spans="1:105" ht="12" customHeight="1" x14ac:dyDescent="0.25">
      <c r="A75" s="108" t="s">
        <v>53</v>
      </c>
      <c r="B75" s="98">
        <v>205.75839298548593</v>
      </c>
      <c r="C75" s="98">
        <v>201.50837108070007</v>
      </c>
      <c r="D75" s="98">
        <v>212.42608339914506</v>
      </c>
      <c r="E75" s="98">
        <v>204.85986328673519</v>
      </c>
      <c r="F75" s="98">
        <v>216.70788309323413</v>
      </c>
      <c r="G75" s="98">
        <v>237.49196340555761</v>
      </c>
      <c r="H75" s="98">
        <v>221.40948853958747</v>
      </c>
      <c r="I75" s="98">
        <v>224.65924658970479</v>
      </c>
      <c r="J75" s="98">
        <v>236.03662209391996</v>
      </c>
      <c r="K75" s="98">
        <v>256.19802738839024</v>
      </c>
      <c r="L75" s="98">
        <v>252.44763504563835</v>
      </c>
      <c r="M75" s="98">
        <v>245.61463022173055</v>
      </c>
      <c r="N75" s="98">
        <v>197.48607869928577</v>
      </c>
      <c r="O75" s="98">
        <v>222.57247823216937</v>
      </c>
      <c r="P75" s="98">
        <v>222.15435108234394</v>
      </c>
      <c r="Q75" s="98">
        <v>214.903507985158</v>
      </c>
      <c r="R75" s="98">
        <v>264.64161571298439</v>
      </c>
      <c r="S75" s="98">
        <v>275.37554617371643</v>
      </c>
      <c r="T75" s="98">
        <v>262.71379130972821</v>
      </c>
      <c r="U75" s="98">
        <v>258.67668020340744</v>
      </c>
      <c r="V75" s="98">
        <v>259.17220742759469</v>
      </c>
      <c r="W75" s="98">
        <v>287.55382097643439</v>
      </c>
      <c r="DA75" s="63" t="s">
        <v>2480</v>
      </c>
    </row>
    <row r="76" spans="1:105" ht="12" customHeight="1" x14ac:dyDescent="0.25">
      <c r="A76" s="108" t="s">
        <v>52</v>
      </c>
      <c r="B76" s="98">
        <v>835.24525124126137</v>
      </c>
      <c r="C76" s="98">
        <v>827.05444443642955</v>
      </c>
      <c r="D76" s="98">
        <v>844.86645180472351</v>
      </c>
      <c r="E76" s="98">
        <v>849.29261935592933</v>
      </c>
      <c r="F76" s="98">
        <v>874.05731318267624</v>
      </c>
      <c r="G76" s="98">
        <v>816.28141688124822</v>
      </c>
      <c r="H76" s="98">
        <v>869.24469824786854</v>
      </c>
      <c r="I76" s="98">
        <v>867.99566935697578</v>
      </c>
      <c r="J76" s="98">
        <v>932.568129137818</v>
      </c>
      <c r="K76" s="98">
        <v>1001.0243216534992</v>
      </c>
      <c r="L76" s="98">
        <v>977.29935250874485</v>
      </c>
      <c r="M76" s="98">
        <v>977.6012415281599</v>
      </c>
      <c r="N76" s="98">
        <v>982.83509412605144</v>
      </c>
      <c r="O76" s="98">
        <v>996.1481931459864</v>
      </c>
      <c r="P76" s="98">
        <v>1017.490037570599</v>
      </c>
      <c r="Q76" s="98">
        <v>1039.8471873918484</v>
      </c>
      <c r="R76" s="98">
        <v>1055.7337354438423</v>
      </c>
      <c r="S76" s="98">
        <v>1058.177618941125</v>
      </c>
      <c r="T76" s="98">
        <v>1043.827735547756</v>
      </c>
      <c r="U76" s="98">
        <v>1074.9132115989296</v>
      </c>
      <c r="V76" s="98">
        <v>1096.7217006544472</v>
      </c>
      <c r="W76" s="98">
        <v>1174.3113731123385</v>
      </c>
      <c r="DA76" s="63" t="s">
        <v>2481</v>
      </c>
    </row>
    <row r="77" spans="1:105" ht="12" customHeight="1" x14ac:dyDescent="0.25">
      <c r="A77" s="121" t="s">
        <v>54</v>
      </c>
      <c r="B77" s="122">
        <v>482.53792837739013</v>
      </c>
      <c r="C77" s="122">
        <v>468.742944629313</v>
      </c>
      <c r="D77" s="122">
        <v>529.91453807092421</v>
      </c>
      <c r="E77" s="122">
        <v>514.23576532483503</v>
      </c>
      <c r="F77" s="122">
        <v>551.54341217246588</v>
      </c>
      <c r="G77" s="122">
        <v>541.97683611857951</v>
      </c>
      <c r="H77" s="122">
        <v>562.48339089671185</v>
      </c>
      <c r="I77" s="122">
        <v>535.8018687012426</v>
      </c>
      <c r="J77" s="122">
        <v>535.64292929731903</v>
      </c>
      <c r="K77" s="122">
        <v>568.80027808089631</v>
      </c>
      <c r="L77" s="122">
        <v>537.87055136558683</v>
      </c>
      <c r="M77" s="122">
        <v>510.04652796253248</v>
      </c>
      <c r="N77" s="122">
        <v>521.71333481243516</v>
      </c>
      <c r="O77" s="122">
        <v>547.83712346030666</v>
      </c>
      <c r="P77" s="122">
        <v>556.99428157172281</v>
      </c>
      <c r="Q77" s="122">
        <v>559.9537740739994</v>
      </c>
      <c r="R77" s="122">
        <v>602.42814698538632</v>
      </c>
      <c r="S77" s="122">
        <v>603.31037948841879</v>
      </c>
      <c r="T77" s="122">
        <v>610.44324050628677</v>
      </c>
      <c r="U77" s="122">
        <v>638.44649371169544</v>
      </c>
      <c r="V77" s="122">
        <v>738.53409443277269</v>
      </c>
      <c r="W77" s="122">
        <v>731.38160715602874</v>
      </c>
      <c r="DA77" s="130" t="s">
        <v>2482</v>
      </c>
    </row>
    <row r="78" spans="1:105" ht="12" customHeight="1" x14ac:dyDescent="0.25">
      <c r="A78" s="97" t="s">
        <v>192</v>
      </c>
      <c r="B78" s="98">
        <v>470.47842560435799</v>
      </c>
      <c r="C78" s="98">
        <v>415.2682993785935</v>
      </c>
      <c r="D78" s="98">
        <v>390.61745402340699</v>
      </c>
      <c r="E78" s="98">
        <v>406.5711019525661</v>
      </c>
      <c r="F78" s="98">
        <v>413.51512005540951</v>
      </c>
      <c r="G78" s="98">
        <v>463.77240775562018</v>
      </c>
      <c r="H78" s="98">
        <v>576.08746963028909</v>
      </c>
      <c r="I78" s="98">
        <v>548.58985313338349</v>
      </c>
      <c r="J78" s="98">
        <v>524.2813099093986</v>
      </c>
      <c r="K78" s="98">
        <v>593.209919749336</v>
      </c>
      <c r="L78" s="98">
        <v>553.76653996735092</v>
      </c>
      <c r="M78" s="98">
        <v>497.18692433235748</v>
      </c>
      <c r="N78" s="98">
        <v>505.09538627493828</v>
      </c>
      <c r="O78" s="98">
        <v>569.1840024291721</v>
      </c>
      <c r="P78" s="98">
        <v>504.54709865950082</v>
      </c>
      <c r="Q78" s="98">
        <v>509.38346498041665</v>
      </c>
      <c r="R78" s="98">
        <v>648.6223968176954</v>
      </c>
      <c r="S78" s="98">
        <v>593.92392857303503</v>
      </c>
      <c r="T78" s="98">
        <v>608.75177405804936</v>
      </c>
      <c r="U78" s="98">
        <v>698.36635625472036</v>
      </c>
      <c r="V78" s="98">
        <v>704.60172174769536</v>
      </c>
      <c r="W78" s="98">
        <v>753.54022446197928</v>
      </c>
      <c r="DA78" s="63" t="s">
        <v>2483</v>
      </c>
    </row>
    <row r="79" spans="1:105" ht="12" customHeight="1" x14ac:dyDescent="0.25">
      <c r="A79" s="109" t="s">
        <v>120</v>
      </c>
      <c r="B79" s="33">
        <v>482.83081016686293</v>
      </c>
      <c r="C79" s="33">
        <v>470.03191460835427</v>
      </c>
      <c r="D79" s="33">
        <v>533.18542892593348</v>
      </c>
      <c r="E79" s="33">
        <v>516.71320946697415</v>
      </c>
      <c r="F79" s="33">
        <v>554.65432424284143</v>
      </c>
      <c r="G79" s="33">
        <v>543.74654178825665</v>
      </c>
      <c r="H79" s="33">
        <v>562.17281750549876</v>
      </c>
      <c r="I79" s="33">
        <v>535.5089799215599</v>
      </c>
      <c r="J79" s="33">
        <v>535.90117434121862</v>
      </c>
      <c r="K79" s="33">
        <v>568.25419047110347</v>
      </c>
      <c r="L79" s="33">
        <v>537.5092931598092</v>
      </c>
      <c r="M79" s="33">
        <v>510.34517293490399</v>
      </c>
      <c r="N79" s="33">
        <v>522.11937541415364</v>
      </c>
      <c r="O79" s="33">
        <v>547.30492012808952</v>
      </c>
      <c r="P79" s="33">
        <v>558.39475166897739</v>
      </c>
      <c r="Q79" s="33">
        <v>561.44223423701317</v>
      </c>
      <c r="R79" s="33">
        <v>600.8120526244885</v>
      </c>
      <c r="S79" s="33">
        <v>603.66381812303177</v>
      </c>
      <c r="T79" s="33">
        <v>610.50850951721793</v>
      </c>
      <c r="U79" s="33">
        <v>636.19755222655363</v>
      </c>
      <c r="V79" s="33">
        <v>739.70582119952041</v>
      </c>
      <c r="W79" s="33">
        <v>730.66927078674394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6024.7418824716478</v>
      </c>
      <c r="C81" s="117">
        <f t="shared" si="28"/>
        <v>6319.7567244731235</v>
      </c>
      <c r="D81" s="117">
        <f t="shared" si="28"/>
        <v>6680.5459406114778</v>
      </c>
      <c r="E81" s="117">
        <f t="shared" si="28"/>
        <v>7188.9521058857536</v>
      </c>
      <c r="F81" s="117">
        <f t="shared" si="28"/>
        <v>7185.9229643790295</v>
      </c>
      <c r="G81" s="117">
        <f t="shared" si="28"/>
        <v>7238.3792360674479</v>
      </c>
      <c r="H81" s="117">
        <f t="shared" si="28"/>
        <v>7386.0555194340823</v>
      </c>
      <c r="I81" s="117">
        <f t="shared" si="28"/>
        <v>8294.7715856542545</v>
      </c>
      <c r="J81" s="117">
        <f t="shared" si="28"/>
        <v>7543.6727831175904</v>
      </c>
      <c r="K81" s="117">
        <f t="shared" si="28"/>
        <v>6880.9355360003301</v>
      </c>
      <c r="L81" s="117">
        <f t="shared" si="28"/>
        <v>7016.5779576609639</v>
      </c>
      <c r="M81" s="117">
        <f t="shared" si="28"/>
        <v>7733.8075147866984</v>
      </c>
      <c r="N81" s="117">
        <f t="shared" si="28"/>
        <v>9007.5241418629066</v>
      </c>
      <c r="O81" s="117">
        <f t="shared" si="28"/>
        <v>7695.7267143621384</v>
      </c>
      <c r="P81" s="117">
        <f t="shared" si="28"/>
        <v>7376.965763196903</v>
      </c>
      <c r="Q81" s="117">
        <f t="shared" si="28"/>
        <v>7824.7155248601639</v>
      </c>
      <c r="R81" s="117">
        <f t="shared" ref="R81:V81" si="29">R82+R85+R87+R100</f>
        <v>7508.7135177742912</v>
      </c>
      <c r="S81" s="117">
        <f t="shared" si="29"/>
        <v>7771.3879303882695</v>
      </c>
      <c r="T81" s="117">
        <f t="shared" si="29"/>
        <v>7237.7708021687477</v>
      </c>
      <c r="U81" s="117">
        <f t="shared" si="29"/>
        <v>7799.9058005778843</v>
      </c>
      <c r="V81" s="117">
        <f t="shared" si="29"/>
        <v>7826.0639880988901</v>
      </c>
      <c r="W81" s="117">
        <f t="shared" ref="W81" si="30">W82+W85+W87+W100</f>
        <v>8220.0770513181105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4155.2330716133692</v>
      </c>
      <c r="C82" s="122">
        <f t="shared" si="31"/>
        <v>4337.9735495931563</v>
      </c>
      <c r="D82" s="122">
        <f t="shared" si="31"/>
        <v>4656.9343941706147</v>
      </c>
      <c r="E82" s="122">
        <f t="shared" si="31"/>
        <v>5007.4312493007301</v>
      </c>
      <c r="F82" s="122">
        <f t="shared" si="31"/>
        <v>5188.9082944551546</v>
      </c>
      <c r="G82" s="122">
        <f t="shared" si="31"/>
        <v>5254.2797475975167</v>
      </c>
      <c r="H82" s="122">
        <f t="shared" si="31"/>
        <v>5226.564113919846</v>
      </c>
      <c r="I82" s="122">
        <f t="shared" si="31"/>
        <v>5856.5817793805882</v>
      </c>
      <c r="J82" s="122">
        <f t="shared" si="31"/>
        <v>4953.8170799370373</v>
      </c>
      <c r="K82" s="122">
        <f t="shared" si="31"/>
        <v>4430.091108326149</v>
      </c>
      <c r="L82" s="122">
        <f t="shared" si="31"/>
        <v>4354.3742009600364</v>
      </c>
      <c r="M82" s="122">
        <f t="shared" si="31"/>
        <v>5147.7233209955648</v>
      </c>
      <c r="N82" s="122">
        <f t="shared" si="31"/>
        <v>5754.6450546099668</v>
      </c>
      <c r="O82" s="122">
        <f t="shared" si="31"/>
        <v>4886.6243588760217</v>
      </c>
      <c r="P82" s="122">
        <f t="shared" si="31"/>
        <v>4739.2509803546327</v>
      </c>
      <c r="Q82" s="122">
        <f t="shared" si="31"/>
        <v>4959.4388799692797</v>
      </c>
      <c r="R82" s="122">
        <f t="shared" ref="R82:V82" si="32">SUM(R83:R84)</f>
        <v>4297.7987750101383</v>
      </c>
      <c r="S82" s="122">
        <f t="shared" si="32"/>
        <v>4394.4384019577228</v>
      </c>
      <c r="T82" s="122">
        <f t="shared" si="32"/>
        <v>4263.0681754030347</v>
      </c>
      <c r="U82" s="122">
        <f t="shared" si="32"/>
        <v>4225.7369323466764</v>
      </c>
      <c r="V82" s="122">
        <f t="shared" si="32"/>
        <v>4280.2090912947906</v>
      </c>
      <c r="W82" s="122">
        <f t="shared" ref="W82" si="33">SUM(W83:W84)</f>
        <v>4706.9703815647372</v>
      </c>
      <c r="DA82" s="130" t="s">
        <v>2486</v>
      </c>
    </row>
    <row r="83" spans="1:105" ht="12" customHeight="1" x14ac:dyDescent="0.25">
      <c r="A83" s="97" t="s">
        <v>204</v>
      </c>
      <c r="B83" s="98">
        <v>4115.3813526897002</v>
      </c>
      <c r="C83" s="98">
        <v>4298.0728913820503</v>
      </c>
      <c r="D83" s="98">
        <v>4612.8367940849985</v>
      </c>
      <c r="E83" s="98">
        <v>4962.7228302270787</v>
      </c>
      <c r="F83" s="98">
        <v>5139.5857015585671</v>
      </c>
      <c r="G83" s="98">
        <v>5205.0381485841081</v>
      </c>
      <c r="H83" s="98">
        <v>5178.8241326303223</v>
      </c>
      <c r="I83" s="98">
        <v>5806.4094360003273</v>
      </c>
      <c r="J83" s="98">
        <v>4911.2720315205106</v>
      </c>
      <c r="K83" s="98">
        <v>4390.2193739777686</v>
      </c>
      <c r="L83" s="98">
        <v>4317.3635294289015</v>
      </c>
      <c r="M83" s="98">
        <v>5104.1018145125354</v>
      </c>
      <c r="N83" s="98">
        <v>5711.2465723611012</v>
      </c>
      <c r="O83" s="98">
        <v>4846.2062033267975</v>
      </c>
      <c r="P83" s="98">
        <v>4698.9215637979769</v>
      </c>
      <c r="Q83" s="98">
        <v>4919.5637173617151</v>
      </c>
      <c r="R83" s="98">
        <v>4263.4511532386714</v>
      </c>
      <c r="S83" s="98">
        <v>4359.4453857524595</v>
      </c>
      <c r="T83" s="98">
        <v>4229.2684016525845</v>
      </c>
      <c r="U83" s="98">
        <v>4192.3492520097989</v>
      </c>
      <c r="V83" s="98">
        <v>4246.4733536775548</v>
      </c>
      <c r="W83" s="98">
        <v>4669.9159739370334</v>
      </c>
      <c r="DA83" s="63" t="s">
        <v>2487</v>
      </c>
    </row>
    <row r="84" spans="1:105" ht="12" customHeight="1" x14ac:dyDescent="0.25">
      <c r="A84" s="97" t="s">
        <v>53</v>
      </c>
      <c r="B84" s="98">
        <v>39.851718923668685</v>
      </c>
      <c r="C84" s="98">
        <v>39.900658211105984</v>
      </c>
      <c r="D84" s="98">
        <v>44.097600085615952</v>
      </c>
      <c r="E84" s="98">
        <v>44.708419073651299</v>
      </c>
      <c r="F84" s="98">
        <v>49.32259289658753</v>
      </c>
      <c r="G84" s="98">
        <v>49.241599013409001</v>
      </c>
      <c r="H84" s="98">
        <v>47.739981289523797</v>
      </c>
      <c r="I84" s="98">
        <v>50.17234338026109</v>
      </c>
      <c r="J84" s="98">
        <v>42.545048416526505</v>
      </c>
      <c r="K84" s="98">
        <v>39.871734348380556</v>
      </c>
      <c r="L84" s="98">
        <v>37.010671531135053</v>
      </c>
      <c r="M84" s="98">
        <v>43.621506483029528</v>
      </c>
      <c r="N84" s="98">
        <v>43.398482248865434</v>
      </c>
      <c r="O84" s="98">
        <v>40.418155549224565</v>
      </c>
      <c r="P84" s="98">
        <v>40.329416556656199</v>
      </c>
      <c r="Q84" s="98">
        <v>39.875162607564967</v>
      </c>
      <c r="R84" s="98">
        <v>34.347621771466805</v>
      </c>
      <c r="S84" s="98">
        <v>34.993016205263736</v>
      </c>
      <c r="T84" s="98">
        <v>33.79977375045025</v>
      </c>
      <c r="U84" s="98">
        <v>33.387680336877764</v>
      </c>
      <c r="V84" s="98">
        <v>33.735737617236111</v>
      </c>
      <c r="W84" s="98">
        <v>37.054407627703924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344.7630778987953</v>
      </c>
      <c r="C85" s="122">
        <f t="shared" si="34"/>
        <v>481.14478110460482</v>
      </c>
      <c r="D85" s="122">
        <f t="shared" si="34"/>
        <v>433.02942442460068</v>
      </c>
      <c r="E85" s="122">
        <f t="shared" si="34"/>
        <v>613.24306689083505</v>
      </c>
      <c r="F85" s="122">
        <f t="shared" si="34"/>
        <v>349.94169583655702</v>
      </c>
      <c r="G85" s="122">
        <f t="shared" si="34"/>
        <v>388.54122189820561</v>
      </c>
      <c r="H85" s="122">
        <f t="shared" si="34"/>
        <v>511.01220158654644</v>
      </c>
      <c r="I85" s="122">
        <f t="shared" si="34"/>
        <v>795.15891668283064</v>
      </c>
      <c r="J85" s="122">
        <f t="shared" si="34"/>
        <v>884.55669562195897</v>
      </c>
      <c r="K85" s="122">
        <f t="shared" si="34"/>
        <v>634.24489842657022</v>
      </c>
      <c r="L85" s="122">
        <f t="shared" si="34"/>
        <v>892.77348393678653</v>
      </c>
      <c r="M85" s="122">
        <f t="shared" si="34"/>
        <v>862.86172822549463</v>
      </c>
      <c r="N85" s="122">
        <f t="shared" si="34"/>
        <v>1563.9004962917215</v>
      </c>
      <c r="O85" s="122">
        <f t="shared" si="34"/>
        <v>1028.4601913087481</v>
      </c>
      <c r="P85" s="122">
        <f t="shared" si="34"/>
        <v>831.93751382394953</v>
      </c>
      <c r="Q85" s="122">
        <f t="shared" si="34"/>
        <v>1046.5963384589265</v>
      </c>
      <c r="R85" s="122">
        <f t="shared" si="34"/>
        <v>1295.7067209563386</v>
      </c>
      <c r="S85" s="122">
        <f t="shared" si="34"/>
        <v>1442.4833199062398</v>
      </c>
      <c r="T85" s="122">
        <f t="shared" si="34"/>
        <v>1060.5192307989214</v>
      </c>
      <c r="U85" s="122">
        <f t="shared" si="34"/>
        <v>1584.281394009141</v>
      </c>
      <c r="V85" s="122">
        <f t="shared" si="34"/>
        <v>1433.5899566281673</v>
      </c>
      <c r="W85" s="122">
        <f t="shared" si="34"/>
        <v>1307.9101295384417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344.7630778987953</v>
      </c>
      <c r="C86" s="98">
        <f>IF(RES_hhdet_tes!C86=0,0,RES_hhdet_tes!C86*1000*11630/RES_hhdet_num!C81)</f>
        <v>481.14478110460482</v>
      </c>
      <c r="D86" s="98">
        <f>IF(RES_hhdet_tes!D86=0,0,RES_hhdet_tes!D86*1000*11630/RES_hhdet_num!D81)</f>
        <v>433.02942442460068</v>
      </c>
      <c r="E86" s="98">
        <f>IF(RES_hhdet_tes!E86=0,0,RES_hhdet_tes!E86*1000*11630/RES_hhdet_num!E81)</f>
        <v>613.24306689083505</v>
      </c>
      <c r="F86" s="98">
        <f>IF(RES_hhdet_tes!F86=0,0,RES_hhdet_tes!F86*1000*11630/RES_hhdet_num!F81)</f>
        <v>349.94169583655702</v>
      </c>
      <c r="G86" s="98">
        <f>IF(RES_hhdet_tes!G86=0,0,RES_hhdet_tes!G86*1000*11630/RES_hhdet_num!G81)</f>
        <v>388.54122189820561</v>
      </c>
      <c r="H86" s="98">
        <f>IF(RES_hhdet_tes!H86=0,0,RES_hhdet_tes!H86*1000*11630/RES_hhdet_num!H81)</f>
        <v>511.01220158654644</v>
      </c>
      <c r="I86" s="98">
        <f>IF(RES_hhdet_tes!I86=0,0,RES_hhdet_tes!I86*1000*11630/RES_hhdet_num!I81)</f>
        <v>795.15891668283064</v>
      </c>
      <c r="J86" s="98">
        <f>IF(RES_hhdet_tes!J86=0,0,RES_hhdet_tes!J86*1000*11630/RES_hhdet_num!J81)</f>
        <v>884.55669562195897</v>
      </c>
      <c r="K86" s="98">
        <f>IF(RES_hhdet_tes!K86=0,0,RES_hhdet_tes!K86*1000*11630/RES_hhdet_num!K81)</f>
        <v>634.24489842657022</v>
      </c>
      <c r="L86" s="98">
        <f>IF(RES_hhdet_tes!L86=0,0,RES_hhdet_tes!L86*1000*11630/RES_hhdet_num!L81)</f>
        <v>892.77348393678653</v>
      </c>
      <c r="M86" s="98">
        <f>IF(RES_hhdet_tes!M86=0,0,RES_hhdet_tes!M86*1000*11630/RES_hhdet_num!M81)</f>
        <v>862.86172822549463</v>
      </c>
      <c r="N86" s="98">
        <f>IF(RES_hhdet_tes!N86=0,0,RES_hhdet_tes!N86*1000*11630/RES_hhdet_num!N81)</f>
        <v>1563.9004962917215</v>
      </c>
      <c r="O86" s="98">
        <f>IF(RES_hhdet_tes!O86=0,0,RES_hhdet_tes!O86*1000*11630/RES_hhdet_num!O81)</f>
        <v>1028.4601913087481</v>
      </c>
      <c r="P86" s="98">
        <f>IF(RES_hhdet_tes!P86=0,0,RES_hhdet_tes!P86*1000*11630/RES_hhdet_num!P81)</f>
        <v>831.93751382394953</v>
      </c>
      <c r="Q86" s="98">
        <f>IF(RES_hhdet_tes!Q86=0,0,RES_hhdet_tes!Q86*1000*11630/RES_hhdet_num!Q81)</f>
        <v>1046.5963384589265</v>
      </c>
      <c r="R86" s="98">
        <f>IF(RES_hhdet_tes!R86=0,0,RES_hhdet_tes!R86*1000*11630/RES_hhdet_num!R81)</f>
        <v>1295.7067209563386</v>
      </c>
      <c r="S86" s="98">
        <f>IF(RES_hhdet_tes!S86=0,0,RES_hhdet_tes!S86*1000*11630/RES_hhdet_num!S81)</f>
        <v>1442.4833199062398</v>
      </c>
      <c r="T86" s="98">
        <f>IF(RES_hhdet_tes!T86=0,0,RES_hhdet_tes!T86*1000*11630/RES_hhdet_num!T81)</f>
        <v>1060.5192307989214</v>
      </c>
      <c r="U86" s="98">
        <f>IF(RES_hhdet_tes!U86=0,0,RES_hhdet_tes!U86*1000*11630/RES_hhdet_num!U81)</f>
        <v>1584.281394009141</v>
      </c>
      <c r="V86" s="98">
        <f>IF(RES_hhdet_tes!V86=0,0,RES_hhdet_tes!V86*1000*11630/RES_hhdet_num!V81)</f>
        <v>1433.5899566281673</v>
      </c>
      <c r="W86" s="98">
        <f>IF(RES_hhdet_tes!W86=0,0,RES_hhdet_tes!W86*1000*11630/RES_hhdet_num!W81)</f>
        <v>1307.9101295384417</v>
      </c>
      <c r="DA86" s="63" t="s">
        <v>2490</v>
      </c>
    </row>
    <row r="87" spans="1:105" ht="12" customHeight="1" x14ac:dyDescent="0.25">
      <c r="A87" s="121" t="s">
        <v>55</v>
      </c>
      <c r="B87" s="122">
        <v>1040.8862487048652</v>
      </c>
      <c r="C87" s="122">
        <v>1028.6004480452207</v>
      </c>
      <c r="D87" s="122">
        <v>1058.3266742979315</v>
      </c>
      <c r="E87" s="122">
        <v>1055.6731374264666</v>
      </c>
      <c r="F87" s="122">
        <v>1093.4907479459378</v>
      </c>
      <c r="G87" s="122">
        <v>1056.3393307052756</v>
      </c>
      <c r="H87" s="122">
        <v>1092.9721266049369</v>
      </c>
      <c r="I87" s="122">
        <v>1095.1449704298727</v>
      </c>
      <c r="J87" s="122">
        <v>1170.544637819597</v>
      </c>
      <c r="K87" s="122">
        <v>1258.8545063378417</v>
      </c>
      <c r="L87" s="122">
        <v>1230.6406278621569</v>
      </c>
      <c r="M87" s="122">
        <v>1221.6953547802809</v>
      </c>
      <c r="N87" s="122">
        <v>1179.3442615231509</v>
      </c>
      <c r="O87" s="122">
        <v>1220.1541077861691</v>
      </c>
      <c r="P87" s="122">
        <v>1238.8122402392287</v>
      </c>
      <c r="Q87" s="122">
        <v>1255.2752029121687</v>
      </c>
      <c r="R87" s="122">
        <v>1322.7419066205139</v>
      </c>
      <c r="S87" s="122">
        <v>1339.3281397627984</v>
      </c>
      <c r="T87" s="122">
        <v>1306.2240004093358</v>
      </c>
      <c r="U87" s="122">
        <v>1342.6900035348312</v>
      </c>
      <c r="V87" s="122">
        <v>1367.5725910467427</v>
      </c>
      <c r="W87" s="122">
        <v>1472.2093985348827</v>
      </c>
      <c r="DA87" s="130" t="s">
        <v>2491</v>
      </c>
    </row>
    <row r="88" spans="1:105" ht="12" customHeight="1" x14ac:dyDescent="0.25">
      <c r="A88" s="97" t="s">
        <v>132</v>
      </c>
      <c r="B88" s="98">
        <v>1037.6807449462108</v>
      </c>
      <c r="C88" s="98">
        <v>1038.818257702372</v>
      </c>
      <c r="D88" s="98">
        <v>1063.4567576257973</v>
      </c>
      <c r="E88" s="98">
        <v>1001.6686348978654</v>
      </c>
      <c r="F88" s="98">
        <v>1080.4393205295996</v>
      </c>
      <c r="G88" s="98">
        <v>1012.2684843954139</v>
      </c>
      <c r="H88" s="98">
        <v>1027.5905717241428</v>
      </c>
      <c r="I88" s="98">
        <v>1205.4045597275858</v>
      </c>
      <c r="J88" s="98">
        <v>1131.9526889335066</v>
      </c>
      <c r="K88" s="98">
        <v>1176.4143299033753</v>
      </c>
      <c r="L88" s="98">
        <v>1178.0088317337566</v>
      </c>
      <c r="M88" s="98">
        <v>1023.178774863138</v>
      </c>
      <c r="N88" s="98">
        <v>1175.5525754175344</v>
      </c>
      <c r="O88" s="98">
        <v>1307.7131218520192</v>
      </c>
      <c r="P88" s="98">
        <v>988.91597989167383</v>
      </c>
      <c r="Q88" s="98">
        <v>1114.7987711914184</v>
      </c>
      <c r="R88" s="98">
        <v>1305.3425187873511</v>
      </c>
      <c r="S88" s="98">
        <v>1411.3931418248626</v>
      </c>
      <c r="T88" s="98">
        <v>1195.7718128117035</v>
      </c>
      <c r="U88" s="98">
        <v>1394.2202674167991</v>
      </c>
      <c r="V88" s="98">
        <v>1405.6703682146706</v>
      </c>
      <c r="W88" s="98">
        <v>1474.2731622122794</v>
      </c>
      <c r="DA88" s="63" t="s">
        <v>2492</v>
      </c>
    </row>
    <row r="89" spans="1:105" ht="12" customHeight="1" x14ac:dyDescent="0.25">
      <c r="A89" s="97" t="s">
        <v>131</v>
      </c>
      <c r="B89" s="98">
        <v>1037.6807449462112</v>
      </c>
      <c r="C89" s="98">
        <v>1038.879720827689</v>
      </c>
      <c r="D89" s="98">
        <v>1063.4121545628668</v>
      </c>
      <c r="E89" s="98">
        <v>1001.5534194351403</v>
      </c>
      <c r="F89" s="98">
        <v>1080.2447316573696</v>
      </c>
      <c r="G89" s="98">
        <v>1012.064992038977</v>
      </c>
      <c r="H89" s="98">
        <v>1027.4968503071607</v>
      </c>
      <c r="I89" s="98">
        <v>1205.7472181520013</v>
      </c>
      <c r="J89" s="98">
        <v>1132.1758937248228</v>
      </c>
      <c r="K89" s="98">
        <v>1176.6287493804475</v>
      </c>
      <c r="L89" s="98">
        <v>1178.157382078597</v>
      </c>
      <c r="M89" s="98">
        <v>1023.2450941649575</v>
      </c>
      <c r="N89" s="98">
        <v>1175.6986633921995</v>
      </c>
      <c r="O89" s="98">
        <v>1307.7975892224515</v>
      </c>
      <c r="P89" s="98">
        <v>988.93808490207812</v>
      </c>
      <c r="Q89" s="98">
        <v>1114.7955196412895</v>
      </c>
      <c r="R89" s="98">
        <v>1305.3399966277343</v>
      </c>
      <c r="S89" s="98">
        <v>1411.4336283946297</v>
      </c>
      <c r="T89" s="98">
        <v>1195.7970859523764</v>
      </c>
      <c r="U89" s="98">
        <v>1394.3394944202053</v>
      </c>
      <c r="V89" s="98">
        <v>1405.802242953609</v>
      </c>
      <c r="W89" s="98">
        <v>1474.5369572903865</v>
      </c>
      <c r="DA89" s="63" t="s">
        <v>2493</v>
      </c>
    </row>
    <row r="90" spans="1:105" ht="12" customHeight="1" x14ac:dyDescent="0.25">
      <c r="A90" s="100" t="s">
        <v>204</v>
      </c>
      <c r="B90" s="101">
        <v>205.54068373505345</v>
      </c>
      <c r="C90" s="101">
        <v>204.21300349213465</v>
      </c>
      <c r="D90" s="101">
        <v>213.7008491836138</v>
      </c>
      <c r="E90" s="101">
        <v>193.09319124318742</v>
      </c>
      <c r="F90" s="101">
        <v>213.78188283622231</v>
      </c>
      <c r="G90" s="101">
        <v>226.46432462699224</v>
      </c>
      <c r="H90" s="101">
        <v>205.90489998650506</v>
      </c>
      <c r="I90" s="101">
        <v>254.00097995075544</v>
      </c>
      <c r="J90" s="101">
        <v>225.79825068353202</v>
      </c>
      <c r="K90" s="101">
        <v>233.97556871655055</v>
      </c>
      <c r="L90" s="101">
        <v>237.90046127321529</v>
      </c>
      <c r="M90" s="101">
        <v>194.43108155953007</v>
      </c>
      <c r="N90" s="101">
        <v>195.38348600416668</v>
      </c>
      <c r="O90" s="101">
        <v>241.72098001046822</v>
      </c>
      <c r="P90" s="101">
        <v>158.44249503256302</v>
      </c>
      <c r="Q90" s="101">
        <v>182.53267516395044</v>
      </c>
      <c r="R90" s="101">
        <v>259.65778669064758</v>
      </c>
      <c r="S90" s="101">
        <v>294.97757001837073</v>
      </c>
      <c r="T90" s="101">
        <v>233.19189544757995</v>
      </c>
      <c r="U90" s="101">
        <v>273.36721373152091</v>
      </c>
      <c r="V90" s="101">
        <v>270.69584379132829</v>
      </c>
      <c r="W90" s="101">
        <v>290.66069682011891</v>
      </c>
      <c r="DA90" s="131" t="s">
        <v>2494</v>
      </c>
    </row>
    <row r="91" spans="1:105" ht="12" customHeight="1" x14ac:dyDescent="0.25">
      <c r="A91" s="103" t="s">
        <v>52</v>
      </c>
      <c r="B91" s="104">
        <v>832.14006121115779</v>
      </c>
      <c r="C91" s="104">
        <v>834.66671733555438</v>
      </c>
      <c r="D91" s="104">
        <v>849.71130537925285</v>
      </c>
      <c r="E91" s="104">
        <v>808.46022819195275</v>
      </c>
      <c r="F91" s="104">
        <v>866.4628488211473</v>
      </c>
      <c r="G91" s="104">
        <v>785.60066741198489</v>
      </c>
      <c r="H91" s="104">
        <v>821.59195032065566</v>
      </c>
      <c r="I91" s="104">
        <v>951.74623820124611</v>
      </c>
      <c r="J91" s="104">
        <v>906.37764304129087</v>
      </c>
      <c r="K91" s="104">
        <v>942.65318066389716</v>
      </c>
      <c r="L91" s="104">
        <v>940.25692080538192</v>
      </c>
      <c r="M91" s="104">
        <v>828.81401260542748</v>
      </c>
      <c r="N91" s="104">
        <v>980.31517738803268</v>
      </c>
      <c r="O91" s="104">
        <v>1066.0766092119832</v>
      </c>
      <c r="P91" s="104">
        <v>830.49558986951502</v>
      </c>
      <c r="Q91" s="104">
        <v>932.26284447733917</v>
      </c>
      <c r="R91" s="104">
        <v>1045.6822099370868</v>
      </c>
      <c r="S91" s="104">
        <v>1116.4560583762591</v>
      </c>
      <c r="T91" s="104">
        <v>962.60519050479638</v>
      </c>
      <c r="U91" s="104">
        <v>1120.9722806886841</v>
      </c>
      <c r="V91" s="104">
        <v>1135.1063991622809</v>
      </c>
      <c r="W91" s="104">
        <v>1183.8762604702674</v>
      </c>
      <c r="DA91" s="132" t="s">
        <v>2495</v>
      </c>
    </row>
    <row r="92" spans="1:105" ht="12" customHeight="1" x14ac:dyDescent="0.25">
      <c r="A92" s="106" t="s">
        <v>124</v>
      </c>
      <c r="B92" s="101">
        <v>1026.0514738256281</v>
      </c>
      <c r="C92" s="101">
        <v>1022.3473212645167</v>
      </c>
      <c r="D92" s="101">
        <v>1072.8246143224358</v>
      </c>
      <c r="E92" s="101">
        <v>1080.0282742539048</v>
      </c>
      <c r="F92" s="101">
        <v>1102.8444859839956</v>
      </c>
      <c r="G92" s="101">
        <v>1089.2016436173981</v>
      </c>
      <c r="H92" s="101">
        <v>1121.3865898730148</v>
      </c>
      <c r="I92" s="101">
        <v>1076.2776522480981</v>
      </c>
      <c r="J92" s="101">
        <v>1170.5598879951292</v>
      </c>
      <c r="K92" s="101">
        <v>1250.3362874000998</v>
      </c>
      <c r="L92" s="101">
        <v>1187.1569666730545</v>
      </c>
      <c r="M92" s="101">
        <v>995.09593822547038</v>
      </c>
      <c r="N92" s="101">
        <v>892.27986666530148</v>
      </c>
      <c r="O92" s="101">
        <v>1355.7747579179497</v>
      </c>
      <c r="P92" s="101">
        <v>1337.6131605250152</v>
      </c>
      <c r="Q92" s="101">
        <v>1275.01482627212</v>
      </c>
      <c r="R92" s="101">
        <v>1262.9722712509697</v>
      </c>
      <c r="S92" s="101">
        <v>1324.5183373733182</v>
      </c>
      <c r="T92" s="101">
        <v>1330.0214156990799</v>
      </c>
      <c r="U92" s="101">
        <v>1353.8663560417178</v>
      </c>
      <c r="V92" s="101">
        <v>1397.8236706126411</v>
      </c>
      <c r="W92" s="101">
        <v>1447.4145332035716</v>
      </c>
      <c r="DA92" s="131" t="s">
        <v>2496</v>
      </c>
    </row>
    <row r="93" spans="1:105" ht="12" customHeight="1" x14ac:dyDescent="0.25">
      <c r="A93" s="107" t="s">
        <v>123</v>
      </c>
      <c r="B93" s="104">
        <v>1026.0514738256281</v>
      </c>
      <c r="C93" s="104">
        <v>1022.3494492395599</v>
      </c>
      <c r="D93" s="104">
        <v>1072.8090176674091</v>
      </c>
      <c r="E93" s="104">
        <v>1080.0584107958966</v>
      </c>
      <c r="F93" s="104">
        <v>1102.9046516998785</v>
      </c>
      <c r="G93" s="104">
        <v>1089.2541252881474</v>
      </c>
      <c r="H93" s="104">
        <v>1121.4194360881288</v>
      </c>
      <c r="I93" s="104">
        <v>1076.2429044846242</v>
      </c>
      <c r="J93" s="104">
        <v>1170.4445708065357</v>
      </c>
      <c r="K93" s="104">
        <v>1250.0697796653578</v>
      </c>
      <c r="L93" s="104">
        <v>1186.8500288518558</v>
      </c>
      <c r="M93" s="104">
        <v>994.79618030808103</v>
      </c>
      <c r="N93" s="104">
        <v>892.22713270138775</v>
      </c>
      <c r="O93" s="104">
        <v>1355.9126099430762</v>
      </c>
      <c r="P93" s="104">
        <v>1337.7182155737144</v>
      </c>
      <c r="Q93" s="104">
        <v>1275.5419898543978</v>
      </c>
      <c r="R93" s="104">
        <v>1263.7775878489117</v>
      </c>
      <c r="S93" s="104">
        <v>1325.5979179109891</v>
      </c>
      <c r="T93" s="104">
        <v>1330.5327312219476</v>
      </c>
      <c r="U93" s="104">
        <v>1354.2186186861557</v>
      </c>
      <c r="V93" s="104">
        <v>1398.4239278822686</v>
      </c>
      <c r="W93" s="104">
        <v>1448.9809779843133</v>
      </c>
      <c r="DA93" s="132" t="s">
        <v>2497</v>
      </c>
    </row>
    <row r="94" spans="1:105" ht="12" customHeight="1" x14ac:dyDescent="0.25">
      <c r="A94" s="108" t="s">
        <v>50</v>
      </c>
      <c r="B94" s="98">
        <v>202.59116491530253</v>
      </c>
      <c r="C94" s="98">
        <v>200.17051349580672</v>
      </c>
      <c r="D94" s="98">
        <v>216.06117078126275</v>
      </c>
      <c r="E94" s="98">
        <v>211.29175378853674</v>
      </c>
      <c r="F94" s="98">
        <v>219.99015529218497</v>
      </c>
      <c r="G94" s="98">
        <v>247.08071490564464</v>
      </c>
      <c r="H94" s="98">
        <v>228.44606607007825</v>
      </c>
      <c r="I94" s="98">
        <v>219.53850279901928</v>
      </c>
      <c r="J94" s="98">
        <v>234.71119557794842</v>
      </c>
      <c r="K94" s="98">
        <v>251.60683627753653</v>
      </c>
      <c r="L94" s="98">
        <v>237.55548051967975</v>
      </c>
      <c r="M94" s="98">
        <v>154.9863376741539</v>
      </c>
      <c r="N94" s="98">
        <v>8.9220044838751527</v>
      </c>
      <c r="O94" s="98">
        <v>251.81682917244339</v>
      </c>
      <c r="P94" s="98">
        <v>241.44913692940062</v>
      </c>
      <c r="Q94" s="98">
        <v>215.51442583076877</v>
      </c>
      <c r="R94" s="98">
        <v>248.32362106880944</v>
      </c>
      <c r="S94" s="98">
        <v>268.16820659637204</v>
      </c>
      <c r="T94" s="98">
        <v>262.93577185612253</v>
      </c>
      <c r="U94" s="98">
        <v>258.32703437304787</v>
      </c>
      <c r="V94" s="98">
        <v>263.93131243301349</v>
      </c>
      <c r="W94" s="98">
        <v>280.06497320918083</v>
      </c>
      <c r="DA94" s="63" t="s">
        <v>2498</v>
      </c>
    </row>
    <row r="95" spans="1:105" ht="12" customHeight="1" x14ac:dyDescent="0.25">
      <c r="A95" s="108" t="s">
        <v>52</v>
      </c>
      <c r="B95" s="98">
        <v>823.46030891032569</v>
      </c>
      <c r="C95" s="98">
        <v>822.17893574375296</v>
      </c>
      <c r="D95" s="98">
        <v>856.74784688614625</v>
      </c>
      <c r="E95" s="98">
        <v>868.76665700735987</v>
      </c>
      <c r="F95" s="98">
        <v>882.9144964076936</v>
      </c>
      <c r="G95" s="98">
        <v>842.17341038250265</v>
      </c>
      <c r="H95" s="98">
        <v>892.97337001805067</v>
      </c>
      <c r="I95" s="98">
        <v>856.70440168560492</v>
      </c>
      <c r="J95" s="98">
        <v>935.73337522858685</v>
      </c>
      <c r="K95" s="98">
        <v>998.4629433878215</v>
      </c>
      <c r="L95" s="98">
        <v>949.29454833217608</v>
      </c>
      <c r="M95" s="98">
        <v>839.80984263392713</v>
      </c>
      <c r="N95" s="98">
        <v>883.30512821751233</v>
      </c>
      <c r="O95" s="98">
        <v>1104.0957807706329</v>
      </c>
      <c r="P95" s="98">
        <v>1096.2690786443136</v>
      </c>
      <c r="Q95" s="98">
        <v>1060.0275640236291</v>
      </c>
      <c r="R95" s="98">
        <v>1015.4539667801022</v>
      </c>
      <c r="S95" s="98">
        <v>1057.429711314617</v>
      </c>
      <c r="T95" s="98">
        <v>1067.5969593658251</v>
      </c>
      <c r="U95" s="98">
        <v>1095.8915843131078</v>
      </c>
      <c r="V95" s="98">
        <v>1134.4926154492553</v>
      </c>
      <c r="W95" s="98">
        <v>1168.9160047751325</v>
      </c>
      <c r="DA95" s="63" t="s">
        <v>2499</v>
      </c>
    </row>
    <row r="96" spans="1:105" ht="12" customHeight="1" x14ac:dyDescent="0.25">
      <c r="A96" s="106" t="s">
        <v>122</v>
      </c>
      <c r="B96" s="101">
        <v>1041.0036442267472</v>
      </c>
      <c r="C96" s="101">
        <v>1028.4181194514852</v>
      </c>
      <c r="D96" s="101">
        <v>1058.352102921885</v>
      </c>
      <c r="E96" s="101">
        <v>1055.6687902087958</v>
      </c>
      <c r="F96" s="101">
        <v>1093.7703776599772</v>
      </c>
      <c r="G96" s="101">
        <v>1056.4393168245711</v>
      </c>
      <c r="H96" s="101">
        <v>1093.1009286169642</v>
      </c>
      <c r="I96" s="101">
        <v>1094.6400853523844</v>
      </c>
      <c r="J96" s="101">
        <v>1170.3123729223648</v>
      </c>
      <c r="K96" s="101">
        <v>1259.016018818196</v>
      </c>
      <c r="L96" s="101">
        <v>1230.9611354200599</v>
      </c>
      <c r="M96" s="101">
        <v>1223.9287682928143</v>
      </c>
      <c r="N96" s="101">
        <v>1181.398665331697</v>
      </c>
      <c r="O96" s="101">
        <v>1220.2949536096455</v>
      </c>
      <c r="P96" s="101">
        <v>1242.0948010870038</v>
      </c>
      <c r="Q96" s="101">
        <v>1254.9705841392054</v>
      </c>
      <c r="R96" s="101">
        <v>1319.1712279954968</v>
      </c>
      <c r="S96" s="101">
        <v>1332.6440893316089</v>
      </c>
      <c r="T96" s="101">
        <v>1304.6675143153809</v>
      </c>
      <c r="U96" s="101">
        <v>1337.1055819106177</v>
      </c>
      <c r="V96" s="101">
        <v>1364.6878635838186</v>
      </c>
      <c r="W96" s="101">
        <v>1474.3071892857081</v>
      </c>
      <c r="DA96" s="131" t="s">
        <v>2500</v>
      </c>
    </row>
    <row r="97" spans="1:105" ht="12" customHeight="1" x14ac:dyDescent="0.25">
      <c r="A97" s="107" t="s">
        <v>121</v>
      </c>
      <c r="B97" s="104">
        <v>1041.0036442267472</v>
      </c>
      <c r="C97" s="104">
        <v>1028.7163317224365</v>
      </c>
      <c r="D97" s="104">
        <v>1058.1031934105383</v>
      </c>
      <c r="E97" s="104">
        <v>1055.6758780738228</v>
      </c>
      <c r="F97" s="104">
        <v>1093.2813530200062</v>
      </c>
      <c r="G97" s="104">
        <v>1056.1502594966798</v>
      </c>
      <c r="H97" s="104">
        <v>1093.030541942195</v>
      </c>
      <c r="I97" s="104">
        <v>1094.7947064710581</v>
      </c>
      <c r="J97" s="104">
        <v>1170.8965027393924</v>
      </c>
      <c r="K97" s="104">
        <v>1259.4344151378434</v>
      </c>
      <c r="L97" s="104">
        <v>1231.1713279191245</v>
      </c>
      <c r="M97" s="104">
        <v>1223.6935181727742</v>
      </c>
      <c r="N97" s="104">
        <v>1180.0247882954227</v>
      </c>
      <c r="O97" s="104">
        <v>1218.1434339724074</v>
      </c>
      <c r="P97" s="104">
        <v>1240.9783531749842</v>
      </c>
      <c r="Q97" s="104">
        <v>1258.6903041377436</v>
      </c>
      <c r="R97" s="104">
        <v>1325.1227677262004</v>
      </c>
      <c r="S97" s="104">
        <v>1338.699508944153</v>
      </c>
      <c r="T97" s="104">
        <v>1312.3238921808459</v>
      </c>
      <c r="U97" s="104">
        <v>1340.7299766162089</v>
      </c>
      <c r="V97" s="104">
        <v>1364.8622685254638</v>
      </c>
      <c r="W97" s="104">
        <v>1471.606742827184</v>
      </c>
      <c r="DA97" s="132" t="s">
        <v>2501</v>
      </c>
    </row>
    <row r="98" spans="1:105" ht="12" customHeight="1" x14ac:dyDescent="0.25">
      <c r="A98" s="108" t="s">
        <v>53</v>
      </c>
      <c r="B98" s="98">
        <v>205.7583929854859</v>
      </c>
      <c r="C98" s="98">
        <v>201.53844683300153</v>
      </c>
      <c r="D98" s="98">
        <v>212.5889569105758</v>
      </c>
      <c r="E98" s="98">
        <v>205.15591398613341</v>
      </c>
      <c r="F98" s="98">
        <v>217.20778078286114</v>
      </c>
      <c r="G98" s="98">
        <v>238.02764756772277</v>
      </c>
      <c r="H98" s="98">
        <v>221.8919032094004</v>
      </c>
      <c r="I98" s="98">
        <v>225.09920592183303</v>
      </c>
      <c r="J98" s="98">
        <v>236.49951366095777</v>
      </c>
      <c r="K98" s="98">
        <v>256.64880442927569</v>
      </c>
      <c r="L98" s="98">
        <v>252.74002962779099</v>
      </c>
      <c r="M98" s="98">
        <v>245.71053884443771</v>
      </c>
      <c r="N98" s="98">
        <v>197.43648896053728</v>
      </c>
      <c r="O98" s="98">
        <v>222.46705853843426</v>
      </c>
      <c r="P98" s="98">
        <v>222.39340836802475</v>
      </c>
      <c r="Q98" s="98">
        <v>215.57825217608848</v>
      </c>
      <c r="R98" s="98">
        <v>265.59313604414041</v>
      </c>
      <c r="S98" s="98">
        <v>276.43825389311365</v>
      </c>
      <c r="T98" s="98">
        <v>263.87648463834512</v>
      </c>
      <c r="U98" s="98">
        <v>260.06164378732166</v>
      </c>
      <c r="V98" s="98">
        <v>260.88646380065825</v>
      </c>
      <c r="W98" s="98">
        <v>289.47001651435698</v>
      </c>
      <c r="DA98" s="63" t="s">
        <v>2502</v>
      </c>
    </row>
    <row r="99" spans="1:105" ht="12" customHeight="1" x14ac:dyDescent="0.25">
      <c r="A99" s="108" t="s">
        <v>52</v>
      </c>
      <c r="B99" s="98">
        <v>835.24525124126126</v>
      </c>
      <c r="C99" s="98">
        <v>827.17788488943518</v>
      </c>
      <c r="D99" s="98">
        <v>845.51423649996241</v>
      </c>
      <c r="E99" s="98">
        <v>850.51996408768923</v>
      </c>
      <c r="F99" s="98">
        <v>876.07357223714519</v>
      </c>
      <c r="G99" s="98">
        <v>818.12261192895699</v>
      </c>
      <c r="H99" s="98">
        <v>871.13863873279433</v>
      </c>
      <c r="I99" s="98">
        <v>869.69550054922513</v>
      </c>
      <c r="J99" s="98">
        <v>934.39698907843467</v>
      </c>
      <c r="K99" s="98">
        <v>1002.7856107085676</v>
      </c>
      <c r="L99" s="98">
        <v>978.43129829133397</v>
      </c>
      <c r="M99" s="98">
        <v>977.98297932833657</v>
      </c>
      <c r="N99" s="98">
        <v>982.58829933488562</v>
      </c>
      <c r="O99" s="98">
        <v>995.67637543397313</v>
      </c>
      <c r="P99" s="98">
        <v>1018.5849448069594</v>
      </c>
      <c r="Q99" s="98">
        <v>1043.1120519616552</v>
      </c>
      <c r="R99" s="98">
        <v>1059.5296316820602</v>
      </c>
      <c r="S99" s="98">
        <v>1062.2612550510391</v>
      </c>
      <c r="T99" s="98">
        <v>1048.4474075425007</v>
      </c>
      <c r="U99" s="98">
        <v>1080.6683328288875</v>
      </c>
      <c r="V99" s="98">
        <v>1103.9758047248056</v>
      </c>
      <c r="W99" s="98">
        <v>1182.1367263128272</v>
      </c>
      <c r="DA99" s="63" t="s">
        <v>2503</v>
      </c>
    </row>
    <row r="100" spans="1:105" ht="12" customHeight="1" x14ac:dyDescent="0.25">
      <c r="A100" s="121" t="s">
        <v>54</v>
      </c>
      <c r="B100" s="122">
        <v>483.85948425461777</v>
      </c>
      <c r="C100" s="122">
        <v>472.03794573014255</v>
      </c>
      <c r="D100" s="122">
        <v>532.25544771833097</v>
      </c>
      <c r="E100" s="122">
        <v>512.60465226772146</v>
      </c>
      <c r="F100" s="122">
        <v>553.58222614137969</v>
      </c>
      <c r="G100" s="122">
        <v>539.2189358664499</v>
      </c>
      <c r="H100" s="122">
        <v>555.50707732275328</v>
      </c>
      <c r="I100" s="122">
        <v>547.88591916096186</v>
      </c>
      <c r="J100" s="122">
        <v>534.75436973899753</v>
      </c>
      <c r="K100" s="122">
        <v>557.74502290976909</v>
      </c>
      <c r="L100" s="122">
        <v>538.78964490198371</v>
      </c>
      <c r="M100" s="122">
        <v>501.52711078535907</v>
      </c>
      <c r="N100" s="122">
        <v>509.63432943806782</v>
      </c>
      <c r="O100" s="122">
        <v>560.48805639119951</v>
      </c>
      <c r="P100" s="122">
        <v>566.96502877909279</v>
      </c>
      <c r="Q100" s="122">
        <v>563.40510351978924</v>
      </c>
      <c r="R100" s="122">
        <v>592.46611518730015</v>
      </c>
      <c r="S100" s="122">
        <v>595.13806876150966</v>
      </c>
      <c r="T100" s="122">
        <v>607.95939555745656</v>
      </c>
      <c r="U100" s="122">
        <v>647.19747068723473</v>
      </c>
      <c r="V100" s="122">
        <v>744.69234912918978</v>
      </c>
      <c r="W100" s="122">
        <v>732.98714168004869</v>
      </c>
      <c r="DA100" s="130" t="s">
        <v>2504</v>
      </c>
    </row>
    <row r="101" spans="1:105" ht="12" customHeight="1" x14ac:dyDescent="0.25">
      <c r="A101" s="97" t="s">
        <v>207</v>
      </c>
      <c r="B101" s="98">
        <v>488.50669869519504</v>
      </c>
      <c r="C101" s="98">
        <v>478.23631950036753</v>
      </c>
      <c r="D101" s="98">
        <v>531.0562984923564</v>
      </c>
      <c r="E101" s="98">
        <v>496.20652191113606</v>
      </c>
      <c r="F101" s="98">
        <v>545.51013588763203</v>
      </c>
      <c r="G101" s="98">
        <v>519.09356389262484</v>
      </c>
      <c r="H101" s="98">
        <v>527.95285474303182</v>
      </c>
      <c r="I101" s="98">
        <v>605.54901472696884</v>
      </c>
      <c r="J101" s="98">
        <v>524.49518101410501</v>
      </c>
      <c r="K101" s="98">
        <v>520.53032788722646</v>
      </c>
      <c r="L101" s="98">
        <v>529.27376010117393</v>
      </c>
      <c r="M101" s="98">
        <v>443.13646514542819</v>
      </c>
      <c r="N101" s="98">
        <v>530.37790213858273</v>
      </c>
      <c r="O101" s="98">
        <v>584.5371582110688</v>
      </c>
      <c r="P101" s="98">
        <v>576.60638191122723</v>
      </c>
      <c r="Q101" s="98">
        <v>570.4449019247453</v>
      </c>
      <c r="R101" s="98">
        <v>587.4443804551853</v>
      </c>
      <c r="S101" s="98">
        <v>594.68239851528961</v>
      </c>
      <c r="T101" s="98">
        <v>586.40098662217451</v>
      </c>
      <c r="U101" s="98">
        <v>659.1409954137863</v>
      </c>
      <c r="V101" s="98">
        <v>748.06358935458036</v>
      </c>
      <c r="W101" s="98">
        <v>734.85053432059863</v>
      </c>
      <c r="DA101" s="63" t="s">
        <v>2505</v>
      </c>
    </row>
    <row r="102" spans="1:105" ht="12" customHeight="1" x14ac:dyDescent="0.25">
      <c r="A102" s="97" t="s">
        <v>50</v>
      </c>
      <c r="B102" s="98">
        <v>483.29959925770095</v>
      </c>
      <c r="C102" s="98">
        <v>486.05190415620189</v>
      </c>
      <c r="D102" s="98">
        <v>516.10635768195516</v>
      </c>
      <c r="E102" s="98">
        <v>498.44065677242656</v>
      </c>
      <c r="F102" s="98">
        <v>570.02647810917279</v>
      </c>
      <c r="G102" s="98">
        <v>529.46475560723923</v>
      </c>
      <c r="H102" s="98">
        <v>531.5267295321695</v>
      </c>
      <c r="I102" s="98">
        <v>552.61897016816647</v>
      </c>
      <c r="J102" s="98">
        <v>558.41144870143251</v>
      </c>
      <c r="K102" s="98">
        <v>493.1009000853266</v>
      </c>
      <c r="L102" s="98">
        <v>612.99372178825786</v>
      </c>
      <c r="M102" s="98">
        <v>574.00375461262013</v>
      </c>
      <c r="N102" s="98">
        <v>180.31503215956138</v>
      </c>
      <c r="O102" s="98">
        <v>654.61442381703762</v>
      </c>
      <c r="P102" s="98">
        <v>636.47372302531585</v>
      </c>
      <c r="Q102" s="98">
        <v>558.61423864860114</v>
      </c>
      <c r="R102" s="98">
        <v>528.33860090394296</v>
      </c>
      <c r="S102" s="98">
        <v>529.44434270734052</v>
      </c>
      <c r="T102" s="98">
        <v>642.90930238208841</v>
      </c>
      <c r="U102" s="98">
        <v>669.8151022201987</v>
      </c>
      <c r="V102" s="98">
        <v>755.92301808481398</v>
      </c>
      <c r="W102" s="98">
        <v>736.9115630286949</v>
      </c>
      <c r="DA102" s="63" t="s">
        <v>2506</v>
      </c>
    </row>
    <row r="103" spans="1:105" ht="12" customHeight="1" x14ac:dyDescent="0.25">
      <c r="A103" s="109" t="s">
        <v>120</v>
      </c>
      <c r="B103" s="33">
        <v>482.83081016686299</v>
      </c>
      <c r="C103" s="33">
        <v>470.03191460835438</v>
      </c>
      <c r="D103" s="33">
        <v>533.18542892593359</v>
      </c>
      <c r="E103" s="33">
        <v>516.71320946697404</v>
      </c>
      <c r="F103" s="33">
        <v>554.65432424284131</v>
      </c>
      <c r="G103" s="33">
        <v>543.74654178825676</v>
      </c>
      <c r="H103" s="33">
        <v>562.17281750549932</v>
      </c>
      <c r="I103" s="33">
        <v>535.50897992156013</v>
      </c>
      <c r="J103" s="33">
        <v>535.90117434121851</v>
      </c>
      <c r="K103" s="33">
        <v>568.25419047110302</v>
      </c>
      <c r="L103" s="33">
        <v>537.50929315980943</v>
      </c>
      <c r="M103" s="33">
        <v>510.34517293490421</v>
      </c>
      <c r="N103" s="33">
        <v>522.11937541415386</v>
      </c>
      <c r="O103" s="33">
        <v>547.30492012808872</v>
      </c>
      <c r="P103" s="33">
        <v>558.39475166897751</v>
      </c>
      <c r="Q103" s="33">
        <v>561.44223423701385</v>
      </c>
      <c r="R103" s="33">
        <v>600.81205262448873</v>
      </c>
      <c r="S103" s="33">
        <v>603.66381812303337</v>
      </c>
      <c r="T103" s="33">
        <v>610.50850951721713</v>
      </c>
      <c r="U103" s="33">
        <v>636.19755222655385</v>
      </c>
      <c r="V103" s="33">
        <v>739.70582119952167</v>
      </c>
      <c r="W103" s="33">
        <v>730.66927078674098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9141.709867810112</v>
      </c>
      <c r="G105" s="117">
        <f t="shared" si="35"/>
        <v>8037.7481448552517</v>
      </c>
      <c r="H105" s="117">
        <f t="shared" si="35"/>
        <v>8428.1962120178741</v>
      </c>
      <c r="I105" s="117">
        <f t="shared" si="35"/>
        <v>8605.9133375386555</v>
      </c>
      <c r="J105" s="117">
        <f t="shared" si="35"/>
        <v>8345.1354156193865</v>
      </c>
      <c r="K105" s="117">
        <f t="shared" si="35"/>
        <v>7785.9868938711952</v>
      </c>
      <c r="L105" s="117">
        <f t="shared" si="35"/>
        <v>8075.2501362447456</v>
      </c>
      <c r="M105" s="117">
        <f t="shared" si="35"/>
        <v>8155.1297682077584</v>
      </c>
      <c r="N105" s="117">
        <f t="shared" si="35"/>
        <v>8525.4347590862926</v>
      </c>
      <c r="O105" s="117">
        <f t="shared" si="35"/>
        <v>6743.8944711089171</v>
      </c>
      <c r="P105" s="117">
        <f t="shared" si="35"/>
        <v>7031.2145114910545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7396.4459127709488</v>
      </c>
      <c r="G106" s="122">
        <f t="shared" si="38"/>
        <v>5694.542822162528</v>
      </c>
      <c r="H106" s="122">
        <f t="shared" si="38"/>
        <v>5586.4318820331328</v>
      </c>
      <c r="I106" s="122">
        <f t="shared" si="38"/>
        <v>5313.3426491823338</v>
      </c>
      <c r="J106" s="122">
        <f t="shared" si="38"/>
        <v>5024.7163622636572</v>
      </c>
      <c r="K106" s="122">
        <f t="shared" si="38"/>
        <v>4861.1954194501486</v>
      </c>
      <c r="L106" s="122">
        <f t="shared" si="38"/>
        <v>4862.6258645314174</v>
      </c>
      <c r="M106" s="122">
        <f t="shared" si="38"/>
        <v>5154.2054005757727</v>
      </c>
      <c r="N106" s="122">
        <f t="shared" si="38"/>
        <v>5198.3596317726551</v>
      </c>
      <c r="O106" s="122">
        <f t="shared" si="38"/>
        <v>4276.0354496581012</v>
      </c>
      <c r="P106" s="122">
        <f t="shared" si="38"/>
        <v>4737.2099445063177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7361.1249946605221</v>
      </c>
      <c r="G107" s="98">
        <v>5667.7333880295446</v>
      </c>
      <c r="H107" s="98">
        <v>5560.8013003379347</v>
      </c>
      <c r="I107" s="98">
        <v>5290.4854895593207</v>
      </c>
      <c r="J107" s="98">
        <v>5003.0463298395671</v>
      </c>
      <c r="K107" s="98">
        <v>4839.2206496539211</v>
      </c>
      <c r="L107" s="98">
        <v>4841.8723484258398</v>
      </c>
      <c r="M107" s="98">
        <v>5132.2742613567325</v>
      </c>
      <c r="N107" s="98">
        <v>5178.6838031897278</v>
      </c>
      <c r="O107" s="98">
        <v>4258.2780804289014</v>
      </c>
      <c r="P107" s="98">
        <v>4716.9677935735408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35.320918110426305</v>
      </c>
      <c r="G108" s="98">
        <v>26.809434132983199</v>
      </c>
      <c r="H108" s="98">
        <v>25.630581695198376</v>
      </c>
      <c r="I108" s="98">
        <v>22.857159623013189</v>
      </c>
      <c r="J108" s="98">
        <v>21.67003242408979</v>
      </c>
      <c r="K108" s="98">
        <v>21.974769796227452</v>
      </c>
      <c r="L108" s="98">
        <v>20.753516105577845</v>
      </c>
      <c r="M108" s="98">
        <v>21.931139219040013</v>
      </c>
      <c r="N108" s="98">
        <v>19.675828582927309</v>
      </c>
      <c r="O108" s="98">
        <v>17.75736922920019</v>
      </c>
      <c r="P108" s="98">
        <v>20.242150932777037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100.36811209178782</v>
      </c>
      <c r="G109" s="122">
        <f t="shared" si="41"/>
        <v>746.82441085226355</v>
      </c>
      <c r="H109" s="122">
        <f t="shared" si="41"/>
        <v>1190.4085873108429</v>
      </c>
      <c r="I109" s="122">
        <f t="shared" si="41"/>
        <v>1663.7147280596112</v>
      </c>
      <c r="J109" s="122">
        <f t="shared" si="41"/>
        <v>1614.6474362727724</v>
      </c>
      <c r="K109" s="122">
        <f t="shared" si="41"/>
        <v>1101.0125291682707</v>
      </c>
      <c r="L109" s="122">
        <f t="shared" si="41"/>
        <v>1440.8673010521957</v>
      </c>
      <c r="M109" s="122">
        <f t="shared" si="41"/>
        <v>1262.8166936686587</v>
      </c>
      <c r="N109" s="122">
        <f t="shared" si="41"/>
        <v>1638.5110579468658</v>
      </c>
      <c r="O109" s="122">
        <f t="shared" si="41"/>
        <v>692.04032243036147</v>
      </c>
      <c r="P109" s="122">
        <f t="shared" si="41"/>
        <v>484.67490167464695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100.36811209178782</v>
      </c>
      <c r="G110" s="98">
        <f>IF(RES_hhdet_tes!G110=0,0,RES_hhdet_tes!G110*1000*11630/RES_hhdet_num!G105)</f>
        <v>746.82441085226355</v>
      </c>
      <c r="H110" s="98">
        <f>IF(RES_hhdet_tes!H110=0,0,RES_hhdet_tes!H110*1000*11630/RES_hhdet_num!H105)</f>
        <v>1190.4085873108429</v>
      </c>
      <c r="I110" s="98">
        <f>IF(RES_hhdet_tes!I110=0,0,RES_hhdet_tes!I110*1000*11630/RES_hhdet_num!I105)</f>
        <v>1663.7147280596112</v>
      </c>
      <c r="J110" s="98">
        <f>IF(RES_hhdet_tes!J110=0,0,RES_hhdet_tes!J110*1000*11630/RES_hhdet_num!J105)</f>
        <v>1614.6474362727724</v>
      </c>
      <c r="K110" s="98">
        <f>IF(RES_hhdet_tes!K110=0,0,RES_hhdet_tes!K110*1000*11630/RES_hhdet_num!K105)</f>
        <v>1101.0125291682707</v>
      </c>
      <c r="L110" s="98">
        <f>IF(RES_hhdet_tes!L110=0,0,RES_hhdet_tes!L110*1000*11630/RES_hhdet_num!L105)</f>
        <v>1440.8673010521957</v>
      </c>
      <c r="M110" s="98">
        <f>IF(RES_hhdet_tes!M110=0,0,RES_hhdet_tes!M110*1000*11630/RES_hhdet_num!M105)</f>
        <v>1262.8166936686587</v>
      </c>
      <c r="N110" s="98">
        <f>IF(RES_hhdet_tes!N110=0,0,RES_hhdet_tes!N110*1000*11630/RES_hhdet_num!N105)</f>
        <v>1638.5110579468658</v>
      </c>
      <c r="O110" s="98">
        <f>IF(RES_hhdet_tes!O110=0,0,RES_hhdet_tes!O110*1000*11630/RES_hhdet_num!O105)</f>
        <v>692.04032243036147</v>
      </c>
      <c r="P110" s="98">
        <f>IF(RES_hhdet_tes!P110=0,0,RES_hhdet_tes!P110*1000*11630/RES_hhdet_num!P105)</f>
        <v>484.67490167464695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1089.7114444332803</v>
      </c>
      <c r="G111" s="122">
        <v>1053.1753468014845</v>
      </c>
      <c r="H111" s="122">
        <v>1090.3769285959336</v>
      </c>
      <c r="I111" s="122">
        <v>1092.6604684208125</v>
      </c>
      <c r="J111" s="122">
        <v>1168.9516560331583</v>
      </c>
      <c r="K111" s="122">
        <v>1258.2768471056588</v>
      </c>
      <c r="L111" s="122">
        <v>1231.2708267948483</v>
      </c>
      <c r="M111" s="122">
        <v>1225.2921680080933</v>
      </c>
      <c r="N111" s="122">
        <v>1182.9171924227192</v>
      </c>
      <c r="O111" s="122">
        <v>1222.4931136688929</v>
      </c>
      <c r="P111" s="122">
        <v>1245.4556875810172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1090.0493871905419</v>
      </c>
      <c r="G116" s="101">
        <v>1053.380329541709</v>
      </c>
      <c r="H116" s="101">
        <v>1090.4355919220156</v>
      </c>
      <c r="I116" s="101">
        <v>1092.1676967956407</v>
      </c>
      <c r="J116" s="101">
        <v>1167.8691122110799</v>
      </c>
      <c r="K116" s="101">
        <v>1257.4970547249134</v>
      </c>
      <c r="L116" s="101">
        <v>1230.9490868316275</v>
      </c>
      <c r="M116" s="101">
        <v>1225.7228058695175</v>
      </c>
      <c r="N116" s="101">
        <v>1184.4056138167975</v>
      </c>
      <c r="O116" s="101">
        <v>1224.5339796424396</v>
      </c>
      <c r="P116" s="101">
        <v>1246.26237471638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1089.4200075600459</v>
      </c>
      <c r="G117" s="104">
        <v>1053.0146846537411</v>
      </c>
      <c r="H117" s="104">
        <v>1090.3335111060085</v>
      </c>
      <c r="I117" s="104">
        <v>1092.9822784617411</v>
      </c>
      <c r="J117" s="104">
        <v>1169.5723807017812</v>
      </c>
      <c r="K117" s="104">
        <v>1258.7059031754141</v>
      </c>
      <c r="L117" s="104">
        <v>1231.4351195420249</v>
      </c>
      <c r="M117" s="104">
        <v>1225.0900704152316</v>
      </c>
      <c r="N117" s="104">
        <v>1182.2938364542592</v>
      </c>
      <c r="O117" s="104">
        <v>1221.6170815764744</v>
      </c>
      <c r="P117" s="104">
        <v>1245.0833704416186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216.44062759226</v>
      </c>
      <c r="G118" s="98">
        <v>237.32097396997841</v>
      </c>
      <c r="H118" s="98">
        <v>221.34438940965563</v>
      </c>
      <c r="I118" s="98">
        <v>224.72655513783087</v>
      </c>
      <c r="J118" s="98">
        <v>236.23206541323458</v>
      </c>
      <c r="K118" s="98">
        <v>256.50034753313037</v>
      </c>
      <c r="L118" s="98">
        <v>252.79418188188853</v>
      </c>
      <c r="M118" s="98">
        <v>245.99095840940461</v>
      </c>
      <c r="N118" s="98">
        <v>197.81613598677484</v>
      </c>
      <c r="O118" s="98">
        <v>223.10144373752019</v>
      </c>
      <c r="P118" s="98">
        <v>223.12906083045598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872.9793799677858</v>
      </c>
      <c r="G119" s="98">
        <v>815.69371068376256</v>
      </c>
      <c r="H119" s="98">
        <v>868.98912169635264</v>
      </c>
      <c r="I119" s="98">
        <v>868.25572332391016</v>
      </c>
      <c r="J119" s="98">
        <v>933.34031528854644</v>
      </c>
      <c r="K119" s="98">
        <v>1002.2055556422836</v>
      </c>
      <c r="L119" s="98">
        <v>978.6409376601365</v>
      </c>
      <c r="M119" s="98">
        <v>979.09911200582712</v>
      </c>
      <c r="N119" s="98">
        <v>984.47770046748428</v>
      </c>
      <c r="O119" s="98">
        <v>998.51563783895392</v>
      </c>
      <c r="P119" s="98">
        <v>1021.9543096111628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555.18439851409414</v>
      </c>
      <c r="G120" s="122">
        <v>543.20556503897558</v>
      </c>
      <c r="H120" s="122">
        <v>560.97881407796638</v>
      </c>
      <c r="I120" s="122">
        <v>536.19549187589917</v>
      </c>
      <c r="J120" s="122">
        <v>536.81996104979839</v>
      </c>
      <c r="K120" s="122">
        <v>565.50209814711718</v>
      </c>
      <c r="L120" s="122">
        <v>540.48614386628356</v>
      </c>
      <c r="M120" s="122">
        <v>512.81550595523356</v>
      </c>
      <c r="N120" s="122">
        <v>505.64687694405239</v>
      </c>
      <c r="O120" s="122">
        <v>553.32558535156068</v>
      </c>
      <c r="P120" s="122">
        <v>563.87397772907229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570.02647810917279</v>
      </c>
      <c r="G121" s="98">
        <v>529.46475560723923</v>
      </c>
      <c r="H121" s="98">
        <v>531.5267295321695</v>
      </c>
      <c r="I121" s="98">
        <v>552.61897016816658</v>
      </c>
      <c r="J121" s="98">
        <v>558.41144870143216</v>
      </c>
      <c r="K121" s="98">
        <v>493.10090008532694</v>
      </c>
      <c r="L121" s="98">
        <v>612.99372178825729</v>
      </c>
      <c r="M121" s="98">
        <v>574.00375461262104</v>
      </c>
      <c r="N121" s="98">
        <v>180.31503215956127</v>
      </c>
      <c r="O121" s="98">
        <v>654.61442381703841</v>
      </c>
      <c r="P121" s="98">
        <v>636.47372302531517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554.65432424284143</v>
      </c>
      <c r="G122" s="33">
        <v>543.74654178825665</v>
      </c>
      <c r="H122" s="33">
        <v>562.17281750549864</v>
      </c>
      <c r="I122" s="33">
        <v>535.50897992156013</v>
      </c>
      <c r="J122" s="33">
        <v>535.90117434121817</v>
      </c>
      <c r="K122" s="33">
        <v>568.25419047110347</v>
      </c>
      <c r="L122" s="33">
        <v>537.50929315980966</v>
      </c>
      <c r="M122" s="33">
        <v>510.34517293490427</v>
      </c>
      <c r="N122" s="33">
        <v>522.11937541415318</v>
      </c>
      <c r="O122" s="33">
        <v>547.30492012808827</v>
      </c>
      <c r="P122" s="33">
        <v>558.39475166897842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6198.241214530055</v>
      </c>
      <c r="C124" s="117">
        <f t="shared" si="42"/>
        <v>6280.4577969735901</v>
      </c>
      <c r="D124" s="117">
        <f t="shared" si="42"/>
        <v>5895.5483664052408</v>
      </c>
      <c r="E124" s="117">
        <f t="shared" si="42"/>
        <v>8027.6289005881208</v>
      </c>
      <c r="F124" s="117">
        <f t="shared" si="42"/>
        <v>7176.8712318021244</v>
      </c>
      <c r="G124" s="117">
        <f t="shared" si="42"/>
        <v>7593.8406112060857</v>
      </c>
      <c r="H124" s="117">
        <f t="shared" si="42"/>
        <v>8555.5992135118468</v>
      </c>
      <c r="I124" s="117">
        <f t="shared" si="42"/>
        <v>7071.5387810784896</v>
      </c>
      <c r="J124" s="117">
        <f t="shared" si="42"/>
        <v>7394.5276937666804</v>
      </c>
      <c r="K124" s="117">
        <f t="shared" si="42"/>
        <v>7607.5681296862194</v>
      </c>
      <c r="L124" s="117">
        <f t="shared" si="42"/>
        <v>7453.5217945457198</v>
      </c>
      <c r="M124" s="117">
        <f t="shared" si="42"/>
        <v>8210.6410768632522</v>
      </c>
      <c r="N124" s="117">
        <f t="shared" si="42"/>
        <v>7695.476961692144</v>
      </c>
      <c r="O124" s="117">
        <f t="shared" si="42"/>
        <v>6762.6621516543773</v>
      </c>
      <c r="P124" s="117">
        <f t="shared" si="42"/>
        <v>7488.4107763046986</v>
      </c>
      <c r="Q124" s="117">
        <f t="shared" si="42"/>
        <v>7806.4028168268806</v>
      </c>
      <c r="R124" s="117">
        <f t="shared" ref="R124:V124" si="43">R125+R128+R130+R139</f>
        <v>7117.6913459209336</v>
      </c>
      <c r="S124" s="117">
        <f t="shared" si="43"/>
        <v>7420.1657503527076</v>
      </c>
      <c r="T124" s="117">
        <f t="shared" si="43"/>
        <v>7348.7807934083776</v>
      </c>
      <c r="U124" s="117">
        <f t="shared" si="43"/>
        <v>7890.914159350973</v>
      </c>
      <c r="V124" s="117">
        <f t="shared" si="43"/>
        <v>8358.1441603264793</v>
      </c>
      <c r="W124" s="117">
        <f t="shared" ref="W124" si="44">W125+W128+W130+W139</f>
        <v>8106.2939017714989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4325.1993598748295</v>
      </c>
      <c r="C125" s="122">
        <f t="shared" si="45"/>
        <v>4309.375918832664</v>
      </c>
      <c r="D125" s="122">
        <f t="shared" si="45"/>
        <v>3959.4936994975783</v>
      </c>
      <c r="E125" s="122">
        <f t="shared" si="45"/>
        <v>5862.8283224159486</v>
      </c>
      <c r="F125" s="122">
        <f t="shared" si="45"/>
        <v>5095.7332824883897</v>
      </c>
      <c r="G125" s="122">
        <f t="shared" si="45"/>
        <v>5453.9090151036326</v>
      </c>
      <c r="H125" s="122">
        <f t="shared" si="45"/>
        <v>6135.1075716065661</v>
      </c>
      <c r="I125" s="122">
        <f t="shared" si="45"/>
        <v>4395.9574426298723</v>
      </c>
      <c r="J125" s="122">
        <f t="shared" si="45"/>
        <v>4613.0052666466036</v>
      </c>
      <c r="K125" s="122">
        <f t="shared" si="45"/>
        <v>5028.5844296859523</v>
      </c>
      <c r="L125" s="122">
        <f t="shared" si="45"/>
        <v>4694.0266711213753</v>
      </c>
      <c r="M125" s="122">
        <f t="shared" si="45"/>
        <v>5600.7041884119399</v>
      </c>
      <c r="N125" s="122">
        <f t="shared" si="45"/>
        <v>4658.2695050370648</v>
      </c>
      <c r="O125" s="122">
        <f t="shared" si="45"/>
        <v>4132.3359825082589</v>
      </c>
      <c r="P125" s="122">
        <f t="shared" si="45"/>
        <v>4967.6460255911752</v>
      </c>
      <c r="Q125" s="122">
        <f t="shared" si="45"/>
        <v>5065.7174754111511</v>
      </c>
      <c r="R125" s="122">
        <f t="shared" ref="R125:V125" si="46">SUM(R126:R127)</f>
        <v>4006.260349024999</v>
      </c>
      <c r="S125" s="122">
        <f t="shared" si="46"/>
        <v>4028.1437784817231</v>
      </c>
      <c r="T125" s="122">
        <f t="shared" si="46"/>
        <v>4312.9465635777678</v>
      </c>
      <c r="U125" s="122">
        <f t="shared" si="46"/>
        <v>4211.8255299325083</v>
      </c>
      <c r="V125" s="122">
        <f t="shared" si="46"/>
        <v>4644.2235296551708</v>
      </c>
      <c r="W125" s="122">
        <f t="shared" ref="W125" si="47">SUM(W126:W127)</f>
        <v>4372.0082805872771</v>
      </c>
      <c r="DA125" s="130" t="s">
        <v>2527</v>
      </c>
    </row>
    <row r="126" spans="1:105" ht="12" customHeight="1" x14ac:dyDescent="0.25">
      <c r="A126" s="97" t="s">
        <v>203</v>
      </c>
      <c r="B126" s="98">
        <v>4304.3585105333259</v>
      </c>
      <c r="C126" s="98">
        <v>4289.4655423871782</v>
      </c>
      <c r="D126" s="98">
        <v>3940.6578333088664</v>
      </c>
      <c r="E126" s="98">
        <v>5836.5380782026059</v>
      </c>
      <c r="F126" s="98">
        <v>5071.3991657915349</v>
      </c>
      <c r="G126" s="98">
        <v>5428.232464926743</v>
      </c>
      <c r="H126" s="98">
        <v>6106.9596626830507</v>
      </c>
      <c r="I126" s="98">
        <v>4377.0467290553152</v>
      </c>
      <c r="J126" s="98">
        <v>4593.1108155982874</v>
      </c>
      <c r="K126" s="98">
        <v>5005.8529869628082</v>
      </c>
      <c r="L126" s="98">
        <v>4673.9927304413604</v>
      </c>
      <c r="M126" s="98">
        <v>5576.8731972630421</v>
      </c>
      <c r="N126" s="98">
        <v>4640.6379214671279</v>
      </c>
      <c r="O126" s="98">
        <v>4115.1753633589542</v>
      </c>
      <c r="P126" s="98">
        <v>4946.4192187135868</v>
      </c>
      <c r="Q126" s="98">
        <v>5045.270440797497</v>
      </c>
      <c r="R126" s="98">
        <v>3990.1872853556051</v>
      </c>
      <c r="S126" s="98">
        <v>4012.0415655741863</v>
      </c>
      <c r="T126" s="98">
        <v>4295.7808970119177</v>
      </c>
      <c r="U126" s="98">
        <v>4195.120654103438</v>
      </c>
      <c r="V126" s="98">
        <v>4625.848703637741</v>
      </c>
      <c r="W126" s="98">
        <v>4354.7315246537337</v>
      </c>
      <c r="DA126" s="63" t="s">
        <v>2528</v>
      </c>
    </row>
    <row r="127" spans="1:105" ht="12" customHeight="1" x14ac:dyDescent="0.25">
      <c r="A127" s="97" t="s">
        <v>53</v>
      </c>
      <c r="B127" s="98">
        <v>20.840849341503194</v>
      </c>
      <c r="C127" s="98">
        <v>19.910376445485646</v>
      </c>
      <c r="D127" s="98">
        <v>18.835866188711964</v>
      </c>
      <c r="E127" s="98">
        <v>26.290244213343012</v>
      </c>
      <c r="F127" s="98">
        <v>24.33411669685524</v>
      </c>
      <c r="G127" s="98">
        <v>25.676550176889872</v>
      </c>
      <c r="H127" s="98">
        <v>28.147908923515555</v>
      </c>
      <c r="I127" s="98">
        <v>18.910713574556773</v>
      </c>
      <c r="J127" s="98">
        <v>19.894451048316416</v>
      </c>
      <c r="K127" s="98">
        <v>22.731442723144319</v>
      </c>
      <c r="L127" s="98">
        <v>20.033940680015075</v>
      </c>
      <c r="M127" s="98">
        <v>23.830991148897837</v>
      </c>
      <c r="N127" s="98">
        <v>17.631583569937067</v>
      </c>
      <c r="O127" s="98">
        <v>17.160619149304793</v>
      </c>
      <c r="P127" s="98">
        <v>21.226806877588338</v>
      </c>
      <c r="Q127" s="98">
        <v>20.447034613653848</v>
      </c>
      <c r="R127" s="98">
        <v>16.073063669393683</v>
      </c>
      <c r="S127" s="98">
        <v>16.102212907536703</v>
      </c>
      <c r="T127" s="98">
        <v>17.165666565850202</v>
      </c>
      <c r="U127" s="98">
        <v>16.704875829070307</v>
      </c>
      <c r="V127" s="98">
        <v>18.374826017429967</v>
      </c>
      <c r="W127" s="98">
        <v>17.276755933543438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344.76160748986888</v>
      </c>
      <c r="C128" s="122">
        <f t="shared" si="48"/>
        <v>468.52824782056524</v>
      </c>
      <c r="D128" s="122">
        <f t="shared" si="48"/>
        <v>385.49079510362418</v>
      </c>
      <c r="E128" s="122">
        <f t="shared" si="48"/>
        <v>562.74854880341206</v>
      </c>
      <c r="F128" s="122">
        <f t="shared" si="48"/>
        <v>439.88935572671323</v>
      </c>
      <c r="G128" s="122">
        <f t="shared" si="48"/>
        <v>539.95665584399478</v>
      </c>
      <c r="H128" s="122">
        <f t="shared" si="48"/>
        <v>735.06010822084716</v>
      </c>
      <c r="I128" s="122">
        <f t="shared" si="48"/>
        <v>1074.1042404228438</v>
      </c>
      <c r="J128" s="122">
        <f t="shared" si="48"/>
        <v>1091.0282236421278</v>
      </c>
      <c r="K128" s="122">
        <f t="shared" si="48"/>
        <v>732.73185381988492</v>
      </c>
      <c r="L128" s="122">
        <f t="shared" si="48"/>
        <v>972.69440734840646</v>
      </c>
      <c r="M128" s="122">
        <f t="shared" si="48"/>
        <v>894.92110035676478</v>
      </c>
      <c r="N128" s="122">
        <f t="shared" si="48"/>
        <v>1394.2564949970347</v>
      </c>
      <c r="O128" s="122">
        <f t="shared" si="48"/>
        <v>838.86727808420483</v>
      </c>
      <c r="P128" s="122">
        <f t="shared" si="48"/>
        <v>673.05364942093263</v>
      </c>
      <c r="Q128" s="122">
        <f t="shared" si="48"/>
        <v>915.32354767674849</v>
      </c>
      <c r="R128" s="122">
        <f t="shared" si="48"/>
        <v>1227.9914006584474</v>
      </c>
      <c r="S128" s="122">
        <f t="shared" si="48"/>
        <v>1461.2431149796919</v>
      </c>
      <c r="T128" s="122">
        <f t="shared" si="48"/>
        <v>1098.564767773629</v>
      </c>
      <c r="U128" s="122">
        <f t="shared" si="48"/>
        <v>1703.7552139455954</v>
      </c>
      <c r="V128" s="122">
        <f t="shared" si="48"/>
        <v>1596.2476432583564</v>
      </c>
      <c r="W128" s="122">
        <f t="shared" si="48"/>
        <v>1545.5506314126528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344.76160748986888</v>
      </c>
      <c r="C129" s="98">
        <f>IF(RES_hhdet_tes!C129=0,0,RES_hhdet_tes!C129*1000*11630/RES_hhdet_num!C124)</f>
        <v>468.52824782056524</v>
      </c>
      <c r="D129" s="98">
        <f>IF(RES_hhdet_tes!D129=0,0,RES_hhdet_tes!D129*1000*11630/RES_hhdet_num!D124)</f>
        <v>385.49079510362418</v>
      </c>
      <c r="E129" s="98">
        <f>IF(RES_hhdet_tes!E129=0,0,RES_hhdet_tes!E129*1000*11630/RES_hhdet_num!E124)</f>
        <v>562.74854880341206</v>
      </c>
      <c r="F129" s="98">
        <f>IF(RES_hhdet_tes!F129=0,0,RES_hhdet_tes!F129*1000*11630/RES_hhdet_num!F124)</f>
        <v>439.88935572671323</v>
      </c>
      <c r="G129" s="98">
        <f>IF(RES_hhdet_tes!G129=0,0,RES_hhdet_tes!G129*1000*11630/RES_hhdet_num!G124)</f>
        <v>539.95665584399478</v>
      </c>
      <c r="H129" s="98">
        <f>IF(RES_hhdet_tes!H129=0,0,RES_hhdet_tes!H129*1000*11630/RES_hhdet_num!H124)</f>
        <v>735.06010822084716</v>
      </c>
      <c r="I129" s="98">
        <f>IF(RES_hhdet_tes!I129=0,0,RES_hhdet_tes!I129*1000*11630/RES_hhdet_num!I124)</f>
        <v>1074.1042404228438</v>
      </c>
      <c r="J129" s="98">
        <f>IF(RES_hhdet_tes!J129=0,0,RES_hhdet_tes!J129*1000*11630/RES_hhdet_num!J124)</f>
        <v>1091.0282236421278</v>
      </c>
      <c r="K129" s="98">
        <f>IF(RES_hhdet_tes!K129=0,0,RES_hhdet_tes!K129*1000*11630/RES_hhdet_num!K124)</f>
        <v>732.73185381988492</v>
      </c>
      <c r="L129" s="98">
        <f>IF(RES_hhdet_tes!L129=0,0,RES_hhdet_tes!L129*1000*11630/RES_hhdet_num!L124)</f>
        <v>972.69440734840646</v>
      </c>
      <c r="M129" s="98">
        <f>IF(RES_hhdet_tes!M129=0,0,RES_hhdet_tes!M129*1000*11630/RES_hhdet_num!M124)</f>
        <v>894.92110035676478</v>
      </c>
      <c r="N129" s="98">
        <f>IF(RES_hhdet_tes!N129=0,0,RES_hhdet_tes!N129*1000*11630/RES_hhdet_num!N124)</f>
        <v>1394.2564949970347</v>
      </c>
      <c r="O129" s="98">
        <f>IF(RES_hhdet_tes!O129=0,0,RES_hhdet_tes!O129*1000*11630/RES_hhdet_num!O124)</f>
        <v>838.86727808420483</v>
      </c>
      <c r="P129" s="98">
        <f>IF(RES_hhdet_tes!P129=0,0,RES_hhdet_tes!P129*1000*11630/RES_hhdet_num!P124)</f>
        <v>673.05364942093263</v>
      </c>
      <c r="Q129" s="98">
        <f>IF(RES_hhdet_tes!Q129=0,0,RES_hhdet_tes!Q129*1000*11630/RES_hhdet_num!Q124)</f>
        <v>915.32354767674849</v>
      </c>
      <c r="R129" s="98">
        <f>IF(RES_hhdet_tes!R129=0,0,RES_hhdet_tes!R129*1000*11630/RES_hhdet_num!R124)</f>
        <v>1227.9914006584474</v>
      </c>
      <c r="S129" s="98">
        <f>IF(RES_hhdet_tes!S129=0,0,RES_hhdet_tes!S129*1000*11630/RES_hhdet_num!S124)</f>
        <v>1461.2431149796919</v>
      </c>
      <c r="T129" s="98">
        <f>IF(RES_hhdet_tes!T129=0,0,RES_hhdet_tes!T129*1000*11630/RES_hhdet_num!T124)</f>
        <v>1098.564767773629</v>
      </c>
      <c r="U129" s="98">
        <f>IF(RES_hhdet_tes!U129=0,0,RES_hhdet_tes!U129*1000*11630/RES_hhdet_num!U124)</f>
        <v>1703.7552139455954</v>
      </c>
      <c r="V129" s="98">
        <f>IF(RES_hhdet_tes!V129=0,0,RES_hhdet_tes!V129*1000*11630/RES_hhdet_num!V124)</f>
        <v>1596.2476432583564</v>
      </c>
      <c r="W129" s="98">
        <f>IF(RES_hhdet_tes!W129=0,0,RES_hhdet_tes!W129*1000*11630/RES_hhdet_num!W124)</f>
        <v>1545.5506314126528</v>
      </c>
      <c r="DA129" s="63" t="s">
        <v>2531</v>
      </c>
    </row>
    <row r="130" spans="1:105" ht="12" customHeight="1" x14ac:dyDescent="0.25">
      <c r="A130" s="121" t="s">
        <v>55</v>
      </c>
      <c r="B130" s="122">
        <v>1045.4291301004489</v>
      </c>
      <c r="C130" s="122">
        <v>1031.857494593803</v>
      </c>
      <c r="D130" s="122">
        <v>1018.015723994031</v>
      </c>
      <c r="E130" s="122">
        <v>1085.9739589744759</v>
      </c>
      <c r="F130" s="122">
        <v>1086.0810398413591</v>
      </c>
      <c r="G130" s="122">
        <v>1056.7094854780946</v>
      </c>
      <c r="H130" s="122">
        <v>1124.3301700827253</v>
      </c>
      <c r="I130" s="122">
        <v>1065.3348915134188</v>
      </c>
      <c r="J130" s="122">
        <v>1153.7186457686284</v>
      </c>
      <c r="K130" s="122">
        <v>1281.008513276762</v>
      </c>
      <c r="L130" s="122">
        <v>1246.1711149240227</v>
      </c>
      <c r="M130" s="122">
        <v>1201.8888490362033</v>
      </c>
      <c r="N130" s="122">
        <v>1137.3765661496266</v>
      </c>
      <c r="O130" s="122">
        <v>1237.2186188726778</v>
      </c>
      <c r="P130" s="122">
        <v>1283.3179307332887</v>
      </c>
      <c r="Q130" s="122">
        <v>1264.1721943058374</v>
      </c>
      <c r="R130" s="122">
        <v>1289.8011971657484</v>
      </c>
      <c r="S130" s="122">
        <v>1335.8372328014864</v>
      </c>
      <c r="T130" s="122">
        <v>1321.7140862891754</v>
      </c>
      <c r="U130" s="122">
        <v>1332.8351716219552</v>
      </c>
      <c r="V130" s="122">
        <v>1374.4851068118203</v>
      </c>
      <c r="W130" s="122">
        <v>1456.6414914983368</v>
      </c>
      <c r="DA130" s="130" t="s">
        <v>2532</v>
      </c>
    </row>
    <row r="131" spans="1:105" ht="12" customHeight="1" x14ac:dyDescent="0.25">
      <c r="A131" s="97" t="s">
        <v>128</v>
      </c>
      <c r="B131" s="98">
        <v>1057.4111380141542</v>
      </c>
      <c r="C131" s="98">
        <v>1041.4261017744834</v>
      </c>
      <c r="D131" s="98">
        <v>902.66563698041159</v>
      </c>
      <c r="E131" s="98">
        <v>1176.188592643131</v>
      </c>
      <c r="F131" s="98">
        <v>1067.3347336057839</v>
      </c>
      <c r="G131" s="98">
        <v>1061.0487308782876</v>
      </c>
      <c r="H131" s="98">
        <v>1219.7157276665987</v>
      </c>
      <c r="I131" s="98">
        <v>972.28307382322168</v>
      </c>
      <c r="J131" s="98">
        <v>1102.0627013156723</v>
      </c>
      <c r="K131" s="98">
        <v>1346.2284691429199</v>
      </c>
      <c r="L131" s="98">
        <v>1289.543687364953</v>
      </c>
      <c r="M131" s="98">
        <v>1137.0035589183028</v>
      </c>
      <c r="N131" s="98">
        <v>1024.510342663162</v>
      </c>
      <c r="O131" s="98">
        <v>1271.7461159510469</v>
      </c>
      <c r="P131" s="98">
        <v>1354.7311761769186</v>
      </c>
      <c r="Q131" s="98">
        <v>1275.6897064854395</v>
      </c>
      <c r="R131" s="98">
        <v>1240.0348650297781</v>
      </c>
      <c r="S131" s="98">
        <v>1337.7997123816292</v>
      </c>
      <c r="T131" s="98">
        <v>1340.7263113051922</v>
      </c>
      <c r="U131" s="98">
        <v>1331.1760581090605</v>
      </c>
      <c r="V131" s="98">
        <v>1389.912080729322</v>
      </c>
      <c r="W131" s="98">
        <v>1448.0462338896994</v>
      </c>
      <c r="DA131" s="63" t="s">
        <v>2533</v>
      </c>
    </row>
    <row r="132" spans="1:105" ht="12" customHeight="1" x14ac:dyDescent="0.25">
      <c r="A132" s="97" t="s">
        <v>127</v>
      </c>
      <c r="B132" s="98">
        <v>1057.4111380141544</v>
      </c>
      <c r="C132" s="98">
        <v>1041.4330830960828</v>
      </c>
      <c r="D132" s="98">
        <v>902.64469390551926</v>
      </c>
      <c r="E132" s="98">
        <v>1176.1955360263817</v>
      </c>
      <c r="F132" s="98">
        <v>1067.341806473816</v>
      </c>
      <c r="G132" s="98">
        <v>1061.0615480939105</v>
      </c>
      <c r="H132" s="98">
        <v>1219.7153062927302</v>
      </c>
      <c r="I132" s="98">
        <v>972.28424918256189</v>
      </c>
      <c r="J132" s="98">
        <v>1102.0335822472468</v>
      </c>
      <c r="K132" s="98">
        <v>1346.1643847772934</v>
      </c>
      <c r="L132" s="98">
        <v>1289.5011271400388</v>
      </c>
      <c r="M132" s="98">
        <v>1137.0148079391295</v>
      </c>
      <c r="N132" s="98">
        <v>1024.5420311619721</v>
      </c>
      <c r="O132" s="98">
        <v>1271.7608970997392</v>
      </c>
      <c r="P132" s="98">
        <v>1354.7415719086107</v>
      </c>
      <c r="Q132" s="98">
        <v>1275.7569970887232</v>
      </c>
      <c r="R132" s="98">
        <v>1240.1831300451508</v>
      </c>
      <c r="S132" s="98">
        <v>1337.8253818602452</v>
      </c>
      <c r="T132" s="98">
        <v>1340.5594930991658</v>
      </c>
      <c r="U132" s="98">
        <v>1331.0295819944567</v>
      </c>
      <c r="V132" s="98">
        <v>1389.801689189994</v>
      </c>
      <c r="W132" s="98">
        <v>1448.128564123246</v>
      </c>
      <c r="DA132" s="63" t="s">
        <v>2534</v>
      </c>
    </row>
    <row r="133" spans="1:105" ht="12" customHeight="1" x14ac:dyDescent="0.25">
      <c r="A133" s="100" t="s">
        <v>203</v>
      </c>
      <c r="B133" s="101">
        <v>209.64813003401653</v>
      </c>
      <c r="C133" s="101">
        <v>204.714367398609</v>
      </c>
      <c r="D133" s="101">
        <v>178.14988171645285</v>
      </c>
      <c r="E133" s="101">
        <v>234.38006899370507</v>
      </c>
      <c r="F133" s="101">
        <v>214.20522436679252</v>
      </c>
      <c r="G133" s="101">
        <v>239.67311030857056</v>
      </c>
      <c r="H133" s="101">
        <v>252.99052279150914</v>
      </c>
      <c r="I133" s="101">
        <v>197.30092169071798</v>
      </c>
      <c r="J133" s="101">
        <v>218.65803639814814</v>
      </c>
      <c r="K133" s="101">
        <v>278.81859177816824</v>
      </c>
      <c r="L133" s="101">
        <v>267.62414225965097</v>
      </c>
      <c r="M133" s="101">
        <v>225.19269732478173</v>
      </c>
      <c r="N133" s="101">
        <v>163.35447491163418</v>
      </c>
      <c r="O133" s="101">
        <v>234.81030072571195</v>
      </c>
      <c r="P133" s="101">
        <v>248.52596599558237</v>
      </c>
      <c r="Q133" s="101">
        <v>219.57259154628457</v>
      </c>
      <c r="R133" s="101">
        <v>246.88869945204428</v>
      </c>
      <c r="S133" s="101">
        <v>275.61890033363903</v>
      </c>
      <c r="T133" s="101">
        <v>269.75747742142465</v>
      </c>
      <c r="U133" s="101">
        <v>256.90069276373384</v>
      </c>
      <c r="V133" s="101">
        <v>266.75127246317095</v>
      </c>
      <c r="W133" s="101">
        <v>285.88158867606785</v>
      </c>
      <c r="DA133" s="131" t="s">
        <v>2535</v>
      </c>
    </row>
    <row r="134" spans="1:105" ht="12" customHeight="1" x14ac:dyDescent="0.25">
      <c r="A134" s="103" t="s">
        <v>52</v>
      </c>
      <c r="B134" s="104">
        <v>847.76300798013801</v>
      </c>
      <c r="C134" s="104">
        <v>836.7187156974735</v>
      </c>
      <c r="D134" s="104">
        <v>724.49481218906635</v>
      </c>
      <c r="E134" s="104">
        <v>941.81546703267657</v>
      </c>
      <c r="F134" s="104">
        <v>853.13658210702317</v>
      </c>
      <c r="G134" s="104">
        <v>821.38843778533976</v>
      </c>
      <c r="H134" s="104">
        <v>966.72478350122083</v>
      </c>
      <c r="I134" s="104">
        <v>774.98332749184397</v>
      </c>
      <c r="J134" s="104">
        <v>883.37554584909878</v>
      </c>
      <c r="K134" s="104">
        <v>1067.345792999125</v>
      </c>
      <c r="L134" s="104">
        <v>1021.8769848803878</v>
      </c>
      <c r="M134" s="104">
        <v>911.82211061434782</v>
      </c>
      <c r="N134" s="104">
        <v>861.18755625033793</v>
      </c>
      <c r="O134" s="104">
        <v>1036.9505963740273</v>
      </c>
      <c r="P134" s="104">
        <v>1106.2156059130284</v>
      </c>
      <c r="Q134" s="104">
        <v>1056.1844055424388</v>
      </c>
      <c r="R134" s="104">
        <v>993.29443059310631</v>
      </c>
      <c r="S134" s="104">
        <v>1062.2064815266065</v>
      </c>
      <c r="T134" s="104">
        <v>1070.8020156777413</v>
      </c>
      <c r="U134" s="104">
        <v>1074.128889230723</v>
      </c>
      <c r="V134" s="104">
        <v>1123.050416726823</v>
      </c>
      <c r="W134" s="104">
        <v>1162.2469754471781</v>
      </c>
      <c r="DA134" s="132" t="s">
        <v>2536</v>
      </c>
    </row>
    <row r="135" spans="1:105" ht="12" customHeight="1" x14ac:dyDescent="0.25">
      <c r="A135" s="106" t="s">
        <v>122</v>
      </c>
      <c r="B135" s="101">
        <v>1041.0036442267474</v>
      </c>
      <c r="C135" s="101">
        <v>1028.3718643434529</v>
      </c>
      <c r="D135" s="101">
        <v>1058.0273483483622</v>
      </c>
      <c r="E135" s="101">
        <v>1054.9710258718176</v>
      </c>
      <c r="F135" s="101">
        <v>1092.6903587358947</v>
      </c>
      <c r="G135" s="101">
        <v>1055.397707602659</v>
      </c>
      <c r="H135" s="101">
        <v>1092.1826789775403</v>
      </c>
      <c r="I135" s="101">
        <v>1093.7489166519581</v>
      </c>
      <c r="J135" s="101">
        <v>1169.4499331644397</v>
      </c>
      <c r="K135" s="101">
        <v>1258.4820116325691</v>
      </c>
      <c r="L135" s="101">
        <v>1231.0364649451619</v>
      </c>
      <c r="M135" s="101">
        <v>1225.101620445138</v>
      </c>
      <c r="N135" s="101">
        <v>1182.9493187676353</v>
      </c>
      <c r="O135" s="101">
        <v>1221.9206384554539</v>
      </c>
      <c r="P135" s="101">
        <v>1242.8870949919174</v>
      </c>
      <c r="Q135" s="101">
        <v>1255.2456930748097</v>
      </c>
      <c r="R135" s="101">
        <v>1318.4675420514602</v>
      </c>
      <c r="S135" s="101">
        <v>1331.0364386230597</v>
      </c>
      <c r="T135" s="101">
        <v>1301.6205790049316</v>
      </c>
      <c r="U135" s="101">
        <v>1332.0841811786399</v>
      </c>
      <c r="V135" s="101">
        <v>1358.2628722143022</v>
      </c>
      <c r="W135" s="101">
        <v>1470.6264393658155</v>
      </c>
      <c r="DA135" s="131" t="s">
        <v>2537</v>
      </c>
    </row>
    <row r="136" spans="1:105" ht="12" customHeight="1" x14ac:dyDescent="0.25">
      <c r="A136" s="107" t="s">
        <v>121</v>
      </c>
      <c r="B136" s="104">
        <v>1041.0036442267474</v>
      </c>
      <c r="C136" s="104">
        <v>1028.6626096511523</v>
      </c>
      <c r="D136" s="104">
        <v>1057.8363371494265</v>
      </c>
      <c r="E136" s="104">
        <v>1054.9686746881171</v>
      </c>
      <c r="F136" s="104">
        <v>1092.2694274594458</v>
      </c>
      <c r="G136" s="104">
        <v>1055.1565846045398</v>
      </c>
      <c r="H136" s="104">
        <v>1092.1873223007185</v>
      </c>
      <c r="I136" s="104">
        <v>1094.2586071727646</v>
      </c>
      <c r="J136" s="104">
        <v>1170.5996793464344</v>
      </c>
      <c r="K136" s="104">
        <v>1259.351546832758</v>
      </c>
      <c r="L136" s="104">
        <v>1231.5319016024321</v>
      </c>
      <c r="M136" s="104">
        <v>1224.7290526890934</v>
      </c>
      <c r="N136" s="104">
        <v>1181.4057956504043</v>
      </c>
      <c r="O136" s="104">
        <v>1219.7768698055047</v>
      </c>
      <c r="P136" s="104">
        <v>1241.7118265621991</v>
      </c>
      <c r="Q136" s="104">
        <v>1257.7746860394905</v>
      </c>
      <c r="R136" s="104">
        <v>1322.8355146825033</v>
      </c>
      <c r="S136" s="104">
        <v>1335.5516365929539</v>
      </c>
      <c r="T136" s="104">
        <v>1307.7529640053617</v>
      </c>
      <c r="U136" s="104">
        <v>1334.9249896532699</v>
      </c>
      <c r="V136" s="104">
        <v>1358.2068148010776</v>
      </c>
      <c r="W136" s="104">
        <v>1466.0269550018002</v>
      </c>
      <c r="DA136" s="132" t="s">
        <v>2538</v>
      </c>
    </row>
    <row r="137" spans="1:105" ht="12" customHeight="1" x14ac:dyDescent="0.25">
      <c r="A137" s="108" t="s">
        <v>53</v>
      </c>
      <c r="B137" s="98">
        <v>205.75839298548593</v>
      </c>
      <c r="C137" s="98">
        <v>201.52792200465629</v>
      </c>
      <c r="D137" s="98">
        <v>212.53534144608423</v>
      </c>
      <c r="E137" s="98">
        <v>205.01847885099204</v>
      </c>
      <c r="F137" s="98">
        <v>217.00673637217972</v>
      </c>
      <c r="G137" s="98">
        <v>237.80370017491913</v>
      </c>
      <c r="H137" s="98">
        <v>221.72072445099326</v>
      </c>
      <c r="I137" s="98">
        <v>224.98897929612158</v>
      </c>
      <c r="J137" s="98">
        <v>236.43956080610383</v>
      </c>
      <c r="K137" s="98">
        <v>256.63191744320511</v>
      </c>
      <c r="L137" s="98">
        <v>252.81404971040243</v>
      </c>
      <c r="M137" s="98">
        <v>245.91846815044306</v>
      </c>
      <c r="N137" s="98">
        <v>197.66755295690464</v>
      </c>
      <c r="O137" s="98">
        <v>222.765369603425</v>
      </c>
      <c r="P137" s="98">
        <v>222.52485276116306</v>
      </c>
      <c r="Q137" s="98">
        <v>215.42143254489486</v>
      </c>
      <c r="R137" s="98">
        <v>265.1347040228984</v>
      </c>
      <c r="S137" s="98">
        <v>275.78822576474727</v>
      </c>
      <c r="T137" s="98">
        <v>262.95738191860744</v>
      </c>
      <c r="U137" s="98">
        <v>258.93564938272414</v>
      </c>
      <c r="V137" s="98">
        <v>259.614307754452</v>
      </c>
      <c r="W137" s="98">
        <v>288.37245340394577</v>
      </c>
      <c r="DA137" s="63" t="s">
        <v>2539</v>
      </c>
    </row>
    <row r="138" spans="1:105" ht="12" customHeight="1" x14ac:dyDescent="0.25">
      <c r="A138" s="108" t="s">
        <v>52</v>
      </c>
      <c r="B138" s="98">
        <v>835.24525124126149</v>
      </c>
      <c r="C138" s="98">
        <v>827.13468764649622</v>
      </c>
      <c r="D138" s="98">
        <v>845.30099570334244</v>
      </c>
      <c r="E138" s="98">
        <v>849.95019583712485</v>
      </c>
      <c r="F138" s="98">
        <v>875.26269108726603</v>
      </c>
      <c r="G138" s="98">
        <v>817.35288442962064</v>
      </c>
      <c r="H138" s="98">
        <v>870.4665978497253</v>
      </c>
      <c r="I138" s="98">
        <v>869.26962787664297</v>
      </c>
      <c r="J138" s="98">
        <v>934.16011854033059</v>
      </c>
      <c r="K138" s="98">
        <v>1002.7196293895531</v>
      </c>
      <c r="L138" s="98">
        <v>978.71785189202956</v>
      </c>
      <c r="M138" s="98">
        <v>978.81058453865035</v>
      </c>
      <c r="N138" s="98">
        <v>983.73824269349973</v>
      </c>
      <c r="O138" s="98">
        <v>997.01150020207967</v>
      </c>
      <c r="P138" s="98">
        <v>1019.1869738010362</v>
      </c>
      <c r="Q138" s="98">
        <v>1042.3532534945955</v>
      </c>
      <c r="R138" s="98">
        <v>1057.7008106596049</v>
      </c>
      <c r="S138" s="98">
        <v>1059.7634108282068</v>
      </c>
      <c r="T138" s="98">
        <v>1044.7955820867544</v>
      </c>
      <c r="U138" s="98">
        <v>1075.9893402705459</v>
      </c>
      <c r="V138" s="98">
        <v>1098.5925070466258</v>
      </c>
      <c r="W138" s="98">
        <v>1177.6545015978541</v>
      </c>
      <c r="DA138" s="63" t="s">
        <v>2540</v>
      </c>
    </row>
    <row r="139" spans="1:105" ht="12" customHeight="1" x14ac:dyDescent="0.25">
      <c r="A139" s="121" t="s">
        <v>54</v>
      </c>
      <c r="B139" s="122">
        <v>482.85111706490784</v>
      </c>
      <c r="C139" s="122">
        <v>470.69613572655811</v>
      </c>
      <c r="D139" s="122">
        <v>532.54814781000709</v>
      </c>
      <c r="E139" s="122">
        <v>516.07807039428485</v>
      </c>
      <c r="F139" s="122">
        <v>555.16755374566264</v>
      </c>
      <c r="G139" s="122">
        <v>543.26545478036394</v>
      </c>
      <c r="H139" s="122">
        <v>561.10136360170827</v>
      </c>
      <c r="I139" s="122">
        <v>536.14220651235405</v>
      </c>
      <c r="J139" s="122">
        <v>536.77555770931986</v>
      </c>
      <c r="K139" s="122">
        <v>565.24333290362051</v>
      </c>
      <c r="L139" s="122">
        <v>540.62960115191538</v>
      </c>
      <c r="M139" s="122">
        <v>513.12693905834533</v>
      </c>
      <c r="N139" s="122">
        <v>505.57439550841792</v>
      </c>
      <c r="O139" s="122">
        <v>554.24027218923641</v>
      </c>
      <c r="P139" s="122">
        <v>564.39317055930223</v>
      </c>
      <c r="Q139" s="122">
        <v>561.18959943314314</v>
      </c>
      <c r="R139" s="122">
        <v>593.63839907173906</v>
      </c>
      <c r="S139" s="122">
        <v>594.94162408980651</v>
      </c>
      <c r="T139" s="122">
        <v>615.55537576780557</v>
      </c>
      <c r="U139" s="122">
        <v>642.49824385091392</v>
      </c>
      <c r="V139" s="122">
        <v>743.18788060113172</v>
      </c>
      <c r="W139" s="122">
        <v>732.09349827323229</v>
      </c>
      <c r="DA139" s="130" t="s">
        <v>2541</v>
      </c>
    </row>
    <row r="140" spans="1:105" ht="12" customHeight="1" x14ac:dyDescent="0.25">
      <c r="A140" s="97" t="s">
        <v>50</v>
      </c>
      <c r="B140" s="98">
        <v>483.29959925770095</v>
      </c>
      <c r="C140" s="98">
        <v>486.051904156202</v>
      </c>
      <c r="D140" s="98">
        <v>516.10635768195505</v>
      </c>
      <c r="E140" s="98">
        <v>498.44065677242634</v>
      </c>
      <c r="F140" s="98">
        <v>570.02647810917279</v>
      </c>
      <c r="G140" s="98">
        <v>529.46475560723889</v>
      </c>
      <c r="H140" s="98">
        <v>531.5267295321695</v>
      </c>
      <c r="I140" s="98">
        <v>552.6189701681667</v>
      </c>
      <c r="J140" s="98">
        <v>558.41144870143273</v>
      </c>
      <c r="K140" s="98">
        <v>493.10090008532728</v>
      </c>
      <c r="L140" s="98">
        <v>612.99372178825774</v>
      </c>
      <c r="M140" s="98">
        <v>574.00375461262126</v>
      </c>
      <c r="N140" s="98">
        <v>180.31503215956121</v>
      </c>
      <c r="O140" s="98">
        <v>654.61442381703841</v>
      </c>
      <c r="P140" s="98">
        <v>636.47372302531619</v>
      </c>
      <c r="Q140" s="98">
        <v>558.61423864860114</v>
      </c>
      <c r="R140" s="98">
        <v>528.33860090394137</v>
      </c>
      <c r="S140" s="98">
        <v>529.44434270733973</v>
      </c>
      <c r="T140" s="98">
        <v>642.909302382085</v>
      </c>
      <c r="U140" s="98">
        <v>669.81510222019779</v>
      </c>
      <c r="V140" s="98">
        <v>755.92301808482102</v>
      </c>
      <c r="W140" s="98">
        <v>736.9115630286916</v>
      </c>
      <c r="DA140" s="63" t="s">
        <v>2542</v>
      </c>
    </row>
    <row r="141" spans="1:105" ht="12" customHeight="1" x14ac:dyDescent="0.25">
      <c r="A141" s="109" t="s">
        <v>120</v>
      </c>
      <c r="B141" s="33">
        <v>482.83081016686299</v>
      </c>
      <c r="C141" s="33">
        <v>470.03191460835438</v>
      </c>
      <c r="D141" s="33">
        <v>533.18542892593325</v>
      </c>
      <c r="E141" s="33">
        <v>516.71320946697415</v>
      </c>
      <c r="F141" s="33">
        <v>554.65432424284143</v>
      </c>
      <c r="G141" s="33">
        <v>543.74654178825654</v>
      </c>
      <c r="H141" s="33">
        <v>562.17281750549876</v>
      </c>
      <c r="I141" s="33">
        <v>535.50897992156047</v>
      </c>
      <c r="J141" s="33">
        <v>535.90117434121817</v>
      </c>
      <c r="K141" s="33">
        <v>568.25419047110336</v>
      </c>
      <c r="L141" s="33">
        <v>537.5092931598092</v>
      </c>
      <c r="M141" s="33">
        <v>510.34517293490467</v>
      </c>
      <c r="N141" s="33">
        <v>522.11937541415364</v>
      </c>
      <c r="O141" s="33">
        <v>547.30492012808645</v>
      </c>
      <c r="P141" s="33">
        <v>558.39475166898046</v>
      </c>
      <c r="Q141" s="33">
        <v>561.44223423701135</v>
      </c>
      <c r="R141" s="33">
        <v>600.81205262448873</v>
      </c>
      <c r="S141" s="33">
        <v>603.66381812303325</v>
      </c>
      <c r="T141" s="33">
        <v>610.50850951721668</v>
      </c>
      <c r="U141" s="33">
        <v>636.19755222655215</v>
      </c>
      <c r="V141" s="33">
        <v>739.70582119951746</v>
      </c>
      <c r="W141" s="33">
        <v>730.66927078674394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7411.7487270435322</v>
      </c>
      <c r="C143" s="117">
        <f t="shared" si="49"/>
        <v>7875.3275181590725</v>
      </c>
      <c r="D143" s="117">
        <f t="shared" si="49"/>
        <v>7375.7325631666636</v>
      </c>
      <c r="E143" s="117">
        <f t="shared" si="49"/>
        <v>9502.6688829239029</v>
      </c>
      <c r="F143" s="117">
        <f t="shared" si="49"/>
        <v>8022.019582613837</v>
      </c>
      <c r="G143" s="117">
        <f t="shared" si="49"/>
        <v>7933.2901956509713</v>
      </c>
      <c r="H143" s="117">
        <f t="shared" si="49"/>
        <v>8753.8814977306865</v>
      </c>
      <c r="I143" s="117">
        <f t="shared" si="49"/>
        <v>9686.9222688154459</v>
      </c>
      <c r="J143" s="117">
        <f t="shared" si="49"/>
        <v>9180.2514696519102</v>
      </c>
      <c r="K143" s="117">
        <f t="shared" si="49"/>
        <v>7950.1145058504771</v>
      </c>
      <c r="L143" s="117">
        <f t="shared" si="49"/>
        <v>8065.9529155903419</v>
      </c>
      <c r="M143" s="117">
        <f t="shared" si="49"/>
        <v>9395.0529219455784</v>
      </c>
      <c r="N143" s="117">
        <f t="shared" si="49"/>
        <v>10950.430633528804</v>
      </c>
      <c r="O143" s="117">
        <f t="shared" si="49"/>
        <v>7488.0229823873051</v>
      </c>
      <c r="P143" s="117">
        <f t="shared" si="49"/>
        <v>6896.7890052782814</v>
      </c>
      <c r="Q143" s="117">
        <f t="shared" si="49"/>
        <v>9423.2948539251029</v>
      </c>
      <c r="R143" s="117">
        <f t="shared" ref="R143:V143" si="50">R144+R146+R148+R157</f>
        <v>9818.8684172812973</v>
      </c>
      <c r="S143" s="117">
        <f t="shared" si="50"/>
        <v>10308.302705416658</v>
      </c>
      <c r="T143" s="117">
        <f t="shared" si="50"/>
        <v>9231.0978658701497</v>
      </c>
      <c r="U143" s="117">
        <f t="shared" si="50"/>
        <v>10771.761485340239</v>
      </c>
      <c r="V143" s="117">
        <f t="shared" si="50"/>
        <v>10772.964479787785</v>
      </c>
      <c r="W143" s="117">
        <f t="shared" ref="W143" si="51">W144+W146+W148+W157</f>
        <v>10981.69394353469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3609.683148333977</v>
      </c>
      <c r="C144" s="122">
        <f t="shared" si="52"/>
        <v>3988.0186550870303</v>
      </c>
      <c r="D144" s="122">
        <f t="shared" si="52"/>
        <v>4116.4767385136383</v>
      </c>
      <c r="E144" s="122">
        <f t="shared" si="52"/>
        <v>5633.3320948449482</v>
      </c>
      <c r="F144" s="122">
        <f t="shared" si="52"/>
        <v>5150.0818344160707</v>
      </c>
      <c r="G144" s="122">
        <f t="shared" si="52"/>
        <v>5092.3319207187442</v>
      </c>
      <c r="H144" s="122">
        <f t="shared" si="52"/>
        <v>5633.4862910053507</v>
      </c>
      <c r="I144" s="122">
        <f t="shared" si="52"/>
        <v>5705.4622003957156</v>
      </c>
      <c r="J144" s="122">
        <f t="shared" si="52"/>
        <v>5221.0686845175451</v>
      </c>
      <c r="K144" s="122">
        <f t="shared" si="52"/>
        <v>4579.2155668198384</v>
      </c>
      <c r="L144" s="122">
        <f t="shared" si="52"/>
        <v>4301.5118336410069</v>
      </c>
      <c r="M144" s="122">
        <f t="shared" si="52"/>
        <v>5627.9929509061412</v>
      </c>
      <c r="N144" s="122">
        <f t="shared" si="52"/>
        <v>5696.7524043503108</v>
      </c>
      <c r="O144" s="122">
        <f t="shared" si="52"/>
        <v>3188.9751962622449</v>
      </c>
      <c r="P144" s="122">
        <f t="shared" si="52"/>
        <v>3104.0451742079445</v>
      </c>
      <c r="Q144" s="122">
        <f t="shared" si="52"/>
        <v>4964.1648147609849</v>
      </c>
      <c r="R144" s="122">
        <f t="shared" si="52"/>
        <v>4415.9126083303499</v>
      </c>
      <c r="S144" s="122">
        <f t="shared" si="52"/>
        <v>4375.4886205184594</v>
      </c>
      <c r="T144" s="122">
        <f t="shared" si="52"/>
        <v>4254.9383627081197</v>
      </c>
      <c r="U144" s="122">
        <f t="shared" si="52"/>
        <v>4102.7456811624043</v>
      </c>
      <c r="V144" s="122">
        <f t="shared" si="52"/>
        <v>4420.969979923042</v>
      </c>
      <c r="W144" s="122">
        <f t="shared" si="52"/>
        <v>4810.9613639174004</v>
      </c>
      <c r="DA144" s="130" t="s">
        <v>2545</v>
      </c>
    </row>
    <row r="145" spans="1:105" ht="12" customHeight="1" x14ac:dyDescent="0.25">
      <c r="A145" s="97" t="s">
        <v>53</v>
      </c>
      <c r="B145" s="98">
        <v>3609.683148333977</v>
      </c>
      <c r="C145" s="98">
        <v>3988.0186550870303</v>
      </c>
      <c r="D145" s="98">
        <v>4116.4767385136383</v>
      </c>
      <c r="E145" s="98">
        <v>5633.3320948449482</v>
      </c>
      <c r="F145" s="98">
        <v>5150.0818344160707</v>
      </c>
      <c r="G145" s="98">
        <v>5092.3319207187442</v>
      </c>
      <c r="H145" s="98">
        <v>5633.4862910053507</v>
      </c>
      <c r="I145" s="98">
        <v>5705.4622003957156</v>
      </c>
      <c r="J145" s="98">
        <v>5221.0686845175451</v>
      </c>
      <c r="K145" s="98">
        <v>4579.2155668198384</v>
      </c>
      <c r="L145" s="98">
        <v>4301.5118336410069</v>
      </c>
      <c r="M145" s="98">
        <v>5627.9929509061412</v>
      </c>
      <c r="N145" s="98">
        <v>5696.7524043503108</v>
      </c>
      <c r="O145" s="98">
        <v>3188.9751962622449</v>
      </c>
      <c r="P145" s="98">
        <v>3104.0451742079445</v>
      </c>
      <c r="Q145" s="98">
        <v>4964.1648147609849</v>
      </c>
      <c r="R145" s="98">
        <v>4415.9126083303499</v>
      </c>
      <c r="S145" s="98">
        <v>4375.4886205184594</v>
      </c>
      <c r="T145" s="98">
        <v>4254.9383627081197</v>
      </c>
      <c r="U145" s="98">
        <v>4102.7456811624043</v>
      </c>
      <c r="V145" s="98">
        <v>4420.969979923042</v>
      </c>
      <c r="W145" s="98">
        <v>4810.9613639174004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2278.3178064579706</v>
      </c>
      <c r="C146" s="122">
        <f t="shared" si="53"/>
        <v>2388.2809933999065</v>
      </c>
      <c r="D146" s="122">
        <f t="shared" si="53"/>
        <v>1669.0000919944466</v>
      </c>
      <c r="E146" s="122">
        <f t="shared" si="53"/>
        <v>2298.4346153509277</v>
      </c>
      <c r="F146" s="122">
        <f t="shared" si="53"/>
        <v>1224.9156287042351</v>
      </c>
      <c r="G146" s="122">
        <f t="shared" si="53"/>
        <v>1242.711920130813</v>
      </c>
      <c r="H146" s="122">
        <f t="shared" si="53"/>
        <v>1467.5588885188092</v>
      </c>
      <c r="I146" s="122">
        <f t="shared" si="53"/>
        <v>2351.8631432443094</v>
      </c>
      <c r="J146" s="122">
        <f t="shared" si="53"/>
        <v>2252.608270695112</v>
      </c>
      <c r="K146" s="122">
        <f t="shared" si="53"/>
        <v>1546.8736902757823</v>
      </c>
      <c r="L146" s="122">
        <f t="shared" si="53"/>
        <v>1992.4963061793321</v>
      </c>
      <c r="M146" s="122">
        <f t="shared" si="53"/>
        <v>2029.882515246291</v>
      </c>
      <c r="N146" s="122">
        <f t="shared" si="53"/>
        <v>3567.9009470967444</v>
      </c>
      <c r="O146" s="122">
        <f t="shared" si="53"/>
        <v>2523.576588056013</v>
      </c>
      <c r="P146" s="122">
        <f t="shared" si="53"/>
        <v>1988.4418078076635</v>
      </c>
      <c r="Q146" s="122">
        <f t="shared" si="53"/>
        <v>2647.4572255039006</v>
      </c>
      <c r="R146" s="122">
        <f t="shared" si="53"/>
        <v>3496.2453099146151</v>
      </c>
      <c r="S146" s="122">
        <f t="shared" si="53"/>
        <v>4011.1308041101406</v>
      </c>
      <c r="T146" s="122">
        <f t="shared" si="53"/>
        <v>3058.9271048576479</v>
      </c>
      <c r="U146" s="122">
        <f t="shared" si="53"/>
        <v>4696.4415514680986</v>
      </c>
      <c r="V146" s="122">
        <f t="shared" si="53"/>
        <v>4254.6586434666096</v>
      </c>
      <c r="W146" s="122">
        <f t="shared" si="53"/>
        <v>3977.1458591785067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2278.3178064579706</v>
      </c>
      <c r="C147" s="98">
        <f>IF(RES_hhdet_tes!C147=0,0,RES_hhdet_tes!C147*1000*11630/RES_hhdet_num!C143)</f>
        <v>2388.2809933999065</v>
      </c>
      <c r="D147" s="98">
        <f>IF(RES_hhdet_tes!D147=0,0,RES_hhdet_tes!D147*1000*11630/RES_hhdet_num!D143)</f>
        <v>1669.0000919944466</v>
      </c>
      <c r="E147" s="98">
        <f>IF(RES_hhdet_tes!E147=0,0,RES_hhdet_tes!E147*1000*11630/RES_hhdet_num!E143)</f>
        <v>2298.4346153509277</v>
      </c>
      <c r="F147" s="98">
        <f>IF(RES_hhdet_tes!F147=0,0,RES_hhdet_tes!F147*1000*11630/RES_hhdet_num!F143)</f>
        <v>1224.9156287042351</v>
      </c>
      <c r="G147" s="98">
        <f>IF(RES_hhdet_tes!G147=0,0,RES_hhdet_tes!G147*1000*11630/RES_hhdet_num!G143)</f>
        <v>1242.711920130813</v>
      </c>
      <c r="H147" s="98">
        <f>IF(RES_hhdet_tes!H147=0,0,RES_hhdet_tes!H147*1000*11630/RES_hhdet_num!H143)</f>
        <v>1467.5588885188092</v>
      </c>
      <c r="I147" s="98">
        <f>IF(RES_hhdet_tes!I147=0,0,RES_hhdet_tes!I147*1000*11630/RES_hhdet_num!I143)</f>
        <v>2351.8631432443094</v>
      </c>
      <c r="J147" s="98">
        <f>IF(RES_hhdet_tes!J147=0,0,RES_hhdet_tes!J147*1000*11630/RES_hhdet_num!J143)</f>
        <v>2252.608270695112</v>
      </c>
      <c r="K147" s="98">
        <f>IF(RES_hhdet_tes!K147=0,0,RES_hhdet_tes!K147*1000*11630/RES_hhdet_num!K143)</f>
        <v>1546.8736902757823</v>
      </c>
      <c r="L147" s="98">
        <f>IF(RES_hhdet_tes!L147=0,0,RES_hhdet_tes!L147*1000*11630/RES_hhdet_num!L143)</f>
        <v>1992.4963061793321</v>
      </c>
      <c r="M147" s="98">
        <f>IF(RES_hhdet_tes!M147=0,0,RES_hhdet_tes!M147*1000*11630/RES_hhdet_num!M143)</f>
        <v>2029.882515246291</v>
      </c>
      <c r="N147" s="98">
        <f>IF(RES_hhdet_tes!N147=0,0,RES_hhdet_tes!N147*1000*11630/RES_hhdet_num!N143)</f>
        <v>3567.9009470967444</v>
      </c>
      <c r="O147" s="98">
        <f>IF(RES_hhdet_tes!O147=0,0,RES_hhdet_tes!O147*1000*11630/RES_hhdet_num!O143)</f>
        <v>2523.576588056013</v>
      </c>
      <c r="P147" s="98">
        <f>IF(RES_hhdet_tes!P147=0,0,RES_hhdet_tes!P147*1000*11630/RES_hhdet_num!P143)</f>
        <v>1988.4418078076635</v>
      </c>
      <c r="Q147" s="98">
        <f>IF(RES_hhdet_tes!Q147=0,0,RES_hhdet_tes!Q147*1000*11630/RES_hhdet_num!Q143)</f>
        <v>2647.4572255039006</v>
      </c>
      <c r="R147" s="98">
        <f>IF(RES_hhdet_tes!R147=0,0,RES_hhdet_tes!R147*1000*11630/RES_hhdet_num!R143)</f>
        <v>3496.2453099146151</v>
      </c>
      <c r="S147" s="98">
        <f>IF(RES_hhdet_tes!S147=0,0,RES_hhdet_tes!S147*1000*11630/RES_hhdet_num!S143)</f>
        <v>4011.1308041101406</v>
      </c>
      <c r="T147" s="98">
        <f>IF(RES_hhdet_tes!T147=0,0,RES_hhdet_tes!T147*1000*11630/RES_hhdet_num!T143)</f>
        <v>3058.9271048576479</v>
      </c>
      <c r="U147" s="98">
        <f>IF(RES_hhdet_tes!U147=0,0,RES_hhdet_tes!U147*1000*11630/RES_hhdet_num!U143)</f>
        <v>4696.4415514680986</v>
      </c>
      <c r="V147" s="98">
        <f>IF(RES_hhdet_tes!V147=0,0,RES_hhdet_tes!V147*1000*11630/RES_hhdet_num!V143)</f>
        <v>4254.6586434666096</v>
      </c>
      <c r="W147" s="98">
        <f>IF(RES_hhdet_tes!W147=0,0,RES_hhdet_tes!W147*1000*11630/RES_hhdet_num!W143)</f>
        <v>3977.1458591785067</v>
      </c>
      <c r="DA147" s="63" t="s">
        <v>2548</v>
      </c>
    </row>
    <row r="148" spans="1:105" ht="12" customHeight="1" x14ac:dyDescent="0.25">
      <c r="A148" s="121" t="s">
        <v>55</v>
      </c>
      <c r="B148" s="122">
        <v>1040.8966710884813</v>
      </c>
      <c r="C148" s="122">
        <v>1028.3697074702425</v>
      </c>
      <c r="D148" s="122">
        <v>1057.6050001228023</v>
      </c>
      <c r="E148" s="122">
        <v>1054.7431188894593</v>
      </c>
      <c r="F148" s="122">
        <v>1091.897469106937</v>
      </c>
      <c r="G148" s="122">
        <v>1054.9673374305753</v>
      </c>
      <c r="H148" s="122">
        <v>1091.7636338798889</v>
      </c>
      <c r="I148" s="122">
        <v>1093.4250048907584</v>
      </c>
      <c r="J148" s="122">
        <v>1169.76233736001</v>
      </c>
      <c r="K148" s="122">
        <v>1258.8802746434765</v>
      </c>
      <c r="L148" s="122">
        <v>1231.2490049179364</v>
      </c>
      <c r="M148" s="122">
        <v>1224.0027519963921</v>
      </c>
      <c r="N148" s="122">
        <v>1180.7843959573063</v>
      </c>
      <c r="O148" s="122">
        <v>1220.5207034522502</v>
      </c>
      <c r="P148" s="122">
        <v>1238.5768069766189</v>
      </c>
      <c r="Q148" s="122">
        <v>1250.5434727180782</v>
      </c>
      <c r="R148" s="122">
        <v>1314.2757970980613</v>
      </c>
      <c r="S148" s="122">
        <v>1327.8429042956088</v>
      </c>
      <c r="T148" s="122">
        <v>1301.3162090066833</v>
      </c>
      <c r="U148" s="122">
        <v>1329.8938906498358</v>
      </c>
      <c r="V148" s="122">
        <v>1354.0831219395409</v>
      </c>
      <c r="W148" s="122">
        <v>1461.4769997098563</v>
      </c>
      <c r="DA148" s="130" t="s">
        <v>2549</v>
      </c>
    </row>
    <row r="149" spans="1:105" ht="12" customHeight="1" x14ac:dyDescent="0.25">
      <c r="A149" s="97" t="s">
        <v>124</v>
      </c>
      <c r="B149" s="98">
        <v>1026.0514738256284</v>
      </c>
      <c r="C149" s="98">
        <v>1022.1250268956414</v>
      </c>
      <c r="D149" s="98">
        <v>1072.0090694173502</v>
      </c>
      <c r="E149" s="98">
        <v>1078.7897296139317</v>
      </c>
      <c r="F149" s="98">
        <v>1101.297415670592</v>
      </c>
      <c r="G149" s="98">
        <v>1087.6895790588101</v>
      </c>
      <c r="H149" s="98">
        <v>1119.9234051012095</v>
      </c>
      <c r="I149" s="98">
        <v>1074.9810023180862</v>
      </c>
      <c r="J149" s="98">
        <v>1169.3422999697727</v>
      </c>
      <c r="K149" s="98">
        <v>1249.6084964568172</v>
      </c>
      <c r="L149" s="98">
        <v>1187.1453440815069</v>
      </c>
      <c r="M149" s="98">
        <v>995.89406249709134</v>
      </c>
      <c r="N149" s="98">
        <v>893.43967688462817</v>
      </c>
      <c r="O149" s="98">
        <v>1356.8835258963359</v>
      </c>
      <c r="P149" s="98">
        <v>1332.8589492057947</v>
      </c>
      <c r="Q149" s="98">
        <v>1267.4124887937444</v>
      </c>
      <c r="R149" s="98">
        <v>1254.4649747563667</v>
      </c>
      <c r="S149" s="98">
        <v>1315.370421378811</v>
      </c>
      <c r="T149" s="98">
        <v>1320.544877218261</v>
      </c>
      <c r="U149" s="98">
        <v>1343.6318340603025</v>
      </c>
      <c r="V149" s="98">
        <v>1386.3469312964494</v>
      </c>
      <c r="W149" s="98">
        <v>1436.5572387818945</v>
      </c>
      <c r="DA149" s="63" t="s">
        <v>2550</v>
      </c>
    </row>
    <row r="150" spans="1:105" ht="12" customHeight="1" x14ac:dyDescent="0.25">
      <c r="A150" s="97" t="s">
        <v>123</v>
      </c>
      <c r="B150" s="98">
        <v>1026.0514738256281</v>
      </c>
      <c r="C150" s="98">
        <v>1022.4025610609135</v>
      </c>
      <c r="D150" s="98">
        <v>1071.4498257332289</v>
      </c>
      <c r="E150" s="98">
        <v>1077.9932458745693</v>
      </c>
      <c r="F150" s="98">
        <v>1100.3729951751834</v>
      </c>
      <c r="G150" s="98">
        <v>1087.5374640426344</v>
      </c>
      <c r="H150" s="98">
        <v>1120.5490756433912</v>
      </c>
      <c r="I150" s="98">
        <v>1076.228981782916</v>
      </c>
      <c r="J150" s="98">
        <v>1171.6145789299658</v>
      </c>
      <c r="K150" s="98">
        <v>1252.8811788448536</v>
      </c>
      <c r="L150" s="98">
        <v>1191.8937067910674</v>
      </c>
      <c r="M150" s="98">
        <v>1000.0518542071393</v>
      </c>
      <c r="N150" s="98">
        <v>897.83252444571531</v>
      </c>
      <c r="O150" s="98">
        <v>1359.4806090817979</v>
      </c>
      <c r="P150" s="98">
        <v>1328.8674833806679</v>
      </c>
      <c r="Q150" s="98">
        <v>1256.8953384082108</v>
      </c>
      <c r="R150" s="98">
        <v>1242.5403921253935</v>
      </c>
      <c r="S150" s="98">
        <v>1306.0162466036793</v>
      </c>
      <c r="T150" s="98">
        <v>1314.4162079842467</v>
      </c>
      <c r="U150" s="98">
        <v>1336.3295919702712</v>
      </c>
      <c r="V150" s="98">
        <v>1380.6570990504792</v>
      </c>
      <c r="W150" s="98">
        <v>1430.3794698494128</v>
      </c>
      <c r="DA150" s="63" t="s">
        <v>2551</v>
      </c>
    </row>
    <row r="151" spans="1:105" ht="12" customHeight="1" x14ac:dyDescent="0.25">
      <c r="A151" s="100" t="s">
        <v>50</v>
      </c>
      <c r="B151" s="101">
        <v>202.59116491530258</v>
      </c>
      <c r="C151" s="101">
        <v>200.18091250424851</v>
      </c>
      <c r="D151" s="101">
        <v>215.78743277591491</v>
      </c>
      <c r="E151" s="101">
        <v>210.88774571478061</v>
      </c>
      <c r="F151" s="101">
        <v>219.48518007863797</v>
      </c>
      <c r="G151" s="101">
        <v>246.69131643751402</v>
      </c>
      <c r="H151" s="101">
        <v>228.26876361457869</v>
      </c>
      <c r="I151" s="101">
        <v>219.53566276255992</v>
      </c>
      <c r="J151" s="101">
        <v>234.94581925200842</v>
      </c>
      <c r="K151" s="101">
        <v>252.1726984914487</v>
      </c>
      <c r="L151" s="101">
        <v>238.56500430727661</v>
      </c>
      <c r="M151" s="101">
        <v>155.8051563083111</v>
      </c>
      <c r="N151" s="101">
        <v>8.9780567248839542</v>
      </c>
      <c r="O151" s="101">
        <v>252.47946939203734</v>
      </c>
      <c r="P151" s="101">
        <v>239.85163932166429</v>
      </c>
      <c r="Q151" s="101">
        <v>212.36390439591571</v>
      </c>
      <c r="R151" s="101">
        <v>244.15065788753677</v>
      </c>
      <c r="S151" s="101">
        <v>264.206838216346</v>
      </c>
      <c r="T151" s="101">
        <v>259.75087427509857</v>
      </c>
      <c r="U151" s="101">
        <v>254.91457263639111</v>
      </c>
      <c r="V151" s="101">
        <v>260.57809288502693</v>
      </c>
      <c r="W151" s="101">
        <v>276.46959759238115</v>
      </c>
      <c r="DA151" s="131" t="s">
        <v>2552</v>
      </c>
    </row>
    <row r="152" spans="1:105" ht="12" customHeight="1" x14ac:dyDescent="0.25">
      <c r="A152" s="103" t="s">
        <v>52</v>
      </c>
      <c r="B152" s="104">
        <v>823.46030891032547</v>
      </c>
      <c r="C152" s="104">
        <v>822.22164855666506</v>
      </c>
      <c r="D152" s="104">
        <v>855.66239295731395</v>
      </c>
      <c r="E152" s="104">
        <v>867.10550015978902</v>
      </c>
      <c r="F152" s="104">
        <v>880.88781509654552</v>
      </c>
      <c r="G152" s="104">
        <v>840.84614760512045</v>
      </c>
      <c r="H152" s="104">
        <v>892.28031202881255</v>
      </c>
      <c r="I152" s="104">
        <v>856.69331902035617</v>
      </c>
      <c r="J152" s="104">
        <v>936.66875967795715</v>
      </c>
      <c r="K152" s="104">
        <v>1000.7084803534048</v>
      </c>
      <c r="L152" s="104">
        <v>953.32870248379072</v>
      </c>
      <c r="M152" s="104">
        <v>844.24669789882807</v>
      </c>
      <c r="N152" s="104">
        <v>888.85446772083128</v>
      </c>
      <c r="O152" s="104">
        <v>1107.0011396897605</v>
      </c>
      <c r="P152" s="104">
        <v>1089.0158440590037</v>
      </c>
      <c r="Q152" s="104">
        <v>1044.531434012295</v>
      </c>
      <c r="R152" s="104">
        <v>998.38973423785683</v>
      </c>
      <c r="S152" s="104">
        <v>1041.8094083873334</v>
      </c>
      <c r="T152" s="104">
        <v>1054.6653337091479</v>
      </c>
      <c r="U152" s="104">
        <v>1081.4150193338801</v>
      </c>
      <c r="V152" s="104">
        <v>1120.0790061654527</v>
      </c>
      <c r="W152" s="104">
        <v>1153.9098722570316</v>
      </c>
      <c r="DA152" s="132" t="s">
        <v>2553</v>
      </c>
    </row>
    <row r="153" spans="1:105" ht="12" customHeight="1" x14ac:dyDescent="0.25">
      <c r="A153" s="106" t="s">
        <v>122</v>
      </c>
      <c r="B153" s="101">
        <v>1041.0036442267474</v>
      </c>
      <c r="C153" s="101">
        <v>1028.2386071474282</v>
      </c>
      <c r="D153" s="101">
        <v>1057.5608763037424</v>
      </c>
      <c r="E153" s="101">
        <v>1054.4993100931395</v>
      </c>
      <c r="F153" s="101">
        <v>1092.0507827173958</v>
      </c>
      <c r="G153" s="101">
        <v>1054.8411464120188</v>
      </c>
      <c r="H153" s="101">
        <v>1091.5817479505474</v>
      </c>
      <c r="I153" s="101">
        <v>1093.2125779091677</v>
      </c>
      <c r="J153" s="101">
        <v>1168.8995406048518</v>
      </c>
      <c r="K153" s="101">
        <v>1258.2853885879592</v>
      </c>
      <c r="L153" s="101">
        <v>1231.0699449638021</v>
      </c>
      <c r="M153" s="101">
        <v>1225.1092816187729</v>
      </c>
      <c r="N153" s="101">
        <v>1182.9066400276236</v>
      </c>
      <c r="O153" s="101">
        <v>1221.4149445054811</v>
      </c>
      <c r="P153" s="101">
        <v>1239.3881206663721</v>
      </c>
      <c r="Q153" s="101">
        <v>1250.5191087286253</v>
      </c>
      <c r="R153" s="101">
        <v>1312.5118869592018</v>
      </c>
      <c r="S153" s="101">
        <v>1324.9324623076666</v>
      </c>
      <c r="T153" s="101">
        <v>1296.2140999899236</v>
      </c>
      <c r="U153" s="101">
        <v>1327.4360214263052</v>
      </c>
      <c r="V153" s="101">
        <v>1353.8398174418937</v>
      </c>
      <c r="W153" s="101">
        <v>1464.5701888653271</v>
      </c>
      <c r="DA153" s="131" t="s">
        <v>2554</v>
      </c>
    </row>
    <row r="154" spans="1:105" ht="12" customHeight="1" x14ac:dyDescent="0.25">
      <c r="A154" s="107" t="s">
        <v>121</v>
      </c>
      <c r="B154" s="104">
        <v>1041.0036442267472</v>
      </c>
      <c r="C154" s="104">
        <v>1028.5153411539577</v>
      </c>
      <c r="D154" s="104">
        <v>1057.4062496433423</v>
      </c>
      <c r="E154" s="104">
        <v>1054.4939139353239</v>
      </c>
      <c r="F154" s="104">
        <v>1091.6536646988959</v>
      </c>
      <c r="G154" s="104">
        <v>1054.588997488652</v>
      </c>
      <c r="H154" s="104">
        <v>1091.5329686622504</v>
      </c>
      <c r="I154" s="104">
        <v>1093.6925442799766</v>
      </c>
      <c r="J154" s="104">
        <v>1170.0920461283283</v>
      </c>
      <c r="K154" s="104">
        <v>1259.1654995999831</v>
      </c>
      <c r="L154" s="104">
        <v>1231.5675152379617</v>
      </c>
      <c r="M154" s="104">
        <v>1224.7894317687169</v>
      </c>
      <c r="N154" s="104">
        <v>1181.4029467668422</v>
      </c>
      <c r="O154" s="104">
        <v>1219.3186902652251</v>
      </c>
      <c r="P154" s="104">
        <v>1237.5855940577956</v>
      </c>
      <c r="Q154" s="104">
        <v>1250.4470210639045</v>
      </c>
      <c r="R154" s="104">
        <v>1315.1681687664586</v>
      </c>
      <c r="S154" s="104">
        <v>1328.7669136374252</v>
      </c>
      <c r="T154" s="104">
        <v>1302.4538448226428</v>
      </c>
      <c r="U154" s="104">
        <v>1330.4167545886216</v>
      </c>
      <c r="V154" s="104">
        <v>1353.8912614457547</v>
      </c>
      <c r="W154" s="104">
        <v>1460.7382010839915</v>
      </c>
      <c r="DA154" s="132" t="s">
        <v>2555</v>
      </c>
    </row>
    <row r="155" spans="1:105" ht="12" customHeight="1" x14ac:dyDescent="0.25">
      <c r="A155" s="108" t="s">
        <v>53</v>
      </c>
      <c r="B155" s="98">
        <v>205.75839298548587</v>
      </c>
      <c r="C155" s="98">
        <v>201.49907025682572</v>
      </c>
      <c r="D155" s="98">
        <v>212.44893035228151</v>
      </c>
      <c r="E155" s="98">
        <v>204.9262157064162</v>
      </c>
      <c r="F155" s="98">
        <v>216.88439964491528</v>
      </c>
      <c r="G155" s="98">
        <v>237.67578142020628</v>
      </c>
      <c r="H155" s="98">
        <v>221.58788664944953</v>
      </c>
      <c r="I155" s="98">
        <v>224.87259189772132</v>
      </c>
      <c r="J155" s="98">
        <v>236.33702825184338</v>
      </c>
      <c r="K155" s="98">
        <v>256.59400455208072</v>
      </c>
      <c r="L155" s="98">
        <v>252.82136062732798</v>
      </c>
      <c r="M155" s="98">
        <v>245.93059191833825</v>
      </c>
      <c r="N155" s="98">
        <v>197.66707629440225</v>
      </c>
      <c r="O155" s="98">
        <v>222.68169320558439</v>
      </c>
      <c r="P155" s="98">
        <v>221.78539835567213</v>
      </c>
      <c r="Q155" s="98">
        <v>214.16640960336915</v>
      </c>
      <c r="R155" s="98">
        <v>263.59794494172178</v>
      </c>
      <c r="S155" s="98">
        <v>274.38719666565237</v>
      </c>
      <c r="T155" s="98">
        <v>261.8918576604982</v>
      </c>
      <c r="U155" s="98">
        <v>258.06118618585424</v>
      </c>
      <c r="V155" s="98">
        <v>258.78941173367616</v>
      </c>
      <c r="W155" s="98">
        <v>287.3321376460911</v>
      </c>
      <c r="DA155" s="63" t="s">
        <v>2556</v>
      </c>
    </row>
    <row r="156" spans="1:105" ht="12" customHeight="1" x14ac:dyDescent="0.25">
      <c r="A156" s="108" t="s">
        <v>52</v>
      </c>
      <c r="B156" s="98">
        <v>835.24525124126126</v>
      </c>
      <c r="C156" s="98">
        <v>827.01627089713202</v>
      </c>
      <c r="D156" s="98">
        <v>844.95731929106103</v>
      </c>
      <c r="E156" s="98">
        <v>849.5676982289076</v>
      </c>
      <c r="F156" s="98">
        <v>874.76926505398058</v>
      </c>
      <c r="G156" s="98">
        <v>816.91321606844576</v>
      </c>
      <c r="H156" s="98">
        <v>869.94508201280087</v>
      </c>
      <c r="I156" s="98">
        <v>868.81995238225522</v>
      </c>
      <c r="J156" s="98">
        <v>933.75501787648489</v>
      </c>
      <c r="K156" s="98">
        <v>1002.5714950479024</v>
      </c>
      <c r="L156" s="98">
        <v>978.74615461063377</v>
      </c>
      <c r="M156" s="98">
        <v>978.85883985037867</v>
      </c>
      <c r="N156" s="98">
        <v>983.73587047243973</v>
      </c>
      <c r="O156" s="98">
        <v>996.63699705964029</v>
      </c>
      <c r="P156" s="98">
        <v>1015.8001957021236</v>
      </c>
      <c r="Q156" s="98">
        <v>1036.2806114605353</v>
      </c>
      <c r="R156" s="98">
        <v>1051.570223824737</v>
      </c>
      <c r="S156" s="98">
        <v>1054.3797169717727</v>
      </c>
      <c r="T156" s="98">
        <v>1040.5619871621448</v>
      </c>
      <c r="U156" s="98">
        <v>1072.3555684027672</v>
      </c>
      <c r="V156" s="98">
        <v>1095.1018497120785</v>
      </c>
      <c r="W156" s="98">
        <v>1173.4060634379002</v>
      </c>
      <c r="DA156" s="63" t="s">
        <v>2557</v>
      </c>
    </row>
    <row r="157" spans="1:105" ht="12" customHeight="1" x14ac:dyDescent="0.25">
      <c r="A157" s="121" t="s">
        <v>54</v>
      </c>
      <c r="B157" s="122">
        <v>482.85110116310386</v>
      </c>
      <c r="C157" s="122">
        <v>470.65816220189373</v>
      </c>
      <c r="D157" s="122">
        <v>532.65073253577646</v>
      </c>
      <c r="E157" s="122">
        <v>516.15905383856796</v>
      </c>
      <c r="F157" s="122">
        <v>555.12465038659377</v>
      </c>
      <c r="G157" s="122">
        <v>543.27901737083903</v>
      </c>
      <c r="H157" s="122">
        <v>561.0726843266375</v>
      </c>
      <c r="I157" s="122">
        <v>536.1719202846632</v>
      </c>
      <c r="J157" s="122">
        <v>536.81217707924202</v>
      </c>
      <c r="K157" s="122">
        <v>565.14497411138029</v>
      </c>
      <c r="L157" s="122">
        <v>540.69577085206629</v>
      </c>
      <c r="M157" s="122">
        <v>513.17470379675444</v>
      </c>
      <c r="N157" s="122">
        <v>504.99288612444269</v>
      </c>
      <c r="O157" s="122">
        <v>554.95049461679741</v>
      </c>
      <c r="P157" s="122">
        <v>565.72521628605432</v>
      </c>
      <c r="Q157" s="122">
        <v>561.12934094214029</v>
      </c>
      <c r="R157" s="122">
        <v>592.4347019382717</v>
      </c>
      <c r="S157" s="122">
        <v>593.84037649244885</v>
      </c>
      <c r="T157" s="122">
        <v>615.91618929769879</v>
      </c>
      <c r="U157" s="122">
        <v>642.68036205990143</v>
      </c>
      <c r="V157" s="122">
        <v>743.2527344585933</v>
      </c>
      <c r="W157" s="122">
        <v>732.10972072892753</v>
      </c>
      <c r="DA157" s="130" t="s">
        <v>2558</v>
      </c>
    </row>
    <row r="158" spans="1:105" ht="12" customHeight="1" x14ac:dyDescent="0.25">
      <c r="A158" s="97" t="s">
        <v>50</v>
      </c>
      <c r="B158" s="98">
        <v>483.29959925770095</v>
      </c>
      <c r="C158" s="98">
        <v>486.051904156202</v>
      </c>
      <c r="D158" s="98">
        <v>516.10635768195505</v>
      </c>
      <c r="E158" s="98">
        <v>498.44065677242645</v>
      </c>
      <c r="F158" s="98">
        <v>570.02647810917267</v>
      </c>
      <c r="G158" s="98">
        <v>529.46475560723911</v>
      </c>
      <c r="H158" s="98">
        <v>531.5267295321695</v>
      </c>
      <c r="I158" s="98">
        <v>552.61897016816658</v>
      </c>
      <c r="J158" s="98">
        <v>558.41144870143239</v>
      </c>
      <c r="K158" s="98">
        <v>493.10090008532694</v>
      </c>
      <c r="L158" s="98">
        <v>612.99372178825752</v>
      </c>
      <c r="M158" s="98">
        <v>574.00375461262115</v>
      </c>
      <c r="N158" s="98">
        <v>180.31503215956107</v>
      </c>
      <c r="O158" s="98">
        <v>654.61442381703785</v>
      </c>
      <c r="P158" s="98">
        <v>636.47372302531505</v>
      </c>
      <c r="Q158" s="98">
        <v>558.61423864860103</v>
      </c>
      <c r="R158" s="98">
        <v>528.33860090394182</v>
      </c>
      <c r="S158" s="98">
        <v>529.44434270733836</v>
      </c>
      <c r="T158" s="98">
        <v>642.90930238208534</v>
      </c>
      <c r="U158" s="98">
        <v>669.81510222019426</v>
      </c>
      <c r="V158" s="98">
        <v>755.92301808481943</v>
      </c>
      <c r="W158" s="98">
        <v>736.91156302869263</v>
      </c>
      <c r="DA158" s="63" t="s">
        <v>2559</v>
      </c>
    </row>
    <row r="159" spans="1:105" ht="12" customHeight="1" x14ac:dyDescent="0.25">
      <c r="A159" s="109" t="s">
        <v>120</v>
      </c>
      <c r="B159" s="33">
        <v>482.83081016686293</v>
      </c>
      <c r="C159" s="33">
        <v>470.03191460835438</v>
      </c>
      <c r="D159" s="33">
        <v>533.18542892593348</v>
      </c>
      <c r="E159" s="33">
        <v>516.71320946697404</v>
      </c>
      <c r="F159" s="33">
        <v>554.65432424284131</v>
      </c>
      <c r="G159" s="33">
        <v>543.74654178825654</v>
      </c>
      <c r="H159" s="33">
        <v>562.17281750549841</v>
      </c>
      <c r="I159" s="33">
        <v>535.50897992156024</v>
      </c>
      <c r="J159" s="33">
        <v>535.90117434121817</v>
      </c>
      <c r="K159" s="33">
        <v>568.25419047110381</v>
      </c>
      <c r="L159" s="33">
        <v>537.5092931598092</v>
      </c>
      <c r="M159" s="33">
        <v>510.34517293490524</v>
      </c>
      <c r="N159" s="33">
        <v>522.11937541415364</v>
      </c>
      <c r="O159" s="33">
        <v>547.30492012808782</v>
      </c>
      <c r="P159" s="33">
        <v>558.39475166897785</v>
      </c>
      <c r="Q159" s="33">
        <v>561.44223423701408</v>
      </c>
      <c r="R159" s="33">
        <v>600.8120526244893</v>
      </c>
      <c r="S159" s="33">
        <v>603.66381812303143</v>
      </c>
      <c r="T159" s="33">
        <v>610.50850951721804</v>
      </c>
      <c r="U159" s="33">
        <v>636.19755222655294</v>
      </c>
      <c r="V159" s="33">
        <v>739.70582119951928</v>
      </c>
      <c r="W159" s="33">
        <v>730.6692707867395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7438.5044517938904</v>
      </c>
      <c r="C161" s="117">
        <f t="shared" si="54"/>
        <v>7377.3793212226738</v>
      </c>
      <c r="D161" s="117">
        <f t="shared" si="54"/>
        <v>8189.763322176449</v>
      </c>
      <c r="E161" s="117">
        <f t="shared" si="54"/>
        <v>8926.2579930733409</v>
      </c>
      <c r="F161" s="117">
        <f t="shared" si="54"/>
        <v>8152.3067654295755</v>
      </c>
      <c r="G161" s="117">
        <f t="shared" si="54"/>
        <v>7787.222774444147</v>
      </c>
      <c r="H161" s="117">
        <f t="shared" si="54"/>
        <v>8387.9305767876795</v>
      </c>
      <c r="I161" s="117">
        <f t="shared" si="54"/>
        <v>8568.6392728928731</v>
      </c>
      <c r="J161" s="117">
        <f t="shared" si="54"/>
        <v>8319.6045138742575</v>
      </c>
      <c r="K161" s="117">
        <f t="shared" si="54"/>
        <v>7946.3298137380507</v>
      </c>
      <c r="L161" s="117">
        <f t="shared" si="54"/>
        <v>8222.2463931282618</v>
      </c>
      <c r="M161" s="117">
        <f t="shared" si="54"/>
        <v>7364.7807801309955</v>
      </c>
      <c r="N161" s="117">
        <f t="shared" si="54"/>
        <v>10255.847294880976</v>
      </c>
      <c r="O161" s="117">
        <f t="shared" si="54"/>
        <v>7446.2024159097209</v>
      </c>
      <c r="P161" s="117">
        <f t="shared" si="54"/>
        <v>6725.2200512379022</v>
      </c>
      <c r="Q161" s="117">
        <f t="shared" si="54"/>
        <v>7377.0162572567579</v>
      </c>
      <c r="R161" s="117">
        <f t="shared" ref="R161:V161" si="55">R162+R164+R166+R175</f>
        <v>11363.528731369552</v>
      </c>
      <c r="S161" s="117">
        <f t="shared" si="55"/>
        <v>11128.275165162035</v>
      </c>
      <c r="T161" s="117">
        <f t="shared" si="55"/>
        <v>7527.2940336540814</v>
      </c>
      <c r="U161" s="117">
        <f t="shared" si="55"/>
        <v>10074.93135907459</v>
      </c>
      <c r="V161" s="117">
        <f t="shared" si="55"/>
        <v>10449.476317921142</v>
      </c>
      <c r="W161" s="117">
        <f t="shared" ref="W161" si="56">W162+W164+W166+W175</f>
        <v>10163.688880750122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4190.9429739531797</v>
      </c>
      <c r="C162" s="122">
        <f t="shared" si="57"/>
        <v>3861.8920062335751</v>
      </c>
      <c r="D162" s="122">
        <f t="shared" si="57"/>
        <v>5118.5399476123721</v>
      </c>
      <c r="E162" s="122">
        <f t="shared" si="57"/>
        <v>5222.5397363053426</v>
      </c>
      <c r="F162" s="122">
        <f t="shared" si="57"/>
        <v>5408.4838322441265</v>
      </c>
      <c r="G162" s="122">
        <f t="shared" si="57"/>
        <v>5102.1817676083738</v>
      </c>
      <c r="H162" s="122">
        <f t="shared" si="57"/>
        <v>5588.6007977280933</v>
      </c>
      <c r="I162" s="122">
        <f t="shared" si="57"/>
        <v>5206.9017820076651</v>
      </c>
      <c r="J162" s="122">
        <f t="shared" si="57"/>
        <v>5032.0652138218802</v>
      </c>
      <c r="K162" s="122">
        <f t="shared" si="57"/>
        <v>5001.7682487406501</v>
      </c>
      <c r="L162" s="122">
        <f t="shared" si="57"/>
        <v>4907.686866291373</v>
      </c>
      <c r="M162" s="122">
        <f t="shared" si="57"/>
        <v>4116.7713565471349</v>
      </c>
      <c r="N162" s="122">
        <f t="shared" si="57"/>
        <v>5807.013053713209</v>
      </c>
      <c r="O162" s="122">
        <f t="shared" si="57"/>
        <v>3850.9916032965725</v>
      </c>
      <c r="P162" s="122">
        <f t="shared" si="57"/>
        <v>3399.8054882297461</v>
      </c>
      <c r="Q162" s="122">
        <f t="shared" si="57"/>
        <v>3454.7592718969786</v>
      </c>
      <c r="R162" s="122">
        <f t="shared" si="57"/>
        <v>6710.1444887279386</v>
      </c>
      <c r="S162" s="122">
        <f t="shared" si="57"/>
        <v>6032.3516022926979</v>
      </c>
      <c r="T162" s="122">
        <f t="shared" si="57"/>
        <v>3115.7102028595277</v>
      </c>
      <c r="U162" s="122">
        <f t="shared" si="57"/>
        <v>4038.0640982506316</v>
      </c>
      <c r="V162" s="122">
        <f t="shared" si="57"/>
        <v>4515.6369667955769</v>
      </c>
      <c r="W162" s="122">
        <f t="shared" si="57"/>
        <v>4433.0473310249481</v>
      </c>
      <c r="DA162" s="130" t="s">
        <v>2562</v>
      </c>
    </row>
    <row r="163" spans="1:105" ht="12" customHeight="1" x14ac:dyDescent="0.25">
      <c r="A163" s="97" t="s">
        <v>53</v>
      </c>
      <c r="B163" s="33">
        <v>4190.9429739531797</v>
      </c>
      <c r="C163" s="33">
        <v>3861.8920062335751</v>
      </c>
      <c r="D163" s="33">
        <v>5118.5399476123721</v>
      </c>
      <c r="E163" s="33">
        <v>5222.5397363053426</v>
      </c>
      <c r="F163" s="33">
        <v>5408.4838322441265</v>
      </c>
      <c r="G163" s="33">
        <v>5102.1817676083738</v>
      </c>
      <c r="H163" s="33">
        <v>5588.6007977280933</v>
      </c>
      <c r="I163" s="33">
        <v>5206.9017820076651</v>
      </c>
      <c r="J163" s="33">
        <v>5032.0652138218802</v>
      </c>
      <c r="K163" s="33">
        <v>5001.7682487406501</v>
      </c>
      <c r="L163" s="33">
        <v>4907.686866291373</v>
      </c>
      <c r="M163" s="33">
        <v>4116.7713565471349</v>
      </c>
      <c r="N163" s="33">
        <v>5807.013053713209</v>
      </c>
      <c r="O163" s="33">
        <v>3850.9916032965725</v>
      </c>
      <c r="P163" s="33">
        <v>3399.8054882297461</v>
      </c>
      <c r="Q163" s="33">
        <v>3454.7592718969786</v>
      </c>
      <c r="R163" s="33">
        <v>6710.1444887279386</v>
      </c>
      <c r="S163" s="33">
        <v>6032.3516022926979</v>
      </c>
      <c r="T163" s="33">
        <v>3115.7102028595277</v>
      </c>
      <c r="U163" s="33">
        <v>4038.0640982506316</v>
      </c>
      <c r="V163" s="33">
        <v>4515.6369667955769</v>
      </c>
      <c r="W163" s="33">
        <v>4433.0473310249481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1723.8133792814601</v>
      </c>
      <c r="C164" s="122">
        <f t="shared" si="58"/>
        <v>2016.2996182760887</v>
      </c>
      <c r="D164" s="122">
        <f t="shared" si="58"/>
        <v>1480.6351437149713</v>
      </c>
      <c r="E164" s="122">
        <f t="shared" si="58"/>
        <v>2132.1657131668826</v>
      </c>
      <c r="F164" s="122">
        <f t="shared" si="58"/>
        <v>1095.6322410626178</v>
      </c>
      <c r="G164" s="122">
        <f t="shared" si="58"/>
        <v>1085.5458661828327</v>
      </c>
      <c r="H164" s="122">
        <f t="shared" si="58"/>
        <v>1145.1495856531785</v>
      </c>
      <c r="I164" s="122">
        <f t="shared" si="58"/>
        <v>1730.9540619673523</v>
      </c>
      <c r="J164" s="122">
        <f t="shared" si="58"/>
        <v>1580.0793485026102</v>
      </c>
      <c r="K164" s="122">
        <f t="shared" si="58"/>
        <v>1119.9324021904229</v>
      </c>
      <c r="L164" s="122">
        <f t="shared" si="58"/>
        <v>1542.1932994231581</v>
      </c>
      <c r="M164" s="122">
        <f t="shared" si="58"/>
        <v>1510.5151684526729</v>
      </c>
      <c r="N164" s="122">
        <f t="shared" si="58"/>
        <v>2762.0417886985601</v>
      </c>
      <c r="O164" s="122">
        <f t="shared" si="58"/>
        <v>1820.0945754346192</v>
      </c>
      <c r="P164" s="122">
        <f t="shared" si="58"/>
        <v>1519.5922195230705</v>
      </c>
      <c r="Q164" s="122">
        <f t="shared" si="58"/>
        <v>2105.5721765582603</v>
      </c>
      <c r="R164" s="122">
        <f t="shared" si="58"/>
        <v>2740.3900046498356</v>
      </c>
      <c r="S164" s="122">
        <f t="shared" si="58"/>
        <v>3168.1203107442097</v>
      </c>
      <c r="T164" s="122">
        <f t="shared" si="58"/>
        <v>2489.3220705418344</v>
      </c>
      <c r="U164" s="122">
        <f t="shared" si="58"/>
        <v>4059.1384412988532</v>
      </c>
      <c r="V164" s="122">
        <f t="shared" si="58"/>
        <v>3830.0908252684226</v>
      </c>
      <c r="W164" s="122">
        <f t="shared" si="58"/>
        <v>3528.2486037898407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1723.8133792814601</v>
      </c>
      <c r="C165" s="98">
        <f>IF(RES_hhdet_tes!C165=0,0,RES_hhdet_tes!C165*1000*11630/RES_hhdet_num!C161)</f>
        <v>2016.2996182760887</v>
      </c>
      <c r="D165" s="98">
        <f>IF(RES_hhdet_tes!D165=0,0,RES_hhdet_tes!D165*1000*11630/RES_hhdet_num!D161)</f>
        <v>1480.6351437149713</v>
      </c>
      <c r="E165" s="98">
        <f>IF(RES_hhdet_tes!E165=0,0,RES_hhdet_tes!E165*1000*11630/RES_hhdet_num!E161)</f>
        <v>2132.1657131668826</v>
      </c>
      <c r="F165" s="98">
        <f>IF(RES_hhdet_tes!F165=0,0,RES_hhdet_tes!F165*1000*11630/RES_hhdet_num!F161)</f>
        <v>1095.6322410626178</v>
      </c>
      <c r="G165" s="98">
        <f>IF(RES_hhdet_tes!G165=0,0,RES_hhdet_tes!G165*1000*11630/RES_hhdet_num!G161)</f>
        <v>1085.5458661828327</v>
      </c>
      <c r="H165" s="98">
        <f>IF(RES_hhdet_tes!H165=0,0,RES_hhdet_tes!H165*1000*11630/RES_hhdet_num!H161)</f>
        <v>1145.1495856531785</v>
      </c>
      <c r="I165" s="98">
        <f>IF(RES_hhdet_tes!I165=0,0,RES_hhdet_tes!I165*1000*11630/RES_hhdet_num!I161)</f>
        <v>1730.9540619673523</v>
      </c>
      <c r="J165" s="98">
        <f>IF(RES_hhdet_tes!J165=0,0,RES_hhdet_tes!J165*1000*11630/RES_hhdet_num!J161)</f>
        <v>1580.0793485026102</v>
      </c>
      <c r="K165" s="98">
        <f>IF(RES_hhdet_tes!K165=0,0,RES_hhdet_tes!K165*1000*11630/RES_hhdet_num!K161)</f>
        <v>1119.9324021904229</v>
      </c>
      <c r="L165" s="98">
        <f>IF(RES_hhdet_tes!L165=0,0,RES_hhdet_tes!L165*1000*11630/RES_hhdet_num!L161)</f>
        <v>1542.1932994231581</v>
      </c>
      <c r="M165" s="98">
        <f>IF(RES_hhdet_tes!M165=0,0,RES_hhdet_tes!M165*1000*11630/RES_hhdet_num!M161)</f>
        <v>1510.5151684526729</v>
      </c>
      <c r="N165" s="98">
        <f>IF(RES_hhdet_tes!N165=0,0,RES_hhdet_tes!N165*1000*11630/RES_hhdet_num!N161)</f>
        <v>2762.0417886985601</v>
      </c>
      <c r="O165" s="98">
        <f>IF(RES_hhdet_tes!O165=0,0,RES_hhdet_tes!O165*1000*11630/RES_hhdet_num!O161)</f>
        <v>1820.0945754346192</v>
      </c>
      <c r="P165" s="98">
        <f>IF(RES_hhdet_tes!P165=0,0,RES_hhdet_tes!P165*1000*11630/RES_hhdet_num!P161)</f>
        <v>1519.5922195230705</v>
      </c>
      <c r="Q165" s="98">
        <f>IF(RES_hhdet_tes!Q165=0,0,RES_hhdet_tes!Q165*1000*11630/RES_hhdet_num!Q161)</f>
        <v>2105.5721765582603</v>
      </c>
      <c r="R165" s="98">
        <f>IF(RES_hhdet_tes!R165=0,0,RES_hhdet_tes!R165*1000*11630/RES_hhdet_num!R161)</f>
        <v>2740.3900046498356</v>
      </c>
      <c r="S165" s="98">
        <f>IF(RES_hhdet_tes!S165=0,0,RES_hhdet_tes!S165*1000*11630/RES_hhdet_num!S161)</f>
        <v>3168.1203107442097</v>
      </c>
      <c r="T165" s="98">
        <f>IF(RES_hhdet_tes!T165=0,0,RES_hhdet_tes!T165*1000*11630/RES_hhdet_num!T161)</f>
        <v>2489.3220705418344</v>
      </c>
      <c r="U165" s="98">
        <f>IF(RES_hhdet_tes!U165=0,0,RES_hhdet_tes!U165*1000*11630/RES_hhdet_num!U161)</f>
        <v>4059.1384412988532</v>
      </c>
      <c r="V165" s="98">
        <f>IF(RES_hhdet_tes!V165=0,0,RES_hhdet_tes!V165*1000*11630/RES_hhdet_num!V161)</f>
        <v>3830.0908252684226</v>
      </c>
      <c r="W165" s="98">
        <f>IF(RES_hhdet_tes!W165=0,0,RES_hhdet_tes!W165*1000*11630/RES_hhdet_num!W161)</f>
        <v>3528.2486037898407</v>
      </c>
      <c r="DA165" s="63" t="s">
        <v>2565</v>
      </c>
    </row>
    <row r="166" spans="1:105" ht="12" customHeight="1" x14ac:dyDescent="0.25">
      <c r="A166" s="121" t="s">
        <v>55</v>
      </c>
      <c r="B166" s="122">
        <v>1040.8969791758088</v>
      </c>
      <c r="C166" s="122">
        <v>1028.4995275489302</v>
      </c>
      <c r="D166" s="122">
        <v>1058.0230209477074</v>
      </c>
      <c r="E166" s="122">
        <v>1055.4697945223918</v>
      </c>
      <c r="F166" s="122">
        <v>1093.0260878662152</v>
      </c>
      <c r="G166" s="122">
        <v>1056.2209964802569</v>
      </c>
      <c r="H166" s="122">
        <v>1093.0748176946026</v>
      </c>
      <c r="I166" s="122">
        <v>1094.6377196231856</v>
      </c>
      <c r="J166" s="122">
        <v>1170.6653290039289</v>
      </c>
      <c r="K166" s="122">
        <v>1259.458692850415</v>
      </c>
      <c r="L166" s="122">
        <v>1231.6637902762136</v>
      </c>
      <c r="M166" s="122">
        <v>1224.343673705705</v>
      </c>
      <c r="N166" s="122">
        <v>1181.0816156028336</v>
      </c>
      <c r="O166" s="122">
        <v>1220.6150166639798</v>
      </c>
      <c r="P166" s="122">
        <v>1240.7858607280273</v>
      </c>
      <c r="Q166" s="122">
        <v>1255.5236885719717</v>
      </c>
      <c r="R166" s="122">
        <v>1320.0761975072992</v>
      </c>
      <c r="S166" s="122">
        <v>1333.3974350198953</v>
      </c>
      <c r="T166" s="122">
        <v>1307.0203387312047</v>
      </c>
      <c r="U166" s="122">
        <v>1336.1624453262068</v>
      </c>
      <c r="V166" s="122">
        <v>1361.1618273732236</v>
      </c>
      <c r="W166" s="122">
        <v>1470.5110476640496</v>
      </c>
      <c r="DA166" s="130" t="s">
        <v>2566</v>
      </c>
    </row>
    <row r="167" spans="1:105" ht="12" customHeight="1" x14ac:dyDescent="0.25">
      <c r="A167" s="97" t="s">
        <v>124</v>
      </c>
      <c r="B167" s="98">
        <v>1026.0514738256284</v>
      </c>
      <c r="C167" s="98">
        <v>1022.2664703956667</v>
      </c>
      <c r="D167" s="98">
        <v>1072.4504242676583</v>
      </c>
      <c r="E167" s="98">
        <v>1079.5248753955943</v>
      </c>
      <c r="F167" s="98">
        <v>1102.2878116528484</v>
      </c>
      <c r="G167" s="98">
        <v>1088.7904856960381</v>
      </c>
      <c r="H167" s="98">
        <v>1121.0782748736658</v>
      </c>
      <c r="I167" s="98">
        <v>1076.0971989886423</v>
      </c>
      <c r="J167" s="98">
        <v>1170.3645702770029</v>
      </c>
      <c r="K167" s="98">
        <v>1250.3398413350453</v>
      </c>
      <c r="L167" s="98">
        <v>1187.7030857767973</v>
      </c>
      <c r="M167" s="98">
        <v>996.25930677466488</v>
      </c>
      <c r="N167" s="98">
        <v>893.63083352197486</v>
      </c>
      <c r="O167" s="98">
        <v>1356.927406985573</v>
      </c>
      <c r="P167" s="98">
        <v>1335.4919104243706</v>
      </c>
      <c r="Q167" s="98">
        <v>1271.9839874396564</v>
      </c>
      <c r="R167" s="98">
        <v>1259.4593688830355</v>
      </c>
      <c r="S167" s="98">
        <v>1320.4537658692193</v>
      </c>
      <c r="T167" s="98">
        <v>1326.2090894203502</v>
      </c>
      <c r="U167" s="98">
        <v>1350.1197422337195</v>
      </c>
      <c r="V167" s="98">
        <v>1394.0833716856598</v>
      </c>
      <c r="W167" s="98">
        <v>1445.6646899374593</v>
      </c>
      <c r="DA167" s="63" t="s">
        <v>2567</v>
      </c>
    </row>
    <row r="168" spans="1:105" ht="12" customHeight="1" x14ac:dyDescent="0.25">
      <c r="A168" s="97" t="s">
        <v>123</v>
      </c>
      <c r="B168" s="98">
        <v>1026.0514738256281</v>
      </c>
      <c r="C168" s="98">
        <v>1022.2510940148305</v>
      </c>
      <c r="D168" s="98">
        <v>1072.4999641915683</v>
      </c>
      <c r="E168" s="98">
        <v>1079.5096331495083</v>
      </c>
      <c r="F168" s="98">
        <v>1102.2028380553329</v>
      </c>
      <c r="G168" s="98">
        <v>1088.7426690536779</v>
      </c>
      <c r="H168" s="98">
        <v>1120.8919905773419</v>
      </c>
      <c r="I168" s="98">
        <v>1075.7465600180269</v>
      </c>
      <c r="J168" s="98">
        <v>1169.5844657618134</v>
      </c>
      <c r="K168" s="98">
        <v>1249.3844194576484</v>
      </c>
      <c r="L168" s="98">
        <v>1186.9655939862632</v>
      </c>
      <c r="M168" s="98">
        <v>995.4318094122973</v>
      </c>
      <c r="N168" s="98">
        <v>892.95274632838141</v>
      </c>
      <c r="O168" s="98">
        <v>1357.0929177609489</v>
      </c>
      <c r="P168" s="98">
        <v>1336.3865561698226</v>
      </c>
      <c r="Q168" s="98">
        <v>1272.793964648818</v>
      </c>
      <c r="R168" s="98">
        <v>1259.7869390344129</v>
      </c>
      <c r="S168" s="98">
        <v>1319.0696459110263</v>
      </c>
      <c r="T168" s="98">
        <v>1327.4425081396005</v>
      </c>
      <c r="U168" s="98">
        <v>1351.5375678491087</v>
      </c>
      <c r="V168" s="98">
        <v>1393.6134831948507</v>
      </c>
      <c r="W168" s="98">
        <v>1443.3580927325634</v>
      </c>
      <c r="DA168" s="63" t="s">
        <v>2568</v>
      </c>
    </row>
    <row r="169" spans="1:105" ht="12" customHeight="1" x14ac:dyDescent="0.25">
      <c r="A169" s="100" t="s">
        <v>50</v>
      </c>
      <c r="B169" s="101">
        <v>202.59116491530256</v>
      </c>
      <c r="C169" s="101">
        <v>200.15125607276642</v>
      </c>
      <c r="D169" s="101">
        <v>215.99892815025899</v>
      </c>
      <c r="E169" s="101">
        <v>211.18439645472381</v>
      </c>
      <c r="F169" s="101">
        <v>219.85016849240876</v>
      </c>
      <c r="G169" s="101">
        <v>246.96469884555196</v>
      </c>
      <c r="H169" s="101">
        <v>228.33861933950797</v>
      </c>
      <c r="I169" s="101">
        <v>219.43725546850001</v>
      </c>
      <c r="J169" s="101">
        <v>234.538717283457</v>
      </c>
      <c r="K169" s="101">
        <v>251.46889092730294</v>
      </c>
      <c r="L169" s="101">
        <v>237.57861160647934</v>
      </c>
      <c r="M169" s="101">
        <v>155.08536683101198</v>
      </c>
      <c r="N169" s="101">
        <v>8.9292604031319467</v>
      </c>
      <c r="O169" s="101">
        <v>252.03603310193301</v>
      </c>
      <c r="P169" s="101">
        <v>241.20878136721237</v>
      </c>
      <c r="Q169" s="101">
        <v>215.05012196695273</v>
      </c>
      <c r="R169" s="101">
        <v>247.53948596975522</v>
      </c>
      <c r="S169" s="101">
        <v>266.8475384127932</v>
      </c>
      <c r="T169" s="101">
        <v>262.32509150809517</v>
      </c>
      <c r="U169" s="101">
        <v>257.81560445901391</v>
      </c>
      <c r="V169" s="101">
        <v>263.02341393784144</v>
      </c>
      <c r="W169" s="101">
        <v>278.97815893672544</v>
      </c>
      <c r="DA169" s="131" t="s">
        <v>2569</v>
      </c>
    </row>
    <row r="170" spans="1:105" ht="12" customHeight="1" x14ac:dyDescent="0.25">
      <c r="A170" s="103" t="s">
        <v>52</v>
      </c>
      <c r="B170" s="104">
        <v>823.46030891032569</v>
      </c>
      <c r="C170" s="104">
        <v>822.09983794206403</v>
      </c>
      <c r="D170" s="104">
        <v>856.50103604130925</v>
      </c>
      <c r="E170" s="104">
        <v>868.32523669478451</v>
      </c>
      <c r="F170" s="104">
        <v>882.35266956292423</v>
      </c>
      <c r="G170" s="104">
        <v>841.77797020812568</v>
      </c>
      <c r="H170" s="104">
        <v>892.55337123783397</v>
      </c>
      <c r="I170" s="104">
        <v>856.30930454952681</v>
      </c>
      <c r="J170" s="104">
        <v>935.04574847835624</v>
      </c>
      <c r="K170" s="104">
        <v>997.91552853034557</v>
      </c>
      <c r="L170" s="104">
        <v>949.38698237978383</v>
      </c>
      <c r="M170" s="104">
        <v>840.34644258128537</v>
      </c>
      <c r="N170" s="104">
        <v>884.02348592524947</v>
      </c>
      <c r="O170" s="104">
        <v>1105.0568846590156</v>
      </c>
      <c r="P170" s="104">
        <v>1095.1777748026102</v>
      </c>
      <c r="Q170" s="104">
        <v>1057.7438426818653</v>
      </c>
      <c r="R170" s="104">
        <v>1012.2474530646573</v>
      </c>
      <c r="S170" s="104">
        <v>1052.2221074982331</v>
      </c>
      <c r="T170" s="104">
        <v>1065.1174166315054</v>
      </c>
      <c r="U170" s="104">
        <v>1093.7219633900945</v>
      </c>
      <c r="V170" s="104">
        <v>1130.590069257009</v>
      </c>
      <c r="W170" s="104">
        <v>1164.379933795838</v>
      </c>
      <c r="DA170" s="132" t="s">
        <v>2570</v>
      </c>
    </row>
    <row r="171" spans="1:105" ht="12" customHeight="1" x14ac:dyDescent="0.25">
      <c r="A171" s="106" t="s">
        <v>122</v>
      </c>
      <c r="B171" s="101">
        <v>1041.0036442267474</v>
      </c>
      <c r="C171" s="101">
        <v>1028.3590646478904</v>
      </c>
      <c r="D171" s="101">
        <v>1058.0216798239171</v>
      </c>
      <c r="E171" s="101">
        <v>1055.2228719679911</v>
      </c>
      <c r="F171" s="101">
        <v>1093.2258485613934</v>
      </c>
      <c r="G171" s="101">
        <v>1056.0935272535992</v>
      </c>
      <c r="H171" s="101">
        <v>1092.8708076952637</v>
      </c>
      <c r="I171" s="101">
        <v>1094.4646466606807</v>
      </c>
      <c r="J171" s="101">
        <v>1170.101344624489</v>
      </c>
      <c r="K171" s="101">
        <v>1259.0853268839917</v>
      </c>
      <c r="L171" s="101">
        <v>1231.6489560459513</v>
      </c>
      <c r="M171" s="101">
        <v>1225.5561706673411</v>
      </c>
      <c r="N171" s="101">
        <v>1183.2501145624919</v>
      </c>
      <c r="O171" s="101">
        <v>1221.476458826623</v>
      </c>
      <c r="P171" s="101">
        <v>1241.2053251450359</v>
      </c>
      <c r="Q171" s="101">
        <v>1253.4702807849062</v>
      </c>
      <c r="R171" s="101">
        <v>1316.8001658732394</v>
      </c>
      <c r="S171" s="101">
        <v>1329.5336268637086</v>
      </c>
      <c r="T171" s="101">
        <v>1301.2653268145598</v>
      </c>
      <c r="U171" s="101">
        <v>1333.4905486250314</v>
      </c>
      <c r="V171" s="101">
        <v>1360.9863933206982</v>
      </c>
      <c r="W171" s="101">
        <v>1474.4400481470966</v>
      </c>
      <c r="DA171" s="131" t="s">
        <v>2571</v>
      </c>
    </row>
    <row r="172" spans="1:105" ht="12" customHeight="1" x14ac:dyDescent="0.25">
      <c r="A172" s="107" t="s">
        <v>121</v>
      </c>
      <c r="B172" s="104">
        <v>1041.0036442267474</v>
      </c>
      <c r="C172" s="104">
        <v>1028.6482114636433</v>
      </c>
      <c r="D172" s="104">
        <v>1057.8260002553877</v>
      </c>
      <c r="E172" s="104">
        <v>1055.2618802227601</v>
      </c>
      <c r="F172" s="104">
        <v>1092.7686048808328</v>
      </c>
      <c r="G172" s="104">
        <v>1055.8346467928172</v>
      </c>
      <c r="H172" s="104">
        <v>1092.8380310802911</v>
      </c>
      <c r="I172" s="104">
        <v>1094.9117402985726</v>
      </c>
      <c r="J172" s="104">
        <v>1170.8802663724894</v>
      </c>
      <c r="K172" s="104">
        <v>1259.658879869949</v>
      </c>
      <c r="L172" s="104">
        <v>1231.9165939668499</v>
      </c>
      <c r="M172" s="104">
        <v>1225.0779901692822</v>
      </c>
      <c r="N172" s="104">
        <v>1181.6972213604101</v>
      </c>
      <c r="O172" s="104">
        <v>1219.5063315779964</v>
      </c>
      <c r="P172" s="104">
        <v>1240.0093858625241</v>
      </c>
      <c r="Q172" s="104">
        <v>1256.1812991224483</v>
      </c>
      <c r="R172" s="104">
        <v>1321.6158232403</v>
      </c>
      <c r="S172" s="104">
        <v>1334.7556173363066</v>
      </c>
      <c r="T172" s="104">
        <v>1308.5983301236645</v>
      </c>
      <c r="U172" s="104">
        <v>1336.8071455687436</v>
      </c>
      <c r="V172" s="104">
        <v>1360.9828994364345</v>
      </c>
      <c r="W172" s="104">
        <v>1469.5924979006747</v>
      </c>
      <c r="DA172" s="132" t="s">
        <v>2572</v>
      </c>
    </row>
    <row r="173" spans="1:105" ht="12" customHeight="1" x14ac:dyDescent="0.25">
      <c r="A173" s="108" t="s">
        <v>53</v>
      </c>
      <c r="B173" s="98">
        <v>205.75839298548593</v>
      </c>
      <c r="C173" s="98">
        <v>201.52510121892715</v>
      </c>
      <c r="D173" s="98">
        <v>212.53326460751575</v>
      </c>
      <c r="E173" s="98">
        <v>205.07545926580954</v>
      </c>
      <c r="F173" s="98">
        <v>217.10591049567211</v>
      </c>
      <c r="G173" s="98">
        <v>237.95651701715252</v>
      </c>
      <c r="H173" s="98">
        <v>221.85282232382841</v>
      </c>
      <c r="I173" s="98">
        <v>225.12326908315794</v>
      </c>
      <c r="J173" s="98">
        <v>236.49623421408342</v>
      </c>
      <c r="K173" s="98">
        <v>256.69454607682684</v>
      </c>
      <c r="L173" s="98">
        <v>252.89302097733881</v>
      </c>
      <c r="M173" s="98">
        <v>245.98853276630271</v>
      </c>
      <c r="N173" s="98">
        <v>197.71631300800459</v>
      </c>
      <c r="O173" s="98">
        <v>222.71596175701106</v>
      </c>
      <c r="P173" s="98">
        <v>222.21976154923561</v>
      </c>
      <c r="Q173" s="98">
        <v>215.14853017527517</v>
      </c>
      <c r="R173" s="98">
        <v>264.8902423903379</v>
      </c>
      <c r="S173" s="98">
        <v>275.62384968788899</v>
      </c>
      <c r="T173" s="98">
        <v>263.12736452797492</v>
      </c>
      <c r="U173" s="98">
        <v>259.3007315169196</v>
      </c>
      <c r="V173" s="98">
        <v>260.14494217847505</v>
      </c>
      <c r="W173" s="98">
        <v>289.07380773440775</v>
      </c>
      <c r="DA173" s="63" t="s">
        <v>2573</v>
      </c>
    </row>
    <row r="174" spans="1:105" ht="12" customHeight="1" x14ac:dyDescent="0.25">
      <c r="A174" s="115" t="s">
        <v>52</v>
      </c>
      <c r="B174" s="33">
        <v>835.24525124126149</v>
      </c>
      <c r="C174" s="33">
        <v>827.1231102447158</v>
      </c>
      <c r="D174" s="33">
        <v>845.29273564787184</v>
      </c>
      <c r="E174" s="33">
        <v>850.18642095695054</v>
      </c>
      <c r="F174" s="33">
        <v>875.66269438516053</v>
      </c>
      <c r="G174" s="33">
        <v>817.87812977566466</v>
      </c>
      <c r="H174" s="33">
        <v>870.98520875646273</v>
      </c>
      <c r="I174" s="33">
        <v>869.78847121541457</v>
      </c>
      <c r="J174" s="33">
        <v>934.38403215840606</v>
      </c>
      <c r="K174" s="33">
        <v>1002.9643337931223</v>
      </c>
      <c r="L174" s="33">
        <v>979.02357298951108</v>
      </c>
      <c r="M174" s="33">
        <v>979.08945740297952</v>
      </c>
      <c r="N174" s="33">
        <v>983.98090835240544</v>
      </c>
      <c r="O174" s="33">
        <v>996.79036982098523</v>
      </c>
      <c r="P174" s="33">
        <v>1017.7896243132885</v>
      </c>
      <c r="Q174" s="33">
        <v>1041.0327689471733</v>
      </c>
      <c r="R174" s="33">
        <v>1056.7255808499624</v>
      </c>
      <c r="S174" s="33">
        <v>1059.1317676484177</v>
      </c>
      <c r="T174" s="33">
        <v>1045.4709655956894</v>
      </c>
      <c r="U174" s="33">
        <v>1077.5064140518239</v>
      </c>
      <c r="V174" s="33">
        <v>1100.8379572579595</v>
      </c>
      <c r="W174" s="33">
        <v>1180.5186901662671</v>
      </c>
      <c r="DA174" s="60" t="s">
        <v>2574</v>
      </c>
    </row>
    <row r="175" spans="1:105" ht="12" customHeight="1" x14ac:dyDescent="0.25">
      <c r="A175" s="121" t="s">
        <v>54</v>
      </c>
      <c r="B175" s="122">
        <v>482.8511193834421</v>
      </c>
      <c r="C175" s="122">
        <v>470.68816916408059</v>
      </c>
      <c r="D175" s="122">
        <v>532.56520990139813</v>
      </c>
      <c r="E175" s="122">
        <v>516.08274907872408</v>
      </c>
      <c r="F175" s="122">
        <v>555.16460425661558</v>
      </c>
      <c r="G175" s="122">
        <v>543.27414417268415</v>
      </c>
      <c r="H175" s="122">
        <v>561.10537571180555</v>
      </c>
      <c r="I175" s="122">
        <v>536.14570929466981</v>
      </c>
      <c r="J175" s="122">
        <v>536.79462254583893</v>
      </c>
      <c r="K175" s="122">
        <v>565.17046995656256</v>
      </c>
      <c r="L175" s="122">
        <v>540.7024371375179</v>
      </c>
      <c r="M175" s="122">
        <v>513.15058142548321</v>
      </c>
      <c r="N175" s="122">
        <v>505.71083686637172</v>
      </c>
      <c r="O175" s="122">
        <v>554.5012205145498</v>
      </c>
      <c r="P175" s="122">
        <v>565.03648275705973</v>
      </c>
      <c r="Q175" s="122">
        <v>561.16112022954735</v>
      </c>
      <c r="R175" s="122">
        <v>592.91804048447796</v>
      </c>
      <c r="S175" s="122">
        <v>594.40581710523065</v>
      </c>
      <c r="T175" s="122">
        <v>615.24142152151364</v>
      </c>
      <c r="U175" s="122">
        <v>641.56637419889773</v>
      </c>
      <c r="V175" s="122">
        <v>742.58669848392003</v>
      </c>
      <c r="W175" s="122">
        <v>731.88189827128292</v>
      </c>
      <c r="DA175" s="130" t="s">
        <v>2575</v>
      </c>
    </row>
    <row r="176" spans="1:105" ht="12" customHeight="1" x14ac:dyDescent="0.25">
      <c r="A176" s="97" t="s">
        <v>50</v>
      </c>
      <c r="B176" s="98">
        <v>483.29959925770095</v>
      </c>
      <c r="C176" s="98">
        <v>486.05190415620177</v>
      </c>
      <c r="D176" s="98">
        <v>516.10635768195527</v>
      </c>
      <c r="E176" s="98">
        <v>498.44065677242645</v>
      </c>
      <c r="F176" s="98">
        <v>570.02647810917313</v>
      </c>
      <c r="G176" s="98">
        <v>529.46475560723923</v>
      </c>
      <c r="H176" s="98">
        <v>531.52672953216927</v>
      </c>
      <c r="I176" s="98">
        <v>552.6189701681667</v>
      </c>
      <c r="J176" s="98">
        <v>558.41144870143171</v>
      </c>
      <c r="K176" s="98">
        <v>493.10090008532649</v>
      </c>
      <c r="L176" s="98">
        <v>612.99372178825695</v>
      </c>
      <c r="M176" s="98">
        <v>574.00375461262126</v>
      </c>
      <c r="N176" s="98">
        <v>180.31503215956153</v>
      </c>
      <c r="O176" s="98">
        <v>654.61442381703966</v>
      </c>
      <c r="P176" s="98">
        <v>636.47372302531414</v>
      </c>
      <c r="Q176" s="98">
        <v>558.6142386485983</v>
      </c>
      <c r="R176" s="98">
        <v>528.3386009039408</v>
      </c>
      <c r="S176" s="98">
        <v>529.44434270734109</v>
      </c>
      <c r="T176" s="98">
        <v>642.90930238208671</v>
      </c>
      <c r="U176" s="98">
        <v>669.81510222019494</v>
      </c>
      <c r="V176" s="98">
        <v>755.92301808481989</v>
      </c>
      <c r="W176" s="98">
        <v>736.91156302869456</v>
      </c>
      <c r="DA176" s="63" t="s">
        <v>2576</v>
      </c>
    </row>
    <row r="177" spans="1:105" ht="12" customHeight="1" x14ac:dyDescent="0.25">
      <c r="A177" s="109" t="s">
        <v>120</v>
      </c>
      <c r="B177" s="33">
        <v>482.83081016686293</v>
      </c>
      <c r="C177" s="33">
        <v>470.03191460835427</v>
      </c>
      <c r="D177" s="33">
        <v>533.18542892593337</v>
      </c>
      <c r="E177" s="33">
        <v>516.71320946697415</v>
      </c>
      <c r="F177" s="33">
        <v>554.65432424284131</v>
      </c>
      <c r="G177" s="33">
        <v>543.74654178825665</v>
      </c>
      <c r="H177" s="33">
        <v>562.17281750549853</v>
      </c>
      <c r="I177" s="33">
        <v>535.50897992156024</v>
      </c>
      <c r="J177" s="33">
        <v>535.90117434121873</v>
      </c>
      <c r="K177" s="33">
        <v>568.25419047110302</v>
      </c>
      <c r="L177" s="33">
        <v>537.50929315980909</v>
      </c>
      <c r="M177" s="33">
        <v>510.34517293490427</v>
      </c>
      <c r="N177" s="33">
        <v>522.11937541415432</v>
      </c>
      <c r="O177" s="33">
        <v>547.30492012808998</v>
      </c>
      <c r="P177" s="33">
        <v>558.3947516689766</v>
      </c>
      <c r="Q177" s="33">
        <v>561.44223423701192</v>
      </c>
      <c r="R177" s="33">
        <v>600.8120526244885</v>
      </c>
      <c r="S177" s="33">
        <v>603.6638181230345</v>
      </c>
      <c r="T177" s="33">
        <v>610.50850951721725</v>
      </c>
      <c r="U177" s="33">
        <v>636.19755222655226</v>
      </c>
      <c r="V177" s="33">
        <v>739.70582119952064</v>
      </c>
      <c r="W177" s="33">
        <v>730.66927078674178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2799.6735086047311</v>
      </c>
      <c r="C3" s="117">
        <f t="shared" si="0"/>
        <v>3287.5716494381668</v>
      </c>
      <c r="D3" s="117">
        <f t="shared" si="0"/>
        <v>1852.8982787907287</v>
      </c>
      <c r="E3" s="117">
        <f t="shared" si="0"/>
        <v>2566.1524119157107</v>
      </c>
      <c r="F3" s="117">
        <f t="shared" si="0"/>
        <v>3451.8380425043265</v>
      </c>
      <c r="G3" s="117">
        <f t="shared" si="0"/>
        <v>4243.5154803376927</v>
      </c>
      <c r="H3" s="117">
        <f t="shared" si="0"/>
        <v>1535.7937590456982</v>
      </c>
      <c r="I3" s="117">
        <f t="shared" si="0"/>
        <v>2011.9435769337254</v>
      </c>
      <c r="J3" s="117">
        <f t="shared" si="0"/>
        <v>6639.7309496708785</v>
      </c>
      <c r="K3" s="117">
        <f t="shared" si="0"/>
        <v>3976.858455710747</v>
      </c>
      <c r="L3" s="117">
        <f t="shared" si="0"/>
        <v>3955.9347155619116</v>
      </c>
      <c r="M3" s="117">
        <f t="shared" si="0"/>
        <v>6010.6980878816657</v>
      </c>
      <c r="N3" s="117">
        <f t="shared" si="0"/>
        <v>626.87907418155191</v>
      </c>
      <c r="O3" s="117">
        <f t="shared" si="0"/>
        <v>1351.6222887231288</v>
      </c>
      <c r="P3" s="117">
        <f t="shared" si="0"/>
        <v>3185.4499667104983</v>
      </c>
      <c r="Q3" s="117">
        <f t="shared" si="0"/>
        <v>4440.4279598375915</v>
      </c>
      <c r="R3" s="117">
        <f t="shared" ref="R3:V3" si="1">R4+R7+R9+R19</f>
        <v>1769.2436174982197</v>
      </c>
      <c r="S3" s="117">
        <f t="shared" si="1"/>
        <v>3520.6968229535696</v>
      </c>
      <c r="T3" s="117">
        <f t="shared" si="1"/>
        <v>2855.1717581741868</v>
      </c>
      <c r="U3" s="117">
        <f t="shared" si="1"/>
        <v>2745.8996881649887</v>
      </c>
      <c r="V3" s="117">
        <f t="shared" si="1"/>
        <v>3039.6208241554505</v>
      </c>
      <c r="W3" s="117">
        <f t="shared" ref="W3" si="2">W4+W7+W9+W19</f>
        <v>3384.4830595925869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2788.3771986636802</v>
      </c>
      <c r="C4" s="122">
        <f t="shared" si="3"/>
        <v>3276.2310605111547</v>
      </c>
      <c r="D4" s="122">
        <f t="shared" si="3"/>
        <v>1840.9218109467679</v>
      </c>
      <c r="E4" s="122">
        <f t="shared" si="3"/>
        <v>2554.4319241192411</v>
      </c>
      <c r="F4" s="122">
        <f t="shared" si="3"/>
        <v>3438.8369027867789</v>
      </c>
      <c r="G4" s="122">
        <f t="shared" si="3"/>
        <v>4231.2172351187564</v>
      </c>
      <c r="H4" s="122">
        <f t="shared" si="3"/>
        <v>1523.885281853296</v>
      </c>
      <c r="I4" s="122">
        <f t="shared" si="3"/>
        <v>2000.4307512438218</v>
      </c>
      <c r="J4" s="122">
        <f t="shared" si="3"/>
        <v>6628.0703394536849</v>
      </c>
      <c r="K4" s="122">
        <f t="shared" si="3"/>
        <v>3966.4755186033303</v>
      </c>
      <c r="L4" s="122">
        <f t="shared" si="3"/>
        <v>3943.5624281191322</v>
      </c>
      <c r="M4" s="122">
        <f t="shared" si="3"/>
        <v>5999.1432973914589</v>
      </c>
      <c r="N4" s="122">
        <f t="shared" si="3"/>
        <v>622.27874736967215</v>
      </c>
      <c r="O4" s="122">
        <f t="shared" si="3"/>
        <v>1323.1546551331169</v>
      </c>
      <c r="P4" s="122">
        <f t="shared" si="3"/>
        <v>3153.8950033887841</v>
      </c>
      <c r="Q4" s="122">
        <f t="shared" si="3"/>
        <v>4411.6448624855848</v>
      </c>
      <c r="R4" s="122">
        <f t="shared" ref="R4:V4" si="4">SUM(R5:R6)</f>
        <v>1741.7891300169977</v>
      </c>
      <c r="S4" s="122">
        <f t="shared" si="4"/>
        <v>3491.0800278386546</v>
      </c>
      <c r="T4" s="122">
        <f t="shared" si="4"/>
        <v>2816.238004843693</v>
      </c>
      <c r="U4" s="122">
        <f t="shared" si="4"/>
        <v>2701.1096340438949</v>
      </c>
      <c r="V4" s="122">
        <f t="shared" si="4"/>
        <v>2982.1840723914788</v>
      </c>
      <c r="W4" s="122">
        <f t="shared" ref="W4" si="5">SUM(W5:W6)</f>
        <v>3323.8610902314263</v>
      </c>
      <c r="DA4" s="130" t="s">
        <v>2580</v>
      </c>
    </row>
    <row r="5" spans="1:105" ht="12" customHeight="1" x14ac:dyDescent="0.25">
      <c r="A5" s="97" t="s">
        <v>51</v>
      </c>
      <c r="B5" s="98">
        <v>2788.3771986636802</v>
      </c>
      <c r="C5" s="98">
        <v>3276.2310605111547</v>
      </c>
      <c r="D5" s="98">
        <v>1840.9218109467679</v>
      </c>
      <c r="E5" s="98">
        <v>2554.4319241192411</v>
      </c>
      <c r="F5" s="98">
        <v>3438.8369027867789</v>
      </c>
      <c r="G5" s="98">
        <v>4231.2172351187564</v>
      </c>
      <c r="H5" s="98">
        <v>1523.885281853296</v>
      </c>
      <c r="I5" s="98">
        <v>2000.4307512438218</v>
      </c>
      <c r="J5" s="98">
        <v>6628.0703394536849</v>
      </c>
      <c r="K5" s="98">
        <v>3966.4755186033303</v>
      </c>
      <c r="L5" s="98">
        <v>3943.5624281191322</v>
      </c>
      <c r="M5" s="98">
        <v>5999.1432973914589</v>
      </c>
      <c r="N5" s="98">
        <v>622.27874736967215</v>
      </c>
      <c r="O5" s="98">
        <v>1323.1546551331169</v>
      </c>
      <c r="P5" s="98">
        <v>3153.8950033887841</v>
      </c>
      <c r="Q5" s="98">
        <v>4411.6448624855848</v>
      </c>
      <c r="R5" s="98">
        <v>1741.7891300169977</v>
      </c>
      <c r="S5" s="98">
        <v>3491.0800278386546</v>
      </c>
      <c r="T5" s="98">
        <v>2816.238004843693</v>
      </c>
      <c r="U5" s="98">
        <v>2701.1096340438949</v>
      </c>
      <c r="V5" s="98">
        <v>2982.1840723914788</v>
      </c>
      <c r="W5" s="98">
        <v>3323.8610902314263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3.1511373703801402</v>
      </c>
      <c r="C9" s="122">
        <v>3.1470758480912866</v>
      </c>
      <c r="D9" s="122">
        <v>3.2781272167021607</v>
      </c>
      <c r="E9" s="122">
        <v>3.3123449077145444</v>
      </c>
      <c r="F9" s="122">
        <v>3.3717910237233966</v>
      </c>
      <c r="G9" s="122">
        <v>3.3758998099957127</v>
      </c>
      <c r="H9" s="122">
        <v>2.6459671565750669</v>
      </c>
      <c r="I9" s="122">
        <v>1.3008669916900344</v>
      </c>
      <c r="J9" s="122">
        <v>1.4090436823815213</v>
      </c>
      <c r="K9" s="122">
        <v>1.4438629537634109</v>
      </c>
      <c r="L9" s="122">
        <v>1.3457496081146969</v>
      </c>
      <c r="M9" s="122">
        <v>1.1717641406144672</v>
      </c>
      <c r="N9" s="122">
        <v>1.0055288097128987</v>
      </c>
      <c r="O9" s="122">
        <v>2.1070045575745793</v>
      </c>
      <c r="P9" s="122">
        <v>2.1481951493558982</v>
      </c>
      <c r="Q9" s="122">
        <v>1.7826876819872386</v>
      </c>
      <c r="R9" s="122">
        <v>1.6806072789636346</v>
      </c>
      <c r="S9" s="122">
        <v>1.6702828244495291</v>
      </c>
      <c r="T9" s="122">
        <v>1.5945197246854577</v>
      </c>
      <c r="U9" s="122">
        <v>1.6131799501817079</v>
      </c>
      <c r="V9" s="122">
        <v>1.8157866013492672</v>
      </c>
      <c r="W9" s="122">
        <v>1.6780786121796356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448.00240910779297</v>
      </c>
      <c r="C11" s="98">
        <v>446.4051038079383</v>
      </c>
      <c r="D11" s="98">
        <v>468.46266713642603</v>
      </c>
      <c r="E11" s="98">
        <v>471.64279918748315</v>
      </c>
      <c r="F11" s="98">
        <v>481.73509274656215</v>
      </c>
      <c r="G11" s="98">
        <v>475.90523365148675</v>
      </c>
      <c r="H11" s="98">
        <v>479.71384548705964</v>
      </c>
      <c r="I11" s="98">
        <v>444.89651115799182</v>
      </c>
      <c r="J11" s="98">
        <v>483.65424397745716</v>
      </c>
      <c r="K11" s="98">
        <v>517.02325936011471</v>
      </c>
      <c r="L11" s="98">
        <v>490.30144055645457</v>
      </c>
      <c r="M11" s="98">
        <v>411.39573736846108</v>
      </c>
      <c r="N11" s="98">
        <v>358.86205964420344</v>
      </c>
      <c r="O11" s="98">
        <v>503.1225882837013</v>
      </c>
      <c r="P11" s="98">
        <v>483.24161359796494</v>
      </c>
      <c r="Q11" s="98">
        <v>455.43425780293029</v>
      </c>
      <c r="R11" s="98">
        <v>451.44312669685064</v>
      </c>
      <c r="S11" s="98">
        <v>465.42794008247967</v>
      </c>
      <c r="T11" s="98">
        <v>461.39602578852833</v>
      </c>
      <c r="U11" s="98">
        <v>453.23023963968802</v>
      </c>
      <c r="V11" s="98">
        <v>451.1404346806861</v>
      </c>
      <c r="W11" s="98">
        <v>445.02644795003937</v>
      </c>
      <c r="DA11" s="63" t="s">
        <v>2587</v>
      </c>
    </row>
    <row r="12" spans="1:105" ht="12" customHeight="1" x14ac:dyDescent="0.25">
      <c r="A12" s="97" t="s">
        <v>123</v>
      </c>
      <c r="B12" s="98">
        <v>88.456897398730391</v>
      </c>
      <c r="C12" s="98">
        <v>87.404514634068462</v>
      </c>
      <c r="D12" s="98">
        <v>94.348355568453016</v>
      </c>
      <c r="E12" s="98">
        <v>92.272953096052234</v>
      </c>
      <c r="F12" s="98">
        <v>96.085210318629876</v>
      </c>
      <c r="G12" s="98">
        <v>107.93863907876518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88.456897398730391</v>
      </c>
      <c r="C13" s="101">
        <v>87.404514634068462</v>
      </c>
      <c r="D13" s="101">
        <v>94.348355568453016</v>
      </c>
      <c r="E13" s="101">
        <v>92.272953096052234</v>
      </c>
      <c r="F13" s="101">
        <v>96.085210318629876</v>
      </c>
      <c r="G13" s="101">
        <v>107.93863907876518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8.1451725706707077</v>
      </c>
      <c r="C19" s="122">
        <v>8.1935130789207005</v>
      </c>
      <c r="D19" s="122">
        <v>8.6983406272585899</v>
      </c>
      <c r="E19" s="122">
        <v>8.4081428887548011</v>
      </c>
      <c r="F19" s="122">
        <v>9.6293486938245447</v>
      </c>
      <c r="G19" s="122">
        <v>8.9223454089406271</v>
      </c>
      <c r="H19" s="122">
        <v>9.2625100358270647</v>
      </c>
      <c r="I19" s="122">
        <v>10.211958698213582</v>
      </c>
      <c r="J19" s="122">
        <v>10.251566534812197</v>
      </c>
      <c r="K19" s="122">
        <v>8.9390741536530971</v>
      </c>
      <c r="L19" s="122">
        <v>11.026537834664685</v>
      </c>
      <c r="M19" s="122">
        <v>10.383026349592104</v>
      </c>
      <c r="N19" s="122">
        <v>3.5947980021668737</v>
      </c>
      <c r="O19" s="122">
        <v>26.360629032437302</v>
      </c>
      <c r="P19" s="122">
        <v>29.406768172358131</v>
      </c>
      <c r="Q19" s="122">
        <v>27.000409670019597</v>
      </c>
      <c r="R19" s="122">
        <v>25.773880202258489</v>
      </c>
      <c r="S19" s="122">
        <v>27.946512290465463</v>
      </c>
      <c r="T19" s="122">
        <v>37.339233605808076</v>
      </c>
      <c r="U19" s="122">
        <v>43.176874170912235</v>
      </c>
      <c r="V19" s="122">
        <v>55.620965162622319</v>
      </c>
      <c r="W19" s="122">
        <v>58.943890748980991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188.02233529872834</v>
      </c>
      <c r="C21" s="98">
        <v>189.09308891670167</v>
      </c>
      <c r="D21" s="98">
        <v>200.78543988640757</v>
      </c>
      <c r="E21" s="98">
        <v>193.91279537190761</v>
      </c>
      <c r="F21" s="98">
        <v>221.76246320255629</v>
      </c>
      <c r="G21" s="98">
        <v>205.98237606764843</v>
      </c>
      <c r="H21" s="98">
        <v>204.7918377433472</v>
      </c>
      <c r="I21" s="98">
        <v>211.08455287186536</v>
      </c>
      <c r="J21" s="98">
        <v>213.26364927722949</v>
      </c>
      <c r="K21" s="98">
        <v>188.29020410905568</v>
      </c>
      <c r="L21" s="98">
        <v>234.01953113181557</v>
      </c>
      <c r="M21" s="98">
        <v>219.12157247062677</v>
      </c>
      <c r="N21" s="98">
        <v>68.729114184285706</v>
      </c>
      <c r="O21" s="98">
        <v>248.93667473287542</v>
      </c>
      <c r="P21" s="98">
        <v>242.01667743243871</v>
      </c>
      <c r="Q21" s="98">
        <v>212.40058340125387</v>
      </c>
      <c r="R21" s="98">
        <v>200.81555002892284</v>
      </c>
      <c r="S21" s="98">
        <v>200.79506420357978</v>
      </c>
      <c r="T21" s="98">
        <v>243.29740136599202</v>
      </c>
      <c r="U21" s="98">
        <v>252.48463505242054</v>
      </c>
      <c r="V21" s="98">
        <v>283.60466005493805</v>
      </c>
      <c r="W21" s="98">
        <v>274.48498378629955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1906.9252249167032</v>
      </c>
      <c r="C24" s="117">
        <f t="shared" si="7"/>
        <v>2142.4368175949799</v>
      </c>
      <c r="D24" s="117">
        <f t="shared" si="7"/>
        <v>1904.7613468947407</v>
      </c>
      <c r="E24" s="117">
        <f t="shared" si="7"/>
        <v>2246.6476580506564</v>
      </c>
      <c r="F24" s="117">
        <f t="shared" si="7"/>
        <v>2498.8555449009104</v>
      </c>
      <c r="G24" s="117">
        <f t="shared" si="7"/>
        <v>2487.7418065349707</v>
      </c>
      <c r="H24" s="117">
        <f t="shared" si="7"/>
        <v>2446.0202569546491</v>
      </c>
      <c r="I24" s="117">
        <f t="shared" si="7"/>
        <v>2311.7062519103783</v>
      </c>
      <c r="J24" s="117">
        <f t="shared" si="7"/>
        <v>2260.6726866965009</v>
      </c>
      <c r="K24" s="117">
        <f t="shared" si="7"/>
        <v>1741.3536808983729</v>
      </c>
      <c r="L24" s="117">
        <f t="shared" si="7"/>
        <v>1970.7036080890234</v>
      </c>
      <c r="M24" s="117">
        <f t="shared" si="7"/>
        <v>1578.3149087203467</v>
      </c>
      <c r="N24" s="117">
        <f t="shared" si="7"/>
        <v>631.89227007209433</v>
      </c>
      <c r="O24" s="117">
        <f t="shared" si="7"/>
        <v>1737.6331783205512</v>
      </c>
      <c r="P24" s="117">
        <f t="shared" si="7"/>
        <v>2583.8565063527749</v>
      </c>
      <c r="Q24" s="117">
        <f t="shared" si="7"/>
        <v>2241.1959876800938</v>
      </c>
      <c r="R24" s="117">
        <f t="shared" ref="R24:V24" si="8">R25+R28+R30+R39</f>
        <v>2156.4541505861812</v>
      </c>
      <c r="S24" s="117">
        <f t="shared" si="8"/>
        <v>2173.2163185044019</v>
      </c>
      <c r="T24" s="117">
        <f t="shared" si="8"/>
        <v>1645.6777661637377</v>
      </c>
      <c r="U24" s="117">
        <f t="shared" si="8"/>
        <v>1330.0105033237928</v>
      </c>
      <c r="V24" s="117">
        <f t="shared" si="8"/>
        <v>612.35638806579811</v>
      </c>
      <c r="W24" s="117">
        <f t="shared" ref="W24" si="9">W25+W28+W30+W39</f>
        <v>2158.8479330797004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1895.619233107381</v>
      </c>
      <c r="C25" s="122">
        <f t="shared" si="10"/>
        <v>2131.1830828420029</v>
      </c>
      <c r="D25" s="122">
        <f t="shared" si="10"/>
        <v>1892.8732342055903</v>
      </c>
      <c r="E25" s="122">
        <f t="shared" si="10"/>
        <v>2235.1601982800403</v>
      </c>
      <c r="F25" s="122">
        <f t="shared" si="10"/>
        <v>2486.6657499177982</v>
      </c>
      <c r="G25" s="122">
        <f t="shared" si="10"/>
        <v>2476.5549934289929</v>
      </c>
      <c r="H25" s="122">
        <f t="shared" si="10"/>
        <v>2434.9520588552687</v>
      </c>
      <c r="I25" s="122">
        <f t="shared" si="10"/>
        <v>2300.5895020194912</v>
      </c>
      <c r="J25" s="122">
        <f t="shared" si="10"/>
        <v>2249.2635626173537</v>
      </c>
      <c r="K25" s="122">
        <f t="shared" si="10"/>
        <v>1731.0378648024766</v>
      </c>
      <c r="L25" s="122">
        <f t="shared" si="10"/>
        <v>1958.8369989787025</v>
      </c>
      <c r="M25" s="122">
        <f t="shared" si="10"/>
        <v>1567.1292845070159</v>
      </c>
      <c r="N25" s="122">
        <f t="shared" si="10"/>
        <v>627.18680446004362</v>
      </c>
      <c r="O25" s="122">
        <f t="shared" si="10"/>
        <v>1717.3631826108083</v>
      </c>
      <c r="P25" s="122">
        <f t="shared" si="10"/>
        <v>2560.3027885936617</v>
      </c>
      <c r="Q25" s="122">
        <f t="shared" si="10"/>
        <v>2218.1842973110097</v>
      </c>
      <c r="R25" s="122">
        <f t="shared" ref="R25:V25" si="11">SUM(R26:R27)</f>
        <v>2133.1559808769707</v>
      </c>
      <c r="S25" s="122">
        <f t="shared" si="11"/>
        <v>2146.6845116483219</v>
      </c>
      <c r="T25" s="122">
        <f t="shared" si="11"/>
        <v>1608.0693504695109</v>
      </c>
      <c r="U25" s="122">
        <f t="shared" si="11"/>
        <v>1285.3281423540288</v>
      </c>
      <c r="V25" s="122">
        <f t="shared" si="11"/>
        <v>554.43601073484717</v>
      </c>
      <c r="W25" s="122">
        <f t="shared" ref="W25" si="12">SUM(W26:W27)</f>
        <v>2097.3987287973396</v>
      </c>
      <c r="DA25" s="130" t="s">
        <v>2600</v>
      </c>
    </row>
    <row r="26" spans="1:105" ht="12" customHeight="1" x14ac:dyDescent="0.25">
      <c r="A26" s="97" t="s">
        <v>74</v>
      </c>
      <c r="B26" s="98">
        <v>1895.619233107381</v>
      </c>
      <c r="C26" s="98">
        <v>2131.1830828420029</v>
      </c>
      <c r="D26" s="98">
        <v>1892.8732342055903</v>
      </c>
      <c r="E26" s="98">
        <v>2235.1601982800403</v>
      </c>
      <c r="F26" s="98">
        <v>2486.6657499177982</v>
      </c>
      <c r="G26" s="98">
        <v>2476.5549934289929</v>
      </c>
      <c r="H26" s="98">
        <v>2434.9520588552687</v>
      </c>
      <c r="I26" s="98">
        <v>2300.5895020194912</v>
      </c>
      <c r="J26" s="98">
        <v>2249.2635626173537</v>
      </c>
      <c r="K26" s="98">
        <v>1731.0378648024766</v>
      </c>
      <c r="L26" s="98">
        <v>1958.8369989787025</v>
      </c>
      <c r="M26" s="98">
        <v>1567.1292845070159</v>
      </c>
      <c r="N26" s="98">
        <v>627.18680446004362</v>
      </c>
      <c r="O26" s="98">
        <v>1717.3631826108083</v>
      </c>
      <c r="P26" s="98">
        <v>2560.3027885936617</v>
      </c>
      <c r="Q26" s="98">
        <v>2218.1842973110097</v>
      </c>
      <c r="R26" s="98">
        <v>2133.1559808769707</v>
      </c>
      <c r="S26" s="98">
        <v>2146.6845116483219</v>
      </c>
      <c r="T26" s="98">
        <v>1608.0693504695109</v>
      </c>
      <c r="U26" s="98">
        <v>1285.3281423540288</v>
      </c>
      <c r="V26" s="98">
        <v>554.43601073484717</v>
      </c>
      <c r="W26" s="98">
        <v>2097.3987287973396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3.1599173584786575</v>
      </c>
      <c r="C30" s="122">
        <v>3.2280816178669864</v>
      </c>
      <c r="D30" s="122">
        <v>3.4150624941765959</v>
      </c>
      <c r="E30" s="122">
        <v>3.6126555742872721</v>
      </c>
      <c r="F30" s="122">
        <v>3.6760470133075644</v>
      </c>
      <c r="G30" s="122">
        <v>3.4618818749424101</v>
      </c>
      <c r="H30" s="122">
        <v>3.1692539496421266</v>
      </c>
      <c r="I30" s="122">
        <v>2.7044243237195222</v>
      </c>
      <c r="J30" s="122">
        <v>2.5944482698909668</v>
      </c>
      <c r="K30" s="122">
        <v>2.4448429237307714</v>
      </c>
      <c r="L30" s="122">
        <v>2.0621792782431734</v>
      </c>
      <c r="M30" s="122">
        <v>1.5459002341383585</v>
      </c>
      <c r="N30" s="122">
        <v>1.2913337511022436</v>
      </c>
      <c r="O30" s="122">
        <v>2.1403684516462849</v>
      </c>
      <c r="P30" s="122">
        <v>2.2534754584137442</v>
      </c>
      <c r="Q30" s="122">
        <v>2.1412104865763832</v>
      </c>
      <c r="R30" s="122">
        <v>2.0908336068327062</v>
      </c>
      <c r="S30" s="122">
        <v>2.2045558152117954</v>
      </c>
      <c r="T30" s="122">
        <v>2.2653456589690708</v>
      </c>
      <c r="U30" s="122">
        <v>2.4455383889824738</v>
      </c>
      <c r="V30" s="122">
        <v>2.5809489238974646</v>
      </c>
      <c r="W30" s="122">
        <v>2.4350086954502292</v>
      </c>
      <c r="DA30" s="130" t="s">
        <v>2605</v>
      </c>
    </row>
    <row r="31" spans="1:105" ht="12" customHeight="1" x14ac:dyDescent="0.25">
      <c r="A31" s="97" t="s">
        <v>141</v>
      </c>
      <c r="B31" s="98">
        <v>448.00240910779291</v>
      </c>
      <c r="C31" s="98">
        <v>444.88841208621312</v>
      </c>
      <c r="D31" s="98">
        <v>466.44396836034366</v>
      </c>
      <c r="E31" s="98">
        <v>466.67541787743744</v>
      </c>
      <c r="F31" s="98">
        <v>472.74009820782453</v>
      </c>
      <c r="G31" s="98">
        <v>462.61076330076986</v>
      </c>
      <c r="H31" s="98">
        <v>470.77709313427067</v>
      </c>
      <c r="I31" s="98">
        <v>449.08442770548004</v>
      </c>
      <c r="J31" s="98">
        <v>487.23350453470016</v>
      </c>
      <c r="K31" s="98">
        <v>518.0605939720283</v>
      </c>
      <c r="L31" s="98">
        <v>488.78068373063519</v>
      </c>
      <c r="M31" s="98">
        <v>405.03809794603006</v>
      </c>
      <c r="N31" s="98">
        <v>356.60233831723309</v>
      </c>
      <c r="O31" s="98">
        <v>522.96318091965713</v>
      </c>
      <c r="P31" s="98">
        <v>502.47008473923086</v>
      </c>
      <c r="Q31" s="98">
        <v>471.65727045904987</v>
      </c>
      <c r="R31" s="98">
        <v>460.32377301759232</v>
      </c>
      <c r="S31" s="98">
        <v>470.95706800910813</v>
      </c>
      <c r="T31" s="98">
        <v>460.61439297610849</v>
      </c>
      <c r="U31" s="98">
        <v>455.78665889147391</v>
      </c>
      <c r="V31" s="98">
        <v>452.38395993852805</v>
      </c>
      <c r="W31" s="98">
        <v>452.79372772518127</v>
      </c>
      <c r="DA31" s="63" t="s">
        <v>2606</v>
      </c>
    </row>
    <row r="32" spans="1:105" ht="12" customHeight="1" x14ac:dyDescent="0.25">
      <c r="A32" s="97" t="s">
        <v>140</v>
      </c>
      <c r="B32" s="98">
        <v>88.456897398730391</v>
      </c>
      <c r="C32" s="98">
        <v>86.985273052329504</v>
      </c>
      <c r="D32" s="98">
        <v>93.820382694435168</v>
      </c>
      <c r="E32" s="98">
        <v>91.133094353863228</v>
      </c>
      <c r="F32" s="98">
        <v>94.660867908830781</v>
      </c>
      <c r="G32" s="98">
        <v>105.29046255243061</v>
      </c>
      <c r="H32" s="98">
        <v>95.45388638190289</v>
      </c>
      <c r="I32" s="98">
        <v>91.779056692949794</v>
      </c>
      <c r="J32" s="98">
        <v>97.847470327412225</v>
      </c>
      <c r="K32" s="98">
        <v>104.99564951807595</v>
      </c>
      <c r="L32" s="98">
        <v>98.866264359854398</v>
      </c>
      <c r="M32" s="98">
        <v>64.568874286210971</v>
      </c>
      <c r="N32" s="98">
        <v>3.7116428505808412</v>
      </c>
      <c r="O32" s="98">
        <v>91.343058166413655</v>
      </c>
      <c r="P32" s="98">
        <v>87.607913227918104</v>
      </c>
      <c r="Q32" s="98">
        <v>78.224229028686764</v>
      </c>
      <c r="R32" s="98">
        <v>90.171696278189827</v>
      </c>
      <c r="S32" s="98">
        <v>97.399730933367906</v>
      </c>
      <c r="T32" s="98">
        <v>95.574029021764346</v>
      </c>
      <c r="U32" s="98">
        <v>93.916213358762363</v>
      </c>
      <c r="V32" s="98">
        <v>79.78290467975593</v>
      </c>
      <c r="W32" s="98">
        <v>84.729595859994589</v>
      </c>
      <c r="DA32" s="63" t="s">
        <v>2607</v>
      </c>
    </row>
    <row r="33" spans="1:105" ht="12" customHeight="1" x14ac:dyDescent="0.25">
      <c r="A33" s="100" t="s">
        <v>50</v>
      </c>
      <c r="B33" s="101">
        <v>88.456897398730391</v>
      </c>
      <c r="C33" s="101">
        <v>86.985273052329504</v>
      </c>
      <c r="D33" s="101">
        <v>93.820382694435168</v>
      </c>
      <c r="E33" s="101">
        <v>91.133094353863228</v>
      </c>
      <c r="F33" s="101">
        <v>94.660867908830781</v>
      </c>
      <c r="G33" s="101">
        <v>105.29046255243061</v>
      </c>
      <c r="H33" s="101">
        <v>95.45388638190289</v>
      </c>
      <c r="I33" s="101">
        <v>91.779056692949794</v>
      </c>
      <c r="J33" s="101">
        <v>97.847470327412225</v>
      </c>
      <c r="K33" s="101">
        <v>104.99564951807595</v>
      </c>
      <c r="L33" s="101">
        <v>98.866264359854398</v>
      </c>
      <c r="M33" s="101">
        <v>64.568874286210971</v>
      </c>
      <c r="N33" s="101">
        <v>3.7116428505808412</v>
      </c>
      <c r="O33" s="101">
        <v>91.343058166413655</v>
      </c>
      <c r="P33" s="101">
        <v>87.607913227918104</v>
      </c>
      <c r="Q33" s="101">
        <v>78.224229028686764</v>
      </c>
      <c r="R33" s="101">
        <v>90.171696278189827</v>
      </c>
      <c r="S33" s="101">
        <v>97.399730933367906</v>
      </c>
      <c r="T33" s="101">
        <v>95.574029021764346</v>
      </c>
      <c r="U33" s="101">
        <v>93.916213358762363</v>
      </c>
      <c r="V33" s="101">
        <v>79.78290467975593</v>
      </c>
      <c r="W33" s="101">
        <v>84.729595859994589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8.1460744508436314</v>
      </c>
      <c r="C39" s="122">
        <v>8.0256531351100104</v>
      </c>
      <c r="D39" s="122">
        <v>8.4730501949737764</v>
      </c>
      <c r="E39" s="122">
        <v>7.87480419632905</v>
      </c>
      <c r="F39" s="122">
        <v>8.513747969804653</v>
      </c>
      <c r="G39" s="122">
        <v>7.7249312310355931</v>
      </c>
      <c r="H39" s="122">
        <v>7.8989441497384627</v>
      </c>
      <c r="I39" s="122">
        <v>8.4123255671673434</v>
      </c>
      <c r="J39" s="122">
        <v>8.8146758092561051</v>
      </c>
      <c r="K39" s="122">
        <v>7.8709731721655087</v>
      </c>
      <c r="L39" s="122">
        <v>9.804429832077842</v>
      </c>
      <c r="M39" s="122">
        <v>9.6397239791924374</v>
      </c>
      <c r="N39" s="122">
        <v>3.4141318609484443</v>
      </c>
      <c r="O39" s="122">
        <v>18.129627258096704</v>
      </c>
      <c r="P39" s="122">
        <v>21.300242300699335</v>
      </c>
      <c r="Q39" s="122">
        <v>20.870479882507961</v>
      </c>
      <c r="R39" s="122">
        <v>21.20733610237772</v>
      </c>
      <c r="S39" s="122">
        <v>24.327251040868184</v>
      </c>
      <c r="T39" s="122">
        <v>35.343070035257682</v>
      </c>
      <c r="U39" s="122">
        <v>42.23682258078162</v>
      </c>
      <c r="V39" s="122">
        <v>55.339428407053425</v>
      </c>
      <c r="W39" s="122">
        <v>59.014195586910816</v>
      </c>
      <c r="DA39" s="130" t="s">
        <v>2614</v>
      </c>
    </row>
    <row r="40" spans="1:105" ht="12" customHeight="1" x14ac:dyDescent="0.25">
      <c r="A40" s="97" t="s">
        <v>50</v>
      </c>
      <c r="B40" s="98">
        <v>188.02233529872828</v>
      </c>
      <c r="C40" s="98">
        <v>188.97184422152708</v>
      </c>
      <c r="D40" s="98">
        <v>200.62465398315516</v>
      </c>
      <c r="E40" s="98">
        <v>193.52152596186559</v>
      </c>
      <c r="F40" s="98">
        <v>220.72629469875949</v>
      </c>
      <c r="G40" s="98">
        <v>204.18467803149804</v>
      </c>
      <c r="H40" s="98">
        <v>203.90318913166578</v>
      </c>
      <c r="I40" s="98">
        <v>211.47885037085629</v>
      </c>
      <c r="J40" s="98">
        <v>213.52809338163709</v>
      </c>
      <c r="K40" s="98">
        <v>188.38947322628132</v>
      </c>
      <c r="L40" s="98">
        <v>233.97237993829299</v>
      </c>
      <c r="M40" s="98">
        <v>218.82038233272033</v>
      </c>
      <c r="N40" s="98">
        <v>68.658883058785236</v>
      </c>
      <c r="O40" s="98">
        <v>249.01486343540918</v>
      </c>
      <c r="P40" s="98">
        <v>242.05247783165163</v>
      </c>
      <c r="Q40" s="98">
        <v>212.41615413095727</v>
      </c>
      <c r="R40" s="98">
        <v>200.80037998081988</v>
      </c>
      <c r="S40" s="98">
        <v>200.85601929502786</v>
      </c>
      <c r="T40" s="98">
        <v>243.16119343492883</v>
      </c>
      <c r="U40" s="98">
        <v>252.6013904183352</v>
      </c>
      <c r="V40" s="98">
        <v>283.61370687925017</v>
      </c>
      <c r="W40" s="98">
        <v>274.45171954818159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2714.8576854335793</v>
      </c>
      <c r="C43" s="117">
        <f t="shared" si="14"/>
        <v>2870.4421585547561</v>
      </c>
      <c r="D43" s="117">
        <f t="shared" si="14"/>
        <v>2947.4755707220652</v>
      </c>
      <c r="E43" s="117">
        <f t="shared" si="14"/>
        <v>3454.5277465531321</v>
      </c>
      <c r="F43" s="117">
        <f t="shared" si="14"/>
        <v>3228.7511749846562</v>
      </c>
      <c r="G43" s="117">
        <f t="shared" si="14"/>
        <v>3376.6101443622169</v>
      </c>
      <c r="H43" s="117">
        <f t="shared" si="14"/>
        <v>3355.8993982229335</v>
      </c>
      <c r="I43" s="117">
        <f t="shared" si="14"/>
        <v>3139.5295336675017</v>
      </c>
      <c r="J43" s="117">
        <f t="shared" si="14"/>
        <v>3109.7230721939659</v>
      </c>
      <c r="K43" s="117">
        <f t="shared" si="14"/>
        <v>2721.7830235249289</v>
      </c>
      <c r="L43" s="117">
        <f t="shared" si="14"/>
        <v>2526.6885419764139</v>
      </c>
      <c r="M43" s="117">
        <f t="shared" si="14"/>
        <v>3584.1598365864106</v>
      </c>
      <c r="N43" s="117">
        <f t="shared" si="14"/>
        <v>2843.013454474491</v>
      </c>
      <c r="O43" s="117">
        <f t="shared" si="14"/>
        <v>1431.2686671090055</v>
      </c>
      <c r="P43" s="117">
        <f t="shared" si="14"/>
        <v>1507.4742783564668</v>
      </c>
      <c r="Q43" s="117">
        <f t="shared" si="14"/>
        <v>2334.2731581238527</v>
      </c>
      <c r="R43" s="117">
        <f t="shared" ref="R43:V43" si="15">R44+R47+R49+R58</f>
        <v>2135.2476456865061</v>
      </c>
      <c r="S43" s="117">
        <f t="shared" si="15"/>
        <v>2171.7370225512313</v>
      </c>
      <c r="T43" s="117">
        <f t="shared" si="15"/>
        <v>1877.7686352579994</v>
      </c>
      <c r="U43" s="117">
        <f t="shared" si="15"/>
        <v>2073.6309842469268</v>
      </c>
      <c r="V43" s="117">
        <f t="shared" si="15"/>
        <v>2269.2665211744247</v>
      </c>
      <c r="W43" s="117">
        <f t="shared" ref="W43" si="16">W44+W47+W49+W58</f>
        <v>2055.693691887936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2559.5958693560751</v>
      </c>
      <c r="C44" s="122">
        <f t="shared" si="17"/>
        <v>2721.3139122725001</v>
      </c>
      <c r="D44" s="122">
        <f t="shared" si="17"/>
        <v>2807.1140934917225</v>
      </c>
      <c r="E44" s="122">
        <f t="shared" si="17"/>
        <v>3315.963164857214</v>
      </c>
      <c r="F44" s="122">
        <f t="shared" si="17"/>
        <v>3098.7224505792906</v>
      </c>
      <c r="G44" s="122">
        <f t="shared" si="17"/>
        <v>3255.4247741126487</v>
      </c>
      <c r="H44" s="122">
        <f t="shared" si="17"/>
        <v>3237.7492200599759</v>
      </c>
      <c r="I44" s="122">
        <f t="shared" si="17"/>
        <v>3027.9593390659302</v>
      </c>
      <c r="J44" s="122">
        <f t="shared" si="17"/>
        <v>2992.4752823574804</v>
      </c>
      <c r="K44" s="122">
        <f t="shared" si="17"/>
        <v>2608.3465846459903</v>
      </c>
      <c r="L44" s="122">
        <f t="shared" si="17"/>
        <v>2419.2383224978885</v>
      </c>
      <c r="M44" s="122">
        <f t="shared" si="17"/>
        <v>3472.4594305233923</v>
      </c>
      <c r="N44" s="122">
        <f t="shared" si="17"/>
        <v>2742.6315375780146</v>
      </c>
      <c r="O44" s="122">
        <f t="shared" si="17"/>
        <v>1336.365997517411</v>
      </c>
      <c r="P44" s="122">
        <f t="shared" si="17"/>
        <v>1405.8353459892251</v>
      </c>
      <c r="Q44" s="122">
        <f t="shared" si="17"/>
        <v>2216.528672571334</v>
      </c>
      <c r="R44" s="122">
        <f t="shared" ref="R44:V44" si="18">SUM(R45:R46)</f>
        <v>2011.5884008410196</v>
      </c>
      <c r="S44" s="122">
        <f t="shared" si="18"/>
        <v>2067.8095309833684</v>
      </c>
      <c r="T44" s="122">
        <f t="shared" si="18"/>
        <v>1758.675165236376</v>
      </c>
      <c r="U44" s="122">
        <f t="shared" si="18"/>
        <v>1937.9970857522642</v>
      </c>
      <c r="V44" s="122">
        <f t="shared" si="18"/>
        <v>2123.3312375728715</v>
      </c>
      <c r="W44" s="122">
        <f t="shared" ref="W44" si="19">SUM(W45:W46)</f>
        <v>1889.9656018719479</v>
      </c>
      <c r="DA44" s="130" t="s">
        <v>2618</v>
      </c>
    </row>
    <row r="45" spans="1:105" ht="12" customHeight="1" x14ac:dyDescent="0.25">
      <c r="A45" s="97" t="s">
        <v>216</v>
      </c>
      <c r="B45" s="98">
        <v>2559.5958693560751</v>
      </c>
      <c r="C45" s="98">
        <v>2721.3139122725001</v>
      </c>
      <c r="D45" s="98">
        <v>2807.1140934917225</v>
      </c>
      <c r="E45" s="98">
        <v>3315.963164857214</v>
      </c>
      <c r="F45" s="98">
        <v>3098.7224505792906</v>
      </c>
      <c r="G45" s="98">
        <v>3255.4247741126487</v>
      </c>
      <c r="H45" s="98">
        <v>3237.7492200599759</v>
      </c>
      <c r="I45" s="98">
        <v>3027.9593390659302</v>
      </c>
      <c r="J45" s="98">
        <v>2992.4752823574804</v>
      </c>
      <c r="K45" s="98">
        <v>2608.3465846459903</v>
      </c>
      <c r="L45" s="98">
        <v>2419.2383224978885</v>
      </c>
      <c r="M45" s="98">
        <v>3472.4594305233923</v>
      </c>
      <c r="N45" s="98">
        <v>2742.6315375780146</v>
      </c>
      <c r="O45" s="98">
        <v>1336.365997517411</v>
      </c>
      <c r="P45" s="98">
        <v>1405.8353459892251</v>
      </c>
      <c r="Q45" s="98">
        <v>2216.528672571334</v>
      </c>
      <c r="R45" s="98">
        <v>2011.5884008410196</v>
      </c>
      <c r="S45" s="98">
        <v>2067.8095309833684</v>
      </c>
      <c r="T45" s="98">
        <v>1758.675165236376</v>
      </c>
      <c r="U45" s="98">
        <v>1937.9970857522642</v>
      </c>
      <c r="V45" s="98">
        <v>2123.3312375728715</v>
      </c>
      <c r="W45" s="98">
        <v>1889.9656018719479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147.11649673343464</v>
      </c>
      <c r="C49" s="122">
        <v>141.31515508248404</v>
      </c>
      <c r="D49" s="122">
        <v>132.74737283884622</v>
      </c>
      <c r="E49" s="122">
        <v>131.62289111741214</v>
      </c>
      <c r="F49" s="122">
        <v>122.45446215106915</v>
      </c>
      <c r="G49" s="122">
        <v>114.23780601384017</v>
      </c>
      <c r="H49" s="122">
        <v>111.05446751443198</v>
      </c>
      <c r="I49" s="122">
        <v>103.93159318563812</v>
      </c>
      <c r="J49" s="122">
        <v>109.10934127613237</v>
      </c>
      <c r="K49" s="122">
        <v>105.96782291423472</v>
      </c>
      <c r="L49" s="122">
        <v>97.814144359033193</v>
      </c>
      <c r="M49" s="122">
        <v>102.20905506973563</v>
      </c>
      <c r="N49" s="122">
        <v>97.104044732077483</v>
      </c>
      <c r="O49" s="122">
        <v>78.799106608748986</v>
      </c>
      <c r="P49" s="122">
        <v>83.178234697062834</v>
      </c>
      <c r="Q49" s="122">
        <v>99.549473576042743</v>
      </c>
      <c r="R49" s="122">
        <v>104.3124556481319</v>
      </c>
      <c r="S49" s="122">
        <v>80.027611476400082</v>
      </c>
      <c r="T49" s="122">
        <v>81.438296212485923</v>
      </c>
      <c r="U49" s="122">
        <v>86.792703744786394</v>
      </c>
      <c r="V49" s="122">
        <v>81.349017589793235</v>
      </c>
      <c r="W49" s="122">
        <v>99.53172493339251</v>
      </c>
      <c r="DA49" s="130" t="s">
        <v>2623</v>
      </c>
    </row>
    <row r="50" spans="1:105" ht="12" customHeight="1" x14ac:dyDescent="0.25">
      <c r="A50" s="97" t="s">
        <v>138</v>
      </c>
      <c r="B50" s="98">
        <v>594.13640956211771</v>
      </c>
      <c r="C50" s="98">
        <v>593.68712081218007</v>
      </c>
      <c r="D50" s="98">
        <v>589.23425396486687</v>
      </c>
      <c r="E50" s="98">
        <v>614.00879535079366</v>
      </c>
      <c r="F50" s="98">
        <v>616.80498195991254</v>
      </c>
      <c r="G50" s="98">
        <v>601.59583237639868</v>
      </c>
      <c r="H50" s="98">
        <v>610.48731973854228</v>
      </c>
      <c r="I50" s="98">
        <v>597.13159889410156</v>
      </c>
      <c r="J50" s="98">
        <v>663.28246945178091</v>
      </c>
      <c r="K50" s="98">
        <v>682.59918957346088</v>
      </c>
      <c r="L50" s="98">
        <v>647.30209337102747</v>
      </c>
      <c r="M50" s="98">
        <v>671.34278119713349</v>
      </c>
      <c r="N50" s="98">
        <v>642.87135103917512</v>
      </c>
      <c r="O50" s="98">
        <v>555.99999382514807</v>
      </c>
      <c r="P50" s="98">
        <v>597.00165959419576</v>
      </c>
      <c r="Q50" s="98">
        <v>672.49132266119318</v>
      </c>
      <c r="R50" s="98">
        <v>694.79654508136923</v>
      </c>
      <c r="S50" s="98">
        <v>563.78797866126649</v>
      </c>
      <c r="T50" s="98">
        <v>568.63171603614205</v>
      </c>
      <c r="U50" s="98">
        <v>603.67470862858454</v>
      </c>
      <c r="V50" s="98">
        <v>556.40691277876351</v>
      </c>
      <c r="W50" s="98">
        <v>620.96562412288961</v>
      </c>
      <c r="DA50" s="63" t="s">
        <v>2624</v>
      </c>
    </row>
    <row r="51" spans="1:105" ht="12" customHeight="1" x14ac:dyDescent="0.25">
      <c r="A51" s="97" t="s">
        <v>137</v>
      </c>
      <c r="B51" s="98">
        <v>117.52874530335882</v>
      </c>
      <c r="C51" s="98">
        <v>116.65575290354278</v>
      </c>
      <c r="D51" s="98">
        <v>118.98591652831085</v>
      </c>
      <c r="E51" s="98">
        <v>120.07090763025774</v>
      </c>
      <c r="F51" s="98">
        <v>124.5780339595139</v>
      </c>
      <c r="G51" s="98">
        <v>137.85906045923329</v>
      </c>
      <c r="H51" s="98">
        <v>124.87800392477624</v>
      </c>
      <c r="I51" s="98">
        <v>121.72462380214564</v>
      </c>
      <c r="J51" s="98">
        <v>133.21192818772886</v>
      </c>
      <c r="K51" s="98">
        <v>137.40983360957594</v>
      </c>
      <c r="L51" s="98">
        <v>130.70057036169973</v>
      </c>
      <c r="M51" s="98">
        <v>134.87229610882054</v>
      </c>
      <c r="N51" s="98">
        <v>108.97746457002995</v>
      </c>
      <c r="O51" s="98">
        <v>103.67070733623144</v>
      </c>
      <c r="P51" s="98">
        <v>109.78395941937885</v>
      </c>
      <c r="Q51" s="98">
        <v>118.43371780989128</v>
      </c>
      <c r="R51" s="98">
        <v>144.00904668552531</v>
      </c>
      <c r="S51" s="98">
        <v>120.22376920566947</v>
      </c>
      <c r="T51" s="98">
        <v>114.333832984517</v>
      </c>
      <c r="U51" s="98">
        <v>116.21272315635153</v>
      </c>
      <c r="V51" s="98">
        <v>103.11218911565905</v>
      </c>
      <c r="W51" s="98">
        <v>121.08788780668056</v>
      </c>
      <c r="DA51" s="63" t="s">
        <v>2625</v>
      </c>
    </row>
    <row r="52" spans="1:105" ht="12" customHeight="1" x14ac:dyDescent="0.25">
      <c r="A52" s="100" t="s">
        <v>216</v>
      </c>
      <c r="B52" s="101">
        <v>117.52874530335882</v>
      </c>
      <c r="C52" s="101">
        <v>116.65575290354278</v>
      </c>
      <c r="D52" s="101">
        <v>118.98591652831085</v>
      </c>
      <c r="E52" s="101">
        <v>120.07090763025774</v>
      </c>
      <c r="F52" s="101">
        <v>124.5780339595139</v>
      </c>
      <c r="G52" s="101">
        <v>137.85906045923329</v>
      </c>
      <c r="H52" s="101">
        <v>124.87800392477624</v>
      </c>
      <c r="I52" s="101">
        <v>121.72462380214564</v>
      </c>
      <c r="J52" s="101">
        <v>133.21192818772886</v>
      </c>
      <c r="K52" s="101">
        <v>137.40983360957594</v>
      </c>
      <c r="L52" s="101">
        <v>130.70057036169973</v>
      </c>
      <c r="M52" s="101">
        <v>134.87229610882054</v>
      </c>
      <c r="N52" s="101">
        <v>108.97746457002995</v>
      </c>
      <c r="O52" s="101">
        <v>103.67070733623144</v>
      </c>
      <c r="P52" s="101">
        <v>109.78395941937885</v>
      </c>
      <c r="Q52" s="101">
        <v>118.43371780989128</v>
      </c>
      <c r="R52" s="101">
        <v>144.00904668552531</v>
      </c>
      <c r="S52" s="101">
        <v>120.22376920566947</v>
      </c>
      <c r="T52" s="101">
        <v>114.333832984517</v>
      </c>
      <c r="U52" s="101">
        <v>116.21272315635153</v>
      </c>
      <c r="V52" s="101">
        <v>103.11218911565905</v>
      </c>
      <c r="W52" s="101">
        <v>121.08788780668056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8.1453193440693568</v>
      </c>
      <c r="C58" s="122">
        <v>7.8130911997718639</v>
      </c>
      <c r="D58" s="122">
        <v>7.6141043914961379</v>
      </c>
      <c r="E58" s="122">
        <v>6.9416905785062015</v>
      </c>
      <c r="F58" s="122">
        <v>7.5742622542964826</v>
      </c>
      <c r="G58" s="122">
        <v>6.9475642357277856</v>
      </c>
      <c r="H58" s="122">
        <v>7.0957106485256585</v>
      </c>
      <c r="I58" s="122">
        <v>7.6386014159331967</v>
      </c>
      <c r="J58" s="122">
        <v>8.1384485603529324</v>
      </c>
      <c r="K58" s="122">
        <v>7.4686159647038153</v>
      </c>
      <c r="L58" s="122">
        <v>9.6360751194922667</v>
      </c>
      <c r="M58" s="122">
        <v>9.4913509932826727</v>
      </c>
      <c r="N58" s="122">
        <v>3.2778721643991808</v>
      </c>
      <c r="O58" s="122">
        <v>16.103562982845531</v>
      </c>
      <c r="P58" s="122">
        <v>18.460697670178931</v>
      </c>
      <c r="Q58" s="122">
        <v>18.195011976476064</v>
      </c>
      <c r="R58" s="122">
        <v>19.346789197354521</v>
      </c>
      <c r="S58" s="122">
        <v>23.899880091462602</v>
      </c>
      <c r="T58" s="122">
        <v>37.655173809137629</v>
      </c>
      <c r="U58" s="122">
        <v>48.841194749876209</v>
      </c>
      <c r="V58" s="122">
        <v>64.58626601176006</v>
      </c>
      <c r="W58" s="122">
        <v>66.196365082595648</v>
      </c>
      <c r="DA58" s="130" t="s">
        <v>2632</v>
      </c>
    </row>
    <row r="59" spans="1:105" ht="12" customHeight="1" x14ac:dyDescent="0.25">
      <c r="A59" s="97" t="s">
        <v>50</v>
      </c>
      <c r="B59" s="98">
        <v>188.02233529872828</v>
      </c>
      <c r="C59" s="98">
        <v>188.80651771409697</v>
      </c>
      <c r="D59" s="98">
        <v>200.19967041550098</v>
      </c>
      <c r="E59" s="98">
        <v>192.95526569167427</v>
      </c>
      <c r="F59" s="98">
        <v>220.11084708366479</v>
      </c>
      <c r="G59" s="98">
        <v>203.8572686419416</v>
      </c>
      <c r="H59" s="98">
        <v>203.94173150548002</v>
      </c>
      <c r="I59" s="98">
        <v>211.64460266287517</v>
      </c>
      <c r="J59" s="98">
        <v>213.66377652198713</v>
      </c>
      <c r="K59" s="98">
        <v>188.44684239802788</v>
      </c>
      <c r="L59" s="98">
        <v>234.01336678355443</v>
      </c>
      <c r="M59" s="98">
        <v>218.88552420203712</v>
      </c>
      <c r="N59" s="98">
        <v>68.681445593682639</v>
      </c>
      <c r="O59" s="98">
        <v>249.07850621699149</v>
      </c>
      <c r="P59" s="98">
        <v>242.09778982103811</v>
      </c>
      <c r="Q59" s="98">
        <v>212.4398759588253</v>
      </c>
      <c r="R59" s="98">
        <v>200.7835128522797</v>
      </c>
      <c r="S59" s="98">
        <v>200.68065127723884</v>
      </c>
      <c r="T59" s="98">
        <v>242.64823549136037</v>
      </c>
      <c r="U59" s="98">
        <v>251.38814263982084</v>
      </c>
      <c r="V59" s="98">
        <v>282.11529715206245</v>
      </c>
      <c r="W59" s="98">
        <v>274.07781320922527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1756.8809792147806</v>
      </c>
      <c r="C62" s="117">
        <f t="shared" si="21"/>
        <v>1578.0154340836011</v>
      </c>
      <c r="D62" s="117">
        <f t="shared" si="21"/>
        <v>1313.4990496110856</v>
      </c>
      <c r="E62" s="117">
        <f t="shared" si="21"/>
        <v>1483.5455435847202</v>
      </c>
      <c r="F62" s="117">
        <f t="shared" si="21"/>
        <v>1393.9079280698752</v>
      </c>
      <c r="G62" s="117">
        <f t="shared" si="21"/>
        <v>1648.8107344199427</v>
      </c>
      <c r="H62" s="117">
        <f t="shared" si="21"/>
        <v>1988.7186578894573</v>
      </c>
      <c r="I62" s="117">
        <f t="shared" si="21"/>
        <v>1820.1353900696781</v>
      </c>
      <c r="J62" s="117">
        <f t="shared" si="21"/>
        <v>1681.436265796365</v>
      </c>
      <c r="K62" s="117">
        <f t="shared" si="21"/>
        <v>1705.8864616641974</v>
      </c>
      <c r="L62" s="117">
        <f t="shared" si="21"/>
        <v>1539.0184599706643</v>
      </c>
      <c r="M62" s="117">
        <f t="shared" si="21"/>
        <v>1971.8195082485256</v>
      </c>
      <c r="N62" s="117">
        <f t="shared" si="21"/>
        <v>1710.041056054507</v>
      </c>
      <c r="O62" s="117">
        <f t="shared" si="21"/>
        <v>1193.719948048881</v>
      </c>
      <c r="P62" s="117">
        <f t="shared" si="21"/>
        <v>1122.3853445586244</v>
      </c>
      <c r="Q62" s="117">
        <f t="shared" si="21"/>
        <v>1575.9920014908685</v>
      </c>
      <c r="R62" s="117">
        <f t="shared" ref="R62:V62" si="22">R63+R66+R68+R77</f>
        <v>1386.2187386230564</v>
      </c>
      <c r="S62" s="117">
        <f t="shared" si="22"/>
        <v>1409.8486159929716</v>
      </c>
      <c r="T62" s="117">
        <f t="shared" si="22"/>
        <v>1197.4502646419357</v>
      </c>
      <c r="U62" s="117">
        <f t="shared" si="22"/>
        <v>1269.5796474966257</v>
      </c>
      <c r="V62" s="117">
        <f t="shared" si="22"/>
        <v>1315.6624638410774</v>
      </c>
      <c r="W62" s="117">
        <f t="shared" ref="W62" si="23">W63+W66+W68+W77</f>
        <v>1378.9647206312015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1710.3919204893098</v>
      </c>
      <c r="C63" s="122">
        <f t="shared" si="24"/>
        <v>1538.0512713932073</v>
      </c>
      <c r="D63" s="122">
        <f t="shared" si="24"/>
        <v>1280.6387566404901</v>
      </c>
      <c r="E63" s="122">
        <f t="shared" si="24"/>
        <v>1450.4596605944685</v>
      </c>
      <c r="F63" s="122">
        <f t="shared" si="24"/>
        <v>1361.4271791611238</v>
      </c>
      <c r="G63" s="122">
        <f t="shared" si="24"/>
        <v>1612.9137818350882</v>
      </c>
      <c r="H63" s="122">
        <f t="shared" si="24"/>
        <v>1944.3759430811137</v>
      </c>
      <c r="I63" s="122">
        <f t="shared" si="24"/>
        <v>1777.771731663744</v>
      </c>
      <c r="J63" s="122">
        <f t="shared" si="24"/>
        <v>1638.4689902124214</v>
      </c>
      <c r="K63" s="122">
        <f t="shared" si="24"/>
        <v>1655.7822764107802</v>
      </c>
      <c r="L63" s="122">
        <f t="shared" si="24"/>
        <v>1492.1948977050597</v>
      </c>
      <c r="M63" s="122">
        <f t="shared" si="24"/>
        <v>1926.2358412013443</v>
      </c>
      <c r="N63" s="122">
        <f t="shared" si="24"/>
        <v>1662.6053187681582</v>
      </c>
      <c r="O63" s="122">
        <f t="shared" si="24"/>
        <v>1139.545101931157</v>
      </c>
      <c r="P63" s="122">
        <f t="shared" si="24"/>
        <v>1071.2646295022878</v>
      </c>
      <c r="Q63" s="122">
        <f t="shared" si="24"/>
        <v>1520.7625941110698</v>
      </c>
      <c r="R63" s="122">
        <f t="shared" ref="R63:V63" si="25">SUM(R64:R65)</f>
        <v>1331.6256368567531</v>
      </c>
      <c r="S63" s="122">
        <f t="shared" si="25"/>
        <v>1346.7955377697265</v>
      </c>
      <c r="T63" s="122">
        <f t="shared" si="25"/>
        <v>1136.7764845343959</v>
      </c>
      <c r="U63" s="122">
        <f t="shared" si="25"/>
        <v>1212.6282602632875</v>
      </c>
      <c r="V63" s="122">
        <f t="shared" si="25"/>
        <v>1263.0568669284085</v>
      </c>
      <c r="W63" s="122">
        <f t="shared" ref="W63" si="26">SUM(W64:W65)</f>
        <v>1328.604538127249</v>
      </c>
      <c r="DA63" s="130" t="s">
        <v>2636</v>
      </c>
    </row>
    <row r="64" spans="1:105" ht="12" customHeight="1" x14ac:dyDescent="0.25">
      <c r="A64" s="97" t="s">
        <v>217</v>
      </c>
      <c r="B64" s="98">
        <v>1710.3919204893098</v>
      </c>
      <c r="C64" s="98">
        <v>1538.0512713932073</v>
      </c>
      <c r="D64" s="98">
        <v>1280.6387566404901</v>
      </c>
      <c r="E64" s="98">
        <v>1450.4596605944685</v>
      </c>
      <c r="F64" s="98">
        <v>1361.4271791611238</v>
      </c>
      <c r="G64" s="98">
        <v>1612.9137818350882</v>
      </c>
      <c r="H64" s="98">
        <v>1944.3759430811137</v>
      </c>
      <c r="I64" s="98">
        <v>1777.771731663744</v>
      </c>
      <c r="J64" s="98">
        <v>1638.4689902124214</v>
      </c>
      <c r="K64" s="98">
        <v>1655.7822764107802</v>
      </c>
      <c r="L64" s="98">
        <v>1492.1948977050597</v>
      </c>
      <c r="M64" s="98">
        <v>1926.2358412013443</v>
      </c>
      <c r="N64" s="98">
        <v>1662.6053187681582</v>
      </c>
      <c r="O64" s="98">
        <v>1139.545101931157</v>
      </c>
      <c r="P64" s="98">
        <v>1071.2646295022878</v>
      </c>
      <c r="Q64" s="98">
        <v>1520.7625941110698</v>
      </c>
      <c r="R64" s="98">
        <v>1331.6256368567531</v>
      </c>
      <c r="S64" s="98">
        <v>1346.7955377697265</v>
      </c>
      <c r="T64" s="98">
        <v>1136.7764845343959</v>
      </c>
      <c r="U64" s="98">
        <v>1212.6282602632875</v>
      </c>
      <c r="V64" s="98">
        <v>1263.0568669284085</v>
      </c>
      <c r="W64" s="98">
        <v>1328.604538127249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42.597373263797145</v>
      </c>
      <c r="C68" s="122">
        <v>36.565765731987121</v>
      </c>
      <c r="D68" s="122">
        <v>29.76188994603686</v>
      </c>
      <c r="E68" s="122">
        <v>29.934582079456074</v>
      </c>
      <c r="F68" s="122">
        <v>29.347255096034225</v>
      </c>
      <c r="G68" s="122">
        <v>32.374804164604448</v>
      </c>
      <c r="H68" s="122">
        <v>39.935837252843136</v>
      </c>
      <c r="I68" s="122">
        <v>38.158415394820175</v>
      </c>
      <c r="J68" s="122">
        <v>38.982153739540365</v>
      </c>
      <c r="K68" s="122">
        <v>45.669056676368143</v>
      </c>
      <c r="L68" s="122">
        <v>42.623387046106458</v>
      </c>
      <c r="M68" s="122">
        <v>41.735901243725991</v>
      </c>
      <c r="N68" s="122">
        <v>43.331843298629792</v>
      </c>
      <c r="O68" s="122">
        <v>49.462440333341931</v>
      </c>
      <c r="P68" s="122">
        <v>46.657358802901321</v>
      </c>
      <c r="Q68" s="122">
        <v>50.277674245247781</v>
      </c>
      <c r="R68" s="122">
        <v>47.149951964564956</v>
      </c>
      <c r="S68" s="122">
        <v>55.754827548330482</v>
      </c>
      <c r="T68" s="122">
        <v>53.040640240760965</v>
      </c>
      <c r="U68" s="122">
        <v>48.461860856749752</v>
      </c>
      <c r="V68" s="122">
        <v>44.738018337097778</v>
      </c>
      <c r="W68" s="122">
        <v>42.55461444974469</v>
      </c>
      <c r="DA68" s="130" t="s">
        <v>2641</v>
      </c>
    </row>
    <row r="69" spans="1:105" ht="12" customHeight="1" x14ac:dyDescent="0.25">
      <c r="A69" s="97" t="s">
        <v>134</v>
      </c>
      <c r="B69" s="98">
        <v>425.12781393933625</v>
      </c>
      <c r="C69" s="98">
        <v>365.08161774801653</v>
      </c>
      <c r="D69" s="98">
        <v>300.10291321995362</v>
      </c>
      <c r="E69" s="98">
        <v>304.55144697449424</v>
      </c>
      <c r="F69" s="98">
        <v>300.75054262051816</v>
      </c>
      <c r="G69" s="98">
        <v>331.2615160468178</v>
      </c>
      <c r="H69" s="98">
        <v>408.15506800251575</v>
      </c>
      <c r="I69" s="98">
        <v>389.81340527087087</v>
      </c>
      <c r="J69" s="98">
        <v>399.64196002496789</v>
      </c>
      <c r="K69" s="98">
        <v>471.20036457073672</v>
      </c>
      <c r="L69" s="98">
        <v>432.18165214183256</v>
      </c>
      <c r="M69" s="98">
        <v>406.56457237830574</v>
      </c>
      <c r="N69" s="98">
        <v>392.45690108802171</v>
      </c>
      <c r="O69" s="98">
        <v>424.98393786919934</v>
      </c>
      <c r="P69" s="98">
        <v>393.31881479324488</v>
      </c>
      <c r="Q69" s="98">
        <v>417.97712328179955</v>
      </c>
      <c r="R69" s="98">
        <v>377.70046212139488</v>
      </c>
      <c r="S69" s="98">
        <v>423.03639822602418</v>
      </c>
      <c r="T69" s="98">
        <v>402.43901558325939</v>
      </c>
      <c r="U69" s="98">
        <v>389.9937017444945</v>
      </c>
      <c r="V69" s="98">
        <v>390.16676674659828</v>
      </c>
      <c r="W69" s="98">
        <v>402.06320224287174</v>
      </c>
      <c r="DA69" s="63" t="s">
        <v>2642</v>
      </c>
    </row>
    <row r="70" spans="1:105" ht="12" customHeight="1" x14ac:dyDescent="0.25">
      <c r="A70" s="97" t="s">
        <v>133</v>
      </c>
      <c r="B70" s="98">
        <v>84.66534463702051</v>
      </c>
      <c r="C70" s="98">
        <v>70.045730665668003</v>
      </c>
      <c r="D70" s="98">
        <v>26.509845926304763</v>
      </c>
      <c r="E70" s="98">
        <v>43.551196091154445</v>
      </c>
      <c r="F70" s="98">
        <v>32.964162720171828</v>
      </c>
      <c r="G70" s="98">
        <v>73.230718604787</v>
      </c>
      <c r="H70" s="98">
        <v>83.065316645433242</v>
      </c>
      <c r="I70" s="98">
        <v>79.746881487304847</v>
      </c>
      <c r="J70" s="98">
        <v>79.590631823293748</v>
      </c>
      <c r="K70" s="98">
        <v>96.818302190504966</v>
      </c>
      <c r="L70" s="98">
        <v>88.391952333648248</v>
      </c>
      <c r="M70" s="98">
        <v>80.712682743312058</v>
      </c>
      <c r="N70" s="98">
        <v>64.726060745696699</v>
      </c>
      <c r="O70" s="98">
        <v>78.37226174199246</v>
      </c>
      <c r="P70" s="98">
        <v>70.625940694489273</v>
      </c>
      <c r="Q70" s="98">
        <v>71.973100380089704</v>
      </c>
      <c r="R70" s="98">
        <v>75.54023714067506</v>
      </c>
      <c r="S70" s="98">
        <v>87.414925202748307</v>
      </c>
      <c r="T70" s="98">
        <v>80.055154944098163</v>
      </c>
      <c r="U70" s="98">
        <v>74.312242017015492</v>
      </c>
      <c r="V70" s="98">
        <v>73.318778796270095</v>
      </c>
      <c r="W70" s="98">
        <v>78.681937228480038</v>
      </c>
      <c r="DA70" s="63" t="s">
        <v>2643</v>
      </c>
    </row>
    <row r="71" spans="1:105" ht="12" customHeight="1" x14ac:dyDescent="0.25">
      <c r="A71" s="100" t="s">
        <v>217</v>
      </c>
      <c r="B71" s="101">
        <v>84.66534463702051</v>
      </c>
      <c r="C71" s="101">
        <v>70.045730665668003</v>
      </c>
      <c r="D71" s="101">
        <v>26.509845926304763</v>
      </c>
      <c r="E71" s="101">
        <v>43.551196091154445</v>
      </c>
      <c r="F71" s="101">
        <v>32.964162720171828</v>
      </c>
      <c r="G71" s="101">
        <v>73.230718604787</v>
      </c>
      <c r="H71" s="101">
        <v>83.065316645433242</v>
      </c>
      <c r="I71" s="101">
        <v>79.746881487304847</v>
      </c>
      <c r="J71" s="101">
        <v>79.590631823293748</v>
      </c>
      <c r="K71" s="101">
        <v>96.818302190504966</v>
      </c>
      <c r="L71" s="101">
        <v>88.391952333648248</v>
      </c>
      <c r="M71" s="101">
        <v>80.712682743312058</v>
      </c>
      <c r="N71" s="101">
        <v>64.726060745696699</v>
      </c>
      <c r="O71" s="101">
        <v>78.37226174199246</v>
      </c>
      <c r="P71" s="101">
        <v>70.625940694489273</v>
      </c>
      <c r="Q71" s="101">
        <v>71.973100380089704</v>
      </c>
      <c r="R71" s="101">
        <v>75.54023714067506</v>
      </c>
      <c r="S71" s="101">
        <v>87.414925202748307</v>
      </c>
      <c r="T71" s="101">
        <v>80.055154944098163</v>
      </c>
      <c r="U71" s="101">
        <v>74.312242017015492</v>
      </c>
      <c r="V71" s="101">
        <v>73.318778796270095</v>
      </c>
      <c r="W71" s="101">
        <v>78.681937228480038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3.8916854616737684</v>
      </c>
      <c r="C77" s="122">
        <v>3.3983969584066931</v>
      </c>
      <c r="D77" s="122">
        <v>3.0984030245586651</v>
      </c>
      <c r="E77" s="122">
        <v>3.1513009107958352</v>
      </c>
      <c r="F77" s="122">
        <v>3.1334938127172429</v>
      </c>
      <c r="G77" s="122">
        <v>3.5221484202499389</v>
      </c>
      <c r="H77" s="122">
        <v>4.4068775555003166</v>
      </c>
      <c r="I77" s="122">
        <v>4.2052430111139003</v>
      </c>
      <c r="J77" s="122">
        <v>3.9851218444033356</v>
      </c>
      <c r="K77" s="122">
        <v>4.4351285770491078</v>
      </c>
      <c r="L77" s="122">
        <v>4.2001752194980009</v>
      </c>
      <c r="M77" s="122">
        <v>3.8477658034552857</v>
      </c>
      <c r="N77" s="122">
        <v>4.1038939877189611</v>
      </c>
      <c r="O77" s="122">
        <v>4.7124057843821925</v>
      </c>
      <c r="P77" s="122">
        <v>4.4633562534352338</v>
      </c>
      <c r="Q77" s="122">
        <v>4.9517331345508939</v>
      </c>
      <c r="R77" s="122">
        <v>7.4431498017384685</v>
      </c>
      <c r="S77" s="122">
        <v>7.2982506749147067</v>
      </c>
      <c r="T77" s="122">
        <v>7.6331398667788442</v>
      </c>
      <c r="U77" s="122">
        <v>8.4895263765883566</v>
      </c>
      <c r="V77" s="122">
        <v>7.8675785755711445</v>
      </c>
      <c r="W77" s="122">
        <v>7.8055680542078205</v>
      </c>
      <c r="DA77" s="130" t="s">
        <v>2650</v>
      </c>
    </row>
    <row r="78" spans="1:105" ht="12" customHeight="1" x14ac:dyDescent="0.25">
      <c r="A78" s="97" t="s">
        <v>192</v>
      </c>
      <c r="B78" s="98">
        <v>164.13309788033197</v>
      </c>
      <c r="C78" s="98">
        <v>144.38544454432807</v>
      </c>
      <c r="D78" s="98">
        <v>135.04976601915391</v>
      </c>
      <c r="E78" s="98">
        <v>140.10040340503585</v>
      </c>
      <c r="F78" s="98">
        <v>142.16371695769993</v>
      </c>
      <c r="G78" s="98">
        <v>159.16814568113892</v>
      </c>
      <c r="H78" s="98">
        <v>197.44179596902111</v>
      </c>
      <c r="I78" s="98">
        <v>187.81276193943697</v>
      </c>
      <c r="J78" s="98">
        <v>179.31254314507845</v>
      </c>
      <c r="K78" s="98">
        <v>202.68152233848096</v>
      </c>
      <c r="L78" s="98">
        <v>189.01518107061125</v>
      </c>
      <c r="M78" s="98">
        <v>169.5319315245637</v>
      </c>
      <c r="N78" s="98">
        <v>172.0632034819474</v>
      </c>
      <c r="O78" s="98">
        <v>193.72880204085834</v>
      </c>
      <c r="P78" s="98">
        <v>171.61470228021128</v>
      </c>
      <c r="Q78" s="98">
        <v>173.18645072091709</v>
      </c>
      <c r="R78" s="98">
        <v>220.19726230899641</v>
      </c>
      <c r="S78" s="98">
        <v>201.12163334855762</v>
      </c>
      <c r="T78" s="98">
        <v>205.44830199618863</v>
      </c>
      <c r="U78" s="98">
        <v>234.68093993774696</v>
      </c>
      <c r="V78" s="98">
        <v>235.70705099489231</v>
      </c>
      <c r="W78" s="98">
        <v>250.61304332373771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9.8440433203991837</v>
      </c>
      <c r="C81" s="117">
        <f t="shared" si="28"/>
        <v>9.780229673358761</v>
      </c>
      <c r="D81" s="117">
        <f t="shared" si="28"/>
        <v>10.173792563238363</v>
      </c>
      <c r="E81" s="117">
        <f t="shared" si="28"/>
        <v>9.8894398339065486</v>
      </c>
      <c r="F81" s="117">
        <f t="shared" si="28"/>
        <v>10.487745124704981</v>
      </c>
      <c r="G81" s="117">
        <f t="shared" si="28"/>
        <v>9.7179567211593607</v>
      </c>
      <c r="H81" s="117">
        <f t="shared" si="28"/>
        <v>9.6509477266122783</v>
      </c>
      <c r="I81" s="117">
        <f t="shared" si="28"/>
        <v>9.6446575335379112</v>
      </c>
      <c r="J81" s="117">
        <f t="shared" si="28"/>
        <v>9.8924706811195176</v>
      </c>
      <c r="K81" s="117">
        <f t="shared" si="28"/>
        <v>8.9915349317272319</v>
      </c>
      <c r="L81" s="117">
        <f t="shared" si="28"/>
        <v>10.252352819872128</v>
      </c>
      <c r="M81" s="117">
        <f t="shared" si="28"/>
        <v>9.6937622341676111</v>
      </c>
      <c r="N81" s="117">
        <f t="shared" si="28"/>
        <v>4.0982076981339066</v>
      </c>
      <c r="O81" s="117">
        <f t="shared" si="28"/>
        <v>14.677985231511533</v>
      </c>
      <c r="P81" s="117">
        <f t="shared" si="28"/>
        <v>15.777570454692496</v>
      </c>
      <c r="Q81" s="117">
        <f t="shared" si="28"/>
        <v>15.725540685827493</v>
      </c>
      <c r="R81" s="117">
        <f t="shared" ref="R81:V81" si="29">R82+R85+R87+R100</f>
        <v>16.187137265243933</v>
      </c>
      <c r="S81" s="117">
        <f t="shared" si="29"/>
        <v>19.085547891923884</v>
      </c>
      <c r="T81" s="117">
        <f t="shared" si="29"/>
        <v>29.397075996315579</v>
      </c>
      <c r="U81" s="117">
        <f t="shared" si="29"/>
        <v>35.007439205735309</v>
      </c>
      <c r="V81" s="117">
        <f t="shared" si="29"/>
        <v>40.990885843122292</v>
      </c>
      <c r="W81" s="117">
        <f t="shared" ref="W81" si="30">W82+W85+W87+W100</f>
        <v>42.032692945549158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3.1509282564501855</v>
      </c>
      <c r="C87" s="122">
        <v>3.2737495699384977</v>
      </c>
      <c r="D87" s="122">
        <v>3.617494730780821</v>
      </c>
      <c r="E87" s="122">
        <v>3.8402286708725422</v>
      </c>
      <c r="F87" s="122">
        <v>3.8932682802311795</v>
      </c>
      <c r="G87" s="122">
        <v>3.6465599133153592</v>
      </c>
      <c r="H87" s="122">
        <v>3.322614432977121</v>
      </c>
      <c r="I87" s="122">
        <v>2.7059080060222844</v>
      </c>
      <c r="J87" s="122">
        <v>2.6044976203682038</v>
      </c>
      <c r="K87" s="122">
        <v>2.4155346786141485</v>
      </c>
      <c r="L87" s="122">
        <v>2.0207035850277166</v>
      </c>
      <c r="M87" s="122">
        <v>1.5279990241873684</v>
      </c>
      <c r="N87" s="122">
        <v>1.2839495456480321</v>
      </c>
      <c r="O87" s="122">
        <v>2.0886495230276094</v>
      </c>
      <c r="P87" s="122">
        <v>2.1557130501032868</v>
      </c>
      <c r="Q87" s="122">
        <v>2.0527016457755995</v>
      </c>
      <c r="R87" s="122">
        <v>1.9540607044309013</v>
      </c>
      <c r="S87" s="122">
        <v>2.036277097098846</v>
      </c>
      <c r="T87" s="122">
        <v>2.0769623041345211</v>
      </c>
      <c r="U87" s="122">
        <v>2.2617102548865149</v>
      </c>
      <c r="V87" s="122">
        <v>2.4782887989562781</v>
      </c>
      <c r="W87" s="122">
        <v>2.4784454628365697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448.00240910779291</v>
      </c>
      <c r="C92" s="101">
        <v>443.85204104896002</v>
      </c>
      <c r="D92" s="101">
        <v>463.22210327836677</v>
      </c>
      <c r="E92" s="101">
        <v>463.40130662766137</v>
      </c>
      <c r="F92" s="101">
        <v>469.96833645109729</v>
      </c>
      <c r="G92" s="101">
        <v>460.58740943821459</v>
      </c>
      <c r="H92" s="101">
        <v>470.07847848229056</v>
      </c>
      <c r="I92" s="101">
        <v>449.11730186142518</v>
      </c>
      <c r="J92" s="101">
        <v>487.36665790136277</v>
      </c>
      <c r="K92" s="101">
        <v>517.98555456846032</v>
      </c>
      <c r="L92" s="101">
        <v>487.99564741220729</v>
      </c>
      <c r="M92" s="101">
        <v>403.53213957978119</v>
      </c>
      <c r="N92" s="101">
        <v>355.44849933705819</v>
      </c>
      <c r="O92" s="101">
        <v>526.98291597493653</v>
      </c>
      <c r="P92" s="101">
        <v>510.42561965834193</v>
      </c>
      <c r="Q92" s="101">
        <v>478.10512112753668</v>
      </c>
      <c r="R92" s="101">
        <v>464.04303474477621</v>
      </c>
      <c r="S92" s="101">
        <v>470.48538975406558</v>
      </c>
      <c r="T92" s="101">
        <v>453.02728863725866</v>
      </c>
      <c r="U92" s="101">
        <v>442.00441369665543</v>
      </c>
      <c r="V92" s="101">
        <v>442.45526331990453</v>
      </c>
      <c r="W92" s="101">
        <v>447.80022790823489</v>
      </c>
      <c r="DA92" s="131" t="s">
        <v>2664</v>
      </c>
    </row>
    <row r="93" spans="1:105" ht="12" customHeight="1" x14ac:dyDescent="0.25">
      <c r="A93" s="107" t="s">
        <v>123</v>
      </c>
      <c r="B93" s="104">
        <v>88.456897398730391</v>
      </c>
      <c r="C93" s="104">
        <v>86.866546396345541</v>
      </c>
      <c r="D93" s="104">
        <v>93.298165806165045</v>
      </c>
      <c r="E93" s="104">
        <v>90.593512924092636</v>
      </c>
      <c r="F93" s="104">
        <v>93.852750152567296</v>
      </c>
      <c r="G93" s="104">
        <v>104.6429737682885</v>
      </c>
      <c r="H93" s="104">
        <v>95.805329704918435</v>
      </c>
      <c r="I93" s="104">
        <v>91.509825932105556</v>
      </c>
      <c r="J93" s="104">
        <v>97.488558602920563</v>
      </c>
      <c r="K93" s="104">
        <v>104.00423603638519</v>
      </c>
      <c r="L93" s="104">
        <v>97.625806070218388</v>
      </c>
      <c r="M93" s="104">
        <v>63.275378218372396</v>
      </c>
      <c r="N93" s="104">
        <v>3.5779569964067783</v>
      </c>
      <c r="O93" s="104">
        <v>96.498586316880818</v>
      </c>
      <c r="P93" s="104">
        <v>90.990219456552026</v>
      </c>
      <c r="Q93" s="104">
        <v>79.767781406901832</v>
      </c>
      <c r="R93" s="104">
        <v>90.332206886520055</v>
      </c>
      <c r="S93" s="104">
        <v>95.077498094335041</v>
      </c>
      <c r="T93" s="104">
        <v>89.213059477761462</v>
      </c>
      <c r="U93" s="104">
        <v>84.982169871320608</v>
      </c>
      <c r="V93" s="104">
        <v>83.389945781117333</v>
      </c>
      <c r="W93" s="104">
        <v>86.37786168479029</v>
      </c>
      <c r="DA93" s="132" t="s">
        <v>2665</v>
      </c>
    </row>
    <row r="94" spans="1:105" ht="12" customHeight="1" x14ac:dyDescent="0.25">
      <c r="A94" s="108" t="s">
        <v>50</v>
      </c>
      <c r="B94" s="98">
        <v>88.456897398730391</v>
      </c>
      <c r="C94" s="98">
        <v>86.866546396345541</v>
      </c>
      <c r="D94" s="98">
        <v>93.298165806165045</v>
      </c>
      <c r="E94" s="98">
        <v>90.593512924092636</v>
      </c>
      <c r="F94" s="98">
        <v>93.852750152567296</v>
      </c>
      <c r="G94" s="98">
        <v>104.6429737682885</v>
      </c>
      <c r="H94" s="98">
        <v>95.805329704918435</v>
      </c>
      <c r="I94" s="98">
        <v>91.509825932105556</v>
      </c>
      <c r="J94" s="98">
        <v>97.488558602920563</v>
      </c>
      <c r="K94" s="98">
        <v>104.00423603638519</v>
      </c>
      <c r="L94" s="98">
        <v>97.625806070218388</v>
      </c>
      <c r="M94" s="98">
        <v>63.275378218372396</v>
      </c>
      <c r="N94" s="98">
        <v>3.5779569964067783</v>
      </c>
      <c r="O94" s="98">
        <v>96.498586316880818</v>
      </c>
      <c r="P94" s="98">
        <v>90.990219456552026</v>
      </c>
      <c r="Q94" s="98">
        <v>79.767781406901832</v>
      </c>
      <c r="R94" s="98">
        <v>90.332206886520055</v>
      </c>
      <c r="S94" s="98">
        <v>95.077498094335041</v>
      </c>
      <c r="T94" s="98">
        <v>89.213059477761462</v>
      </c>
      <c r="U94" s="98">
        <v>84.982169871320608</v>
      </c>
      <c r="V94" s="98">
        <v>83.389945781117333</v>
      </c>
      <c r="W94" s="98">
        <v>86.37786168479029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6.6931150639489978</v>
      </c>
      <c r="C100" s="122">
        <v>6.5064801034202624</v>
      </c>
      <c r="D100" s="122">
        <v>6.5562978324575418</v>
      </c>
      <c r="E100" s="122">
        <v>6.0492111630340064</v>
      </c>
      <c r="F100" s="122">
        <v>6.5944768444738013</v>
      </c>
      <c r="G100" s="122">
        <v>6.0713968078440006</v>
      </c>
      <c r="H100" s="122">
        <v>6.3283332936351568</v>
      </c>
      <c r="I100" s="122">
        <v>6.9387495275156263</v>
      </c>
      <c r="J100" s="122">
        <v>7.2879730607513133</v>
      </c>
      <c r="K100" s="122">
        <v>6.5760002531130839</v>
      </c>
      <c r="L100" s="122">
        <v>8.2316492348444115</v>
      </c>
      <c r="M100" s="122">
        <v>8.1657632099802431</v>
      </c>
      <c r="N100" s="122">
        <v>2.8142581524858743</v>
      </c>
      <c r="O100" s="122">
        <v>12.589335708483924</v>
      </c>
      <c r="P100" s="122">
        <v>13.621857404589209</v>
      </c>
      <c r="Q100" s="122">
        <v>13.672839040051894</v>
      </c>
      <c r="R100" s="122">
        <v>14.233076560813032</v>
      </c>
      <c r="S100" s="122">
        <v>17.049270794825038</v>
      </c>
      <c r="T100" s="122">
        <v>27.320113692181057</v>
      </c>
      <c r="U100" s="122">
        <v>32.745728950848793</v>
      </c>
      <c r="V100" s="122">
        <v>38.512597044166014</v>
      </c>
      <c r="W100" s="122">
        <v>39.55424748271259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188.02233529872831</v>
      </c>
      <c r="C102" s="98">
        <v>188.88076129528898</v>
      </c>
      <c r="D102" s="98">
        <v>200.3732577426384</v>
      </c>
      <c r="E102" s="98">
        <v>193.21311041591119</v>
      </c>
      <c r="F102" s="98">
        <v>220.37132315699748</v>
      </c>
      <c r="G102" s="98">
        <v>203.91356759113012</v>
      </c>
      <c r="H102" s="98">
        <v>203.82557667656553</v>
      </c>
      <c r="I102" s="98">
        <v>211.46740375340565</v>
      </c>
      <c r="J102" s="98">
        <v>213.53722151370465</v>
      </c>
      <c r="K102" s="98">
        <v>188.39033529815111</v>
      </c>
      <c r="L102" s="98">
        <v>233.952493280807</v>
      </c>
      <c r="M102" s="98">
        <v>218.76668584730595</v>
      </c>
      <c r="N102" s="98">
        <v>68.650234706845751</v>
      </c>
      <c r="O102" s="98">
        <v>249.04677177176887</v>
      </c>
      <c r="P102" s="98">
        <v>242.0736777132868</v>
      </c>
      <c r="Q102" s="98">
        <v>212.42020158438521</v>
      </c>
      <c r="R102" s="98">
        <v>200.75873193566545</v>
      </c>
      <c r="S102" s="98">
        <v>200.70121070678843</v>
      </c>
      <c r="T102" s="98">
        <v>242.5667792524026</v>
      </c>
      <c r="U102" s="98">
        <v>251.79659119770437</v>
      </c>
      <c r="V102" s="98">
        <v>283.46046245906609</v>
      </c>
      <c r="W102" s="98">
        <v>274.94664826188387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7.5315154942163804</v>
      </c>
      <c r="G105" s="117">
        <f t="shared" si="35"/>
        <v>7.6816496908053162</v>
      </c>
      <c r="H105" s="117">
        <f t="shared" si="35"/>
        <v>7.9290910295235157</v>
      </c>
      <c r="I105" s="117">
        <f t="shared" si="35"/>
        <v>8.4877398038534491</v>
      </c>
      <c r="J105" s="117">
        <f t="shared" si="35"/>
        <v>8.7223563611348549</v>
      </c>
      <c r="K105" s="117">
        <f t="shared" si="35"/>
        <v>6.9064189613486926</v>
      </c>
      <c r="L105" s="117">
        <f t="shared" si="35"/>
        <v>9.2378555117213281</v>
      </c>
      <c r="M105" s="117">
        <f t="shared" si="35"/>
        <v>8.5008904653843516</v>
      </c>
      <c r="N105" s="117">
        <f t="shared" si="35"/>
        <v>3.309518378965759</v>
      </c>
      <c r="O105" s="117">
        <f t="shared" si="35"/>
        <v>13.972269494278207</v>
      </c>
      <c r="P105" s="117">
        <f t="shared" si="35"/>
        <v>16.988194423178374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7.5315154942163804</v>
      </c>
      <c r="G120" s="122">
        <v>7.6816496908053162</v>
      </c>
      <c r="H120" s="122">
        <v>7.9290910295235157</v>
      </c>
      <c r="I120" s="122">
        <v>8.4877398038534491</v>
      </c>
      <c r="J120" s="122">
        <v>8.7223563611348549</v>
      </c>
      <c r="K120" s="122">
        <v>6.9064189613486926</v>
      </c>
      <c r="L120" s="122">
        <v>9.2378555117213281</v>
      </c>
      <c r="M120" s="122">
        <v>8.5008904653843516</v>
      </c>
      <c r="N120" s="122">
        <v>3.309518378965759</v>
      </c>
      <c r="O120" s="122">
        <v>13.972269494278207</v>
      </c>
      <c r="P120" s="122">
        <v>16.988194423178374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218.41394933227502</v>
      </c>
      <c r="G121" s="98">
        <v>202.79555183726035</v>
      </c>
      <c r="H121" s="98">
        <v>203.51333642443691</v>
      </c>
      <c r="I121" s="98">
        <v>211.54059203450134</v>
      </c>
      <c r="J121" s="98">
        <v>213.69773084780394</v>
      </c>
      <c r="K121" s="98">
        <v>188.59836394452199</v>
      </c>
      <c r="L121" s="98">
        <v>234.24562190436225</v>
      </c>
      <c r="M121" s="98">
        <v>219.06140814644291</v>
      </c>
      <c r="N121" s="98">
        <v>68.672506363539497</v>
      </c>
      <c r="O121" s="98">
        <v>249.03515628037039</v>
      </c>
      <c r="P121" s="98">
        <v>242.08177053029183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8.1447082871131951</v>
      </c>
      <c r="C124" s="117">
        <f t="shared" si="42"/>
        <v>7.8288120457301682</v>
      </c>
      <c r="D124" s="117">
        <f t="shared" si="42"/>
        <v>7.4682408222213139</v>
      </c>
      <c r="E124" s="117">
        <f t="shared" si="42"/>
        <v>6.699751180568505</v>
      </c>
      <c r="F124" s="117">
        <f t="shared" si="42"/>
        <v>7.3397647427746504</v>
      </c>
      <c r="G124" s="117">
        <f t="shared" si="42"/>
        <v>6.8586069603473216</v>
      </c>
      <c r="H124" s="117">
        <f t="shared" si="42"/>
        <v>7.1260108505112303</v>
      </c>
      <c r="I124" s="117">
        <f t="shared" si="42"/>
        <v>7.8300334108960374</v>
      </c>
      <c r="J124" s="117">
        <f t="shared" si="42"/>
        <v>8.2976870958244735</v>
      </c>
      <c r="K124" s="117">
        <f t="shared" si="42"/>
        <v>7.5490772930150838</v>
      </c>
      <c r="L124" s="117">
        <f t="shared" si="42"/>
        <v>9.6719671322932719</v>
      </c>
      <c r="M124" s="117">
        <f t="shared" si="42"/>
        <v>9.5625273793501524</v>
      </c>
      <c r="N124" s="117">
        <f t="shared" si="42"/>
        <v>3.3239403370527385</v>
      </c>
      <c r="O124" s="117">
        <f t="shared" si="42"/>
        <v>16.097368666357717</v>
      </c>
      <c r="P124" s="117">
        <f t="shared" si="42"/>
        <v>18.598339627122424</v>
      </c>
      <c r="Q124" s="117">
        <f t="shared" si="42"/>
        <v>18.976918283610566</v>
      </c>
      <c r="R124" s="117">
        <f t="shared" ref="R124:V124" si="43">R125+R128+R130+R139</f>
        <v>19.873039121386903</v>
      </c>
      <c r="S124" s="117">
        <f t="shared" si="43"/>
        <v>23.595771176341891</v>
      </c>
      <c r="T124" s="117">
        <f t="shared" si="43"/>
        <v>37.796034550681192</v>
      </c>
      <c r="U124" s="117">
        <f t="shared" si="43"/>
        <v>47.17615871899946</v>
      </c>
      <c r="V124" s="117">
        <f t="shared" si="43"/>
        <v>60.729535091121562</v>
      </c>
      <c r="W124" s="117">
        <f t="shared" ref="W124" si="44">W125+W128+W130+W139</f>
        <v>62.661602409559848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8.1447082871131951</v>
      </c>
      <c r="C139" s="122">
        <v>7.8288120457301682</v>
      </c>
      <c r="D139" s="122">
        <v>7.4682408222213139</v>
      </c>
      <c r="E139" s="122">
        <v>6.699751180568505</v>
      </c>
      <c r="F139" s="122">
        <v>7.3397647427746504</v>
      </c>
      <c r="G139" s="122">
        <v>6.8586069603473216</v>
      </c>
      <c r="H139" s="122">
        <v>7.1260108505112303</v>
      </c>
      <c r="I139" s="122">
        <v>7.8300334108960374</v>
      </c>
      <c r="J139" s="122">
        <v>8.2976870958244735</v>
      </c>
      <c r="K139" s="122">
        <v>7.5490772930150838</v>
      </c>
      <c r="L139" s="122">
        <v>9.6719671322932719</v>
      </c>
      <c r="M139" s="122">
        <v>9.5625273793501524</v>
      </c>
      <c r="N139" s="122">
        <v>3.3239403370527385</v>
      </c>
      <c r="O139" s="122">
        <v>16.097368666357717</v>
      </c>
      <c r="P139" s="122">
        <v>18.598339627122424</v>
      </c>
      <c r="Q139" s="122">
        <v>18.976918283610566</v>
      </c>
      <c r="R139" s="122">
        <v>19.873039121386903</v>
      </c>
      <c r="S139" s="122">
        <v>23.595771176341891</v>
      </c>
      <c r="T139" s="122">
        <v>37.796034550681192</v>
      </c>
      <c r="U139" s="122">
        <v>47.17615871899946</v>
      </c>
      <c r="V139" s="122">
        <v>60.729535091121562</v>
      </c>
      <c r="W139" s="122">
        <v>62.661602409559848</v>
      </c>
      <c r="DA139" s="130" t="s">
        <v>2709</v>
      </c>
    </row>
    <row r="140" spans="1:105" ht="12" customHeight="1" x14ac:dyDescent="0.25">
      <c r="A140" s="97" t="s">
        <v>50</v>
      </c>
      <c r="B140" s="98">
        <v>188.02233529872828</v>
      </c>
      <c r="C140" s="98">
        <v>188.81887929704203</v>
      </c>
      <c r="D140" s="98">
        <v>200.14811969523404</v>
      </c>
      <c r="E140" s="98">
        <v>192.74763866901236</v>
      </c>
      <c r="F140" s="98">
        <v>219.83925777529856</v>
      </c>
      <c r="G140" s="98">
        <v>203.60798878443714</v>
      </c>
      <c r="H140" s="98">
        <v>203.82057935585047</v>
      </c>
      <c r="I140" s="98">
        <v>211.57007181759568</v>
      </c>
      <c r="J140" s="98">
        <v>213.61706992180498</v>
      </c>
      <c r="K140" s="98">
        <v>188.43069963649069</v>
      </c>
      <c r="L140" s="98">
        <v>233.97783633579365</v>
      </c>
      <c r="M140" s="98">
        <v>218.83109622128933</v>
      </c>
      <c r="N140" s="98">
        <v>68.669605547836824</v>
      </c>
      <c r="O140" s="98">
        <v>249.07180299633143</v>
      </c>
      <c r="P140" s="98">
        <v>242.08699885305811</v>
      </c>
      <c r="Q140" s="98">
        <v>212.42774299492774</v>
      </c>
      <c r="R140" s="98">
        <v>200.77185644856075</v>
      </c>
      <c r="S140" s="98">
        <v>200.78271041270781</v>
      </c>
      <c r="T140" s="98">
        <v>242.64987930819444</v>
      </c>
      <c r="U140" s="98">
        <v>251.70996595231296</v>
      </c>
      <c r="V140" s="98">
        <v>282.83918041981343</v>
      </c>
      <c r="W140" s="98">
        <v>274.64154308218343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11.311344795340625</v>
      </c>
      <c r="C143" s="117">
        <f t="shared" si="49"/>
        <v>10.943405312627768</v>
      </c>
      <c r="D143" s="117">
        <f t="shared" si="49"/>
        <v>10.574385346141561</v>
      </c>
      <c r="E143" s="117">
        <f t="shared" si="49"/>
        <v>10.407928945867432</v>
      </c>
      <c r="F143" s="117">
        <f t="shared" si="49"/>
        <v>11.024417112572262</v>
      </c>
      <c r="G143" s="117">
        <f t="shared" si="49"/>
        <v>10.503503679441364</v>
      </c>
      <c r="H143" s="117">
        <f t="shared" si="49"/>
        <v>10.782721034674497</v>
      </c>
      <c r="I143" s="117">
        <f t="shared" si="49"/>
        <v>11.013862446905261</v>
      </c>
      <c r="J143" s="117">
        <f t="shared" si="49"/>
        <v>11.343044604263904</v>
      </c>
      <c r="K143" s="117">
        <f t="shared" si="49"/>
        <v>10.309404632298872</v>
      </c>
      <c r="L143" s="117">
        <f t="shared" si="49"/>
        <v>11.933970232911841</v>
      </c>
      <c r="M143" s="117">
        <f t="shared" si="49"/>
        <v>11.259284092591656</v>
      </c>
      <c r="N143" s="117">
        <f t="shared" si="49"/>
        <v>4.722431243085655</v>
      </c>
      <c r="O143" s="117">
        <f t="shared" si="49"/>
        <v>19.921041062955506</v>
      </c>
      <c r="P143" s="117">
        <f t="shared" si="49"/>
        <v>25.080970055120595</v>
      </c>
      <c r="Q143" s="117">
        <f t="shared" si="49"/>
        <v>25.620947078348181</v>
      </c>
      <c r="R143" s="117">
        <f t="shared" ref="R143:V143" si="50">R144+R146+R148+R157</f>
        <v>25.164812204248083</v>
      </c>
      <c r="S143" s="117">
        <f t="shared" si="50"/>
        <v>28.601554757675096</v>
      </c>
      <c r="T143" s="117">
        <f t="shared" si="50"/>
        <v>42.574967927457024</v>
      </c>
      <c r="U143" s="117">
        <f t="shared" si="50"/>
        <v>50.839311801798608</v>
      </c>
      <c r="V143" s="117">
        <f t="shared" si="50"/>
        <v>64.477302537641634</v>
      </c>
      <c r="W143" s="117">
        <f t="shared" ref="W143" si="51">W144+W146+W148+W157</f>
        <v>65.941628832589359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3.1730144175383992</v>
      </c>
      <c r="C148" s="122">
        <v>3.5768949978686591</v>
      </c>
      <c r="D148" s="122">
        <v>4.332181584371912</v>
      </c>
      <c r="E148" s="122">
        <v>4.5852467940804189</v>
      </c>
      <c r="F148" s="122">
        <v>4.3205420540807795</v>
      </c>
      <c r="G148" s="122">
        <v>3.8534302375797038</v>
      </c>
      <c r="H148" s="122">
        <v>3.4735666759958774</v>
      </c>
      <c r="I148" s="122">
        <v>2.8203980625967908</v>
      </c>
      <c r="J148" s="122">
        <v>2.701515224875541</v>
      </c>
      <c r="K148" s="122">
        <v>2.5150434829343218</v>
      </c>
      <c r="L148" s="122">
        <v>2.0575833006585889</v>
      </c>
      <c r="M148" s="122">
        <v>1.533160845362338</v>
      </c>
      <c r="N148" s="122">
        <v>1.282003747243081</v>
      </c>
      <c r="O148" s="122">
        <v>2.1770405744490384</v>
      </c>
      <c r="P148" s="122">
        <v>2.3561995266136164</v>
      </c>
      <c r="Q148" s="122">
        <v>2.1199400231657544</v>
      </c>
      <c r="R148" s="122">
        <v>1.9637696353253995</v>
      </c>
      <c r="S148" s="122">
        <v>2.0476902217351314</v>
      </c>
      <c r="T148" s="122">
        <v>2.1048069189466849</v>
      </c>
      <c r="U148" s="122">
        <v>2.3247823303006769</v>
      </c>
      <c r="V148" s="122">
        <v>2.6803880390531738</v>
      </c>
      <c r="W148" s="122">
        <v>2.6945135356845711</v>
      </c>
      <c r="DA148" s="130" t="s">
        <v>2717</v>
      </c>
    </row>
    <row r="149" spans="1:105" ht="12" customHeight="1" x14ac:dyDescent="0.25">
      <c r="A149" s="97" t="s">
        <v>124</v>
      </c>
      <c r="B149" s="98">
        <v>448.00240910779303</v>
      </c>
      <c r="C149" s="98">
        <v>439.53484240460415</v>
      </c>
      <c r="D149" s="98">
        <v>455.08487450622147</v>
      </c>
      <c r="E149" s="98">
        <v>455.25466355256748</v>
      </c>
      <c r="F149" s="98">
        <v>463.20013494836292</v>
      </c>
      <c r="G149" s="98">
        <v>456.07765915534469</v>
      </c>
      <c r="H149" s="98">
        <v>468.26502698401009</v>
      </c>
      <c r="I149" s="98">
        <v>448.70540989580314</v>
      </c>
      <c r="J149" s="98">
        <v>487.07612056206887</v>
      </c>
      <c r="K149" s="98">
        <v>518.2554816693854</v>
      </c>
      <c r="L149" s="98">
        <v>488.49283564776698</v>
      </c>
      <c r="M149" s="98">
        <v>404.85455543204631</v>
      </c>
      <c r="N149" s="98">
        <v>357.03072963877662</v>
      </c>
      <c r="O149" s="98">
        <v>525.72331949611385</v>
      </c>
      <c r="P149" s="98">
        <v>497.19871508567962</v>
      </c>
      <c r="Q149" s="98">
        <v>459.0417408553925</v>
      </c>
      <c r="R149" s="98">
        <v>443.90949226969553</v>
      </c>
      <c r="S149" s="98">
        <v>450.79926361234175</v>
      </c>
      <c r="T149" s="98">
        <v>438.41305925352123</v>
      </c>
      <c r="U149" s="98">
        <v>432.92639411779214</v>
      </c>
      <c r="V149" s="98">
        <v>434.82216539826021</v>
      </c>
      <c r="W149" s="98">
        <v>442.66243365841081</v>
      </c>
      <c r="DA149" s="63" t="s">
        <v>2718</v>
      </c>
    </row>
    <row r="150" spans="1:105" ht="12" customHeight="1" x14ac:dyDescent="0.25">
      <c r="A150" s="97" t="s">
        <v>123</v>
      </c>
      <c r="B150" s="98">
        <v>88.456897398730405</v>
      </c>
      <c r="C150" s="98">
        <v>87.404514634068477</v>
      </c>
      <c r="D150" s="98">
        <v>91.908490551366228</v>
      </c>
      <c r="E150" s="98">
        <v>89.232111962606865</v>
      </c>
      <c r="F150" s="98">
        <v>92.127118455723775</v>
      </c>
      <c r="G150" s="98">
        <v>103.3334157051042</v>
      </c>
      <c r="H150" s="98">
        <v>95.408358374198897</v>
      </c>
      <c r="I150" s="98">
        <v>91.545420749595365</v>
      </c>
      <c r="J150" s="98">
        <v>97.724282050165314</v>
      </c>
      <c r="K150" s="98">
        <v>104.50229708092633</v>
      </c>
      <c r="L150" s="98">
        <v>98.325976153273928</v>
      </c>
      <c r="M150" s="98">
        <v>64.216015790799034</v>
      </c>
      <c r="N150" s="98">
        <v>3.6268762260675542</v>
      </c>
      <c r="O150" s="98">
        <v>96.281076840181839</v>
      </c>
      <c r="P150" s="98">
        <v>88.652804070782153</v>
      </c>
      <c r="Q150" s="98">
        <v>75.905586576522168</v>
      </c>
      <c r="R150" s="98">
        <v>86.486219270208537</v>
      </c>
      <c r="S150" s="98">
        <v>91.257016729773355</v>
      </c>
      <c r="T150" s="98">
        <v>86.386826055405251</v>
      </c>
      <c r="U150" s="98">
        <v>82.404994312365815</v>
      </c>
      <c r="V150" s="98">
        <v>80.845289141898391</v>
      </c>
      <c r="W150" s="98">
        <v>84.821600193114492</v>
      </c>
      <c r="DA150" s="63" t="s">
        <v>2719</v>
      </c>
    </row>
    <row r="151" spans="1:105" ht="12" customHeight="1" x14ac:dyDescent="0.25">
      <c r="A151" s="100" t="s">
        <v>50</v>
      </c>
      <c r="B151" s="101">
        <v>88.456897398730405</v>
      </c>
      <c r="C151" s="101">
        <v>87.404514634068477</v>
      </c>
      <c r="D151" s="101">
        <v>91.908490551366228</v>
      </c>
      <c r="E151" s="101">
        <v>89.232111962606865</v>
      </c>
      <c r="F151" s="101">
        <v>92.127118455723775</v>
      </c>
      <c r="G151" s="101">
        <v>103.3334157051042</v>
      </c>
      <c r="H151" s="101">
        <v>95.408358374198897</v>
      </c>
      <c r="I151" s="101">
        <v>91.545420749595365</v>
      </c>
      <c r="J151" s="101">
        <v>97.724282050165314</v>
      </c>
      <c r="K151" s="101">
        <v>104.50229708092633</v>
      </c>
      <c r="L151" s="101">
        <v>98.325976153273928</v>
      </c>
      <c r="M151" s="101">
        <v>64.216015790799034</v>
      </c>
      <c r="N151" s="101">
        <v>3.6268762260675542</v>
      </c>
      <c r="O151" s="101">
        <v>96.281076840181839</v>
      </c>
      <c r="P151" s="101">
        <v>88.652804070782153</v>
      </c>
      <c r="Q151" s="101">
        <v>75.905586576522168</v>
      </c>
      <c r="R151" s="101">
        <v>86.486219270208537</v>
      </c>
      <c r="S151" s="101">
        <v>91.257016729773355</v>
      </c>
      <c r="T151" s="101">
        <v>86.386826055405251</v>
      </c>
      <c r="U151" s="101">
        <v>82.404994312365815</v>
      </c>
      <c r="V151" s="101">
        <v>80.845289141898391</v>
      </c>
      <c r="W151" s="101">
        <v>84.821600193114492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8.1383303778022267</v>
      </c>
      <c r="C157" s="122">
        <v>7.3665103147591093</v>
      </c>
      <c r="D157" s="122">
        <v>6.24220376176965</v>
      </c>
      <c r="E157" s="122">
        <v>5.8226821517870144</v>
      </c>
      <c r="F157" s="122">
        <v>6.7038750584914828</v>
      </c>
      <c r="G157" s="122">
        <v>6.6500734418616601</v>
      </c>
      <c r="H157" s="122">
        <v>7.3091543586786196</v>
      </c>
      <c r="I157" s="122">
        <v>8.19346438430847</v>
      </c>
      <c r="J157" s="122">
        <v>8.6415293793883627</v>
      </c>
      <c r="K157" s="122">
        <v>7.7943611493645504</v>
      </c>
      <c r="L157" s="122">
        <v>9.8763869322532525</v>
      </c>
      <c r="M157" s="122">
        <v>9.7261232472293173</v>
      </c>
      <c r="N157" s="122">
        <v>3.4404274958425738</v>
      </c>
      <c r="O157" s="122">
        <v>17.744000488506469</v>
      </c>
      <c r="P157" s="122">
        <v>22.72477052850698</v>
      </c>
      <c r="Q157" s="122">
        <v>23.501007055182427</v>
      </c>
      <c r="R157" s="122">
        <v>23.201042568922684</v>
      </c>
      <c r="S157" s="122">
        <v>26.553864535939965</v>
      </c>
      <c r="T157" s="122">
        <v>40.470161008510338</v>
      </c>
      <c r="U157" s="122">
        <v>48.51452947149793</v>
      </c>
      <c r="V157" s="122">
        <v>61.796914498588464</v>
      </c>
      <c r="W157" s="122">
        <v>63.247115296904788</v>
      </c>
      <c r="DA157" s="130" t="s">
        <v>2726</v>
      </c>
    </row>
    <row r="158" spans="1:105" ht="12" customHeight="1" x14ac:dyDescent="0.25">
      <c r="A158" s="97" t="s">
        <v>50</v>
      </c>
      <c r="B158" s="98">
        <v>188.02233529872831</v>
      </c>
      <c r="C158" s="98">
        <v>188.44211053905073</v>
      </c>
      <c r="D158" s="98">
        <v>199.38612777124632</v>
      </c>
      <c r="E158" s="98">
        <v>191.99528253129287</v>
      </c>
      <c r="F158" s="98">
        <v>219.10965458480112</v>
      </c>
      <c r="G158" s="98">
        <v>203.14431385072967</v>
      </c>
      <c r="H158" s="98">
        <v>203.60897370501996</v>
      </c>
      <c r="I158" s="98">
        <v>211.46712963026769</v>
      </c>
      <c r="J158" s="98">
        <v>213.52646825611987</v>
      </c>
      <c r="K158" s="98">
        <v>188.39856062056319</v>
      </c>
      <c r="L158" s="98">
        <v>233.96160164753965</v>
      </c>
      <c r="M158" s="98">
        <v>218.81762078984642</v>
      </c>
      <c r="N158" s="98">
        <v>68.66282054886662</v>
      </c>
      <c r="O158" s="98">
        <v>249.04601854182852</v>
      </c>
      <c r="P158" s="98">
        <v>242.04832842945962</v>
      </c>
      <c r="Q158" s="98">
        <v>212.40705813826463</v>
      </c>
      <c r="R158" s="98">
        <v>200.71496365211286</v>
      </c>
      <c r="S158" s="98">
        <v>200.62356659007042</v>
      </c>
      <c r="T158" s="98">
        <v>242.48205464710406</v>
      </c>
      <c r="U158" s="98">
        <v>251.57912415327328</v>
      </c>
      <c r="V158" s="98">
        <v>282.54785390192438</v>
      </c>
      <c r="W158" s="98">
        <v>274.08587107445032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11.307846936985138</v>
      </c>
      <c r="C161" s="117">
        <f t="shared" si="54"/>
        <v>11.10235219576002</v>
      </c>
      <c r="D161" s="117">
        <f t="shared" si="54"/>
        <v>11.181930649869592</v>
      </c>
      <c r="E161" s="117">
        <f t="shared" si="54"/>
        <v>10.809853203502263</v>
      </c>
      <c r="F161" s="117">
        <f t="shared" si="54"/>
        <v>11.469567060903536</v>
      </c>
      <c r="G161" s="117">
        <f t="shared" si="54"/>
        <v>10.72120460733988</v>
      </c>
      <c r="H161" s="117">
        <f t="shared" si="54"/>
        <v>10.801148877520543</v>
      </c>
      <c r="I161" s="117">
        <f t="shared" si="54"/>
        <v>10.954836424762407</v>
      </c>
      <c r="J161" s="117">
        <f t="shared" si="54"/>
        <v>11.296780414377508</v>
      </c>
      <c r="K161" s="117">
        <f t="shared" si="54"/>
        <v>10.251575332425872</v>
      </c>
      <c r="L161" s="117">
        <f t="shared" si="54"/>
        <v>11.903900277875181</v>
      </c>
      <c r="M161" s="117">
        <f t="shared" si="54"/>
        <v>11.147671236581296</v>
      </c>
      <c r="N161" s="117">
        <f t="shared" si="54"/>
        <v>4.5563369886501901</v>
      </c>
      <c r="O161" s="117">
        <f t="shared" si="54"/>
        <v>18.810855487786338</v>
      </c>
      <c r="P161" s="117">
        <f t="shared" si="54"/>
        <v>22.85041395938029</v>
      </c>
      <c r="Q161" s="117">
        <f t="shared" si="54"/>
        <v>23.260579977958717</v>
      </c>
      <c r="R161" s="117">
        <f t="shared" ref="R161:V161" si="55">R162+R164+R166+R175</f>
        <v>23.914311551639429</v>
      </c>
      <c r="S161" s="117">
        <f t="shared" si="55"/>
        <v>27.180458956843712</v>
      </c>
      <c r="T161" s="117">
        <f t="shared" si="55"/>
        <v>37.688392499579102</v>
      </c>
      <c r="U161" s="117">
        <f t="shared" si="55"/>
        <v>42.659674880550995</v>
      </c>
      <c r="V161" s="117">
        <f t="shared" si="55"/>
        <v>52.940771311351853</v>
      </c>
      <c r="W161" s="117">
        <f t="shared" ref="W161" si="56">W162+W164+W166+W175</f>
        <v>55.874197815222551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3.1622087301230959</v>
      </c>
      <c r="C166" s="122">
        <v>3.3706122561119276</v>
      </c>
      <c r="D166" s="122">
        <v>3.9184262516412383</v>
      </c>
      <c r="E166" s="122">
        <v>4.1578859788033862</v>
      </c>
      <c r="F166" s="122">
        <v>4.1687804277821838</v>
      </c>
      <c r="G166" s="122">
        <v>3.981744808494875</v>
      </c>
      <c r="H166" s="122">
        <v>3.7006348819751937</v>
      </c>
      <c r="I166" s="122">
        <v>3.0817749763768854</v>
      </c>
      <c r="J166" s="122">
        <v>2.8211484077617781</v>
      </c>
      <c r="K166" s="122">
        <v>2.5228131986064413</v>
      </c>
      <c r="L166" s="122">
        <v>2.0082279105691638</v>
      </c>
      <c r="M166" s="122">
        <v>1.5031418196043909</v>
      </c>
      <c r="N166" s="122">
        <v>1.2591330558058589</v>
      </c>
      <c r="O166" s="122">
        <v>2.1062615486289884</v>
      </c>
      <c r="P166" s="122">
        <v>2.2575875577907221</v>
      </c>
      <c r="Q166" s="122">
        <v>2.1446117537070419</v>
      </c>
      <c r="R166" s="122">
        <v>2.0467295546932731</v>
      </c>
      <c r="S166" s="122">
        <v>2.1290252088859516</v>
      </c>
      <c r="T166" s="122">
        <v>2.1596970315319499</v>
      </c>
      <c r="U166" s="122">
        <v>2.2603105694455068</v>
      </c>
      <c r="V166" s="122">
        <v>2.4147433653742758</v>
      </c>
      <c r="W166" s="122">
        <v>2.3632766661666622</v>
      </c>
      <c r="DA166" s="130" t="s">
        <v>2734</v>
      </c>
    </row>
    <row r="167" spans="1:105" ht="12" customHeight="1" x14ac:dyDescent="0.25">
      <c r="A167" s="97" t="s">
        <v>124</v>
      </c>
      <c r="B167" s="98">
        <v>448.00240910779303</v>
      </c>
      <c r="C167" s="98">
        <v>442.3289855921156</v>
      </c>
      <c r="D167" s="98">
        <v>459.46419516565538</v>
      </c>
      <c r="E167" s="98">
        <v>459.77080200230546</v>
      </c>
      <c r="F167" s="98">
        <v>467.08571742022718</v>
      </c>
      <c r="G167" s="98">
        <v>459.24945828094468</v>
      </c>
      <c r="H167" s="98">
        <v>470.20514535896166</v>
      </c>
      <c r="I167" s="98">
        <v>449.96453726626385</v>
      </c>
      <c r="J167" s="98">
        <v>487.96319778425988</v>
      </c>
      <c r="K167" s="98">
        <v>518.23990545437016</v>
      </c>
      <c r="L167" s="98">
        <v>488.29506268386029</v>
      </c>
      <c r="M167" s="98">
        <v>405.75243893823193</v>
      </c>
      <c r="N167" s="98">
        <v>359.05192574644491</v>
      </c>
      <c r="O167" s="98">
        <v>529.03994644849047</v>
      </c>
      <c r="P167" s="98">
        <v>504.61968741384811</v>
      </c>
      <c r="Q167" s="98">
        <v>469.94533356220694</v>
      </c>
      <c r="R167" s="98">
        <v>454.17660179754597</v>
      </c>
      <c r="S167" s="98">
        <v>463.29891474249479</v>
      </c>
      <c r="T167" s="98">
        <v>453.78104053157824</v>
      </c>
      <c r="U167" s="98">
        <v>453.1620774452461</v>
      </c>
      <c r="V167" s="98">
        <v>455.18917701522219</v>
      </c>
      <c r="W167" s="98">
        <v>456.20229559567105</v>
      </c>
      <c r="DA167" s="63" t="s">
        <v>2735</v>
      </c>
    </row>
    <row r="168" spans="1:105" ht="12" customHeight="1" x14ac:dyDescent="0.25">
      <c r="A168" s="97" t="s">
        <v>123</v>
      </c>
      <c r="B168" s="98">
        <v>88.456897398730405</v>
      </c>
      <c r="C168" s="98">
        <v>86.522462490674812</v>
      </c>
      <c r="D168" s="98">
        <v>92.598781316046868</v>
      </c>
      <c r="E168" s="98">
        <v>89.936870298845363</v>
      </c>
      <c r="F168" s="98">
        <v>93.195145358736951</v>
      </c>
      <c r="G168" s="98">
        <v>104.28828573946939</v>
      </c>
      <c r="H168" s="98">
        <v>95.723147682839297</v>
      </c>
      <c r="I168" s="98">
        <v>91.734465912888666</v>
      </c>
      <c r="J168" s="98">
        <v>97.437876376276648</v>
      </c>
      <c r="K168" s="98">
        <v>104.05525214363018</v>
      </c>
      <c r="L168" s="98">
        <v>97.808536718371286</v>
      </c>
      <c r="M168" s="98">
        <v>63.548032576387264</v>
      </c>
      <c r="N168" s="98">
        <v>3.6347289236913713</v>
      </c>
      <c r="O168" s="98">
        <v>97.557422784547967</v>
      </c>
      <c r="P168" s="98">
        <v>90.453036825104377</v>
      </c>
      <c r="Q168" s="98">
        <v>79.034385551685574</v>
      </c>
      <c r="R168" s="98">
        <v>89.144828079682583</v>
      </c>
      <c r="S168" s="98">
        <v>93.898743356165951</v>
      </c>
      <c r="T168" s="98">
        <v>91.357408527354323</v>
      </c>
      <c r="U168" s="98">
        <v>88.568261715714598</v>
      </c>
      <c r="V168" s="98">
        <v>85.793898636976095</v>
      </c>
      <c r="W168" s="98">
        <v>87.109866701820764</v>
      </c>
      <c r="DA168" s="63" t="s">
        <v>2736</v>
      </c>
    </row>
    <row r="169" spans="1:105" ht="12" customHeight="1" x14ac:dyDescent="0.25">
      <c r="A169" s="100" t="s">
        <v>50</v>
      </c>
      <c r="B169" s="101">
        <v>88.456897398730405</v>
      </c>
      <c r="C169" s="101">
        <v>86.522462490674812</v>
      </c>
      <c r="D169" s="101">
        <v>92.598781316046868</v>
      </c>
      <c r="E169" s="101">
        <v>89.936870298845363</v>
      </c>
      <c r="F169" s="101">
        <v>93.195145358736951</v>
      </c>
      <c r="G169" s="101">
        <v>104.28828573946939</v>
      </c>
      <c r="H169" s="101">
        <v>95.723147682839297</v>
      </c>
      <c r="I169" s="101">
        <v>91.734465912888666</v>
      </c>
      <c r="J169" s="101">
        <v>97.437876376276648</v>
      </c>
      <c r="K169" s="101">
        <v>104.05525214363018</v>
      </c>
      <c r="L169" s="101">
        <v>97.808536718371286</v>
      </c>
      <c r="M169" s="101">
        <v>63.548032576387264</v>
      </c>
      <c r="N169" s="101">
        <v>3.6347289236913713</v>
      </c>
      <c r="O169" s="101">
        <v>97.557422784547967</v>
      </c>
      <c r="P169" s="101">
        <v>90.453036825104377</v>
      </c>
      <c r="Q169" s="101">
        <v>79.034385551685574</v>
      </c>
      <c r="R169" s="101">
        <v>89.144828079682583</v>
      </c>
      <c r="S169" s="101">
        <v>93.898743356165951</v>
      </c>
      <c r="T169" s="101">
        <v>91.357408527354323</v>
      </c>
      <c r="U169" s="101">
        <v>88.568261715714598</v>
      </c>
      <c r="V169" s="101">
        <v>85.793898636976095</v>
      </c>
      <c r="W169" s="101">
        <v>87.109866701820764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8.1456382068620421</v>
      </c>
      <c r="C175" s="122">
        <v>7.7317399396480919</v>
      </c>
      <c r="D175" s="122">
        <v>7.2635043982283545</v>
      </c>
      <c r="E175" s="122">
        <v>6.6519672246988764</v>
      </c>
      <c r="F175" s="122">
        <v>7.3007866331213522</v>
      </c>
      <c r="G175" s="122">
        <v>6.7394597988450045</v>
      </c>
      <c r="H175" s="122">
        <v>7.1005139955453487</v>
      </c>
      <c r="I175" s="122">
        <v>7.8730614483855215</v>
      </c>
      <c r="J175" s="122">
        <v>8.4756320066157311</v>
      </c>
      <c r="K175" s="122">
        <v>7.7287621338194317</v>
      </c>
      <c r="L175" s="122">
        <v>9.8956723673060178</v>
      </c>
      <c r="M175" s="122">
        <v>9.6445294169769049</v>
      </c>
      <c r="N175" s="122">
        <v>3.2972039328443312</v>
      </c>
      <c r="O175" s="122">
        <v>16.704593939157348</v>
      </c>
      <c r="P175" s="122">
        <v>20.592826401589569</v>
      </c>
      <c r="Q175" s="122">
        <v>21.115968224251674</v>
      </c>
      <c r="R175" s="122">
        <v>21.867581996946157</v>
      </c>
      <c r="S175" s="122">
        <v>25.051433747957759</v>
      </c>
      <c r="T175" s="122">
        <v>35.528695468047154</v>
      </c>
      <c r="U175" s="122">
        <v>40.399364311105487</v>
      </c>
      <c r="V175" s="122">
        <v>50.526027945977575</v>
      </c>
      <c r="W175" s="122">
        <v>53.510921149055889</v>
      </c>
      <c r="DA175" s="130" t="s">
        <v>2743</v>
      </c>
    </row>
    <row r="176" spans="1:105" ht="12" customHeight="1" x14ac:dyDescent="0.25">
      <c r="A176" s="97" t="s">
        <v>50</v>
      </c>
      <c r="B176" s="98">
        <v>188.02233529872828</v>
      </c>
      <c r="C176" s="98">
        <v>188.74138387162967</v>
      </c>
      <c r="D176" s="98">
        <v>200.01629132748906</v>
      </c>
      <c r="E176" s="98">
        <v>192.79311420829609</v>
      </c>
      <c r="F176" s="98">
        <v>219.9357459436487</v>
      </c>
      <c r="G176" s="98">
        <v>203.75107885758302</v>
      </c>
      <c r="H176" s="98">
        <v>203.85465310526828</v>
      </c>
      <c r="I176" s="98">
        <v>211.56241612494659</v>
      </c>
      <c r="J176" s="98">
        <v>213.54209551096341</v>
      </c>
      <c r="K176" s="98">
        <v>188.35750588509526</v>
      </c>
      <c r="L176" s="98">
        <v>233.92906168810035</v>
      </c>
      <c r="M176" s="98">
        <v>218.8476529159764</v>
      </c>
      <c r="N176" s="98">
        <v>68.683668661925097</v>
      </c>
      <c r="O176" s="98">
        <v>249.09489441397164</v>
      </c>
      <c r="P176" s="98">
        <v>242.08548666486101</v>
      </c>
      <c r="Q176" s="98">
        <v>212.42578952889153</v>
      </c>
      <c r="R176" s="98">
        <v>200.76218784465476</v>
      </c>
      <c r="S176" s="98">
        <v>200.83215238460531</v>
      </c>
      <c r="T176" s="98">
        <v>243.2240239358367</v>
      </c>
      <c r="U176" s="98">
        <v>252.96567039019041</v>
      </c>
      <c r="V176" s="98">
        <v>284.42396608465572</v>
      </c>
      <c r="W176" s="98">
        <v>275.46036371993569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118.26919686789807</v>
      </c>
      <c r="C3" s="118">
        <f t="shared" si="0"/>
        <v>134.88917246027464</v>
      </c>
      <c r="D3" s="118">
        <f t="shared" si="0"/>
        <v>93.419810589913766</v>
      </c>
      <c r="E3" s="118">
        <f t="shared" si="0"/>
        <v>120.97486154131705</v>
      </c>
      <c r="F3" s="118">
        <f t="shared" si="0"/>
        <v>148.96825572056127</v>
      </c>
      <c r="G3" s="118">
        <f t="shared" si="0"/>
        <v>165.33195076739423</v>
      </c>
      <c r="H3" s="118">
        <f t="shared" si="0"/>
        <v>81.841777254555154</v>
      </c>
      <c r="I3" s="118">
        <f t="shared" si="0"/>
        <v>90.828547850135124</v>
      </c>
      <c r="J3" s="118">
        <f t="shared" si="0"/>
        <v>218.1269265271531</v>
      </c>
      <c r="K3" s="118">
        <f t="shared" si="0"/>
        <v>140.97064799869685</v>
      </c>
      <c r="L3" s="118">
        <f t="shared" si="0"/>
        <v>129.76144187650641</v>
      </c>
      <c r="M3" s="118">
        <f t="shared" si="0"/>
        <v>180.28800554830067</v>
      </c>
      <c r="N3" s="118">
        <f t="shared" si="0"/>
        <v>43.289322808999145</v>
      </c>
      <c r="O3" s="118">
        <f t="shared" si="0"/>
        <v>62.014979588772484</v>
      </c>
      <c r="P3" s="118">
        <f t="shared" si="0"/>
        <v>107.2501680914913</v>
      </c>
      <c r="Q3" s="118">
        <f t="shared" si="0"/>
        <v>141.51072240018325</v>
      </c>
      <c r="R3" s="118">
        <f t="shared" ref="R3:V3" si="1">R4+R7+R9+R19</f>
        <v>76.343343364343639</v>
      </c>
      <c r="S3" s="118">
        <f t="shared" si="1"/>
        <v>119.84365057413689</v>
      </c>
      <c r="T3" s="118">
        <f t="shared" si="1"/>
        <v>101.71434024319721</v>
      </c>
      <c r="U3" s="118">
        <f t="shared" si="1"/>
        <v>102.09856664792038</v>
      </c>
      <c r="V3" s="118">
        <f t="shared" si="1"/>
        <v>103.58750001946284</v>
      </c>
      <c r="W3" s="118">
        <f t="shared" ref="W3" si="2">W4+W7+W9+W19</f>
        <v>108.61595790287312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91.109077637306697</v>
      </c>
      <c r="C4" s="123">
        <f t="shared" si="3"/>
        <v>106.87091150320376</v>
      </c>
      <c r="D4" s="123">
        <f t="shared" si="3"/>
        <v>63.141553776143205</v>
      </c>
      <c r="E4" s="123">
        <f t="shared" si="3"/>
        <v>87.65870212044166</v>
      </c>
      <c r="F4" s="123">
        <f t="shared" si="3"/>
        <v>117.15282397152481</v>
      </c>
      <c r="G4" s="123">
        <f t="shared" si="3"/>
        <v>134.42981302651981</v>
      </c>
      <c r="H4" s="123">
        <f t="shared" si="3"/>
        <v>51.408764623933308</v>
      </c>
      <c r="I4" s="123">
        <f t="shared" si="3"/>
        <v>62.823022857746487</v>
      </c>
      <c r="J4" s="123">
        <f t="shared" si="3"/>
        <v>190.58021950469217</v>
      </c>
      <c r="K4" s="123">
        <f t="shared" si="3"/>
        <v>113.43963892267455</v>
      </c>
      <c r="L4" s="123">
        <f t="shared" si="3"/>
        <v>102.81696456254896</v>
      </c>
      <c r="M4" s="123">
        <f t="shared" si="3"/>
        <v>153.87409256978447</v>
      </c>
      <c r="N4" s="123">
        <f t="shared" si="3"/>
        <v>15.735141849901977</v>
      </c>
      <c r="O4" s="123">
        <f t="shared" si="3"/>
        <v>34.169630394704569</v>
      </c>
      <c r="P4" s="123">
        <f t="shared" si="3"/>
        <v>79.326698904304237</v>
      </c>
      <c r="Q4" s="123">
        <f t="shared" si="3"/>
        <v>111.98082057504628</v>
      </c>
      <c r="R4" s="123">
        <f t="shared" ref="R4:V4" si="4">SUM(R5:R6)</f>
        <v>44.182689455422697</v>
      </c>
      <c r="S4" s="123">
        <f t="shared" si="4"/>
        <v>87.813918646490109</v>
      </c>
      <c r="T4" s="123">
        <f t="shared" si="4"/>
        <v>71.364360269585134</v>
      </c>
      <c r="U4" s="123">
        <f t="shared" si="4"/>
        <v>69.225765349323098</v>
      </c>
      <c r="V4" s="123">
        <f t="shared" si="4"/>
        <v>70.096314301344648</v>
      </c>
      <c r="W4" s="123">
        <f t="shared" ref="W4" si="5">SUM(W5:W6)</f>
        <v>75.556182836519042</v>
      </c>
      <c r="DA4" s="130" t="s">
        <v>2748</v>
      </c>
    </row>
    <row r="5" spans="1:105" ht="12" customHeight="1" x14ac:dyDescent="0.25">
      <c r="A5" s="97" t="s">
        <v>51</v>
      </c>
      <c r="B5" s="99">
        <v>90.620983126240816</v>
      </c>
      <c r="C5" s="99">
        <v>106.32191792183285</v>
      </c>
      <c r="D5" s="99">
        <v>62.807591672909275</v>
      </c>
      <c r="E5" s="99">
        <v>87.221651461541342</v>
      </c>
      <c r="F5" s="99">
        <v>116.53081485254931</v>
      </c>
      <c r="G5" s="99">
        <v>133.72615318966194</v>
      </c>
      <c r="H5" s="99">
        <v>51.146520745868379</v>
      </c>
      <c r="I5" s="99">
        <v>62.521487134929636</v>
      </c>
      <c r="J5" s="99">
        <v>189.65517438511404</v>
      </c>
      <c r="K5" s="99">
        <v>112.86014734101285</v>
      </c>
      <c r="L5" s="99">
        <v>102.32018942171879</v>
      </c>
      <c r="M5" s="99">
        <v>153.13289875709793</v>
      </c>
      <c r="N5" s="99">
        <v>15.665014660036158</v>
      </c>
      <c r="O5" s="99">
        <v>33.988879552304425</v>
      </c>
      <c r="P5" s="99">
        <v>78.892804723904234</v>
      </c>
      <c r="Q5" s="99">
        <v>111.40059862560102</v>
      </c>
      <c r="R5" s="99">
        <v>43.954663884371783</v>
      </c>
      <c r="S5" s="99">
        <v>87.358814679782952</v>
      </c>
      <c r="T5" s="99">
        <v>70.995701038559773</v>
      </c>
      <c r="U5" s="99">
        <v>68.869179358126587</v>
      </c>
      <c r="V5" s="99">
        <v>69.735849055521882</v>
      </c>
      <c r="W5" s="99">
        <v>75.167914134856687</v>
      </c>
      <c r="DA5" s="63" t="s">
        <v>2749</v>
      </c>
    </row>
    <row r="6" spans="1:105" ht="12" customHeight="1" x14ac:dyDescent="0.25">
      <c r="A6" s="97" t="s">
        <v>53</v>
      </c>
      <c r="B6" s="99">
        <v>0.48809451106588786</v>
      </c>
      <c r="C6" s="99">
        <v>0.54899358137091003</v>
      </c>
      <c r="D6" s="99">
        <v>0.3339621032339295</v>
      </c>
      <c r="E6" s="99">
        <v>0.43705065890032396</v>
      </c>
      <c r="F6" s="99">
        <v>0.62200911897549316</v>
      </c>
      <c r="G6" s="99">
        <v>0.70365983685787137</v>
      </c>
      <c r="H6" s="99">
        <v>0.26224387806493249</v>
      </c>
      <c r="I6" s="99">
        <v>0.30153572281685254</v>
      </c>
      <c r="J6" s="99">
        <v>0.92504511957812152</v>
      </c>
      <c r="K6" s="99">
        <v>0.57949158166170223</v>
      </c>
      <c r="L6" s="99">
        <v>0.49677514083016222</v>
      </c>
      <c r="M6" s="99">
        <v>0.74119381268654294</v>
      </c>
      <c r="N6" s="99">
        <v>7.0127189865817938E-2</v>
      </c>
      <c r="O6" s="99">
        <v>0.18075084240014622</v>
      </c>
      <c r="P6" s="99">
        <v>0.43389418040000094</v>
      </c>
      <c r="Q6" s="99">
        <v>0.58022194944525707</v>
      </c>
      <c r="R6" s="99">
        <v>0.22802557105091253</v>
      </c>
      <c r="S6" s="99">
        <v>0.45510396670715547</v>
      </c>
      <c r="T6" s="99">
        <v>0.36865923102536441</v>
      </c>
      <c r="U6" s="99">
        <v>0.35658599119651663</v>
      </c>
      <c r="V6" s="99">
        <v>0.36046524582276929</v>
      </c>
      <c r="W6" s="99">
        <v>0.38826870166235811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2.4145265351904732</v>
      </c>
      <c r="C7" s="123">
        <f t="shared" si="6"/>
        <v>3.7411983384642786</v>
      </c>
      <c r="D7" s="123">
        <f t="shared" si="6"/>
        <v>4.5711011286487047</v>
      </c>
      <c r="E7" s="123">
        <f t="shared" si="6"/>
        <v>8.0364964434631236</v>
      </c>
      <c r="F7" s="123">
        <f t="shared" si="6"/>
        <v>5.4037923559377647</v>
      </c>
      <c r="G7" s="123">
        <f t="shared" si="6"/>
        <v>5.2067482905141294</v>
      </c>
      <c r="H7" s="123">
        <f t="shared" si="6"/>
        <v>4.6069589493511192</v>
      </c>
      <c r="I7" s="123">
        <f t="shared" si="6"/>
        <v>4.0432967434020357</v>
      </c>
      <c r="J7" s="123">
        <f t="shared" si="6"/>
        <v>2.7504688270712618</v>
      </c>
      <c r="K7" s="123">
        <f t="shared" si="6"/>
        <v>1.1902374875813444</v>
      </c>
      <c r="L7" s="123">
        <f t="shared" si="6"/>
        <v>1.4442114101886094</v>
      </c>
      <c r="M7" s="123">
        <f t="shared" si="6"/>
        <v>1.6447216707440049</v>
      </c>
      <c r="N7" s="123">
        <f t="shared" si="6"/>
        <v>3.8846575043418099</v>
      </c>
      <c r="O7" s="123">
        <f t="shared" si="6"/>
        <v>2.5893697361894024</v>
      </c>
      <c r="P7" s="123">
        <f t="shared" si="6"/>
        <v>2.7059492985655251</v>
      </c>
      <c r="Q7" s="123">
        <f t="shared" si="6"/>
        <v>4.7105850684095989</v>
      </c>
      <c r="R7" s="123">
        <f t="shared" si="6"/>
        <v>6.2232738892457382</v>
      </c>
      <c r="S7" s="123">
        <f t="shared" si="6"/>
        <v>6.2369424357784551</v>
      </c>
      <c r="T7" s="123">
        <f t="shared" si="6"/>
        <v>4.8680017592290676</v>
      </c>
      <c r="U7" s="123">
        <f t="shared" si="6"/>
        <v>7.0028444804520955</v>
      </c>
      <c r="V7" s="123">
        <f t="shared" si="6"/>
        <v>6.3251770832486134</v>
      </c>
      <c r="W7" s="123">
        <f t="shared" si="6"/>
        <v>5.1902257949712531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2.4145265351904732</v>
      </c>
      <c r="C8" s="99">
        <f>RES_hhdet_fech!C8/RES_summary!C$19</f>
        <v>3.7411983384642786</v>
      </c>
      <c r="D8" s="99">
        <f>RES_hhdet_fech!D8/RES_summary!D$19</f>
        <v>4.5711011286487047</v>
      </c>
      <c r="E8" s="99">
        <f>RES_hhdet_fech!E8/RES_summary!E$19</f>
        <v>8.0364964434631236</v>
      </c>
      <c r="F8" s="99">
        <f>RES_hhdet_fech!F8/RES_summary!F$19</f>
        <v>5.4037923559377647</v>
      </c>
      <c r="G8" s="99">
        <f>RES_hhdet_fech!G8/RES_summary!G$19</f>
        <v>5.2067482905141294</v>
      </c>
      <c r="H8" s="99">
        <f>RES_hhdet_fech!H8/RES_summary!H$19</f>
        <v>4.6069589493511192</v>
      </c>
      <c r="I8" s="99">
        <f>RES_hhdet_fech!I8/RES_summary!I$19</f>
        <v>4.0432967434020357</v>
      </c>
      <c r="J8" s="99">
        <f>RES_hhdet_fech!J8/RES_summary!J$19</f>
        <v>2.7504688270712618</v>
      </c>
      <c r="K8" s="99">
        <f>RES_hhdet_fech!K8/RES_summary!K$19</f>
        <v>1.1902374875813444</v>
      </c>
      <c r="L8" s="99">
        <f>RES_hhdet_fech!L8/RES_summary!L$19</f>
        <v>1.4442114101886094</v>
      </c>
      <c r="M8" s="99">
        <f>RES_hhdet_fech!M8/RES_summary!M$19</f>
        <v>1.6447216707440049</v>
      </c>
      <c r="N8" s="99">
        <f>RES_hhdet_fech!N8/RES_summary!N$19</f>
        <v>3.8846575043418099</v>
      </c>
      <c r="O8" s="99">
        <f>RES_hhdet_fech!O8/RES_summary!O$19</f>
        <v>2.5893697361894024</v>
      </c>
      <c r="P8" s="99">
        <f>RES_hhdet_fech!P8/RES_summary!P$19</f>
        <v>2.7059492985655251</v>
      </c>
      <c r="Q8" s="99">
        <f>RES_hhdet_fech!Q8/RES_summary!Q$19</f>
        <v>4.7105850684095989</v>
      </c>
      <c r="R8" s="99">
        <f>RES_hhdet_fech!R8/RES_summary!R$19</f>
        <v>6.2232738892457382</v>
      </c>
      <c r="S8" s="99">
        <f>RES_hhdet_fech!S8/RES_summary!S$19</f>
        <v>6.2369424357784551</v>
      </c>
      <c r="T8" s="99">
        <f>RES_hhdet_fech!T8/RES_summary!T$19</f>
        <v>4.8680017592290676</v>
      </c>
      <c r="U8" s="99">
        <f>RES_hhdet_fech!U8/RES_summary!U$19</f>
        <v>7.0028444804520955</v>
      </c>
      <c r="V8" s="99">
        <f>RES_hhdet_fech!V8/RES_summary!V$19</f>
        <v>6.3251770832486134</v>
      </c>
      <c r="W8" s="99">
        <f>RES_hhdet_fech!W8/RES_summary!W$19</f>
        <v>5.1902257949712531</v>
      </c>
      <c r="DA8" s="63" t="s">
        <v>2752</v>
      </c>
    </row>
    <row r="9" spans="1:105" ht="12" customHeight="1" x14ac:dyDescent="0.25">
      <c r="A9" s="121" t="s">
        <v>55</v>
      </c>
      <c r="B9" s="123">
        <v>16.818989603356222</v>
      </c>
      <c r="C9" s="123">
        <v>16.566932765657793</v>
      </c>
      <c r="D9" s="123">
        <v>17.020918594632324</v>
      </c>
      <c r="E9" s="123">
        <v>16.890328792250127</v>
      </c>
      <c r="F9" s="123">
        <v>17.425836346412638</v>
      </c>
      <c r="G9" s="123">
        <v>16.941014781590098</v>
      </c>
      <c r="H9" s="123">
        <v>16.960412100256487</v>
      </c>
      <c r="I9" s="123">
        <v>15.634613673992623</v>
      </c>
      <c r="J9" s="123">
        <v>16.514457666340881</v>
      </c>
      <c r="K9" s="123">
        <v>17.713779194823886</v>
      </c>
      <c r="L9" s="123">
        <v>17.260789731776544</v>
      </c>
      <c r="M9" s="123">
        <v>17.002982597745227</v>
      </c>
      <c r="N9" s="123">
        <v>16.195097811531962</v>
      </c>
      <c r="O9" s="123">
        <v>16.898267490310936</v>
      </c>
      <c r="P9" s="123">
        <v>16.794391288322444</v>
      </c>
      <c r="Q9" s="123">
        <v>16.605757667656288</v>
      </c>
      <c r="R9" s="123">
        <v>17.398449760356172</v>
      </c>
      <c r="S9" s="123">
        <v>17.318926272666268</v>
      </c>
      <c r="T9" s="123">
        <v>16.692741773031653</v>
      </c>
      <c r="U9" s="123">
        <v>16.781120202361805</v>
      </c>
      <c r="V9" s="123">
        <v>16.755464015644261</v>
      </c>
      <c r="W9" s="123">
        <v>17.818105546039043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23.611636899403948</v>
      </c>
      <c r="C11" s="99">
        <v>23.465963936934159</v>
      </c>
      <c r="D11" s="99">
        <v>24.544718653849174</v>
      </c>
      <c r="E11" s="99">
        <v>24.631766905959683</v>
      </c>
      <c r="F11" s="99">
        <v>25.018163318639822</v>
      </c>
      <c r="G11" s="99">
        <v>24.634490576570077</v>
      </c>
      <c r="H11" s="99">
        <v>24.728282323075433</v>
      </c>
      <c r="I11" s="99">
        <v>22.818229024493643</v>
      </c>
      <c r="J11" s="99">
        <v>24.647067237654475</v>
      </c>
      <c r="K11" s="99">
        <v>26.170908507567432</v>
      </c>
      <c r="L11" s="99">
        <v>24.670915495172256</v>
      </c>
      <c r="M11" s="99">
        <v>20.568586244375002</v>
      </c>
      <c r="N11" s="99">
        <v>17.830436023067609</v>
      </c>
      <c r="O11" s="99">
        <v>24.774618310544181</v>
      </c>
      <c r="P11" s="99">
        <v>23.605949139224332</v>
      </c>
      <c r="Q11" s="99">
        <v>22.094259434994328</v>
      </c>
      <c r="R11" s="99">
        <v>21.756208717064865</v>
      </c>
      <c r="S11" s="99">
        <v>22.29367021376213</v>
      </c>
      <c r="T11" s="99">
        <v>21.953742931900905</v>
      </c>
      <c r="U11" s="99">
        <v>21.426339412869609</v>
      </c>
      <c r="V11" s="99">
        <v>21.195457718697345</v>
      </c>
      <c r="W11" s="99">
        <v>20.764855350292883</v>
      </c>
      <c r="DA11" s="63" t="s">
        <v>2755</v>
      </c>
    </row>
    <row r="12" spans="1:105" ht="12" customHeight="1" x14ac:dyDescent="0.25">
      <c r="A12" s="97" t="s">
        <v>123</v>
      </c>
      <c r="B12" s="99">
        <v>14.520769821152484</v>
      </c>
      <c r="C12" s="99">
        <v>14.412709343575749</v>
      </c>
      <c r="D12" s="99">
        <v>15.141289846034653</v>
      </c>
      <c r="E12" s="99">
        <v>15.127559077358804</v>
      </c>
      <c r="F12" s="99">
        <v>15.409364889190586</v>
      </c>
      <c r="G12" s="99">
        <v>15.49521518075616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4.6620556054289306</v>
      </c>
      <c r="C13" s="102">
        <v>4.5945513857984972</v>
      </c>
      <c r="D13" s="102">
        <v>4.9433049959701645</v>
      </c>
      <c r="E13" s="102">
        <v>4.8189983527831375</v>
      </c>
      <c r="F13" s="102">
        <v>4.9900360601755089</v>
      </c>
      <c r="G13" s="102">
        <v>5.5872749430212805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9.8587142157235537</v>
      </c>
      <c r="C14" s="105">
        <v>9.8181579577772524</v>
      </c>
      <c r="D14" s="105">
        <v>10.19798485006449</v>
      </c>
      <c r="E14" s="105">
        <v>10.308560724575667</v>
      </c>
      <c r="F14" s="105">
        <v>10.419328829015077</v>
      </c>
      <c r="G14" s="105">
        <v>9.9079402377348806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21.382747384092617</v>
      </c>
      <c r="C15" s="102">
        <v>21.069668826133253</v>
      </c>
      <c r="D15" s="102">
        <v>21.612541917478431</v>
      </c>
      <c r="E15" s="102">
        <v>21.489532908994992</v>
      </c>
      <c r="F15" s="102">
        <v>22.149198751166949</v>
      </c>
      <c r="G15" s="102">
        <v>21.330631218085948</v>
      </c>
      <c r="H15" s="102">
        <v>21.413353778301236</v>
      </c>
      <c r="I15" s="102">
        <v>20.794963453913613</v>
      </c>
      <c r="J15" s="102">
        <v>22.082923829707756</v>
      </c>
      <c r="K15" s="102">
        <v>23.576604253552638</v>
      </c>
      <c r="L15" s="102">
        <v>22.897044258282428</v>
      </c>
      <c r="M15" s="102">
        <v>22.650012400038772</v>
      </c>
      <c r="N15" s="102">
        <v>21.319991280465477</v>
      </c>
      <c r="O15" s="102">
        <v>21.008874739443538</v>
      </c>
      <c r="P15" s="102">
        <v>20.903018006082544</v>
      </c>
      <c r="Q15" s="102">
        <v>20.888153459928795</v>
      </c>
      <c r="R15" s="102">
        <v>21.674505768469881</v>
      </c>
      <c r="S15" s="102">
        <v>21.458580219584491</v>
      </c>
      <c r="T15" s="102">
        <v>20.749748154664015</v>
      </c>
      <c r="U15" s="102">
        <v>20.786821425978346</v>
      </c>
      <c r="V15" s="102">
        <v>20.61679079330554</v>
      </c>
      <c r="W15" s="102">
        <v>21.293483791612669</v>
      </c>
      <c r="DA15" s="131" t="s">
        <v>2759</v>
      </c>
    </row>
    <row r="16" spans="1:105" ht="12" customHeight="1" x14ac:dyDescent="0.25">
      <c r="A16" s="107" t="s">
        <v>121</v>
      </c>
      <c r="B16" s="105">
        <v>14.226189734800467</v>
      </c>
      <c r="C16" s="105">
        <v>14.006727938845033</v>
      </c>
      <c r="D16" s="105">
        <v>14.40507275279897</v>
      </c>
      <c r="E16" s="105">
        <v>14.26768183383215</v>
      </c>
      <c r="F16" s="105">
        <v>14.737393634762036</v>
      </c>
      <c r="G16" s="105">
        <v>14.432901111720552</v>
      </c>
      <c r="H16" s="105">
        <v>14.555204414728587</v>
      </c>
      <c r="I16" s="105">
        <v>14.422671062654874</v>
      </c>
      <c r="J16" s="105">
        <v>15.293895793111979</v>
      </c>
      <c r="K16" s="105">
        <v>16.361589685930891</v>
      </c>
      <c r="L16" s="105">
        <v>15.920243340396597</v>
      </c>
      <c r="M16" s="105">
        <v>15.698533967127037</v>
      </c>
      <c r="N16" s="105">
        <v>14.713738033622754</v>
      </c>
      <c r="O16" s="105">
        <v>14.953352156543756</v>
      </c>
      <c r="P16" s="105">
        <v>14.955595406481356</v>
      </c>
      <c r="Q16" s="105">
        <v>14.949505990004095</v>
      </c>
      <c r="R16" s="105">
        <v>15.813731302072908</v>
      </c>
      <c r="S16" s="105">
        <v>15.866699592864821</v>
      </c>
      <c r="T16" s="105">
        <v>15.388198899049986</v>
      </c>
      <c r="U16" s="105">
        <v>15.530443607415767</v>
      </c>
      <c r="V16" s="105">
        <v>15.632428546655742</v>
      </c>
      <c r="W16" s="105">
        <v>16.703839136481601</v>
      </c>
      <c r="DA16" s="132" t="s">
        <v>2760</v>
      </c>
    </row>
    <row r="17" spans="1:105" ht="12" customHeight="1" x14ac:dyDescent="0.25">
      <c r="A17" s="108" t="s">
        <v>53</v>
      </c>
      <c r="B17" s="99">
        <v>4.2263826488653278</v>
      </c>
      <c r="C17" s="99">
        <v>4.1290323081900766</v>
      </c>
      <c r="D17" s="99">
        <v>4.3412612310476488</v>
      </c>
      <c r="E17" s="99">
        <v>4.1762464612008712</v>
      </c>
      <c r="F17" s="99">
        <v>4.3980589155200533</v>
      </c>
      <c r="G17" s="99">
        <v>4.8055969996642061</v>
      </c>
      <c r="H17" s="99">
        <v>4.3413954587027508</v>
      </c>
      <c r="I17" s="99">
        <v>4.2703789181183813</v>
      </c>
      <c r="J17" s="99">
        <v>4.4555382453350942</v>
      </c>
      <c r="K17" s="99">
        <v>4.8024406194543383</v>
      </c>
      <c r="L17" s="99">
        <v>4.7005282041406558</v>
      </c>
      <c r="M17" s="99">
        <v>4.5445049969457436</v>
      </c>
      <c r="N17" s="99">
        <v>3.5918942712816411</v>
      </c>
      <c r="O17" s="99">
        <v>3.8545295782294531</v>
      </c>
      <c r="P17" s="99">
        <v>3.74292144450235</v>
      </c>
      <c r="Q17" s="99">
        <v>3.5528250405590165</v>
      </c>
      <c r="R17" s="99">
        <v>4.3063141530514022</v>
      </c>
      <c r="S17" s="99">
        <v>4.3926877095974444</v>
      </c>
      <c r="T17" s="99">
        <v>4.1289649399638266</v>
      </c>
      <c r="U17" s="99">
        <v>3.9949285313878731</v>
      </c>
      <c r="V17" s="99">
        <v>3.9163914391323793</v>
      </c>
      <c r="W17" s="99">
        <v>4.2210799628715803</v>
      </c>
      <c r="DA17" s="63" t="s">
        <v>2761</v>
      </c>
    </row>
    <row r="18" spans="1:105" ht="12" customHeight="1" x14ac:dyDescent="0.25">
      <c r="A18" s="108" t="s">
        <v>52</v>
      </c>
      <c r="B18" s="99">
        <v>9.9998070859351404</v>
      </c>
      <c r="C18" s="99">
        <v>9.8776956306549586</v>
      </c>
      <c r="D18" s="99">
        <v>10.063811521751321</v>
      </c>
      <c r="E18" s="99">
        <v>10.091435372631276</v>
      </c>
      <c r="F18" s="99">
        <v>10.339334719241986</v>
      </c>
      <c r="G18" s="99">
        <v>9.627304112056347</v>
      </c>
      <c r="H18" s="99">
        <v>10.213808956025833</v>
      </c>
      <c r="I18" s="99">
        <v>10.152292144536494</v>
      </c>
      <c r="J18" s="99">
        <v>10.838357547776885</v>
      </c>
      <c r="K18" s="99">
        <v>11.559149066476552</v>
      </c>
      <c r="L18" s="99">
        <v>11.219715136255944</v>
      </c>
      <c r="M18" s="99">
        <v>11.154028970181292</v>
      </c>
      <c r="N18" s="99">
        <v>11.121843762341113</v>
      </c>
      <c r="O18" s="99">
        <v>11.098822578314302</v>
      </c>
      <c r="P18" s="99">
        <v>11.212673961979005</v>
      </c>
      <c r="Q18" s="99">
        <v>11.396680949445077</v>
      </c>
      <c r="R18" s="99">
        <v>11.507417149021506</v>
      </c>
      <c r="S18" s="99">
        <v>11.474011883267375</v>
      </c>
      <c r="T18" s="99">
        <v>11.259233959086155</v>
      </c>
      <c r="U18" s="99">
        <v>11.535515076027895</v>
      </c>
      <c r="V18" s="99">
        <v>11.716037107523363</v>
      </c>
      <c r="W18" s="99">
        <v>12.482759173610022</v>
      </c>
      <c r="DA18" s="63" t="s">
        <v>2762</v>
      </c>
    </row>
    <row r="19" spans="1:105" ht="12" customHeight="1" x14ac:dyDescent="0.25">
      <c r="A19" s="121" t="s">
        <v>54</v>
      </c>
      <c r="B19" s="123">
        <v>7.9266030920446662</v>
      </c>
      <c r="C19" s="123">
        <v>7.7101298529488078</v>
      </c>
      <c r="D19" s="123">
        <v>8.6862370904895396</v>
      </c>
      <c r="E19" s="123">
        <v>8.3893341851621415</v>
      </c>
      <c r="F19" s="123">
        <v>8.9858030466860352</v>
      </c>
      <c r="G19" s="123">
        <v>8.7543746687701862</v>
      </c>
      <c r="H19" s="123">
        <v>8.8656415810142501</v>
      </c>
      <c r="I19" s="123">
        <v>8.3276145749939801</v>
      </c>
      <c r="J19" s="123">
        <v>8.2817805290487705</v>
      </c>
      <c r="K19" s="123">
        <v>8.626992393617062</v>
      </c>
      <c r="L19" s="123">
        <v>8.2394761719922922</v>
      </c>
      <c r="M19" s="123">
        <v>7.7662087100269979</v>
      </c>
      <c r="N19" s="123">
        <v>7.4744256432233946</v>
      </c>
      <c r="O19" s="123">
        <v>8.3577119675675746</v>
      </c>
      <c r="P19" s="123">
        <v>8.4231286002990906</v>
      </c>
      <c r="Q19" s="123">
        <v>8.2135590890710706</v>
      </c>
      <c r="R19" s="123">
        <v>8.5389302593190255</v>
      </c>
      <c r="S19" s="123">
        <v>8.4738632192020624</v>
      </c>
      <c r="T19" s="123">
        <v>8.7892364413513455</v>
      </c>
      <c r="U19" s="123">
        <v>9.0888366157833786</v>
      </c>
      <c r="V19" s="123">
        <v>10.410544619225304</v>
      </c>
      <c r="W19" s="123">
        <v>10.051443725343791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9.9095786535901684</v>
      </c>
      <c r="C21" s="99">
        <v>9.9399661146165865</v>
      </c>
      <c r="D21" s="99">
        <v>10.51998905681425</v>
      </c>
      <c r="E21" s="99">
        <v>10.12718689633849</v>
      </c>
      <c r="F21" s="99">
        <v>11.516888858383879</v>
      </c>
      <c r="G21" s="99">
        <v>10.662355745164955</v>
      </c>
      <c r="H21" s="99">
        <v>10.556606670456318</v>
      </c>
      <c r="I21" s="99">
        <v>10.826283304461779</v>
      </c>
      <c r="J21" s="99">
        <v>10.867936275833509</v>
      </c>
      <c r="K21" s="99">
        <v>9.5309555525761294</v>
      </c>
      <c r="L21" s="99">
        <v>11.775360215585748</v>
      </c>
      <c r="M21" s="99">
        <v>10.955439135550645</v>
      </c>
      <c r="N21" s="99">
        <v>3.4148777795011731</v>
      </c>
      <c r="O21" s="99">
        <v>12.258068398482331</v>
      </c>
      <c r="P21" s="99">
        <v>11.822312519358469</v>
      </c>
      <c r="Q21" s="99">
        <v>10.304085635652985</v>
      </c>
      <c r="R21" s="99">
        <v>9.6778193346938508</v>
      </c>
      <c r="S21" s="99">
        <v>9.6179420193650511</v>
      </c>
      <c r="T21" s="99">
        <v>11.576364569807927</v>
      </c>
      <c r="U21" s="99">
        <v>11.936144180203895</v>
      </c>
      <c r="V21" s="99">
        <v>13.324300193297033</v>
      </c>
      <c r="W21" s="99">
        <v>12.807420795785747</v>
      </c>
      <c r="DA21" s="63" t="s">
        <v>2765</v>
      </c>
    </row>
    <row r="22" spans="1:105" ht="12" customHeight="1" x14ac:dyDescent="0.25">
      <c r="A22" s="109" t="s">
        <v>120</v>
      </c>
      <c r="B22" s="110">
        <v>7.8368102695025996</v>
      </c>
      <c r="C22" s="110">
        <v>7.6091335267318243</v>
      </c>
      <c r="D22" s="110">
        <v>8.6031987225277309</v>
      </c>
      <c r="E22" s="110">
        <v>8.3105646571768119</v>
      </c>
      <c r="F22" s="110">
        <v>8.8709095850439272</v>
      </c>
      <c r="G22" s="110">
        <v>8.6679864441240628</v>
      </c>
      <c r="H22" s="110">
        <v>8.7855380932417226</v>
      </c>
      <c r="I22" s="110">
        <v>8.2005872820433812</v>
      </c>
      <c r="J22" s="110">
        <v>8.1511865892723421</v>
      </c>
      <c r="K22" s="110">
        <v>8.5819377919978006</v>
      </c>
      <c r="L22" s="110">
        <v>8.0646340901439348</v>
      </c>
      <c r="M22" s="110">
        <v>7.6075707193037507</v>
      </c>
      <c r="N22" s="110">
        <v>7.6984742769636485</v>
      </c>
      <c r="O22" s="110">
        <v>7.8957761440333432</v>
      </c>
      <c r="P22" s="110">
        <v>7.9529764148677469</v>
      </c>
      <c r="Q22" s="110">
        <v>7.9091091414373187</v>
      </c>
      <c r="R22" s="110">
        <v>8.3712353863128506</v>
      </c>
      <c r="S22" s="110">
        <v>8.2888861864405268</v>
      </c>
      <c r="T22" s="110">
        <v>8.2839434034032866</v>
      </c>
      <c r="U22" s="110">
        <v>8.5014821865108399</v>
      </c>
      <c r="V22" s="110">
        <v>9.6996784436666097</v>
      </c>
      <c r="W22" s="110">
        <v>9.2977683632229287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128.23814592024453</v>
      </c>
      <c r="C24" s="118">
        <f t="shared" si="7"/>
        <v>140.8549957079691</v>
      </c>
      <c r="D24" s="118">
        <f t="shared" si="7"/>
        <v>129.11523190933448</v>
      </c>
      <c r="E24" s="118">
        <f t="shared" si="7"/>
        <v>147.35979012182557</v>
      </c>
      <c r="F24" s="118">
        <f t="shared" si="7"/>
        <v>159.03078939261334</v>
      </c>
      <c r="G24" s="118">
        <f t="shared" si="7"/>
        <v>156.83488364312214</v>
      </c>
      <c r="H24" s="118">
        <f t="shared" si="7"/>
        <v>154.2910736832813</v>
      </c>
      <c r="I24" s="118">
        <f t="shared" si="7"/>
        <v>146.66859027953404</v>
      </c>
      <c r="J24" s="118">
        <f t="shared" si="7"/>
        <v>144.00536420276171</v>
      </c>
      <c r="K24" s="118">
        <f t="shared" si="7"/>
        <v>117.71671730496899</v>
      </c>
      <c r="L24" s="118">
        <f t="shared" si="7"/>
        <v>129.00401761586124</v>
      </c>
      <c r="M24" s="118">
        <f t="shared" si="7"/>
        <v>108.14982502444325</v>
      </c>
      <c r="N24" s="118">
        <f t="shared" si="7"/>
        <v>62.181601148716716</v>
      </c>
      <c r="O24" s="118">
        <f t="shared" si="7"/>
        <v>114.91961721376521</v>
      </c>
      <c r="P24" s="118">
        <f t="shared" si="7"/>
        <v>155.40541047436406</v>
      </c>
      <c r="Q24" s="118">
        <f t="shared" si="7"/>
        <v>138.47351339812059</v>
      </c>
      <c r="R24" s="118">
        <f t="shared" ref="R24:V24" si="8">R25+R28+R30+R39</f>
        <v>135.66049929844209</v>
      </c>
      <c r="S24" s="118">
        <f t="shared" si="8"/>
        <v>135.60884832181446</v>
      </c>
      <c r="T24" s="118">
        <f t="shared" si="8"/>
        <v>107.03271712886357</v>
      </c>
      <c r="U24" s="118">
        <f t="shared" si="8"/>
        <v>93.427370997479343</v>
      </c>
      <c r="V24" s="118">
        <f t="shared" si="8"/>
        <v>58.662692444323639</v>
      </c>
      <c r="W24" s="118">
        <f t="shared" ref="W24" si="9">W25+W28+W30+W39</f>
        <v>131.15165340286771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101.07784383296307</v>
      </c>
      <c r="C25" s="123">
        <f t="shared" si="10"/>
        <v>113.28729204599962</v>
      </c>
      <c r="D25" s="123">
        <f t="shared" si="10"/>
        <v>100.32274032195886</v>
      </c>
      <c r="E25" s="123">
        <f t="shared" si="10"/>
        <v>118.00475660363026</v>
      </c>
      <c r="F25" s="123">
        <f t="shared" si="10"/>
        <v>130.64069422637124</v>
      </c>
      <c r="G25" s="123">
        <f t="shared" si="10"/>
        <v>129.66245298769732</v>
      </c>
      <c r="H25" s="123">
        <f t="shared" si="10"/>
        <v>126.93988295985417</v>
      </c>
      <c r="I25" s="123">
        <f t="shared" si="10"/>
        <v>119.27220186736839</v>
      </c>
      <c r="J25" s="123">
        <f t="shared" si="10"/>
        <v>115.90382038356006</v>
      </c>
      <c r="K25" s="123">
        <f t="shared" si="10"/>
        <v>88.683211715174679</v>
      </c>
      <c r="L25" s="123">
        <f t="shared" si="10"/>
        <v>99.731708600441252</v>
      </c>
      <c r="M25" s="123">
        <f t="shared" si="10"/>
        <v>79.314552790726637</v>
      </c>
      <c r="N25" s="123">
        <f t="shared" si="10"/>
        <v>31.517423431020603</v>
      </c>
      <c r="O25" s="123">
        <f t="shared" si="10"/>
        <v>85.667040239529484</v>
      </c>
      <c r="P25" s="123">
        <f t="shared" si="10"/>
        <v>126.76201885156803</v>
      </c>
      <c r="Q25" s="123">
        <f t="shared" si="10"/>
        <v>108.99317296705988</v>
      </c>
      <c r="R25" s="123">
        <f t="shared" ref="R25:V25" si="11">SUM(R26:R27)</f>
        <v>104.11830000999407</v>
      </c>
      <c r="S25" s="123">
        <f t="shared" si="11"/>
        <v>104.14040174566408</v>
      </c>
      <c r="T25" s="123">
        <f t="shared" si="11"/>
        <v>77.490404577192962</v>
      </c>
      <c r="U25" s="123">
        <f t="shared" si="11"/>
        <v>61.537842344184092</v>
      </c>
      <c r="V25" s="123">
        <f t="shared" si="11"/>
        <v>26.379837247770819</v>
      </c>
      <c r="W25" s="123">
        <f t="shared" ref="W25" si="12">SUM(W26:W27)</f>
        <v>99.118437424118753</v>
      </c>
      <c r="DA25" s="130" t="s">
        <v>2768</v>
      </c>
    </row>
    <row r="26" spans="1:105" ht="12" customHeight="1" x14ac:dyDescent="0.25">
      <c r="A26" s="97" t="s">
        <v>74</v>
      </c>
      <c r="B26" s="99">
        <v>99.907215054481441</v>
      </c>
      <c r="C26" s="99">
        <v>112.02888349253973</v>
      </c>
      <c r="D26" s="99">
        <v>99.175546399405235</v>
      </c>
      <c r="E26" s="99">
        <v>116.73229209978302</v>
      </c>
      <c r="F26" s="99">
        <v>129.14112089201831</v>
      </c>
      <c r="G26" s="99">
        <v>128.19499836108494</v>
      </c>
      <c r="H26" s="99">
        <v>125.51687327972088</v>
      </c>
      <c r="I26" s="99">
        <v>117.99458263178948</v>
      </c>
      <c r="J26" s="99">
        <v>114.62268956254641</v>
      </c>
      <c r="K26" s="99">
        <v>87.622428513078489</v>
      </c>
      <c r="L26" s="99">
        <v>98.564470901357623</v>
      </c>
      <c r="M26" s="99">
        <v>78.351890689617491</v>
      </c>
      <c r="N26" s="99">
        <v>31.162431053660303</v>
      </c>
      <c r="O26" s="99">
        <v>84.565905686931131</v>
      </c>
      <c r="P26" s="99">
        <v>125.06865242536459</v>
      </c>
      <c r="Q26" s="99">
        <v>107.60969009192677</v>
      </c>
      <c r="R26" s="99">
        <v>102.80228892969517</v>
      </c>
      <c r="S26" s="99">
        <v>102.82467474384488</v>
      </c>
      <c r="T26" s="99">
        <v>76.513752099496813</v>
      </c>
      <c r="U26" s="99">
        <v>60.763547147437563</v>
      </c>
      <c r="V26" s="99">
        <v>26.04848539362543</v>
      </c>
      <c r="W26" s="99">
        <v>97.864253722408634</v>
      </c>
      <c r="DA26" s="63" t="s">
        <v>2769</v>
      </c>
    </row>
    <row r="27" spans="1:105" ht="12" customHeight="1" x14ac:dyDescent="0.25">
      <c r="A27" s="97" t="s">
        <v>53</v>
      </c>
      <c r="B27" s="99">
        <v>1.1706287784816336</v>
      </c>
      <c r="C27" s="99">
        <v>1.2584085534598883</v>
      </c>
      <c r="D27" s="99">
        <v>1.1471939225536214</v>
      </c>
      <c r="E27" s="99">
        <v>1.2724645038472295</v>
      </c>
      <c r="F27" s="99">
        <v>1.4995733343529412</v>
      </c>
      <c r="G27" s="99">
        <v>1.4674546266123674</v>
      </c>
      <c r="H27" s="99">
        <v>1.4230096801332925</v>
      </c>
      <c r="I27" s="99">
        <v>1.2776192355789153</v>
      </c>
      <c r="J27" s="99">
        <v>1.2811308210136518</v>
      </c>
      <c r="K27" s="99">
        <v>1.0607832020961965</v>
      </c>
      <c r="L27" s="99">
        <v>1.1672376990836304</v>
      </c>
      <c r="M27" s="99">
        <v>0.96266210110914174</v>
      </c>
      <c r="N27" s="99">
        <v>0.35499237736030026</v>
      </c>
      <c r="O27" s="99">
        <v>1.1011345525983491</v>
      </c>
      <c r="P27" s="99">
        <v>1.693366426203436</v>
      </c>
      <c r="Q27" s="99">
        <v>1.383482875133117</v>
      </c>
      <c r="R27" s="99">
        <v>1.3160110802989036</v>
      </c>
      <c r="S27" s="99">
        <v>1.3157270018192038</v>
      </c>
      <c r="T27" s="99">
        <v>0.97665247769615571</v>
      </c>
      <c r="U27" s="99">
        <v>0.77429519674653191</v>
      </c>
      <c r="V27" s="99">
        <v>0.33135185414539042</v>
      </c>
      <c r="W27" s="99">
        <v>1.2541837017101163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2.4145681980020348</v>
      </c>
      <c r="C28" s="123">
        <f t="shared" si="13"/>
        <v>3.3497085932696651</v>
      </c>
      <c r="D28" s="123">
        <f t="shared" si="13"/>
        <v>3.1589852357276644</v>
      </c>
      <c r="E28" s="123">
        <f t="shared" si="13"/>
        <v>4.2480904112664382</v>
      </c>
      <c r="F28" s="123">
        <f t="shared" si="13"/>
        <v>2.1700283324268907</v>
      </c>
      <c r="G28" s="123">
        <f t="shared" si="13"/>
        <v>1.8182079944651177</v>
      </c>
      <c r="H28" s="123">
        <f t="shared" si="13"/>
        <v>1.5987725946332758</v>
      </c>
      <c r="I28" s="123">
        <f t="shared" si="13"/>
        <v>2.4363289818218496</v>
      </c>
      <c r="J28" s="123">
        <f t="shared" si="13"/>
        <v>2.4759247862748461</v>
      </c>
      <c r="K28" s="123">
        <f t="shared" si="13"/>
        <v>1.9246152665714304</v>
      </c>
      <c r="L28" s="123">
        <f t="shared" si="13"/>
        <v>3.2086953014721744</v>
      </c>
      <c r="M28" s="123">
        <f t="shared" si="13"/>
        <v>3.5339064167886685</v>
      </c>
      <c r="N28" s="123">
        <f t="shared" si="13"/>
        <v>6.614637554478124</v>
      </c>
      <c r="O28" s="123">
        <f t="shared" si="13"/>
        <v>3.9586761832036599</v>
      </c>
      <c r="P28" s="123">
        <f t="shared" si="13"/>
        <v>3.2263846957586484</v>
      </c>
      <c r="Q28" s="123">
        <f t="shared" si="13"/>
        <v>4.3346470604714833</v>
      </c>
      <c r="R28" s="123">
        <f t="shared" si="13"/>
        <v>5.2647845664014135</v>
      </c>
      <c r="S28" s="123">
        <f t="shared" si="13"/>
        <v>5.365472333878162</v>
      </c>
      <c r="T28" s="123">
        <f t="shared" si="13"/>
        <v>3.891428160660761</v>
      </c>
      <c r="U28" s="123">
        <f t="shared" si="13"/>
        <v>5.898968846769705</v>
      </c>
      <c r="V28" s="123">
        <f t="shared" si="13"/>
        <v>5.0436555874820135</v>
      </c>
      <c r="W28" s="123">
        <f t="shared" si="13"/>
        <v>4.0751987314834608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2.4145681980020348</v>
      </c>
      <c r="C29" s="99">
        <f>RES_hhdet_fech!C29/RES_summary!C$19</f>
        <v>3.3497085932696651</v>
      </c>
      <c r="D29" s="99">
        <f>RES_hhdet_fech!D29/RES_summary!D$19</f>
        <v>3.1589852357276644</v>
      </c>
      <c r="E29" s="99">
        <f>RES_hhdet_fech!E29/RES_summary!E$19</f>
        <v>4.2480904112664382</v>
      </c>
      <c r="F29" s="99">
        <f>RES_hhdet_fech!F29/RES_summary!F$19</f>
        <v>2.1700283324268907</v>
      </c>
      <c r="G29" s="99">
        <f>RES_hhdet_fech!G29/RES_summary!G$19</f>
        <v>1.8182079944651177</v>
      </c>
      <c r="H29" s="99">
        <f>RES_hhdet_fech!H29/RES_summary!H$19</f>
        <v>1.5987725946332758</v>
      </c>
      <c r="I29" s="99">
        <f>RES_hhdet_fech!I29/RES_summary!I$19</f>
        <v>2.4363289818218496</v>
      </c>
      <c r="J29" s="99">
        <f>RES_hhdet_fech!J29/RES_summary!J$19</f>
        <v>2.4759247862748461</v>
      </c>
      <c r="K29" s="99">
        <f>RES_hhdet_fech!K29/RES_summary!K$19</f>
        <v>1.9246152665714304</v>
      </c>
      <c r="L29" s="99">
        <f>RES_hhdet_fech!L29/RES_summary!L$19</f>
        <v>3.2086953014721744</v>
      </c>
      <c r="M29" s="99">
        <f>RES_hhdet_fech!M29/RES_summary!M$19</f>
        <v>3.5339064167886685</v>
      </c>
      <c r="N29" s="99">
        <f>RES_hhdet_fech!N29/RES_summary!N$19</f>
        <v>6.614637554478124</v>
      </c>
      <c r="O29" s="99">
        <f>RES_hhdet_fech!O29/RES_summary!O$19</f>
        <v>3.9586761832036599</v>
      </c>
      <c r="P29" s="99">
        <f>RES_hhdet_fech!P29/RES_summary!P$19</f>
        <v>3.2263846957586484</v>
      </c>
      <c r="Q29" s="99">
        <f>RES_hhdet_fech!Q29/RES_summary!Q$19</f>
        <v>4.3346470604714833</v>
      </c>
      <c r="R29" s="99">
        <f>RES_hhdet_fech!R29/RES_summary!R$19</f>
        <v>5.2647845664014135</v>
      </c>
      <c r="S29" s="99">
        <f>RES_hhdet_fech!S29/RES_summary!S$19</f>
        <v>5.365472333878162</v>
      </c>
      <c r="T29" s="99">
        <f>RES_hhdet_fech!T29/RES_summary!T$19</f>
        <v>3.891428160660761</v>
      </c>
      <c r="U29" s="99">
        <f>RES_hhdet_fech!U29/RES_summary!U$19</f>
        <v>5.898968846769705</v>
      </c>
      <c r="V29" s="99">
        <f>RES_hhdet_fech!V29/RES_summary!V$19</f>
        <v>5.0436555874820135</v>
      </c>
      <c r="W29" s="99">
        <f>RES_hhdet_fech!W29/RES_summary!W$19</f>
        <v>4.0751987314834608</v>
      </c>
      <c r="DA29" s="63" t="s">
        <v>2772</v>
      </c>
    </row>
    <row r="30" spans="1:105" ht="12" customHeight="1" x14ac:dyDescent="0.25">
      <c r="A30" s="121" t="s">
        <v>55</v>
      </c>
      <c r="B30" s="123">
        <v>16.819120854859019</v>
      </c>
      <c r="C30" s="123">
        <v>16.520701607804003</v>
      </c>
      <c r="D30" s="123">
        <v>16.964728120650271</v>
      </c>
      <c r="E30" s="123">
        <v>16.759277569428317</v>
      </c>
      <c r="F30" s="123">
        <v>17.330395851342903</v>
      </c>
      <c r="G30" s="123">
        <v>16.745467875069632</v>
      </c>
      <c r="H30" s="123">
        <v>16.965495775758104</v>
      </c>
      <c r="I30" s="123">
        <v>16.623963522999986</v>
      </c>
      <c r="J30" s="123">
        <v>17.340262948163605</v>
      </c>
      <c r="K30" s="123">
        <v>18.477102636461318</v>
      </c>
      <c r="L30" s="123">
        <v>17.846693914132207</v>
      </c>
      <c r="M30" s="123">
        <v>17.571503951301381</v>
      </c>
      <c r="N30" s="123">
        <v>16.582686809219286</v>
      </c>
      <c r="O30" s="123">
        <v>17.039640892763313</v>
      </c>
      <c r="P30" s="123">
        <v>17.076502883836802</v>
      </c>
      <c r="Q30" s="123">
        <v>16.956657182392419</v>
      </c>
      <c r="R30" s="123">
        <v>17.731683981036575</v>
      </c>
      <c r="S30" s="123">
        <v>17.614488999575514</v>
      </c>
      <c r="T30" s="123">
        <v>16.875189776791686</v>
      </c>
      <c r="U30" s="123">
        <v>16.901084709722436</v>
      </c>
      <c r="V30" s="123">
        <v>16.827786704628039</v>
      </c>
      <c r="W30" s="123">
        <v>17.900639929795169</v>
      </c>
      <c r="DA30" s="130" t="s">
        <v>2773</v>
      </c>
    </row>
    <row r="31" spans="1:105" ht="12" customHeight="1" x14ac:dyDescent="0.25">
      <c r="A31" s="97" t="s">
        <v>141</v>
      </c>
      <c r="B31" s="99">
        <v>23.611636899403948</v>
      </c>
      <c r="C31" s="99">
        <v>23.386236727406647</v>
      </c>
      <c r="D31" s="99">
        <v>24.438950580997844</v>
      </c>
      <c r="E31" s="99">
        <v>24.37234308188593</v>
      </c>
      <c r="F31" s="99">
        <v>24.551022257486526</v>
      </c>
      <c r="G31" s="99">
        <v>23.946323098220674</v>
      </c>
      <c r="H31" s="99">
        <v>24.267610742902882</v>
      </c>
      <c r="I31" s="99">
        <v>23.033022434914695</v>
      </c>
      <c r="J31" s="99">
        <v>24.829466703210624</v>
      </c>
      <c r="K31" s="99">
        <v>26.2234167627158</v>
      </c>
      <c r="L31" s="99">
        <v>24.594394277743412</v>
      </c>
      <c r="M31" s="99">
        <v>20.250722827492318</v>
      </c>
      <c r="N31" s="99">
        <v>17.718159410180604</v>
      </c>
      <c r="O31" s="99">
        <v>25.75160308733108</v>
      </c>
      <c r="P31" s="99">
        <v>24.545243891607544</v>
      </c>
      <c r="Q31" s="99">
        <v>22.881278514697815</v>
      </c>
      <c r="R31" s="99">
        <v>22.184189969786949</v>
      </c>
      <c r="S31" s="99">
        <v>22.558511543537293</v>
      </c>
      <c r="T31" s="99">
        <v>21.91655196173231</v>
      </c>
      <c r="U31" s="99">
        <v>21.547193455207793</v>
      </c>
      <c r="V31" s="99">
        <v>21.253880961214673</v>
      </c>
      <c r="W31" s="99">
        <v>21.127275250815707</v>
      </c>
      <c r="DA31" s="63" t="s">
        <v>2774</v>
      </c>
    </row>
    <row r="32" spans="1:105" ht="12" customHeight="1" x14ac:dyDescent="0.25">
      <c r="A32" s="97" t="s">
        <v>140</v>
      </c>
      <c r="B32" s="99">
        <v>14.520769821152488</v>
      </c>
      <c r="C32" s="99">
        <v>14.390671271533046</v>
      </c>
      <c r="D32" s="99">
        <v>15.1136271387183</v>
      </c>
      <c r="E32" s="99">
        <v>15.068029418702535</v>
      </c>
      <c r="F32" s="99">
        <v>15.335393879881602</v>
      </c>
      <c r="G32" s="99">
        <v>15.358136461989945</v>
      </c>
      <c r="H32" s="99">
        <v>15.387031518885331</v>
      </c>
      <c r="I32" s="99">
        <v>14.70335869915408</v>
      </c>
      <c r="J32" s="99">
        <v>15.843516632489326</v>
      </c>
      <c r="K32" s="99">
        <v>16.833567909871942</v>
      </c>
      <c r="L32" s="99">
        <v>15.871479012991529</v>
      </c>
      <c r="M32" s="99">
        <v>12.816649578983547</v>
      </c>
      <c r="N32" s="99">
        <v>10.216634317973831</v>
      </c>
      <c r="O32" s="99">
        <v>16.717988853306384</v>
      </c>
      <c r="P32" s="99">
        <v>16.319838403805441</v>
      </c>
      <c r="Q32" s="99">
        <v>15.360766754542572</v>
      </c>
      <c r="R32" s="99">
        <v>15.356858104862237</v>
      </c>
      <c r="S32" s="99">
        <v>16.064599152433328</v>
      </c>
      <c r="T32" s="99">
        <v>15.98884535914584</v>
      </c>
      <c r="U32" s="99">
        <v>16.110955524659079</v>
      </c>
      <c r="V32" s="99">
        <v>15.990609900716347</v>
      </c>
      <c r="W32" s="99">
        <v>16.49101138831265</v>
      </c>
      <c r="DA32" s="63" t="s">
        <v>2775</v>
      </c>
    </row>
    <row r="33" spans="1:105" ht="12" customHeight="1" x14ac:dyDescent="0.25">
      <c r="A33" s="100" t="s">
        <v>50</v>
      </c>
      <c r="B33" s="102">
        <v>4.6620556054289306</v>
      </c>
      <c r="C33" s="102">
        <v>4.5725133137557945</v>
      </c>
      <c r="D33" s="102">
        <v>4.915642288653812</v>
      </c>
      <c r="E33" s="102">
        <v>4.7594686941268645</v>
      </c>
      <c r="F33" s="102">
        <v>4.9160650508665267</v>
      </c>
      <c r="G33" s="102">
        <v>5.4501962242550643</v>
      </c>
      <c r="H33" s="102">
        <v>4.9204555455136054</v>
      </c>
      <c r="I33" s="102">
        <v>4.7072419826821443</v>
      </c>
      <c r="J33" s="102">
        <v>4.9863165892255381</v>
      </c>
      <c r="K33" s="102">
        <v>5.3147155132459432</v>
      </c>
      <c r="L33" s="102">
        <v>4.9747380929109912</v>
      </c>
      <c r="M33" s="102">
        <v>3.2282552754518479</v>
      </c>
      <c r="N33" s="102">
        <v>0.18441684934142344</v>
      </c>
      <c r="O33" s="102">
        <v>4.4978886937087328</v>
      </c>
      <c r="P33" s="102">
        <v>4.2795733762538761</v>
      </c>
      <c r="Q33" s="102">
        <v>3.7948537701133374</v>
      </c>
      <c r="R33" s="102">
        <v>4.3456066303506864</v>
      </c>
      <c r="S33" s="102">
        <v>4.6653784470972468</v>
      </c>
      <c r="T33" s="102">
        <v>4.5475200193239678</v>
      </c>
      <c r="U33" s="102">
        <v>4.4398640862888099</v>
      </c>
      <c r="V33" s="102">
        <v>3.748356504580507</v>
      </c>
      <c r="W33" s="102">
        <v>3.9534679568506905</v>
      </c>
      <c r="DA33" s="131" t="s">
        <v>2776</v>
      </c>
    </row>
    <row r="34" spans="1:105" ht="12" customHeight="1" x14ac:dyDescent="0.25">
      <c r="A34" s="103" t="s">
        <v>52</v>
      </c>
      <c r="B34" s="105">
        <v>9.8587142157235554</v>
      </c>
      <c r="C34" s="105">
        <v>9.8181579577772542</v>
      </c>
      <c r="D34" s="105">
        <v>10.19798485006449</v>
      </c>
      <c r="E34" s="105">
        <v>10.308560724575669</v>
      </c>
      <c r="F34" s="105">
        <v>10.419328829015075</v>
      </c>
      <c r="G34" s="105">
        <v>9.9079402377348806</v>
      </c>
      <c r="H34" s="105">
        <v>10.466575973371723</v>
      </c>
      <c r="I34" s="105">
        <v>9.9961167164719349</v>
      </c>
      <c r="J34" s="105">
        <v>10.85720004326379</v>
      </c>
      <c r="K34" s="105">
        <v>11.518852396625999</v>
      </c>
      <c r="L34" s="105">
        <v>10.896740920080539</v>
      </c>
      <c r="M34" s="105">
        <v>9.5883943035317003</v>
      </c>
      <c r="N34" s="105">
        <v>10.032217468632409</v>
      </c>
      <c r="O34" s="105">
        <v>12.220100159597648</v>
      </c>
      <c r="P34" s="105">
        <v>12.040265027551564</v>
      </c>
      <c r="Q34" s="105">
        <v>11.565912984429238</v>
      </c>
      <c r="R34" s="105">
        <v>11.011251474511552</v>
      </c>
      <c r="S34" s="105">
        <v>11.399220705336081</v>
      </c>
      <c r="T34" s="105">
        <v>11.441325339821873</v>
      </c>
      <c r="U34" s="105">
        <v>11.671091438370272</v>
      </c>
      <c r="V34" s="105">
        <v>12.242253396135837</v>
      </c>
      <c r="W34" s="105">
        <v>12.537543431461962</v>
      </c>
      <c r="DA34" s="132" t="s">
        <v>2777</v>
      </c>
    </row>
    <row r="35" spans="1:105" ht="12" customHeight="1" x14ac:dyDescent="0.25">
      <c r="A35" s="106" t="s">
        <v>122</v>
      </c>
      <c r="B35" s="102">
        <v>21.382747384092617</v>
      </c>
      <c r="C35" s="102">
        <v>21.019591546135924</v>
      </c>
      <c r="D35" s="102">
        <v>21.546876101665941</v>
      </c>
      <c r="E35" s="102">
        <v>21.329543432495452</v>
      </c>
      <c r="F35" s="102">
        <v>21.750545160723124</v>
      </c>
      <c r="G35" s="102">
        <v>20.71871940843085</v>
      </c>
      <c r="H35" s="102">
        <v>21.082035770231677</v>
      </c>
      <c r="I35" s="102">
        <v>20.896921928774081</v>
      </c>
      <c r="J35" s="102">
        <v>22.175076839034006</v>
      </c>
      <c r="K35" s="102">
        <v>23.601252121679376</v>
      </c>
      <c r="L35" s="102">
        <v>22.8384125683978</v>
      </c>
      <c r="M35" s="102">
        <v>22.388515427581574</v>
      </c>
      <c r="N35" s="102">
        <v>21.242988567990462</v>
      </c>
      <c r="O35" s="102">
        <v>21.421029630526249</v>
      </c>
      <c r="P35" s="102">
        <v>21.402980398098997</v>
      </c>
      <c r="Q35" s="102">
        <v>21.378135384293778</v>
      </c>
      <c r="R35" s="102">
        <v>22.124379253010705</v>
      </c>
      <c r="S35" s="102">
        <v>21.8839030420162</v>
      </c>
      <c r="T35" s="102">
        <v>21.022736153966715</v>
      </c>
      <c r="U35" s="102">
        <v>21.003276374277917</v>
      </c>
      <c r="V35" s="102">
        <v>20.740764400949061</v>
      </c>
      <c r="W35" s="102">
        <v>21.377848978558728</v>
      </c>
      <c r="DA35" s="131" t="s">
        <v>2778</v>
      </c>
    </row>
    <row r="36" spans="1:105" ht="12" customHeight="1" x14ac:dyDescent="0.25">
      <c r="A36" s="107" t="s">
        <v>121</v>
      </c>
      <c r="B36" s="105">
        <v>14.226189734800471</v>
      </c>
      <c r="C36" s="105">
        <v>13.995031080549184</v>
      </c>
      <c r="D36" s="105">
        <v>14.389753127134876</v>
      </c>
      <c r="E36" s="105">
        <v>14.232203798908259</v>
      </c>
      <c r="F36" s="105">
        <v>14.66562844415192</v>
      </c>
      <c r="G36" s="105">
        <v>14.301900798681244</v>
      </c>
      <c r="H36" s="105">
        <v>14.49013797418756</v>
      </c>
      <c r="I36" s="105">
        <v>14.434626714248729</v>
      </c>
      <c r="J36" s="105">
        <v>15.288095657102341</v>
      </c>
      <c r="K36" s="105">
        <v>16.330792644195324</v>
      </c>
      <c r="L36" s="105">
        <v>15.862935926611689</v>
      </c>
      <c r="M36" s="105">
        <v>15.602624685615899</v>
      </c>
      <c r="N36" s="105">
        <v>14.648264463864413</v>
      </c>
      <c r="O36" s="105">
        <v>15.049773529486368</v>
      </c>
      <c r="P36" s="105">
        <v>15.113303222620598</v>
      </c>
      <c r="Q36" s="105">
        <v>15.1101400221061</v>
      </c>
      <c r="R36" s="105">
        <v>15.976278555864965</v>
      </c>
      <c r="S36" s="105">
        <v>16.019689469267217</v>
      </c>
      <c r="T36" s="105">
        <v>15.503844362258</v>
      </c>
      <c r="U36" s="105">
        <v>15.638530467763404</v>
      </c>
      <c r="V36" s="105">
        <v>15.733056224110996</v>
      </c>
      <c r="W36" s="105">
        <v>16.802684363033073</v>
      </c>
      <c r="DA36" s="132" t="s">
        <v>2779</v>
      </c>
    </row>
    <row r="37" spans="1:105" ht="12" customHeight="1" x14ac:dyDescent="0.25">
      <c r="A37" s="108" t="s">
        <v>53</v>
      </c>
      <c r="B37" s="99">
        <v>4.2263826488653287</v>
      </c>
      <c r="C37" s="99">
        <v>4.1173354498942221</v>
      </c>
      <c r="D37" s="99">
        <v>4.3259416053835533</v>
      </c>
      <c r="E37" s="99">
        <v>4.1407684262769839</v>
      </c>
      <c r="F37" s="99">
        <v>4.3262937249099371</v>
      </c>
      <c r="G37" s="99">
        <v>4.674596686624902</v>
      </c>
      <c r="H37" s="99">
        <v>4.2803852336991657</v>
      </c>
      <c r="I37" s="99">
        <v>4.291319512341218</v>
      </c>
      <c r="J37" s="99">
        <v>4.465432298050799</v>
      </c>
      <c r="K37" s="99">
        <v>4.7979303232687993</v>
      </c>
      <c r="L37" s="99">
        <v>4.6793428793128315</v>
      </c>
      <c r="M37" s="99">
        <v>4.4966367184411045</v>
      </c>
      <c r="N37" s="99">
        <v>3.5619795694590088</v>
      </c>
      <c r="O37" s="99">
        <v>3.9251074842143798</v>
      </c>
      <c r="P37" s="99">
        <v>3.8380835120996215</v>
      </c>
      <c r="Q37" s="99">
        <v>3.6402969551046884</v>
      </c>
      <c r="R37" s="99">
        <v>4.3932975730623296</v>
      </c>
      <c r="S37" s="99">
        <v>4.4715101266884378</v>
      </c>
      <c r="T37" s="99">
        <v>4.1721196930034843</v>
      </c>
      <c r="U37" s="99">
        <v>4.0288997870209986</v>
      </c>
      <c r="V37" s="99">
        <v>3.9416955778139791</v>
      </c>
      <c r="W37" s="99">
        <v>4.2481658595449829</v>
      </c>
      <c r="DA37" s="63" t="s">
        <v>2780</v>
      </c>
    </row>
    <row r="38" spans="1:105" ht="12" customHeight="1" x14ac:dyDescent="0.25">
      <c r="A38" s="108" t="s">
        <v>52</v>
      </c>
      <c r="B38" s="99">
        <v>9.9998070859351422</v>
      </c>
      <c r="C38" s="99">
        <v>9.8776956306549621</v>
      </c>
      <c r="D38" s="99">
        <v>10.063811521751321</v>
      </c>
      <c r="E38" s="99">
        <v>10.091435372631274</v>
      </c>
      <c r="F38" s="99">
        <v>10.339334719241986</v>
      </c>
      <c r="G38" s="99">
        <v>9.627304112056347</v>
      </c>
      <c r="H38" s="99">
        <v>10.209752740488396</v>
      </c>
      <c r="I38" s="99">
        <v>10.143307201907511</v>
      </c>
      <c r="J38" s="99">
        <v>10.822663359051541</v>
      </c>
      <c r="K38" s="99">
        <v>11.532862320926526</v>
      </c>
      <c r="L38" s="99">
        <v>11.183593047298857</v>
      </c>
      <c r="M38" s="99">
        <v>11.105987967174791</v>
      </c>
      <c r="N38" s="99">
        <v>11.086284894405402</v>
      </c>
      <c r="O38" s="99">
        <v>11.124666045271988</v>
      </c>
      <c r="P38" s="99">
        <v>11.275219710520975</v>
      </c>
      <c r="Q38" s="99">
        <v>11.469843067001412</v>
      </c>
      <c r="R38" s="99">
        <v>11.582980982802635</v>
      </c>
      <c r="S38" s="99">
        <v>11.548179342578779</v>
      </c>
      <c r="T38" s="99">
        <v>11.331724669254516</v>
      </c>
      <c r="U38" s="99">
        <v>11.609630680742407</v>
      </c>
      <c r="V38" s="99">
        <v>11.791360646297015</v>
      </c>
      <c r="W38" s="99">
        <v>12.554518503488094</v>
      </c>
      <c r="DA38" s="63" t="s">
        <v>2781</v>
      </c>
    </row>
    <row r="39" spans="1:105" ht="12" customHeight="1" x14ac:dyDescent="0.25">
      <c r="A39" s="121" t="s">
        <v>54</v>
      </c>
      <c r="B39" s="123">
        <v>7.9266130344204226</v>
      </c>
      <c r="C39" s="123">
        <v>7.6972934608957893</v>
      </c>
      <c r="D39" s="123">
        <v>8.6687782309976633</v>
      </c>
      <c r="E39" s="123">
        <v>8.3476655375005624</v>
      </c>
      <c r="F39" s="123">
        <v>8.8896709824723317</v>
      </c>
      <c r="G39" s="123">
        <v>8.6087547858900582</v>
      </c>
      <c r="H39" s="123">
        <v>8.7869223530357328</v>
      </c>
      <c r="I39" s="123">
        <v>8.3360959073438092</v>
      </c>
      <c r="J39" s="123">
        <v>8.2853560847632046</v>
      </c>
      <c r="K39" s="123">
        <v>8.6317876867615482</v>
      </c>
      <c r="L39" s="123">
        <v>8.2169197998156207</v>
      </c>
      <c r="M39" s="123">
        <v>7.7298618656265603</v>
      </c>
      <c r="N39" s="123">
        <v>7.4668533539987081</v>
      </c>
      <c r="O39" s="123">
        <v>8.254259898268737</v>
      </c>
      <c r="P39" s="123">
        <v>8.3405040432005819</v>
      </c>
      <c r="Q39" s="123">
        <v>8.1890361881968197</v>
      </c>
      <c r="R39" s="123">
        <v>8.5457307410100292</v>
      </c>
      <c r="S39" s="123">
        <v>8.4884852426967203</v>
      </c>
      <c r="T39" s="123">
        <v>8.7756946142181569</v>
      </c>
      <c r="U39" s="123">
        <v>9.0894750968031133</v>
      </c>
      <c r="V39" s="123">
        <v>10.411412904442766</v>
      </c>
      <c r="W39" s="123">
        <v>10.057377317470321</v>
      </c>
      <c r="DA39" s="130" t="s">
        <v>2782</v>
      </c>
    </row>
    <row r="40" spans="1:105" ht="12" customHeight="1" x14ac:dyDescent="0.25">
      <c r="A40" s="97" t="s">
        <v>50</v>
      </c>
      <c r="B40" s="99">
        <v>9.9095786535901667</v>
      </c>
      <c r="C40" s="99">
        <v>9.9335927026187374</v>
      </c>
      <c r="D40" s="99">
        <v>10.511564810794907</v>
      </c>
      <c r="E40" s="99">
        <v>10.106752667464033</v>
      </c>
      <c r="F40" s="99">
        <v>11.463077057574804</v>
      </c>
      <c r="G40" s="99">
        <v>10.569300716138954</v>
      </c>
      <c r="H40" s="99">
        <v>10.510798624759085</v>
      </c>
      <c r="I40" s="99">
        <v>10.846506368500521</v>
      </c>
      <c r="J40" s="99">
        <v>10.881412373072591</v>
      </c>
      <c r="K40" s="99">
        <v>9.5359803999838721</v>
      </c>
      <c r="L40" s="99">
        <v>11.772987668791735</v>
      </c>
      <c r="M40" s="99">
        <v>10.940380507653545</v>
      </c>
      <c r="N40" s="99">
        <v>3.4113882727215881</v>
      </c>
      <c r="O40" s="99">
        <v>12.261918544165669</v>
      </c>
      <c r="P40" s="99">
        <v>11.824061338953481</v>
      </c>
      <c r="Q40" s="99">
        <v>10.304841010848779</v>
      </c>
      <c r="R40" s="99">
        <v>9.677088250946511</v>
      </c>
      <c r="S40" s="99">
        <v>9.6208617252734516</v>
      </c>
      <c r="T40" s="99">
        <v>11.569883642932284</v>
      </c>
      <c r="U40" s="99">
        <v>11.941663759171862</v>
      </c>
      <c r="V40" s="99">
        <v>13.324725230752017</v>
      </c>
      <c r="W40" s="99">
        <v>12.805868692318555</v>
      </c>
      <c r="DA40" s="63" t="s">
        <v>2783</v>
      </c>
    </row>
    <row r="41" spans="1:105" ht="12" customHeight="1" x14ac:dyDescent="0.25">
      <c r="A41" s="109" t="s">
        <v>120</v>
      </c>
      <c r="B41" s="110">
        <v>7.8368102695025987</v>
      </c>
      <c r="C41" s="110">
        <v>7.5981050673042017</v>
      </c>
      <c r="D41" s="110">
        <v>8.5875193558104534</v>
      </c>
      <c r="E41" s="110">
        <v>8.2730481858931384</v>
      </c>
      <c r="F41" s="110">
        <v>8.7864285913644657</v>
      </c>
      <c r="G41" s="110">
        <v>8.5316647828074323</v>
      </c>
      <c r="H41" s="110">
        <v>8.7174503760759592</v>
      </c>
      <c r="I41" s="110">
        <v>8.2320985098067769</v>
      </c>
      <c r="J41" s="110">
        <v>8.1735735018949516</v>
      </c>
      <c r="K41" s="110">
        <v>8.5923630483665523</v>
      </c>
      <c r="L41" s="110">
        <v>8.0613881197384156</v>
      </c>
      <c r="M41" s="110">
        <v>7.5819107415465936</v>
      </c>
      <c r="N41" s="110">
        <v>7.6790680117413377</v>
      </c>
      <c r="O41" s="110">
        <v>7.9395695411425624</v>
      </c>
      <c r="P41" s="110">
        <v>8.0043778232805955</v>
      </c>
      <c r="Q41" s="110">
        <v>7.9585018148170521</v>
      </c>
      <c r="R41" s="110">
        <v>8.4121338129385173</v>
      </c>
      <c r="S41" s="110">
        <v>8.3324335847326356</v>
      </c>
      <c r="T41" s="110">
        <v>8.3004943914557376</v>
      </c>
      <c r="U41" s="110">
        <v>8.5168150346180571</v>
      </c>
      <c r="V41" s="110">
        <v>9.7051526985702363</v>
      </c>
      <c r="W41" s="110">
        <v>9.3044907980662579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145.59624907710776</v>
      </c>
      <c r="C43" s="118">
        <f t="shared" si="14"/>
        <v>152.61184416809081</v>
      </c>
      <c r="D43" s="118">
        <f t="shared" si="14"/>
        <v>156.64265747422559</v>
      </c>
      <c r="E43" s="118">
        <f t="shared" si="14"/>
        <v>179.72185392208715</v>
      </c>
      <c r="F43" s="118">
        <f t="shared" si="14"/>
        <v>168.7996750399839</v>
      </c>
      <c r="G43" s="118">
        <f t="shared" si="14"/>
        <v>174.66167617922252</v>
      </c>
      <c r="H43" s="118">
        <f t="shared" si="14"/>
        <v>174.22854709570922</v>
      </c>
      <c r="I43" s="118">
        <f t="shared" si="14"/>
        <v>164.65752375431356</v>
      </c>
      <c r="J43" s="118">
        <f t="shared" si="14"/>
        <v>163.02327344289216</v>
      </c>
      <c r="K43" s="118">
        <f t="shared" si="14"/>
        <v>145.30474853422913</v>
      </c>
      <c r="L43" s="118">
        <f t="shared" si="14"/>
        <v>136.03865314446739</v>
      </c>
      <c r="M43" s="118">
        <f t="shared" si="14"/>
        <v>179.79739006661035</v>
      </c>
      <c r="N43" s="118">
        <f t="shared" si="14"/>
        <v>148.23235036501876</v>
      </c>
      <c r="O43" s="118">
        <f t="shared" si="14"/>
        <v>85.818666006807177</v>
      </c>
      <c r="P43" s="118">
        <f t="shared" si="14"/>
        <v>88.102372359096847</v>
      </c>
      <c r="Q43" s="118">
        <f t="shared" si="14"/>
        <v>122.89498688884363</v>
      </c>
      <c r="R43" s="118">
        <f t="shared" ref="R43:V43" si="15">R44+R47+R49+R58</f>
        <v>115.71074117618065</v>
      </c>
      <c r="S43" s="118">
        <f t="shared" si="15"/>
        <v>116.62593601127293</v>
      </c>
      <c r="T43" s="118">
        <f t="shared" si="15"/>
        <v>101.81974362545466</v>
      </c>
      <c r="U43" s="118">
        <f t="shared" si="15"/>
        <v>110.43902249656966</v>
      </c>
      <c r="V43" s="118">
        <f t="shared" si="15"/>
        <v>117.92143161563229</v>
      </c>
      <c r="W43" s="118">
        <f t="shared" ref="W43" si="16">W44+W47+W49+W58</f>
        <v>109.06107061178815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116.04431326752557</v>
      </c>
      <c r="C44" s="123">
        <f t="shared" si="17"/>
        <v>123.01919332496922</v>
      </c>
      <c r="D44" s="123">
        <f t="shared" si="17"/>
        <v>126.52580220385546</v>
      </c>
      <c r="E44" s="123">
        <f t="shared" si="17"/>
        <v>148.9141280512257</v>
      </c>
      <c r="F44" s="123">
        <f t="shared" si="17"/>
        <v>138.48469426015291</v>
      </c>
      <c r="G44" s="123">
        <f t="shared" si="17"/>
        <v>145.00654182539606</v>
      </c>
      <c r="H44" s="123">
        <f t="shared" si="17"/>
        <v>143.59853152015589</v>
      </c>
      <c r="I44" s="123">
        <f t="shared" si="17"/>
        <v>133.53929620507554</v>
      </c>
      <c r="J44" s="123">
        <f t="shared" si="17"/>
        <v>131.15152408803041</v>
      </c>
      <c r="K44" s="123">
        <f t="shared" si="17"/>
        <v>113.62552513079746</v>
      </c>
      <c r="L44" s="123">
        <f t="shared" si="17"/>
        <v>104.71925438259544</v>
      </c>
      <c r="M44" s="123">
        <f t="shared" si="17"/>
        <v>149.37235455059994</v>
      </c>
      <c r="N44" s="123">
        <f t="shared" si="17"/>
        <v>117.13449591722069</v>
      </c>
      <c r="O44" s="123">
        <f t="shared" si="17"/>
        <v>56.64279390303907</v>
      </c>
      <c r="P44" s="123">
        <f t="shared" si="17"/>
        <v>59.135505747030692</v>
      </c>
      <c r="Q44" s="123">
        <f t="shared" si="17"/>
        <v>92.541991330127431</v>
      </c>
      <c r="R44" s="123">
        <f t="shared" ref="R44:V44" si="18">SUM(R45:R46)</f>
        <v>83.436956051318688</v>
      </c>
      <c r="S44" s="123">
        <f t="shared" si="18"/>
        <v>85.270369548058753</v>
      </c>
      <c r="T44" s="123">
        <f t="shared" si="18"/>
        <v>72.05645119973795</v>
      </c>
      <c r="U44" s="123">
        <f t="shared" si="18"/>
        <v>78.918281686291394</v>
      </c>
      <c r="V44" s="123">
        <f t="shared" si="18"/>
        <v>85.959194410282251</v>
      </c>
      <c r="W44" s="123">
        <f t="shared" ref="W44" si="19">SUM(W45:W46)</f>
        <v>75.996489308001273</v>
      </c>
      <c r="DA44" s="130" t="s">
        <v>2786</v>
      </c>
    </row>
    <row r="45" spans="1:105" ht="12" customHeight="1" x14ac:dyDescent="0.25">
      <c r="A45" s="97" t="s">
        <v>216</v>
      </c>
      <c r="B45" s="99">
        <v>114.89534557397111</v>
      </c>
      <c r="C45" s="99">
        <v>121.83675355502105</v>
      </c>
      <c r="D45" s="99">
        <v>125.25780649185771</v>
      </c>
      <c r="E45" s="99">
        <v>147.4885726795516</v>
      </c>
      <c r="F45" s="99">
        <v>137.05348773219725</v>
      </c>
      <c r="G45" s="99">
        <v>143.51404994655982</v>
      </c>
      <c r="H45" s="99">
        <v>142.14462320991223</v>
      </c>
      <c r="I45" s="99">
        <v>132.25745164074686</v>
      </c>
      <c r="J45" s="99">
        <v>129.87013202670116</v>
      </c>
      <c r="K45" s="99">
        <v>112.4418861435536</v>
      </c>
      <c r="L45" s="99">
        <v>103.67005512306315</v>
      </c>
      <c r="M45" s="99">
        <v>147.8510023578211</v>
      </c>
      <c r="N45" s="99">
        <v>116.04328570943093</v>
      </c>
      <c r="O45" s="99">
        <v>56.043701333354363</v>
      </c>
      <c r="P45" s="99">
        <v>58.484925119599581</v>
      </c>
      <c r="Q45" s="99">
        <v>91.57491229116512</v>
      </c>
      <c r="R45" s="99">
        <v>82.558890166293764</v>
      </c>
      <c r="S45" s="99">
        <v>84.351436401653359</v>
      </c>
      <c r="T45" s="99">
        <v>71.263459509252627</v>
      </c>
      <c r="U45" s="99">
        <v>78.023638847522903</v>
      </c>
      <c r="V45" s="99">
        <v>84.958052721285625</v>
      </c>
      <c r="W45" s="99">
        <v>75.098907697523472</v>
      </c>
      <c r="DA45" s="63" t="s">
        <v>2787</v>
      </c>
    </row>
    <row r="46" spans="1:105" ht="12" customHeight="1" x14ac:dyDescent="0.25">
      <c r="A46" s="97" t="s">
        <v>53</v>
      </c>
      <c r="B46" s="99">
        <v>1.1489676935544506</v>
      </c>
      <c r="C46" s="99">
        <v>1.1824397699481812</v>
      </c>
      <c r="D46" s="99">
        <v>1.267995711997761</v>
      </c>
      <c r="E46" s="99">
        <v>1.4255553716741169</v>
      </c>
      <c r="F46" s="99">
        <v>1.4312065279556585</v>
      </c>
      <c r="G46" s="99">
        <v>1.4924918788362385</v>
      </c>
      <c r="H46" s="99">
        <v>1.4539083102436641</v>
      </c>
      <c r="I46" s="99">
        <v>1.2818445643286918</v>
      </c>
      <c r="J46" s="99">
        <v>1.281392061329258</v>
      </c>
      <c r="K46" s="99">
        <v>1.1836389872438515</v>
      </c>
      <c r="L46" s="99">
        <v>1.0491992595322828</v>
      </c>
      <c r="M46" s="99">
        <v>1.5213521927788429</v>
      </c>
      <c r="N46" s="99">
        <v>1.0912102077897576</v>
      </c>
      <c r="O46" s="99">
        <v>0.59909256968471059</v>
      </c>
      <c r="P46" s="99">
        <v>0.65058062743110934</v>
      </c>
      <c r="Q46" s="99">
        <v>0.96707903896230807</v>
      </c>
      <c r="R46" s="99">
        <v>0.87806588502492933</v>
      </c>
      <c r="S46" s="99">
        <v>0.9189331464053897</v>
      </c>
      <c r="T46" s="99">
        <v>0.79299169048531781</v>
      </c>
      <c r="U46" s="99">
        <v>0.89464283876849326</v>
      </c>
      <c r="V46" s="99">
        <v>1.0011416889966296</v>
      </c>
      <c r="W46" s="99">
        <v>0.89758161047780338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2.4144711029616825</v>
      </c>
      <c r="C47" s="123">
        <f t="shared" si="20"/>
        <v>3.0985203865342403</v>
      </c>
      <c r="D47" s="123">
        <f t="shared" si="20"/>
        <v>2.5208670263409831</v>
      </c>
      <c r="E47" s="123">
        <f t="shared" si="20"/>
        <v>3.6162578053304255</v>
      </c>
      <c r="F47" s="123">
        <f t="shared" si="20"/>
        <v>2.2903053828631643</v>
      </c>
      <c r="G47" s="123">
        <f t="shared" si="20"/>
        <v>2.564492666267606</v>
      </c>
      <c r="H47" s="123">
        <f t="shared" si="20"/>
        <v>3.1155771957272127</v>
      </c>
      <c r="I47" s="123">
        <f t="shared" si="20"/>
        <v>4.485876127726498</v>
      </c>
      <c r="J47" s="123">
        <f t="shared" si="20"/>
        <v>4.3091575608183783</v>
      </c>
      <c r="K47" s="123">
        <f t="shared" si="20"/>
        <v>2.8332280441367406</v>
      </c>
      <c r="L47" s="123">
        <f t="shared" si="20"/>
        <v>3.7610434183076675</v>
      </c>
      <c r="M47" s="123">
        <f t="shared" si="20"/>
        <v>3.4672857936114867</v>
      </c>
      <c r="N47" s="123">
        <f t="shared" si="20"/>
        <v>5.4776368351107987</v>
      </c>
      <c r="O47" s="123">
        <f t="shared" si="20"/>
        <v>3.0774850803724294</v>
      </c>
      <c r="P47" s="123">
        <f t="shared" si="20"/>
        <v>2.5002408022438423</v>
      </c>
      <c r="Q47" s="123">
        <f t="shared" si="20"/>
        <v>3.4992640823117185</v>
      </c>
      <c r="R47" s="123">
        <f t="shared" si="20"/>
        <v>4.2736920813331842</v>
      </c>
      <c r="S47" s="123">
        <f t="shared" si="20"/>
        <v>4.5146106702016153</v>
      </c>
      <c r="T47" s="123">
        <f t="shared" si="20"/>
        <v>3.3530051971131365</v>
      </c>
      <c r="U47" s="123">
        <f t="shared" si="20"/>
        <v>4.6624581913545402</v>
      </c>
      <c r="V47" s="123">
        <f t="shared" si="20"/>
        <v>4.1417767655134137</v>
      </c>
      <c r="W47" s="123">
        <f t="shared" si="20"/>
        <v>4.1374062924234547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2.4144711029616825</v>
      </c>
      <c r="C48" s="99">
        <f>RES_hhdet_fech!C48/RES_summary!C$19</f>
        <v>3.0985203865342403</v>
      </c>
      <c r="D48" s="99">
        <f>RES_hhdet_fech!D48/RES_summary!D$19</f>
        <v>2.5208670263409831</v>
      </c>
      <c r="E48" s="99">
        <f>RES_hhdet_fech!E48/RES_summary!E$19</f>
        <v>3.6162578053304255</v>
      </c>
      <c r="F48" s="99">
        <f>RES_hhdet_fech!F48/RES_summary!F$19</f>
        <v>2.2903053828631643</v>
      </c>
      <c r="G48" s="99">
        <f>RES_hhdet_fech!G48/RES_summary!G$19</f>
        <v>2.564492666267606</v>
      </c>
      <c r="H48" s="99">
        <f>RES_hhdet_fech!H48/RES_summary!H$19</f>
        <v>3.1155771957272127</v>
      </c>
      <c r="I48" s="99">
        <f>RES_hhdet_fech!I48/RES_summary!I$19</f>
        <v>4.485876127726498</v>
      </c>
      <c r="J48" s="99">
        <f>RES_hhdet_fech!J48/RES_summary!J$19</f>
        <v>4.3091575608183783</v>
      </c>
      <c r="K48" s="99">
        <f>RES_hhdet_fech!K48/RES_summary!K$19</f>
        <v>2.8332280441367406</v>
      </c>
      <c r="L48" s="99">
        <f>RES_hhdet_fech!L48/RES_summary!L$19</f>
        <v>3.7610434183076675</v>
      </c>
      <c r="M48" s="99">
        <f>RES_hhdet_fech!M48/RES_summary!M$19</f>
        <v>3.4672857936114867</v>
      </c>
      <c r="N48" s="99">
        <f>RES_hhdet_fech!N48/RES_summary!N$19</f>
        <v>5.4776368351107987</v>
      </c>
      <c r="O48" s="99">
        <f>RES_hhdet_fech!O48/RES_summary!O$19</f>
        <v>3.0774850803724294</v>
      </c>
      <c r="P48" s="99">
        <f>RES_hhdet_fech!P48/RES_summary!P$19</f>
        <v>2.5002408022438423</v>
      </c>
      <c r="Q48" s="99">
        <f>RES_hhdet_fech!Q48/RES_summary!Q$19</f>
        <v>3.4992640823117185</v>
      </c>
      <c r="R48" s="99">
        <f>RES_hhdet_fech!R48/RES_summary!R$19</f>
        <v>4.2736920813331842</v>
      </c>
      <c r="S48" s="99">
        <f>RES_hhdet_fech!S48/RES_summary!S$19</f>
        <v>4.5146106702016153</v>
      </c>
      <c r="T48" s="99">
        <f>RES_hhdet_fech!T48/RES_summary!T$19</f>
        <v>3.3530051971131365</v>
      </c>
      <c r="U48" s="99">
        <f>RES_hhdet_fech!U48/RES_summary!U$19</f>
        <v>4.6624581913545402</v>
      </c>
      <c r="V48" s="99">
        <f>RES_hhdet_fech!V48/RES_summary!V$19</f>
        <v>4.1417767655134137</v>
      </c>
      <c r="W48" s="99">
        <f>RES_hhdet_fech!W48/RES_summary!W$19</f>
        <v>4.1374062924234547</v>
      </c>
      <c r="DA48" s="63" t="s">
        <v>2790</v>
      </c>
    </row>
    <row r="49" spans="1:105" ht="12" customHeight="1" x14ac:dyDescent="0.25">
      <c r="A49" s="121" t="s">
        <v>55</v>
      </c>
      <c r="B49" s="123">
        <v>19.210859996537991</v>
      </c>
      <c r="C49" s="123">
        <v>18.813419604051308</v>
      </c>
      <c r="D49" s="123">
        <v>18.977790647236926</v>
      </c>
      <c r="E49" s="123">
        <v>18.901715131612342</v>
      </c>
      <c r="F49" s="123">
        <v>19.189609484892099</v>
      </c>
      <c r="G49" s="123">
        <v>18.511917227468693</v>
      </c>
      <c r="H49" s="123">
        <v>18.730704982680809</v>
      </c>
      <c r="I49" s="123">
        <v>18.292820273711918</v>
      </c>
      <c r="J49" s="123">
        <v>19.274117504126998</v>
      </c>
      <c r="K49" s="123">
        <v>20.209032845192137</v>
      </c>
      <c r="L49" s="123">
        <v>19.340416301258465</v>
      </c>
      <c r="M49" s="123">
        <v>19.224038864986202</v>
      </c>
      <c r="N49" s="123">
        <v>18.135371779854079</v>
      </c>
      <c r="O49" s="123">
        <v>17.864315979230334</v>
      </c>
      <c r="P49" s="123">
        <v>18.150046939566511</v>
      </c>
      <c r="Q49" s="123">
        <v>18.668210408406747</v>
      </c>
      <c r="R49" s="123">
        <v>19.450155867561953</v>
      </c>
      <c r="S49" s="123">
        <v>18.366627230737436</v>
      </c>
      <c r="T49" s="123">
        <v>17.644602531512223</v>
      </c>
      <c r="U49" s="123">
        <v>17.777857373780591</v>
      </c>
      <c r="V49" s="123">
        <v>17.431210892646785</v>
      </c>
      <c r="W49" s="123">
        <v>18.837629292400312</v>
      </c>
      <c r="DA49" s="130" t="s">
        <v>2791</v>
      </c>
    </row>
    <row r="50" spans="1:105" ht="12" customHeight="1" x14ac:dyDescent="0.25">
      <c r="A50" s="97" t="s">
        <v>138</v>
      </c>
      <c r="B50" s="99">
        <v>26.66964301356338</v>
      </c>
      <c r="C50" s="99">
        <v>26.580142445521915</v>
      </c>
      <c r="D50" s="99">
        <v>26.292550891545403</v>
      </c>
      <c r="E50" s="99">
        <v>27.310098555596877</v>
      </c>
      <c r="F50" s="99">
        <v>27.280685952495542</v>
      </c>
      <c r="G50" s="99">
        <v>26.521102567588056</v>
      </c>
      <c r="H50" s="99">
        <v>26.80179474711041</v>
      </c>
      <c r="I50" s="99">
        <v>26.081956433490575</v>
      </c>
      <c r="J50" s="99">
        <v>28.785728786650957</v>
      </c>
      <c r="K50" s="99">
        <v>29.425821249179613</v>
      </c>
      <c r="L50" s="99">
        <v>27.738417946257194</v>
      </c>
      <c r="M50" s="99">
        <v>28.584553718089836</v>
      </c>
      <c r="N50" s="99">
        <v>27.200483492188692</v>
      </c>
      <c r="O50" s="99">
        <v>23.317188295100642</v>
      </c>
      <c r="P50" s="99">
        <v>24.836192557866465</v>
      </c>
      <c r="Q50" s="99">
        <v>27.783684755057674</v>
      </c>
      <c r="R50" s="99">
        <v>28.515590778566317</v>
      </c>
      <c r="S50" s="99">
        <v>22.99840730661813</v>
      </c>
      <c r="T50" s="99">
        <v>23.041584979663916</v>
      </c>
      <c r="U50" s="99">
        <v>24.303905198669245</v>
      </c>
      <c r="V50" s="99">
        <v>22.262776053905082</v>
      </c>
      <c r="W50" s="99">
        <v>24.674438541712437</v>
      </c>
      <c r="DA50" s="63" t="s">
        <v>2792</v>
      </c>
    </row>
    <row r="51" spans="1:105" ht="12" customHeight="1" x14ac:dyDescent="0.25">
      <c r="A51" s="97" t="s">
        <v>137</v>
      </c>
      <c r="B51" s="99">
        <v>15.306325979406394</v>
      </c>
      <c r="C51" s="99">
        <v>15.254237377045069</v>
      </c>
      <c r="D51" s="99">
        <v>15.18703198719904</v>
      </c>
      <c r="E51" s="99">
        <v>15.703494711903526</v>
      </c>
      <c r="F51" s="99">
        <v>15.80072265734678</v>
      </c>
      <c r="G51" s="99">
        <v>15.763857677496242</v>
      </c>
      <c r="H51" s="99">
        <v>15.605463592062844</v>
      </c>
      <c r="I51" s="99">
        <v>15.191940752260656</v>
      </c>
      <c r="J51" s="99">
        <v>16.785165748790124</v>
      </c>
      <c r="K51" s="99">
        <v>17.261395504343255</v>
      </c>
      <c r="L51" s="99">
        <v>16.409050171379864</v>
      </c>
      <c r="M51" s="99">
        <v>17.105800748184514</v>
      </c>
      <c r="N51" s="99">
        <v>16.194469165024259</v>
      </c>
      <c r="O51" s="99">
        <v>14.457127161713654</v>
      </c>
      <c r="P51" s="99">
        <v>15.436852599542323</v>
      </c>
      <c r="Q51" s="99">
        <v>17.181844333519816</v>
      </c>
      <c r="R51" s="99">
        <v>18.215909419367957</v>
      </c>
      <c r="S51" s="99">
        <v>15.192275171275151</v>
      </c>
      <c r="T51" s="99">
        <v>15.350856366697755</v>
      </c>
      <c r="U51" s="99">
        <v>16.491959596803877</v>
      </c>
      <c r="V51" s="99">
        <v>15.563218259737203</v>
      </c>
      <c r="W51" s="99">
        <v>17.732555506396562</v>
      </c>
      <c r="DA51" s="63" t="s">
        <v>2793</v>
      </c>
    </row>
    <row r="52" spans="1:105" ht="12" customHeight="1" x14ac:dyDescent="0.25">
      <c r="A52" s="100" t="s">
        <v>216</v>
      </c>
      <c r="B52" s="102">
        <v>5.2756397868003111</v>
      </c>
      <c r="C52" s="102">
        <v>5.2228293667949135</v>
      </c>
      <c r="D52" s="102">
        <v>5.3093370669593147</v>
      </c>
      <c r="E52" s="102">
        <v>5.3405559429631211</v>
      </c>
      <c r="F52" s="102">
        <v>5.509965581389717</v>
      </c>
      <c r="G52" s="102">
        <v>6.0774594595647091</v>
      </c>
      <c r="H52" s="102">
        <v>5.48243103731315</v>
      </c>
      <c r="I52" s="102">
        <v>5.3167783128047637</v>
      </c>
      <c r="J52" s="102">
        <v>5.7812509942079116</v>
      </c>
      <c r="K52" s="102">
        <v>5.9235306215372328</v>
      </c>
      <c r="L52" s="102">
        <v>5.6008270074123825</v>
      </c>
      <c r="M52" s="102">
        <v>5.7426168883949575</v>
      </c>
      <c r="N52" s="102">
        <v>4.6109376646915514</v>
      </c>
      <c r="O52" s="102">
        <v>4.3476788318191613</v>
      </c>
      <c r="P52" s="102">
        <v>4.567182539757213</v>
      </c>
      <c r="Q52" s="102">
        <v>4.8930372320317259</v>
      </c>
      <c r="R52" s="102">
        <v>5.9103676792390631</v>
      </c>
      <c r="S52" s="102">
        <v>4.9042464841026225</v>
      </c>
      <c r="T52" s="102">
        <v>4.6329331524589223</v>
      </c>
      <c r="U52" s="102">
        <v>4.6787168090702798</v>
      </c>
      <c r="V52" s="102">
        <v>4.1256920465734401</v>
      </c>
      <c r="W52" s="102">
        <v>4.8114992678570996</v>
      </c>
      <c r="DA52" s="131" t="s">
        <v>2794</v>
      </c>
    </row>
    <row r="53" spans="1:105" ht="12" customHeight="1" x14ac:dyDescent="0.25">
      <c r="A53" s="103" t="s">
        <v>52</v>
      </c>
      <c r="B53" s="105">
        <v>10.030686192606082</v>
      </c>
      <c r="C53" s="105">
        <v>10.031408010250157</v>
      </c>
      <c r="D53" s="105">
        <v>9.8776949202397244</v>
      </c>
      <c r="E53" s="105">
        <v>10.362938768940403</v>
      </c>
      <c r="F53" s="105">
        <v>10.29075707595706</v>
      </c>
      <c r="G53" s="105">
        <v>9.6863982179315329</v>
      </c>
      <c r="H53" s="105">
        <v>10.12303255474969</v>
      </c>
      <c r="I53" s="105">
        <v>9.8751624394558952</v>
      </c>
      <c r="J53" s="105">
        <v>11.003914754582214</v>
      </c>
      <c r="K53" s="105">
        <v>11.337864882806027</v>
      </c>
      <c r="L53" s="105">
        <v>10.808223163967481</v>
      </c>
      <c r="M53" s="105">
        <v>11.36318385978956</v>
      </c>
      <c r="N53" s="105">
        <v>11.583531500332708</v>
      </c>
      <c r="O53" s="105">
        <v>10.109448329894493</v>
      </c>
      <c r="P53" s="105">
        <v>10.869670059785113</v>
      </c>
      <c r="Q53" s="105">
        <v>12.288807101488086</v>
      </c>
      <c r="R53" s="105">
        <v>12.305541740128898</v>
      </c>
      <c r="S53" s="105">
        <v>10.288028687172527</v>
      </c>
      <c r="T53" s="105">
        <v>10.717923214238834</v>
      </c>
      <c r="U53" s="105">
        <v>11.813242787733596</v>
      </c>
      <c r="V53" s="105">
        <v>11.437526213163764</v>
      </c>
      <c r="W53" s="105">
        <v>12.921056238539457</v>
      </c>
      <c r="DA53" s="132" t="s">
        <v>2795</v>
      </c>
    </row>
    <row r="54" spans="1:105" ht="12" customHeight="1" x14ac:dyDescent="0.25">
      <c r="A54" s="106" t="s">
        <v>122</v>
      </c>
      <c r="B54" s="102">
        <v>21.382747384092617</v>
      </c>
      <c r="C54" s="102">
        <v>20.944139775276852</v>
      </c>
      <c r="D54" s="102">
        <v>21.310425301691527</v>
      </c>
      <c r="E54" s="102">
        <v>21.052222415406071</v>
      </c>
      <c r="F54" s="102">
        <v>21.512198709577639</v>
      </c>
      <c r="G54" s="102">
        <v>20.57968328972191</v>
      </c>
      <c r="H54" s="102">
        <v>21.06298786882715</v>
      </c>
      <c r="I54" s="102">
        <v>20.926649643493189</v>
      </c>
      <c r="J54" s="102">
        <v>22.206396269828446</v>
      </c>
      <c r="K54" s="102">
        <v>23.625490618121862</v>
      </c>
      <c r="L54" s="102">
        <v>22.860593578059891</v>
      </c>
      <c r="M54" s="102">
        <v>22.464979356838548</v>
      </c>
      <c r="N54" s="102">
        <v>21.358362380049851</v>
      </c>
      <c r="O54" s="102">
        <v>21.588993672874398</v>
      </c>
      <c r="P54" s="102">
        <v>21.603913603975876</v>
      </c>
      <c r="Q54" s="102">
        <v>21.591211590488399</v>
      </c>
      <c r="R54" s="102">
        <v>22.280862652118433</v>
      </c>
      <c r="S54" s="102">
        <v>21.858714802636527</v>
      </c>
      <c r="T54" s="102">
        <v>20.871612657142684</v>
      </c>
      <c r="U54" s="102">
        <v>20.530815000627936</v>
      </c>
      <c r="V54" s="102">
        <v>20.198260574624168</v>
      </c>
      <c r="W54" s="102">
        <v>21.237898978085649</v>
      </c>
      <c r="DA54" s="131" t="s">
        <v>2796</v>
      </c>
    </row>
    <row r="55" spans="1:105" ht="12" customHeight="1" x14ac:dyDescent="0.25">
      <c r="A55" s="107" t="s">
        <v>121</v>
      </c>
      <c r="B55" s="105">
        <v>14.226189734800473</v>
      </c>
      <c r="C55" s="105">
        <v>13.977064120496227</v>
      </c>
      <c r="D55" s="105">
        <v>14.345322977323795</v>
      </c>
      <c r="E55" s="105">
        <v>14.17760644475848</v>
      </c>
      <c r="F55" s="105">
        <v>14.608868963701019</v>
      </c>
      <c r="G55" s="105">
        <v>14.258818615143928</v>
      </c>
      <c r="H55" s="105">
        <v>14.477508635487922</v>
      </c>
      <c r="I55" s="105">
        <v>14.436453134229758</v>
      </c>
      <c r="J55" s="105">
        <v>15.297661490112974</v>
      </c>
      <c r="K55" s="105">
        <v>16.343830405553579</v>
      </c>
      <c r="L55" s="105">
        <v>15.881770554012034</v>
      </c>
      <c r="M55" s="105">
        <v>15.634966487272159</v>
      </c>
      <c r="N55" s="105">
        <v>14.690492663606371</v>
      </c>
      <c r="O55" s="105">
        <v>15.111981017908308</v>
      </c>
      <c r="P55" s="105">
        <v>15.190272429444509</v>
      </c>
      <c r="Q55" s="105">
        <v>15.200899994369172</v>
      </c>
      <c r="R55" s="105">
        <v>16.041269960121685</v>
      </c>
      <c r="S55" s="105">
        <v>16.02579845331007</v>
      </c>
      <c r="T55" s="105">
        <v>15.456403148543393</v>
      </c>
      <c r="U55" s="105">
        <v>15.532625490429282</v>
      </c>
      <c r="V55" s="105">
        <v>15.593181252550362</v>
      </c>
      <c r="W55" s="105">
        <v>16.689755020321581</v>
      </c>
      <c r="DA55" s="132" t="s">
        <v>2797</v>
      </c>
    </row>
    <row r="56" spans="1:105" ht="12" customHeight="1" x14ac:dyDescent="0.25">
      <c r="A56" s="108" t="s">
        <v>53</v>
      </c>
      <c r="B56" s="99">
        <v>4.2263826488653287</v>
      </c>
      <c r="C56" s="99">
        <v>4.1002931506783034</v>
      </c>
      <c r="D56" s="99">
        <v>4.2839617339232161</v>
      </c>
      <c r="E56" s="99">
        <v>4.0910925958362885</v>
      </c>
      <c r="F56" s="99">
        <v>4.2784354915923428</v>
      </c>
      <c r="G56" s="99">
        <v>4.641923863915868</v>
      </c>
      <c r="H56" s="99">
        <v>4.2769690129511746</v>
      </c>
      <c r="I56" s="99">
        <v>4.2988338691752634</v>
      </c>
      <c r="J56" s="99">
        <v>4.4745199069483812</v>
      </c>
      <c r="K56" s="99">
        <v>4.8048198878197788</v>
      </c>
      <c r="L56" s="99">
        <v>4.6862193279490647</v>
      </c>
      <c r="M56" s="99">
        <v>4.5102051269093124</v>
      </c>
      <c r="N56" s="99">
        <v>3.580824361194392</v>
      </c>
      <c r="O56" s="99">
        <v>3.9590477247737903</v>
      </c>
      <c r="P56" s="99">
        <v>3.8820057439749225</v>
      </c>
      <c r="Q56" s="99">
        <v>3.6936545925524604</v>
      </c>
      <c r="R56" s="99">
        <v>4.4321062809311957</v>
      </c>
      <c r="S56" s="99">
        <v>4.4676621791919642</v>
      </c>
      <c r="T56" s="99">
        <v>4.1334230793021778</v>
      </c>
      <c r="U56" s="99">
        <v>3.9528940596544953</v>
      </c>
      <c r="V56" s="99">
        <v>3.8539000300901574</v>
      </c>
      <c r="W56" s="99">
        <v>4.1948455410075853</v>
      </c>
      <c r="DA56" s="63" t="s">
        <v>2798</v>
      </c>
    </row>
    <row r="57" spans="1:105" ht="12" customHeight="1" x14ac:dyDescent="0.25">
      <c r="A57" s="108" t="s">
        <v>52</v>
      </c>
      <c r="B57" s="99">
        <v>9.9998070859351422</v>
      </c>
      <c r="C57" s="99">
        <v>9.8767709698179242</v>
      </c>
      <c r="D57" s="99">
        <v>10.061361243400581</v>
      </c>
      <c r="E57" s="99">
        <v>10.086513848922189</v>
      </c>
      <c r="F57" s="99">
        <v>10.330433472108675</v>
      </c>
      <c r="G57" s="99">
        <v>9.6168947512280631</v>
      </c>
      <c r="H57" s="99">
        <v>10.200539622536748</v>
      </c>
      <c r="I57" s="99">
        <v>10.137619265054497</v>
      </c>
      <c r="J57" s="99">
        <v>10.823141583164597</v>
      </c>
      <c r="K57" s="99">
        <v>11.539010517733802</v>
      </c>
      <c r="L57" s="99">
        <v>11.195551226062971</v>
      </c>
      <c r="M57" s="99">
        <v>11.124761360362847</v>
      </c>
      <c r="N57" s="99">
        <v>11.109668302411981</v>
      </c>
      <c r="O57" s="99">
        <v>11.152933293134515</v>
      </c>
      <c r="P57" s="99">
        <v>11.308266685469585</v>
      </c>
      <c r="Q57" s="99">
        <v>11.507245401816709</v>
      </c>
      <c r="R57" s="99">
        <v>11.609163679190491</v>
      </c>
      <c r="S57" s="99">
        <v>11.558136274118107</v>
      </c>
      <c r="T57" s="99">
        <v>11.322980069241215</v>
      </c>
      <c r="U57" s="99">
        <v>11.579731430774787</v>
      </c>
      <c r="V57" s="99">
        <v>11.739281222460201</v>
      </c>
      <c r="W57" s="99">
        <v>12.494909479313993</v>
      </c>
      <c r="DA57" s="63" t="s">
        <v>2799</v>
      </c>
    </row>
    <row r="58" spans="1:105" ht="12" customHeight="1" x14ac:dyDescent="0.25">
      <c r="A58" s="121" t="s">
        <v>54</v>
      </c>
      <c r="B58" s="123">
        <v>7.9266047100825405</v>
      </c>
      <c r="C58" s="123">
        <v>7.6807108525360377</v>
      </c>
      <c r="D58" s="123">
        <v>8.6181975967922089</v>
      </c>
      <c r="E58" s="123">
        <v>8.2897529339186633</v>
      </c>
      <c r="F58" s="123">
        <v>8.8350659120757378</v>
      </c>
      <c r="G58" s="123">
        <v>8.5787244600901573</v>
      </c>
      <c r="H58" s="123">
        <v>8.7837333971453013</v>
      </c>
      <c r="I58" s="123">
        <v>8.3395311477995921</v>
      </c>
      <c r="J58" s="123">
        <v>8.2884742899163548</v>
      </c>
      <c r="K58" s="123">
        <v>8.6369625141027981</v>
      </c>
      <c r="L58" s="123">
        <v>8.2179390423058312</v>
      </c>
      <c r="M58" s="123">
        <v>7.7337108574127074</v>
      </c>
      <c r="N58" s="123">
        <v>7.4848458328331917</v>
      </c>
      <c r="O58" s="123">
        <v>8.2340710441653471</v>
      </c>
      <c r="P58" s="123">
        <v>8.3165788702557997</v>
      </c>
      <c r="Q58" s="123">
        <v>8.1855210679977404</v>
      </c>
      <c r="R58" s="123">
        <v>8.5499371759668144</v>
      </c>
      <c r="S58" s="123">
        <v>8.4743285622751188</v>
      </c>
      <c r="T58" s="123">
        <v>8.7656846970913591</v>
      </c>
      <c r="U58" s="123">
        <v>9.080425245143136</v>
      </c>
      <c r="V58" s="123">
        <v>10.38924954718984</v>
      </c>
      <c r="W58" s="123">
        <v>10.089545718963121</v>
      </c>
      <c r="DA58" s="130" t="s">
        <v>2800</v>
      </c>
    </row>
    <row r="59" spans="1:105" ht="12" customHeight="1" x14ac:dyDescent="0.25">
      <c r="A59" s="97" t="s">
        <v>50</v>
      </c>
      <c r="B59" s="99">
        <v>9.9095786535901667</v>
      </c>
      <c r="C59" s="99">
        <v>9.9249020630447671</v>
      </c>
      <c r="D59" s="99">
        <v>10.489298144030736</v>
      </c>
      <c r="E59" s="99">
        <v>10.077179458655406</v>
      </c>
      <c r="F59" s="99">
        <v>11.431114742226924</v>
      </c>
      <c r="G59" s="99">
        <v>10.552352880831858</v>
      </c>
      <c r="H59" s="99">
        <v>10.512785406483326</v>
      </c>
      <c r="I59" s="99">
        <v>10.855007612420769</v>
      </c>
      <c r="J59" s="99">
        <v>10.888326799080151</v>
      </c>
      <c r="K59" s="99">
        <v>9.5388843377037968</v>
      </c>
      <c r="L59" s="99">
        <v>11.775050038820082</v>
      </c>
      <c r="M59" s="99">
        <v>10.943637411008288</v>
      </c>
      <c r="N59" s="99">
        <v>3.4125093158193329</v>
      </c>
      <c r="O59" s="99">
        <v>12.265052423777995</v>
      </c>
      <c r="P59" s="99">
        <v>11.826274791782781</v>
      </c>
      <c r="Q59" s="99">
        <v>10.305991816283829</v>
      </c>
      <c r="R59" s="99">
        <v>9.6762753805154933</v>
      </c>
      <c r="S59" s="99">
        <v>9.6124617208518508</v>
      </c>
      <c r="T59" s="99">
        <v>11.545476525838605</v>
      </c>
      <c r="U59" s="99">
        <v>11.88430779211409</v>
      </c>
      <c r="V59" s="99">
        <v>13.254327018629061</v>
      </c>
      <c r="W59" s="99">
        <v>12.788422288675013</v>
      </c>
      <c r="DA59" s="63" t="s">
        <v>2801</v>
      </c>
    </row>
    <row r="60" spans="1:105" ht="12" customHeight="1" x14ac:dyDescent="0.25">
      <c r="A60" s="109" t="s">
        <v>120</v>
      </c>
      <c r="B60" s="110">
        <v>7.836810269502597</v>
      </c>
      <c r="C60" s="110">
        <v>7.583834015983947</v>
      </c>
      <c r="D60" s="110">
        <v>8.5442213628106654</v>
      </c>
      <c r="E60" s="110">
        <v>8.2230494051090695</v>
      </c>
      <c r="F60" s="110">
        <v>8.7425493475496321</v>
      </c>
      <c r="G60" s="110">
        <v>8.5090889371893965</v>
      </c>
      <c r="H60" s="110">
        <v>8.7214062406140052</v>
      </c>
      <c r="I60" s="110">
        <v>8.245344104443241</v>
      </c>
      <c r="J60" s="110">
        <v>8.1855246139801423</v>
      </c>
      <c r="K60" s="110">
        <v>8.5997419718120796</v>
      </c>
      <c r="L60" s="110">
        <v>8.065175861519684</v>
      </c>
      <c r="M60" s="110">
        <v>7.5882123503818546</v>
      </c>
      <c r="N60" s="110">
        <v>7.6889416920238052</v>
      </c>
      <c r="O60" s="110">
        <v>7.9554438165839212</v>
      </c>
      <c r="P60" s="110">
        <v>8.0268620138147266</v>
      </c>
      <c r="Q60" s="110">
        <v>7.9868955297475308</v>
      </c>
      <c r="R60" s="110">
        <v>8.4298345453120955</v>
      </c>
      <c r="S60" s="110">
        <v>8.3204586258807591</v>
      </c>
      <c r="T60" s="110">
        <v>8.2550647590031065</v>
      </c>
      <c r="U60" s="110">
        <v>8.4043105223145425</v>
      </c>
      <c r="V60" s="110">
        <v>9.5385830649062662</v>
      </c>
      <c r="W60" s="110">
        <v>9.2301336822878479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130.43783227375792</v>
      </c>
      <c r="C62" s="118">
        <f t="shared" si="21"/>
        <v>119.18374155638017</v>
      </c>
      <c r="D62" s="118">
        <f t="shared" si="21"/>
        <v>103.36386376328983</v>
      </c>
      <c r="E62" s="118">
        <f t="shared" si="21"/>
        <v>113.37228193091238</v>
      </c>
      <c r="F62" s="118">
        <f t="shared" si="21"/>
        <v>108.50151007428998</v>
      </c>
      <c r="G62" s="118">
        <f t="shared" si="21"/>
        <v>123.13422868580946</v>
      </c>
      <c r="H62" s="118">
        <f t="shared" si="21"/>
        <v>144.09219781900225</v>
      </c>
      <c r="I62" s="118">
        <f t="shared" si="21"/>
        <v>134.00416336444766</v>
      </c>
      <c r="J62" s="118">
        <f t="shared" si="21"/>
        <v>125.61268974998677</v>
      </c>
      <c r="K62" s="118">
        <f t="shared" si="21"/>
        <v>126.51782841964324</v>
      </c>
      <c r="L62" s="118">
        <f t="shared" si="21"/>
        <v>116.85294358260383</v>
      </c>
      <c r="M62" s="118">
        <f t="shared" si="21"/>
        <v>139.82232544216507</v>
      </c>
      <c r="N62" s="118">
        <f t="shared" si="21"/>
        <v>125.96434610473167</v>
      </c>
      <c r="O62" s="118">
        <f t="shared" si="21"/>
        <v>93.609580494719864</v>
      </c>
      <c r="P62" s="118">
        <f t="shared" si="21"/>
        <v>88.035293019108053</v>
      </c>
      <c r="Q62" s="118">
        <f t="shared" si="21"/>
        <v>112.91877144312707</v>
      </c>
      <c r="R62" s="118">
        <f t="shared" ref="R62:V62" si="22">R63+R66+R68+R77</f>
        <v>103.81282389573424</v>
      </c>
      <c r="S62" s="118">
        <f t="shared" si="22"/>
        <v>104.49951687930269</v>
      </c>
      <c r="T62" s="118">
        <f t="shared" si="22"/>
        <v>90.464938343249301</v>
      </c>
      <c r="U62" s="118">
        <f t="shared" si="22"/>
        <v>95.810261097423904</v>
      </c>
      <c r="V62" s="118">
        <f t="shared" si="22"/>
        <v>98.702031353078937</v>
      </c>
      <c r="W62" s="118">
        <f t="shared" ref="W62" si="23">W63+W66+W68+W77</f>
        <v>102.31942593761619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102.53011940509369</v>
      </c>
      <c r="C63" s="123">
        <f t="shared" si="24"/>
        <v>91.953904905842464</v>
      </c>
      <c r="D63" s="123">
        <f t="shared" si="24"/>
        <v>76.409859526099012</v>
      </c>
      <c r="E63" s="123">
        <f t="shared" si="24"/>
        <v>86.249550830160231</v>
      </c>
      <c r="F63" s="123">
        <f t="shared" si="24"/>
        <v>80.598952539671728</v>
      </c>
      <c r="G63" s="123">
        <f t="shared" si="24"/>
        <v>95.182171633157751</v>
      </c>
      <c r="H63" s="123">
        <f t="shared" si="24"/>
        <v>114.24805686697563</v>
      </c>
      <c r="I63" s="123">
        <f t="shared" si="24"/>
        <v>103.86200582805368</v>
      </c>
      <c r="J63" s="123">
        <f t="shared" si="24"/>
        <v>95.124586961773474</v>
      </c>
      <c r="K63" s="123">
        <f t="shared" si="24"/>
        <v>95.555585088869719</v>
      </c>
      <c r="L63" s="123">
        <f t="shared" si="24"/>
        <v>85.545463267989618</v>
      </c>
      <c r="M63" s="123">
        <f t="shared" si="24"/>
        <v>109.72799369705427</v>
      </c>
      <c r="N63" s="123">
        <f t="shared" si="24"/>
        <v>93.992385672303598</v>
      </c>
      <c r="O63" s="123">
        <f t="shared" si="24"/>
        <v>63.925742524533945</v>
      </c>
      <c r="P63" s="123">
        <f t="shared" si="24"/>
        <v>59.647251667625191</v>
      </c>
      <c r="Q63" s="123">
        <f t="shared" si="24"/>
        <v>84.048844980113714</v>
      </c>
      <c r="R63" s="123">
        <f t="shared" ref="R63:V63" si="25">SUM(R64:R65)</f>
        <v>73.118045027788725</v>
      </c>
      <c r="S63" s="123">
        <f t="shared" si="25"/>
        <v>73.515704455447732</v>
      </c>
      <c r="T63" s="123">
        <f t="shared" si="25"/>
        <v>61.65262675710494</v>
      </c>
      <c r="U63" s="123">
        <f t="shared" si="25"/>
        <v>65.359909505033343</v>
      </c>
      <c r="V63" s="123">
        <f t="shared" si="25"/>
        <v>67.674033632260645</v>
      </c>
      <c r="W63" s="123">
        <f t="shared" ref="W63" si="26">SUM(W64:W65)</f>
        <v>70.714830302267828</v>
      </c>
      <c r="DA63" s="130" t="s">
        <v>2804</v>
      </c>
    </row>
    <row r="64" spans="1:105" ht="12" customHeight="1" x14ac:dyDescent="0.25">
      <c r="A64" s="97" t="s">
        <v>217</v>
      </c>
      <c r="B64" s="99">
        <v>101.39297849121527</v>
      </c>
      <c r="C64" s="99">
        <v>90.938242915496858</v>
      </c>
      <c r="D64" s="99">
        <v>75.470323329791157</v>
      </c>
      <c r="E64" s="99">
        <v>85.202926285853508</v>
      </c>
      <c r="F64" s="99">
        <v>79.525801241177788</v>
      </c>
      <c r="G64" s="99">
        <v>93.907603103122966</v>
      </c>
      <c r="H64" s="99">
        <v>112.73491306703046</v>
      </c>
      <c r="I64" s="99">
        <v>102.55702846920663</v>
      </c>
      <c r="J64" s="99">
        <v>93.915001799613449</v>
      </c>
      <c r="K64" s="99">
        <v>94.27107197652731</v>
      </c>
      <c r="L64" s="99">
        <v>84.452817909399471</v>
      </c>
      <c r="M64" s="99">
        <v>108.32298322048125</v>
      </c>
      <c r="N64" s="99">
        <v>92.915909346203946</v>
      </c>
      <c r="O64" s="99">
        <v>63.114794583010116</v>
      </c>
      <c r="P64" s="99">
        <v>58.860019963886742</v>
      </c>
      <c r="Q64" s="99">
        <v>82.981575055023441</v>
      </c>
      <c r="R64" s="99">
        <v>72.181984353409035</v>
      </c>
      <c r="S64" s="99">
        <v>72.560002388584508</v>
      </c>
      <c r="T64" s="99">
        <v>60.838192713961604</v>
      </c>
      <c r="U64" s="99">
        <v>64.47974110948357</v>
      </c>
      <c r="V64" s="99">
        <v>66.745262946659366</v>
      </c>
      <c r="W64" s="99">
        <v>69.727696421059704</v>
      </c>
      <c r="DA64" s="63" t="s">
        <v>2805</v>
      </c>
    </row>
    <row r="65" spans="1:105" ht="12" customHeight="1" x14ac:dyDescent="0.25">
      <c r="A65" s="97" t="s">
        <v>53</v>
      </c>
      <c r="B65" s="99">
        <v>1.1371409138784137</v>
      </c>
      <c r="C65" s="99">
        <v>1.0156619903456128</v>
      </c>
      <c r="D65" s="99">
        <v>0.93953619630785545</v>
      </c>
      <c r="E65" s="99">
        <v>1.046624544306725</v>
      </c>
      <c r="F65" s="99">
        <v>1.0731512984939424</v>
      </c>
      <c r="G65" s="99">
        <v>1.2745685300347842</v>
      </c>
      <c r="H65" s="99">
        <v>1.5131437999451638</v>
      </c>
      <c r="I65" s="99">
        <v>1.3049773588470539</v>
      </c>
      <c r="J65" s="99">
        <v>1.2095851621600315</v>
      </c>
      <c r="K65" s="99">
        <v>1.2845131123424061</v>
      </c>
      <c r="L65" s="99">
        <v>1.0926453585901472</v>
      </c>
      <c r="M65" s="99">
        <v>1.4050104765730185</v>
      </c>
      <c r="N65" s="99">
        <v>1.0764763260996542</v>
      </c>
      <c r="O65" s="99">
        <v>0.81094794152383176</v>
      </c>
      <c r="P65" s="99">
        <v>0.78723170373844709</v>
      </c>
      <c r="Q65" s="99">
        <v>1.0672699250902793</v>
      </c>
      <c r="R65" s="99">
        <v>0.93606067437969454</v>
      </c>
      <c r="S65" s="99">
        <v>0.95570206686322901</v>
      </c>
      <c r="T65" s="99">
        <v>0.81443404314333789</v>
      </c>
      <c r="U65" s="99">
        <v>0.88016839554977144</v>
      </c>
      <c r="V65" s="99">
        <v>0.92877068560128517</v>
      </c>
      <c r="W65" s="99">
        <v>0.98713388120811829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2.4148464291416785</v>
      </c>
      <c r="C66" s="123">
        <f t="shared" si="27"/>
        <v>2.7902519728728756</v>
      </c>
      <c r="D66" s="123">
        <f t="shared" si="27"/>
        <v>1.5131818204966407</v>
      </c>
      <c r="E66" s="123">
        <f t="shared" si="27"/>
        <v>2.3963240177801528</v>
      </c>
      <c r="F66" s="123">
        <f t="shared" si="27"/>
        <v>1.9613627883551099</v>
      </c>
      <c r="G66" s="123">
        <f t="shared" si="27"/>
        <v>2.6299184767119268</v>
      </c>
      <c r="H66" s="123">
        <f t="shared" si="27"/>
        <v>3.6142379430950631</v>
      </c>
      <c r="I66" s="123">
        <f t="shared" si="27"/>
        <v>5.1338889673879411</v>
      </c>
      <c r="J66" s="123">
        <f t="shared" si="27"/>
        <v>4.9401975063611552</v>
      </c>
      <c r="K66" s="123">
        <f t="shared" si="27"/>
        <v>3.4592982344136489</v>
      </c>
      <c r="L66" s="123">
        <f t="shared" si="27"/>
        <v>5.009180795162699</v>
      </c>
      <c r="M66" s="123">
        <f t="shared" si="27"/>
        <v>4.5816270926309857</v>
      </c>
      <c r="N66" s="123">
        <f t="shared" si="27"/>
        <v>7.2161368000697648</v>
      </c>
      <c r="O66" s="123">
        <f t="shared" si="27"/>
        <v>3.9840738142272456</v>
      </c>
      <c r="P66" s="123">
        <f t="shared" si="27"/>
        <v>2.8435379764211524</v>
      </c>
      <c r="Q66" s="123">
        <f t="shared" si="27"/>
        <v>3.470754585481739</v>
      </c>
      <c r="R66" s="123">
        <f t="shared" si="27"/>
        <v>4.4386007701837285</v>
      </c>
      <c r="S66" s="123">
        <f t="shared" si="27"/>
        <v>4.667681999652495</v>
      </c>
      <c r="T66" s="123">
        <f t="shared" si="27"/>
        <v>3.4017573840747515</v>
      </c>
      <c r="U66" s="123">
        <f t="shared" si="27"/>
        <v>4.9335165811735227</v>
      </c>
      <c r="V66" s="123">
        <f t="shared" si="27"/>
        <v>4.4616050052478373</v>
      </c>
      <c r="W66" s="123">
        <f t="shared" si="27"/>
        <v>4.2647955790749901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2.4148464291416785</v>
      </c>
      <c r="C67" s="99">
        <f>RES_hhdet_fech!C67/RES_summary!C$19</f>
        <v>2.7902519728728756</v>
      </c>
      <c r="D67" s="99">
        <f>RES_hhdet_fech!D67/RES_summary!D$19</f>
        <v>1.5131818204966407</v>
      </c>
      <c r="E67" s="99">
        <f>RES_hhdet_fech!E67/RES_summary!E$19</f>
        <v>2.3963240177801528</v>
      </c>
      <c r="F67" s="99">
        <f>RES_hhdet_fech!F67/RES_summary!F$19</f>
        <v>1.9613627883551099</v>
      </c>
      <c r="G67" s="99">
        <f>RES_hhdet_fech!G67/RES_summary!G$19</f>
        <v>2.6299184767119268</v>
      </c>
      <c r="H67" s="99">
        <f>RES_hhdet_fech!H67/RES_summary!H$19</f>
        <v>3.6142379430950631</v>
      </c>
      <c r="I67" s="99">
        <f>RES_hhdet_fech!I67/RES_summary!I$19</f>
        <v>5.1338889673879411</v>
      </c>
      <c r="J67" s="99">
        <f>RES_hhdet_fech!J67/RES_summary!J$19</f>
        <v>4.9401975063611552</v>
      </c>
      <c r="K67" s="99">
        <f>RES_hhdet_fech!K67/RES_summary!K$19</f>
        <v>3.4592982344136489</v>
      </c>
      <c r="L67" s="99">
        <f>RES_hhdet_fech!L67/RES_summary!L$19</f>
        <v>5.009180795162699</v>
      </c>
      <c r="M67" s="99">
        <f>RES_hhdet_fech!M67/RES_summary!M$19</f>
        <v>4.5816270926309857</v>
      </c>
      <c r="N67" s="99">
        <f>RES_hhdet_fech!N67/RES_summary!N$19</f>
        <v>7.2161368000697648</v>
      </c>
      <c r="O67" s="99">
        <f>RES_hhdet_fech!O67/RES_summary!O$19</f>
        <v>3.9840738142272456</v>
      </c>
      <c r="P67" s="99">
        <f>RES_hhdet_fech!P67/RES_summary!P$19</f>
        <v>2.8435379764211524</v>
      </c>
      <c r="Q67" s="99">
        <f>RES_hhdet_fech!Q67/RES_summary!Q$19</f>
        <v>3.470754585481739</v>
      </c>
      <c r="R67" s="99">
        <f>RES_hhdet_fech!R67/RES_summary!R$19</f>
        <v>4.4386007701837285</v>
      </c>
      <c r="S67" s="99">
        <f>RES_hhdet_fech!S67/RES_summary!S$19</f>
        <v>4.667681999652495</v>
      </c>
      <c r="T67" s="99">
        <f>RES_hhdet_fech!T67/RES_summary!T$19</f>
        <v>3.4017573840747515</v>
      </c>
      <c r="U67" s="99">
        <f>RES_hhdet_fech!U67/RES_summary!U$19</f>
        <v>4.9335165811735227</v>
      </c>
      <c r="V67" s="99">
        <f>RES_hhdet_fech!V67/RES_summary!V$19</f>
        <v>4.4616050052478373</v>
      </c>
      <c r="W67" s="99">
        <f>RES_hhdet_fech!W67/RES_summary!W$19</f>
        <v>4.2647955790749901</v>
      </c>
      <c r="DA67" s="63" t="s">
        <v>2808</v>
      </c>
    </row>
    <row r="68" spans="1:105" ht="12" customHeight="1" x14ac:dyDescent="0.25">
      <c r="A68" s="121" t="s">
        <v>55</v>
      </c>
      <c r="B68" s="123">
        <v>17.611169959553756</v>
      </c>
      <c r="C68" s="123">
        <v>16.850380975225253</v>
      </c>
      <c r="D68" s="123">
        <v>16.975079704886106</v>
      </c>
      <c r="E68" s="123">
        <v>16.575966960618096</v>
      </c>
      <c r="F68" s="123">
        <v>17.279883987185968</v>
      </c>
      <c r="G68" s="123">
        <v>16.852903024002959</v>
      </c>
      <c r="H68" s="123">
        <v>17.483684432936812</v>
      </c>
      <c r="I68" s="123">
        <v>16.731578452587829</v>
      </c>
      <c r="J68" s="123">
        <v>17.341841535348049</v>
      </c>
      <c r="K68" s="123">
        <v>18.859404266187347</v>
      </c>
      <c r="L68" s="123">
        <v>18.185947071108497</v>
      </c>
      <c r="M68" s="123">
        <v>17.885747310963723</v>
      </c>
      <c r="N68" s="123">
        <v>17.020211061392903</v>
      </c>
      <c r="O68" s="123">
        <v>17.678293811121858</v>
      </c>
      <c r="P68" s="123">
        <v>17.500589386727736</v>
      </c>
      <c r="Q68" s="123">
        <v>17.420111433660782</v>
      </c>
      <c r="R68" s="123">
        <v>17.76601994508955</v>
      </c>
      <c r="S68" s="123">
        <v>17.955094941551575</v>
      </c>
      <c r="T68" s="123">
        <v>17.103375716294561</v>
      </c>
      <c r="U68" s="123">
        <v>17.00320020897497</v>
      </c>
      <c r="V68" s="123">
        <v>16.956068761752306</v>
      </c>
      <c r="W68" s="123">
        <v>18.028785585795429</v>
      </c>
      <c r="DA68" s="130" t="s">
        <v>2809</v>
      </c>
    </row>
    <row r="69" spans="1:105" ht="12" customHeight="1" x14ac:dyDescent="0.25">
      <c r="A69" s="97" t="s">
        <v>134</v>
      </c>
      <c r="B69" s="99">
        <v>25.201811806054952</v>
      </c>
      <c r="C69" s="99">
        <v>21.585678875762291</v>
      </c>
      <c r="D69" s="99">
        <v>17.685599296039651</v>
      </c>
      <c r="E69" s="99">
        <v>17.889966327076507</v>
      </c>
      <c r="F69" s="99">
        <v>17.567908325697598</v>
      </c>
      <c r="G69" s="99">
        <v>19.28681825563568</v>
      </c>
      <c r="H69" s="99">
        <v>23.664829979441873</v>
      </c>
      <c r="I69" s="99">
        <v>22.487760261903375</v>
      </c>
      <c r="J69" s="99">
        <v>22.906979393049095</v>
      </c>
      <c r="K69" s="99">
        <v>26.827538932294743</v>
      </c>
      <c r="L69" s="99">
        <v>24.459913666942331</v>
      </c>
      <c r="M69" s="99">
        <v>22.863393157667826</v>
      </c>
      <c r="N69" s="99">
        <v>21.932739798285027</v>
      </c>
      <c r="O69" s="99">
        <v>23.538141574420703</v>
      </c>
      <c r="P69" s="99">
        <v>21.610676441038258</v>
      </c>
      <c r="Q69" s="99">
        <v>22.807241683351286</v>
      </c>
      <c r="R69" s="99">
        <v>20.473598654555389</v>
      </c>
      <c r="S69" s="99">
        <v>22.791523438345983</v>
      </c>
      <c r="T69" s="99">
        <v>21.537798079716104</v>
      </c>
      <c r="U69" s="99">
        <v>20.737346923907474</v>
      </c>
      <c r="V69" s="99">
        <v>20.618060929338739</v>
      </c>
      <c r="W69" s="99">
        <v>21.101042562738115</v>
      </c>
      <c r="DA69" s="63" t="s">
        <v>2810</v>
      </c>
    </row>
    <row r="70" spans="1:105" ht="12" customHeight="1" x14ac:dyDescent="0.25">
      <c r="A70" s="97" t="s">
        <v>133</v>
      </c>
      <c r="B70" s="99">
        <v>14.809984801239471</v>
      </c>
      <c r="C70" s="99">
        <v>12.822037047181265</v>
      </c>
      <c r="D70" s="99">
        <v>9.9727778670162408</v>
      </c>
      <c r="E70" s="99">
        <v>10.784098777688044</v>
      </c>
      <c r="F70" s="99">
        <v>10.492208800744242</v>
      </c>
      <c r="G70" s="99">
        <v>12.609477805966854</v>
      </c>
      <c r="H70" s="99">
        <v>15.403099562810958</v>
      </c>
      <c r="I70" s="99">
        <v>14.738922795995224</v>
      </c>
      <c r="J70" s="99">
        <v>15.04931244169271</v>
      </c>
      <c r="K70" s="99">
        <v>17.794279147430814</v>
      </c>
      <c r="L70" s="99">
        <v>16.295279074922185</v>
      </c>
      <c r="M70" s="99">
        <v>15.275773544382217</v>
      </c>
      <c r="N70" s="99">
        <v>14.467550644921577</v>
      </c>
      <c r="O70" s="99">
        <v>15.928743173030194</v>
      </c>
      <c r="P70" s="99">
        <v>14.793155044345978</v>
      </c>
      <c r="Q70" s="99">
        <v>15.788176301503835</v>
      </c>
      <c r="R70" s="99">
        <v>14.673779852311448</v>
      </c>
      <c r="S70" s="99">
        <v>16.682737188331618</v>
      </c>
      <c r="T70" s="99">
        <v>15.975409902459033</v>
      </c>
      <c r="U70" s="99">
        <v>15.597479294601158</v>
      </c>
      <c r="V70" s="99">
        <v>15.77096470315939</v>
      </c>
      <c r="W70" s="99">
        <v>16.515885150748286</v>
      </c>
      <c r="DA70" s="63" t="s">
        <v>2811</v>
      </c>
    </row>
    <row r="71" spans="1:105" ht="12" customHeight="1" x14ac:dyDescent="0.25">
      <c r="A71" s="100" t="s">
        <v>217</v>
      </c>
      <c r="B71" s="102">
        <v>5.019008430112847</v>
      </c>
      <c r="C71" s="102">
        <v>4.1414976138591397</v>
      </c>
      <c r="D71" s="102">
        <v>1.5622724465481876</v>
      </c>
      <c r="E71" s="102">
        <v>2.5582851085252267</v>
      </c>
      <c r="F71" s="102">
        <v>1.925553928034204</v>
      </c>
      <c r="G71" s="102">
        <v>4.263663275212779</v>
      </c>
      <c r="H71" s="102">
        <v>4.8161268833995345</v>
      </c>
      <c r="I71" s="102">
        <v>4.6004799431533039</v>
      </c>
      <c r="J71" s="102">
        <v>4.5620358856763765</v>
      </c>
      <c r="K71" s="102">
        <v>5.5122978814769734</v>
      </c>
      <c r="L71" s="102">
        <v>5.0026638387322784</v>
      </c>
      <c r="M71" s="102">
        <v>4.5389242539641508</v>
      </c>
      <c r="N71" s="102">
        <v>3.6172630537714978</v>
      </c>
      <c r="O71" s="102">
        <v>4.340722620341344</v>
      </c>
      <c r="P71" s="102">
        <v>3.8805017591006381</v>
      </c>
      <c r="Q71" s="102">
        <v>3.9272673159246239</v>
      </c>
      <c r="R71" s="102">
        <v>4.094727575395555</v>
      </c>
      <c r="S71" s="102">
        <v>4.709569495613998</v>
      </c>
      <c r="T71" s="102">
        <v>4.2844050791831227</v>
      </c>
      <c r="U71" s="102">
        <v>3.9514452066967989</v>
      </c>
      <c r="V71" s="102">
        <v>3.8744741411254133</v>
      </c>
      <c r="W71" s="102">
        <v>4.1293779115203293</v>
      </c>
      <c r="DA71" s="131" t="s">
        <v>2812</v>
      </c>
    </row>
    <row r="72" spans="1:105" ht="12" customHeight="1" x14ac:dyDescent="0.25">
      <c r="A72" s="103" t="s">
        <v>52</v>
      </c>
      <c r="B72" s="105">
        <v>9.7909763711266233</v>
      </c>
      <c r="C72" s="105">
        <v>8.6805394333221262</v>
      </c>
      <c r="D72" s="105">
        <v>8.4105054204680538</v>
      </c>
      <c r="E72" s="105">
        <v>8.2258136691628145</v>
      </c>
      <c r="F72" s="105">
        <v>8.5666548727100373</v>
      </c>
      <c r="G72" s="105">
        <v>8.3458145307540743</v>
      </c>
      <c r="H72" s="105">
        <v>10.586972679411424</v>
      </c>
      <c r="I72" s="105">
        <v>10.138442852841919</v>
      </c>
      <c r="J72" s="105">
        <v>10.487276556016331</v>
      </c>
      <c r="K72" s="105">
        <v>12.281981265953842</v>
      </c>
      <c r="L72" s="105">
        <v>11.292615236189901</v>
      </c>
      <c r="M72" s="105">
        <v>10.736849290418064</v>
      </c>
      <c r="N72" s="105">
        <v>10.850287591150078</v>
      </c>
      <c r="O72" s="105">
        <v>11.588020552688853</v>
      </c>
      <c r="P72" s="105">
        <v>10.912653285245339</v>
      </c>
      <c r="Q72" s="105">
        <v>11.860908985579215</v>
      </c>
      <c r="R72" s="105">
        <v>10.579052276915894</v>
      </c>
      <c r="S72" s="105">
        <v>11.973167692717624</v>
      </c>
      <c r="T72" s="105">
        <v>11.691004823275907</v>
      </c>
      <c r="U72" s="105">
        <v>11.64603408790436</v>
      </c>
      <c r="V72" s="105">
        <v>11.896490562033971</v>
      </c>
      <c r="W72" s="105">
        <v>12.386507239227958</v>
      </c>
      <c r="DA72" s="132" t="s">
        <v>2813</v>
      </c>
    </row>
    <row r="73" spans="1:105" ht="12" customHeight="1" x14ac:dyDescent="0.25">
      <c r="A73" s="106" t="s">
        <v>122</v>
      </c>
      <c r="B73" s="102">
        <v>21.382747384092617</v>
      </c>
      <c r="C73" s="102">
        <v>20.864229344981588</v>
      </c>
      <c r="D73" s="102">
        <v>20.991466826128086</v>
      </c>
      <c r="E73" s="102">
        <v>20.704747095051296</v>
      </c>
      <c r="F73" s="102">
        <v>21.180349727542289</v>
      </c>
      <c r="G73" s="102">
        <v>20.326407212615376</v>
      </c>
      <c r="H73" s="102">
        <v>20.889667543638854</v>
      </c>
      <c r="I73" s="102">
        <v>20.80481410497578</v>
      </c>
      <c r="J73" s="102">
        <v>22.071875111326715</v>
      </c>
      <c r="K73" s="102">
        <v>23.469089241502534</v>
      </c>
      <c r="L73" s="102">
        <v>22.742873209404493</v>
      </c>
      <c r="M73" s="102">
        <v>22.369215304893636</v>
      </c>
      <c r="N73" s="102">
        <v>21.31783884164539</v>
      </c>
      <c r="O73" s="102">
        <v>21.542698061623401</v>
      </c>
      <c r="P73" s="102">
        <v>21.435486805444299</v>
      </c>
      <c r="Q73" s="102">
        <v>21.322847825131031</v>
      </c>
      <c r="R73" s="102">
        <v>21.923074829873602</v>
      </c>
      <c r="S73" s="102">
        <v>21.517250301308714</v>
      </c>
      <c r="T73" s="102">
        <v>20.570031423785977</v>
      </c>
      <c r="U73" s="102">
        <v>20.280880253870972</v>
      </c>
      <c r="V73" s="102">
        <v>20.040283070693839</v>
      </c>
      <c r="W73" s="102">
        <v>20.989935108028554</v>
      </c>
      <c r="DA73" s="131" t="s">
        <v>2814</v>
      </c>
    </row>
    <row r="74" spans="1:105" ht="12" customHeight="1" x14ac:dyDescent="0.25">
      <c r="A74" s="107" t="s">
        <v>121</v>
      </c>
      <c r="B74" s="105">
        <v>14.226189734800471</v>
      </c>
      <c r="C74" s="105">
        <v>13.958813739406011</v>
      </c>
      <c r="D74" s="105">
        <v>14.280192112696248</v>
      </c>
      <c r="E74" s="105">
        <v>14.098180772585881</v>
      </c>
      <c r="F74" s="105">
        <v>14.521511959119998</v>
      </c>
      <c r="G74" s="105">
        <v>14.17853643220527</v>
      </c>
      <c r="H74" s="105">
        <v>14.417302410033008</v>
      </c>
      <c r="I74" s="105">
        <v>14.378762871392773</v>
      </c>
      <c r="J74" s="105">
        <v>15.237201095193937</v>
      </c>
      <c r="K74" s="105">
        <v>16.287856361783035</v>
      </c>
      <c r="L74" s="105">
        <v>15.839108008442324</v>
      </c>
      <c r="M74" s="105">
        <v>15.601516681031338</v>
      </c>
      <c r="N74" s="105">
        <v>14.669977691062435</v>
      </c>
      <c r="O74" s="105">
        <v>15.096749419089059</v>
      </c>
      <c r="P74" s="105">
        <v>15.142172961690234</v>
      </c>
      <c r="Q74" s="105">
        <v>15.066514620910942</v>
      </c>
      <c r="R74" s="105">
        <v>15.884654584715683</v>
      </c>
      <c r="S74" s="105">
        <v>15.904000356292029</v>
      </c>
      <c r="T74" s="105">
        <v>15.36335389221534</v>
      </c>
      <c r="U74" s="105">
        <v>15.465903804992852</v>
      </c>
      <c r="V74" s="105">
        <v>15.542136205949321</v>
      </c>
      <c r="W74" s="105">
        <v>16.61276455852596</v>
      </c>
      <c r="DA74" s="132" t="s">
        <v>2815</v>
      </c>
    </row>
    <row r="75" spans="1:105" ht="12" customHeight="1" x14ac:dyDescent="0.25">
      <c r="A75" s="108" t="s">
        <v>53</v>
      </c>
      <c r="B75" s="99">
        <v>4.2263826488653287</v>
      </c>
      <c r="C75" s="99">
        <v>4.0829473116456123</v>
      </c>
      <c r="D75" s="99">
        <v>4.2247077025371</v>
      </c>
      <c r="E75" s="99">
        <v>4.0225656902212821</v>
      </c>
      <c r="F75" s="99">
        <v>4.2100816753795467</v>
      </c>
      <c r="G75" s="99">
        <v>4.5802241732850959</v>
      </c>
      <c r="H75" s="99">
        <v>4.2387595975812511</v>
      </c>
      <c r="I75" s="99">
        <v>4.2659411039226649</v>
      </c>
      <c r="J75" s="99">
        <v>4.4417032246444927</v>
      </c>
      <c r="K75" s="99">
        <v>4.7775944069312333</v>
      </c>
      <c r="L75" s="99">
        <v>4.6683776843636524</v>
      </c>
      <c r="M75" s="99">
        <v>4.4985698780135408</v>
      </c>
      <c r="N75" s="99">
        <v>3.5770308047638872</v>
      </c>
      <c r="O75" s="99">
        <v>3.954087136537193</v>
      </c>
      <c r="P75" s="99">
        <v>3.8515171887989821</v>
      </c>
      <c r="Q75" s="99">
        <v>3.6072925560728999</v>
      </c>
      <c r="R75" s="99">
        <v>4.3270872907497839</v>
      </c>
      <c r="S75" s="99">
        <v>4.3901772383780617</v>
      </c>
      <c r="T75" s="99">
        <v>4.0811117243603121</v>
      </c>
      <c r="U75" s="99">
        <v>3.9224873890275589</v>
      </c>
      <c r="V75" s="99">
        <v>3.8374616481860739</v>
      </c>
      <c r="W75" s="99">
        <v>4.1659501123522382</v>
      </c>
      <c r="DA75" s="63" t="s">
        <v>2816</v>
      </c>
    </row>
    <row r="76" spans="1:105" ht="12" customHeight="1" x14ac:dyDescent="0.25">
      <c r="A76" s="108" t="s">
        <v>52</v>
      </c>
      <c r="B76" s="99">
        <v>9.9998070859351404</v>
      </c>
      <c r="C76" s="99">
        <v>9.8758664277603962</v>
      </c>
      <c r="D76" s="99">
        <v>10.055484410159147</v>
      </c>
      <c r="E76" s="99">
        <v>10.075615082364598</v>
      </c>
      <c r="F76" s="99">
        <v>10.311430283740449</v>
      </c>
      <c r="G76" s="99">
        <v>9.5983122589201759</v>
      </c>
      <c r="H76" s="99">
        <v>10.178542812451758</v>
      </c>
      <c r="I76" s="99">
        <v>10.112821767470107</v>
      </c>
      <c r="J76" s="99">
        <v>10.795497870549445</v>
      </c>
      <c r="K76" s="99">
        <v>11.510261954851805</v>
      </c>
      <c r="L76" s="99">
        <v>11.170730324078672</v>
      </c>
      <c r="M76" s="99">
        <v>11.102946803017797</v>
      </c>
      <c r="N76" s="99">
        <v>11.092946886298551</v>
      </c>
      <c r="O76" s="99">
        <v>11.14266228255187</v>
      </c>
      <c r="P76" s="99">
        <v>11.290655772891252</v>
      </c>
      <c r="Q76" s="99">
        <v>11.459222064838041</v>
      </c>
      <c r="R76" s="99">
        <v>11.557567293965899</v>
      </c>
      <c r="S76" s="99">
        <v>11.513823117913971</v>
      </c>
      <c r="T76" s="99">
        <v>11.282242167855024</v>
      </c>
      <c r="U76" s="99">
        <v>11.543416415965293</v>
      </c>
      <c r="V76" s="99">
        <v>11.704674557763248</v>
      </c>
      <c r="W76" s="99">
        <v>12.446814446173724</v>
      </c>
      <c r="DA76" s="63" t="s">
        <v>2817</v>
      </c>
    </row>
    <row r="77" spans="1:105" ht="12" customHeight="1" x14ac:dyDescent="0.25">
      <c r="A77" s="121" t="s">
        <v>54</v>
      </c>
      <c r="B77" s="123">
        <v>7.8816964799688227</v>
      </c>
      <c r="C77" s="123">
        <v>7.5892037024395735</v>
      </c>
      <c r="D77" s="123">
        <v>8.4657427118080761</v>
      </c>
      <c r="E77" s="123">
        <v>8.1504401223538956</v>
      </c>
      <c r="F77" s="123">
        <v>8.6613107590771765</v>
      </c>
      <c r="G77" s="123">
        <v>8.469235551936837</v>
      </c>
      <c r="H77" s="123">
        <v>8.7462185759947637</v>
      </c>
      <c r="I77" s="123">
        <v>8.2766901164182158</v>
      </c>
      <c r="J77" s="123">
        <v>8.2060637465040873</v>
      </c>
      <c r="K77" s="123">
        <v>8.6435408301725118</v>
      </c>
      <c r="L77" s="123">
        <v>8.1123524483429996</v>
      </c>
      <c r="M77" s="123">
        <v>7.6269573415161007</v>
      </c>
      <c r="N77" s="123">
        <v>7.7356125709654107</v>
      </c>
      <c r="O77" s="123">
        <v>8.0214703448368194</v>
      </c>
      <c r="P77" s="123">
        <v>8.043913988333971</v>
      </c>
      <c r="Q77" s="123">
        <v>7.9790604438708339</v>
      </c>
      <c r="R77" s="123">
        <v>8.4901581526722349</v>
      </c>
      <c r="S77" s="123">
        <v>8.3610354826508768</v>
      </c>
      <c r="T77" s="123">
        <v>8.3071784857750437</v>
      </c>
      <c r="U77" s="123">
        <v>8.5136348022420698</v>
      </c>
      <c r="V77" s="123">
        <v>9.6103239538181562</v>
      </c>
      <c r="W77" s="123">
        <v>9.3110144704779358</v>
      </c>
      <c r="DA77" s="130" t="s">
        <v>2818</v>
      </c>
    </row>
    <row r="78" spans="1:105" ht="12" customHeight="1" x14ac:dyDescent="0.25">
      <c r="A78" s="97" t="s">
        <v>192</v>
      </c>
      <c r="B78" s="99">
        <v>9.7299007693605652</v>
      </c>
      <c r="C78" s="99">
        <v>8.536879669518731</v>
      </c>
      <c r="D78" s="99">
        <v>7.9587232966582979</v>
      </c>
      <c r="E78" s="99">
        <v>8.2297803022286509</v>
      </c>
      <c r="F78" s="99">
        <v>8.3042880820488492</v>
      </c>
      <c r="G78" s="99">
        <v>9.2671407607903458</v>
      </c>
      <c r="H78" s="99">
        <v>11.447674912647997</v>
      </c>
      <c r="I78" s="99">
        <v>10.834641157825757</v>
      </c>
      <c r="J78" s="99">
        <v>10.277971638621027</v>
      </c>
      <c r="K78" s="99">
        <v>11.539563294578254</v>
      </c>
      <c r="L78" s="99">
        <v>10.697573549955704</v>
      </c>
      <c r="M78" s="99">
        <v>9.5337259234143463</v>
      </c>
      <c r="N78" s="99">
        <v>9.6158774641664841</v>
      </c>
      <c r="O78" s="99">
        <v>10.729854856030157</v>
      </c>
      <c r="P78" s="99">
        <v>9.4292712781927488</v>
      </c>
      <c r="Q78" s="99">
        <v>9.4500512536681196</v>
      </c>
      <c r="R78" s="99">
        <v>11.935993797903489</v>
      </c>
      <c r="S78" s="99">
        <v>10.83563598698418</v>
      </c>
      <c r="T78" s="99">
        <v>10.995216350485757</v>
      </c>
      <c r="U78" s="99">
        <v>12.478817083836285</v>
      </c>
      <c r="V78" s="99">
        <v>12.455756750917111</v>
      </c>
      <c r="W78" s="99">
        <v>13.152649793494691</v>
      </c>
      <c r="DA78" s="63" t="s">
        <v>2819</v>
      </c>
    </row>
    <row r="79" spans="1:105" ht="12" customHeight="1" x14ac:dyDescent="0.25">
      <c r="A79" s="109" t="s">
        <v>120</v>
      </c>
      <c r="B79" s="110">
        <v>7.8368102695025987</v>
      </c>
      <c r="C79" s="110">
        <v>7.5663606173532356</v>
      </c>
      <c r="D79" s="110">
        <v>8.4776482386155116</v>
      </c>
      <c r="E79" s="110">
        <v>8.1486144456860821</v>
      </c>
      <c r="F79" s="110">
        <v>8.6693574148629597</v>
      </c>
      <c r="G79" s="110">
        <v>8.4511795747814329</v>
      </c>
      <c r="H79" s="110">
        <v>8.6845458620888873</v>
      </c>
      <c r="I79" s="110">
        <v>8.21810424911585</v>
      </c>
      <c r="J79" s="110">
        <v>8.1589701125521739</v>
      </c>
      <c r="K79" s="110">
        <v>8.5787515961896812</v>
      </c>
      <c r="L79" s="110">
        <v>8.0535997428583368</v>
      </c>
      <c r="M79" s="110">
        <v>7.5826755061783748</v>
      </c>
      <c r="N79" s="110">
        <v>7.6896704447816155</v>
      </c>
      <c r="O79" s="110">
        <v>7.9539470659591478</v>
      </c>
      <c r="P79" s="110">
        <v>8.0069215065507695</v>
      </c>
      <c r="Q79" s="110">
        <v>7.9357640658223874</v>
      </c>
      <c r="R79" s="110">
        <v>8.3696064481840242</v>
      </c>
      <c r="S79" s="110">
        <v>8.2678565557754506</v>
      </c>
      <c r="T79" s="110">
        <v>8.2034545408172157</v>
      </c>
      <c r="U79" s="110">
        <v>8.3648116482699901</v>
      </c>
      <c r="V79" s="110">
        <v>9.5120676425874038</v>
      </c>
      <c r="W79" s="110">
        <v>9.1875168478451492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147.25493052814917</v>
      </c>
      <c r="C81" s="118">
        <f t="shared" si="28"/>
        <v>151.17762467214709</v>
      </c>
      <c r="D81" s="118">
        <f t="shared" si="28"/>
        <v>160.13163588810201</v>
      </c>
      <c r="E81" s="118">
        <f t="shared" si="28"/>
        <v>168.94888384795004</v>
      </c>
      <c r="F81" s="118">
        <f t="shared" si="28"/>
        <v>169.57339652318998</v>
      </c>
      <c r="G81" s="118">
        <f t="shared" si="28"/>
        <v>165.75890381056678</v>
      </c>
      <c r="H81" s="118">
        <f t="shared" si="28"/>
        <v>160.41339531303018</v>
      </c>
      <c r="I81" s="118">
        <f t="shared" si="28"/>
        <v>170.35984530429548</v>
      </c>
      <c r="J81" s="118">
        <f t="shared" si="28"/>
        <v>144.93434274085124</v>
      </c>
      <c r="K81" s="118">
        <f t="shared" si="28"/>
        <v>128.53922386734186</v>
      </c>
      <c r="L81" s="118">
        <f t="shared" si="28"/>
        <v>122.1369131471692</v>
      </c>
      <c r="M81" s="118">
        <f t="shared" si="28"/>
        <v>131.7672425228117</v>
      </c>
      <c r="N81" s="118">
        <f t="shared" si="28"/>
        <v>140.5018264688679</v>
      </c>
      <c r="O81" s="118">
        <f t="shared" si="28"/>
        <v>119.72902285526031</v>
      </c>
      <c r="P81" s="118">
        <f t="shared" si="28"/>
        <v>115.35626280826492</v>
      </c>
      <c r="Q81" s="118">
        <f t="shared" si="28"/>
        <v>118.80652329825075</v>
      </c>
      <c r="R81" s="118">
        <f t="shared" ref="R81:V81" si="29">R82+R85+R87+R100</f>
        <v>107.72130372183213</v>
      </c>
      <c r="S81" s="118">
        <f t="shared" si="29"/>
        <v>108.51185769140203</v>
      </c>
      <c r="T81" s="118">
        <f t="shared" si="29"/>
        <v>102.87572211491532</v>
      </c>
      <c r="U81" s="118">
        <f t="shared" si="29"/>
        <v>103.49838392340413</v>
      </c>
      <c r="V81" s="118">
        <f t="shared" si="29"/>
        <v>104.44976892921568</v>
      </c>
      <c r="W81" s="118">
        <f t="shared" ref="W81" si="30">W82+W85+W87+W100</f>
        <v>110.1157345001764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119.63376624521864</v>
      </c>
      <c r="C82" s="123">
        <f t="shared" si="31"/>
        <v>123.33543923035707</v>
      </c>
      <c r="D82" s="123">
        <f t="shared" si="31"/>
        <v>131.31676084320802</v>
      </c>
      <c r="E82" s="123">
        <f t="shared" si="31"/>
        <v>139.74449561382752</v>
      </c>
      <c r="F82" s="123">
        <f t="shared" si="31"/>
        <v>140.92042297867152</v>
      </c>
      <c r="G82" s="123">
        <f t="shared" si="31"/>
        <v>137.96923378167941</v>
      </c>
      <c r="H82" s="123">
        <f t="shared" si="31"/>
        <v>131.78880637863003</v>
      </c>
      <c r="I82" s="123">
        <f t="shared" si="31"/>
        <v>141.10433018791522</v>
      </c>
      <c r="J82" s="123">
        <f t="shared" si="31"/>
        <v>114.95782488467744</v>
      </c>
      <c r="K82" s="123">
        <f t="shared" si="31"/>
        <v>98.412694390061986</v>
      </c>
      <c r="L82" s="123">
        <f t="shared" si="31"/>
        <v>91.939715589673781</v>
      </c>
      <c r="M82" s="123">
        <f t="shared" si="31"/>
        <v>102.7682737989938</v>
      </c>
      <c r="N82" s="123">
        <f t="shared" si="31"/>
        <v>109.70282337192069</v>
      </c>
      <c r="O82" s="123">
        <f t="shared" si="31"/>
        <v>89.847538006179292</v>
      </c>
      <c r="P82" s="123">
        <f t="shared" si="31"/>
        <v>86.18802902220726</v>
      </c>
      <c r="Q82" s="123">
        <f t="shared" si="31"/>
        <v>89.164268211798458</v>
      </c>
      <c r="R82" s="123">
        <f t="shared" ref="R82:V82" si="32">SUM(R83:R84)</f>
        <v>76.242072340422766</v>
      </c>
      <c r="S82" s="123">
        <f t="shared" si="32"/>
        <v>76.839576447775343</v>
      </c>
      <c r="T82" s="123">
        <f t="shared" si="32"/>
        <v>73.384550845199357</v>
      </c>
      <c r="U82" s="123">
        <f t="shared" si="32"/>
        <v>71.80767471611874</v>
      </c>
      <c r="V82" s="123">
        <f t="shared" si="32"/>
        <v>71.864155542531506</v>
      </c>
      <c r="W82" s="123">
        <f t="shared" ref="W82" si="33">SUM(W83:W84)</f>
        <v>77.211724543919743</v>
      </c>
      <c r="DA82" s="130" t="s">
        <v>2822</v>
      </c>
    </row>
    <row r="83" spans="1:105" ht="12" customHeight="1" x14ac:dyDescent="0.25">
      <c r="A83" s="97" t="s">
        <v>204</v>
      </c>
      <c r="B83" s="99">
        <v>119.15664949335759</v>
      </c>
      <c r="C83" s="99">
        <v>122.8589850216609</v>
      </c>
      <c r="D83" s="99">
        <v>130.79191726675975</v>
      </c>
      <c r="E83" s="99">
        <v>139.21409559472838</v>
      </c>
      <c r="F83" s="99">
        <v>140.33855440964763</v>
      </c>
      <c r="G83" s="99">
        <v>137.39022238477045</v>
      </c>
      <c r="H83" s="99">
        <v>131.22978836632515</v>
      </c>
      <c r="I83" s="99">
        <v>140.51978353155141</v>
      </c>
      <c r="J83" s="99">
        <v>114.4653193344313</v>
      </c>
      <c r="K83" s="99">
        <v>97.954229898224213</v>
      </c>
      <c r="L83" s="99">
        <v>91.516676088290637</v>
      </c>
      <c r="M83" s="99">
        <v>102.27284964712644</v>
      </c>
      <c r="N83" s="99">
        <v>109.21299851583868</v>
      </c>
      <c r="O83" s="99">
        <v>89.395430718862599</v>
      </c>
      <c r="P83" s="99">
        <v>85.74051057676877</v>
      </c>
      <c r="Q83" s="99">
        <v>88.724839852774181</v>
      </c>
      <c r="R83" s="99">
        <v>75.866054281433179</v>
      </c>
      <c r="S83" s="99">
        <v>76.45882430206953</v>
      </c>
      <c r="T83" s="99">
        <v>73.01922501634391</v>
      </c>
      <c r="U83" s="99">
        <v>71.449126795102472</v>
      </c>
      <c r="V83" s="99">
        <v>71.504113583354254</v>
      </c>
      <c r="W83" s="99">
        <v>76.818975783484476</v>
      </c>
      <c r="DA83" s="63" t="s">
        <v>2823</v>
      </c>
    </row>
    <row r="84" spans="1:105" ht="12" customHeight="1" x14ac:dyDescent="0.25">
      <c r="A84" s="97" t="s">
        <v>53</v>
      </c>
      <c r="B84" s="99">
        <v>0.47711675186105046</v>
      </c>
      <c r="C84" s="99">
        <v>0.47645420869616301</v>
      </c>
      <c r="D84" s="99">
        <v>0.52484357644826152</v>
      </c>
      <c r="E84" s="99">
        <v>0.53040001909915713</v>
      </c>
      <c r="F84" s="99">
        <v>0.58186856902389494</v>
      </c>
      <c r="G84" s="99">
        <v>0.57901139690895831</v>
      </c>
      <c r="H84" s="99">
        <v>0.55901801230486292</v>
      </c>
      <c r="I84" s="99">
        <v>0.58454665636381198</v>
      </c>
      <c r="J84" s="99">
        <v>0.49250555024614051</v>
      </c>
      <c r="K84" s="99">
        <v>0.45846449183777271</v>
      </c>
      <c r="L84" s="99">
        <v>0.42303950138314056</v>
      </c>
      <c r="M84" s="99">
        <v>0.49542415186736621</v>
      </c>
      <c r="N84" s="99">
        <v>0.48982485608200266</v>
      </c>
      <c r="O84" s="99">
        <v>0.45210728731669508</v>
      </c>
      <c r="P84" s="99">
        <v>0.44751844543849112</v>
      </c>
      <c r="Q84" s="99">
        <v>0.43942835902428035</v>
      </c>
      <c r="R84" s="99">
        <v>0.37601805898958329</v>
      </c>
      <c r="S84" s="99">
        <v>0.38075214570581517</v>
      </c>
      <c r="T84" s="99">
        <v>0.36532582885544779</v>
      </c>
      <c r="U84" s="99">
        <v>0.35854792101626842</v>
      </c>
      <c r="V84" s="99">
        <v>0.36004195917725673</v>
      </c>
      <c r="W84" s="99">
        <v>0.39274876043527357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2.4144688102575569</v>
      </c>
      <c r="C85" s="123">
        <f t="shared" si="34"/>
        <v>3.210696845058342</v>
      </c>
      <c r="D85" s="123">
        <f t="shared" si="34"/>
        <v>2.7636562631216814</v>
      </c>
      <c r="E85" s="123">
        <f t="shared" si="34"/>
        <v>3.7767883289778652</v>
      </c>
      <c r="F85" s="123">
        <f t="shared" si="34"/>
        <v>2.0554752513396153</v>
      </c>
      <c r="G85" s="123">
        <f t="shared" si="34"/>
        <v>2.1117149443208203</v>
      </c>
      <c r="H85" s="123">
        <f t="shared" si="34"/>
        <v>2.5306568192759893</v>
      </c>
      <c r="I85" s="123">
        <f t="shared" si="34"/>
        <v>3.7410054744261481</v>
      </c>
      <c r="J85" s="123">
        <f t="shared" si="34"/>
        <v>4.0388152181095736</v>
      </c>
      <c r="K85" s="123">
        <f t="shared" si="34"/>
        <v>2.7969468629587459</v>
      </c>
      <c r="L85" s="123">
        <f t="shared" si="34"/>
        <v>3.8117703872839903</v>
      </c>
      <c r="M85" s="123">
        <f t="shared" si="34"/>
        <v>3.554186532093214</v>
      </c>
      <c r="N85" s="123">
        <f t="shared" si="34"/>
        <v>6.1770843509548499</v>
      </c>
      <c r="O85" s="123">
        <f t="shared" si="34"/>
        <v>3.8833346090675889</v>
      </c>
      <c r="P85" s="123">
        <f t="shared" si="34"/>
        <v>3.0391210635198962</v>
      </c>
      <c r="Q85" s="123">
        <f t="shared" si="34"/>
        <v>3.7195413175059775</v>
      </c>
      <c r="R85" s="123">
        <f t="shared" si="34"/>
        <v>4.4483466570832908</v>
      </c>
      <c r="S85" s="123">
        <f t="shared" si="34"/>
        <v>4.7687027262474597</v>
      </c>
      <c r="T85" s="123">
        <f t="shared" si="34"/>
        <v>3.3770853306634927</v>
      </c>
      <c r="U85" s="123">
        <f t="shared" si="34"/>
        <v>4.8579652550371506</v>
      </c>
      <c r="V85" s="123">
        <f t="shared" si="34"/>
        <v>4.2471812922852177</v>
      </c>
      <c r="W85" s="123">
        <f t="shared" si="34"/>
        <v>3.7673631139732917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2.4144688102575569</v>
      </c>
      <c r="C86" s="99">
        <f>RES_hhdet_fech!C86/RES_summary!C$19</f>
        <v>3.210696845058342</v>
      </c>
      <c r="D86" s="99">
        <f>RES_hhdet_fech!D86/RES_summary!D$19</f>
        <v>2.7636562631216814</v>
      </c>
      <c r="E86" s="99">
        <f>RES_hhdet_fech!E86/RES_summary!E$19</f>
        <v>3.7767883289778652</v>
      </c>
      <c r="F86" s="99">
        <f>RES_hhdet_fech!F86/RES_summary!F$19</f>
        <v>2.0554752513396153</v>
      </c>
      <c r="G86" s="99">
        <f>RES_hhdet_fech!G86/RES_summary!G$19</f>
        <v>2.1117149443208203</v>
      </c>
      <c r="H86" s="99">
        <f>RES_hhdet_fech!H86/RES_summary!H$19</f>
        <v>2.5306568192759893</v>
      </c>
      <c r="I86" s="99">
        <f>RES_hhdet_fech!I86/RES_summary!I$19</f>
        <v>3.7410054744261481</v>
      </c>
      <c r="J86" s="99">
        <f>RES_hhdet_fech!J86/RES_summary!J$19</f>
        <v>4.0388152181095736</v>
      </c>
      <c r="K86" s="99">
        <f>RES_hhdet_fech!K86/RES_summary!K$19</f>
        <v>2.7969468629587459</v>
      </c>
      <c r="L86" s="99">
        <f>RES_hhdet_fech!L86/RES_summary!L$19</f>
        <v>3.8117703872839903</v>
      </c>
      <c r="M86" s="99">
        <f>RES_hhdet_fech!M86/RES_summary!M$19</f>
        <v>3.554186532093214</v>
      </c>
      <c r="N86" s="99">
        <f>RES_hhdet_fech!N86/RES_summary!N$19</f>
        <v>6.1770843509548499</v>
      </c>
      <c r="O86" s="99">
        <f>RES_hhdet_fech!O86/RES_summary!O$19</f>
        <v>3.8833346090675889</v>
      </c>
      <c r="P86" s="99">
        <f>RES_hhdet_fech!P86/RES_summary!P$19</f>
        <v>3.0391210635198962</v>
      </c>
      <c r="Q86" s="99">
        <f>RES_hhdet_fech!Q86/RES_summary!Q$19</f>
        <v>3.7195413175059775</v>
      </c>
      <c r="R86" s="99">
        <f>RES_hhdet_fech!R86/RES_summary!R$19</f>
        <v>4.4483466570832908</v>
      </c>
      <c r="S86" s="99">
        <f>RES_hhdet_fech!S86/RES_summary!S$19</f>
        <v>4.7687027262474597</v>
      </c>
      <c r="T86" s="99">
        <f>RES_hhdet_fech!T86/RES_summary!T$19</f>
        <v>3.3770853306634927</v>
      </c>
      <c r="U86" s="99">
        <f>RES_hhdet_fech!U86/RES_summary!U$19</f>
        <v>4.8579652550371506</v>
      </c>
      <c r="V86" s="99">
        <f>RES_hhdet_fech!V86/RES_summary!V$19</f>
        <v>4.2471812922852177</v>
      </c>
      <c r="W86" s="99">
        <f>RES_hhdet_fech!W86/RES_summary!W$19</f>
        <v>3.7673631139732917</v>
      </c>
      <c r="DA86" s="63" t="s">
        <v>2826</v>
      </c>
    </row>
    <row r="87" spans="1:105" ht="12" customHeight="1" x14ac:dyDescent="0.25">
      <c r="A87" s="121" t="s">
        <v>55</v>
      </c>
      <c r="B87" s="123">
        <v>16.85741039425567</v>
      </c>
      <c r="C87" s="123">
        <v>16.526334544984632</v>
      </c>
      <c r="D87" s="123">
        <v>16.984259327063981</v>
      </c>
      <c r="E87" s="123">
        <v>16.767281834737137</v>
      </c>
      <c r="F87" s="123">
        <v>17.338315726589776</v>
      </c>
      <c r="G87" s="123">
        <v>16.74787198965975</v>
      </c>
      <c r="H87" s="123">
        <v>16.983330561758386</v>
      </c>
      <c r="I87" s="123">
        <v>16.516674929148998</v>
      </c>
      <c r="J87" s="123">
        <v>17.27185548193529</v>
      </c>
      <c r="K87" s="123">
        <v>18.406437787355156</v>
      </c>
      <c r="L87" s="123">
        <v>17.788344235871566</v>
      </c>
      <c r="M87" s="123">
        <v>17.551261053965561</v>
      </c>
      <c r="N87" s="123">
        <v>16.622665468090172</v>
      </c>
      <c r="O87" s="123">
        <v>17.127824923373815</v>
      </c>
      <c r="P87" s="123">
        <v>17.190168803505721</v>
      </c>
      <c r="Q87" s="123">
        <v>17.103450762542501</v>
      </c>
      <c r="R87" s="123">
        <v>17.870520854547845</v>
      </c>
      <c r="S87" s="123">
        <v>17.759388801265725</v>
      </c>
      <c r="T87" s="123">
        <v>16.796886255632366</v>
      </c>
      <c r="U87" s="123">
        <v>16.862740622265861</v>
      </c>
      <c r="V87" s="123">
        <v>16.8439548970202</v>
      </c>
      <c r="W87" s="123">
        <v>17.950943290398783</v>
      </c>
      <c r="DA87" s="130" t="s">
        <v>2827</v>
      </c>
    </row>
    <row r="88" spans="1:105" ht="12" customHeight="1" x14ac:dyDescent="0.25">
      <c r="A88" s="97" t="s">
        <v>132</v>
      </c>
      <c r="B88" s="99">
        <v>28.424806460497841</v>
      </c>
      <c r="C88" s="99">
        <v>27.915465923176424</v>
      </c>
      <c r="D88" s="99">
        <v>28.087687298568543</v>
      </c>
      <c r="E88" s="99">
        <v>25.913125057896295</v>
      </c>
      <c r="F88" s="99">
        <v>26.99828501113381</v>
      </c>
      <c r="G88" s="99">
        <v>24.252361899374485</v>
      </c>
      <c r="H88" s="99">
        <v>23.496229949403517</v>
      </c>
      <c r="I88" s="99">
        <v>26.244795449789969</v>
      </c>
      <c r="J88" s="99">
        <v>23.463940642245966</v>
      </c>
      <c r="K88" s="99">
        <v>23.348054085072647</v>
      </c>
      <c r="L88" s="99">
        <v>22.172092889168344</v>
      </c>
      <c r="M88" s="99">
        <v>18.180380252289673</v>
      </c>
      <c r="N88" s="99">
        <v>19.810215542500835</v>
      </c>
      <c r="O88" s="99">
        <v>21.11037361506888</v>
      </c>
      <c r="P88" s="99">
        <v>15.678865920588025</v>
      </c>
      <c r="Q88" s="99">
        <v>17.300229206260916</v>
      </c>
      <c r="R88" s="99">
        <v>19.824033465911327</v>
      </c>
      <c r="S88" s="99">
        <v>20.959792190289324</v>
      </c>
      <c r="T88" s="99">
        <v>17.414851046006838</v>
      </c>
      <c r="U88" s="99">
        <v>19.900481729249282</v>
      </c>
      <c r="V88" s="99">
        <v>19.681016850752506</v>
      </c>
      <c r="W88" s="99">
        <v>20.349381268240954</v>
      </c>
      <c r="DA88" s="63" t="s">
        <v>2828</v>
      </c>
    </row>
    <row r="89" spans="1:105" ht="12" customHeight="1" x14ac:dyDescent="0.25">
      <c r="A89" s="97" t="s">
        <v>131</v>
      </c>
      <c r="B89" s="99">
        <v>15.592931065319437</v>
      </c>
      <c r="C89" s="99">
        <v>15.418011876010439</v>
      </c>
      <c r="D89" s="99">
        <v>15.787173922322976</v>
      </c>
      <c r="E89" s="99">
        <v>14.657969853446835</v>
      </c>
      <c r="F89" s="99">
        <v>15.697829738905581</v>
      </c>
      <c r="G89" s="99">
        <v>14.857312698493629</v>
      </c>
      <c r="H89" s="99">
        <v>14.434674807202594</v>
      </c>
      <c r="I89" s="99">
        <v>16.428529164357162</v>
      </c>
      <c r="J89" s="99">
        <v>15.090977756476979</v>
      </c>
      <c r="K89" s="99">
        <v>15.437817306959507</v>
      </c>
      <c r="L89" s="99">
        <v>15.15152632644331</v>
      </c>
      <c r="M89" s="99">
        <v>12.883291912222671</v>
      </c>
      <c r="N89" s="99">
        <v>14.325708535418441</v>
      </c>
      <c r="O89" s="99">
        <v>15.811913663651319</v>
      </c>
      <c r="P89" s="99">
        <v>11.743217270667014</v>
      </c>
      <c r="Q89" s="99">
        <v>13.111493062189579</v>
      </c>
      <c r="R89" s="99">
        <v>15.385914910833829</v>
      </c>
      <c r="S89" s="99">
        <v>16.50977725021983</v>
      </c>
      <c r="T89" s="99">
        <v>13.795814096985749</v>
      </c>
      <c r="U89" s="99">
        <v>15.905144664523059</v>
      </c>
      <c r="V89" s="99">
        <v>15.872108540783007</v>
      </c>
      <c r="W89" s="99">
        <v>16.547399729116968</v>
      </c>
      <c r="DA89" s="63" t="s">
        <v>2829</v>
      </c>
    </row>
    <row r="90" spans="1:105" ht="12" customHeight="1" x14ac:dyDescent="0.25">
      <c r="A90" s="100" t="s">
        <v>204</v>
      </c>
      <c r="B90" s="102">
        <v>5.6303002473368036</v>
      </c>
      <c r="C90" s="102">
        <v>5.451247211901598</v>
      </c>
      <c r="D90" s="102">
        <v>5.6740267306862124</v>
      </c>
      <c r="E90" s="102">
        <v>5.0667713866096049</v>
      </c>
      <c r="F90" s="102">
        <v>5.4759928818491419</v>
      </c>
      <c r="G90" s="102">
        <v>5.6197625586828384</v>
      </c>
      <c r="H90" s="102">
        <v>4.8141285357545289</v>
      </c>
      <c r="I90" s="102">
        <v>5.3399484092024991</v>
      </c>
      <c r="J90" s="102">
        <v>4.5986634583117993</v>
      </c>
      <c r="K90" s="102">
        <v>4.5987349716838946</v>
      </c>
      <c r="L90" s="102">
        <v>4.4041985289744865</v>
      </c>
      <c r="M90" s="102">
        <v>3.470171817193914</v>
      </c>
      <c r="N90" s="102">
        <v>3.2612031472916612</v>
      </c>
      <c r="O90" s="102">
        <v>3.8870497673853466</v>
      </c>
      <c r="P90" s="102">
        <v>2.5275596426970179</v>
      </c>
      <c r="Q90" s="102">
        <v>2.8378614293930466</v>
      </c>
      <c r="R90" s="102">
        <v>3.9383859518677125</v>
      </c>
      <c r="S90" s="102">
        <v>4.3618378637009299</v>
      </c>
      <c r="T90" s="102">
        <v>3.3914681484559472</v>
      </c>
      <c r="U90" s="102">
        <v>3.8671031862758714</v>
      </c>
      <c r="V90" s="102">
        <v>3.7577763608864942</v>
      </c>
      <c r="W90" s="102">
        <v>3.9992046943969881</v>
      </c>
      <c r="DA90" s="131" t="s">
        <v>2830</v>
      </c>
    </row>
    <row r="91" spans="1:105" ht="12" customHeight="1" x14ac:dyDescent="0.25">
      <c r="A91" s="103" t="s">
        <v>52</v>
      </c>
      <c r="B91" s="105">
        <v>9.9626308179826335</v>
      </c>
      <c r="C91" s="105">
        <v>9.9667646641088439</v>
      </c>
      <c r="D91" s="105">
        <v>10.113147191636763</v>
      </c>
      <c r="E91" s="105">
        <v>9.5911984668372288</v>
      </c>
      <c r="F91" s="105">
        <v>10.221836857056438</v>
      </c>
      <c r="G91" s="105">
        <v>9.2375501398107929</v>
      </c>
      <c r="H91" s="105">
        <v>9.6205462714480667</v>
      </c>
      <c r="I91" s="105">
        <v>11.088580755154663</v>
      </c>
      <c r="J91" s="105">
        <v>10.49231429816518</v>
      </c>
      <c r="K91" s="105">
        <v>10.839082335275616</v>
      </c>
      <c r="L91" s="105">
        <v>10.747327797468825</v>
      </c>
      <c r="M91" s="105">
        <v>9.4131200950287575</v>
      </c>
      <c r="N91" s="105">
        <v>11.064505388126781</v>
      </c>
      <c r="O91" s="105">
        <v>11.924863896265972</v>
      </c>
      <c r="P91" s="105">
        <v>9.2156576279699927</v>
      </c>
      <c r="Q91" s="105">
        <v>10.273631632796535</v>
      </c>
      <c r="R91" s="105">
        <v>11.447528958966117</v>
      </c>
      <c r="S91" s="105">
        <v>12.1479393865189</v>
      </c>
      <c r="T91" s="105">
        <v>10.404345948529802</v>
      </c>
      <c r="U91" s="105">
        <v>12.038041478247189</v>
      </c>
      <c r="V91" s="105">
        <v>12.114332179896515</v>
      </c>
      <c r="W91" s="105">
        <v>12.548195034719981</v>
      </c>
      <c r="DA91" s="132" t="s">
        <v>2831</v>
      </c>
    </row>
    <row r="92" spans="1:105" ht="12" customHeight="1" x14ac:dyDescent="0.25">
      <c r="A92" s="106" t="s">
        <v>124</v>
      </c>
      <c r="B92" s="102">
        <v>23.611636899403948</v>
      </c>
      <c r="C92" s="102">
        <v>23.331758305950405</v>
      </c>
      <c r="D92" s="102">
        <v>24.270143592681837</v>
      </c>
      <c r="E92" s="102">
        <v>24.201351082712833</v>
      </c>
      <c r="F92" s="102">
        <v>24.407075118583272</v>
      </c>
      <c r="G92" s="102">
        <v>23.841587348042552</v>
      </c>
      <c r="H92" s="102">
        <v>24.231598564993657</v>
      </c>
      <c r="I92" s="102">
        <v>23.034708512464253</v>
      </c>
      <c r="J92" s="102">
        <v>24.836252211705421</v>
      </c>
      <c r="K92" s="102">
        <v>26.219618385506099</v>
      </c>
      <c r="L92" s="102">
        <v>24.554892936179748</v>
      </c>
      <c r="M92" s="102">
        <v>20.175429304193397</v>
      </c>
      <c r="N92" s="102">
        <v>17.660829716043175</v>
      </c>
      <c r="O92" s="102">
        <v>25.949541728972633</v>
      </c>
      <c r="P92" s="102">
        <v>24.933865126599322</v>
      </c>
      <c r="Q92" s="102">
        <v>23.19407994108786</v>
      </c>
      <c r="R92" s="102">
        <v>22.363430785794186</v>
      </c>
      <c r="S92" s="102">
        <v>22.535918487643272</v>
      </c>
      <c r="T92" s="102">
        <v>21.555548986104256</v>
      </c>
      <c r="U92" s="102">
        <v>20.895641467744792</v>
      </c>
      <c r="V92" s="102">
        <v>20.787411424892216</v>
      </c>
      <c r="W92" s="102">
        <v>20.89427943254864</v>
      </c>
      <c r="DA92" s="131" t="s">
        <v>2832</v>
      </c>
    </row>
    <row r="93" spans="1:105" ht="12" customHeight="1" x14ac:dyDescent="0.25">
      <c r="A93" s="107" t="s">
        <v>123</v>
      </c>
      <c r="B93" s="105">
        <v>14.520769821152484</v>
      </c>
      <c r="C93" s="105">
        <v>14.38392018991936</v>
      </c>
      <c r="D93" s="105">
        <v>15.085176303217033</v>
      </c>
      <c r="E93" s="105">
        <v>15.03793486421821</v>
      </c>
      <c r="F93" s="105">
        <v>15.290016970538337</v>
      </c>
      <c r="G93" s="105">
        <v>15.319445376012592</v>
      </c>
      <c r="H93" s="105">
        <v>15.394968766216763</v>
      </c>
      <c r="I93" s="105">
        <v>14.674703201995719</v>
      </c>
      <c r="J93" s="105">
        <v>15.800165474971283</v>
      </c>
      <c r="K93" s="105">
        <v>16.745341702201422</v>
      </c>
      <c r="L93" s="105">
        <v>15.762950613660189</v>
      </c>
      <c r="M93" s="105">
        <v>12.701587689854877</v>
      </c>
      <c r="N93" s="105">
        <v>10.147358368058757</v>
      </c>
      <c r="O93" s="105">
        <v>17.101892487570147</v>
      </c>
      <c r="P93" s="105">
        <v>16.609629618139085</v>
      </c>
      <c r="Q93" s="105">
        <v>15.551347245447486</v>
      </c>
      <c r="R93" s="105">
        <v>15.469949544471566</v>
      </c>
      <c r="S93" s="105">
        <v>16.059830412955826</v>
      </c>
      <c r="T93" s="105">
        <v>15.784010427809658</v>
      </c>
      <c r="U93" s="105">
        <v>15.7862112154314</v>
      </c>
      <c r="V93" s="105">
        <v>16.025603954591876</v>
      </c>
      <c r="W93" s="105">
        <v>16.420003361732064</v>
      </c>
      <c r="DA93" s="132" t="s">
        <v>2833</v>
      </c>
    </row>
    <row r="94" spans="1:105" ht="12" customHeight="1" x14ac:dyDescent="0.25">
      <c r="A94" s="108" t="s">
        <v>50</v>
      </c>
      <c r="B94" s="99">
        <v>4.6620556054289306</v>
      </c>
      <c r="C94" s="99">
        <v>4.5662722663217332</v>
      </c>
      <c r="D94" s="99">
        <v>4.8882811615073765</v>
      </c>
      <c r="E94" s="99">
        <v>4.7312888003008799</v>
      </c>
      <c r="F94" s="99">
        <v>4.874096711189166</v>
      </c>
      <c r="G94" s="99">
        <v>5.4166799793737033</v>
      </c>
      <c r="H94" s="99">
        <v>4.9385717408117946</v>
      </c>
      <c r="I94" s="99">
        <v>4.6934334474221302</v>
      </c>
      <c r="J94" s="99">
        <v>4.968026412893825</v>
      </c>
      <c r="K94" s="99">
        <v>5.2645317138659884</v>
      </c>
      <c r="L94" s="99">
        <v>4.9123208958410345</v>
      </c>
      <c r="M94" s="99">
        <v>3.163584247019998</v>
      </c>
      <c r="N94" s="99">
        <v>0.17777452813197855</v>
      </c>
      <c r="O94" s="99">
        <v>4.7517557334550533</v>
      </c>
      <c r="P94" s="99">
        <v>4.4447962100490619</v>
      </c>
      <c r="Q94" s="99">
        <v>3.8697353718187206</v>
      </c>
      <c r="R94" s="99">
        <v>4.353342050583322</v>
      </c>
      <c r="S94" s="99">
        <v>4.5541451312292907</v>
      </c>
      <c r="T94" s="99">
        <v>4.2448579191725138</v>
      </c>
      <c r="U94" s="99">
        <v>4.0175095491258794</v>
      </c>
      <c r="V94" s="99">
        <v>3.917822332239298</v>
      </c>
      <c r="W94" s="99">
        <v>4.0303757487097407</v>
      </c>
      <c r="DA94" s="63" t="s">
        <v>2834</v>
      </c>
    </row>
    <row r="95" spans="1:105" ht="12" customHeight="1" x14ac:dyDescent="0.25">
      <c r="A95" s="108" t="s">
        <v>52</v>
      </c>
      <c r="B95" s="99">
        <v>9.8587142157235537</v>
      </c>
      <c r="C95" s="99">
        <v>9.8176479235976277</v>
      </c>
      <c r="D95" s="99">
        <v>10.196895141709655</v>
      </c>
      <c r="E95" s="99">
        <v>10.306646063917327</v>
      </c>
      <c r="F95" s="99">
        <v>10.415920259349171</v>
      </c>
      <c r="G95" s="99">
        <v>9.9027653966388876</v>
      </c>
      <c r="H95" s="99">
        <v>10.456397025404971</v>
      </c>
      <c r="I95" s="99">
        <v>9.9812697545735887</v>
      </c>
      <c r="J95" s="99">
        <v>10.832139062077458</v>
      </c>
      <c r="K95" s="99">
        <v>11.480809988335432</v>
      </c>
      <c r="L95" s="99">
        <v>10.850629717819157</v>
      </c>
      <c r="M95" s="99">
        <v>9.5380034428348797</v>
      </c>
      <c r="N95" s="99">
        <v>9.9695838399267771</v>
      </c>
      <c r="O95" s="99">
        <v>12.350136754115097</v>
      </c>
      <c r="P95" s="99">
        <v>12.164833408090022</v>
      </c>
      <c r="Q95" s="99">
        <v>11.681611873628762</v>
      </c>
      <c r="R95" s="99">
        <v>11.116607493888242</v>
      </c>
      <c r="S95" s="99">
        <v>11.505685281726535</v>
      </c>
      <c r="T95" s="99">
        <v>11.539152508637144</v>
      </c>
      <c r="U95" s="99">
        <v>11.768701666305523</v>
      </c>
      <c r="V95" s="99">
        <v>12.107781622352578</v>
      </c>
      <c r="W95" s="99">
        <v>12.389627613022325</v>
      </c>
      <c r="DA95" s="63" t="s">
        <v>2835</v>
      </c>
    </row>
    <row r="96" spans="1:105" ht="12" customHeight="1" x14ac:dyDescent="0.25">
      <c r="A96" s="106" t="s">
        <v>122</v>
      </c>
      <c r="B96" s="102">
        <v>21.382747384092617</v>
      </c>
      <c r="C96" s="102">
        <v>20.983063304704313</v>
      </c>
      <c r="D96" s="102">
        <v>21.415576761722665</v>
      </c>
      <c r="E96" s="102">
        <v>21.182850260921278</v>
      </c>
      <c r="F96" s="102">
        <v>21.623454041411623</v>
      </c>
      <c r="G96" s="102">
        <v>20.624823487223708</v>
      </c>
      <c r="H96" s="102">
        <v>21.0449051763859</v>
      </c>
      <c r="I96" s="102">
        <v>20.890939247371353</v>
      </c>
      <c r="J96" s="102">
        <v>22.167876458618583</v>
      </c>
      <c r="K96" s="102">
        <v>23.592718654691971</v>
      </c>
      <c r="L96" s="102">
        <v>22.813260935555078</v>
      </c>
      <c r="M96" s="102">
        <v>22.338298287746689</v>
      </c>
      <c r="N96" s="102">
        <v>21.210296595013496</v>
      </c>
      <c r="O96" s="102">
        <v>21.500283735563286</v>
      </c>
      <c r="P96" s="102">
        <v>21.571640649802916</v>
      </c>
      <c r="Q96" s="102">
        <v>21.553439455172743</v>
      </c>
      <c r="R96" s="102">
        <v>22.270930908870504</v>
      </c>
      <c r="S96" s="102">
        <v>21.969429360758692</v>
      </c>
      <c r="T96" s="102">
        <v>20.978046449910476</v>
      </c>
      <c r="U96" s="102">
        <v>20.680285781401551</v>
      </c>
      <c r="V96" s="102">
        <v>20.403964157001866</v>
      </c>
      <c r="W96" s="102">
        <v>21.280516829491489</v>
      </c>
      <c r="DA96" s="131" t="s">
        <v>2836</v>
      </c>
    </row>
    <row r="97" spans="1:105" ht="12" customHeight="1" x14ac:dyDescent="0.25">
      <c r="A97" s="107" t="s">
        <v>121</v>
      </c>
      <c r="B97" s="105">
        <v>14.226189734800467</v>
      </c>
      <c r="C97" s="105">
        <v>13.986340672889547</v>
      </c>
      <c r="D97" s="105">
        <v>14.366298872494284</v>
      </c>
      <c r="E97" s="105">
        <v>14.205838166239591</v>
      </c>
      <c r="F97" s="105">
        <v>14.63676150505413</v>
      </c>
      <c r="G97" s="105">
        <v>14.272731256259405</v>
      </c>
      <c r="H97" s="105">
        <v>14.473135582895898</v>
      </c>
      <c r="I97" s="105">
        <v>14.418567699992858</v>
      </c>
      <c r="J97" s="105">
        <v>15.280483887587819</v>
      </c>
      <c r="K97" s="105">
        <v>16.328145347162447</v>
      </c>
      <c r="L97" s="105">
        <v>15.861789286745605</v>
      </c>
      <c r="M97" s="105">
        <v>15.599451312707963</v>
      </c>
      <c r="N97" s="105">
        <v>14.64845529872095</v>
      </c>
      <c r="O97" s="105">
        <v>15.075240672747196</v>
      </c>
      <c r="P97" s="105">
        <v>15.173475670869976</v>
      </c>
      <c r="Q97" s="105">
        <v>15.163619135497424</v>
      </c>
      <c r="R97" s="105">
        <v>16.014234904539617</v>
      </c>
      <c r="S97" s="105">
        <v>16.036257774921953</v>
      </c>
      <c r="T97" s="105">
        <v>15.473057425516016</v>
      </c>
      <c r="U97" s="105">
        <v>15.575578605340581</v>
      </c>
      <c r="V97" s="105">
        <v>15.672221417294097</v>
      </c>
      <c r="W97" s="105">
        <v>16.751979103365663</v>
      </c>
      <c r="DA97" s="132" t="s">
        <v>2837</v>
      </c>
    </row>
    <row r="98" spans="1:105" ht="12" customHeight="1" x14ac:dyDescent="0.25">
      <c r="A98" s="108" t="s">
        <v>53</v>
      </c>
      <c r="B98" s="99">
        <v>4.2263826488653287</v>
      </c>
      <c r="C98" s="99">
        <v>4.1090002412907491</v>
      </c>
      <c r="D98" s="99">
        <v>4.303104617909189</v>
      </c>
      <c r="E98" s="99">
        <v>4.115662433271484</v>
      </c>
      <c r="F98" s="99">
        <v>4.3015450068852292</v>
      </c>
      <c r="G98" s="99">
        <v>4.6527691537534128</v>
      </c>
      <c r="H98" s="99">
        <v>4.2724154084781576</v>
      </c>
      <c r="I98" s="99">
        <v>4.2859415826983582</v>
      </c>
      <c r="J98" s="99">
        <v>4.4638149594206178</v>
      </c>
      <c r="K98" s="99">
        <v>4.7976312386281421</v>
      </c>
      <c r="L98" s="99">
        <v>4.6781205922010933</v>
      </c>
      <c r="M98" s="99">
        <v>4.4921689848278632</v>
      </c>
      <c r="N98" s="99">
        <v>3.5582939066793524</v>
      </c>
      <c r="O98" s="99">
        <v>3.9378560240454528</v>
      </c>
      <c r="P98" s="99">
        <v>3.8706701763573599</v>
      </c>
      <c r="Q98" s="99">
        <v>3.6684179300984754</v>
      </c>
      <c r="R98" s="99">
        <v>4.415112316145553</v>
      </c>
      <c r="S98" s="99">
        <v>4.4780014134713007</v>
      </c>
      <c r="T98" s="99">
        <v>4.1408833997444017</v>
      </c>
      <c r="U98" s="99">
        <v>3.9703583524097494</v>
      </c>
      <c r="V98" s="99">
        <v>3.8901280145303154</v>
      </c>
      <c r="W98" s="99">
        <v>4.222221818101394</v>
      </c>
      <c r="DA98" s="63" t="s">
        <v>2838</v>
      </c>
    </row>
    <row r="99" spans="1:105" ht="12" customHeight="1" x14ac:dyDescent="0.25">
      <c r="A99" s="108" t="s">
        <v>52</v>
      </c>
      <c r="B99" s="99">
        <v>9.9998070859351404</v>
      </c>
      <c r="C99" s="99">
        <v>9.877340431598796</v>
      </c>
      <c r="D99" s="99">
        <v>10.063194254585092</v>
      </c>
      <c r="E99" s="99">
        <v>10.090175732968106</v>
      </c>
      <c r="F99" s="99">
        <v>10.335216498168899</v>
      </c>
      <c r="G99" s="99">
        <v>9.6199621025059905</v>
      </c>
      <c r="H99" s="99">
        <v>10.200720174417739</v>
      </c>
      <c r="I99" s="99">
        <v>10.1326261172945</v>
      </c>
      <c r="J99" s="99">
        <v>10.816668928167202</v>
      </c>
      <c r="K99" s="99">
        <v>11.530514108534307</v>
      </c>
      <c r="L99" s="99">
        <v>11.18366869454451</v>
      </c>
      <c r="M99" s="99">
        <v>11.1072823278801</v>
      </c>
      <c r="N99" s="99">
        <v>11.090161392041599</v>
      </c>
      <c r="O99" s="99">
        <v>11.137384648701744</v>
      </c>
      <c r="P99" s="99">
        <v>11.302805494512615</v>
      </c>
      <c r="Q99" s="99">
        <v>11.495201205398951</v>
      </c>
      <c r="R99" s="99">
        <v>11.599122588394065</v>
      </c>
      <c r="S99" s="99">
        <v>11.558256361450653</v>
      </c>
      <c r="T99" s="99">
        <v>11.332174025771614</v>
      </c>
      <c r="U99" s="99">
        <v>11.605220252930835</v>
      </c>
      <c r="V99" s="99">
        <v>11.782093402763783</v>
      </c>
      <c r="W99" s="99">
        <v>12.529757285264269</v>
      </c>
      <c r="DA99" s="63" t="s">
        <v>2839</v>
      </c>
    </row>
    <row r="100" spans="1:105" ht="12" customHeight="1" x14ac:dyDescent="0.25">
      <c r="A100" s="121" t="s">
        <v>54</v>
      </c>
      <c r="B100" s="123">
        <v>8.3492850784172905</v>
      </c>
      <c r="C100" s="123">
        <v>8.1051540517470535</v>
      </c>
      <c r="D100" s="123">
        <v>9.0669594547083179</v>
      </c>
      <c r="E100" s="123">
        <v>8.6603180704075395</v>
      </c>
      <c r="F100" s="123">
        <v>9.2591825665890859</v>
      </c>
      <c r="G100" s="123">
        <v>8.930083094906804</v>
      </c>
      <c r="H100" s="123">
        <v>9.110601553365802</v>
      </c>
      <c r="I100" s="123">
        <v>8.9978347128051208</v>
      </c>
      <c r="J100" s="123">
        <v>8.665847156128935</v>
      </c>
      <c r="K100" s="123">
        <v>8.9231448269659595</v>
      </c>
      <c r="L100" s="123">
        <v>8.5970829343398663</v>
      </c>
      <c r="M100" s="123">
        <v>7.8935211377591203</v>
      </c>
      <c r="N100" s="123">
        <v>7.9992532779022092</v>
      </c>
      <c r="O100" s="123">
        <v>8.8703253166396028</v>
      </c>
      <c r="P100" s="123">
        <v>8.9389439190320239</v>
      </c>
      <c r="Q100" s="123">
        <v>8.8192630064038351</v>
      </c>
      <c r="R100" s="123">
        <v>9.1603638697782213</v>
      </c>
      <c r="S100" s="123">
        <v>9.1441897161135</v>
      </c>
      <c r="T100" s="123">
        <v>9.3171996834200979</v>
      </c>
      <c r="U100" s="123">
        <v>9.97000332998239</v>
      </c>
      <c r="V100" s="123">
        <v>11.494477197378764</v>
      </c>
      <c r="W100" s="123">
        <v>11.185703551884584</v>
      </c>
      <c r="DA100" s="130" t="s">
        <v>2840</v>
      </c>
    </row>
    <row r="101" spans="1:105" ht="12" customHeight="1" x14ac:dyDescent="0.25">
      <c r="A101" s="97" t="s">
        <v>207</v>
      </c>
      <c r="B101" s="99">
        <v>10.297271183968258</v>
      </c>
      <c r="C101" s="99">
        <v>10.041203475989448</v>
      </c>
      <c r="D101" s="99">
        <v>11.101055367733965</v>
      </c>
      <c r="E101" s="99">
        <v>10.323166421094159</v>
      </c>
      <c r="F101" s="99">
        <v>11.261205411008872</v>
      </c>
      <c r="G101" s="99">
        <v>10.651522851338447</v>
      </c>
      <c r="H101" s="99">
        <v>10.756510797454256</v>
      </c>
      <c r="I101" s="99">
        <v>12.258467850362964</v>
      </c>
      <c r="J101" s="99">
        <v>10.545536494655687</v>
      </c>
      <c r="K101" s="99">
        <v>10.390322322990595</v>
      </c>
      <c r="L101" s="99">
        <v>10.495303959999648</v>
      </c>
      <c r="M101" s="99">
        <v>8.7250834303819236</v>
      </c>
      <c r="N101" s="99">
        <v>10.371500918026321</v>
      </c>
      <c r="O101" s="99">
        <v>11.3241369762844</v>
      </c>
      <c r="P101" s="99">
        <v>11.080235631299029</v>
      </c>
      <c r="Q101" s="99">
        <v>10.885491058906037</v>
      </c>
      <c r="R101" s="99">
        <v>11.132853708658867</v>
      </c>
      <c r="S101" s="99">
        <v>11.192129729332956</v>
      </c>
      <c r="T101" s="99">
        <v>10.945439439670523</v>
      </c>
      <c r="U101" s="99">
        <v>12.191944729352711</v>
      </c>
      <c r="V101" s="99">
        <v>13.708071167076803</v>
      </c>
      <c r="W101" s="99">
        <v>13.337438847777683</v>
      </c>
      <c r="DA101" s="63" t="s">
        <v>2841</v>
      </c>
    </row>
    <row r="102" spans="1:105" ht="12" customHeight="1" x14ac:dyDescent="0.25">
      <c r="A102" s="97" t="s">
        <v>50</v>
      </c>
      <c r="B102" s="99">
        <v>9.9095786535901684</v>
      </c>
      <c r="C102" s="99">
        <v>9.9288047899265628</v>
      </c>
      <c r="D102" s="99">
        <v>10.498393110194222</v>
      </c>
      <c r="E102" s="99">
        <v>10.090645520590996</v>
      </c>
      <c r="F102" s="99">
        <v>11.444642162257882</v>
      </c>
      <c r="G102" s="99">
        <v>10.555267107940928</v>
      </c>
      <c r="H102" s="99">
        <v>10.506797859053524</v>
      </c>
      <c r="I102" s="99">
        <v>10.845919284691155</v>
      </c>
      <c r="J102" s="99">
        <v>10.881877543569129</v>
      </c>
      <c r="K102" s="99">
        <v>9.5360240367132132</v>
      </c>
      <c r="L102" s="99">
        <v>11.771987014896526</v>
      </c>
      <c r="M102" s="99">
        <v>10.937695840091529</v>
      </c>
      <c r="N102" s="99">
        <v>3.4109585703280985</v>
      </c>
      <c r="O102" s="99">
        <v>12.263489765320601</v>
      </c>
      <c r="P102" s="99">
        <v>11.825096935461637</v>
      </c>
      <c r="Q102" s="99">
        <v>10.305037362977666</v>
      </c>
      <c r="R102" s="99">
        <v>9.6750811242245565</v>
      </c>
      <c r="S102" s="99">
        <v>9.6134465030333427</v>
      </c>
      <c r="T102" s="99">
        <v>11.541600746182244</v>
      </c>
      <c r="U102" s="99">
        <v>11.903617089395022</v>
      </c>
      <c r="V102" s="99">
        <v>13.317525508938258</v>
      </c>
      <c r="W102" s="99">
        <v>12.828961978562713</v>
      </c>
      <c r="DA102" s="63" t="s">
        <v>2842</v>
      </c>
    </row>
    <row r="103" spans="1:105" ht="12" customHeight="1" x14ac:dyDescent="0.25">
      <c r="A103" s="109" t="s">
        <v>120</v>
      </c>
      <c r="B103" s="110">
        <v>7.8368102695025996</v>
      </c>
      <c r="C103" s="110">
        <v>7.5901608498819932</v>
      </c>
      <c r="D103" s="110">
        <v>8.560733353679602</v>
      </c>
      <c r="E103" s="110">
        <v>8.2439255491722818</v>
      </c>
      <c r="F103" s="110">
        <v>8.7597154204558336</v>
      </c>
      <c r="G103" s="110">
        <v>8.5135167065260156</v>
      </c>
      <c r="H103" s="110">
        <v>8.7138365277669045</v>
      </c>
      <c r="I103" s="110">
        <v>8.233019583207021</v>
      </c>
      <c r="J103" s="110">
        <v>8.1755604855822366</v>
      </c>
      <c r="K103" s="110">
        <v>8.5932993986093233</v>
      </c>
      <c r="L103" s="110">
        <v>8.059634404973524</v>
      </c>
      <c r="M103" s="110">
        <v>7.576818057776423</v>
      </c>
      <c r="N103" s="110">
        <v>7.6756373078189801</v>
      </c>
      <c r="O103" s="110">
        <v>7.948865493554889</v>
      </c>
      <c r="P103" s="110">
        <v>8.0241869725581036</v>
      </c>
      <c r="Q103" s="110">
        <v>7.9762287130893217</v>
      </c>
      <c r="R103" s="110">
        <v>8.4205542370541782</v>
      </c>
      <c r="S103" s="110">
        <v>8.3261346041769624</v>
      </c>
      <c r="T103" s="110">
        <v>8.2554468675415986</v>
      </c>
      <c r="U103" s="110">
        <v>8.4325755427710654</v>
      </c>
      <c r="V103" s="110">
        <v>9.6402745041934512</v>
      </c>
      <c r="W103" s="110">
        <v>9.3135811182228743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140.16269609519881</v>
      </c>
      <c r="G105" s="118">
        <f t="shared" si="35"/>
        <v>115.81647226715729</v>
      </c>
      <c r="H105" s="118">
        <f t="shared" si="35"/>
        <v>116.25924908319155</v>
      </c>
      <c r="I105" s="118">
        <f t="shared" si="35"/>
        <v>113.11496370230567</v>
      </c>
      <c r="J105" s="118">
        <f t="shared" si="35"/>
        <v>108.67765467270129</v>
      </c>
      <c r="K105" s="118">
        <f t="shared" si="35"/>
        <v>104.74163908997679</v>
      </c>
      <c r="L105" s="118">
        <f t="shared" si="35"/>
        <v>104.67366275015996</v>
      </c>
      <c r="M105" s="118">
        <f t="shared" si="35"/>
        <v>106.67655000946036</v>
      </c>
      <c r="N105" s="118">
        <f t="shared" si="35"/>
        <v>106.85692463152613</v>
      </c>
      <c r="O105" s="118">
        <f t="shared" si="35"/>
        <v>89.810871086910623</v>
      </c>
      <c r="P105" s="118">
        <f t="shared" si="35"/>
        <v>95.28690085618048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113.390874194424</v>
      </c>
      <c r="G106" s="123">
        <f t="shared" si="38"/>
        <v>86.901165495887156</v>
      </c>
      <c r="H106" s="123">
        <f t="shared" si="38"/>
        <v>84.776816155162066</v>
      </c>
      <c r="I106" s="123">
        <f t="shared" si="38"/>
        <v>80.167602464584604</v>
      </c>
      <c r="J106" s="123">
        <f t="shared" si="38"/>
        <v>75.242354520412647</v>
      </c>
      <c r="K106" s="123">
        <f t="shared" si="38"/>
        <v>72.223468149874051</v>
      </c>
      <c r="L106" s="123">
        <f t="shared" si="38"/>
        <v>71.780630496224163</v>
      </c>
      <c r="M106" s="123">
        <f t="shared" si="38"/>
        <v>75.580431372134399</v>
      </c>
      <c r="N106" s="123">
        <f t="shared" si="38"/>
        <v>75.761251838829352</v>
      </c>
      <c r="O106" s="123">
        <f t="shared" si="38"/>
        <v>61.738699700536579</v>
      </c>
      <c r="P106" s="123">
        <f t="shared" si="38"/>
        <v>67.826129071097995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112.97418620479185</v>
      </c>
      <c r="G107" s="99">
        <v>86.585924556951554</v>
      </c>
      <c r="H107" s="99">
        <v>84.476691260965438</v>
      </c>
      <c r="I107" s="99">
        <v>79.90129885324356</v>
      </c>
      <c r="J107" s="99">
        <v>74.991500152158309</v>
      </c>
      <c r="K107" s="99">
        <v>71.970791615167741</v>
      </c>
      <c r="L107" s="99">
        <v>71.543413587099323</v>
      </c>
      <c r="M107" s="99">
        <v>75.331352032077561</v>
      </c>
      <c r="N107" s="99">
        <v>75.539177024123632</v>
      </c>
      <c r="O107" s="99">
        <v>61.540070249909689</v>
      </c>
      <c r="P107" s="99">
        <v>67.601510500059618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0.4166879896321482</v>
      </c>
      <c r="G108" s="99">
        <v>0.31524093893559879</v>
      </c>
      <c r="H108" s="99">
        <v>0.3001248941966253</v>
      </c>
      <c r="I108" s="99">
        <v>0.26630361134104075</v>
      </c>
      <c r="J108" s="99">
        <v>0.2508543682543396</v>
      </c>
      <c r="K108" s="99">
        <v>0.25267653470631257</v>
      </c>
      <c r="L108" s="99">
        <v>0.23721690912484167</v>
      </c>
      <c r="M108" s="99">
        <v>0.24907934005683696</v>
      </c>
      <c r="N108" s="99">
        <v>0.22207481470572585</v>
      </c>
      <c r="O108" s="99">
        <v>0.19862945062688975</v>
      </c>
      <c r="P108" s="99">
        <v>0.22461857103837957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0.48899506065126525</v>
      </c>
      <c r="G109" s="123">
        <f t="shared" si="41"/>
        <v>3.5331736833449234</v>
      </c>
      <c r="H109" s="123">
        <f t="shared" si="41"/>
        <v>5.5440674183758993</v>
      </c>
      <c r="I109" s="123">
        <f t="shared" si="41"/>
        <v>7.6695328778237837</v>
      </c>
      <c r="J109" s="123">
        <f t="shared" si="41"/>
        <v>7.3783266848862841</v>
      </c>
      <c r="K109" s="123">
        <f t="shared" si="41"/>
        <v>4.9676069927262345</v>
      </c>
      <c r="L109" s="123">
        <f t="shared" si="41"/>
        <v>6.4169479599009041</v>
      </c>
      <c r="M109" s="123">
        <f t="shared" si="41"/>
        <v>5.5331871240428292</v>
      </c>
      <c r="N109" s="123">
        <f t="shared" si="41"/>
        <v>6.9960978687232087</v>
      </c>
      <c r="O109" s="123">
        <f t="shared" si="41"/>
        <v>2.778889539695693</v>
      </c>
      <c r="P109" s="123">
        <f t="shared" si="41"/>
        <v>1.8355732734629606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0.48899506065126525</v>
      </c>
      <c r="G110" s="99">
        <f>RES_hhdet_fech!G110/RES_summary!G$19</f>
        <v>3.5331736833449234</v>
      </c>
      <c r="H110" s="99">
        <f>RES_hhdet_fech!H110/RES_summary!H$19</f>
        <v>5.5440674183758993</v>
      </c>
      <c r="I110" s="99">
        <f>RES_hhdet_fech!I110/RES_summary!I$19</f>
        <v>7.6695328778237837</v>
      </c>
      <c r="J110" s="99">
        <f>RES_hhdet_fech!J110/RES_summary!J$19</f>
        <v>7.3783266848862841</v>
      </c>
      <c r="K110" s="99">
        <f>RES_hhdet_fech!K110/RES_summary!K$19</f>
        <v>4.9676069927262345</v>
      </c>
      <c r="L110" s="99">
        <f>RES_hhdet_fech!L110/RES_summary!L$19</f>
        <v>6.4169479599009041</v>
      </c>
      <c r="M110" s="99">
        <f>RES_hhdet_fech!M110/RES_summary!M$19</f>
        <v>5.5331871240428292</v>
      </c>
      <c r="N110" s="99">
        <f>RES_hhdet_fech!N110/RES_summary!N$19</f>
        <v>6.9960978687232087</v>
      </c>
      <c r="O110" s="99">
        <f>RES_hhdet_fech!O110/RES_summary!O$19</f>
        <v>2.778889539695693</v>
      </c>
      <c r="P110" s="99">
        <f>RES_hhdet_fech!P110/RES_summary!P$19</f>
        <v>1.8355732734629606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17.541850221748479</v>
      </c>
      <c r="G111" s="123">
        <v>16.858384002913976</v>
      </c>
      <c r="H111" s="123">
        <v>17.17750286108777</v>
      </c>
      <c r="I111" s="123">
        <v>16.939677306336456</v>
      </c>
      <c r="J111" s="123">
        <v>17.76661508061439</v>
      </c>
      <c r="K111" s="123">
        <v>18.911959841267333</v>
      </c>
      <c r="L111" s="123">
        <v>18.254255068801502</v>
      </c>
      <c r="M111" s="123">
        <v>17.835826759365425</v>
      </c>
      <c r="N111" s="123">
        <v>16.630264968068666</v>
      </c>
      <c r="O111" s="123">
        <v>17.097305844075848</v>
      </c>
      <c r="P111" s="123">
        <v>17.323366426478771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21.085876977431674</v>
      </c>
      <c r="G116" s="102">
        <v>20.29715653101777</v>
      </c>
      <c r="H116" s="102">
        <v>20.906878201968428</v>
      </c>
      <c r="I116" s="102">
        <v>20.834119962951256</v>
      </c>
      <c r="J116" s="102">
        <v>22.125002029571288</v>
      </c>
      <c r="K116" s="102">
        <v>23.609047693501228</v>
      </c>
      <c r="L116" s="102">
        <v>22.909563783377894</v>
      </c>
      <c r="M116" s="102">
        <v>22.52797215789526</v>
      </c>
      <c r="N116" s="102">
        <v>21.296022945033062</v>
      </c>
      <c r="O116" s="102">
        <v>21.678439192512961</v>
      </c>
      <c r="P116" s="102">
        <v>21.813725475459997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14.48553357005839</v>
      </c>
      <c r="G117" s="105">
        <v>14.16312985926505</v>
      </c>
      <c r="H117" s="105">
        <v>14.417343710492483</v>
      </c>
      <c r="I117" s="105">
        <v>14.396367816302297</v>
      </c>
      <c r="J117" s="105">
        <v>15.267539995203329</v>
      </c>
      <c r="K117" s="105">
        <v>16.327535957505454</v>
      </c>
      <c r="L117" s="105">
        <v>15.877076150719942</v>
      </c>
      <c r="M117" s="105">
        <v>15.633811155669404</v>
      </c>
      <c r="N117" s="105">
        <v>14.676229576006653</v>
      </c>
      <c r="O117" s="105">
        <v>15.130875963378788</v>
      </c>
      <c r="P117" s="105">
        <v>15.250893019256671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4.1868198817038857</v>
      </c>
      <c r="G118" s="99">
        <v>4.5717281920639943</v>
      </c>
      <c r="H118" s="99">
        <v>4.2417936075466951</v>
      </c>
      <c r="I118" s="99">
        <v>4.2805162187185468</v>
      </c>
      <c r="J118" s="99">
        <v>4.4631032239072272</v>
      </c>
      <c r="K118" s="99">
        <v>4.803691602759085</v>
      </c>
      <c r="L118" s="99">
        <v>4.6910112355617661</v>
      </c>
      <c r="M118" s="99">
        <v>4.5138525327756884</v>
      </c>
      <c r="N118" s="99">
        <v>3.5647431147483659</v>
      </c>
      <c r="O118" s="99">
        <v>3.9617320419825521</v>
      </c>
      <c r="P118" s="99">
        <v>3.9106991113219567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10.298713688354503</v>
      </c>
      <c r="G119" s="99">
        <v>9.5914016672010565</v>
      </c>
      <c r="H119" s="99">
        <v>10.175550102945785</v>
      </c>
      <c r="I119" s="99">
        <v>10.115851597583751</v>
      </c>
      <c r="J119" s="99">
        <v>10.8044367712961</v>
      </c>
      <c r="K119" s="99">
        <v>11.52384435474637</v>
      </c>
      <c r="L119" s="99">
        <v>11.186064915158175</v>
      </c>
      <c r="M119" s="99">
        <v>11.119958622893716</v>
      </c>
      <c r="N119" s="99">
        <v>11.111486461258288</v>
      </c>
      <c r="O119" s="99">
        <v>11.169143921396234</v>
      </c>
      <c r="P119" s="99">
        <v>11.340193907934713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8.7409766183750754</v>
      </c>
      <c r="G120" s="123">
        <v>8.5237490850112287</v>
      </c>
      <c r="H120" s="123">
        <v>8.7608626485658014</v>
      </c>
      <c r="I120" s="123">
        <v>8.3381510535608179</v>
      </c>
      <c r="J120" s="123">
        <v>8.2903583867879771</v>
      </c>
      <c r="K120" s="123">
        <v>8.6386041061091685</v>
      </c>
      <c r="L120" s="123">
        <v>8.2218292252333995</v>
      </c>
      <c r="M120" s="123">
        <v>7.7271047539176934</v>
      </c>
      <c r="N120" s="123">
        <v>7.4693099559049072</v>
      </c>
      <c r="O120" s="123">
        <v>8.1959760026025013</v>
      </c>
      <c r="P120" s="123">
        <v>8.301832085140763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11.342988994863868</v>
      </c>
      <c r="G121" s="99">
        <v>10.497394769908752</v>
      </c>
      <c r="H121" s="99">
        <v>10.490702503082664</v>
      </c>
      <c r="I121" s="99">
        <v>10.849673027231418</v>
      </c>
      <c r="J121" s="99">
        <v>10.890057114820861</v>
      </c>
      <c r="K121" s="99">
        <v>9.5465541213323526</v>
      </c>
      <c r="L121" s="99">
        <v>11.786736617697491</v>
      </c>
      <c r="M121" s="99">
        <v>10.952431094925998</v>
      </c>
      <c r="N121" s="99">
        <v>3.4120651608386678</v>
      </c>
      <c r="O121" s="99">
        <v>12.262917798621853</v>
      </c>
      <c r="P121" s="99">
        <v>11.825492262811844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8.6480476049290473</v>
      </c>
      <c r="G122" s="110">
        <v>8.4460464989916417</v>
      </c>
      <c r="H122" s="110">
        <v>8.6907340058151181</v>
      </c>
      <c r="I122" s="110">
        <v>8.2331678199347156</v>
      </c>
      <c r="J122" s="110">
        <v>8.1797329089993429</v>
      </c>
      <c r="K122" s="110">
        <v>8.6040913862322661</v>
      </c>
      <c r="L122" s="110">
        <v>8.0754693909386859</v>
      </c>
      <c r="M122" s="110">
        <v>7.5968897153055561</v>
      </c>
      <c r="N122" s="110">
        <v>7.6747400721107937</v>
      </c>
      <c r="O122" s="110">
        <v>7.9542347070349173</v>
      </c>
      <c r="P122" s="110">
        <v>8.0358954679580421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100.77701452873762</v>
      </c>
      <c r="C124" s="118">
        <f t="shared" si="42"/>
        <v>100.21325402058623</v>
      </c>
      <c r="D124" s="118">
        <f t="shared" si="42"/>
        <v>93.759278369114625</v>
      </c>
      <c r="E124" s="118">
        <f t="shared" si="42"/>
        <v>126.24730152359766</v>
      </c>
      <c r="F124" s="118">
        <f t="shared" si="42"/>
        <v>112.2226519716821</v>
      </c>
      <c r="G124" s="118">
        <f t="shared" si="42"/>
        <v>117.19685065931239</v>
      </c>
      <c r="H124" s="118">
        <f t="shared" si="42"/>
        <v>129.51180553645491</v>
      </c>
      <c r="I124" s="118">
        <f t="shared" si="42"/>
        <v>100.47833708125084</v>
      </c>
      <c r="J124" s="118">
        <f t="shared" si="42"/>
        <v>104.25756142541692</v>
      </c>
      <c r="K124" s="118">
        <f t="shared" si="42"/>
        <v>110.42106369694953</v>
      </c>
      <c r="L124" s="118">
        <f t="shared" si="42"/>
        <v>104.25659553399518</v>
      </c>
      <c r="M124" s="118">
        <f t="shared" si="42"/>
        <v>115.9065243682885</v>
      </c>
      <c r="N124" s="118">
        <f t="shared" si="42"/>
        <v>100.90636877177668</v>
      </c>
      <c r="O124" s="118">
        <f t="shared" si="42"/>
        <v>91.597474088550854</v>
      </c>
      <c r="P124" s="118">
        <f t="shared" si="42"/>
        <v>103.39329290876277</v>
      </c>
      <c r="Q124" s="118">
        <f t="shared" si="42"/>
        <v>104.28274323943749</v>
      </c>
      <c r="R124" s="118">
        <f t="shared" ref="R124:V124" si="43">R125+R128+R130+R139</f>
        <v>89.345891816266658</v>
      </c>
      <c r="S124" s="118">
        <f t="shared" si="43"/>
        <v>90.004066376390895</v>
      </c>
      <c r="T124" s="118">
        <f t="shared" si="43"/>
        <v>91.876357574503203</v>
      </c>
      <c r="U124" s="118">
        <f t="shared" si="43"/>
        <v>91.636983458648615</v>
      </c>
      <c r="V124" s="118">
        <f t="shared" si="43"/>
        <v>98.372368882456882</v>
      </c>
      <c r="W124" s="118">
        <f t="shared" ref="W124" si="44">W125+W128+W130+W139</f>
        <v>94.177140788174299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73.64862108190772</v>
      </c>
      <c r="C125" s="123">
        <f t="shared" si="45"/>
        <v>72.984820183966235</v>
      </c>
      <c r="D125" s="123">
        <f t="shared" si="45"/>
        <v>66.531410218348071</v>
      </c>
      <c r="E125" s="123">
        <f t="shared" si="45"/>
        <v>97.642194112458114</v>
      </c>
      <c r="F125" s="123">
        <f t="shared" si="45"/>
        <v>84.043007830397926</v>
      </c>
      <c r="G125" s="123">
        <f t="shared" si="45"/>
        <v>89.357228681892508</v>
      </c>
      <c r="H125" s="123">
        <f t="shared" si="45"/>
        <v>99.843071372934602</v>
      </c>
      <c r="I125" s="123">
        <f t="shared" si="45"/>
        <v>70.98312867735811</v>
      </c>
      <c r="J125" s="123">
        <f t="shared" si="45"/>
        <v>73.827580920936597</v>
      </c>
      <c r="K125" s="123">
        <f t="shared" si="45"/>
        <v>79.709490634640119</v>
      </c>
      <c r="L125" s="123">
        <f t="shared" si="45"/>
        <v>73.755222745084041</v>
      </c>
      <c r="M125" s="123">
        <f t="shared" si="45"/>
        <v>87.195073411473075</v>
      </c>
      <c r="N125" s="123">
        <f t="shared" si="45"/>
        <v>71.833295907909232</v>
      </c>
      <c r="O125" s="123">
        <f t="shared" si="45"/>
        <v>62.922066786132028</v>
      </c>
      <c r="P125" s="123">
        <f t="shared" si="45"/>
        <v>74.929486816291174</v>
      </c>
      <c r="Q125" s="123">
        <f t="shared" si="45"/>
        <v>75.725707885759007</v>
      </c>
      <c r="R125" s="123">
        <f t="shared" ref="R125:V125" si="46">SUM(R126:R127)</f>
        <v>59.331399513548099</v>
      </c>
      <c r="S125" s="123">
        <f t="shared" si="46"/>
        <v>59.118087658991492</v>
      </c>
      <c r="T125" s="123">
        <f t="shared" si="46"/>
        <v>62.587916096880711</v>
      </c>
      <c r="U125" s="123">
        <f t="shared" si="46"/>
        <v>60.483777349804662</v>
      </c>
      <c r="V125" s="123">
        <f t="shared" si="46"/>
        <v>66.071709092951835</v>
      </c>
      <c r="W125" s="123">
        <f t="shared" ref="W125" si="47">SUM(W126:W127)</f>
        <v>61.59812999391049</v>
      </c>
      <c r="DA125" s="130" t="s">
        <v>2863</v>
      </c>
    </row>
    <row r="126" spans="1:105" ht="12" customHeight="1" x14ac:dyDescent="0.25">
      <c r="A126" s="97" t="s">
        <v>203</v>
      </c>
      <c r="B126" s="99">
        <v>73.39910817224154</v>
      </c>
      <c r="C126" s="99">
        <v>72.747070154781596</v>
      </c>
      <c r="D126" s="99">
        <v>66.30722832734287</v>
      </c>
      <c r="E126" s="99">
        <v>97.330298806790807</v>
      </c>
      <c r="F126" s="99">
        <v>83.755933351354486</v>
      </c>
      <c r="G126" s="99">
        <v>89.055308852244494</v>
      </c>
      <c r="H126" s="99">
        <v>99.513469482193713</v>
      </c>
      <c r="I126" s="99">
        <v>70.762804218807702</v>
      </c>
      <c r="J126" s="99">
        <v>73.597280852536869</v>
      </c>
      <c r="K126" s="99">
        <v>79.448113508535016</v>
      </c>
      <c r="L126" s="99">
        <v>73.526230729392481</v>
      </c>
      <c r="M126" s="99">
        <v>86.924416812698922</v>
      </c>
      <c r="N126" s="99">
        <v>71.634293836013782</v>
      </c>
      <c r="O126" s="99">
        <v>62.730112431292206</v>
      </c>
      <c r="P126" s="99">
        <v>74.693941935493399</v>
      </c>
      <c r="Q126" s="99">
        <v>75.500379478810117</v>
      </c>
      <c r="R126" s="99">
        <v>59.155440833113282</v>
      </c>
      <c r="S126" s="99">
        <v>58.942882638675634</v>
      </c>
      <c r="T126" s="99">
        <v>62.402380495005801</v>
      </c>
      <c r="U126" s="99">
        <v>60.304384878123052</v>
      </c>
      <c r="V126" s="99">
        <v>65.875605233183947</v>
      </c>
      <c r="W126" s="99">
        <v>61.415009417664422</v>
      </c>
      <c r="DA126" s="63" t="s">
        <v>2864</v>
      </c>
    </row>
    <row r="127" spans="1:105" ht="12" customHeight="1" x14ac:dyDescent="0.25">
      <c r="A127" s="97" t="s">
        <v>53</v>
      </c>
      <c r="B127" s="99">
        <v>0.24951290966618442</v>
      </c>
      <c r="C127" s="99">
        <v>0.23775002918463481</v>
      </c>
      <c r="D127" s="99">
        <v>0.22418189100520045</v>
      </c>
      <c r="E127" s="99">
        <v>0.31189530566730939</v>
      </c>
      <c r="F127" s="99">
        <v>0.2870744790434418</v>
      </c>
      <c r="G127" s="99">
        <v>0.30191982964800801</v>
      </c>
      <c r="H127" s="99">
        <v>0.32960189074089469</v>
      </c>
      <c r="I127" s="99">
        <v>0.22032445855040284</v>
      </c>
      <c r="J127" s="99">
        <v>0.23030006839973247</v>
      </c>
      <c r="K127" s="99">
        <v>0.26137712610510211</v>
      </c>
      <c r="L127" s="99">
        <v>0.22899201569156385</v>
      </c>
      <c r="M127" s="99">
        <v>0.27065659877415266</v>
      </c>
      <c r="N127" s="99">
        <v>0.19900207189545224</v>
      </c>
      <c r="O127" s="99">
        <v>0.19195435483982567</v>
      </c>
      <c r="P127" s="99">
        <v>0.23554488079777516</v>
      </c>
      <c r="Q127" s="99">
        <v>0.22532840694889025</v>
      </c>
      <c r="R127" s="99">
        <v>0.17595868043481444</v>
      </c>
      <c r="S127" s="99">
        <v>0.1752050203158606</v>
      </c>
      <c r="T127" s="99">
        <v>0.18553560187490711</v>
      </c>
      <c r="U127" s="99">
        <v>0.1793924716816124</v>
      </c>
      <c r="V127" s="99">
        <v>0.19610385976788741</v>
      </c>
      <c r="W127" s="99">
        <v>0.18312057624607075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2.4144585125873057</v>
      </c>
      <c r="C128" s="123">
        <f t="shared" si="48"/>
        <v>3.1163993812519677</v>
      </c>
      <c r="D128" s="123">
        <f t="shared" si="48"/>
        <v>2.4327106852029337</v>
      </c>
      <c r="E128" s="123">
        <f t="shared" si="48"/>
        <v>3.3124356979894642</v>
      </c>
      <c r="F128" s="123">
        <f t="shared" si="48"/>
        <v>2.3757465864195879</v>
      </c>
      <c r="G128" s="123">
        <f t="shared" si="48"/>
        <v>2.7590259036044817</v>
      </c>
      <c r="H128" s="123">
        <f t="shared" si="48"/>
        <v>3.5733778837230505</v>
      </c>
      <c r="I128" s="123">
        <f t="shared" si="48"/>
        <v>5.0868467639241608</v>
      </c>
      <c r="J128" s="123">
        <f t="shared" si="48"/>
        <v>5.0643034294114067</v>
      </c>
      <c r="K128" s="123">
        <f t="shared" si="48"/>
        <v>3.3099018026188678</v>
      </c>
      <c r="L128" s="123">
        <f t="shared" si="48"/>
        <v>4.2640584960428267</v>
      </c>
      <c r="M128" s="123">
        <f t="shared" si="48"/>
        <v>3.7819003908597559</v>
      </c>
      <c r="N128" s="123">
        <f t="shared" si="48"/>
        <v>5.6390694068696678</v>
      </c>
      <c r="O128" s="123">
        <f t="shared" si="48"/>
        <v>3.2175127892400885</v>
      </c>
      <c r="P128" s="123">
        <f t="shared" si="48"/>
        <v>2.4674273171382231</v>
      </c>
      <c r="Q128" s="123">
        <f t="shared" si="48"/>
        <v>3.2257648241055525</v>
      </c>
      <c r="R128" s="123">
        <f t="shared" si="48"/>
        <v>4.1501167041021807</v>
      </c>
      <c r="S128" s="123">
        <f t="shared" si="48"/>
        <v>4.7471517503060596</v>
      </c>
      <c r="T128" s="123">
        <f t="shared" si="48"/>
        <v>3.4441832836080626</v>
      </c>
      <c r="U128" s="123">
        <f t="shared" si="48"/>
        <v>5.1668226383395854</v>
      </c>
      <c r="V128" s="123">
        <f t="shared" si="48"/>
        <v>4.7133081950708</v>
      </c>
      <c r="W128" s="123">
        <f t="shared" si="48"/>
        <v>4.4593921376186874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2.4144585125873057</v>
      </c>
      <c r="C129" s="99">
        <f>RES_hhdet_fech!C129/RES_summary!C$19</f>
        <v>3.1163993812519677</v>
      </c>
      <c r="D129" s="99">
        <f>RES_hhdet_fech!D129/RES_summary!D$19</f>
        <v>2.4327106852029337</v>
      </c>
      <c r="E129" s="99">
        <f>RES_hhdet_fech!E129/RES_summary!E$19</f>
        <v>3.3124356979894642</v>
      </c>
      <c r="F129" s="99">
        <f>RES_hhdet_fech!F129/RES_summary!F$19</f>
        <v>2.3757465864195879</v>
      </c>
      <c r="G129" s="99">
        <f>RES_hhdet_fech!G129/RES_summary!G$19</f>
        <v>2.7590259036044817</v>
      </c>
      <c r="H129" s="99">
        <f>RES_hhdet_fech!H129/RES_summary!H$19</f>
        <v>3.5733778837230505</v>
      </c>
      <c r="I129" s="99">
        <f>RES_hhdet_fech!I129/RES_summary!I$19</f>
        <v>5.0868467639241608</v>
      </c>
      <c r="J129" s="99">
        <f>RES_hhdet_fech!J129/RES_summary!J$19</f>
        <v>5.0643034294114067</v>
      </c>
      <c r="K129" s="99">
        <f>RES_hhdet_fech!K129/RES_summary!K$19</f>
        <v>3.3099018026188678</v>
      </c>
      <c r="L129" s="99">
        <f>RES_hhdet_fech!L129/RES_summary!L$19</f>
        <v>4.2640584960428267</v>
      </c>
      <c r="M129" s="99">
        <f>RES_hhdet_fech!M129/RES_summary!M$19</f>
        <v>3.7819003908597559</v>
      </c>
      <c r="N129" s="99">
        <f>RES_hhdet_fech!N129/RES_summary!N$19</f>
        <v>5.6390694068696678</v>
      </c>
      <c r="O129" s="99">
        <f>RES_hhdet_fech!O129/RES_summary!O$19</f>
        <v>3.2175127892400885</v>
      </c>
      <c r="P129" s="99">
        <f>RES_hhdet_fech!P129/RES_summary!P$19</f>
        <v>2.4674273171382231</v>
      </c>
      <c r="Q129" s="99">
        <f>RES_hhdet_fech!Q129/RES_summary!Q$19</f>
        <v>3.2257648241055525</v>
      </c>
      <c r="R129" s="99">
        <f>RES_hhdet_fech!R129/RES_summary!R$19</f>
        <v>4.1501167041021807</v>
      </c>
      <c r="S129" s="99">
        <f>RES_hhdet_fech!S129/RES_summary!S$19</f>
        <v>4.7471517503060596</v>
      </c>
      <c r="T129" s="99">
        <f>RES_hhdet_fech!T129/RES_summary!T$19</f>
        <v>3.4441832836080626</v>
      </c>
      <c r="U129" s="99">
        <f>RES_hhdet_fech!U129/RES_summary!U$19</f>
        <v>5.1668226383395854</v>
      </c>
      <c r="V129" s="99">
        <f>RES_hhdet_fech!V129/RES_summary!V$19</f>
        <v>4.7133081950708</v>
      </c>
      <c r="W129" s="99">
        <f>RES_hhdet_fech!W129/RES_summary!W$19</f>
        <v>4.4593921376186874</v>
      </c>
      <c r="DA129" s="63" t="s">
        <v>2867</v>
      </c>
    </row>
    <row r="130" spans="1:105" ht="12" customHeight="1" x14ac:dyDescent="0.25">
      <c r="A130" s="121" t="s">
        <v>55</v>
      </c>
      <c r="B130" s="123">
        <v>16.787336960484961</v>
      </c>
      <c r="C130" s="123">
        <v>16.430113359319549</v>
      </c>
      <c r="D130" s="123">
        <v>16.183872092019229</v>
      </c>
      <c r="E130" s="123">
        <v>17.020430592803379</v>
      </c>
      <c r="F130" s="123">
        <v>16.987975072597497</v>
      </c>
      <c r="G130" s="123">
        <v>16.517144007909515</v>
      </c>
      <c r="H130" s="123">
        <v>17.318844073186039</v>
      </c>
      <c r="I130" s="123">
        <v>16.071269241426119</v>
      </c>
      <c r="J130" s="123">
        <v>17.078559226049691</v>
      </c>
      <c r="K130" s="123">
        <v>18.765974690155836</v>
      </c>
      <c r="L130" s="123">
        <v>18.021579256012835</v>
      </c>
      <c r="M130" s="123">
        <v>17.199532385775317</v>
      </c>
      <c r="N130" s="123">
        <v>15.956532094937877</v>
      </c>
      <c r="O130" s="123">
        <v>17.22579529251481</v>
      </c>
      <c r="P130" s="123">
        <v>17.680823342941501</v>
      </c>
      <c r="Q130" s="123">
        <v>17.151313388162762</v>
      </c>
      <c r="R130" s="123">
        <v>17.326602695584953</v>
      </c>
      <c r="S130" s="123">
        <v>17.66415245606273</v>
      </c>
      <c r="T130" s="123">
        <v>17.078616472182805</v>
      </c>
      <c r="U130" s="123">
        <v>16.906413313931868</v>
      </c>
      <c r="V130" s="123">
        <v>17.189799118528878</v>
      </c>
      <c r="W130" s="123">
        <v>18.021661321867192</v>
      </c>
      <c r="DA130" s="130" t="s">
        <v>2868</v>
      </c>
    </row>
    <row r="131" spans="1:105" ht="12" customHeight="1" x14ac:dyDescent="0.25">
      <c r="A131" s="97" t="s">
        <v>128</v>
      </c>
      <c r="B131" s="99">
        <v>16.876115099839087</v>
      </c>
      <c r="C131" s="99">
        <v>16.555868274488482</v>
      </c>
      <c r="D131" s="99">
        <v>14.228771388552731</v>
      </c>
      <c r="E131" s="99">
        <v>18.363960089113032</v>
      </c>
      <c r="F131" s="99">
        <v>16.495810981538217</v>
      </c>
      <c r="G131" s="99">
        <v>16.278655412375297</v>
      </c>
      <c r="H131" s="99">
        <v>18.575051117330553</v>
      </c>
      <c r="I131" s="99">
        <v>14.700100077250168</v>
      </c>
      <c r="J131" s="99">
        <v>16.463650365847712</v>
      </c>
      <c r="K131" s="99">
        <v>19.869483023500219</v>
      </c>
      <c r="L131" s="99">
        <v>18.819926436851794</v>
      </c>
      <c r="M131" s="99">
        <v>16.394368854613266</v>
      </c>
      <c r="N131" s="99">
        <v>14.570600165161219</v>
      </c>
      <c r="O131" s="99">
        <v>17.77755916620902</v>
      </c>
      <c r="P131" s="99">
        <v>18.717229088480238</v>
      </c>
      <c r="Q131" s="99">
        <v>17.454957902508092</v>
      </c>
      <c r="R131" s="99">
        <v>16.80490397158183</v>
      </c>
      <c r="S131" s="99">
        <v>17.914739604747503</v>
      </c>
      <c r="T131" s="99">
        <v>17.705506329354375</v>
      </c>
      <c r="U131" s="99">
        <v>17.332224698791897</v>
      </c>
      <c r="V131" s="99">
        <v>17.857483423103655</v>
      </c>
      <c r="W131" s="99">
        <v>18.366977989962564</v>
      </c>
      <c r="DA131" s="63" t="s">
        <v>2869</v>
      </c>
    </row>
    <row r="132" spans="1:105" ht="12" customHeight="1" x14ac:dyDescent="0.25">
      <c r="A132" s="97" t="s">
        <v>127</v>
      </c>
      <c r="B132" s="99">
        <v>13.49562454225183</v>
      </c>
      <c r="C132" s="99">
        <v>13.243395933019546</v>
      </c>
      <c r="D132" s="99">
        <v>11.443194988689308</v>
      </c>
      <c r="E132" s="99">
        <v>14.823046817493019</v>
      </c>
      <c r="F132" s="99">
        <v>13.378080948124724</v>
      </c>
      <c r="G132" s="99">
        <v>13.345390008916631</v>
      </c>
      <c r="H132" s="99">
        <v>15.168813157132629</v>
      </c>
      <c r="I132" s="99">
        <v>12.011349856230428</v>
      </c>
      <c r="J132" s="99">
        <v>13.484470996103465</v>
      </c>
      <c r="K132" s="99">
        <v>16.369719931360326</v>
      </c>
      <c r="L132" s="99">
        <v>15.57271939757565</v>
      </c>
      <c r="M132" s="99">
        <v>13.602572280761507</v>
      </c>
      <c r="N132" s="99">
        <v>12.047371482473311</v>
      </c>
      <c r="O132" s="99">
        <v>14.882968650143541</v>
      </c>
      <c r="P132" s="99">
        <v>15.709966621242822</v>
      </c>
      <c r="Q132" s="99">
        <v>14.64782095883872</v>
      </c>
      <c r="R132" s="99">
        <v>14.232059936671359</v>
      </c>
      <c r="S132" s="99">
        <v>15.248269389825595</v>
      </c>
      <c r="T132" s="99">
        <v>15.119636236932948</v>
      </c>
      <c r="U132" s="99">
        <v>14.86491397071557</v>
      </c>
      <c r="V132" s="99">
        <v>15.397368712222779</v>
      </c>
      <c r="W132" s="99">
        <v>15.941356622288177</v>
      </c>
      <c r="DA132" s="63" t="s">
        <v>2870</v>
      </c>
    </row>
    <row r="133" spans="1:105" ht="12" customHeight="1" x14ac:dyDescent="0.25">
      <c r="A133" s="100" t="s">
        <v>203</v>
      </c>
      <c r="B133" s="102">
        <v>3.345951111849113</v>
      </c>
      <c r="C133" s="102">
        <v>3.2521283333801314</v>
      </c>
      <c r="D133" s="102">
        <v>2.8203572920965527</v>
      </c>
      <c r="E133" s="102">
        <v>3.6497834355092396</v>
      </c>
      <c r="F133" s="102">
        <v>3.313456745310448</v>
      </c>
      <c r="G133" s="102">
        <v>3.6870264241466169</v>
      </c>
      <c r="H133" s="102">
        <v>3.8488136028535394</v>
      </c>
      <c r="I133" s="102">
        <v>2.9821939049203241</v>
      </c>
      <c r="J133" s="102">
        <v>3.258431175370895</v>
      </c>
      <c r="K133" s="102">
        <v>4.0968616120581531</v>
      </c>
      <c r="L133" s="102">
        <v>3.892457671034407</v>
      </c>
      <c r="M133" s="102">
        <v>3.2467012385550893</v>
      </c>
      <c r="N133" s="102">
        <v>2.3274216376613706</v>
      </c>
      <c r="O133" s="102">
        <v>3.2839009827154335</v>
      </c>
      <c r="P133" s="102">
        <v>3.4347608150162303</v>
      </c>
      <c r="Q133" s="102">
        <v>3.0085610836577148</v>
      </c>
      <c r="R133" s="102">
        <v>3.3580423327202849</v>
      </c>
      <c r="S133" s="102">
        <v>3.6906090083508727</v>
      </c>
      <c r="T133" s="102">
        <v>3.545841784763164</v>
      </c>
      <c r="U133" s="102">
        <v>3.3299203367971151</v>
      </c>
      <c r="V133" s="102">
        <v>3.4117030397884034</v>
      </c>
      <c r="W133" s="102">
        <v>3.6224156878433891</v>
      </c>
      <c r="DA133" s="131" t="s">
        <v>2871</v>
      </c>
    </row>
    <row r="134" spans="1:105" ht="12" customHeight="1" x14ac:dyDescent="0.25">
      <c r="A134" s="103" t="s">
        <v>52</v>
      </c>
      <c r="B134" s="105">
        <v>10.149673430402718</v>
      </c>
      <c r="C134" s="105">
        <v>9.9912675996394125</v>
      </c>
      <c r="D134" s="105">
        <v>8.6228376965927556</v>
      </c>
      <c r="E134" s="105">
        <v>11.173263381983778</v>
      </c>
      <c r="F134" s="105">
        <v>10.064624202814274</v>
      </c>
      <c r="G134" s="105">
        <v>9.6583635847700133</v>
      </c>
      <c r="H134" s="105">
        <v>11.319999554279089</v>
      </c>
      <c r="I134" s="105">
        <v>9.0291559513101021</v>
      </c>
      <c r="J134" s="105">
        <v>10.226039820732568</v>
      </c>
      <c r="K134" s="105">
        <v>12.27285831930217</v>
      </c>
      <c r="L134" s="105">
        <v>11.680261726541243</v>
      </c>
      <c r="M134" s="105">
        <v>10.355871042206418</v>
      </c>
      <c r="N134" s="105">
        <v>9.719949844811941</v>
      </c>
      <c r="O134" s="105">
        <v>11.599067667428109</v>
      </c>
      <c r="P134" s="105">
        <v>12.275205806226591</v>
      </c>
      <c r="Q134" s="105">
        <v>11.639259875181004</v>
      </c>
      <c r="R134" s="105">
        <v>10.874017603951074</v>
      </c>
      <c r="S134" s="105">
        <v>11.557660381474726</v>
      </c>
      <c r="T134" s="105">
        <v>11.573794452169786</v>
      </c>
      <c r="U134" s="105">
        <v>11.534993633918456</v>
      </c>
      <c r="V134" s="105">
        <v>11.985665672434376</v>
      </c>
      <c r="W134" s="105">
        <v>12.318940934444788</v>
      </c>
      <c r="DA134" s="132" t="s">
        <v>2872</v>
      </c>
    </row>
    <row r="135" spans="1:105" ht="12" customHeight="1" x14ac:dyDescent="0.25">
      <c r="A135" s="106" t="s">
        <v>122</v>
      </c>
      <c r="B135" s="102">
        <v>21.382747384092621</v>
      </c>
      <c r="C135" s="102">
        <v>20.945893896765082</v>
      </c>
      <c r="D135" s="102">
        <v>21.287514898410581</v>
      </c>
      <c r="E135" s="102">
        <v>20.989681952462675</v>
      </c>
      <c r="F135" s="102">
        <v>21.446814515030848</v>
      </c>
      <c r="G135" s="102">
        <v>20.51943115469933</v>
      </c>
      <c r="H135" s="102">
        <v>21.023090655345271</v>
      </c>
      <c r="I135" s="102">
        <v>20.899123834669059</v>
      </c>
      <c r="J135" s="102">
        <v>22.18050170045441</v>
      </c>
      <c r="K135" s="102">
        <v>23.606381931525519</v>
      </c>
      <c r="L135" s="102">
        <v>22.831302112360191</v>
      </c>
      <c r="M135" s="102">
        <v>22.413069500271916</v>
      </c>
      <c r="N135" s="102">
        <v>21.32392761384861</v>
      </c>
      <c r="O135" s="102">
        <v>21.641216908160825</v>
      </c>
      <c r="P135" s="102">
        <v>21.680240014010746</v>
      </c>
      <c r="Q135" s="102">
        <v>21.623081164794517</v>
      </c>
      <c r="R135" s="102">
        <v>22.257770404468548</v>
      </c>
      <c r="S135" s="102">
        <v>21.937792128193408</v>
      </c>
      <c r="T135" s="102">
        <v>20.873490448119615</v>
      </c>
      <c r="U135" s="102">
        <v>20.622418951806718</v>
      </c>
      <c r="V135" s="102">
        <v>20.423692560733077</v>
      </c>
      <c r="W135" s="102">
        <v>21.508367269448215</v>
      </c>
      <c r="DA135" s="131" t="s">
        <v>2873</v>
      </c>
    </row>
    <row r="136" spans="1:105" ht="12" customHeight="1" x14ac:dyDescent="0.25">
      <c r="A136" s="107" t="s">
        <v>121</v>
      </c>
      <c r="B136" s="105">
        <v>14.226189734800471</v>
      </c>
      <c r="C136" s="105">
        <v>13.977502819634033</v>
      </c>
      <c r="D136" s="105">
        <v>14.341143178980557</v>
      </c>
      <c r="E136" s="105">
        <v>14.161697905712558</v>
      </c>
      <c r="F136" s="105">
        <v>14.590567564578505</v>
      </c>
      <c r="G136" s="105">
        <v>14.238315287410565</v>
      </c>
      <c r="H136" s="105">
        <v>14.461192310670613</v>
      </c>
      <c r="I136" s="105">
        <v>14.417080825758225</v>
      </c>
      <c r="J136" s="105">
        <v>15.282097884875428</v>
      </c>
      <c r="K136" s="105">
        <v>16.330881685234274</v>
      </c>
      <c r="L136" s="105">
        <v>15.868695024678935</v>
      </c>
      <c r="M136" s="105">
        <v>15.620149376569042</v>
      </c>
      <c r="N136" s="105">
        <v>14.679820909520028</v>
      </c>
      <c r="O136" s="105">
        <v>15.119519454250424</v>
      </c>
      <c r="P136" s="105">
        <v>15.205195756775574</v>
      </c>
      <c r="Q136" s="105">
        <v>15.158478974019292</v>
      </c>
      <c r="R136" s="105">
        <v>15.976775780133012</v>
      </c>
      <c r="S136" s="105">
        <v>15.993147933535322</v>
      </c>
      <c r="T136" s="105">
        <v>15.412693400359148</v>
      </c>
      <c r="U136" s="105">
        <v>15.515631261104778</v>
      </c>
      <c r="V136" s="105">
        <v>15.61782469418003</v>
      </c>
      <c r="W136" s="105">
        <v>16.730837095726692</v>
      </c>
      <c r="DA136" s="132" t="s">
        <v>2874</v>
      </c>
    </row>
    <row r="137" spans="1:105" ht="12" customHeight="1" x14ac:dyDescent="0.25">
      <c r="A137" s="108" t="s">
        <v>53</v>
      </c>
      <c r="B137" s="99">
        <v>4.2263826488653278</v>
      </c>
      <c r="C137" s="99">
        <v>4.1006782067992669</v>
      </c>
      <c r="D137" s="99">
        <v>4.2804868870538719</v>
      </c>
      <c r="E137" s="99">
        <v>4.078281639915132</v>
      </c>
      <c r="F137" s="99">
        <v>4.2649171947621403</v>
      </c>
      <c r="G137" s="99">
        <v>4.6274040890904562</v>
      </c>
      <c r="H137" s="99">
        <v>4.2683414933094346</v>
      </c>
      <c r="I137" s="99">
        <v>4.2894164549165019</v>
      </c>
      <c r="J137" s="99">
        <v>4.4681709927158924</v>
      </c>
      <c r="K137" s="99">
        <v>4.8011262618283439</v>
      </c>
      <c r="L137" s="99">
        <v>4.6817509642104165</v>
      </c>
      <c r="M137" s="99">
        <v>4.5034676573689678</v>
      </c>
      <c r="N137" s="99">
        <v>3.5766804727988122</v>
      </c>
      <c r="O137" s="99">
        <v>3.9672004368488785</v>
      </c>
      <c r="P137" s="99">
        <v>3.8957098016329446</v>
      </c>
      <c r="Q137" s="99">
        <v>3.6716398051214001</v>
      </c>
      <c r="R137" s="99">
        <v>4.3976740751549368</v>
      </c>
      <c r="S137" s="99">
        <v>4.462070125139471</v>
      </c>
      <c r="T137" s="99">
        <v>4.1199902352893192</v>
      </c>
      <c r="U137" s="99">
        <v>3.9606583759849663</v>
      </c>
      <c r="V137" s="99">
        <v>3.8931841049541389</v>
      </c>
      <c r="W137" s="99">
        <v>4.2485880102556886</v>
      </c>
      <c r="DA137" s="63" t="s">
        <v>2875</v>
      </c>
    </row>
    <row r="138" spans="1:105" ht="12" customHeight="1" x14ac:dyDescent="0.25">
      <c r="A138" s="108" t="s">
        <v>52</v>
      </c>
      <c r="B138" s="99">
        <v>9.9998070859351422</v>
      </c>
      <c r="C138" s="99">
        <v>9.8768246128347688</v>
      </c>
      <c r="D138" s="99">
        <v>10.060656291926685</v>
      </c>
      <c r="E138" s="99">
        <v>10.083416265797425</v>
      </c>
      <c r="F138" s="99">
        <v>10.325650369816362</v>
      </c>
      <c r="G138" s="99">
        <v>9.6109111983201085</v>
      </c>
      <c r="H138" s="99">
        <v>10.192850817361178</v>
      </c>
      <c r="I138" s="99">
        <v>10.127664370841721</v>
      </c>
      <c r="J138" s="99">
        <v>10.813926892159534</v>
      </c>
      <c r="K138" s="99">
        <v>11.529755423405931</v>
      </c>
      <c r="L138" s="99">
        <v>11.18694406046852</v>
      </c>
      <c r="M138" s="99">
        <v>11.116681719200072</v>
      </c>
      <c r="N138" s="99">
        <v>11.103140436721217</v>
      </c>
      <c r="O138" s="99">
        <v>11.152319017401544</v>
      </c>
      <c r="P138" s="99">
        <v>11.309485955142629</v>
      </c>
      <c r="Q138" s="99">
        <v>11.486839168897891</v>
      </c>
      <c r="R138" s="99">
        <v>11.579101704978077</v>
      </c>
      <c r="S138" s="99">
        <v>11.531077808395851</v>
      </c>
      <c r="T138" s="99">
        <v>11.292703165069828</v>
      </c>
      <c r="U138" s="99">
        <v>11.554972885119811</v>
      </c>
      <c r="V138" s="99">
        <v>11.724640589225894</v>
      </c>
      <c r="W138" s="99">
        <v>12.482249085471002</v>
      </c>
      <c r="DA138" s="63" t="s">
        <v>2876</v>
      </c>
    </row>
    <row r="139" spans="1:105" ht="12" customHeight="1" x14ac:dyDescent="0.25">
      <c r="A139" s="121" t="s">
        <v>54</v>
      </c>
      <c r="B139" s="123">
        <v>7.92659797375764</v>
      </c>
      <c r="C139" s="123">
        <v>7.6819210960484785</v>
      </c>
      <c r="D139" s="123">
        <v>8.6112853735443906</v>
      </c>
      <c r="E139" s="123">
        <v>8.2722411203466955</v>
      </c>
      <c r="F139" s="123">
        <v>8.8159224822671014</v>
      </c>
      <c r="G139" s="123">
        <v>8.5634520659058868</v>
      </c>
      <c r="H139" s="123">
        <v>8.776512206611228</v>
      </c>
      <c r="I139" s="123">
        <v>8.3370923985424525</v>
      </c>
      <c r="J139" s="123">
        <v>8.2871178490192303</v>
      </c>
      <c r="K139" s="123">
        <v>8.6356965695347121</v>
      </c>
      <c r="L139" s="123">
        <v>8.2157350368554791</v>
      </c>
      <c r="M139" s="123">
        <v>7.73001818018035</v>
      </c>
      <c r="N139" s="123">
        <v>7.4774713620599202</v>
      </c>
      <c r="O139" s="123">
        <v>8.2320992206639403</v>
      </c>
      <c r="P139" s="123">
        <v>8.3155554323918928</v>
      </c>
      <c r="Q139" s="123">
        <v>8.1799571414101653</v>
      </c>
      <c r="R139" s="123">
        <v>8.5377729030314189</v>
      </c>
      <c r="S139" s="123">
        <v>8.4746745110306119</v>
      </c>
      <c r="T139" s="123">
        <v>8.7656417218316296</v>
      </c>
      <c r="U139" s="123">
        <v>9.0799701565725037</v>
      </c>
      <c r="V139" s="123">
        <v>10.397552475905373</v>
      </c>
      <c r="W139" s="123">
        <v>10.097957334777922</v>
      </c>
      <c r="DA139" s="130" t="s">
        <v>2877</v>
      </c>
    </row>
    <row r="140" spans="1:105" ht="12" customHeight="1" x14ac:dyDescent="0.25">
      <c r="A140" s="97" t="s">
        <v>50</v>
      </c>
      <c r="B140" s="99">
        <v>9.9095786535901649</v>
      </c>
      <c r="C140" s="99">
        <v>9.9255518684728834</v>
      </c>
      <c r="D140" s="99">
        <v>10.486597186165536</v>
      </c>
      <c r="E140" s="99">
        <v>10.066336039791812</v>
      </c>
      <c r="F140" s="99">
        <v>11.417010173606931</v>
      </c>
      <c r="G140" s="99">
        <v>10.539449298634404</v>
      </c>
      <c r="H140" s="99">
        <v>10.50654025723806</v>
      </c>
      <c r="I140" s="99">
        <v>10.851185011311692</v>
      </c>
      <c r="J140" s="99">
        <v>10.885946626199489</v>
      </c>
      <c r="K140" s="99">
        <v>9.5380672163700844</v>
      </c>
      <c r="L140" s="99">
        <v>11.773262222995559</v>
      </c>
      <c r="M140" s="99">
        <v>10.940916170814409</v>
      </c>
      <c r="N140" s="99">
        <v>3.4119210307825321</v>
      </c>
      <c r="O140" s="99">
        <v>12.26472234570722</v>
      </c>
      <c r="P140" s="99">
        <v>11.825747662011397</v>
      </c>
      <c r="Q140" s="99">
        <v>10.305403215739458</v>
      </c>
      <c r="R140" s="99">
        <v>9.6757136283540319</v>
      </c>
      <c r="S140" s="99">
        <v>9.6173502814914276</v>
      </c>
      <c r="T140" s="99">
        <v>11.545554740496264</v>
      </c>
      <c r="U140" s="99">
        <v>11.899521903886313</v>
      </c>
      <c r="V140" s="99">
        <v>13.288336466719761</v>
      </c>
      <c r="W140" s="99">
        <v>12.814725824841322</v>
      </c>
      <c r="DA140" s="63" t="s">
        <v>2878</v>
      </c>
    </row>
    <row r="141" spans="1:105" ht="12" customHeight="1" x14ac:dyDescent="0.25">
      <c r="A141" s="109" t="s">
        <v>120</v>
      </c>
      <c r="B141" s="110">
        <v>7.8368102695025987</v>
      </c>
      <c r="C141" s="110">
        <v>7.5848717723806915</v>
      </c>
      <c r="D141" s="110">
        <v>8.5385985921568999</v>
      </c>
      <c r="E141" s="110">
        <v>8.2076341542753877</v>
      </c>
      <c r="F141" s="110">
        <v>8.7260805186119708</v>
      </c>
      <c r="G141" s="110">
        <v>8.4945695705792374</v>
      </c>
      <c r="H141" s="110">
        <v>8.7138353429126703</v>
      </c>
      <c r="I141" s="110">
        <v>8.2404720714333806</v>
      </c>
      <c r="J141" s="110">
        <v>8.1820899275835703</v>
      </c>
      <c r="K141" s="110">
        <v>8.5980362164725701</v>
      </c>
      <c r="L141" s="110">
        <v>8.062336081497028</v>
      </c>
      <c r="M141" s="110">
        <v>7.5832961945632462</v>
      </c>
      <c r="N141" s="110">
        <v>7.6842738591323796</v>
      </c>
      <c r="O141" s="110">
        <v>7.9534651236524239</v>
      </c>
      <c r="P141" s="110">
        <v>8.0234433070202371</v>
      </c>
      <c r="Q141" s="110">
        <v>7.9714575574515107</v>
      </c>
      <c r="R141" s="110">
        <v>8.4127619113273937</v>
      </c>
      <c r="S141" s="110">
        <v>8.3225057556768327</v>
      </c>
      <c r="T141" s="110">
        <v>8.2527409821569169</v>
      </c>
      <c r="U141" s="110">
        <v>8.4296345345695514</v>
      </c>
      <c r="V141" s="110">
        <v>9.6071502061110294</v>
      </c>
      <c r="W141" s="110">
        <v>9.2948763148332922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76.295726699042746</v>
      </c>
      <c r="C143" s="118">
        <f t="shared" si="49"/>
        <v>77.634517124946612</v>
      </c>
      <c r="D143" s="118">
        <f t="shared" si="49"/>
        <v>71.777303852742264</v>
      </c>
      <c r="E143" s="118">
        <f t="shared" si="49"/>
        <v>84.368290540856165</v>
      </c>
      <c r="F143" s="118">
        <f t="shared" si="49"/>
        <v>72.916512420256822</v>
      </c>
      <c r="G143" s="118">
        <f t="shared" si="49"/>
        <v>69.493420683526381</v>
      </c>
      <c r="H143" s="118">
        <f t="shared" si="49"/>
        <v>72.787937698028216</v>
      </c>
      <c r="I143" s="118">
        <f t="shared" si="49"/>
        <v>74.621932427620294</v>
      </c>
      <c r="J143" s="118">
        <f t="shared" si="49"/>
        <v>70.288002577635254</v>
      </c>
      <c r="K143" s="118">
        <f t="shared" si="49"/>
        <v>63.316081369821582</v>
      </c>
      <c r="L143" s="118">
        <f t="shared" si="49"/>
        <v>61.302890971419089</v>
      </c>
      <c r="M143" s="118">
        <f t="shared" si="49"/>
        <v>67.044678919823028</v>
      </c>
      <c r="N143" s="118">
        <f t="shared" si="49"/>
        <v>70.053942555866669</v>
      </c>
      <c r="O143" s="118">
        <f t="shared" si="49"/>
        <v>51.438782713884542</v>
      </c>
      <c r="P143" s="118">
        <f t="shared" si="49"/>
        <v>47.35084565312188</v>
      </c>
      <c r="Q143" s="118">
        <f t="shared" si="49"/>
        <v>55.304686485600783</v>
      </c>
      <c r="R143" s="118">
        <f t="shared" ref="R143:V143" si="50">R144+R146+R148+R157</f>
        <v>54.811053609924031</v>
      </c>
      <c r="S143" s="118">
        <f t="shared" si="50"/>
        <v>54.539024666584197</v>
      </c>
      <c r="T143" s="118">
        <f t="shared" si="50"/>
        <v>49.456443662804467</v>
      </c>
      <c r="U143" s="118">
        <f t="shared" si="50"/>
        <v>53.401892877236918</v>
      </c>
      <c r="V143" s="118">
        <f t="shared" si="50"/>
        <v>53.740081574894383</v>
      </c>
      <c r="W143" s="118">
        <f t="shared" ref="W143" si="51">W144+W146+W148+W157</f>
        <v>54.343094219963753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35.594254038224285</v>
      </c>
      <c r="C144" s="123">
        <f t="shared" si="52"/>
        <v>37.836587911263699</v>
      </c>
      <c r="D144" s="123">
        <f t="shared" si="52"/>
        <v>36.256024468658687</v>
      </c>
      <c r="E144" s="123">
        <f t="shared" si="52"/>
        <v>46.701132311532696</v>
      </c>
      <c r="F144" s="123">
        <f t="shared" si="52"/>
        <v>40.403883785169263</v>
      </c>
      <c r="G144" s="123">
        <f t="shared" si="52"/>
        <v>37.996847067266877</v>
      </c>
      <c r="H144" s="123">
        <f t="shared" si="52"/>
        <v>39.985018071293496</v>
      </c>
      <c r="I144" s="123">
        <f t="shared" si="52"/>
        <v>38.826362220726381</v>
      </c>
      <c r="J144" s="123">
        <f t="shared" si="52"/>
        <v>34.444994771534098</v>
      </c>
      <c r="K144" s="123">
        <f t="shared" si="52"/>
        <v>29.413310382630097</v>
      </c>
      <c r="L144" s="123">
        <f t="shared" si="52"/>
        <v>26.67962952247948</v>
      </c>
      <c r="M144" s="123">
        <f t="shared" si="52"/>
        <v>33.369391924724795</v>
      </c>
      <c r="N144" s="123">
        <f t="shared" si="52"/>
        <v>31.867570456787831</v>
      </c>
      <c r="O144" s="123">
        <f t="shared" si="52"/>
        <v>16.676651499911486</v>
      </c>
      <c r="P144" s="123">
        <f t="shared" si="52"/>
        <v>14.902282075949355</v>
      </c>
      <c r="Q144" s="123">
        <f t="shared" si="52"/>
        <v>21.56000698979113</v>
      </c>
      <c r="R144" s="123">
        <f t="shared" si="52"/>
        <v>17.701058828587946</v>
      </c>
      <c r="S144" s="123">
        <f t="shared" si="52"/>
        <v>16.365637347647962</v>
      </c>
      <c r="T144" s="123">
        <f t="shared" si="52"/>
        <v>14.992228133826774</v>
      </c>
      <c r="U144" s="123">
        <f t="shared" si="52"/>
        <v>13.850551773963927</v>
      </c>
      <c r="V144" s="123">
        <f t="shared" si="52"/>
        <v>14.402566094420186</v>
      </c>
      <c r="W144" s="123">
        <f t="shared" si="52"/>
        <v>15.171771338695589</v>
      </c>
      <c r="DA144" s="130" t="s">
        <v>2881</v>
      </c>
    </row>
    <row r="145" spans="1:105" ht="12" customHeight="1" x14ac:dyDescent="0.25">
      <c r="A145" s="97" t="s">
        <v>53</v>
      </c>
      <c r="B145" s="99">
        <v>35.594254038224285</v>
      </c>
      <c r="C145" s="99">
        <v>37.836587911263699</v>
      </c>
      <c r="D145" s="99">
        <v>36.256024468658687</v>
      </c>
      <c r="E145" s="99">
        <v>46.701132311532696</v>
      </c>
      <c r="F145" s="99">
        <v>40.403883785169263</v>
      </c>
      <c r="G145" s="99">
        <v>37.996847067266877</v>
      </c>
      <c r="H145" s="99">
        <v>39.985018071293496</v>
      </c>
      <c r="I145" s="99">
        <v>38.826362220726381</v>
      </c>
      <c r="J145" s="99">
        <v>34.444994771534098</v>
      </c>
      <c r="K145" s="99">
        <v>29.413310382630097</v>
      </c>
      <c r="L145" s="99">
        <v>26.67962952247948</v>
      </c>
      <c r="M145" s="99">
        <v>33.369391924724795</v>
      </c>
      <c r="N145" s="99">
        <v>31.867570456787831</v>
      </c>
      <c r="O145" s="99">
        <v>16.676651499911486</v>
      </c>
      <c r="P145" s="99">
        <v>14.902282075949355</v>
      </c>
      <c r="Q145" s="99">
        <v>21.56000698979113</v>
      </c>
      <c r="R145" s="99">
        <v>17.701058828587946</v>
      </c>
      <c r="S145" s="99">
        <v>16.365637347647962</v>
      </c>
      <c r="T145" s="99">
        <v>14.992228133826774</v>
      </c>
      <c r="U145" s="99">
        <v>13.850551773963927</v>
      </c>
      <c r="V145" s="99">
        <v>14.402566094420186</v>
      </c>
      <c r="W145" s="99">
        <v>15.171771338695589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15.955674015539371</v>
      </c>
      <c r="C146" s="123">
        <f t="shared" si="53"/>
        <v>15.816096185141006</v>
      </c>
      <c r="D146" s="123">
        <f t="shared" si="53"/>
        <v>10.06124469545399</v>
      </c>
      <c r="E146" s="123">
        <f t="shared" si="53"/>
        <v>12.869786403784346</v>
      </c>
      <c r="F146" s="123">
        <f t="shared" si="53"/>
        <v>6.5114213138182659</v>
      </c>
      <c r="G146" s="123">
        <f t="shared" si="53"/>
        <v>6.3006447896814652</v>
      </c>
      <c r="H146" s="123">
        <f t="shared" si="53"/>
        <v>7.0958971624640057</v>
      </c>
      <c r="I146" s="123">
        <f t="shared" si="53"/>
        <v>10.997974959825449</v>
      </c>
      <c r="J146" s="123">
        <f t="shared" si="53"/>
        <v>10.356803390720652</v>
      </c>
      <c r="K146" s="123">
        <f t="shared" si="53"/>
        <v>6.926117752958878</v>
      </c>
      <c r="L146" s="123">
        <f t="shared" si="53"/>
        <v>8.6823875699885917</v>
      </c>
      <c r="M146" s="123">
        <f t="shared" si="53"/>
        <v>8.4563957439469224</v>
      </c>
      <c r="N146" s="123">
        <f t="shared" si="53"/>
        <v>14.172544990348333</v>
      </c>
      <c r="O146" s="123">
        <f t="shared" si="53"/>
        <v>9.4671360312568797</v>
      </c>
      <c r="P146" s="123">
        <f t="shared" si="53"/>
        <v>7.1117500920591832</v>
      </c>
      <c r="Q146" s="123">
        <f t="shared" si="53"/>
        <v>9.0054976099472643</v>
      </c>
      <c r="R146" s="123">
        <f t="shared" si="53"/>
        <v>11.418664716911383</v>
      </c>
      <c r="S146" s="123">
        <f t="shared" si="53"/>
        <v>12.662132087826022</v>
      </c>
      <c r="T146" s="123">
        <f t="shared" si="53"/>
        <v>9.3902195368573995</v>
      </c>
      <c r="U146" s="123">
        <f t="shared" si="53"/>
        <v>14.072146467362195</v>
      </c>
      <c r="V146" s="123">
        <f t="shared" si="53"/>
        <v>12.489274256334692</v>
      </c>
      <c r="W146" s="123">
        <f t="shared" si="53"/>
        <v>11.439472163275433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15.955674015539371</v>
      </c>
      <c r="C147" s="99">
        <f>RES_hhdet_fech!C147/RES_summary!C$19</f>
        <v>15.816096185141006</v>
      </c>
      <c r="D147" s="99">
        <f>RES_hhdet_fech!D147/RES_summary!D$19</f>
        <v>10.06124469545399</v>
      </c>
      <c r="E147" s="99">
        <f>RES_hhdet_fech!E147/RES_summary!E$19</f>
        <v>12.869786403784346</v>
      </c>
      <c r="F147" s="99">
        <f>RES_hhdet_fech!F147/RES_summary!F$19</f>
        <v>6.5114213138182659</v>
      </c>
      <c r="G147" s="99">
        <f>RES_hhdet_fech!G147/RES_summary!G$19</f>
        <v>6.3006447896814652</v>
      </c>
      <c r="H147" s="99">
        <f>RES_hhdet_fech!H147/RES_summary!H$19</f>
        <v>7.0958971624640057</v>
      </c>
      <c r="I147" s="99">
        <f>RES_hhdet_fech!I147/RES_summary!I$19</f>
        <v>10.997974959825449</v>
      </c>
      <c r="J147" s="99">
        <f>RES_hhdet_fech!J147/RES_summary!J$19</f>
        <v>10.356803390720652</v>
      </c>
      <c r="K147" s="99">
        <f>RES_hhdet_fech!K147/RES_summary!K$19</f>
        <v>6.926117752958878</v>
      </c>
      <c r="L147" s="99">
        <f>RES_hhdet_fech!L147/RES_summary!L$19</f>
        <v>8.6823875699885917</v>
      </c>
      <c r="M147" s="99">
        <f>RES_hhdet_fech!M147/RES_summary!M$19</f>
        <v>8.4563957439469224</v>
      </c>
      <c r="N147" s="99">
        <f>RES_hhdet_fech!N147/RES_summary!N$19</f>
        <v>14.172544990348333</v>
      </c>
      <c r="O147" s="99">
        <f>RES_hhdet_fech!O147/RES_summary!O$19</f>
        <v>9.4671360312568797</v>
      </c>
      <c r="P147" s="99">
        <f>RES_hhdet_fech!P147/RES_summary!P$19</f>
        <v>7.1117500920591832</v>
      </c>
      <c r="Q147" s="99">
        <f>RES_hhdet_fech!Q147/RES_summary!Q$19</f>
        <v>9.0054976099472643</v>
      </c>
      <c r="R147" s="99">
        <f>RES_hhdet_fech!R147/RES_summary!R$19</f>
        <v>11.418664716911383</v>
      </c>
      <c r="S147" s="99">
        <f>RES_hhdet_fech!S147/RES_summary!S$19</f>
        <v>12.662132087826022</v>
      </c>
      <c r="T147" s="99">
        <f>RES_hhdet_fech!T147/RES_summary!T$19</f>
        <v>9.3902195368573995</v>
      </c>
      <c r="U147" s="99">
        <f>RES_hhdet_fech!U147/RES_summary!U$19</f>
        <v>14.072146467362195</v>
      </c>
      <c r="V147" s="99">
        <f>RES_hhdet_fech!V147/RES_summary!V$19</f>
        <v>12.489274256334692</v>
      </c>
      <c r="W147" s="99">
        <f>RES_hhdet_fech!W147/RES_summary!W$19</f>
        <v>11.439472163275433</v>
      </c>
      <c r="DA147" s="63" t="s">
        <v>2884</v>
      </c>
    </row>
    <row r="148" spans="1:105" ht="12" customHeight="1" x14ac:dyDescent="0.25">
      <c r="A148" s="121" t="s">
        <v>55</v>
      </c>
      <c r="B148" s="123">
        <v>16.81927098193832</v>
      </c>
      <c r="C148" s="123">
        <v>16.335037028352041</v>
      </c>
      <c r="D148" s="123">
        <v>16.917800170265657</v>
      </c>
      <c r="E148" s="123">
        <v>16.580327770153119</v>
      </c>
      <c r="F148" s="123">
        <v>17.231505011414743</v>
      </c>
      <c r="G148" s="123">
        <v>16.659595740119691</v>
      </c>
      <c r="H148" s="123">
        <v>16.941405224333877</v>
      </c>
      <c r="I148" s="123">
        <v>16.462787570096101</v>
      </c>
      <c r="J148" s="123">
        <v>17.201260150107291</v>
      </c>
      <c r="K148" s="123">
        <v>18.34288330392366</v>
      </c>
      <c r="L148" s="123">
        <v>17.723444093139843</v>
      </c>
      <c r="M148" s="123">
        <v>17.487971611943994</v>
      </c>
      <c r="N148" s="123">
        <v>16.547809164939803</v>
      </c>
      <c r="O148" s="123">
        <v>17.042862581322559</v>
      </c>
      <c r="P148" s="123">
        <v>16.98401986121057</v>
      </c>
      <c r="Q148" s="123">
        <v>16.557513430558494</v>
      </c>
      <c r="R148" s="123">
        <v>17.194726254537724</v>
      </c>
      <c r="S148" s="123">
        <v>17.082666971184345</v>
      </c>
      <c r="T148" s="123">
        <v>16.321647178070901</v>
      </c>
      <c r="U148" s="123">
        <v>16.413350980394252</v>
      </c>
      <c r="V148" s="123">
        <v>16.46585786514968</v>
      </c>
      <c r="W148" s="123">
        <v>17.669241092390003</v>
      </c>
      <c r="DA148" s="130" t="s">
        <v>2885</v>
      </c>
    </row>
    <row r="149" spans="1:105" ht="12" customHeight="1" x14ac:dyDescent="0.25">
      <c r="A149" s="97" t="s">
        <v>124</v>
      </c>
      <c r="B149" s="99">
        <v>23.611636899403944</v>
      </c>
      <c r="C149" s="99">
        <v>23.104818186241065</v>
      </c>
      <c r="D149" s="99">
        <v>23.843800140267199</v>
      </c>
      <c r="E149" s="99">
        <v>23.775888818394456</v>
      </c>
      <c r="F149" s="99">
        <v>24.055579092824658</v>
      </c>
      <c r="G149" s="99">
        <v>23.608147173422829</v>
      </c>
      <c r="H149" s="99">
        <v>24.138118793562093</v>
      </c>
      <c r="I149" s="99">
        <v>23.013583048521081</v>
      </c>
      <c r="J149" s="99">
        <v>24.821446400682785</v>
      </c>
      <c r="K149" s="99">
        <v>26.23328167305484</v>
      </c>
      <c r="L149" s="99">
        <v>24.579910380409085</v>
      </c>
      <c r="M149" s="99">
        <v>20.241546237446599</v>
      </c>
      <c r="N149" s="99">
        <v>17.739444480157612</v>
      </c>
      <c r="O149" s="99">
        <v>25.887517040129726</v>
      </c>
      <c r="P149" s="99">
        <v>24.287741887570068</v>
      </c>
      <c r="Q149" s="99">
        <v>22.269267496208148</v>
      </c>
      <c r="R149" s="99">
        <v>21.393143441944808</v>
      </c>
      <c r="S149" s="99">
        <v>21.592966923729126</v>
      </c>
      <c r="T149" s="99">
        <v>20.860187480789833</v>
      </c>
      <c r="U149" s="99">
        <v>20.466480499032656</v>
      </c>
      <c r="V149" s="99">
        <v>20.428793593672101</v>
      </c>
      <c r="W149" s="99">
        <v>20.654550861564605</v>
      </c>
      <c r="DA149" s="63" t="s">
        <v>2886</v>
      </c>
    </row>
    <row r="150" spans="1:105" ht="12" customHeight="1" x14ac:dyDescent="0.25">
      <c r="A150" s="97" t="s">
        <v>123</v>
      </c>
      <c r="B150" s="99">
        <v>14.520769821152484</v>
      </c>
      <c r="C150" s="99">
        <v>14.412709343575751</v>
      </c>
      <c r="D150" s="99">
        <v>14.999446480274047</v>
      </c>
      <c r="E150" s="99">
        <v>14.947127861980475</v>
      </c>
      <c r="F150" s="99">
        <v>15.176489802486037</v>
      </c>
      <c r="G150" s="99">
        <v>15.236051421056516</v>
      </c>
      <c r="H150" s="99">
        <v>15.366390234028808</v>
      </c>
      <c r="I150" s="99">
        <v>14.676399697505452</v>
      </c>
      <c r="J150" s="99">
        <v>15.823006064595434</v>
      </c>
      <c r="K150" s="99">
        <v>16.796373043502228</v>
      </c>
      <c r="L150" s="99">
        <v>15.844292870783878</v>
      </c>
      <c r="M150" s="99">
        <v>12.799007684000955</v>
      </c>
      <c r="N150" s="99">
        <v>10.21242259975326</v>
      </c>
      <c r="O150" s="99">
        <v>17.123680559871467</v>
      </c>
      <c r="P150" s="99">
        <v>16.414962758603426</v>
      </c>
      <c r="Q150" s="99">
        <v>15.193213543048104</v>
      </c>
      <c r="R150" s="99">
        <v>15.097792052341575</v>
      </c>
      <c r="S150" s="99">
        <v>15.706870596602581</v>
      </c>
      <c r="T150" s="99">
        <v>15.50976320755308</v>
      </c>
      <c r="U150" s="99">
        <v>15.508913123992786</v>
      </c>
      <c r="V150" s="99">
        <v>15.752222930220626</v>
      </c>
      <c r="W150" s="99">
        <v>16.18833479438026</v>
      </c>
      <c r="DA150" s="63" t="s">
        <v>2887</v>
      </c>
    </row>
    <row r="151" spans="1:105" ht="12" customHeight="1" x14ac:dyDescent="0.25">
      <c r="A151" s="100" t="s">
        <v>50</v>
      </c>
      <c r="B151" s="102">
        <v>4.6620556054289324</v>
      </c>
      <c r="C151" s="102">
        <v>4.5945513857984981</v>
      </c>
      <c r="D151" s="102">
        <v>4.815470262065265</v>
      </c>
      <c r="E151" s="102">
        <v>4.6601889950952522</v>
      </c>
      <c r="F151" s="102">
        <v>4.7844787110278935</v>
      </c>
      <c r="G151" s="102">
        <v>5.3488927530819046</v>
      </c>
      <c r="H151" s="102">
        <v>4.9181086684353179</v>
      </c>
      <c r="I151" s="102">
        <v>4.6952590645649872</v>
      </c>
      <c r="J151" s="102">
        <v>4.9800389026550116</v>
      </c>
      <c r="K151" s="102">
        <v>5.2897427847257443</v>
      </c>
      <c r="L151" s="102">
        <v>4.9475519507033381</v>
      </c>
      <c r="M151" s="102">
        <v>3.2106133804692552</v>
      </c>
      <c r="N151" s="102">
        <v>0.18020513112085126</v>
      </c>
      <c r="O151" s="102">
        <v>4.7410451941359453</v>
      </c>
      <c r="P151" s="102">
        <v>4.3306154210584253</v>
      </c>
      <c r="Q151" s="102">
        <v>3.6823706026804577</v>
      </c>
      <c r="R151" s="102">
        <v>4.1679939871053113</v>
      </c>
      <c r="S151" s="102">
        <v>4.3711467672198836</v>
      </c>
      <c r="T151" s="102">
        <v>4.1103825475784115</v>
      </c>
      <c r="U151" s="102">
        <v>3.8956742578694619</v>
      </c>
      <c r="V151" s="102">
        <v>3.7982693991413319</v>
      </c>
      <c r="W151" s="102">
        <v>3.9577608627614196</v>
      </c>
      <c r="DA151" s="131" t="s">
        <v>2888</v>
      </c>
    </row>
    <row r="152" spans="1:105" ht="12" customHeight="1" x14ac:dyDescent="0.25">
      <c r="A152" s="103" t="s">
        <v>52</v>
      </c>
      <c r="B152" s="105">
        <v>9.8587142157235519</v>
      </c>
      <c r="C152" s="105">
        <v>9.8181579577772524</v>
      </c>
      <c r="D152" s="105">
        <v>10.183976218208782</v>
      </c>
      <c r="E152" s="105">
        <v>10.286938866885224</v>
      </c>
      <c r="F152" s="105">
        <v>10.392011091458146</v>
      </c>
      <c r="G152" s="105">
        <v>9.887158667974612</v>
      </c>
      <c r="H152" s="105">
        <v>10.448281565593492</v>
      </c>
      <c r="I152" s="105">
        <v>9.9811406329404679</v>
      </c>
      <c r="J152" s="105">
        <v>10.842967161940422</v>
      </c>
      <c r="K152" s="105">
        <v>11.506630258776486</v>
      </c>
      <c r="L152" s="105">
        <v>10.896740920080539</v>
      </c>
      <c r="M152" s="105">
        <v>9.5883943035317003</v>
      </c>
      <c r="N152" s="105">
        <v>10.032217468632409</v>
      </c>
      <c r="O152" s="105">
        <v>12.382635365735521</v>
      </c>
      <c r="P152" s="105">
        <v>12.084347337545001</v>
      </c>
      <c r="Q152" s="105">
        <v>11.510842940367645</v>
      </c>
      <c r="R152" s="105">
        <v>10.929798065236264</v>
      </c>
      <c r="S152" s="105">
        <v>11.335723829382699</v>
      </c>
      <c r="T152" s="105">
        <v>11.399380659974666</v>
      </c>
      <c r="U152" s="105">
        <v>11.613238866123327</v>
      </c>
      <c r="V152" s="105">
        <v>11.953953531079295</v>
      </c>
      <c r="W152" s="105">
        <v>12.230573931618842</v>
      </c>
      <c r="DA152" s="132" t="s">
        <v>2889</v>
      </c>
    </row>
    <row r="153" spans="1:105" ht="12" customHeight="1" x14ac:dyDescent="0.25">
      <c r="A153" s="106" t="s">
        <v>122</v>
      </c>
      <c r="B153" s="102">
        <v>21.382747384092621</v>
      </c>
      <c r="C153" s="102">
        <v>20.809086238935055</v>
      </c>
      <c r="D153" s="102">
        <v>21.014414723984736</v>
      </c>
      <c r="E153" s="102">
        <v>20.761397316191633</v>
      </c>
      <c r="F153" s="102">
        <v>21.270811044805857</v>
      </c>
      <c r="G153" s="102">
        <v>20.407274489462651</v>
      </c>
      <c r="H153" s="102">
        <v>20.963710382546445</v>
      </c>
      <c r="I153" s="102">
        <v>20.870423962405422</v>
      </c>
      <c r="J153" s="102">
        <v>22.148648956576864</v>
      </c>
      <c r="K153" s="102">
        <v>23.591073919170409</v>
      </c>
      <c r="L153" s="102">
        <v>22.822953348511298</v>
      </c>
      <c r="M153" s="102">
        <v>22.392233063862168</v>
      </c>
      <c r="N153" s="102">
        <v>21.265317665362875</v>
      </c>
      <c r="O153" s="102">
        <v>21.485463965610844</v>
      </c>
      <c r="P153" s="102">
        <v>21.313663188591079</v>
      </c>
      <c r="Q153" s="102">
        <v>21.173777330491109</v>
      </c>
      <c r="R153" s="102">
        <v>21.696996058557399</v>
      </c>
      <c r="S153" s="102">
        <v>21.310543796082683</v>
      </c>
      <c r="T153" s="102">
        <v>20.37899012671096</v>
      </c>
      <c r="U153" s="102">
        <v>20.23561183887054</v>
      </c>
      <c r="V153" s="102">
        <v>20.077257345181447</v>
      </c>
      <c r="W153" s="102">
        <v>21.054164114221514</v>
      </c>
      <c r="DA153" s="131" t="s">
        <v>2890</v>
      </c>
    </row>
    <row r="154" spans="1:105" ht="12" customHeight="1" x14ac:dyDescent="0.25">
      <c r="A154" s="107" t="s">
        <v>121</v>
      </c>
      <c r="B154" s="105">
        <v>14.226189734800471</v>
      </c>
      <c r="C154" s="105">
        <v>13.946827249434495</v>
      </c>
      <c r="D154" s="105">
        <v>14.284408463729887</v>
      </c>
      <c r="E154" s="105">
        <v>14.113613603593999</v>
      </c>
      <c r="F154" s="105">
        <v>14.548058296587222</v>
      </c>
      <c r="G154" s="105">
        <v>14.205679942717211</v>
      </c>
      <c r="H154" s="105">
        <v>14.441483749240883</v>
      </c>
      <c r="I154" s="105">
        <v>14.404389139717294</v>
      </c>
      <c r="J154" s="105">
        <v>15.269570796118225</v>
      </c>
      <c r="K154" s="105">
        <v>16.325509850474131</v>
      </c>
      <c r="L154" s="105">
        <v>15.867910283912721</v>
      </c>
      <c r="M154" s="105">
        <v>15.618910717989856</v>
      </c>
      <c r="N154" s="105">
        <v>14.671694072021376</v>
      </c>
      <c r="O154" s="105">
        <v>15.087933436621039</v>
      </c>
      <c r="P154" s="105">
        <v>15.091271770215435</v>
      </c>
      <c r="Q154" s="105">
        <v>14.985307604013013</v>
      </c>
      <c r="R154" s="105">
        <v>15.78866576698006</v>
      </c>
      <c r="S154" s="105">
        <v>15.822664139188772</v>
      </c>
      <c r="T154" s="105">
        <v>15.29727899874295</v>
      </c>
      <c r="U154" s="105">
        <v>15.428218451394278</v>
      </c>
      <c r="V154" s="105">
        <v>15.530517824852758</v>
      </c>
      <c r="W154" s="105">
        <v>16.615881702332537</v>
      </c>
      <c r="DA154" s="132" t="s">
        <v>2891</v>
      </c>
    </row>
    <row r="155" spans="1:105" ht="12" customHeight="1" x14ac:dyDescent="0.25">
      <c r="A155" s="108" t="s">
        <v>53</v>
      </c>
      <c r="B155" s="99">
        <v>4.2263826488653269</v>
      </c>
      <c r="C155" s="99">
        <v>4.0714166523364153</v>
      </c>
      <c r="D155" s="99">
        <v>4.227842561235108</v>
      </c>
      <c r="E155" s="99">
        <v>4.0347351126252802</v>
      </c>
      <c r="F155" s="99">
        <v>4.2282289731320839</v>
      </c>
      <c r="G155" s="99">
        <v>4.5999386210274551</v>
      </c>
      <c r="H155" s="99">
        <v>4.2547396947788148</v>
      </c>
      <c r="I155" s="99">
        <v>4.2819638366364892</v>
      </c>
      <c r="J155" s="99">
        <v>4.4603333879945106</v>
      </c>
      <c r="K155" s="99">
        <v>4.7974577473972131</v>
      </c>
      <c r="L155" s="99">
        <v>4.6806427176154575</v>
      </c>
      <c r="M155" s="99">
        <v>4.5016809469499108</v>
      </c>
      <c r="N155" s="99">
        <v>3.5685804098042233</v>
      </c>
      <c r="O155" s="99">
        <v>3.9398035168544343</v>
      </c>
      <c r="P155" s="99">
        <v>3.819367456447194</v>
      </c>
      <c r="Q155" s="99">
        <v>3.5653895697128966</v>
      </c>
      <c r="R155" s="99">
        <v>4.2766782097427489</v>
      </c>
      <c r="S155" s="99">
        <v>4.3501652476726873</v>
      </c>
      <c r="T155" s="99">
        <v>4.0503347664485432</v>
      </c>
      <c r="U155" s="99">
        <v>3.912268383538005</v>
      </c>
      <c r="V155" s="99">
        <v>3.8431309966030196</v>
      </c>
      <c r="W155" s="99">
        <v>4.178662855581643</v>
      </c>
      <c r="DA155" s="63" t="s">
        <v>2892</v>
      </c>
    </row>
    <row r="156" spans="1:105" ht="12" customHeight="1" x14ac:dyDescent="0.25">
      <c r="A156" s="108" t="s">
        <v>52</v>
      </c>
      <c r="B156" s="99">
        <v>9.9998070859351404</v>
      </c>
      <c r="C156" s="99">
        <v>9.8754105970980817</v>
      </c>
      <c r="D156" s="99">
        <v>10.056565902494777</v>
      </c>
      <c r="E156" s="99">
        <v>10.078878490968714</v>
      </c>
      <c r="F156" s="99">
        <v>10.319829323455137</v>
      </c>
      <c r="G156" s="99">
        <v>9.6057413216897576</v>
      </c>
      <c r="H156" s="99">
        <v>10.186744054462068</v>
      </c>
      <c r="I156" s="99">
        <v>10.122425303080805</v>
      </c>
      <c r="J156" s="99">
        <v>10.809237408123716</v>
      </c>
      <c r="K156" s="99">
        <v>11.528052103076917</v>
      </c>
      <c r="L156" s="99">
        <v>11.187267566297265</v>
      </c>
      <c r="M156" s="99">
        <v>11.117229771039947</v>
      </c>
      <c r="N156" s="99">
        <v>11.103113662217153</v>
      </c>
      <c r="O156" s="99">
        <v>11.148129919766603</v>
      </c>
      <c r="P156" s="99">
        <v>11.271904313768243</v>
      </c>
      <c r="Q156" s="99">
        <v>11.419918034300117</v>
      </c>
      <c r="R156" s="99">
        <v>11.511987557237314</v>
      </c>
      <c r="S156" s="99">
        <v>11.472498891516084</v>
      </c>
      <c r="T156" s="99">
        <v>11.246944232294409</v>
      </c>
      <c r="U156" s="99">
        <v>11.515950067856272</v>
      </c>
      <c r="V156" s="99">
        <v>11.687386828249737</v>
      </c>
      <c r="W156" s="99">
        <v>12.437218846750893</v>
      </c>
      <c r="DA156" s="63" t="s">
        <v>2893</v>
      </c>
    </row>
    <row r="157" spans="1:105" ht="12" customHeight="1" x14ac:dyDescent="0.25">
      <c r="A157" s="121" t="s">
        <v>54</v>
      </c>
      <c r="B157" s="123">
        <v>7.9265276633407646</v>
      </c>
      <c r="C157" s="123">
        <v>7.6467960001898705</v>
      </c>
      <c r="D157" s="123">
        <v>8.5422345183639283</v>
      </c>
      <c r="E157" s="123">
        <v>8.2170440553860065</v>
      </c>
      <c r="F157" s="123">
        <v>8.7697023098545532</v>
      </c>
      <c r="G157" s="123">
        <v>8.5363330864583542</v>
      </c>
      <c r="H157" s="123">
        <v>8.7656172399368391</v>
      </c>
      <c r="I157" s="123">
        <v>8.3348076769723676</v>
      </c>
      <c r="J157" s="123">
        <v>8.284944265273209</v>
      </c>
      <c r="K157" s="123">
        <v>8.6337699303089526</v>
      </c>
      <c r="L157" s="123">
        <v>8.2174297858111736</v>
      </c>
      <c r="M157" s="123">
        <v>7.7309196392073103</v>
      </c>
      <c r="N157" s="123">
        <v>7.466017943790705</v>
      </c>
      <c r="O157" s="123">
        <v>8.2521326013936207</v>
      </c>
      <c r="P157" s="123">
        <v>8.3527936239027714</v>
      </c>
      <c r="Q157" s="123">
        <v>8.181668455303889</v>
      </c>
      <c r="R157" s="123">
        <v>8.4966038098869792</v>
      </c>
      <c r="S157" s="123">
        <v>8.4285882599258706</v>
      </c>
      <c r="T157" s="123">
        <v>8.7523488140493928</v>
      </c>
      <c r="U157" s="123">
        <v>9.0658436555165487</v>
      </c>
      <c r="V157" s="123">
        <v>10.382383358989825</v>
      </c>
      <c r="W157" s="123">
        <v>10.062609625602727</v>
      </c>
      <c r="DA157" s="130" t="s">
        <v>2894</v>
      </c>
    </row>
    <row r="158" spans="1:105" ht="12" customHeight="1" x14ac:dyDescent="0.25">
      <c r="A158" s="97" t="s">
        <v>50</v>
      </c>
      <c r="B158" s="99">
        <v>9.9095786535901649</v>
      </c>
      <c r="C158" s="99">
        <v>9.9057464450756836</v>
      </c>
      <c r="D158" s="99">
        <v>10.446673241947932</v>
      </c>
      <c r="E158" s="99">
        <v>10.027043886818205</v>
      </c>
      <c r="F158" s="99">
        <v>11.379119365873587</v>
      </c>
      <c r="G158" s="99">
        <v>10.515447890418384</v>
      </c>
      <c r="H158" s="99">
        <v>10.495632412229789</v>
      </c>
      <c r="I158" s="99">
        <v>10.845905225231512</v>
      </c>
      <c r="J158" s="99">
        <v>10.881329556518429</v>
      </c>
      <c r="K158" s="99">
        <v>9.5364403896652217</v>
      </c>
      <c r="L158" s="99">
        <v>11.772445328348971</v>
      </c>
      <c r="M158" s="99">
        <v>10.940242438569184</v>
      </c>
      <c r="N158" s="99">
        <v>3.4115839110263373</v>
      </c>
      <c r="O158" s="99">
        <v>12.263452674987734</v>
      </c>
      <c r="P158" s="99">
        <v>11.823858644122682</v>
      </c>
      <c r="Q158" s="99">
        <v>10.304399741403349</v>
      </c>
      <c r="R158" s="99">
        <v>9.6729718177452977</v>
      </c>
      <c r="S158" s="99">
        <v>9.6097274045798979</v>
      </c>
      <c r="T158" s="99">
        <v>11.537569453971713</v>
      </c>
      <c r="U158" s="99">
        <v>11.893336392527139</v>
      </c>
      <c r="V158" s="99">
        <v>13.274649378581401</v>
      </c>
      <c r="W158" s="99">
        <v>12.788798267241237</v>
      </c>
      <c r="DA158" s="63" t="s">
        <v>2895</v>
      </c>
    </row>
    <row r="159" spans="1:105" ht="12" customHeight="1" x14ac:dyDescent="0.25">
      <c r="A159" s="109" t="s">
        <v>120</v>
      </c>
      <c r="B159" s="110">
        <v>7.8368102695025987</v>
      </c>
      <c r="C159" s="110">
        <v>7.5548974686805517</v>
      </c>
      <c r="D159" s="110">
        <v>8.4806851083818025</v>
      </c>
      <c r="E159" s="110">
        <v>8.1604350071601459</v>
      </c>
      <c r="F159" s="110">
        <v>8.68734482429997</v>
      </c>
      <c r="G159" s="110">
        <v>8.469352706937693</v>
      </c>
      <c r="H159" s="110">
        <v>8.7012007367568991</v>
      </c>
      <c r="I159" s="110">
        <v>8.2335914751476462</v>
      </c>
      <c r="J159" s="110">
        <v>8.1754352896622375</v>
      </c>
      <c r="K159" s="110">
        <v>8.5948132527804901</v>
      </c>
      <c r="L159" s="110">
        <v>8.0607451553999834</v>
      </c>
      <c r="M159" s="110">
        <v>7.581634424583152</v>
      </c>
      <c r="N159" s="110">
        <v>7.6798859985102288</v>
      </c>
      <c r="O159" s="110">
        <v>7.9444099712823633</v>
      </c>
      <c r="P159" s="110">
        <v>7.9931461841614952</v>
      </c>
      <c r="Q159" s="110">
        <v>7.9175883866938062</v>
      </c>
      <c r="R159" s="110">
        <v>8.3428526896339967</v>
      </c>
      <c r="S159" s="110">
        <v>8.2484086624707924</v>
      </c>
      <c r="T159" s="110">
        <v>8.1943701440234626</v>
      </c>
      <c r="U159" s="110">
        <v>8.3903222533976098</v>
      </c>
      <c r="V159" s="110">
        <v>9.5727237652278774</v>
      </c>
      <c r="W159" s="110">
        <v>9.2448113669147212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116.53751676936101</v>
      </c>
      <c r="C161" s="118">
        <f t="shared" si="54"/>
        <v>110.51657245503493</v>
      </c>
      <c r="D161" s="118">
        <f t="shared" si="54"/>
        <v>130.30165537951831</v>
      </c>
      <c r="E161" s="118">
        <f t="shared" si="54"/>
        <v>134.31788111161433</v>
      </c>
      <c r="F161" s="118">
        <f t="shared" si="54"/>
        <v>131.08759670942285</v>
      </c>
      <c r="G161" s="118">
        <f t="shared" si="54"/>
        <v>123.58342317298693</v>
      </c>
      <c r="H161" s="118">
        <f t="shared" si="54"/>
        <v>131.59461306079174</v>
      </c>
      <c r="I161" s="118">
        <f t="shared" si="54"/>
        <v>125.29255367881915</v>
      </c>
      <c r="J161" s="118">
        <f t="shared" si="54"/>
        <v>120.64910313996312</v>
      </c>
      <c r="K161" s="118">
        <f t="shared" si="54"/>
        <v>118.07031437713417</v>
      </c>
      <c r="L161" s="118">
        <f t="shared" si="54"/>
        <v>116.03720153101372</v>
      </c>
      <c r="M161" s="118">
        <f t="shared" si="54"/>
        <v>100.53600517836236</v>
      </c>
      <c r="N161" s="118">
        <f t="shared" si="54"/>
        <v>131.12866979369861</v>
      </c>
      <c r="O161" s="118">
        <f t="shared" si="54"/>
        <v>94.622585602222316</v>
      </c>
      <c r="P161" s="118">
        <f t="shared" si="54"/>
        <v>85.224593646925356</v>
      </c>
      <c r="Q161" s="118">
        <f t="shared" si="54"/>
        <v>86.817307328244496</v>
      </c>
      <c r="R161" s="118">
        <f t="shared" ref="R161:V161" si="55">R162+R164+R166+R175</f>
        <v>139.40343944054794</v>
      </c>
      <c r="S161" s="118">
        <f t="shared" si="55"/>
        <v>128.33932495557758</v>
      </c>
      <c r="T161" s="118">
        <f t="shared" si="55"/>
        <v>80.29538772961287</v>
      </c>
      <c r="U161" s="118">
        <f t="shared" si="55"/>
        <v>98.56960562740764</v>
      </c>
      <c r="V161" s="118">
        <f t="shared" si="55"/>
        <v>105.47148414472542</v>
      </c>
      <c r="W161" s="118">
        <f t="shared" ref="W161" si="56">W162+W164+W166+W175</f>
        <v>103.24241847211405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79.719419353104328</v>
      </c>
      <c r="C162" s="123">
        <f t="shared" si="57"/>
        <v>72.744251503080037</v>
      </c>
      <c r="D162" s="123">
        <f t="shared" si="57"/>
        <v>95.184194177336209</v>
      </c>
      <c r="E162" s="123">
        <f t="shared" si="57"/>
        <v>96.30840880599176</v>
      </c>
      <c r="F162" s="123">
        <f t="shared" si="57"/>
        <v>98.570454845463573</v>
      </c>
      <c r="G162" s="123">
        <f t="shared" si="57"/>
        <v>92.300173997633067</v>
      </c>
      <c r="H162" s="123">
        <f t="shared" si="57"/>
        <v>100.01427300475966</v>
      </c>
      <c r="I162" s="123">
        <f t="shared" si="57"/>
        <v>92.107991898526407</v>
      </c>
      <c r="J162" s="123">
        <f t="shared" si="57"/>
        <v>87.761496211651902</v>
      </c>
      <c r="K162" s="123">
        <f t="shared" si="57"/>
        <v>86.096179802031017</v>
      </c>
      <c r="L162" s="123">
        <f t="shared" si="57"/>
        <v>83.484447260264758</v>
      </c>
      <c r="M162" s="123">
        <f t="shared" si="57"/>
        <v>69.133056467417504</v>
      </c>
      <c r="N162" s="123">
        <f t="shared" si="57"/>
        <v>96.180105874153853</v>
      </c>
      <c r="O162" s="123">
        <f t="shared" si="57"/>
        <v>62.544072844882407</v>
      </c>
      <c r="P162" s="123">
        <f t="shared" si="57"/>
        <v>54.378918964731668</v>
      </c>
      <c r="Q162" s="123">
        <f t="shared" si="57"/>
        <v>54.467495997684054</v>
      </c>
      <c r="R162" s="123">
        <f t="shared" si="57"/>
        <v>104.14188298267929</v>
      </c>
      <c r="S162" s="123">
        <f t="shared" si="57"/>
        <v>92.234797257954781</v>
      </c>
      <c r="T162" s="123">
        <f t="shared" si="57"/>
        <v>47.050296318935139</v>
      </c>
      <c r="U162" s="123">
        <f t="shared" si="57"/>
        <v>60.352338683956134</v>
      </c>
      <c r="V162" s="123">
        <f t="shared" si="57"/>
        <v>66.89756989701533</v>
      </c>
      <c r="W162" s="123">
        <f t="shared" si="57"/>
        <v>65.03996745997965</v>
      </c>
      <c r="DA162" s="130" t="s">
        <v>2898</v>
      </c>
    </row>
    <row r="163" spans="1:105" ht="12" customHeight="1" x14ac:dyDescent="0.25">
      <c r="A163" s="97" t="s">
        <v>53</v>
      </c>
      <c r="B163" s="110">
        <v>79.719419353104328</v>
      </c>
      <c r="C163" s="110">
        <v>72.744251503080037</v>
      </c>
      <c r="D163" s="110">
        <v>95.184194177336209</v>
      </c>
      <c r="E163" s="110">
        <v>96.30840880599176</v>
      </c>
      <c r="F163" s="110">
        <v>98.570454845463573</v>
      </c>
      <c r="G163" s="110">
        <v>92.300173997633067</v>
      </c>
      <c r="H163" s="110">
        <v>100.01427300475966</v>
      </c>
      <c r="I163" s="110">
        <v>92.107991898526407</v>
      </c>
      <c r="J163" s="110">
        <v>87.761496211651902</v>
      </c>
      <c r="K163" s="110">
        <v>86.096179802031017</v>
      </c>
      <c r="L163" s="110">
        <v>83.484447260264758</v>
      </c>
      <c r="M163" s="110">
        <v>69.133056467417504</v>
      </c>
      <c r="N163" s="110">
        <v>96.180105874153853</v>
      </c>
      <c r="O163" s="110">
        <v>62.544072844882407</v>
      </c>
      <c r="P163" s="110">
        <v>54.378918964731668</v>
      </c>
      <c r="Q163" s="110">
        <v>54.467495997684054</v>
      </c>
      <c r="R163" s="110">
        <v>104.14188298267929</v>
      </c>
      <c r="S163" s="110">
        <v>92.234797257954781</v>
      </c>
      <c r="T163" s="110">
        <v>47.050296318935139</v>
      </c>
      <c r="U163" s="110">
        <v>60.352338683956134</v>
      </c>
      <c r="V163" s="110">
        <v>66.89756989701533</v>
      </c>
      <c r="W163" s="110">
        <v>65.03996745997965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12.07232997322742</v>
      </c>
      <c r="C164" s="123">
        <f t="shared" si="58"/>
        <v>13.661914178234348</v>
      </c>
      <c r="D164" s="123">
        <f t="shared" si="58"/>
        <v>9.5948508289755434</v>
      </c>
      <c r="E164" s="123">
        <f t="shared" si="58"/>
        <v>13.038209572026647</v>
      </c>
      <c r="F164" s="123">
        <f t="shared" si="58"/>
        <v>6.4250321002065398</v>
      </c>
      <c r="G164" s="123">
        <f t="shared" si="58"/>
        <v>5.9922438486090623</v>
      </c>
      <c r="H164" s="123">
        <f t="shared" si="58"/>
        <v>5.8049001072004316</v>
      </c>
      <c r="I164" s="123">
        <f t="shared" si="58"/>
        <v>8.2747685739446588</v>
      </c>
      <c r="J164" s="123">
        <f t="shared" si="58"/>
        <v>7.3879511345614084</v>
      </c>
      <c r="K164" s="123">
        <f t="shared" si="58"/>
        <v>5.0141585295224012</v>
      </c>
      <c r="L164" s="123">
        <f t="shared" si="58"/>
        <v>6.6548448503181552</v>
      </c>
      <c r="M164" s="123">
        <f t="shared" si="58"/>
        <v>6.2579137722641391</v>
      </c>
      <c r="N164" s="123">
        <f t="shared" si="58"/>
        <v>11.017999677068284</v>
      </c>
      <c r="O164" s="123">
        <f t="shared" si="58"/>
        <v>6.8744063792833563</v>
      </c>
      <c r="P164" s="123">
        <f t="shared" si="58"/>
        <v>5.5033831957275154</v>
      </c>
      <c r="Q164" s="123">
        <f t="shared" si="58"/>
        <v>7.3286588593441548</v>
      </c>
      <c r="R164" s="123">
        <f t="shared" si="58"/>
        <v>9.198885104477732</v>
      </c>
      <c r="S164" s="123">
        <f t="shared" si="58"/>
        <v>10.232770551862105</v>
      </c>
      <c r="T164" s="123">
        <f t="shared" si="58"/>
        <v>7.7947868943648357</v>
      </c>
      <c r="U164" s="123">
        <f t="shared" si="58"/>
        <v>12.391748703961177</v>
      </c>
      <c r="V164" s="123">
        <f t="shared" si="58"/>
        <v>11.426028812716808</v>
      </c>
      <c r="W164" s="123">
        <f t="shared" si="58"/>
        <v>10.285430010348968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12.07232997322742</v>
      </c>
      <c r="C165" s="99">
        <f>RES_hhdet_fech!C165/RES_summary!C$19</f>
        <v>13.661914178234348</v>
      </c>
      <c r="D165" s="99">
        <f>RES_hhdet_fech!D165/RES_summary!D$19</f>
        <v>9.5948508289755434</v>
      </c>
      <c r="E165" s="99">
        <f>RES_hhdet_fech!E165/RES_summary!E$19</f>
        <v>13.038209572026647</v>
      </c>
      <c r="F165" s="99">
        <f>RES_hhdet_fech!F165/RES_summary!F$19</f>
        <v>6.4250321002065398</v>
      </c>
      <c r="G165" s="99">
        <f>RES_hhdet_fech!G165/RES_summary!G$19</f>
        <v>5.9922438486090623</v>
      </c>
      <c r="H165" s="99">
        <f>RES_hhdet_fech!H165/RES_summary!H$19</f>
        <v>5.8049001072004316</v>
      </c>
      <c r="I165" s="99">
        <f>RES_hhdet_fech!I165/RES_summary!I$19</f>
        <v>8.2747685739446588</v>
      </c>
      <c r="J165" s="99">
        <f>RES_hhdet_fech!J165/RES_summary!J$19</f>
        <v>7.3879511345614084</v>
      </c>
      <c r="K165" s="99">
        <f>RES_hhdet_fech!K165/RES_summary!K$19</f>
        <v>5.0141585295224012</v>
      </c>
      <c r="L165" s="99">
        <f>RES_hhdet_fech!L165/RES_summary!L$19</f>
        <v>6.6548448503181552</v>
      </c>
      <c r="M165" s="99">
        <f>RES_hhdet_fech!M165/RES_summary!M$19</f>
        <v>6.2579137722641391</v>
      </c>
      <c r="N165" s="99">
        <f>RES_hhdet_fech!N165/RES_summary!N$19</f>
        <v>11.017999677068284</v>
      </c>
      <c r="O165" s="99">
        <f>RES_hhdet_fech!O165/RES_summary!O$19</f>
        <v>6.8744063792833563</v>
      </c>
      <c r="P165" s="99">
        <f>RES_hhdet_fech!P165/RES_summary!P$19</f>
        <v>5.5033831957275154</v>
      </c>
      <c r="Q165" s="99">
        <f>RES_hhdet_fech!Q165/RES_summary!Q$19</f>
        <v>7.3286588593441548</v>
      </c>
      <c r="R165" s="99">
        <f>RES_hhdet_fech!R165/RES_summary!R$19</f>
        <v>9.198885104477732</v>
      </c>
      <c r="S165" s="99">
        <f>RES_hhdet_fech!S165/RES_summary!S$19</f>
        <v>10.232770551862105</v>
      </c>
      <c r="T165" s="99">
        <f>RES_hhdet_fech!T165/RES_summary!T$19</f>
        <v>7.7947868943648357</v>
      </c>
      <c r="U165" s="99">
        <f>RES_hhdet_fech!U165/RES_summary!U$19</f>
        <v>12.391748703961177</v>
      </c>
      <c r="V165" s="99">
        <f>RES_hhdet_fech!V165/RES_summary!V$19</f>
        <v>11.426028812716808</v>
      </c>
      <c r="W165" s="99">
        <f>RES_hhdet_fech!W165/RES_summary!W$19</f>
        <v>10.285430010348968</v>
      </c>
      <c r="DA165" s="63" t="s">
        <v>2901</v>
      </c>
    </row>
    <row r="166" spans="1:105" ht="12" customHeight="1" x14ac:dyDescent="0.25">
      <c r="A166" s="121" t="s">
        <v>55</v>
      </c>
      <c r="B166" s="123">
        <v>16.819159217786055</v>
      </c>
      <c r="C166" s="123">
        <v>16.436024623225478</v>
      </c>
      <c r="D166" s="123">
        <v>16.924062875303981</v>
      </c>
      <c r="E166" s="123">
        <v>16.696875946138736</v>
      </c>
      <c r="F166" s="123">
        <v>17.271233904431682</v>
      </c>
      <c r="G166" s="123">
        <v>16.720608456739903</v>
      </c>
      <c r="H166" s="123">
        <v>16.996084995403528</v>
      </c>
      <c r="I166" s="123">
        <v>16.571732734619555</v>
      </c>
      <c r="J166" s="123">
        <v>17.214719223842344</v>
      </c>
      <c r="K166" s="123">
        <v>18.329596470326315</v>
      </c>
      <c r="L166" s="123">
        <v>17.682096254798743</v>
      </c>
      <c r="M166" s="123">
        <v>17.411975802200917</v>
      </c>
      <c r="N166" s="123">
        <v>16.446221957046841</v>
      </c>
      <c r="O166" s="123">
        <v>16.959014228341054</v>
      </c>
      <c r="P166" s="123">
        <v>17.004351668025567</v>
      </c>
      <c r="Q166" s="123">
        <v>16.833428383187677</v>
      </c>
      <c r="R166" s="123">
        <v>17.535852755993609</v>
      </c>
      <c r="S166" s="123">
        <v>17.402949250424253</v>
      </c>
      <c r="T166" s="123">
        <v>16.68973859763334</v>
      </c>
      <c r="U166" s="123">
        <v>16.754923434199245</v>
      </c>
      <c r="V166" s="123">
        <v>16.750238179696236</v>
      </c>
      <c r="W166" s="123">
        <v>17.842432588863137</v>
      </c>
      <c r="DA166" s="130" t="s">
        <v>2902</v>
      </c>
    </row>
    <row r="167" spans="1:105" ht="12" customHeight="1" x14ac:dyDescent="0.25">
      <c r="A167" s="97" t="s">
        <v>124</v>
      </c>
      <c r="B167" s="99">
        <v>23.611636899403955</v>
      </c>
      <c r="C167" s="99">
        <v>23.251696576997507</v>
      </c>
      <c r="D167" s="99">
        <v>24.073251067782611</v>
      </c>
      <c r="E167" s="99">
        <v>24.011746271960213</v>
      </c>
      <c r="F167" s="99">
        <v>24.257370779444194</v>
      </c>
      <c r="G167" s="99">
        <v>23.772330397614027</v>
      </c>
      <c r="H167" s="99">
        <v>24.238127987308165</v>
      </c>
      <c r="I167" s="99">
        <v>23.078162239388185</v>
      </c>
      <c r="J167" s="99">
        <v>24.866651942064024</v>
      </c>
      <c r="K167" s="99">
        <v>26.23249322941971</v>
      </c>
      <c r="L167" s="99">
        <v>24.569958869611501</v>
      </c>
      <c r="M167" s="99">
        <v>20.286437792357972</v>
      </c>
      <c r="N167" s="99">
        <v>17.839869718544705</v>
      </c>
      <c r="O167" s="99">
        <v>26.050833434060461</v>
      </c>
      <c r="P167" s="99">
        <v>24.650250186551286</v>
      </c>
      <c r="Q167" s="99">
        <v>22.798228157182649</v>
      </c>
      <c r="R167" s="99">
        <v>21.88794193282731</v>
      </c>
      <c r="S167" s="99">
        <v>22.191691400891646</v>
      </c>
      <c r="T167" s="99">
        <v>21.591413350765933</v>
      </c>
      <c r="U167" s="99">
        <v>21.423117063199388</v>
      </c>
      <c r="V167" s="99">
        <v>21.385675531973821</v>
      </c>
      <c r="W167" s="99">
        <v>21.286318424785268</v>
      </c>
      <c r="DA167" s="63" t="s">
        <v>2903</v>
      </c>
    </row>
    <row r="168" spans="1:105" ht="12" customHeight="1" x14ac:dyDescent="0.25">
      <c r="A168" s="97" t="s">
        <v>123</v>
      </c>
      <c r="B168" s="99">
        <v>14.520769821152484</v>
      </c>
      <c r="C168" s="99">
        <v>14.364888387807285</v>
      </c>
      <c r="D168" s="99">
        <v>15.045595115579982</v>
      </c>
      <c r="E168" s="99">
        <v>14.998404587869802</v>
      </c>
      <c r="F168" s="99">
        <v>15.249237303114414</v>
      </c>
      <c r="G168" s="99">
        <v>15.296435688726964</v>
      </c>
      <c r="H168" s="99">
        <v>15.385814413865754</v>
      </c>
      <c r="I168" s="99">
        <v>14.681621539947908</v>
      </c>
      <c r="J168" s="99">
        <v>15.78962267074238</v>
      </c>
      <c r="K168" s="99">
        <v>16.74162961686018</v>
      </c>
      <c r="L168" s="99">
        <v>15.773201767394388</v>
      </c>
      <c r="M168" s="99">
        <v>12.721313958501204</v>
      </c>
      <c r="N168" s="99">
        <v>10.15828701533108</v>
      </c>
      <c r="O168" s="99">
        <v>17.164782075010173</v>
      </c>
      <c r="P168" s="99">
        <v>16.571278959060713</v>
      </c>
      <c r="Q168" s="99">
        <v>15.490601528848694</v>
      </c>
      <c r="R168" s="99">
        <v>15.377623624394428</v>
      </c>
      <c r="S168" s="99">
        <v>15.946705976300251</v>
      </c>
      <c r="T168" s="99">
        <v>15.859240763300987</v>
      </c>
      <c r="U168" s="99">
        <v>15.932443352029861</v>
      </c>
      <c r="V168" s="99">
        <v>16.096896737620416</v>
      </c>
      <c r="W168" s="99">
        <v>16.406079656794354</v>
      </c>
      <c r="DA168" s="63" t="s">
        <v>2904</v>
      </c>
    </row>
    <row r="169" spans="1:105" ht="12" customHeight="1" x14ac:dyDescent="0.25">
      <c r="A169" s="100" t="s">
        <v>50</v>
      </c>
      <c r="B169" s="102">
        <v>4.6620556054289324</v>
      </c>
      <c r="C169" s="102">
        <v>4.5481849719497074</v>
      </c>
      <c r="D169" s="102">
        <v>4.8516374826295072</v>
      </c>
      <c r="E169" s="102">
        <v>4.6969953305108767</v>
      </c>
      <c r="F169" s="102">
        <v>4.8399450282852534</v>
      </c>
      <c r="G169" s="102">
        <v>5.3983201079418945</v>
      </c>
      <c r="H169" s="102">
        <v>4.9343354231341356</v>
      </c>
      <c r="I169" s="102">
        <v>4.7049549729927067</v>
      </c>
      <c r="J169" s="102">
        <v>4.9654436417026258</v>
      </c>
      <c r="K169" s="102">
        <v>5.2671140694001926</v>
      </c>
      <c r="L169" s="102">
        <v>4.9215155096154533</v>
      </c>
      <c r="M169" s="102">
        <v>3.1772161692018042</v>
      </c>
      <c r="N169" s="102">
        <v>0.18059530059914269</v>
      </c>
      <c r="O169" s="102">
        <v>4.8038946553611916</v>
      </c>
      <c r="P169" s="102">
        <v>4.4185552872485294</v>
      </c>
      <c r="Q169" s="102">
        <v>3.8341564973355702</v>
      </c>
      <c r="R169" s="102">
        <v>4.2961192031854871</v>
      </c>
      <c r="S169" s="102">
        <v>4.4976836102664652</v>
      </c>
      <c r="T169" s="102">
        <v>4.3468884637802052</v>
      </c>
      <c r="U169" s="102">
        <v>4.1870410902798714</v>
      </c>
      <c r="V169" s="102">
        <v>4.0307647271061198</v>
      </c>
      <c r="W169" s="102">
        <v>4.0645309733359252</v>
      </c>
      <c r="DA169" s="131" t="s">
        <v>2905</v>
      </c>
    </row>
    <row r="170" spans="1:105" ht="12" customHeight="1" x14ac:dyDescent="0.25">
      <c r="A170" s="103" t="s">
        <v>52</v>
      </c>
      <c r="B170" s="105">
        <v>9.8587142157235537</v>
      </c>
      <c r="C170" s="105">
        <v>9.8167034158575817</v>
      </c>
      <c r="D170" s="105">
        <v>10.193957632950472</v>
      </c>
      <c r="E170" s="105">
        <v>10.301409257358925</v>
      </c>
      <c r="F170" s="105">
        <v>10.409292274829165</v>
      </c>
      <c r="G170" s="105">
        <v>9.8981155807850687</v>
      </c>
      <c r="H170" s="105">
        <v>10.451478990731616</v>
      </c>
      <c r="I170" s="105">
        <v>9.9766665669552044</v>
      </c>
      <c r="J170" s="105">
        <v>10.824179029039753</v>
      </c>
      <c r="K170" s="105">
        <v>11.47451554745999</v>
      </c>
      <c r="L170" s="105">
        <v>10.851686257778933</v>
      </c>
      <c r="M170" s="105">
        <v>9.5440977892994017</v>
      </c>
      <c r="N170" s="105">
        <v>9.9776917147319359</v>
      </c>
      <c r="O170" s="105">
        <v>12.36088741964898</v>
      </c>
      <c r="P170" s="105">
        <v>12.152723671812184</v>
      </c>
      <c r="Q170" s="105">
        <v>11.656445031513124</v>
      </c>
      <c r="R170" s="105">
        <v>11.081504421208939</v>
      </c>
      <c r="S170" s="105">
        <v>11.449022366033784</v>
      </c>
      <c r="T170" s="105">
        <v>11.51235229952078</v>
      </c>
      <c r="U170" s="105">
        <v>11.745402261749986</v>
      </c>
      <c r="V170" s="105">
        <v>12.066132010514293</v>
      </c>
      <c r="W170" s="105">
        <v>12.341548683458427</v>
      </c>
      <c r="DA170" s="132" t="s">
        <v>2906</v>
      </c>
    </row>
    <row r="171" spans="1:105" ht="12" customHeight="1" x14ac:dyDescent="0.25">
      <c r="A171" s="106" t="s">
        <v>122</v>
      </c>
      <c r="B171" s="102">
        <v>21.382747384092621</v>
      </c>
      <c r="C171" s="102">
        <v>20.925716898117763</v>
      </c>
      <c r="D171" s="102">
        <v>21.244164810122438</v>
      </c>
      <c r="E171" s="102">
        <v>21.003981273488225</v>
      </c>
      <c r="F171" s="102">
        <v>21.481397778231095</v>
      </c>
      <c r="G171" s="102">
        <v>20.565033347884157</v>
      </c>
      <c r="H171" s="102">
        <v>21.048133911266543</v>
      </c>
      <c r="I171" s="102">
        <v>20.919110348541622</v>
      </c>
      <c r="J171" s="102">
        <v>22.188171437858887</v>
      </c>
      <c r="K171" s="102">
        <v>23.594922518702258</v>
      </c>
      <c r="L171" s="102">
        <v>22.824943126742607</v>
      </c>
      <c r="M171" s="102">
        <v>22.429178076660182</v>
      </c>
      <c r="N171" s="102">
        <v>21.336496519420198</v>
      </c>
      <c r="O171" s="102">
        <v>21.549775284655663</v>
      </c>
      <c r="P171" s="102">
        <v>21.461907861076249</v>
      </c>
      <c r="Q171" s="102">
        <v>21.386947779723943</v>
      </c>
      <c r="R171" s="102">
        <v>22.007134070332285</v>
      </c>
      <c r="S171" s="102">
        <v>21.703251536172711</v>
      </c>
      <c r="T171" s="102">
        <v>20.831273192133654</v>
      </c>
      <c r="U171" s="102">
        <v>20.904791523837897</v>
      </c>
      <c r="V171" s="102">
        <v>20.787406423945946</v>
      </c>
      <c r="W171" s="102">
        <v>21.568305092895926</v>
      </c>
      <c r="DA171" s="131" t="s">
        <v>2907</v>
      </c>
    </row>
    <row r="172" spans="1:105" ht="12" customHeight="1" x14ac:dyDescent="0.25">
      <c r="A172" s="107" t="s">
        <v>121</v>
      </c>
      <c r="B172" s="105">
        <v>14.226189734800471</v>
      </c>
      <c r="C172" s="105">
        <v>13.972923588394016</v>
      </c>
      <c r="D172" s="105">
        <v>14.332816560464149</v>
      </c>
      <c r="E172" s="105">
        <v>14.169595113742766</v>
      </c>
      <c r="F172" s="105">
        <v>14.602909715874242</v>
      </c>
      <c r="G172" s="105">
        <v>14.255621778427416</v>
      </c>
      <c r="H172" s="105">
        <v>14.47193417885607</v>
      </c>
      <c r="I172" s="105">
        <v>14.426245157296382</v>
      </c>
      <c r="J172" s="105">
        <v>15.280799011952737</v>
      </c>
      <c r="K172" s="105">
        <v>16.328732630733594</v>
      </c>
      <c r="L172" s="105">
        <v>15.870727604503456</v>
      </c>
      <c r="M172" s="105">
        <v>15.626724368525613</v>
      </c>
      <c r="N172" s="105">
        <v>14.686016248378243</v>
      </c>
      <c r="O172" s="105">
        <v>15.105596211630955</v>
      </c>
      <c r="P172" s="105">
        <v>15.150891916580134</v>
      </c>
      <c r="Q172" s="105">
        <v>15.105060215018314</v>
      </c>
      <c r="R172" s="105">
        <v>15.921595377775361</v>
      </c>
      <c r="S172" s="105">
        <v>15.951826585433453</v>
      </c>
      <c r="T172" s="105">
        <v>15.43726191977183</v>
      </c>
      <c r="U172" s="105">
        <v>15.583285088754092</v>
      </c>
      <c r="V172" s="105">
        <v>15.697216139395987</v>
      </c>
      <c r="W172" s="105">
        <v>16.789939548853376</v>
      </c>
      <c r="DA172" s="132" t="s">
        <v>2908</v>
      </c>
    </row>
    <row r="173" spans="1:105" ht="12" customHeight="1" x14ac:dyDescent="0.25">
      <c r="A173" s="108" t="s">
        <v>53</v>
      </c>
      <c r="B173" s="99">
        <v>4.2263826488653287</v>
      </c>
      <c r="C173" s="99">
        <v>4.0962372214441833</v>
      </c>
      <c r="D173" s="99">
        <v>4.2722585785826022</v>
      </c>
      <c r="E173" s="99">
        <v>4.0833763823099343</v>
      </c>
      <c r="F173" s="99">
        <v>4.2725404265347544</v>
      </c>
      <c r="G173" s="99">
        <v>4.6385344394533465</v>
      </c>
      <c r="H173" s="99">
        <v>4.2730106142835833</v>
      </c>
      <c r="I173" s="99">
        <v>4.292535859739619</v>
      </c>
      <c r="J173" s="99">
        <v>4.464280074331219</v>
      </c>
      <c r="K173" s="99">
        <v>4.7961634777052575</v>
      </c>
      <c r="L173" s="99">
        <v>4.680289089725127</v>
      </c>
      <c r="M173" s="99">
        <v>4.5068753962105461</v>
      </c>
      <c r="N173" s="99">
        <v>3.5801369216016528</v>
      </c>
      <c r="O173" s="99">
        <v>3.9557507028638699</v>
      </c>
      <c r="P173" s="99">
        <v>3.8569117565588549</v>
      </c>
      <c r="Q173" s="99">
        <v>3.6327729205165564</v>
      </c>
      <c r="R173" s="99">
        <v>4.3531699292941797</v>
      </c>
      <c r="S173" s="99">
        <v>4.427621562584708</v>
      </c>
      <c r="T173" s="99">
        <v>4.1372588525778449</v>
      </c>
      <c r="U173" s="99">
        <v>4.0120204563545272</v>
      </c>
      <c r="V173" s="99">
        <v>3.9486111625377163</v>
      </c>
      <c r="W173" s="99">
        <v>4.2773322258091406</v>
      </c>
      <c r="DA173" s="63" t="s">
        <v>2909</v>
      </c>
    </row>
    <row r="174" spans="1:105" ht="12" customHeight="1" x14ac:dyDescent="0.25">
      <c r="A174" s="115" t="s">
        <v>52</v>
      </c>
      <c r="B174" s="110">
        <v>9.9998070859351422</v>
      </c>
      <c r="C174" s="110">
        <v>9.8766863669498299</v>
      </c>
      <c r="D174" s="110">
        <v>10.060557981881548</v>
      </c>
      <c r="E174" s="110">
        <v>10.086218731432831</v>
      </c>
      <c r="F174" s="110">
        <v>10.330369289339485</v>
      </c>
      <c r="G174" s="110">
        <v>9.6170873389740716</v>
      </c>
      <c r="H174" s="110">
        <v>10.198923564572487</v>
      </c>
      <c r="I174" s="110">
        <v>10.133709297556763</v>
      </c>
      <c r="J174" s="110">
        <v>10.816518937621517</v>
      </c>
      <c r="K174" s="110">
        <v>11.532569153028337</v>
      </c>
      <c r="L174" s="110">
        <v>11.190438514778329</v>
      </c>
      <c r="M174" s="110">
        <v>11.119848972315067</v>
      </c>
      <c r="N174" s="110">
        <v>11.105879326776586</v>
      </c>
      <c r="O174" s="110">
        <v>11.149845508767084</v>
      </c>
      <c r="P174" s="110">
        <v>11.293980160021277</v>
      </c>
      <c r="Q174" s="110">
        <v>11.472287294501758</v>
      </c>
      <c r="R174" s="110">
        <v>11.568425448481181</v>
      </c>
      <c r="S174" s="110">
        <v>11.524205022848747</v>
      </c>
      <c r="T174" s="110">
        <v>11.300003067193986</v>
      </c>
      <c r="U174" s="110">
        <v>11.571264632399561</v>
      </c>
      <c r="V174" s="110">
        <v>11.748604976858269</v>
      </c>
      <c r="W174" s="110">
        <v>12.512607323044232</v>
      </c>
      <c r="DA174" s="60" t="s">
        <v>2910</v>
      </c>
    </row>
    <row r="175" spans="1:105" ht="12" customHeight="1" x14ac:dyDescent="0.25">
      <c r="A175" s="121" t="s">
        <v>54</v>
      </c>
      <c r="B175" s="123">
        <v>7.9266082252431991</v>
      </c>
      <c r="C175" s="123">
        <v>7.6743821504950809</v>
      </c>
      <c r="D175" s="123">
        <v>8.5985474979025778</v>
      </c>
      <c r="E175" s="123">
        <v>8.2743867874571784</v>
      </c>
      <c r="F175" s="123">
        <v>8.8208758593210508</v>
      </c>
      <c r="G175" s="123">
        <v>8.57039687000489</v>
      </c>
      <c r="H175" s="123">
        <v>8.7793549534281361</v>
      </c>
      <c r="I175" s="123">
        <v>8.3380604717285252</v>
      </c>
      <c r="J175" s="123">
        <v>8.2849365699074582</v>
      </c>
      <c r="K175" s="123">
        <v>8.630379575254441</v>
      </c>
      <c r="L175" s="123">
        <v>8.215813165632051</v>
      </c>
      <c r="M175" s="123">
        <v>7.7330591364797909</v>
      </c>
      <c r="N175" s="123">
        <v>7.4843422854296184</v>
      </c>
      <c r="O175" s="123">
        <v>8.245092149715493</v>
      </c>
      <c r="P175" s="123">
        <v>8.3379398184405993</v>
      </c>
      <c r="Q175" s="123">
        <v>8.1877240880286184</v>
      </c>
      <c r="R175" s="123">
        <v>8.5268185973973125</v>
      </c>
      <c r="S175" s="123">
        <v>8.4688078953364432</v>
      </c>
      <c r="T175" s="123">
        <v>8.7605659186795553</v>
      </c>
      <c r="U175" s="123">
        <v>9.0705948052910834</v>
      </c>
      <c r="V175" s="123">
        <v>10.397647255297048</v>
      </c>
      <c r="W175" s="123">
        <v>10.074588412922303</v>
      </c>
      <c r="DA175" s="130" t="s">
        <v>2911</v>
      </c>
    </row>
    <row r="176" spans="1:105" ht="12" customHeight="1" x14ac:dyDescent="0.25">
      <c r="A176" s="97" t="s">
        <v>50</v>
      </c>
      <c r="B176" s="99">
        <v>9.9095786535901667</v>
      </c>
      <c r="C176" s="99">
        <v>9.9214782034486895</v>
      </c>
      <c r="D176" s="99">
        <v>10.479690146557287</v>
      </c>
      <c r="E176" s="99">
        <v>10.06871102120887</v>
      </c>
      <c r="F176" s="99">
        <v>11.422021136666187</v>
      </c>
      <c r="G176" s="99">
        <v>10.546856132619956</v>
      </c>
      <c r="H176" s="99">
        <v>10.508296690376977</v>
      </c>
      <c r="I176" s="99">
        <v>10.850792359663886</v>
      </c>
      <c r="J176" s="99">
        <v>10.882125922942718</v>
      </c>
      <c r="K176" s="99">
        <v>9.5343622631858391</v>
      </c>
      <c r="L176" s="99">
        <v>11.77080798747428</v>
      </c>
      <c r="M176" s="99">
        <v>10.941743957229436</v>
      </c>
      <c r="N176" s="99">
        <v>3.4126197712854562</v>
      </c>
      <c r="O176" s="99">
        <v>12.265859406677267</v>
      </c>
      <c r="P176" s="99">
        <v>11.825673792881208</v>
      </c>
      <c r="Q176" s="99">
        <v>10.305308448196916</v>
      </c>
      <c r="R176" s="99">
        <v>9.6752476733928372</v>
      </c>
      <c r="S176" s="99">
        <v>9.6197185170898472</v>
      </c>
      <c r="T176" s="99">
        <v>11.572873188979754</v>
      </c>
      <c r="U176" s="99">
        <v>11.95888499825883</v>
      </c>
      <c r="V176" s="99">
        <v>13.362792788898327</v>
      </c>
      <c r="W176" s="99">
        <v>12.852931850975455</v>
      </c>
      <c r="DA176" s="63" t="s">
        <v>2912</v>
      </c>
    </row>
    <row r="177" spans="1:105" ht="12" customHeight="1" x14ac:dyDescent="0.25">
      <c r="A177" s="109" t="s">
        <v>120</v>
      </c>
      <c r="B177" s="110">
        <v>7.8368102695025996</v>
      </c>
      <c r="C177" s="110">
        <v>7.5783985226427673</v>
      </c>
      <c r="D177" s="110">
        <v>8.5276603884611291</v>
      </c>
      <c r="E177" s="110">
        <v>8.2102645544806556</v>
      </c>
      <c r="F177" s="110">
        <v>8.7315659606419977</v>
      </c>
      <c r="G177" s="110">
        <v>8.5027852854288692</v>
      </c>
      <c r="H177" s="110">
        <v>8.7169604591814771</v>
      </c>
      <c r="I177" s="110">
        <v>8.2409376123211402</v>
      </c>
      <c r="J177" s="110">
        <v>8.1775917567593037</v>
      </c>
      <c r="K177" s="110">
        <v>8.5916998666819602</v>
      </c>
      <c r="L177" s="110">
        <v>8.058787178875912</v>
      </c>
      <c r="M177" s="110">
        <v>7.5851346952671577</v>
      </c>
      <c r="N177" s="110">
        <v>7.6896645878772691</v>
      </c>
      <c r="O177" s="110">
        <v>7.9560728394681393</v>
      </c>
      <c r="P177" s="110">
        <v>8.0136748961392836</v>
      </c>
      <c r="Q177" s="110">
        <v>7.95399409049607</v>
      </c>
      <c r="R177" s="110">
        <v>8.3864378024146635</v>
      </c>
      <c r="S177" s="110">
        <v>8.3047855758562612</v>
      </c>
      <c r="T177" s="110">
        <v>8.2794881337039232</v>
      </c>
      <c r="U177" s="110">
        <v>8.5216597934624208</v>
      </c>
      <c r="V177" s="110">
        <v>9.7571241823411725</v>
      </c>
      <c r="W177" s="110">
        <v>9.4047434477060428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73.262798483240303</v>
      </c>
      <c r="C3" s="118">
        <f t="shared" si="0"/>
        <v>84.223448483856586</v>
      </c>
      <c r="D3" s="118">
        <f t="shared" si="0"/>
        <v>62.512240681939439</v>
      </c>
      <c r="E3" s="118">
        <f t="shared" si="0"/>
        <v>82.412280379739869</v>
      </c>
      <c r="F3" s="118">
        <f t="shared" si="0"/>
        <v>95.047477258240079</v>
      </c>
      <c r="G3" s="118">
        <f t="shared" si="0"/>
        <v>104.00895572650008</v>
      </c>
      <c r="H3" s="118">
        <f t="shared" si="0"/>
        <v>57.755854154620671</v>
      </c>
      <c r="I3" s="118">
        <f t="shared" si="0"/>
        <v>63.445046987440129</v>
      </c>
      <c r="J3" s="118">
        <f t="shared" si="0"/>
        <v>133.93520060828482</v>
      </c>
      <c r="K3" s="118">
        <f t="shared" si="0"/>
        <v>88.46298915591295</v>
      </c>
      <c r="L3" s="118">
        <f t="shared" si="0"/>
        <v>82.71088330759207</v>
      </c>
      <c r="M3" s="118">
        <f t="shared" si="0"/>
        <v>111.84184532834895</v>
      </c>
      <c r="N3" s="118">
        <f t="shared" si="0"/>
        <v>39.45511079630937</v>
      </c>
      <c r="O3" s="118">
        <f t="shared" si="0"/>
        <v>49.585273981424088</v>
      </c>
      <c r="P3" s="118">
        <f t="shared" si="0"/>
        <v>79.645544376685876</v>
      </c>
      <c r="Q3" s="118">
        <f t="shared" si="0"/>
        <v>107.75565565204857</v>
      </c>
      <c r="R3" s="118">
        <f t="shared" ref="R3:V3" si="1">R4+R7+R9+R19</f>
        <v>70.426887222393091</v>
      </c>
      <c r="S3" s="118">
        <f t="shared" si="1"/>
        <v>99.435206360295808</v>
      </c>
      <c r="T3" s="118">
        <f t="shared" si="1"/>
        <v>84.133407348945369</v>
      </c>
      <c r="U3" s="118">
        <f t="shared" si="1"/>
        <v>90.855050562256267</v>
      </c>
      <c r="V3" s="118">
        <f t="shared" si="1"/>
        <v>90.55205280549626</v>
      </c>
      <c r="W3" s="118">
        <f t="shared" ref="W3" si="2">W4+W7+W9+W19</f>
        <v>91.318982954382022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50.892320563100732</v>
      </c>
      <c r="C4" s="123">
        <f t="shared" si="3"/>
        <v>59.686224279391745</v>
      </c>
      <c r="D4" s="123">
        <f t="shared" si="3"/>
        <v>35.268123477924647</v>
      </c>
      <c r="E4" s="123">
        <f t="shared" si="3"/>
        <v>48.950537108003871</v>
      </c>
      <c r="F4" s="123">
        <f t="shared" si="3"/>
        <v>65.437522383418369</v>
      </c>
      <c r="G4" s="123">
        <f t="shared" si="3"/>
        <v>75.083378770727791</v>
      </c>
      <c r="H4" s="123">
        <f t="shared" si="3"/>
        <v>28.710410125152762</v>
      </c>
      <c r="I4" s="123">
        <f t="shared" si="3"/>
        <v>35.198049385437024</v>
      </c>
      <c r="J4" s="123">
        <f t="shared" si="3"/>
        <v>107.70946287837423</v>
      </c>
      <c r="K4" s="123">
        <f t="shared" si="3"/>
        <v>64.38647691716568</v>
      </c>
      <c r="L4" s="123">
        <f t="shared" si="3"/>
        <v>58.446517380518486</v>
      </c>
      <c r="M4" s="123">
        <f t="shared" si="3"/>
        <v>87.467421062784766</v>
      </c>
      <c r="N4" s="123">
        <f t="shared" si="3"/>
        <v>9.2988755699071373</v>
      </c>
      <c r="O4" s="123">
        <f t="shared" si="3"/>
        <v>21.85308699414071</v>
      </c>
      <c r="P4" s="123">
        <f t="shared" si="3"/>
        <v>50.988424713312327</v>
      </c>
      <c r="Q4" s="123">
        <f t="shared" si="3"/>
        <v>72.164603400123966</v>
      </c>
      <c r="R4" s="123">
        <f t="shared" ref="R4:V4" si="4">SUM(R5:R6)</f>
        <v>28.532048782128786</v>
      </c>
      <c r="S4" s="123">
        <f t="shared" si="4"/>
        <v>57.152156774653228</v>
      </c>
      <c r="T4" s="123">
        <f t="shared" si="4"/>
        <v>46.49792767715941</v>
      </c>
      <c r="U4" s="123">
        <f t="shared" si="4"/>
        <v>45.131574801026737</v>
      </c>
      <c r="V4" s="123">
        <f t="shared" si="4"/>
        <v>45.733893231317779</v>
      </c>
      <c r="W4" s="123">
        <f t="shared" ref="W4" si="5">SUM(W5:W6)</f>
        <v>49.3212385737055</v>
      </c>
      <c r="DA4" s="130" t="s">
        <v>2916</v>
      </c>
    </row>
    <row r="5" spans="1:105" ht="12" customHeight="1" x14ac:dyDescent="0.25">
      <c r="A5" s="97" t="s">
        <v>51</v>
      </c>
      <c r="B5" s="99">
        <v>50.404226052034844</v>
      </c>
      <c r="C5" s="99">
        <v>59.137230698020836</v>
      </c>
      <c r="D5" s="99">
        <v>34.934161374690717</v>
      </c>
      <c r="E5" s="99">
        <v>48.513486449103546</v>
      </c>
      <c r="F5" s="99">
        <v>64.81551326444287</v>
      </c>
      <c r="G5" s="99">
        <v>74.379718933869924</v>
      </c>
      <c r="H5" s="99">
        <v>28.44816624708783</v>
      </c>
      <c r="I5" s="99">
        <v>34.896513662620173</v>
      </c>
      <c r="J5" s="99">
        <v>106.78441775879611</v>
      </c>
      <c r="K5" s="99">
        <v>63.806985335503981</v>
      </c>
      <c r="L5" s="99">
        <v>57.949742239688327</v>
      </c>
      <c r="M5" s="99">
        <v>86.726227250098219</v>
      </c>
      <c r="N5" s="99">
        <v>9.2287483800413188</v>
      </c>
      <c r="O5" s="99">
        <v>21.672336151740563</v>
      </c>
      <c r="P5" s="99">
        <v>50.554530532912324</v>
      </c>
      <c r="Q5" s="99">
        <v>71.584381450678706</v>
      </c>
      <c r="R5" s="99">
        <v>28.304023211077872</v>
      </c>
      <c r="S5" s="99">
        <v>56.697052807946072</v>
      </c>
      <c r="T5" s="99">
        <v>46.129268446134049</v>
      </c>
      <c r="U5" s="99">
        <v>44.774988809830219</v>
      </c>
      <c r="V5" s="99">
        <v>45.373427985495013</v>
      </c>
      <c r="W5" s="99">
        <v>48.932969872043145</v>
      </c>
      <c r="DA5" s="63" t="s">
        <v>2917</v>
      </c>
    </row>
    <row r="6" spans="1:105" ht="12" customHeight="1" x14ac:dyDescent="0.25">
      <c r="A6" s="97" t="s">
        <v>53</v>
      </c>
      <c r="B6" s="99">
        <v>0.48809451106588786</v>
      </c>
      <c r="C6" s="99">
        <v>0.54899358137091003</v>
      </c>
      <c r="D6" s="99">
        <v>0.3339621032339295</v>
      </c>
      <c r="E6" s="99">
        <v>0.43705065890032396</v>
      </c>
      <c r="F6" s="99">
        <v>0.62200911897549316</v>
      </c>
      <c r="G6" s="99">
        <v>0.70365983685787137</v>
      </c>
      <c r="H6" s="99">
        <v>0.26224387806493249</v>
      </c>
      <c r="I6" s="99">
        <v>0.30153572281685254</v>
      </c>
      <c r="J6" s="99">
        <v>0.92504511957812152</v>
      </c>
      <c r="K6" s="99">
        <v>0.57949158166170223</v>
      </c>
      <c r="L6" s="99">
        <v>0.49677514083016222</v>
      </c>
      <c r="M6" s="99">
        <v>0.74119381268654294</v>
      </c>
      <c r="N6" s="99">
        <v>7.0127189865817938E-2</v>
      </c>
      <c r="O6" s="99">
        <v>0.18075084240014622</v>
      </c>
      <c r="P6" s="99">
        <v>0.43389418040000094</v>
      </c>
      <c r="Q6" s="99">
        <v>0.58022194944525707</v>
      </c>
      <c r="R6" s="99">
        <v>0.22802557105091253</v>
      </c>
      <c r="S6" s="99">
        <v>0.45510396670715547</v>
      </c>
      <c r="T6" s="99">
        <v>0.36865923102536441</v>
      </c>
      <c r="U6" s="99">
        <v>0.35658599119651663</v>
      </c>
      <c r="V6" s="99">
        <v>0.36046524582276929</v>
      </c>
      <c r="W6" s="99">
        <v>0.38826870166235811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4.1277058304930057</v>
      </c>
      <c r="C7" s="123">
        <f t="shared" si="6"/>
        <v>6.6337487913216746</v>
      </c>
      <c r="D7" s="123">
        <f t="shared" si="6"/>
        <v>8.3105631405769191</v>
      </c>
      <c r="E7" s="123">
        <f t="shared" si="6"/>
        <v>14.81348182798857</v>
      </c>
      <c r="F7" s="123">
        <f t="shared" si="6"/>
        <v>10.152582802180422</v>
      </c>
      <c r="G7" s="123">
        <f t="shared" si="6"/>
        <v>10.106442646793896</v>
      </c>
      <c r="H7" s="123">
        <f t="shared" si="6"/>
        <v>9.6612099387965635</v>
      </c>
      <c r="I7" s="123">
        <f t="shared" si="6"/>
        <v>9.2203734628534466</v>
      </c>
      <c r="J7" s="123">
        <f t="shared" si="6"/>
        <v>6.4304127077694213</v>
      </c>
      <c r="K7" s="123">
        <f t="shared" si="6"/>
        <v>3.0685114673619882</v>
      </c>
      <c r="L7" s="123">
        <f t="shared" si="6"/>
        <v>3.9647020329212914</v>
      </c>
      <c r="M7" s="123">
        <f t="shared" si="6"/>
        <v>4.5940001615711701</v>
      </c>
      <c r="N7" s="123">
        <f t="shared" si="6"/>
        <v>11.11669492643262</v>
      </c>
      <c r="O7" s="123">
        <f t="shared" si="6"/>
        <v>7.8916444025072821</v>
      </c>
      <c r="P7" s="123">
        <f t="shared" si="6"/>
        <v>8.6834028639289151</v>
      </c>
      <c r="Q7" s="123">
        <f t="shared" si="6"/>
        <v>15.662299026185616</v>
      </c>
      <c r="R7" s="123">
        <f t="shared" si="6"/>
        <v>21.044382673245025</v>
      </c>
      <c r="S7" s="123">
        <f t="shared" si="6"/>
        <v>21.383339880601383</v>
      </c>
      <c r="T7" s="123">
        <f t="shared" si="6"/>
        <v>16.909270708990146</v>
      </c>
      <c r="U7" s="123">
        <f t="shared" si="6"/>
        <v>24.52688666620611</v>
      </c>
      <c r="V7" s="123">
        <f t="shared" si="6"/>
        <v>22.404731854589855</v>
      </c>
      <c r="W7" s="123">
        <f t="shared" si="6"/>
        <v>18.689341834509857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4.1277058304930057</v>
      </c>
      <c r="C8" s="99">
        <f>RES_hhdet_tesh!C8/RES_summary!C$19</f>
        <v>6.6337487913216746</v>
      </c>
      <c r="D8" s="99">
        <f>RES_hhdet_tesh!D8/RES_summary!D$19</f>
        <v>8.3105631405769191</v>
      </c>
      <c r="E8" s="99">
        <f>RES_hhdet_tesh!E8/RES_summary!E$19</f>
        <v>14.81348182798857</v>
      </c>
      <c r="F8" s="99">
        <f>RES_hhdet_tesh!F8/RES_summary!F$19</f>
        <v>10.152582802180422</v>
      </c>
      <c r="G8" s="99">
        <f>RES_hhdet_tesh!G8/RES_summary!G$19</f>
        <v>10.106442646793896</v>
      </c>
      <c r="H8" s="99">
        <f>RES_hhdet_tesh!H8/RES_summary!H$19</f>
        <v>9.6612099387965635</v>
      </c>
      <c r="I8" s="99">
        <f>RES_hhdet_tesh!I8/RES_summary!I$19</f>
        <v>9.2203734628534466</v>
      </c>
      <c r="J8" s="99">
        <f>RES_hhdet_tesh!J8/RES_summary!J$19</f>
        <v>6.4304127077694213</v>
      </c>
      <c r="K8" s="99">
        <f>RES_hhdet_tesh!K8/RES_summary!K$19</f>
        <v>3.0685114673619882</v>
      </c>
      <c r="L8" s="99">
        <f>RES_hhdet_tesh!L8/RES_summary!L$19</f>
        <v>3.9647020329212914</v>
      </c>
      <c r="M8" s="99">
        <f>RES_hhdet_tesh!M8/RES_summary!M$19</f>
        <v>4.5940001615711701</v>
      </c>
      <c r="N8" s="99">
        <f>RES_hhdet_tesh!N8/RES_summary!N$19</f>
        <v>11.11669492643262</v>
      </c>
      <c r="O8" s="99">
        <f>RES_hhdet_tesh!O8/RES_summary!O$19</f>
        <v>7.8916444025072821</v>
      </c>
      <c r="P8" s="99">
        <f>RES_hhdet_tesh!P8/RES_summary!P$19</f>
        <v>8.6834028639289151</v>
      </c>
      <c r="Q8" s="99">
        <f>RES_hhdet_tesh!Q8/RES_summary!Q$19</f>
        <v>15.662299026185616</v>
      </c>
      <c r="R8" s="99">
        <f>RES_hhdet_tesh!R8/RES_summary!R$19</f>
        <v>21.044382673245025</v>
      </c>
      <c r="S8" s="99">
        <f>RES_hhdet_tesh!S8/RES_summary!S$19</f>
        <v>21.383339880601383</v>
      </c>
      <c r="T8" s="99">
        <f>RES_hhdet_tesh!T8/RES_summary!T$19</f>
        <v>16.909270708990146</v>
      </c>
      <c r="U8" s="99">
        <f>RES_hhdet_tesh!U8/RES_summary!U$19</f>
        <v>24.52688666620611</v>
      </c>
      <c r="V8" s="99">
        <f>RES_hhdet_tesh!V8/RES_summary!V$19</f>
        <v>22.404731854589855</v>
      </c>
      <c r="W8" s="99">
        <f>RES_hhdet_tesh!W8/RES_summary!W$19</f>
        <v>18.689341834509857</v>
      </c>
      <c r="DA8" s="63" t="s">
        <v>2920</v>
      </c>
    </row>
    <row r="9" spans="1:105" ht="12" customHeight="1" x14ac:dyDescent="0.25">
      <c r="A9" s="121" t="s">
        <v>55</v>
      </c>
      <c r="B9" s="123">
        <v>12.46193343623618</v>
      </c>
      <c r="C9" s="123">
        <v>12.282530113826404</v>
      </c>
      <c r="D9" s="123">
        <v>12.596460452431929</v>
      </c>
      <c r="E9" s="123">
        <v>12.527614307832446</v>
      </c>
      <c r="F9" s="123">
        <v>12.906128729908817</v>
      </c>
      <c r="G9" s="123">
        <v>12.432720041811727</v>
      </c>
      <c r="H9" s="123">
        <v>12.817623173104151</v>
      </c>
      <c r="I9" s="123">
        <v>12.777885799071907</v>
      </c>
      <c r="J9" s="123">
        <v>13.579155652620161</v>
      </c>
      <c r="K9" s="123">
        <v>14.514964616508907</v>
      </c>
      <c r="L9" s="123">
        <v>14.115169833213294</v>
      </c>
      <c r="M9" s="123">
        <v>13.950003150281123</v>
      </c>
      <c r="N9" s="123">
        <v>13.348324851680708</v>
      </c>
      <c r="O9" s="123">
        <v>13.591420694690886</v>
      </c>
      <c r="P9" s="123">
        <v>13.672171906207879</v>
      </c>
      <c r="Q9" s="123">
        <v>13.745564216165549</v>
      </c>
      <c r="R9" s="123">
        <v>14.374939542869166</v>
      </c>
      <c r="S9" s="123">
        <v>14.443758774354142</v>
      </c>
      <c r="T9" s="123">
        <v>14.073763644280142</v>
      </c>
      <c r="U9" s="123">
        <v>14.302772217261419</v>
      </c>
      <c r="V9" s="123">
        <v>14.485032490992031</v>
      </c>
      <c r="W9" s="123">
        <v>15.549651416058246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12.284196507849419</v>
      </c>
      <c r="C11" s="99">
        <v>12.20840865356031</v>
      </c>
      <c r="D11" s="99">
        <v>12.769641870164952</v>
      </c>
      <c r="E11" s="99">
        <v>12.814929617013938</v>
      </c>
      <c r="F11" s="99">
        <v>13.015956317683335</v>
      </c>
      <c r="G11" s="99">
        <v>12.816346634611802</v>
      </c>
      <c r="H11" s="99">
        <v>13.144697015381857</v>
      </c>
      <c r="I11" s="99">
        <v>12.556462940933713</v>
      </c>
      <c r="J11" s="99">
        <v>13.57438693918643</v>
      </c>
      <c r="K11" s="99">
        <v>14.413643424846432</v>
      </c>
      <c r="L11" s="99">
        <v>13.619289087266313</v>
      </c>
      <c r="M11" s="99">
        <v>11.359463561186686</v>
      </c>
      <c r="N11" s="99">
        <v>10.096276690403403</v>
      </c>
      <c r="O11" s="99">
        <v>15.084311523410634</v>
      </c>
      <c r="P11" s="99">
        <v>14.688922883155817</v>
      </c>
      <c r="Q11" s="99">
        <v>13.883699248354041</v>
      </c>
      <c r="R11" s="99">
        <v>13.671273278059287</v>
      </c>
      <c r="S11" s="99">
        <v>14.251671334752372</v>
      </c>
      <c r="T11" s="99">
        <v>14.266281419222331</v>
      </c>
      <c r="U11" s="99">
        <v>14.430194526918966</v>
      </c>
      <c r="V11" s="99">
        <v>14.812259662378086</v>
      </c>
      <c r="W11" s="99">
        <v>15.235994284223349</v>
      </c>
      <c r="DA11" s="63" t="s">
        <v>2923</v>
      </c>
    </row>
    <row r="12" spans="1:105" ht="12" customHeight="1" x14ac:dyDescent="0.25">
      <c r="A12" s="97" t="s">
        <v>123</v>
      </c>
      <c r="B12" s="99">
        <v>12.284196507849416</v>
      </c>
      <c r="C12" s="99">
        <v>12.20852048660241</v>
      </c>
      <c r="D12" s="99">
        <v>12.769790025090886</v>
      </c>
      <c r="E12" s="99">
        <v>12.815694092278994</v>
      </c>
      <c r="F12" s="99">
        <v>13.01544631996286</v>
      </c>
      <c r="G12" s="99">
        <v>12.81477738908838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2.4254822921258632</v>
      </c>
      <c r="C13" s="102">
        <v>2.3903625288251575</v>
      </c>
      <c r="D13" s="102">
        <v>2.5718051750263964</v>
      </c>
      <c r="E13" s="102">
        <v>2.5071333677033256</v>
      </c>
      <c r="F13" s="102">
        <v>2.5961174909477829</v>
      </c>
      <c r="G13" s="102">
        <v>2.9068371513535007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9.8587142157235537</v>
      </c>
      <c r="C14" s="105">
        <v>9.8181579577772524</v>
      </c>
      <c r="D14" s="105">
        <v>10.19798485006449</v>
      </c>
      <c r="E14" s="105">
        <v>10.308560724575667</v>
      </c>
      <c r="F14" s="105">
        <v>10.419328829015077</v>
      </c>
      <c r="G14" s="105">
        <v>9.9079402377348806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12.463208384067832</v>
      </c>
      <c r="C15" s="102">
        <v>12.280726533707771</v>
      </c>
      <c r="D15" s="102">
        <v>12.597147073220455</v>
      </c>
      <c r="E15" s="102">
        <v>12.525449695970085</v>
      </c>
      <c r="F15" s="102">
        <v>12.909944387281689</v>
      </c>
      <c r="G15" s="102">
        <v>12.43283180871704</v>
      </c>
      <c r="H15" s="102">
        <v>12.816554995893233</v>
      </c>
      <c r="I15" s="102">
        <v>12.772325688629653</v>
      </c>
      <c r="J15" s="102">
        <v>13.56786910923525</v>
      </c>
      <c r="K15" s="102">
        <v>14.505050418482933</v>
      </c>
      <c r="L15" s="102">
        <v>14.110700246712824</v>
      </c>
      <c r="M15" s="102">
        <v>13.961824753198366</v>
      </c>
      <c r="N15" s="102">
        <v>13.360415106081041</v>
      </c>
      <c r="O15" s="102">
        <v>13.599177743315721</v>
      </c>
      <c r="P15" s="102">
        <v>13.683267724147774</v>
      </c>
      <c r="Q15" s="102">
        <v>13.726609869093435</v>
      </c>
      <c r="R15" s="102">
        <v>14.338101103280671</v>
      </c>
      <c r="S15" s="102">
        <v>14.399497408761333</v>
      </c>
      <c r="T15" s="102">
        <v>14.010059159523109</v>
      </c>
      <c r="U15" s="102">
        <v>14.272308332145103</v>
      </c>
      <c r="V15" s="102">
        <v>14.480175990737351</v>
      </c>
      <c r="W15" s="102">
        <v>15.586946046764284</v>
      </c>
      <c r="DA15" s="131" t="s">
        <v>2927</v>
      </c>
    </row>
    <row r="16" spans="1:105" ht="12" customHeight="1" x14ac:dyDescent="0.25">
      <c r="A16" s="107" t="s">
        <v>121</v>
      </c>
      <c r="B16" s="105">
        <v>12.463208384067832</v>
      </c>
      <c r="C16" s="105">
        <v>12.284355034946721</v>
      </c>
      <c r="D16" s="105">
        <v>12.594171273953842</v>
      </c>
      <c r="E16" s="105">
        <v>12.525614151168112</v>
      </c>
      <c r="F16" s="105">
        <v>12.902799729837948</v>
      </c>
      <c r="G16" s="105">
        <v>12.428307918574809</v>
      </c>
      <c r="H16" s="105">
        <v>12.815417250621245</v>
      </c>
      <c r="I16" s="105">
        <v>12.779962287222576</v>
      </c>
      <c r="J16" s="105">
        <v>13.581588015012088</v>
      </c>
      <c r="K16" s="105">
        <v>14.517549901561093</v>
      </c>
      <c r="L16" s="105">
        <v>14.117896276725103</v>
      </c>
      <c r="M16" s="105">
        <v>13.956391103755399</v>
      </c>
      <c r="N16" s="105">
        <v>13.356612672871249</v>
      </c>
      <c r="O16" s="105">
        <v>13.578666906408715</v>
      </c>
      <c r="P16" s="105">
        <v>13.660800445722101</v>
      </c>
      <c r="Q16" s="105">
        <v>13.752014257184689</v>
      </c>
      <c r="R16" s="105">
        <v>14.391990564419723</v>
      </c>
      <c r="S16" s="105">
        <v>14.459958885548723</v>
      </c>
      <c r="T16" s="105">
        <v>14.092992768036146</v>
      </c>
      <c r="U16" s="105">
        <v>14.311524071083982</v>
      </c>
      <c r="V16" s="105">
        <v>14.484716889867864</v>
      </c>
      <c r="W16" s="105">
        <v>15.539414485724423</v>
      </c>
      <c r="DA16" s="132" t="s">
        <v>2928</v>
      </c>
    </row>
    <row r="17" spans="1:105" ht="12" customHeight="1" x14ac:dyDescent="0.25">
      <c r="A17" s="108" t="s">
        <v>53</v>
      </c>
      <c r="B17" s="99">
        <v>2.4634012981326912</v>
      </c>
      <c r="C17" s="99">
        <v>2.40665940429176</v>
      </c>
      <c r="D17" s="99">
        <v>2.530359752202521</v>
      </c>
      <c r="E17" s="99">
        <v>2.434178778536837</v>
      </c>
      <c r="F17" s="99">
        <v>2.563465010595964</v>
      </c>
      <c r="G17" s="99">
        <v>2.8010038065184641</v>
      </c>
      <c r="H17" s="99">
        <v>2.6016082945954091</v>
      </c>
      <c r="I17" s="99">
        <v>2.6276701426860827</v>
      </c>
      <c r="J17" s="99">
        <v>2.743230467235203</v>
      </c>
      <c r="K17" s="99">
        <v>2.9584008350845381</v>
      </c>
      <c r="L17" s="99">
        <v>2.8981811404691613</v>
      </c>
      <c r="M17" s="99">
        <v>2.8023621335741047</v>
      </c>
      <c r="N17" s="99">
        <v>2.234768910530136</v>
      </c>
      <c r="O17" s="99">
        <v>2.4798443280944138</v>
      </c>
      <c r="P17" s="99">
        <v>2.4481264837430978</v>
      </c>
      <c r="Q17" s="99">
        <v>2.3553333077396084</v>
      </c>
      <c r="R17" s="99">
        <v>2.8845734153982194</v>
      </c>
      <c r="S17" s="99">
        <v>2.9859470022813461</v>
      </c>
      <c r="T17" s="99">
        <v>2.8337588089499901</v>
      </c>
      <c r="U17" s="99">
        <v>2.7760089950560816</v>
      </c>
      <c r="V17" s="99">
        <v>2.7686797823445</v>
      </c>
      <c r="W17" s="99">
        <v>3.0566553121144024</v>
      </c>
      <c r="DA17" s="63" t="s">
        <v>2929</v>
      </c>
    </row>
    <row r="18" spans="1:105" ht="12" customHeight="1" x14ac:dyDescent="0.25">
      <c r="A18" s="108" t="s">
        <v>52</v>
      </c>
      <c r="B18" s="99">
        <v>9.9998070859351404</v>
      </c>
      <c r="C18" s="99">
        <v>9.8776956306549586</v>
      </c>
      <c r="D18" s="99">
        <v>10.063811521751321</v>
      </c>
      <c r="E18" s="99">
        <v>10.091435372631276</v>
      </c>
      <c r="F18" s="99">
        <v>10.339334719241986</v>
      </c>
      <c r="G18" s="99">
        <v>9.627304112056347</v>
      </c>
      <c r="H18" s="99">
        <v>10.213808956025833</v>
      </c>
      <c r="I18" s="99">
        <v>10.152292144536494</v>
      </c>
      <c r="J18" s="99">
        <v>10.838357547776885</v>
      </c>
      <c r="K18" s="99">
        <v>11.559149066476552</v>
      </c>
      <c r="L18" s="99">
        <v>11.219715136255944</v>
      </c>
      <c r="M18" s="99">
        <v>11.154028970181292</v>
      </c>
      <c r="N18" s="99">
        <v>11.121843762341113</v>
      </c>
      <c r="O18" s="99">
        <v>11.098822578314302</v>
      </c>
      <c r="P18" s="99">
        <v>11.212673961979005</v>
      </c>
      <c r="Q18" s="99">
        <v>11.396680949445077</v>
      </c>
      <c r="R18" s="99">
        <v>11.507417149021506</v>
      </c>
      <c r="S18" s="99">
        <v>11.474011883267375</v>
      </c>
      <c r="T18" s="99">
        <v>11.259233959086155</v>
      </c>
      <c r="U18" s="99">
        <v>11.535515076027895</v>
      </c>
      <c r="V18" s="99">
        <v>11.716037107523363</v>
      </c>
      <c r="W18" s="99">
        <v>12.482759173610022</v>
      </c>
      <c r="DA18" s="63" t="s">
        <v>2930</v>
      </c>
    </row>
    <row r="19" spans="1:105" ht="12" customHeight="1" x14ac:dyDescent="0.25">
      <c r="A19" s="121" t="s">
        <v>54</v>
      </c>
      <c r="B19" s="123">
        <v>5.7808386534103819</v>
      </c>
      <c r="C19" s="123">
        <v>5.6209452993167712</v>
      </c>
      <c r="D19" s="123">
        <v>6.3370936110059493</v>
      </c>
      <c r="E19" s="123">
        <v>6.1206471359149832</v>
      </c>
      <c r="F19" s="123">
        <v>6.5512433427324748</v>
      </c>
      <c r="G19" s="123">
        <v>6.3864142671666722</v>
      </c>
      <c r="H19" s="123">
        <v>6.5666109175671981</v>
      </c>
      <c r="I19" s="123">
        <v>6.2487383400777592</v>
      </c>
      <c r="J19" s="123">
        <v>6.2161693695210127</v>
      </c>
      <c r="K19" s="123">
        <v>6.4930361548763775</v>
      </c>
      <c r="L19" s="123">
        <v>6.1844940609389898</v>
      </c>
      <c r="M19" s="123">
        <v>5.8304209537118963</v>
      </c>
      <c r="N19" s="123">
        <v>5.691215448288899</v>
      </c>
      <c r="O19" s="123">
        <v>6.2491218900852115</v>
      </c>
      <c r="P19" s="123">
        <v>6.3015448932367493</v>
      </c>
      <c r="Q19" s="123">
        <v>6.1831890095734323</v>
      </c>
      <c r="R19" s="123">
        <v>6.4755162241501214</v>
      </c>
      <c r="S19" s="123">
        <v>6.455950930687063</v>
      </c>
      <c r="T19" s="123">
        <v>6.6524453185156656</v>
      </c>
      <c r="U19" s="123">
        <v>6.8938168777619913</v>
      </c>
      <c r="V19" s="123">
        <v>7.9283952285965951</v>
      </c>
      <c r="W19" s="123">
        <v>7.7587511301084078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5.7862080031039715</v>
      </c>
      <c r="C21" s="99">
        <v>5.8039512570132956</v>
      </c>
      <c r="D21" s="99">
        <v>6.1426269472165425</v>
      </c>
      <c r="E21" s="99">
        <v>5.9132695664405261</v>
      </c>
      <c r="F21" s="99">
        <v>6.7247172470947465</v>
      </c>
      <c r="G21" s="99">
        <v>6.2257549287692004</v>
      </c>
      <c r="H21" s="99">
        <v>6.223986851356007</v>
      </c>
      <c r="I21" s="99">
        <v>6.438438978357599</v>
      </c>
      <c r="J21" s="99">
        <v>6.4642243467188605</v>
      </c>
      <c r="K21" s="99">
        <v>5.6699127157870866</v>
      </c>
      <c r="L21" s="99">
        <v>7.0066428867184376</v>
      </c>
      <c r="M21" s="99">
        <v>6.5191541105595388</v>
      </c>
      <c r="N21" s="99">
        <v>2.0351583765187495</v>
      </c>
      <c r="O21" s="99">
        <v>7.322351734478902</v>
      </c>
      <c r="P21" s="99">
        <v>7.062679190773645</v>
      </c>
      <c r="Q21" s="99">
        <v>6.1559858860709058</v>
      </c>
      <c r="R21" s="99">
        <v>5.7839479112410253</v>
      </c>
      <c r="S21" s="99">
        <v>5.7607800463711207</v>
      </c>
      <c r="T21" s="99">
        <v>6.9489037265666589</v>
      </c>
      <c r="U21" s="99">
        <v>7.1930966734782587</v>
      </c>
      <c r="V21" s="99">
        <v>8.067527898942096</v>
      </c>
      <c r="W21" s="99">
        <v>7.8107065112964369</v>
      </c>
      <c r="DA21" s="63" t="s">
        <v>2933</v>
      </c>
    </row>
    <row r="22" spans="1:105" ht="12" customHeight="1" x14ac:dyDescent="0.25">
      <c r="A22" s="109" t="s">
        <v>120</v>
      </c>
      <c r="B22" s="110">
        <v>5.780595519267151</v>
      </c>
      <c r="C22" s="110">
        <v>5.6126563815514174</v>
      </c>
      <c r="D22" s="110">
        <v>6.3458997062034452</v>
      </c>
      <c r="E22" s="110">
        <v>6.1300466858061773</v>
      </c>
      <c r="F22" s="110">
        <v>6.5433688497837803</v>
      </c>
      <c r="G22" s="110">
        <v>6.3936884876443747</v>
      </c>
      <c r="H22" s="110">
        <v>6.5828415203570998</v>
      </c>
      <c r="I22" s="110">
        <v>6.2390943411484479</v>
      </c>
      <c r="J22" s="110">
        <v>6.2036432574360418</v>
      </c>
      <c r="K22" s="110">
        <v>6.5340616084737917</v>
      </c>
      <c r="L22" s="110">
        <v>6.1438405184256526</v>
      </c>
      <c r="M22" s="110">
        <v>5.7961621421589973</v>
      </c>
      <c r="N22" s="110">
        <v>5.8929952078346899</v>
      </c>
      <c r="O22" s="110">
        <v>6.122014708781979</v>
      </c>
      <c r="P22" s="110">
        <v>6.1962699325653805</v>
      </c>
      <c r="Q22" s="110">
        <v>6.1871506858981631</v>
      </c>
      <c r="R22" s="110">
        <v>6.5773456849079377</v>
      </c>
      <c r="S22" s="110">
        <v>6.5683476007631585</v>
      </c>
      <c r="T22" s="110">
        <v>6.5986988229384114</v>
      </c>
      <c r="U22" s="110">
        <v>6.8320801985910142</v>
      </c>
      <c r="V22" s="110">
        <v>7.8944511633689265</v>
      </c>
      <c r="W22" s="110">
        <v>7.7445429238243344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71.896269175102262</v>
      </c>
      <c r="C24" s="118">
        <f t="shared" si="7"/>
        <v>79.353886021977075</v>
      </c>
      <c r="D24" s="118">
        <f t="shared" si="7"/>
        <v>73.919028637934133</v>
      </c>
      <c r="E24" s="118">
        <f t="shared" si="7"/>
        <v>84.406026630521396</v>
      </c>
      <c r="F24" s="118">
        <f t="shared" si="7"/>
        <v>87.63502766018135</v>
      </c>
      <c r="G24" s="118">
        <f t="shared" si="7"/>
        <v>85.971159981145689</v>
      </c>
      <c r="H24" s="118">
        <f t="shared" si="7"/>
        <v>86.07428907301329</v>
      </c>
      <c r="I24" s="118">
        <f t="shared" si="7"/>
        <v>85.335262946046399</v>
      </c>
      <c r="J24" s="118">
        <f t="shared" si="7"/>
        <v>86.430130726814056</v>
      </c>
      <c r="K24" s="118">
        <f t="shared" si="7"/>
        <v>73.881053307154474</v>
      </c>
      <c r="L24" s="118">
        <f t="shared" si="7"/>
        <v>84.709146352971345</v>
      </c>
      <c r="M24" s="118">
        <f t="shared" si="7"/>
        <v>75.659833551161299</v>
      </c>
      <c r="N24" s="118">
        <f t="shared" si="7"/>
        <v>57.079122775821347</v>
      </c>
      <c r="O24" s="118">
        <f t="shared" si="7"/>
        <v>85.493795534587093</v>
      </c>
      <c r="P24" s="118">
        <f t="shared" si="7"/>
        <v>110.49382020453608</v>
      </c>
      <c r="Q24" s="118">
        <f t="shared" si="7"/>
        <v>103.32087705353807</v>
      </c>
      <c r="R24" s="118">
        <f t="shared" ref="R24:V24" si="8">R25+R28+R30+R39</f>
        <v>104.57376832285843</v>
      </c>
      <c r="S24" s="118">
        <f t="shared" si="8"/>
        <v>105.58584916375098</v>
      </c>
      <c r="T24" s="118">
        <f t="shared" si="8"/>
        <v>83.828767203688059</v>
      </c>
      <c r="U24" s="118">
        <f t="shared" si="8"/>
        <v>81.351144801402228</v>
      </c>
      <c r="V24" s="118">
        <f t="shared" si="8"/>
        <v>57.392670146987101</v>
      </c>
      <c r="W24" s="118">
        <f t="shared" ref="W24" si="9">W25+W28+W30+W39</f>
        <v>102.65696804075964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49.525720864850648</v>
      </c>
      <c r="C25" s="123">
        <f t="shared" si="10"/>
        <v>55.480388163849121</v>
      </c>
      <c r="D25" s="123">
        <f t="shared" si="10"/>
        <v>49.14815837986577</v>
      </c>
      <c r="E25" s="123">
        <f t="shared" si="10"/>
        <v>57.770893880142218</v>
      </c>
      <c r="F25" s="123">
        <f t="shared" si="10"/>
        <v>64.003875846089812</v>
      </c>
      <c r="G25" s="123">
        <f t="shared" si="10"/>
        <v>63.513833833377504</v>
      </c>
      <c r="H25" s="123">
        <f t="shared" si="10"/>
        <v>63.170137964475849</v>
      </c>
      <c r="I25" s="123">
        <f t="shared" si="10"/>
        <v>60.420803590005519</v>
      </c>
      <c r="J25" s="123">
        <f t="shared" si="10"/>
        <v>60.437081552231113</v>
      </c>
      <c r="K25" s="123">
        <f t="shared" si="10"/>
        <v>47.781308822994376</v>
      </c>
      <c r="L25" s="123">
        <f t="shared" si="10"/>
        <v>55.631415339943885</v>
      </c>
      <c r="M25" s="123">
        <f t="shared" si="10"/>
        <v>46.018651893164332</v>
      </c>
      <c r="N25" s="123">
        <f t="shared" si="10"/>
        <v>19.041811762306295</v>
      </c>
      <c r="O25" s="123">
        <f t="shared" si="10"/>
        <v>53.912303464060287</v>
      </c>
      <c r="P25" s="123">
        <f t="shared" si="10"/>
        <v>80.613387541019918</v>
      </c>
      <c r="Q25" s="123">
        <f t="shared" si="10"/>
        <v>69.657884392481833</v>
      </c>
      <c r="R25" s="123">
        <f t="shared" ref="R25:V25" si="11">SUM(R26:R27)</f>
        <v>66.656767366793048</v>
      </c>
      <c r="S25" s="123">
        <f t="shared" si="11"/>
        <v>66.881266975225003</v>
      </c>
      <c r="T25" s="123">
        <f t="shared" si="11"/>
        <v>49.858937830402532</v>
      </c>
      <c r="U25" s="123">
        <f t="shared" si="11"/>
        <v>39.664279240707423</v>
      </c>
      <c r="V25" s="123">
        <f t="shared" si="11"/>
        <v>17.014868133346599</v>
      </c>
      <c r="W25" s="123">
        <f t="shared" ref="W25" si="12">SUM(W26:W27)</f>
        <v>64.479401729360887</v>
      </c>
      <c r="DA25" s="130" t="s">
        <v>2936</v>
      </c>
    </row>
    <row r="26" spans="1:105" ht="12" customHeight="1" x14ac:dyDescent="0.25">
      <c r="A26" s="97" t="s">
        <v>74</v>
      </c>
      <c r="B26" s="99">
        <v>48.355092086369012</v>
      </c>
      <c r="C26" s="99">
        <v>54.221979610389234</v>
      </c>
      <c r="D26" s="99">
        <v>48.000964457312151</v>
      </c>
      <c r="E26" s="99">
        <v>56.498429376294986</v>
      </c>
      <c r="F26" s="99">
        <v>62.504302511736867</v>
      </c>
      <c r="G26" s="99">
        <v>62.046379206765138</v>
      </c>
      <c r="H26" s="99">
        <v>61.747128284342558</v>
      </c>
      <c r="I26" s="99">
        <v>59.143184354426602</v>
      </c>
      <c r="J26" s="99">
        <v>59.155950731217459</v>
      </c>
      <c r="K26" s="99">
        <v>46.720525620898179</v>
      </c>
      <c r="L26" s="99">
        <v>54.464177640860257</v>
      </c>
      <c r="M26" s="99">
        <v>45.055989792055193</v>
      </c>
      <c r="N26" s="99">
        <v>18.686819384945995</v>
      </c>
      <c r="O26" s="99">
        <v>52.811168911461941</v>
      </c>
      <c r="P26" s="99">
        <v>78.920021114816478</v>
      </c>
      <c r="Q26" s="99">
        <v>68.274401517348721</v>
      </c>
      <c r="R26" s="99">
        <v>65.340756286494141</v>
      </c>
      <c r="S26" s="99">
        <v>65.565539973405805</v>
      </c>
      <c r="T26" s="99">
        <v>48.882285352706376</v>
      </c>
      <c r="U26" s="99">
        <v>38.889984043960894</v>
      </c>
      <c r="V26" s="99">
        <v>16.683516279201211</v>
      </c>
      <c r="W26" s="99">
        <v>63.225218027650769</v>
      </c>
      <c r="DA26" s="63" t="s">
        <v>2937</v>
      </c>
    </row>
    <row r="27" spans="1:105" ht="12" customHeight="1" x14ac:dyDescent="0.25">
      <c r="A27" s="97" t="s">
        <v>53</v>
      </c>
      <c r="B27" s="99">
        <v>1.1706287784816336</v>
      </c>
      <c r="C27" s="99">
        <v>1.2584085534598883</v>
      </c>
      <c r="D27" s="99">
        <v>1.1471939225536214</v>
      </c>
      <c r="E27" s="99">
        <v>1.2724645038472295</v>
      </c>
      <c r="F27" s="99">
        <v>1.4995733343529412</v>
      </c>
      <c r="G27" s="99">
        <v>1.4674546266123674</v>
      </c>
      <c r="H27" s="99">
        <v>1.4230096801332925</v>
      </c>
      <c r="I27" s="99">
        <v>1.2776192355789153</v>
      </c>
      <c r="J27" s="99">
        <v>1.2811308210136518</v>
      </c>
      <c r="K27" s="99">
        <v>1.0607832020961965</v>
      </c>
      <c r="L27" s="99">
        <v>1.1672376990836304</v>
      </c>
      <c r="M27" s="99">
        <v>0.96266210110914174</v>
      </c>
      <c r="N27" s="99">
        <v>0.35499237736030026</v>
      </c>
      <c r="O27" s="99">
        <v>1.1011345525983491</v>
      </c>
      <c r="P27" s="99">
        <v>1.693366426203436</v>
      </c>
      <c r="Q27" s="99">
        <v>1.383482875133117</v>
      </c>
      <c r="R27" s="99">
        <v>1.3160110802989036</v>
      </c>
      <c r="S27" s="99">
        <v>1.3157270018192038</v>
      </c>
      <c r="T27" s="99">
        <v>0.97665247769615571</v>
      </c>
      <c r="U27" s="99">
        <v>0.77429519674653191</v>
      </c>
      <c r="V27" s="99">
        <v>0.33135185414539042</v>
      </c>
      <c r="W27" s="99">
        <v>1.2541837017101163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4.1277770543241337</v>
      </c>
      <c r="C28" s="123">
        <f t="shared" si="13"/>
        <v>5.9701888191891719</v>
      </c>
      <c r="D28" s="123">
        <f t="shared" si="13"/>
        <v>5.8370448380696702</v>
      </c>
      <c r="E28" s="123">
        <f t="shared" si="13"/>
        <v>7.9860828634037029</v>
      </c>
      <c r="F28" s="123">
        <f t="shared" si="13"/>
        <v>4.1744893299264865</v>
      </c>
      <c r="G28" s="123">
        <f t="shared" si="13"/>
        <v>3.6370752809153588</v>
      </c>
      <c r="H28" s="123">
        <f t="shared" si="13"/>
        <v>3.5219543638823936</v>
      </c>
      <c r="I28" s="123">
        <f t="shared" si="13"/>
        <v>5.9006589911905438</v>
      </c>
      <c r="J28" s="123">
        <f t="shared" si="13"/>
        <v>6.216878072397817</v>
      </c>
      <c r="K28" s="123">
        <f t="shared" si="13"/>
        <v>5.1173043428422416</v>
      </c>
      <c r="L28" s="123">
        <f t="shared" si="13"/>
        <v>8.8262776976912836</v>
      </c>
      <c r="M28" s="123">
        <f t="shared" si="13"/>
        <v>9.9245479756017563</v>
      </c>
      <c r="N28" s="123">
        <f t="shared" si="13"/>
        <v>19.028969108191468</v>
      </c>
      <c r="O28" s="123">
        <f t="shared" si="13"/>
        <v>11.748365854765263</v>
      </c>
      <c r="P28" s="123">
        <f t="shared" si="13"/>
        <v>9.8614679396771461</v>
      </c>
      <c r="Q28" s="123">
        <f t="shared" si="13"/>
        <v>13.649814144463408</v>
      </c>
      <c r="R28" s="123">
        <f t="shared" si="13"/>
        <v>16.960023334531741</v>
      </c>
      <c r="S28" s="123">
        <f t="shared" si="13"/>
        <v>17.701039252259626</v>
      </c>
      <c r="T28" s="123">
        <f t="shared" si="13"/>
        <v>13.159054467114105</v>
      </c>
      <c r="U28" s="123">
        <f t="shared" si="13"/>
        <v>20.401933245834144</v>
      </c>
      <c r="V28" s="123">
        <f t="shared" si="13"/>
        <v>17.872225397723952</v>
      </c>
      <c r="W28" s="123">
        <f t="shared" si="13"/>
        <v>14.783303248810599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4.1277770543241337</v>
      </c>
      <c r="C29" s="99">
        <f>RES_hhdet_tesh!C29/RES_summary!C$19</f>
        <v>5.9701888191891719</v>
      </c>
      <c r="D29" s="99">
        <f>RES_hhdet_tesh!D29/RES_summary!D$19</f>
        <v>5.8370448380696702</v>
      </c>
      <c r="E29" s="99">
        <f>RES_hhdet_tesh!E29/RES_summary!E$19</f>
        <v>7.9860828634037029</v>
      </c>
      <c r="F29" s="99">
        <f>RES_hhdet_tesh!F29/RES_summary!F$19</f>
        <v>4.1744893299264865</v>
      </c>
      <c r="G29" s="99">
        <f>RES_hhdet_tesh!G29/RES_summary!G$19</f>
        <v>3.6370752809153588</v>
      </c>
      <c r="H29" s="99">
        <f>RES_hhdet_tesh!H29/RES_summary!H$19</f>
        <v>3.5219543638823936</v>
      </c>
      <c r="I29" s="99">
        <f>RES_hhdet_tesh!I29/RES_summary!I$19</f>
        <v>5.9006589911905438</v>
      </c>
      <c r="J29" s="99">
        <f>RES_hhdet_tesh!J29/RES_summary!J$19</f>
        <v>6.216878072397817</v>
      </c>
      <c r="K29" s="99">
        <f>RES_hhdet_tesh!K29/RES_summary!K$19</f>
        <v>5.1173043428422416</v>
      </c>
      <c r="L29" s="99">
        <f>RES_hhdet_tesh!L29/RES_summary!L$19</f>
        <v>8.8262776976912836</v>
      </c>
      <c r="M29" s="99">
        <f>RES_hhdet_tesh!M29/RES_summary!M$19</f>
        <v>9.9245479756017563</v>
      </c>
      <c r="N29" s="99">
        <f>RES_hhdet_tesh!N29/RES_summary!N$19</f>
        <v>19.028969108191468</v>
      </c>
      <c r="O29" s="99">
        <f>RES_hhdet_tesh!O29/RES_summary!O$19</f>
        <v>11.748365854765263</v>
      </c>
      <c r="P29" s="99">
        <f>RES_hhdet_tesh!P29/RES_summary!P$19</f>
        <v>9.8614679396771461</v>
      </c>
      <c r="Q29" s="99">
        <f>RES_hhdet_tesh!Q29/RES_summary!Q$19</f>
        <v>13.649814144463408</v>
      </c>
      <c r="R29" s="99">
        <f>RES_hhdet_tesh!R29/RES_summary!R$19</f>
        <v>16.960023334531741</v>
      </c>
      <c r="S29" s="99">
        <f>RES_hhdet_tesh!S29/RES_summary!S$19</f>
        <v>17.701039252259626</v>
      </c>
      <c r="T29" s="99">
        <f>RES_hhdet_tesh!T29/RES_summary!T$19</f>
        <v>13.159054467114105</v>
      </c>
      <c r="U29" s="99">
        <f>RES_hhdet_tesh!U29/RES_summary!U$19</f>
        <v>20.401933245834144</v>
      </c>
      <c r="V29" s="99">
        <f>RES_hhdet_tesh!V29/RES_summary!V$19</f>
        <v>17.872225397723952</v>
      </c>
      <c r="W29" s="99">
        <f>RES_hhdet_tesh!W29/RES_summary!W$19</f>
        <v>14.783303248810599</v>
      </c>
      <c r="DA29" s="63" t="s">
        <v>2940</v>
      </c>
    </row>
    <row r="30" spans="1:105" ht="12" customHeight="1" x14ac:dyDescent="0.25">
      <c r="A30" s="121" t="s">
        <v>55</v>
      </c>
      <c r="B30" s="123">
        <v>12.461932575595897</v>
      </c>
      <c r="C30" s="123">
        <v>12.282528344883001</v>
      </c>
      <c r="D30" s="123">
        <v>12.596510602322022</v>
      </c>
      <c r="E30" s="123">
        <v>12.527824325128318</v>
      </c>
      <c r="F30" s="123">
        <v>12.906298751639532</v>
      </c>
      <c r="G30" s="123">
        <v>12.432915819663449</v>
      </c>
      <c r="H30" s="123">
        <v>12.813256787095378</v>
      </c>
      <c r="I30" s="123">
        <v>12.766776379743016</v>
      </c>
      <c r="J30" s="123">
        <v>13.561770769238912</v>
      </c>
      <c r="K30" s="123">
        <v>14.484482953301379</v>
      </c>
      <c r="L30" s="123">
        <v>14.071457737577845</v>
      </c>
      <c r="M30" s="123">
        <v>13.888621477000511</v>
      </c>
      <c r="N30" s="123">
        <v>13.307181505358692</v>
      </c>
      <c r="O30" s="123">
        <v>13.623720487183572</v>
      </c>
      <c r="P30" s="123">
        <v>13.746452121515732</v>
      </c>
      <c r="Q30" s="123">
        <v>13.829089859241874</v>
      </c>
      <c r="R30" s="123">
        <v>14.463425867945158</v>
      </c>
      <c r="S30" s="123">
        <v>14.533006188755765</v>
      </c>
      <c r="T30" s="123">
        <v>14.161174390159481</v>
      </c>
      <c r="U30" s="123">
        <v>14.392487488928115</v>
      </c>
      <c r="V30" s="123">
        <v>14.577354279346688</v>
      </c>
      <c r="W30" s="123">
        <v>15.635493261634966</v>
      </c>
      <c r="DA30" s="130" t="s">
        <v>2941</v>
      </c>
    </row>
    <row r="31" spans="1:105" ht="12" customHeight="1" x14ac:dyDescent="0.25">
      <c r="A31" s="97" t="s">
        <v>141</v>
      </c>
      <c r="B31" s="99">
        <v>12.284196507849419</v>
      </c>
      <c r="C31" s="99">
        <v>12.20840865356031</v>
      </c>
      <c r="D31" s="99">
        <v>12.769641870164955</v>
      </c>
      <c r="E31" s="99">
        <v>12.814929617013938</v>
      </c>
      <c r="F31" s="99">
        <v>13.015956317683335</v>
      </c>
      <c r="G31" s="99">
        <v>12.816346634611802</v>
      </c>
      <c r="H31" s="99">
        <v>13.141655119206353</v>
      </c>
      <c r="I31" s="99">
        <v>12.551442514089132</v>
      </c>
      <c r="J31" s="99">
        <v>13.56132834354589</v>
      </c>
      <c r="K31" s="99">
        <v>14.385678420188468</v>
      </c>
      <c r="L31" s="99">
        <v>13.576950236480775</v>
      </c>
      <c r="M31" s="99">
        <v>11.306256122457503</v>
      </c>
      <c r="N31" s="99">
        <v>10.071967450373952</v>
      </c>
      <c r="O31" s="99">
        <v>15.148398087504749</v>
      </c>
      <c r="P31" s="99">
        <v>14.805068805238585</v>
      </c>
      <c r="Q31" s="99">
        <v>14.017610174248761</v>
      </c>
      <c r="R31" s="99">
        <v>13.803867675386567</v>
      </c>
      <c r="S31" s="99">
        <v>14.398833284300014</v>
      </c>
      <c r="T31" s="99">
        <v>14.371530247096352</v>
      </c>
      <c r="U31" s="99">
        <v>14.540686101902393</v>
      </c>
      <c r="V31" s="99">
        <v>14.922326305211348</v>
      </c>
      <c r="W31" s="99">
        <v>15.363169419175721</v>
      </c>
      <c r="DA31" s="63" t="s">
        <v>2942</v>
      </c>
    </row>
    <row r="32" spans="1:105" ht="12" customHeight="1" x14ac:dyDescent="0.25">
      <c r="A32" s="97" t="s">
        <v>140</v>
      </c>
      <c r="B32" s="99">
        <v>12.284196507849419</v>
      </c>
      <c r="C32" s="99">
        <v>12.20852048660241</v>
      </c>
      <c r="D32" s="99">
        <v>12.769790025090888</v>
      </c>
      <c r="E32" s="99">
        <v>12.815694092278996</v>
      </c>
      <c r="F32" s="99">
        <v>13.015446319962857</v>
      </c>
      <c r="G32" s="99">
        <v>12.814777389088382</v>
      </c>
      <c r="H32" s="99">
        <v>13.14420129414925</v>
      </c>
      <c r="I32" s="99">
        <v>12.557714968355144</v>
      </c>
      <c r="J32" s="99">
        <v>13.580525373153705</v>
      </c>
      <c r="K32" s="99">
        <v>14.421535994706474</v>
      </c>
      <c r="L32" s="99">
        <v>13.623587429329003</v>
      </c>
      <c r="M32" s="99">
        <v>11.357925978249016</v>
      </c>
      <c r="N32" s="99">
        <v>10.133549937310557</v>
      </c>
      <c r="O32" s="99">
        <v>15.007201539707731</v>
      </c>
      <c r="P32" s="99">
        <v>14.692088066196975</v>
      </c>
      <c r="Q32" s="99">
        <v>13.917381173224692</v>
      </c>
      <c r="R32" s="99">
        <v>13.70399179372102</v>
      </c>
      <c r="S32" s="99">
        <v>14.290106539578243</v>
      </c>
      <c r="T32" s="99">
        <v>14.259180601483624</v>
      </c>
      <c r="U32" s="99">
        <v>14.422238068500299</v>
      </c>
      <c r="V32" s="99">
        <v>15.090323063561689</v>
      </c>
      <c r="W32" s="99">
        <v>15.541460522935797</v>
      </c>
      <c r="DA32" s="63" t="s">
        <v>2943</v>
      </c>
    </row>
    <row r="33" spans="1:105" ht="12" customHeight="1" x14ac:dyDescent="0.25">
      <c r="A33" s="100" t="s">
        <v>50</v>
      </c>
      <c r="B33" s="102">
        <v>2.4254822921258627</v>
      </c>
      <c r="C33" s="102">
        <v>2.3903625288251571</v>
      </c>
      <c r="D33" s="102">
        <v>2.5718051750263964</v>
      </c>
      <c r="E33" s="102">
        <v>2.5071333677033256</v>
      </c>
      <c r="F33" s="102">
        <v>2.5961174909477829</v>
      </c>
      <c r="G33" s="102">
        <v>2.9068371513535012</v>
      </c>
      <c r="H33" s="102">
        <v>2.677625320777524</v>
      </c>
      <c r="I33" s="102">
        <v>2.5615982518832112</v>
      </c>
      <c r="J33" s="102">
        <v>2.7233253298899163</v>
      </c>
      <c r="K33" s="102">
        <v>2.902683598080479</v>
      </c>
      <c r="L33" s="102">
        <v>2.7268465092484631</v>
      </c>
      <c r="M33" s="102">
        <v>1.7695316747173149</v>
      </c>
      <c r="N33" s="102">
        <v>0.10133246867814845</v>
      </c>
      <c r="O33" s="102">
        <v>2.7871013801100823</v>
      </c>
      <c r="P33" s="102">
        <v>2.6518230386454125</v>
      </c>
      <c r="Q33" s="102">
        <v>2.3514681887954554</v>
      </c>
      <c r="R33" s="102">
        <v>2.6927403192094701</v>
      </c>
      <c r="S33" s="102">
        <v>2.8908858342421646</v>
      </c>
      <c r="T33" s="102">
        <v>2.817855261661752</v>
      </c>
      <c r="U33" s="102">
        <v>2.7511466301300276</v>
      </c>
      <c r="V33" s="102">
        <v>2.8480696674258534</v>
      </c>
      <c r="W33" s="102">
        <v>3.0039170914738365</v>
      </c>
      <c r="DA33" s="131" t="s">
        <v>2944</v>
      </c>
    </row>
    <row r="34" spans="1:105" ht="12" customHeight="1" x14ac:dyDescent="0.25">
      <c r="A34" s="103" t="s">
        <v>52</v>
      </c>
      <c r="B34" s="105">
        <v>9.8587142157235554</v>
      </c>
      <c r="C34" s="105">
        <v>9.8181579577772542</v>
      </c>
      <c r="D34" s="105">
        <v>10.19798485006449</v>
      </c>
      <c r="E34" s="105">
        <v>10.308560724575669</v>
      </c>
      <c r="F34" s="105">
        <v>10.419328829015075</v>
      </c>
      <c r="G34" s="105">
        <v>9.9079402377348806</v>
      </c>
      <c r="H34" s="105">
        <v>10.466575973371723</v>
      </c>
      <c r="I34" s="105">
        <v>9.9961167164719349</v>
      </c>
      <c r="J34" s="105">
        <v>10.85720004326379</v>
      </c>
      <c r="K34" s="105">
        <v>11.518852396625999</v>
      </c>
      <c r="L34" s="105">
        <v>10.896740920080539</v>
      </c>
      <c r="M34" s="105">
        <v>9.5883943035317003</v>
      </c>
      <c r="N34" s="105">
        <v>10.032217468632409</v>
      </c>
      <c r="O34" s="105">
        <v>12.220100159597648</v>
      </c>
      <c r="P34" s="105">
        <v>12.040265027551564</v>
      </c>
      <c r="Q34" s="105">
        <v>11.565912984429238</v>
      </c>
      <c r="R34" s="105">
        <v>11.011251474511552</v>
      </c>
      <c r="S34" s="105">
        <v>11.399220705336081</v>
      </c>
      <c r="T34" s="105">
        <v>11.441325339821873</v>
      </c>
      <c r="U34" s="105">
        <v>11.671091438370272</v>
      </c>
      <c r="V34" s="105">
        <v>12.242253396135837</v>
      </c>
      <c r="W34" s="105">
        <v>12.537543431461962</v>
      </c>
      <c r="DA34" s="132" t="s">
        <v>2945</v>
      </c>
    </row>
    <row r="35" spans="1:105" ht="12" customHeight="1" x14ac:dyDescent="0.25">
      <c r="A35" s="106" t="s">
        <v>122</v>
      </c>
      <c r="B35" s="102">
        <v>12.463208384067833</v>
      </c>
      <c r="C35" s="102">
        <v>12.280726533707771</v>
      </c>
      <c r="D35" s="102">
        <v>12.597147073220457</v>
      </c>
      <c r="E35" s="102">
        <v>12.525449695970083</v>
      </c>
      <c r="F35" s="102">
        <v>12.909944387281691</v>
      </c>
      <c r="G35" s="102">
        <v>12.432831808717044</v>
      </c>
      <c r="H35" s="102">
        <v>12.812173249502036</v>
      </c>
      <c r="I35" s="102">
        <v>12.766983648815632</v>
      </c>
      <c r="J35" s="102">
        <v>13.561409063352546</v>
      </c>
      <c r="K35" s="102">
        <v>14.485979246518784</v>
      </c>
      <c r="L35" s="102">
        <v>14.076456363770177</v>
      </c>
      <c r="M35" s="102">
        <v>13.904327949976471</v>
      </c>
      <c r="N35" s="102">
        <v>13.331303996321756</v>
      </c>
      <c r="O35" s="102">
        <v>13.633532977689121</v>
      </c>
      <c r="P35" s="102">
        <v>13.752178728103473</v>
      </c>
      <c r="Q35" s="102">
        <v>13.798724094240017</v>
      </c>
      <c r="R35" s="102">
        <v>14.41549001174195</v>
      </c>
      <c r="S35" s="102">
        <v>14.479611188979531</v>
      </c>
      <c r="T35" s="102">
        <v>14.087017577523591</v>
      </c>
      <c r="U35" s="102">
        <v>14.352377820532315</v>
      </c>
      <c r="V35" s="102">
        <v>14.566242009969212</v>
      </c>
      <c r="W35" s="102">
        <v>15.66355473813509</v>
      </c>
      <c r="DA35" s="131" t="s">
        <v>2946</v>
      </c>
    </row>
    <row r="36" spans="1:105" ht="12" customHeight="1" x14ac:dyDescent="0.25">
      <c r="A36" s="107" t="s">
        <v>121</v>
      </c>
      <c r="B36" s="105">
        <v>12.463208384067833</v>
      </c>
      <c r="C36" s="105">
        <v>12.284355034946721</v>
      </c>
      <c r="D36" s="105">
        <v>12.594171273953842</v>
      </c>
      <c r="E36" s="105">
        <v>12.525614151168112</v>
      </c>
      <c r="F36" s="105">
        <v>12.902799729837948</v>
      </c>
      <c r="G36" s="105">
        <v>12.428307918574809</v>
      </c>
      <c r="H36" s="105">
        <v>12.810327856958748</v>
      </c>
      <c r="I36" s="105">
        <v>12.768651814048985</v>
      </c>
      <c r="J36" s="105">
        <v>13.561921566054501</v>
      </c>
      <c r="K36" s="105">
        <v>14.484535435004991</v>
      </c>
      <c r="L36" s="105">
        <v>14.072443437771382</v>
      </c>
      <c r="M36" s="105">
        <v>13.896280176236042</v>
      </c>
      <c r="N36" s="105">
        <v>13.313908779861054</v>
      </c>
      <c r="O36" s="105">
        <v>13.610284659287371</v>
      </c>
      <c r="P36" s="105">
        <v>13.737002161071844</v>
      </c>
      <c r="Q36" s="105">
        <v>13.840296669246902</v>
      </c>
      <c r="R36" s="105">
        <v>14.486496044555366</v>
      </c>
      <c r="S36" s="105">
        <v>14.5534273622419</v>
      </c>
      <c r="T36" s="105">
        <v>14.183728164233157</v>
      </c>
      <c r="U36" s="105">
        <v>14.403475514424295</v>
      </c>
      <c r="V36" s="105">
        <v>14.577840539465962</v>
      </c>
      <c r="W36" s="105">
        <v>15.628745534628317</v>
      </c>
      <c r="DA36" s="132" t="s">
        <v>2947</v>
      </c>
    </row>
    <row r="37" spans="1:105" ht="12" customHeight="1" x14ac:dyDescent="0.25">
      <c r="A37" s="108" t="s">
        <v>53</v>
      </c>
      <c r="B37" s="99">
        <v>2.463401298132692</v>
      </c>
      <c r="C37" s="99">
        <v>2.4066594042917595</v>
      </c>
      <c r="D37" s="99">
        <v>2.5303597522025214</v>
      </c>
      <c r="E37" s="99">
        <v>2.4341787785368374</v>
      </c>
      <c r="F37" s="99">
        <v>2.5634650105959635</v>
      </c>
      <c r="G37" s="99">
        <v>2.8010038065184637</v>
      </c>
      <c r="H37" s="99">
        <v>2.6005751164703534</v>
      </c>
      <c r="I37" s="99">
        <v>2.6253446121414745</v>
      </c>
      <c r="J37" s="99">
        <v>2.7392582070029596</v>
      </c>
      <c r="K37" s="99">
        <v>2.9516731140784653</v>
      </c>
      <c r="L37" s="99">
        <v>2.8888503904725278</v>
      </c>
      <c r="M37" s="99">
        <v>2.790292209061247</v>
      </c>
      <c r="N37" s="99">
        <v>2.2276238854556527</v>
      </c>
      <c r="O37" s="99">
        <v>2.4856186140153849</v>
      </c>
      <c r="P37" s="99">
        <v>2.4617824505508685</v>
      </c>
      <c r="Q37" s="99">
        <v>2.3704536022454907</v>
      </c>
      <c r="R37" s="99">
        <v>2.903515061752731</v>
      </c>
      <c r="S37" s="99">
        <v>3.0052480196631199</v>
      </c>
      <c r="T37" s="99">
        <v>2.8520034949786388</v>
      </c>
      <c r="U37" s="99">
        <v>2.7938448336818871</v>
      </c>
      <c r="V37" s="99">
        <v>2.7864798931689454</v>
      </c>
      <c r="W37" s="99">
        <v>3.0742270311402256</v>
      </c>
      <c r="DA37" s="63" t="s">
        <v>2948</v>
      </c>
    </row>
    <row r="38" spans="1:105" ht="12" customHeight="1" x14ac:dyDescent="0.25">
      <c r="A38" s="108" t="s">
        <v>52</v>
      </c>
      <c r="B38" s="99">
        <v>9.9998070859351422</v>
      </c>
      <c r="C38" s="99">
        <v>9.8776956306549621</v>
      </c>
      <c r="D38" s="99">
        <v>10.063811521751321</v>
      </c>
      <c r="E38" s="99">
        <v>10.091435372631274</v>
      </c>
      <c r="F38" s="99">
        <v>10.339334719241986</v>
      </c>
      <c r="G38" s="99">
        <v>9.627304112056347</v>
      </c>
      <c r="H38" s="99">
        <v>10.209752740488396</v>
      </c>
      <c r="I38" s="99">
        <v>10.143307201907511</v>
      </c>
      <c r="J38" s="99">
        <v>10.822663359051541</v>
      </c>
      <c r="K38" s="99">
        <v>11.532862320926526</v>
      </c>
      <c r="L38" s="99">
        <v>11.183593047298857</v>
      </c>
      <c r="M38" s="99">
        <v>11.105987967174791</v>
      </c>
      <c r="N38" s="99">
        <v>11.086284894405402</v>
      </c>
      <c r="O38" s="99">
        <v>11.124666045271988</v>
      </c>
      <c r="P38" s="99">
        <v>11.275219710520975</v>
      </c>
      <c r="Q38" s="99">
        <v>11.469843067001412</v>
      </c>
      <c r="R38" s="99">
        <v>11.582980982802635</v>
      </c>
      <c r="S38" s="99">
        <v>11.548179342578779</v>
      </c>
      <c r="T38" s="99">
        <v>11.331724669254516</v>
      </c>
      <c r="U38" s="99">
        <v>11.609630680742407</v>
      </c>
      <c r="V38" s="99">
        <v>11.791360646297015</v>
      </c>
      <c r="W38" s="99">
        <v>12.554518503488094</v>
      </c>
      <c r="DA38" s="63" t="s">
        <v>2949</v>
      </c>
    </row>
    <row r="39" spans="1:105" ht="12" customHeight="1" x14ac:dyDescent="0.25">
      <c r="A39" s="121" t="s">
        <v>54</v>
      </c>
      <c r="B39" s="123">
        <v>5.7808386803315868</v>
      </c>
      <c r="C39" s="123">
        <v>5.6207806940557781</v>
      </c>
      <c r="D39" s="123">
        <v>6.3373148176766767</v>
      </c>
      <c r="E39" s="123">
        <v>6.1212255618471554</v>
      </c>
      <c r="F39" s="123">
        <v>6.5503637325255069</v>
      </c>
      <c r="G39" s="123">
        <v>6.3873350471893868</v>
      </c>
      <c r="H39" s="123">
        <v>6.5689399575596594</v>
      </c>
      <c r="I39" s="123">
        <v>6.247023985107317</v>
      </c>
      <c r="J39" s="123">
        <v>6.2144003329462203</v>
      </c>
      <c r="K39" s="123">
        <v>6.4979571880164784</v>
      </c>
      <c r="L39" s="123">
        <v>6.1799955777583264</v>
      </c>
      <c r="M39" s="123">
        <v>5.8280122053946961</v>
      </c>
      <c r="N39" s="123">
        <v>5.7011603999648948</v>
      </c>
      <c r="O39" s="123">
        <v>6.2094057285779636</v>
      </c>
      <c r="P39" s="123">
        <v>6.2725126023232951</v>
      </c>
      <c r="Q39" s="123">
        <v>6.1840886573509577</v>
      </c>
      <c r="R39" s="123">
        <v>6.4935517535884788</v>
      </c>
      <c r="S39" s="123">
        <v>6.4705367475105886</v>
      </c>
      <c r="T39" s="123">
        <v>6.6496005160119482</v>
      </c>
      <c r="U39" s="123">
        <v>6.8924448259325413</v>
      </c>
      <c r="V39" s="123">
        <v>7.9282223365698687</v>
      </c>
      <c r="W39" s="123">
        <v>7.7587698009531936</v>
      </c>
      <c r="DA39" s="130" t="s">
        <v>2950</v>
      </c>
    </row>
    <row r="40" spans="1:105" ht="12" customHeight="1" x14ac:dyDescent="0.25">
      <c r="A40" s="97" t="s">
        <v>50</v>
      </c>
      <c r="B40" s="99">
        <v>5.7862080031039689</v>
      </c>
      <c r="C40" s="99">
        <v>5.8039512570132956</v>
      </c>
      <c r="D40" s="99">
        <v>6.1426269472165416</v>
      </c>
      <c r="E40" s="99">
        <v>5.913269566440527</v>
      </c>
      <c r="F40" s="99">
        <v>6.7247172470947474</v>
      </c>
      <c r="G40" s="99">
        <v>6.2257549287692004</v>
      </c>
      <c r="H40" s="99">
        <v>6.2239868513560079</v>
      </c>
      <c r="I40" s="99">
        <v>6.4384389783575999</v>
      </c>
      <c r="J40" s="99">
        <v>6.4642243467188631</v>
      </c>
      <c r="K40" s="99">
        <v>5.669912715787091</v>
      </c>
      <c r="L40" s="99">
        <v>7.0066428867184438</v>
      </c>
      <c r="M40" s="99">
        <v>6.5191541105595423</v>
      </c>
      <c r="N40" s="99">
        <v>2.0351583765187518</v>
      </c>
      <c r="O40" s="99">
        <v>7.3223517344789029</v>
      </c>
      <c r="P40" s="99">
        <v>7.062679190773653</v>
      </c>
      <c r="Q40" s="99">
        <v>6.155985886070912</v>
      </c>
      <c r="R40" s="99">
        <v>5.7839479112410173</v>
      </c>
      <c r="S40" s="99">
        <v>5.7607800463711278</v>
      </c>
      <c r="T40" s="99">
        <v>6.9489037265666296</v>
      </c>
      <c r="U40" s="99">
        <v>7.1930966734783004</v>
      </c>
      <c r="V40" s="99">
        <v>8.0675278989421191</v>
      </c>
      <c r="W40" s="99">
        <v>7.8107065112964813</v>
      </c>
      <c r="DA40" s="63" t="s">
        <v>2951</v>
      </c>
    </row>
    <row r="41" spans="1:105" ht="12" customHeight="1" x14ac:dyDescent="0.25">
      <c r="A41" s="109" t="s">
        <v>120</v>
      </c>
      <c r="B41" s="110">
        <v>5.780595519267151</v>
      </c>
      <c r="C41" s="110">
        <v>5.6126563815514174</v>
      </c>
      <c r="D41" s="110">
        <v>6.3458997062034452</v>
      </c>
      <c r="E41" s="110">
        <v>6.1300466858061764</v>
      </c>
      <c r="F41" s="110">
        <v>6.5433688497837794</v>
      </c>
      <c r="G41" s="110">
        <v>6.3936884876443729</v>
      </c>
      <c r="H41" s="110">
        <v>6.5828415203570998</v>
      </c>
      <c r="I41" s="110">
        <v>6.2390943411484461</v>
      </c>
      <c r="J41" s="110">
        <v>6.2036432574360418</v>
      </c>
      <c r="K41" s="110">
        <v>6.5340616084737926</v>
      </c>
      <c r="L41" s="110">
        <v>6.1438405184256482</v>
      </c>
      <c r="M41" s="110">
        <v>5.7961621421590115</v>
      </c>
      <c r="N41" s="110">
        <v>5.8929952078346801</v>
      </c>
      <c r="O41" s="110">
        <v>6.1220147087819816</v>
      </c>
      <c r="P41" s="110">
        <v>6.1962699325653716</v>
      </c>
      <c r="Q41" s="110">
        <v>6.1871506858981666</v>
      </c>
      <c r="R41" s="110">
        <v>6.5773456849079297</v>
      </c>
      <c r="S41" s="110">
        <v>6.5683476007631239</v>
      </c>
      <c r="T41" s="110">
        <v>6.598698822938398</v>
      </c>
      <c r="U41" s="110">
        <v>6.8320801985910204</v>
      </c>
      <c r="V41" s="110">
        <v>7.89445116336893</v>
      </c>
      <c r="W41" s="110">
        <v>7.7445429238243504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70.991222971672158</v>
      </c>
      <c r="C43" s="118">
        <f t="shared" si="14"/>
        <v>75.649469824120331</v>
      </c>
      <c r="D43" s="118">
        <f t="shared" si="14"/>
        <v>77.94871406575507</v>
      </c>
      <c r="E43" s="118">
        <f t="shared" si="14"/>
        <v>90.635432642219115</v>
      </c>
      <c r="F43" s="118">
        <f t="shared" si="14"/>
        <v>85.379160812043608</v>
      </c>
      <c r="G43" s="118">
        <f t="shared" si="14"/>
        <v>89.166953329834357</v>
      </c>
      <c r="H43" s="118">
        <f t="shared" si="14"/>
        <v>91.26079862718484</v>
      </c>
      <c r="I43" s="118">
        <f t="shared" si="14"/>
        <v>90.460918797278595</v>
      </c>
      <c r="J43" s="118">
        <f t="shared" si="14"/>
        <v>90.869753259488448</v>
      </c>
      <c r="K43" s="118">
        <f t="shared" si="14"/>
        <v>81.435159370636484</v>
      </c>
      <c r="L43" s="118">
        <f t="shared" si="14"/>
        <v>79.995854208015245</v>
      </c>
      <c r="M43" s="118">
        <f t="shared" si="14"/>
        <v>101.86163120331958</v>
      </c>
      <c r="N43" s="118">
        <f t="shared" si="14"/>
        <v>92.985083333212401</v>
      </c>
      <c r="O43" s="118">
        <f t="shared" si="14"/>
        <v>58.005628048220458</v>
      </c>
      <c r="P43" s="118">
        <f t="shared" si="14"/>
        <v>58.540700471286925</v>
      </c>
      <c r="Q43" s="118">
        <f t="shared" si="14"/>
        <v>79.836240573663545</v>
      </c>
      <c r="R43" s="118">
        <f t="shared" ref="R43:V43" si="15">R44+R47+R49+R58</f>
        <v>79.279468432535197</v>
      </c>
      <c r="S43" s="118">
        <f t="shared" si="15"/>
        <v>82.443878194689105</v>
      </c>
      <c r="T43" s="118">
        <f t="shared" si="15"/>
        <v>72.668045069761362</v>
      </c>
      <c r="U43" s="118">
        <f t="shared" si="15"/>
        <v>83.585207513373547</v>
      </c>
      <c r="V43" s="118">
        <f t="shared" si="15"/>
        <v>88.798983112046585</v>
      </c>
      <c r="W43" s="118">
        <f t="shared" ref="W43" si="16">W44+W47+W49+W58</f>
        <v>84.858141349449525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48.609306656133747</v>
      </c>
      <c r="C44" s="123">
        <f t="shared" si="17"/>
        <v>52.131096245912971</v>
      </c>
      <c r="D44" s="123">
        <f t="shared" si="17"/>
        <v>54.323556683019049</v>
      </c>
      <c r="E44" s="123">
        <f t="shared" si="17"/>
        <v>64.721340240340083</v>
      </c>
      <c r="F44" s="123">
        <f t="shared" si="17"/>
        <v>61.085885449485794</v>
      </c>
      <c r="G44" s="123">
        <f t="shared" si="17"/>
        <v>64.59748701661924</v>
      </c>
      <c r="H44" s="123">
        <f t="shared" si="17"/>
        <v>64.54178761256729</v>
      </c>
      <c r="I44" s="123">
        <f t="shared" si="17"/>
        <v>60.62062662912696</v>
      </c>
      <c r="J44" s="123">
        <f t="shared" si="17"/>
        <v>60.449405510097122</v>
      </c>
      <c r="K44" s="123">
        <f t="shared" si="17"/>
        <v>53.315154192370073</v>
      </c>
      <c r="L44" s="123">
        <f t="shared" si="17"/>
        <v>50.005615674704138</v>
      </c>
      <c r="M44" s="123">
        <f t="shared" si="17"/>
        <v>72.726013505391421</v>
      </c>
      <c r="N44" s="123">
        <f t="shared" si="17"/>
        <v>58.532578993239653</v>
      </c>
      <c r="O44" s="123">
        <f t="shared" si="17"/>
        <v>29.331983401747788</v>
      </c>
      <c r="P44" s="123">
        <f t="shared" si="17"/>
        <v>30.971151567807969</v>
      </c>
      <c r="Q44" s="123">
        <f t="shared" si="17"/>
        <v>48.692095222318628</v>
      </c>
      <c r="R44" s="123">
        <f t="shared" ref="R44:V44" si="18">SUM(R45:R46)</f>
        <v>44.474574953829666</v>
      </c>
      <c r="S44" s="123">
        <f t="shared" si="18"/>
        <v>46.711371745160598</v>
      </c>
      <c r="T44" s="123">
        <f t="shared" si="18"/>
        <v>40.482898778078685</v>
      </c>
      <c r="U44" s="123">
        <f t="shared" si="18"/>
        <v>45.829243842292527</v>
      </c>
      <c r="V44" s="123">
        <f t="shared" si="18"/>
        <v>51.408475938689847</v>
      </c>
      <c r="W44" s="123">
        <f t="shared" ref="W44" si="19">SUM(W45:W46)</f>
        <v>46.145971413892539</v>
      </c>
      <c r="DA44" s="130" t="s">
        <v>2954</v>
      </c>
    </row>
    <row r="45" spans="1:105" ht="12" customHeight="1" x14ac:dyDescent="0.25">
      <c r="A45" s="97" t="s">
        <v>216</v>
      </c>
      <c r="B45" s="99">
        <v>47.460338962579293</v>
      </c>
      <c r="C45" s="99">
        <v>50.948656475964789</v>
      </c>
      <c r="D45" s="99">
        <v>53.055560971021286</v>
      </c>
      <c r="E45" s="99">
        <v>63.295784868665969</v>
      </c>
      <c r="F45" s="99">
        <v>59.654678921530135</v>
      </c>
      <c r="G45" s="99">
        <v>63.104995137783007</v>
      </c>
      <c r="H45" s="99">
        <v>63.087879302323621</v>
      </c>
      <c r="I45" s="99">
        <v>59.338782064798266</v>
      </c>
      <c r="J45" s="99">
        <v>59.168013448767866</v>
      </c>
      <c r="K45" s="99">
        <v>52.13151520512622</v>
      </c>
      <c r="L45" s="99">
        <v>48.956416415171859</v>
      </c>
      <c r="M45" s="99">
        <v>71.204661312612572</v>
      </c>
      <c r="N45" s="99">
        <v>57.441368785449896</v>
      </c>
      <c r="O45" s="99">
        <v>28.732890832063077</v>
      </c>
      <c r="P45" s="99">
        <v>30.320570940376861</v>
      </c>
      <c r="Q45" s="99">
        <v>47.725016183356317</v>
      </c>
      <c r="R45" s="99">
        <v>43.596509068804735</v>
      </c>
      <c r="S45" s="99">
        <v>45.792438598755211</v>
      </c>
      <c r="T45" s="99">
        <v>39.689907087593369</v>
      </c>
      <c r="U45" s="99">
        <v>44.934601003524037</v>
      </c>
      <c r="V45" s="99">
        <v>50.407334249693214</v>
      </c>
      <c r="W45" s="99">
        <v>45.248389803414739</v>
      </c>
      <c r="DA45" s="63" t="s">
        <v>2955</v>
      </c>
    </row>
    <row r="46" spans="1:105" ht="12" customHeight="1" x14ac:dyDescent="0.25">
      <c r="A46" s="97" t="s">
        <v>53</v>
      </c>
      <c r="B46" s="99">
        <v>1.1489676935544506</v>
      </c>
      <c r="C46" s="99">
        <v>1.1824397699481812</v>
      </c>
      <c r="D46" s="99">
        <v>1.267995711997761</v>
      </c>
      <c r="E46" s="99">
        <v>1.4255553716741169</v>
      </c>
      <c r="F46" s="99">
        <v>1.4312065279556585</v>
      </c>
      <c r="G46" s="99">
        <v>1.4924918788362385</v>
      </c>
      <c r="H46" s="99">
        <v>1.4539083102436641</v>
      </c>
      <c r="I46" s="99">
        <v>1.2818445643286918</v>
      </c>
      <c r="J46" s="99">
        <v>1.281392061329258</v>
      </c>
      <c r="K46" s="99">
        <v>1.1836389872438515</v>
      </c>
      <c r="L46" s="99">
        <v>1.0491992595322828</v>
      </c>
      <c r="M46" s="99">
        <v>1.5213521927788429</v>
      </c>
      <c r="N46" s="99">
        <v>1.0912102077897576</v>
      </c>
      <c r="O46" s="99">
        <v>0.59909256968471059</v>
      </c>
      <c r="P46" s="99">
        <v>0.65058062743110934</v>
      </c>
      <c r="Q46" s="99">
        <v>0.96707903896230807</v>
      </c>
      <c r="R46" s="99">
        <v>0.87806588502492933</v>
      </c>
      <c r="S46" s="99">
        <v>0.9189331464053897</v>
      </c>
      <c r="T46" s="99">
        <v>0.79299169048531781</v>
      </c>
      <c r="U46" s="99">
        <v>0.89464283876849326</v>
      </c>
      <c r="V46" s="99">
        <v>1.0011416889966296</v>
      </c>
      <c r="W46" s="99">
        <v>0.89758161047780338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4.1276110674284299</v>
      </c>
      <c r="C47" s="123">
        <f t="shared" si="20"/>
        <v>5.5661813692490529</v>
      </c>
      <c r="D47" s="123">
        <f t="shared" si="20"/>
        <v>4.7441492223115924</v>
      </c>
      <c r="E47" s="123">
        <f t="shared" si="20"/>
        <v>7.193131184180408</v>
      </c>
      <c r="F47" s="123">
        <f t="shared" si="20"/>
        <v>4.8497214165882774</v>
      </c>
      <c r="G47" s="123">
        <f t="shared" si="20"/>
        <v>5.7376930433506281</v>
      </c>
      <c r="H47" s="123">
        <f t="shared" si="20"/>
        <v>7.364677938081055</v>
      </c>
      <c r="I47" s="123">
        <f t="shared" si="20"/>
        <v>10.896591986675462</v>
      </c>
      <c r="J47" s="123">
        <f t="shared" si="20"/>
        <v>10.607352824010309</v>
      </c>
      <c r="K47" s="123">
        <f t="shared" si="20"/>
        <v>7.1728850114472218</v>
      </c>
      <c r="L47" s="123">
        <f t="shared" si="20"/>
        <v>9.804588364578791</v>
      </c>
      <c r="M47" s="123">
        <f t="shared" si="20"/>
        <v>9.3376887845030883</v>
      </c>
      <c r="N47" s="123">
        <f t="shared" si="20"/>
        <v>15.303134687472404</v>
      </c>
      <c r="O47" s="123">
        <f t="shared" si="20"/>
        <v>9.0057848871933341</v>
      </c>
      <c r="P47" s="123">
        <f t="shared" si="20"/>
        <v>7.60089020010318</v>
      </c>
      <c r="Q47" s="123">
        <f t="shared" si="20"/>
        <v>10.933727124609574</v>
      </c>
      <c r="R47" s="123">
        <f t="shared" si="20"/>
        <v>13.658374279376712</v>
      </c>
      <c r="S47" s="123">
        <f t="shared" si="20"/>
        <v>14.947332477915163</v>
      </c>
      <c r="T47" s="123">
        <f t="shared" si="20"/>
        <v>11.495350221435986</v>
      </c>
      <c r="U47" s="123">
        <f t="shared" si="20"/>
        <v>16.450915535371163</v>
      </c>
      <c r="V47" s="123">
        <f t="shared" si="20"/>
        <v>15.006673468992805</v>
      </c>
      <c r="W47" s="123">
        <f t="shared" si="20"/>
        <v>15.295959825471677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4.1276110674284299</v>
      </c>
      <c r="C48" s="99">
        <f>RES_hhdet_tesh!C48/RES_summary!C$19</f>
        <v>5.5661813692490529</v>
      </c>
      <c r="D48" s="99">
        <f>RES_hhdet_tesh!D48/RES_summary!D$19</f>
        <v>4.7441492223115924</v>
      </c>
      <c r="E48" s="99">
        <f>RES_hhdet_tesh!E48/RES_summary!E$19</f>
        <v>7.193131184180408</v>
      </c>
      <c r="F48" s="99">
        <f>RES_hhdet_tesh!F48/RES_summary!F$19</f>
        <v>4.8497214165882774</v>
      </c>
      <c r="G48" s="99">
        <f>RES_hhdet_tesh!G48/RES_summary!G$19</f>
        <v>5.7376930433506281</v>
      </c>
      <c r="H48" s="99">
        <f>RES_hhdet_tesh!H48/RES_summary!H$19</f>
        <v>7.364677938081055</v>
      </c>
      <c r="I48" s="99">
        <f>RES_hhdet_tesh!I48/RES_summary!I$19</f>
        <v>10.896591986675462</v>
      </c>
      <c r="J48" s="99">
        <f>RES_hhdet_tesh!J48/RES_summary!J$19</f>
        <v>10.607352824010309</v>
      </c>
      <c r="K48" s="99">
        <f>RES_hhdet_tesh!K48/RES_summary!K$19</f>
        <v>7.1728850114472218</v>
      </c>
      <c r="L48" s="99">
        <f>RES_hhdet_tesh!L48/RES_summary!L$19</f>
        <v>9.804588364578791</v>
      </c>
      <c r="M48" s="99">
        <f>RES_hhdet_tesh!M48/RES_summary!M$19</f>
        <v>9.3376887845030883</v>
      </c>
      <c r="N48" s="99">
        <f>RES_hhdet_tesh!N48/RES_summary!N$19</f>
        <v>15.303134687472404</v>
      </c>
      <c r="O48" s="99">
        <f>RES_hhdet_tesh!O48/RES_summary!O$19</f>
        <v>9.0057848871933341</v>
      </c>
      <c r="P48" s="99">
        <f>RES_hhdet_tesh!P48/RES_summary!P$19</f>
        <v>7.60089020010318</v>
      </c>
      <c r="Q48" s="99">
        <f>RES_hhdet_tesh!Q48/RES_summary!Q$19</f>
        <v>10.933727124609574</v>
      </c>
      <c r="R48" s="99">
        <f>RES_hhdet_tesh!R48/RES_summary!R$19</f>
        <v>13.658374279376712</v>
      </c>
      <c r="S48" s="99">
        <f>RES_hhdet_tesh!S48/RES_summary!S$19</f>
        <v>14.947332477915163</v>
      </c>
      <c r="T48" s="99">
        <f>RES_hhdet_tesh!T48/RES_summary!T$19</f>
        <v>11.495350221435986</v>
      </c>
      <c r="U48" s="99">
        <f>RES_hhdet_tesh!U48/RES_summary!U$19</f>
        <v>16.450915535371163</v>
      </c>
      <c r="V48" s="99">
        <f>RES_hhdet_tesh!V48/RES_summary!V$19</f>
        <v>15.006673468992805</v>
      </c>
      <c r="W48" s="99">
        <f>RES_hhdet_tesh!W48/RES_summary!W$19</f>
        <v>15.295959825471677</v>
      </c>
      <c r="DA48" s="63" t="s">
        <v>2958</v>
      </c>
    </row>
    <row r="49" spans="1:105" ht="12" customHeight="1" x14ac:dyDescent="0.25">
      <c r="A49" s="121" t="s">
        <v>55</v>
      </c>
      <c r="B49" s="123">
        <v>12.473466590318406</v>
      </c>
      <c r="C49" s="123">
        <v>12.331619764306279</v>
      </c>
      <c r="D49" s="123">
        <v>12.542839436013619</v>
      </c>
      <c r="E49" s="123">
        <v>12.598713229076177</v>
      </c>
      <c r="F49" s="123">
        <v>12.893944693503078</v>
      </c>
      <c r="G49" s="123">
        <v>12.443808047303538</v>
      </c>
      <c r="H49" s="123">
        <v>12.783977126824039</v>
      </c>
      <c r="I49" s="123">
        <v>12.69741116487234</v>
      </c>
      <c r="J49" s="123">
        <v>13.59942613997085</v>
      </c>
      <c r="K49" s="123">
        <v>14.44730692320878</v>
      </c>
      <c r="L49" s="123">
        <v>14.006281643729858</v>
      </c>
      <c r="M49" s="123">
        <v>13.970416271673049</v>
      </c>
      <c r="N49" s="123">
        <v>13.440492525682393</v>
      </c>
      <c r="O49" s="123">
        <v>13.468240189333169</v>
      </c>
      <c r="P49" s="123">
        <v>13.706322412310154</v>
      </c>
      <c r="Q49" s="123">
        <v>14.025936737961986</v>
      </c>
      <c r="R49" s="123">
        <v>14.645622517920888</v>
      </c>
      <c r="S49" s="123">
        <v>14.313002896055211</v>
      </c>
      <c r="T49" s="123">
        <v>14.036750977333416</v>
      </c>
      <c r="U49" s="123">
        <v>14.402827493052001</v>
      </c>
      <c r="V49" s="123">
        <v>14.44975909555615</v>
      </c>
      <c r="W49" s="123">
        <v>15.655687093088854</v>
      </c>
      <c r="DA49" s="130" t="s">
        <v>2959</v>
      </c>
    </row>
    <row r="50" spans="1:105" ht="12" customHeight="1" x14ac:dyDescent="0.25">
      <c r="A50" s="97" t="s">
        <v>138</v>
      </c>
      <c r="B50" s="99">
        <v>12.504196484519214</v>
      </c>
      <c r="C50" s="99">
        <v>12.488152832065342</v>
      </c>
      <c r="D50" s="99">
        <v>12.375970215239562</v>
      </c>
      <c r="E50" s="99">
        <v>12.88515047933903</v>
      </c>
      <c r="F50" s="99">
        <v>12.894756925345218</v>
      </c>
      <c r="G50" s="99">
        <v>12.560836248439548</v>
      </c>
      <c r="H50" s="99">
        <v>12.718438655801263</v>
      </c>
      <c r="I50" s="99">
        <v>12.410787596154099</v>
      </c>
      <c r="J50" s="99">
        <v>13.805436555313717</v>
      </c>
      <c r="K50" s="99">
        <v>14.222520526267244</v>
      </c>
      <c r="L50" s="99">
        <v>13.564829946876065</v>
      </c>
      <c r="M50" s="99">
        <v>14.240022718706255</v>
      </c>
      <c r="N50" s="99">
        <v>13.957594499665634</v>
      </c>
      <c r="O50" s="99">
        <v>12.377681992997614</v>
      </c>
      <c r="P50" s="99">
        <v>13.253710792082204</v>
      </c>
      <c r="Q50" s="99">
        <v>14.902318802831465</v>
      </c>
      <c r="R50" s="99">
        <v>15.467284120143715</v>
      </c>
      <c r="S50" s="99">
        <v>12.925246446559621</v>
      </c>
      <c r="T50" s="99">
        <v>13.359374081190193</v>
      </c>
      <c r="U50" s="99">
        <v>14.681629776695029</v>
      </c>
      <c r="V50" s="99">
        <v>14.103385634181455</v>
      </c>
      <c r="W50" s="99">
        <v>16.131572453345878</v>
      </c>
      <c r="DA50" s="63" t="s">
        <v>2960</v>
      </c>
    </row>
    <row r="51" spans="1:105" ht="12" customHeight="1" x14ac:dyDescent="0.25">
      <c r="A51" s="97" t="s">
        <v>137</v>
      </c>
      <c r="B51" s="99">
        <v>12.504196484519211</v>
      </c>
      <c r="C51" s="99">
        <v>12.488283209535018</v>
      </c>
      <c r="D51" s="99">
        <v>12.375952465407346</v>
      </c>
      <c r="E51" s="99">
        <v>12.885252956529454</v>
      </c>
      <c r="F51" s="99">
        <v>12.89478153158066</v>
      </c>
      <c r="G51" s="99">
        <v>12.560805662249789</v>
      </c>
      <c r="H51" s="99">
        <v>12.718339584436871</v>
      </c>
      <c r="I51" s="99">
        <v>12.410912544075719</v>
      </c>
      <c r="J51" s="99">
        <v>13.805452066601431</v>
      </c>
      <c r="K51" s="99">
        <v>14.222486541292206</v>
      </c>
      <c r="L51" s="99">
        <v>13.564778780684369</v>
      </c>
      <c r="M51" s="99">
        <v>14.239986986840801</v>
      </c>
      <c r="N51" s="99">
        <v>13.957695341152109</v>
      </c>
      <c r="O51" s="99">
        <v>12.376964768406598</v>
      </c>
      <c r="P51" s="99">
        <v>13.252644089980649</v>
      </c>
      <c r="Q51" s="99">
        <v>14.903487761261099</v>
      </c>
      <c r="R51" s="99">
        <v>15.467848274957474</v>
      </c>
      <c r="S51" s="99">
        <v>12.923472921941363</v>
      </c>
      <c r="T51" s="99">
        <v>13.358397454436364</v>
      </c>
      <c r="U51" s="99">
        <v>14.683033733784406</v>
      </c>
      <c r="V51" s="99">
        <v>14.105668164130185</v>
      </c>
      <c r="W51" s="99">
        <v>16.134297365365487</v>
      </c>
      <c r="DA51" s="63" t="s">
        <v>2961</v>
      </c>
    </row>
    <row r="52" spans="1:105" ht="12" customHeight="1" x14ac:dyDescent="0.25">
      <c r="A52" s="100" t="s">
        <v>216</v>
      </c>
      <c r="B52" s="102">
        <v>2.4735102919131311</v>
      </c>
      <c r="C52" s="102">
        <v>2.4568751992848608</v>
      </c>
      <c r="D52" s="102">
        <v>2.4982575451676219</v>
      </c>
      <c r="E52" s="102">
        <v>2.522314187589052</v>
      </c>
      <c r="F52" s="102">
        <v>2.6040244556235987</v>
      </c>
      <c r="G52" s="102">
        <v>2.8744074443182561</v>
      </c>
      <c r="H52" s="102">
        <v>2.5953070296871803</v>
      </c>
      <c r="I52" s="102">
        <v>2.5357501046198254</v>
      </c>
      <c r="J52" s="102">
        <v>2.8015373120192177</v>
      </c>
      <c r="K52" s="102">
        <v>2.8846216584861812</v>
      </c>
      <c r="L52" s="102">
        <v>2.7565556167168883</v>
      </c>
      <c r="M52" s="102">
        <v>2.8768031270512417</v>
      </c>
      <c r="N52" s="102">
        <v>2.3741638408194006</v>
      </c>
      <c r="O52" s="102">
        <v>2.2675164385121058</v>
      </c>
      <c r="P52" s="102">
        <v>2.3829740301955353</v>
      </c>
      <c r="Q52" s="102">
        <v>2.6146806597730139</v>
      </c>
      <c r="R52" s="102">
        <v>3.1623065348285762</v>
      </c>
      <c r="S52" s="102">
        <v>2.6354442347688387</v>
      </c>
      <c r="T52" s="102">
        <v>2.6404742401975323</v>
      </c>
      <c r="U52" s="102">
        <v>2.8697909460508071</v>
      </c>
      <c r="V52" s="102">
        <v>2.6681419509664184</v>
      </c>
      <c r="W52" s="102">
        <v>3.213241126826031</v>
      </c>
      <c r="DA52" s="131" t="s">
        <v>2962</v>
      </c>
    </row>
    <row r="53" spans="1:105" ht="12" customHeight="1" x14ac:dyDescent="0.25">
      <c r="A53" s="103" t="s">
        <v>52</v>
      </c>
      <c r="B53" s="105">
        <v>10.030686192606082</v>
      </c>
      <c r="C53" s="105">
        <v>10.031408010250157</v>
      </c>
      <c r="D53" s="105">
        <v>9.8776949202397244</v>
      </c>
      <c r="E53" s="105">
        <v>10.362938768940403</v>
      </c>
      <c r="F53" s="105">
        <v>10.29075707595706</v>
      </c>
      <c r="G53" s="105">
        <v>9.6863982179315329</v>
      </c>
      <c r="H53" s="105">
        <v>10.12303255474969</v>
      </c>
      <c r="I53" s="105">
        <v>9.8751624394558952</v>
      </c>
      <c r="J53" s="105">
        <v>11.003914754582214</v>
      </c>
      <c r="K53" s="105">
        <v>11.337864882806027</v>
      </c>
      <c r="L53" s="105">
        <v>10.808223163967481</v>
      </c>
      <c r="M53" s="105">
        <v>11.36318385978956</v>
      </c>
      <c r="N53" s="105">
        <v>11.583531500332708</v>
      </c>
      <c r="O53" s="105">
        <v>10.109448329894493</v>
      </c>
      <c r="P53" s="105">
        <v>10.869670059785113</v>
      </c>
      <c r="Q53" s="105">
        <v>12.288807101488086</v>
      </c>
      <c r="R53" s="105">
        <v>12.305541740128898</v>
      </c>
      <c r="S53" s="105">
        <v>10.288028687172527</v>
      </c>
      <c r="T53" s="105">
        <v>10.717923214238834</v>
      </c>
      <c r="U53" s="105">
        <v>11.813242787733596</v>
      </c>
      <c r="V53" s="105">
        <v>11.437526213163764</v>
      </c>
      <c r="W53" s="105">
        <v>12.921056238539457</v>
      </c>
      <c r="DA53" s="132" t="s">
        <v>2963</v>
      </c>
    </row>
    <row r="54" spans="1:105" ht="12" customHeight="1" x14ac:dyDescent="0.25">
      <c r="A54" s="106" t="s">
        <v>122</v>
      </c>
      <c r="B54" s="102">
        <v>12.463208384067833</v>
      </c>
      <c r="C54" s="102">
        <v>12.279742504958065</v>
      </c>
      <c r="D54" s="102">
        <v>12.593671903200692</v>
      </c>
      <c r="E54" s="102">
        <v>12.519341124570062</v>
      </c>
      <c r="F54" s="102">
        <v>12.897157640231908</v>
      </c>
      <c r="G54" s="102">
        <v>12.417954423524092</v>
      </c>
      <c r="H54" s="102">
        <v>12.798673678282375</v>
      </c>
      <c r="I54" s="102">
        <v>12.753133225841349</v>
      </c>
      <c r="J54" s="102">
        <v>13.54845096145756</v>
      </c>
      <c r="K54" s="102">
        <v>14.482226592248358</v>
      </c>
      <c r="L54" s="102">
        <v>14.082548698811424</v>
      </c>
      <c r="M54" s="102">
        <v>13.924861742220868</v>
      </c>
      <c r="N54" s="102">
        <v>13.359391727087626</v>
      </c>
      <c r="O54" s="102">
        <v>13.666955967624673</v>
      </c>
      <c r="P54" s="102">
        <v>13.789151987376281</v>
      </c>
      <c r="Q54" s="102">
        <v>13.836301509882491</v>
      </c>
      <c r="R54" s="102">
        <v>14.446044633239341</v>
      </c>
      <c r="S54" s="102">
        <v>14.492945707689106</v>
      </c>
      <c r="T54" s="102">
        <v>14.085776659276497</v>
      </c>
      <c r="U54" s="102">
        <v>14.317399933433714</v>
      </c>
      <c r="V54" s="102">
        <v>14.499033903934555</v>
      </c>
      <c r="W54" s="102">
        <v>15.591580308166129</v>
      </c>
      <c r="DA54" s="131" t="s">
        <v>2964</v>
      </c>
    </row>
    <row r="55" spans="1:105" ht="12" customHeight="1" x14ac:dyDescent="0.25">
      <c r="A55" s="107" t="s">
        <v>121</v>
      </c>
      <c r="B55" s="105">
        <v>12.463208384067833</v>
      </c>
      <c r="C55" s="105">
        <v>12.283205084347536</v>
      </c>
      <c r="D55" s="105">
        <v>12.591104918313992</v>
      </c>
      <c r="E55" s="105">
        <v>12.51950549519009</v>
      </c>
      <c r="F55" s="105">
        <v>12.891691567443985</v>
      </c>
      <c r="G55" s="105">
        <v>12.414870019438801</v>
      </c>
      <c r="H55" s="105">
        <v>12.798768021520482</v>
      </c>
      <c r="I55" s="105">
        <v>12.761491695187273</v>
      </c>
      <c r="J55" s="105">
        <v>13.562520830551328</v>
      </c>
      <c r="K55" s="105">
        <v>14.492257175891011</v>
      </c>
      <c r="L55" s="105">
        <v>14.087490551303242</v>
      </c>
      <c r="M55" s="105">
        <v>13.919770236946608</v>
      </c>
      <c r="N55" s="105">
        <v>13.341990735550198</v>
      </c>
      <c r="O55" s="105">
        <v>13.644867745950647</v>
      </c>
      <c r="P55" s="105">
        <v>13.777264468853069</v>
      </c>
      <c r="Q55" s="105">
        <v>13.885428883082984</v>
      </c>
      <c r="R55" s="105">
        <v>14.519241978285354</v>
      </c>
      <c r="S55" s="105">
        <v>14.56597544238595</v>
      </c>
      <c r="T55" s="105">
        <v>14.172782696255961</v>
      </c>
      <c r="U55" s="105">
        <v>14.366381042890186</v>
      </c>
      <c r="V55" s="105">
        <v>14.513453946700794</v>
      </c>
      <c r="W55" s="105">
        <v>15.554540038804184</v>
      </c>
      <c r="DA55" s="132" t="s">
        <v>2965</v>
      </c>
    </row>
    <row r="56" spans="1:105" ht="12" customHeight="1" x14ac:dyDescent="0.25">
      <c r="A56" s="108" t="s">
        <v>53</v>
      </c>
      <c r="B56" s="99">
        <v>2.4634012981326916</v>
      </c>
      <c r="C56" s="99">
        <v>2.4064341145296084</v>
      </c>
      <c r="D56" s="99">
        <v>2.529743674913413</v>
      </c>
      <c r="E56" s="99">
        <v>2.4329916462679022</v>
      </c>
      <c r="F56" s="99">
        <v>2.561258095335309</v>
      </c>
      <c r="G56" s="99">
        <v>2.7979752682107417</v>
      </c>
      <c r="H56" s="99">
        <v>2.5982283989837334</v>
      </c>
      <c r="I56" s="99">
        <v>2.6238724301327814</v>
      </c>
      <c r="J56" s="99">
        <v>2.739379247386732</v>
      </c>
      <c r="K56" s="99">
        <v>2.953246658157211</v>
      </c>
      <c r="L56" s="99">
        <v>2.8919393252402688</v>
      </c>
      <c r="M56" s="99">
        <v>2.7950088765837626</v>
      </c>
      <c r="N56" s="99">
        <v>2.2323224331382185</v>
      </c>
      <c r="O56" s="99">
        <v>2.4919344528161309</v>
      </c>
      <c r="P56" s="99">
        <v>2.4689977833834837</v>
      </c>
      <c r="Q56" s="99">
        <v>2.378183481266273</v>
      </c>
      <c r="R56" s="99">
        <v>2.9100782990948639</v>
      </c>
      <c r="S56" s="99">
        <v>3.007839168267842</v>
      </c>
      <c r="T56" s="99">
        <v>2.8498026270147458</v>
      </c>
      <c r="U56" s="99">
        <v>2.7866496121153967</v>
      </c>
      <c r="V56" s="99">
        <v>2.7741727242405938</v>
      </c>
      <c r="W56" s="99">
        <v>3.05963055949019</v>
      </c>
      <c r="DA56" s="63" t="s">
        <v>2966</v>
      </c>
    </row>
    <row r="57" spans="1:105" ht="12" customHeight="1" x14ac:dyDescent="0.25">
      <c r="A57" s="108" t="s">
        <v>52</v>
      </c>
      <c r="B57" s="99">
        <v>9.9998070859351422</v>
      </c>
      <c r="C57" s="99">
        <v>9.8767709698179242</v>
      </c>
      <c r="D57" s="99">
        <v>10.061361243400581</v>
      </c>
      <c r="E57" s="99">
        <v>10.086513848922189</v>
      </c>
      <c r="F57" s="99">
        <v>10.330433472108675</v>
      </c>
      <c r="G57" s="99">
        <v>9.6168947512280631</v>
      </c>
      <c r="H57" s="99">
        <v>10.200539622536748</v>
      </c>
      <c r="I57" s="99">
        <v>10.137619265054497</v>
      </c>
      <c r="J57" s="99">
        <v>10.823141583164597</v>
      </c>
      <c r="K57" s="99">
        <v>11.539010517733802</v>
      </c>
      <c r="L57" s="99">
        <v>11.195551226062971</v>
      </c>
      <c r="M57" s="99">
        <v>11.124761360362847</v>
      </c>
      <c r="N57" s="99">
        <v>11.109668302411981</v>
      </c>
      <c r="O57" s="99">
        <v>11.152933293134515</v>
      </c>
      <c r="P57" s="99">
        <v>11.308266685469585</v>
      </c>
      <c r="Q57" s="99">
        <v>11.507245401816709</v>
      </c>
      <c r="R57" s="99">
        <v>11.609163679190491</v>
      </c>
      <c r="S57" s="99">
        <v>11.558136274118107</v>
      </c>
      <c r="T57" s="99">
        <v>11.322980069241215</v>
      </c>
      <c r="U57" s="99">
        <v>11.579731430774787</v>
      </c>
      <c r="V57" s="99">
        <v>11.739281222460201</v>
      </c>
      <c r="W57" s="99">
        <v>12.494909479313993</v>
      </c>
      <c r="DA57" s="63" t="s">
        <v>2967</v>
      </c>
    </row>
    <row r="58" spans="1:105" ht="12" customHeight="1" x14ac:dyDescent="0.25">
      <c r="A58" s="121" t="s">
        <v>54</v>
      </c>
      <c r="B58" s="123">
        <v>5.7808386577915805</v>
      </c>
      <c r="C58" s="123">
        <v>5.6205724446520335</v>
      </c>
      <c r="D58" s="123">
        <v>6.3381687244108091</v>
      </c>
      <c r="E58" s="123">
        <v>6.1222479886224441</v>
      </c>
      <c r="F58" s="123">
        <v>6.5496092524664684</v>
      </c>
      <c r="G58" s="123">
        <v>6.387965222560954</v>
      </c>
      <c r="H58" s="123">
        <v>6.5703559497124466</v>
      </c>
      <c r="I58" s="123">
        <v>6.2462890166038321</v>
      </c>
      <c r="J58" s="123">
        <v>6.2135687854101791</v>
      </c>
      <c r="K58" s="123">
        <v>6.4998132436104115</v>
      </c>
      <c r="L58" s="123">
        <v>6.179368525002455</v>
      </c>
      <c r="M58" s="123">
        <v>5.8275126417520209</v>
      </c>
      <c r="N58" s="123">
        <v>5.7088771268179572</v>
      </c>
      <c r="O58" s="123">
        <v>6.1996195699461651</v>
      </c>
      <c r="P58" s="123">
        <v>6.2623362910656235</v>
      </c>
      <c r="Q58" s="123">
        <v>6.1844814887733621</v>
      </c>
      <c r="R58" s="123">
        <v>6.5008966814079381</v>
      </c>
      <c r="S58" s="123">
        <v>6.4721710755581343</v>
      </c>
      <c r="T58" s="123">
        <v>6.6530450929132767</v>
      </c>
      <c r="U58" s="123">
        <v>6.9022206426578521</v>
      </c>
      <c r="V58" s="123">
        <v>7.9340746088077871</v>
      </c>
      <c r="W58" s="123">
        <v>7.760523016996455</v>
      </c>
      <c r="DA58" s="130" t="s">
        <v>2968</v>
      </c>
    </row>
    <row r="59" spans="1:105" ht="12" customHeight="1" x14ac:dyDescent="0.25">
      <c r="A59" s="97" t="s">
        <v>50</v>
      </c>
      <c r="B59" s="99">
        <v>5.7862080031039698</v>
      </c>
      <c r="C59" s="99">
        <v>5.803951257013293</v>
      </c>
      <c r="D59" s="99">
        <v>6.1426269472165442</v>
      </c>
      <c r="E59" s="99">
        <v>5.9132695664405279</v>
      </c>
      <c r="F59" s="99">
        <v>6.7247172470947492</v>
      </c>
      <c r="G59" s="99">
        <v>6.2257549287692049</v>
      </c>
      <c r="H59" s="99">
        <v>6.2239868513560079</v>
      </c>
      <c r="I59" s="99">
        <v>6.438438978357599</v>
      </c>
      <c r="J59" s="99">
        <v>6.4642243467188587</v>
      </c>
      <c r="K59" s="99">
        <v>5.6699127157870945</v>
      </c>
      <c r="L59" s="99">
        <v>7.0066428867184438</v>
      </c>
      <c r="M59" s="99">
        <v>6.5191541105595361</v>
      </c>
      <c r="N59" s="99">
        <v>2.0351583765187535</v>
      </c>
      <c r="O59" s="99">
        <v>7.3223517344788913</v>
      </c>
      <c r="P59" s="99">
        <v>7.0626791907736539</v>
      </c>
      <c r="Q59" s="99">
        <v>6.1559858860708845</v>
      </c>
      <c r="R59" s="99">
        <v>5.7839479112410466</v>
      </c>
      <c r="S59" s="99">
        <v>5.7607800463711021</v>
      </c>
      <c r="T59" s="99">
        <v>6.9489037265666846</v>
      </c>
      <c r="U59" s="99">
        <v>7.1930966734782453</v>
      </c>
      <c r="V59" s="99">
        <v>8.0675278989420978</v>
      </c>
      <c r="W59" s="99">
        <v>7.8107065112964431</v>
      </c>
      <c r="DA59" s="63" t="s">
        <v>2969</v>
      </c>
    </row>
    <row r="60" spans="1:105" ht="12" customHeight="1" x14ac:dyDescent="0.25">
      <c r="A60" s="109" t="s">
        <v>120</v>
      </c>
      <c r="B60" s="110">
        <v>5.780595519267151</v>
      </c>
      <c r="C60" s="110">
        <v>5.6126563815514166</v>
      </c>
      <c r="D60" s="110">
        <v>6.3458997062034443</v>
      </c>
      <c r="E60" s="110">
        <v>6.1300466858061764</v>
      </c>
      <c r="F60" s="110">
        <v>6.5433688497837803</v>
      </c>
      <c r="G60" s="110">
        <v>6.3936884876443729</v>
      </c>
      <c r="H60" s="110">
        <v>6.5828415203570971</v>
      </c>
      <c r="I60" s="110">
        <v>6.2390943411484407</v>
      </c>
      <c r="J60" s="110">
        <v>6.2036432574360401</v>
      </c>
      <c r="K60" s="110">
        <v>6.5340616084737997</v>
      </c>
      <c r="L60" s="110">
        <v>6.1438405184256535</v>
      </c>
      <c r="M60" s="110">
        <v>5.7961621421589991</v>
      </c>
      <c r="N60" s="110">
        <v>5.892995207834697</v>
      </c>
      <c r="O60" s="110">
        <v>6.1220147087819816</v>
      </c>
      <c r="P60" s="110">
        <v>6.1962699325654098</v>
      </c>
      <c r="Q60" s="110">
        <v>6.1871506858981613</v>
      </c>
      <c r="R60" s="110">
        <v>6.5773456849079235</v>
      </c>
      <c r="S60" s="110">
        <v>6.5683476007631576</v>
      </c>
      <c r="T60" s="110">
        <v>6.5986988229384265</v>
      </c>
      <c r="U60" s="110">
        <v>6.8320801985910808</v>
      </c>
      <c r="V60" s="110">
        <v>7.8944511633689141</v>
      </c>
      <c r="W60" s="110">
        <v>7.7445429238244117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70.45344752394027</v>
      </c>
      <c r="C62" s="118">
        <f t="shared" si="21"/>
        <v>67.572079141996696</v>
      </c>
      <c r="D62" s="118">
        <f t="shared" si="21"/>
        <v>61.807080472896374</v>
      </c>
      <c r="E62" s="118">
        <f t="shared" si="21"/>
        <v>71.139969696872697</v>
      </c>
      <c r="F62" s="118">
        <f t="shared" si="21"/>
        <v>69.484617169094321</v>
      </c>
      <c r="G62" s="118">
        <f t="shared" si="21"/>
        <v>80.183730756849315</v>
      </c>
      <c r="H62" s="118">
        <f t="shared" si="21"/>
        <v>95.629964084913013</v>
      </c>
      <c r="I62" s="118">
        <f t="shared" si="21"/>
        <v>93.766047925581631</v>
      </c>
      <c r="J62" s="118">
        <f t="shared" si="21"/>
        <v>89.521824410522626</v>
      </c>
      <c r="K62" s="118">
        <f t="shared" si="21"/>
        <v>88.079240982502725</v>
      </c>
      <c r="L62" s="118">
        <f t="shared" si="21"/>
        <v>85.783786370033738</v>
      </c>
      <c r="M62" s="118">
        <f t="shared" si="21"/>
        <v>99.353257409924993</v>
      </c>
      <c r="N62" s="118">
        <f t="shared" si="21"/>
        <v>97.1115445658384</v>
      </c>
      <c r="O62" s="118">
        <f t="shared" si="21"/>
        <v>70.998454650357814</v>
      </c>
      <c r="P62" s="118">
        <f t="shared" si="21"/>
        <v>65.826372601521555</v>
      </c>
      <c r="Q62" s="118">
        <f t="shared" si="21"/>
        <v>84.617416238809682</v>
      </c>
      <c r="R62" s="118">
        <f t="shared" ref="R62:V62" si="22">R63+R66+R68+R77</f>
        <v>82.809026226528815</v>
      </c>
      <c r="S62" s="118">
        <f t="shared" si="22"/>
        <v>85.583541546725783</v>
      </c>
      <c r="T62" s="118">
        <f t="shared" si="22"/>
        <v>74.265700812769452</v>
      </c>
      <c r="U62" s="118">
        <f t="shared" si="22"/>
        <v>83.926827402994832</v>
      </c>
      <c r="V62" s="118">
        <f t="shared" si="22"/>
        <v>86.332990409556629</v>
      </c>
      <c r="W62" s="118">
        <f t="shared" ref="W62" si="23">W63+W66+W68+W77</f>
        <v>89.77896011135104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48.108951804337579</v>
      </c>
      <c r="C63" s="123">
        <f t="shared" si="24"/>
        <v>44.778240987566768</v>
      </c>
      <c r="D63" s="123">
        <f t="shared" si="24"/>
        <v>40.251672251686621</v>
      </c>
      <c r="E63" s="123">
        <f t="shared" si="24"/>
        <v>47.517581275300763</v>
      </c>
      <c r="F63" s="123">
        <f t="shared" si="24"/>
        <v>45.803590194216127</v>
      </c>
      <c r="G63" s="123">
        <f t="shared" si="24"/>
        <v>55.165408427490313</v>
      </c>
      <c r="H63" s="123">
        <f t="shared" si="24"/>
        <v>67.171364985847347</v>
      </c>
      <c r="I63" s="123">
        <f t="shared" si="24"/>
        <v>61.714616133322728</v>
      </c>
      <c r="J63" s="123">
        <f t="shared" si="24"/>
        <v>57.061929890964279</v>
      </c>
      <c r="K63" s="123">
        <f t="shared" si="24"/>
        <v>57.858870301428823</v>
      </c>
      <c r="L63" s="123">
        <f t="shared" si="24"/>
        <v>52.076289011836664</v>
      </c>
      <c r="M63" s="123">
        <f t="shared" si="24"/>
        <v>67.164468148447725</v>
      </c>
      <c r="N63" s="123">
        <f t="shared" si="24"/>
        <v>57.742252722694715</v>
      </c>
      <c r="O63" s="123">
        <f t="shared" si="24"/>
        <v>39.704567814915492</v>
      </c>
      <c r="P63" s="123">
        <f t="shared" si="24"/>
        <v>37.476480834881485</v>
      </c>
      <c r="Q63" s="123">
        <f t="shared" si="24"/>
        <v>53.736671695598758</v>
      </c>
      <c r="R63" s="123">
        <f t="shared" ref="R63:V63" si="25">SUM(R64:R65)</f>
        <v>47.412046560549499</v>
      </c>
      <c r="S63" s="123">
        <f t="shared" si="25"/>
        <v>48.580415993801374</v>
      </c>
      <c r="T63" s="123">
        <f t="shared" si="25"/>
        <v>41.577549078496368</v>
      </c>
      <c r="U63" s="123">
        <f t="shared" si="25"/>
        <v>45.087771649137409</v>
      </c>
      <c r="V63" s="123">
        <f t="shared" si="25"/>
        <v>47.692235742522215</v>
      </c>
      <c r="W63" s="123">
        <f t="shared" ref="W63" si="26">SUM(W64:W65)</f>
        <v>50.749983435674523</v>
      </c>
      <c r="DA63" s="130" t="s">
        <v>2972</v>
      </c>
    </row>
    <row r="64" spans="1:105" ht="12" customHeight="1" x14ac:dyDescent="0.25">
      <c r="A64" s="97" t="s">
        <v>217</v>
      </c>
      <c r="B64" s="99">
        <v>46.971810890459167</v>
      </c>
      <c r="C64" s="99">
        <v>43.762578997221155</v>
      </c>
      <c r="D64" s="99">
        <v>39.312136055378765</v>
      </c>
      <c r="E64" s="99">
        <v>46.47095673099404</v>
      </c>
      <c r="F64" s="99">
        <v>44.730438895722187</v>
      </c>
      <c r="G64" s="99">
        <v>53.890839897455528</v>
      </c>
      <c r="H64" s="99">
        <v>65.658221185902178</v>
      </c>
      <c r="I64" s="99">
        <v>60.409638774475674</v>
      </c>
      <c r="J64" s="99">
        <v>55.852344728804248</v>
      </c>
      <c r="K64" s="99">
        <v>56.574357189086413</v>
      </c>
      <c r="L64" s="99">
        <v>50.983643653246517</v>
      </c>
      <c r="M64" s="99">
        <v>65.759457671874699</v>
      </c>
      <c r="N64" s="99">
        <v>56.665776396595064</v>
      </c>
      <c r="O64" s="99">
        <v>38.893619873391664</v>
      </c>
      <c r="P64" s="99">
        <v>36.689249131143036</v>
      </c>
      <c r="Q64" s="99">
        <v>52.669401770508479</v>
      </c>
      <c r="R64" s="99">
        <v>46.475985886169802</v>
      </c>
      <c r="S64" s="99">
        <v>47.624713926938142</v>
      </c>
      <c r="T64" s="99">
        <v>40.763115035353032</v>
      </c>
      <c r="U64" s="99">
        <v>44.207603253587635</v>
      </c>
      <c r="V64" s="99">
        <v>46.763465056920928</v>
      </c>
      <c r="W64" s="99">
        <v>49.762849554466406</v>
      </c>
      <c r="DA64" s="63" t="s">
        <v>2973</v>
      </c>
    </row>
    <row r="65" spans="1:105" ht="12" customHeight="1" x14ac:dyDescent="0.25">
      <c r="A65" s="97" t="s">
        <v>53</v>
      </c>
      <c r="B65" s="99">
        <v>1.1371409138784137</v>
      </c>
      <c r="C65" s="99">
        <v>1.0156619903456128</v>
      </c>
      <c r="D65" s="99">
        <v>0.93953619630785545</v>
      </c>
      <c r="E65" s="99">
        <v>1.046624544306725</v>
      </c>
      <c r="F65" s="99">
        <v>1.0731512984939424</v>
      </c>
      <c r="G65" s="99">
        <v>1.2745685300347842</v>
      </c>
      <c r="H65" s="99">
        <v>1.5131437999451638</v>
      </c>
      <c r="I65" s="99">
        <v>1.3049773588470539</v>
      </c>
      <c r="J65" s="99">
        <v>1.2095851621600315</v>
      </c>
      <c r="K65" s="99">
        <v>1.2845131123424061</v>
      </c>
      <c r="L65" s="99">
        <v>1.0926453585901472</v>
      </c>
      <c r="M65" s="99">
        <v>1.4050104765730185</v>
      </c>
      <c r="N65" s="99">
        <v>1.0764763260996542</v>
      </c>
      <c r="O65" s="99">
        <v>0.81094794152383176</v>
      </c>
      <c r="P65" s="99">
        <v>0.78723170373844709</v>
      </c>
      <c r="Q65" s="99">
        <v>1.0672699250902793</v>
      </c>
      <c r="R65" s="99">
        <v>0.93606067437969454</v>
      </c>
      <c r="S65" s="99">
        <v>0.95570206686322901</v>
      </c>
      <c r="T65" s="99">
        <v>0.81443404314333789</v>
      </c>
      <c r="U65" s="99">
        <v>0.88016839554977144</v>
      </c>
      <c r="V65" s="99">
        <v>0.92877068560128517</v>
      </c>
      <c r="W65" s="99">
        <v>0.98713388120811829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4.1282526988368753</v>
      </c>
      <c r="C66" s="123">
        <f t="shared" si="27"/>
        <v>5.0741922029599014</v>
      </c>
      <c r="D66" s="123">
        <f t="shared" si="27"/>
        <v>3.0018524364684311</v>
      </c>
      <c r="E66" s="123">
        <f t="shared" si="27"/>
        <v>5.3048461769498303</v>
      </c>
      <c r="F66" s="123">
        <f t="shared" si="27"/>
        <v>4.6248135764268792</v>
      </c>
      <c r="G66" s="123">
        <f t="shared" si="27"/>
        <v>6.4184546195958854</v>
      </c>
      <c r="H66" s="123">
        <f t="shared" si="27"/>
        <v>9.0480023727073675</v>
      </c>
      <c r="I66" s="123">
        <f t="shared" si="27"/>
        <v>13.07629931858602</v>
      </c>
      <c r="J66" s="123">
        <f t="shared" si="27"/>
        <v>12.774002589261547</v>
      </c>
      <c r="K66" s="123">
        <f t="shared" si="27"/>
        <v>9.1249956964501493</v>
      </c>
      <c r="L66" s="123">
        <f t="shared" si="27"/>
        <v>13.488790426095042</v>
      </c>
      <c r="M66" s="123">
        <f t="shared" si="27"/>
        <v>12.553735263127662</v>
      </c>
      <c r="N66" s="123">
        <f t="shared" si="27"/>
        <v>20.189993022719307</v>
      </c>
      <c r="O66" s="123">
        <f t="shared" si="27"/>
        <v>11.458856535049726</v>
      </c>
      <c r="P66" s="123">
        <f t="shared" si="27"/>
        <v>8.4685291789983594</v>
      </c>
      <c r="Q66" s="123">
        <f t="shared" si="27"/>
        <v>10.824145968218295</v>
      </c>
      <c r="R66" s="123">
        <f t="shared" si="27"/>
        <v>14.518763273336619</v>
      </c>
      <c r="S66" s="123">
        <f t="shared" si="27"/>
        <v>15.856412768050802</v>
      </c>
      <c r="T66" s="123">
        <f t="shared" si="27"/>
        <v>11.908038448434786</v>
      </c>
      <c r="U66" s="123">
        <f t="shared" si="27"/>
        <v>17.652072309650187</v>
      </c>
      <c r="V66" s="123">
        <f t="shared" si="27"/>
        <v>16.260348914963608</v>
      </c>
      <c r="W66" s="123">
        <f t="shared" si="27"/>
        <v>15.781897688866842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4.1282526988368753</v>
      </c>
      <c r="C67" s="99">
        <f>RES_hhdet_tesh!C67/RES_summary!C$19</f>
        <v>5.0741922029599014</v>
      </c>
      <c r="D67" s="99">
        <f>RES_hhdet_tesh!D67/RES_summary!D$19</f>
        <v>3.0018524364684311</v>
      </c>
      <c r="E67" s="99">
        <f>RES_hhdet_tesh!E67/RES_summary!E$19</f>
        <v>5.3048461769498303</v>
      </c>
      <c r="F67" s="99">
        <f>RES_hhdet_tesh!F67/RES_summary!F$19</f>
        <v>4.6248135764268792</v>
      </c>
      <c r="G67" s="99">
        <f>RES_hhdet_tesh!G67/RES_summary!G$19</f>
        <v>6.4184546195958854</v>
      </c>
      <c r="H67" s="99">
        <f>RES_hhdet_tesh!H67/RES_summary!H$19</f>
        <v>9.0480023727073675</v>
      </c>
      <c r="I67" s="99">
        <f>RES_hhdet_tesh!I67/RES_summary!I$19</f>
        <v>13.07629931858602</v>
      </c>
      <c r="J67" s="99">
        <f>RES_hhdet_tesh!J67/RES_summary!J$19</f>
        <v>12.774002589261547</v>
      </c>
      <c r="K67" s="99">
        <f>RES_hhdet_tesh!K67/RES_summary!K$19</f>
        <v>9.1249956964501493</v>
      </c>
      <c r="L67" s="99">
        <f>RES_hhdet_tesh!L67/RES_summary!L$19</f>
        <v>13.488790426095042</v>
      </c>
      <c r="M67" s="99">
        <f>RES_hhdet_tesh!M67/RES_summary!M$19</f>
        <v>12.553735263127662</v>
      </c>
      <c r="N67" s="99">
        <f>RES_hhdet_tesh!N67/RES_summary!N$19</f>
        <v>20.189993022719307</v>
      </c>
      <c r="O67" s="99">
        <f>RES_hhdet_tesh!O67/RES_summary!O$19</f>
        <v>11.458856535049726</v>
      </c>
      <c r="P67" s="99">
        <f>RES_hhdet_tesh!P67/RES_summary!P$19</f>
        <v>8.4685291789983594</v>
      </c>
      <c r="Q67" s="99">
        <f>RES_hhdet_tesh!Q67/RES_summary!Q$19</f>
        <v>10.824145968218295</v>
      </c>
      <c r="R67" s="99">
        <f>RES_hhdet_tesh!R67/RES_summary!R$19</f>
        <v>14.518763273336619</v>
      </c>
      <c r="S67" s="99">
        <f>RES_hhdet_tesh!S67/RES_summary!S$19</f>
        <v>15.856412768050802</v>
      </c>
      <c r="T67" s="99">
        <f>RES_hhdet_tesh!T67/RES_summary!T$19</f>
        <v>11.908038448434786</v>
      </c>
      <c r="U67" s="99">
        <f>RES_hhdet_tesh!U67/RES_summary!U$19</f>
        <v>17.652072309650187</v>
      </c>
      <c r="V67" s="99">
        <f>RES_hhdet_tesh!V67/RES_summary!V$19</f>
        <v>16.260348914963608</v>
      </c>
      <c r="W67" s="99">
        <f>RES_hhdet_tesh!W67/RES_summary!W$19</f>
        <v>15.781897688866842</v>
      </c>
      <c r="DA67" s="63" t="s">
        <v>2976</v>
      </c>
    </row>
    <row r="68" spans="1:105" ht="12" customHeight="1" x14ac:dyDescent="0.25">
      <c r="A68" s="121" t="s">
        <v>55</v>
      </c>
      <c r="B68" s="123">
        <v>12.439153970274594</v>
      </c>
      <c r="C68" s="123">
        <v>12.122381174942973</v>
      </c>
      <c r="D68" s="123">
        <v>12.246585772017387</v>
      </c>
      <c r="E68" s="123">
        <v>12.216886811012587</v>
      </c>
      <c r="F68" s="123">
        <v>12.549544605344272</v>
      </c>
      <c r="G68" s="123">
        <v>12.226988451966026</v>
      </c>
      <c r="H68" s="123">
        <v>12.824118503280737</v>
      </c>
      <c r="I68" s="123">
        <v>12.732625751413352</v>
      </c>
      <c r="J68" s="123">
        <v>13.485238142192159</v>
      </c>
      <c r="K68" s="123">
        <v>14.555034196610501</v>
      </c>
      <c r="L68" s="123">
        <v>14.070737158925789</v>
      </c>
      <c r="M68" s="123">
        <v>13.842283667800872</v>
      </c>
      <c r="N68" s="123">
        <v>13.290886463624879</v>
      </c>
      <c r="O68" s="123">
        <v>13.707062499452894</v>
      </c>
      <c r="P68" s="123">
        <v>13.700633078278994</v>
      </c>
      <c r="Q68" s="123">
        <v>13.885850871907193</v>
      </c>
      <c r="R68" s="123">
        <v>14.283178633774805</v>
      </c>
      <c r="S68" s="123">
        <v>14.582210880569288</v>
      </c>
      <c r="T68" s="123">
        <v>14.18211992488588</v>
      </c>
      <c r="U68" s="123">
        <v>14.330752023193769</v>
      </c>
      <c r="V68" s="123">
        <v>14.49845974882343</v>
      </c>
      <c r="W68" s="123">
        <v>15.494985834983774</v>
      </c>
      <c r="DA68" s="130" t="s">
        <v>2977</v>
      </c>
    </row>
    <row r="69" spans="1:105" ht="12" customHeight="1" x14ac:dyDescent="0.25">
      <c r="A69" s="97" t="s">
        <v>134</v>
      </c>
      <c r="B69" s="99">
        <v>12.22577157922424</v>
      </c>
      <c r="C69" s="99">
        <v>10.712564377176097</v>
      </c>
      <c r="D69" s="99">
        <v>9.2062649700690145</v>
      </c>
      <c r="E69" s="99">
        <v>9.5890615035960138</v>
      </c>
      <c r="F69" s="99">
        <v>9.6156958849613563</v>
      </c>
      <c r="G69" s="99">
        <v>10.71601543824452</v>
      </c>
      <c r="H69" s="99">
        <v>13.303437307392983</v>
      </c>
      <c r="I69" s="99">
        <v>12.76149318243888</v>
      </c>
      <c r="J69" s="99">
        <v>13.112914661424988</v>
      </c>
      <c r="K69" s="99">
        <v>15.485201951292115</v>
      </c>
      <c r="L69" s="99">
        <v>14.214733549782437</v>
      </c>
      <c r="M69" s="99">
        <v>13.401246060415325</v>
      </c>
      <c r="N69" s="99">
        <v>13.00598089598431</v>
      </c>
      <c r="O69" s="99">
        <v>14.212764771060678</v>
      </c>
      <c r="P69" s="99">
        <v>13.264532900407007</v>
      </c>
      <c r="Q69" s="99">
        <v>14.341569187519204</v>
      </c>
      <c r="R69" s="99">
        <v>13.173666738306418</v>
      </c>
      <c r="S69" s="99">
        <v>15.126235029553735</v>
      </c>
      <c r="T69" s="99">
        <v>14.663758726393908</v>
      </c>
      <c r="U69" s="99">
        <v>14.450079091214135</v>
      </c>
      <c r="V69" s="99">
        <v>14.719125414361079</v>
      </c>
      <c r="W69" s="99">
        <v>15.436256535388262</v>
      </c>
      <c r="DA69" s="63" t="s">
        <v>2978</v>
      </c>
    </row>
    <row r="70" spans="1:105" ht="12" customHeight="1" x14ac:dyDescent="0.25">
      <c r="A70" s="97" t="s">
        <v>133</v>
      </c>
      <c r="B70" s="99">
        <v>12.225771579224238</v>
      </c>
      <c r="C70" s="99">
        <v>10.711685891128743</v>
      </c>
      <c r="D70" s="99">
        <v>9.20474093659797</v>
      </c>
      <c r="E70" s="99">
        <v>9.5885105353064848</v>
      </c>
      <c r="F70" s="99">
        <v>9.6154716355126197</v>
      </c>
      <c r="G70" s="99">
        <v>10.715958663990262</v>
      </c>
      <c r="H70" s="99">
        <v>13.303495151743302</v>
      </c>
      <c r="I70" s="99">
        <v>12.761476978077081</v>
      </c>
      <c r="J70" s="99">
        <v>13.112961973905339</v>
      </c>
      <c r="K70" s="99">
        <v>15.485557703578717</v>
      </c>
      <c r="L70" s="99">
        <v>14.214832206571897</v>
      </c>
      <c r="M70" s="99">
        <v>13.401091954853243</v>
      </c>
      <c r="N70" s="99">
        <v>13.006454598789988</v>
      </c>
      <c r="O70" s="99">
        <v>14.212916453282158</v>
      </c>
      <c r="P70" s="99">
        <v>13.263965233823388</v>
      </c>
      <c r="Q70" s="99">
        <v>14.341549486631335</v>
      </c>
      <c r="R70" s="99">
        <v>13.173076772864524</v>
      </c>
      <c r="S70" s="99">
        <v>15.126002884336749</v>
      </c>
      <c r="T70" s="99">
        <v>14.663567959199481</v>
      </c>
      <c r="U70" s="99">
        <v>14.450113928017322</v>
      </c>
      <c r="V70" s="99">
        <v>14.719308785628757</v>
      </c>
      <c r="W70" s="99">
        <v>15.436775168087394</v>
      </c>
      <c r="DA70" s="63" t="s">
        <v>2979</v>
      </c>
    </row>
    <row r="71" spans="1:105" ht="12" customHeight="1" x14ac:dyDescent="0.25">
      <c r="A71" s="100" t="s">
        <v>217</v>
      </c>
      <c r="B71" s="102">
        <v>2.4347952080976158</v>
      </c>
      <c r="C71" s="102">
        <v>2.0311464578066158</v>
      </c>
      <c r="D71" s="102">
        <v>0.79423551612991627</v>
      </c>
      <c r="E71" s="102">
        <v>1.3626968661436698</v>
      </c>
      <c r="F71" s="102">
        <v>1.0488167628025822</v>
      </c>
      <c r="G71" s="102">
        <v>2.3701441332361894</v>
      </c>
      <c r="H71" s="102">
        <v>2.716522472331877</v>
      </c>
      <c r="I71" s="102">
        <v>2.6230341252351592</v>
      </c>
      <c r="J71" s="102">
        <v>2.6256854178890054</v>
      </c>
      <c r="K71" s="102">
        <v>3.2035764376248723</v>
      </c>
      <c r="L71" s="102">
        <v>2.9222169703819931</v>
      </c>
      <c r="M71" s="102">
        <v>2.6642426644351773</v>
      </c>
      <c r="N71" s="102">
        <v>2.1561670076399109</v>
      </c>
      <c r="O71" s="102">
        <v>2.624895900593307</v>
      </c>
      <c r="P71" s="102">
        <v>2.3513119485780472</v>
      </c>
      <c r="Q71" s="102">
        <v>2.4806405010521222</v>
      </c>
      <c r="R71" s="102">
        <v>2.5940244959486276</v>
      </c>
      <c r="S71" s="102">
        <v>3.1528351916191277</v>
      </c>
      <c r="T71" s="102">
        <v>2.9725631359235702</v>
      </c>
      <c r="U71" s="102">
        <v>2.8040798401129603</v>
      </c>
      <c r="V71" s="102">
        <v>2.8228182235947843</v>
      </c>
      <c r="W71" s="102">
        <v>3.0502679288594376</v>
      </c>
      <c r="DA71" s="131" t="s">
        <v>2980</v>
      </c>
    </row>
    <row r="72" spans="1:105" ht="12" customHeight="1" x14ac:dyDescent="0.25">
      <c r="A72" s="103" t="s">
        <v>52</v>
      </c>
      <c r="B72" s="105">
        <v>9.7909763711266233</v>
      </c>
      <c r="C72" s="105">
        <v>8.6805394333221262</v>
      </c>
      <c r="D72" s="105">
        <v>8.4105054204680538</v>
      </c>
      <c r="E72" s="105">
        <v>8.2258136691628145</v>
      </c>
      <c r="F72" s="105">
        <v>8.5666548727100373</v>
      </c>
      <c r="G72" s="105">
        <v>8.3458145307540743</v>
      </c>
      <c r="H72" s="105">
        <v>10.586972679411424</v>
      </c>
      <c r="I72" s="105">
        <v>10.138442852841919</v>
      </c>
      <c r="J72" s="105">
        <v>10.487276556016331</v>
      </c>
      <c r="K72" s="105">
        <v>12.281981265953842</v>
      </c>
      <c r="L72" s="105">
        <v>11.292615236189901</v>
      </c>
      <c r="M72" s="105">
        <v>10.736849290418064</v>
      </c>
      <c r="N72" s="105">
        <v>10.850287591150078</v>
      </c>
      <c r="O72" s="105">
        <v>11.588020552688853</v>
      </c>
      <c r="P72" s="105">
        <v>10.912653285245339</v>
      </c>
      <c r="Q72" s="105">
        <v>11.860908985579215</v>
      </c>
      <c r="R72" s="105">
        <v>10.579052276915894</v>
      </c>
      <c r="S72" s="105">
        <v>11.973167692717624</v>
      </c>
      <c r="T72" s="105">
        <v>11.691004823275907</v>
      </c>
      <c r="U72" s="105">
        <v>11.64603408790436</v>
      </c>
      <c r="V72" s="105">
        <v>11.896490562033971</v>
      </c>
      <c r="W72" s="105">
        <v>12.386507239227958</v>
      </c>
      <c r="DA72" s="132" t="s">
        <v>2981</v>
      </c>
    </row>
    <row r="73" spans="1:105" ht="12" customHeight="1" x14ac:dyDescent="0.25">
      <c r="A73" s="106" t="s">
        <v>122</v>
      </c>
      <c r="B73" s="102">
        <v>12.463208384067833</v>
      </c>
      <c r="C73" s="102">
        <v>12.278740321996606</v>
      </c>
      <c r="D73" s="102">
        <v>12.585476550101111</v>
      </c>
      <c r="E73" s="102">
        <v>12.506441985620503</v>
      </c>
      <c r="F73" s="102">
        <v>12.872041367953932</v>
      </c>
      <c r="G73" s="102">
        <v>12.394045661739904</v>
      </c>
      <c r="H73" s="102">
        <v>12.772176780180546</v>
      </c>
      <c r="I73" s="102">
        <v>12.727225311341398</v>
      </c>
      <c r="J73" s="102">
        <v>13.519562475129495</v>
      </c>
      <c r="K73" s="102">
        <v>14.445743453502338</v>
      </c>
      <c r="L73" s="102">
        <v>14.049963382820486</v>
      </c>
      <c r="M73" s="102">
        <v>13.896421227187142</v>
      </c>
      <c r="N73" s="102">
        <v>13.340627332710692</v>
      </c>
      <c r="O73" s="102">
        <v>13.657447370357238</v>
      </c>
      <c r="P73" s="102">
        <v>13.771058640661414</v>
      </c>
      <c r="Q73" s="102">
        <v>13.808230340055982</v>
      </c>
      <c r="R73" s="102">
        <v>14.410554397800356</v>
      </c>
      <c r="S73" s="102">
        <v>14.459572365850745</v>
      </c>
      <c r="T73" s="102">
        <v>14.052865416254217</v>
      </c>
      <c r="U73" s="102">
        <v>14.284062366733837</v>
      </c>
      <c r="V73" s="102">
        <v>14.464150384959339</v>
      </c>
      <c r="W73" s="102">
        <v>15.525304917476916</v>
      </c>
      <c r="DA73" s="131" t="s">
        <v>2982</v>
      </c>
    </row>
    <row r="74" spans="1:105" ht="12" customHeight="1" x14ac:dyDescent="0.25">
      <c r="A74" s="107" t="s">
        <v>121</v>
      </c>
      <c r="B74" s="105">
        <v>12.463208384067833</v>
      </c>
      <c r="C74" s="105">
        <v>12.282080154384694</v>
      </c>
      <c r="D74" s="105">
        <v>12.583750463768508</v>
      </c>
      <c r="E74" s="105">
        <v>12.505977811606613</v>
      </c>
      <c r="F74" s="105">
        <v>12.867976856546072</v>
      </c>
      <c r="G74" s="105">
        <v>12.390881067432213</v>
      </c>
      <c r="H74" s="105">
        <v>12.771168298377482</v>
      </c>
      <c r="I74" s="105">
        <v>12.73027597764939</v>
      </c>
      <c r="J74" s="105">
        <v>13.527880386711999</v>
      </c>
      <c r="K74" s="105">
        <v>14.456150824650338</v>
      </c>
      <c r="L74" s="105">
        <v>14.056258125572864</v>
      </c>
      <c r="M74" s="105">
        <v>13.892474943481202</v>
      </c>
      <c r="N74" s="105">
        <v>13.321909399834505</v>
      </c>
      <c r="O74" s="105">
        <v>13.632301851639799</v>
      </c>
      <c r="P74" s="105">
        <v>13.75580846618899</v>
      </c>
      <c r="Q74" s="105">
        <v>13.827480642034752</v>
      </c>
      <c r="R74" s="105">
        <v>14.454711886111385</v>
      </c>
      <c r="S74" s="105">
        <v>14.510130422935067</v>
      </c>
      <c r="T74" s="105">
        <v>14.121791753914165</v>
      </c>
      <c r="U74" s="105">
        <v>14.321326859772878</v>
      </c>
      <c r="V74" s="105">
        <v>14.470669194822866</v>
      </c>
      <c r="W74" s="105">
        <v>15.494667966910715</v>
      </c>
      <c r="DA74" s="132" t="s">
        <v>2983</v>
      </c>
    </row>
    <row r="75" spans="1:105" ht="12" customHeight="1" x14ac:dyDescent="0.25">
      <c r="A75" s="108" t="s">
        <v>53</v>
      </c>
      <c r="B75" s="99">
        <v>2.463401298132692</v>
      </c>
      <c r="C75" s="99">
        <v>2.4062137266242982</v>
      </c>
      <c r="D75" s="99">
        <v>2.5282660536093591</v>
      </c>
      <c r="E75" s="99">
        <v>2.4303627292420176</v>
      </c>
      <c r="F75" s="99">
        <v>2.5565465728056203</v>
      </c>
      <c r="G75" s="99">
        <v>2.7925688085120379</v>
      </c>
      <c r="H75" s="99">
        <v>2.5926254859257223</v>
      </c>
      <c r="I75" s="99">
        <v>2.6174542101792828</v>
      </c>
      <c r="J75" s="99">
        <v>2.7323825161625539</v>
      </c>
      <c r="K75" s="99">
        <v>2.9458888697985319</v>
      </c>
      <c r="L75" s="99">
        <v>2.8855278014941943</v>
      </c>
      <c r="M75" s="99">
        <v>2.7895281404634029</v>
      </c>
      <c r="N75" s="99">
        <v>2.228962513535957</v>
      </c>
      <c r="O75" s="99">
        <v>2.4896395690879274</v>
      </c>
      <c r="P75" s="99">
        <v>2.4651526932977359</v>
      </c>
      <c r="Q75" s="99">
        <v>2.3682585771967113</v>
      </c>
      <c r="R75" s="99">
        <v>2.8971445921454855</v>
      </c>
      <c r="S75" s="99">
        <v>2.9963073050210958</v>
      </c>
      <c r="T75" s="99">
        <v>2.8395495860591402</v>
      </c>
      <c r="U75" s="99">
        <v>2.7779104438075839</v>
      </c>
      <c r="V75" s="99">
        <v>2.7659946370596193</v>
      </c>
      <c r="W75" s="99">
        <v>3.0478535207369952</v>
      </c>
      <c r="DA75" s="63" t="s">
        <v>2984</v>
      </c>
    </row>
    <row r="76" spans="1:105" ht="12" customHeight="1" x14ac:dyDescent="0.25">
      <c r="A76" s="108" t="s">
        <v>52</v>
      </c>
      <c r="B76" s="99">
        <v>9.9998070859351404</v>
      </c>
      <c r="C76" s="99">
        <v>9.8758664277603962</v>
      </c>
      <c r="D76" s="99">
        <v>10.055484410159147</v>
      </c>
      <c r="E76" s="99">
        <v>10.075615082364598</v>
      </c>
      <c r="F76" s="99">
        <v>10.311430283740449</v>
      </c>
      <c r="G76" s="99">
        <v>9.5983122589201759</v>
      </c>
      <c r="H76" s="99">
        <v>10.178542812451758</v>
      </c>
      <c r="I76" s="99">
        <v>10.112821767470107</v>
      </c>
      <c r="J76" s="99">
        <v>10.795497870549445</v>
      </c>
      <c r="K76" s="99">
        <v>11.510261954851805</v>
      </c>
      <c r="L76" s="99">
        <v>11.170730324078672</v>
      </c>
      <c r="M76" s="99">
        <v>11.102946803017797</v>
      </c>
      <c r="N76" s="99">
        <v>11.092946886298551</v>
      </c>
      <c r="O76" s="99">
        <v>11.14266228255187</v>
      </c>
      <c r="P76" s="99">
        <v>11.290655772891252</v>
      </c>
      <c r="Q76" s="99">
        <v>11.459222064838041</v>
      </c>
      <c r="R76" s="99">
        <v>11.557567293965899</v>
      </c>
      <c r="S76" s="99">
        <v>11.513823117913971</v>
      </c>
      <c r="T76" s="99">
        <v>11.282242167855024</v>
      </c>
      <c r="U76" s="99">
        <v>11.543416415965293</v>
      </c>
      <c r="V76" s="99">
        <v>11.704674557763248</v>
      </c>
      <c r="W76" s="99">
        <v>12.446814446173724</v>
      </c>
      <c r="DA76" s="63" t="s">
        <v>2985</v>
      </c>
    </row>
    <row r="77" spans="1:105" ht="12" customHeight="1" x14ac:dyDescent="0.25">
      <c r="A77" s="121" t="s">
        <v>54</v>
      </c>
      <c r="B77" s="123">
        <v>5.7770890504912327</v>
      </c>
      <c r="C77" s="123">
        <v>5.5972647765270587</v>
      </c>
      <c r="D77" s="123">
        <v>6.3069700127239372</v>
      </c>
      <c r="E77" s="123">
        <v>6.1006554336095169</v>
      </c>
      <c r="F77" s="123">
        <v>6.5066687931070399</v>
      </c>
      <c r="G77" s="123">
        <v>6.3728792577970976</v>
      </c>
      <c r="H77" s="123">
        <v>6.5864782230775694</v>
      </c>
      <c r="I77" s="123">
        <v>6.2425067222595354</v>
      </c>
      <c r="J77" s="123">
        <v>6.2006537881046464</v>
      </c>
      <c r="K77" s="123">
        <v>6.5403407880132418</v>
      </c>
      <c r="L77" s="123">
        <v>6.1479697731762419</v>
      </c>
      <c r="M77" s="123">
        <v>5.7927703305487306</v>
      </c>
      <c r="N77" s="123">
        <v>5.8884123567994946</v>
      </c>
      <c r="O77" s="123">
        <v>6.1279678009397056</v>
      </c>
      <c r="P77" s="123">
        <v>6.1807295093627239</v>
      </c>
      <c r="Q77" s="123">
        <v>6.1707477030854454</v>
      </c>
      <c r="R77" s="123">
        <v>6.595037758867889</v>
      </c>
      <c r="S77" s="123">
        <v>6.5645019043043016</v>
      </c>
      <c r="T77" s="123">
        <v>6.5979933609524215</v>
      </c>
      <c r="U77" s="123">
        <v>6.8562314210134572</v>
      </c>
      <c r="V77" s="123">
        <v>7.8819460032473838</v>
      </c>
      <c r="W77" s="123">
        <v>7.7520931518258864</v>
      </c>
      <c r="DA77" s="130" t="s">
        <v>2986</v>
      </c>
    </row>
    <row r="78" spans="1:105" ht="12" customHeight="1" x14ac:dyDescent="0.25">
      <c r="A78" s="97" t="s">
        <v>192</v>
      </c>
      <c r="B78" s="99">
        <v>5.6327090601789163</v>
      </c>
      <c r="C78" s="99">
        <v>4.9587234358444139</v>
      </c>
      <c r="D78" s="99">
        <v>4.6490752602119914</v>
      </c>
      <c r="E78" s="99">
        <v>4.823371631315319</v>
      </c>
      <c r="F78" s="99">
        <v>4.878321212367414</v>
      </c>
      <c r="G78" s="99">
        <v>5.4533060469723829</v>
      </c>
      <c r="H78" s="99">
        <v>6.745777092651112</v>
      </c>
      <c r="I78" s="99">
        <v>6.3914966445516903</v>
      </c>
      <c r="J78" s="99">
        <v>6.0691305952397077</v>
      </c>
      <c r="K78" s="99">
        <v>6.8210146575189423</v>
      </c>
      <c r="L78" s="99">
        <v>6.3296641551986079</v>
      </c>
      <c r="M78" s="99">
        <v>5.6467194777587535</v>
      </c>
      <c r="N78" s="99">
        <v>5.7008508608909514</v>
      </c>
      <c r="O78" s="99">
        <v>6.3667486016008761</v>
      </c>
      <c r="P78" s="99">
        <v>5.5987453457303848</v>
      </c>
      <c r="Q78" s="99">
        <v>5.6134577389279618</v>
      </c>
      <c r="R78" s="99">
        <v>7.100745905824783</v>
      </c>
      <c r="S78" s="99">
        <v>6.4623697729775635</v>
      </c>
      <c r="T78" s="99">
        <v>6.5797110970903665</v>
      </c>
      <c r="U78" s="99">
        <v>7.4997065569201657</v>
      </c>
      <c r="V78" s="99">
        <v>7.5198054720492111</v>
      </c>
      <c r="W78" s="99">
        <v>7.9869577748772347</v>
      </c>
      <c r="DA78" s="63" t="s">
        <v>2987</v>
      </c>
    </row>
    <row r="79" spans="1:105" ht="12" customHeight="1" x14ac:dyDescent="0.25">
      <c r="A79" s="109" t="s">
        <v>120</v>
      </c>
      <c r="B79" s="110">
        <v>5.780595519267151</v>
      </c>
      <c r="C79" s="110">
        <v>5.6126563815514157</v>
      </c>
      <c r="D79" s="110">
        <v>6.3458997062034452</v>
      </c>
      <c r="E79" s="110">
        <v>6.1300466858061773</v>
      </c>
      <c r="F79" s="110">
        <v>6.5433688497837803</v>
      </c>
      <c r="G79" s="110">
        <v>6.3936884876443747</v>
      </c>
      <c r="H79" s="110">
        <v>6.5828415203571007</v>
      </c>
      <c r="I79" s="110">
        <v>6.2390943411484434</v>
      </c>
      <c r="J79" s="110">
        <v>6.2036432574360454</v>
      </c>
      <c r="K79" s="110">
        <v>6.5340616084737952</v>
      </c>
      <c r="L79" s="110">
        <v>6.1438405184256446</v>
      </c>
      <c r="M79" s="110">
        <v>5.7961621421589999</v>
      </c>
      <c r="N79" s="110">
        <v>5.8929952078346917</v>
      </c>
      <c r="O79" s="110">
        <v>6.1220147087819852</v>
      </c>
      <c r="P79" s="110">
        <v>6.1962699325653752</v>
      </c>
      <c r="Q79" s="110">
        <v>6.1871506858981613</v>
      </c>
      <c r="R79" s="110">
        <v>6.5773456849079501</v>
      </c>
      <c r="S79" s="110">
        <v>6.5683476007631274</v>
      </c>
      <c r="T79" s="110">
        <v>6.5986988229384416</v>
      </c>
      <c r="U79" s="110">
        <v>6.8320801985910302</v>
      </c>
      <c r="V79" s="110">
        <v>7.8944511633688794</v>
      </c>
      <c r="W79" s="110">
        <v>7.7445429238243895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72.130019868700828</v>
      </c>
      <c r="C81" s="118">
        <f t="shared" si="28"/>
        <v>75.464286162402018</v>
      </c>
      <c r="D81" s="118">
        <f t="shared" si="28"/>
        <v>79.51093976293582</v>
      </c>
      <c r="E81" s="118">
        <f t="shared" si="28"/>
        <v>85.286404960624409</v>
      </c>
      <c r="F81" s="118">
        <f t="shared" si="28"/>
        <v>84.773781483180287</v>
      </c>
      <c r="G81" s="118">
        <f t="shared" si="28"/>
        <v>85.113078307853698</v>
      </c>
      <c r="H81" s="118">
        <f t="shared" si="28"/>
        <v>86.488053906159976</v>
      </c>
      <c r="I81" s="118">
        <f t="shared" si="28"/>
        <v>96.640512860783119</v>
      </c>
      <c r="J81" s="118">
        <f t="shared" si="28"/>
        <v>87.326277750408323</v>
      </c>
      <c r="K81" s="118">
        <f t="shared" si="28"/>
        <v>79.120325850811511</v>
      </c>
      <c r="L81" s="118">
        <f t="shared" si="28"/>
        <v>80.200912813153622</v>
      </c>
      <c r="M81" s="118">
        <f t="shared" si="28"/>
        <v>87.835458644906566</v>
      </c>
      <c r="N81" s="118">
        <f t="shared" si="28"/>
        <v>101.66505803457005</v>
      </c>
      <c r="O81" s="118">
        <f t="shared" si="28"/>
        <v>86.082456794039445</v>
      </c>
      <c r="P81" s="118">
        <f t="shared" si="28"/>
        <v>81.859062993411442</v>
      </c>
      <c r="Q81" s="118">
        <f t="shared" si="28"/>
        <v>86.229163170077996</v>
      </c>
      <c r="R81" s="118">
        <f t="shared" ref="R81:V81" si="29">R82+R85+R87+R100</f>
        <v>82.201088076723693</v>
      </c>
      <c r="S81" s="118">
        <f t="shared" si="29"/>
        <v>84.558947769769901</v>
      </c>
      <c r="T81" s="118">
        <f t="shared" si="29"/>
        <v>78.229654342962419</v>
      </c>
      <c r="U81" s="118">
        <f t="shared" si="29"/>
        <v>83.762632824507861</v>
      </c>
      <c r="V81" s="118">
        <f t="shared" si="29"/>
        <v>83.523041437282444</v>
      </c>
      <c r="W81" s="118">
        <f t="shared" ref="W81" si="30">W82+W85+W87+W100</f>
        <v>87.126614059642321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49.747698716612291</v>
      </c>
      <c r="C82" s="123">
        <f t="shared" si="31"/>
        <v>51.799790970390688</v>
      </c>
      <c r="D82" s="123">
        <f t="shared" si="31"/>
        <v>55.426193216321458</v>
      </c>
      <c r="E82" s="123">
        <f t="shared" si="31"/>
        <v>59.405849844332565</v>
      </c>
      <c r="F82" s="123">
        <f t="shared" si="31"/>
        <v>61.214596937780485</v>
      </c>
      <c r="G82" s="123">
        <f t="shared" si="31"/>
        <v>61.782881087562579</v>
      </c>
      <c r="H82" s="123">
        <f t="shared" si="31"/>
        <v>61.201186159420544</v>
      </c>
      <c r="I82" s="123">
        <f t="shared" si="31"/>
        <v>68.23371336099494</v>
      </c>
      <c r="J82" s="123">
        <f t="shared" si="31"/>
        <v>57.345860389840176</v>
      </c>
      <c r="K82" s="123">
        <f t="shared" si="31"/>
        <v>50.939330881057515</v>
      </c>
      <c r="L82" s="123">
        <f t="shared" si="31"/>
        <v>49.771382539225492</v>
      </c>
      <c r="M82" s="123">
        <f t="shared" si="31"/>
        <v>58.464428809772045</v>
      </c>
      <c r="N82" s="123">
        <f t="shared" si="31"/>
        <v>64.950847117493993</v>
      </c>
      <c r="O82" s="123">
        <f t="shared" si="31"/>
        <v>54.660546801461059</v>
      </c>
      <c r="P82" s="123">
        <f t="shared" si="31"/>
        <v>52.589459812582</v>
      </c>
      <c r="Q82" s="123">
        <f t="shared" si="31"/>
        <v>54.653522297929477</v>
      </c>
      <c r="R82" s="123">
        <f t="shared" ref="R82:V82" si="32">SUM(R83:R84)</f>
        <v>47.049835475060554</v>
      </c>
      <c r="S82" s="123">
        <f t="shared" si="32"/>
        <v>47.815022314816943</v>
      </c>
      <c r="T82" s="123">
        <f t="shared" si="32"/>
        <v>46.077495256181969</v>
      </c>
      <c r="U82" s="123">
        <f t="shared" si="32"/>
        <v>45.379887927735304</v>
      </c>
      <c r="V82" s="123">
        <f t="shared" si="32"/>
        <v>45.680188896499281</v>
      </c>
      <c r="W82" s="123">
        <f t="shared" ref="W82" si="33">SUM(W83:W84)</f>
        <v>49.89033427113646</v>
      </c>
      <c r="DA82" s="130" t="s">
        <v>2990</v>
      </c>
    </row>
    <row r="83" spans="1:105" ht="12" customHeight="1" x14ac:dyDescent="0.25">
      <c r="A83" s="97" t="s">
        <v>204</v>
      </c>
      <c r="B83" s="99">
        <v>49.270581964751237</v>
      </c>
      <c r="C83" s="99">
        <v>51.323336761694527</v>
      </c>
      <c r="D83" s="99">
        <v>54.901349639873196</v>
      </c>
      <c r="E83" s="99">
        <v>58.87544982523341</v>
      </c>
      <c r="F83" s="99">
        <v>60.632728368756588</v>
      </c>
      <c r="G83" s="99">
        <v>61.203869690653619</v>
      </c>
      <c r="H83" s="99">
        <v>60.642168147115683</v>
      </c>
      <c r="I83" s="99">
        <v>67.649166704631128</v>
      </c>
      <c r="J83" s="99">
        <v>56.853354839594033</v>
      </c>
      <c r="K83" s="99">
        <v>50.480866389219742</v>
      </c>
      <c r="L83" s="99">
        <v>49.348343037842348</v>
      </c>
      <c r="M83" s="99">
        <v>57.969004657904676</v>
      </c>
      <c r="N83" s="99">
        <v>64.461022261411983</v>
      </c>
      <c r="O83" s="99">
        <v>54.208439514144366</v>
      </c>
      <c r="P83" s="99">
        <v>52.141941367143509</v>
      </c>
      <c r="Q83" s="99">
        <v>54.214093938905194</v>
      </c>
      <c r="R83" s="99">
        <v>46.673817416070968</v>
      </c>
      <c r="S83" s="99">
        <v>47.43427016911113</v>
      </c>
      <c r="T83" s="99">
        <v>45.712169427326522</v>
      </c>
      <c r="U83" s="99">
        <v>45.021340006719036</v>
      </c>
      <c r="V83" s="99">
        <v>45.320146937322022</v>
      </c>
      <c r="W83" s="99">
        <v>49.497585510701185</v>
      </c>
      <c r="DA83" s="63" t="s">
        <v>2991</v>
      </c>
    </row>
    <row r="84" spans="1:105" ht="12" customHeight="1" x14ac:dyDescent="0.25">
      <c r="A84" s="97" t="s">
        <v>53</v>
      </c>
      <c r="B84" s="99">
        <v>0.47711675186105046</v>
      </c>
      <c r="C84" s="99">
        <v>0.47645420869616301</v>
      </c>
      <c r="D84" s="99">
        <v>0.52484357644826152</v>
      </c>
      <c r="E84" s="99">
        <v>0.53040001909915713</v>
      </c>
      <c r="F84" s="99">
        <v>0.58186856902389494</v>
      </c>
      <c r="G84" s="99">
        <v>0.57901139690895831</v>
      </c>
      <c r="H84" s="99">
        <v>0.55901801230486292</v>
      </c>
      <c r="I84" s="99">
        <v>0.58454665636381198</v>
      </c>
      <c r="J84" s="99">
        <v>0.49250555024614051</v>
      </c>
      <c r="K84" s="99">
        <v>0.45846449183777271</v>
      </c>
      <c r="L84" s="99">
        <v>0.42303950138314056</v>
      </c>
      <c r="M84" s="99">
        <v>0.49542415186736621</v>
      </c>
      <c r="N84" s="99">
        <v>0.48982485608200266</v>
      </c>
      <c r="O84" s="99">
        <v>0.45210728731669508</v>
      </c>
      <c r="P84" s="99">
        <v>0.44751844543849112</v>
      </c>
      <c r="Q84" s="99">
        <v>0.43942835902428035</v>
      </c>
      <c r="R84" s="99">
        <v>0.37601805898958329</v>
      </c>
      <c r="S84" s="99">
        <v>0.38075214570581517</v>
      </c>
      <c r="T84" s="99">
        <v>0.36532582885544779</v>
      </c>
      <c r="U84" s="99">
        <v>0.35854792101626842</v>
      </c>
      <c r="V84" s="99">
        <v>0.36004195917725673</v>
      </c>
      <c r="W84" s="99">
        <v>0.39274876043527357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4.1276071479816769</v>
      </c>
      <c r="C85" s="123">
        <f t="shared" si="34"/>
        <v>5.7453552454349044</v>
      </c>
      <c r="D85" s="123">
        <f t="shared" si="34"/>
        <v>5.1538567037908471</v>
      </c>
      <c r="E85" s="123">
        <f t="shared" si="34"/>
        <v>7.2752322969750791</v>
      </c>
      <c r="F85" s="123">
        <f t="shared" si="34"/>
        <v>4.1283327140796029</v>
      </c>
      <c r="G85" s="123">
        <f t="shared" si="34"/>
        <v>4.5686939529874309</v>
      </c>
      <c r="H85" s="123">
        <f t="shared" si="34"/>
        <v>5.9837691066948597</v>
      </c>
      <c r="I85" s="123">
        <f t="shared" si="34"/>
        <v>9.2642171903751489</v>
      </c>
      <c r="J85" s="123">
        <f t="shared" si="34"/>
        <v>10.239712923489684</v>
      </c>
      <c r="K85" s="123">
        <f t="shared" si="34"/>
        <v>7.2928546954378382</v>
      </c>
      <c r="L85" s="123">
        <f t="shared" si="34"/>
        <v>10.204582458737265</v>
      </c>
      <c r="M85" s="123">
        <f t="shared" si="34"/>
        <v>9.7998114771949236</v>
      </c>
      <c r="N85" s="123">
        <f t="shared" si="34"/>
        <v>17.651247136475412</v>
      </c>
      <c r="O85" s="123">
        <f t="shared" si="34"/>
        <v>11.504096139160117</v>
      </c>
      <c r="P85" s="123">
        <f t="shared" si="34"/>
        <v>9.2316580470591845</v>
      </c>
      <c r="Q85" s="123">
        <f t="shared" si="34"/>
        <v>11.53359839798058</v>
      </c>
      <c r="R85" s="123">
        <f t="shared" si="34"/>
        <v>14.184653874303855</v>
      </c>
      <c r="S85" s="123">
        <f t="shared" si="34"/>
        <v>15.695378071368774</v>
      </c>
      <c r="T85" s="123">
        <f t="shared" si="34"/>
        <v>11.462652675407238</v>
      </c>
      <c r="U85" s="123">
        <f t="shared" si="34"/>
        <v>17.013485045839314</v>
      </c>
      <c r="V85" s="123">
        <f t="shared" si="34"/>
        <v>15.299874053369845</v>
      </c>
      <c r="W85" s="123">
        <f t="shared" si="34"/>
        <v>13.862860453688791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4.1276071479816769</v>
      </c>
      <c r="C86" s="99">
        <f>RES_hhdet_tesh!C86/RES_summary!C$19</f>
        <v>5.7453552454349044</v>
      </c>
      <c r="D86" s="99">
        <f>RES_hhdet_tesh!D86/RES_summary!D$19</f>
        <v>5.1538567037908471</v>
      </c>
      <c r="E86" s="99">
        <f>RES_hhdet_tesh!E86/RES_summary!E$19</f>
        <v>7.2752322969750791</v>
      </c>
      <c r="F86" s="99">
        <f>RES_hhdet_tesh!F86/RES_summary!F$19</f>
        <v>4.1283327140796029</v>
      </c>
      <c r="G86" s="99">
        <f>RES_hhdet_tesh!G86/RES_summary!G$19</f>
        <v>4.5686939529874309</v>
      </c>
      <c r="H86" s="99">
        <f>RES_hhdet_tesh!H86/RES_summary!H$19</f>
        <v>5.9837691066948597</v>
      </c>
      <c r="I86" s="99">
        <f>RES_hhdet_tesh!I86/RES_summary!I$19</f>
        <v>9.2642171903751489</v>
      </c>
      <c r="J86" s="99">
        <f>RES_hhdet_tesh!J86/RES_summary!J$19</f>
        <v>10.239712923489684</v>
      </c>
      <c r="K86" s="99">
        <f>RES_hhdet_tesh!K86/RES_summary!K$19</f>
        <v>7.2928546954378382</v>
      </c>
      <c r="L86" s="99">
        <f>RES_hhdet_tesh!L86/RES_summary!L$19</f>
        <v>10.204582458737265</v>
      </c>
      <c r="M86" s="99">
        <f>RES_hhdet_tesh!M86/RES_summary!M$19</f>
        <v>9.7998114771949236</v>
      </c>
      <c r="N86" s="99">
        <f>RES_hhdet_tesh!N86/RES_summary!N$19</f>
        <v>17.651247136475412</v>
      </c>
      <c r="O86" s="99">
        <f>RES_hhdet_tesh!O86/RES_summary!O$19</f>
        <v>11.504096139160117</v>
      </c>
      <c r="P86" s="99">
        <f>RES_hhdet_tesh!P86/RES_summary!P$19</f>
        <v>9.2316580470591845</v>
      </c>
      <c r="Q86" s="99">
        <f>RES_hhdet_tesh!Q86/RES_summary!Q$19</f>
        <v>11.53359839798058</v>
      </c>
      <c r="R86" s="99">
        <f>RES_hhdet_tesh!R86/RES_summary!R$19</f>
        <v>14.184653874303855</v>
      </c>
      <c r="S86" s="99">
        <f>RES_hhdet_tesh!S86/RES_summary!S$19</f>
        <v>15.695378071368774</v>
      </c>
      <c r="T86" s="99">
        <f>RES_hhdet_tesh!T86/RES_summary!T$19</f>
        <v>11.462652675407238</v>
      </c>
      <c r="U86" s="99">
        <f>RES_hhdet_tesh!U86/RES_summary!U$19</f>
        <v>17.013485045839314</v>
      </c>
      <c r="V86" s="99">
        <f>RES_hhdet_tesh!V86/RES_summary!V$19</f>
        <v>15.299874053369845</v>
      </c>
      <c r="W86" s="99">
        <f>RES_hhdet_tesh!W86/RES_summary!W$19</f>
        <v>13.862860453688791</v>
      </c>
      <c r="DA86" s="63" t="s">
        <v>2994</v>
      </c>
    </row>
    <row r="87" spans="1:105" ht="12" customHeight="1" x14ac:dyDescent="0.25">
      <c r="A87" s="121" t="s">
        <v>55</v>
      </c>
      <c r="B87" s="123">
        <v>12.461802889609974</v>
      </c>
      <c r="C87" s="123">
        <v>12.282529524826105</v>
      </c>
      <c r="D87" s="123">
        <v>12.596058645157498</v>
      </c>
      <c r="E87" s="123">
        <v>12.524018157095977</v>
      </c>
      <c r="F87" s="123">
        <v>12.900130738913216</v>
      </c>
      <c r="G87" s="123">
        <v>12.421053006726726</v>
      </c>
      <c r="H87" s="123">
        <v>12.798310540045991</v>
      </c>
      <c r="I87" s="123">
        <v>12.75928704080189</v>
      </c>
      <c r="J87" s="123">
        <v>13.550336699418827</v>
      </c>
      <c r="K87" s="123">
        <v>14.474918158891429</v>
      </c>
      <c r="L87" s="123">
        <v>14.066472616004321</v>
      </c>
      <c r="M87" s="123">
        <v>13.875205919763237</v>
      </c>
      <c r="N87" s="123">
        <v>13.31088331290238</v>
      </c>
      <c r="O87" s="123">
        <v>13.648335909531891</v>
      </c>
      <c r="P87" s="123">
        <v>13.746574467875218</v>
      </c>
      <c r="Q87" s="123">
        <v>13.833260768569671</v>
      </c>
      <c r="R87" s="123">
        <v>14.480619577708422</v>
      </c>
      <c r="S87" s="123">
        <v>14.572966789360533</v>
      </c>
      <c r="T87" s="123">
        <v>14.118359760146696</v>
      </c>
      <c r="U87" s="123">
        <v>14.4190523114898</v>
      </c>
      <c r="V87" s="123">
        <v>14.595309003886138</v>
      </c>
      <c r="W87" s="123">
        <v>15.604308728536635</v>
      </c>
      <c r="DA87" s="130" t="s">
        <v>2995</v>
      </c>
    </row>
    <row r="88" spans="1:105" ht="12" customHeight="1" x14ac:dyDescent="0.25">
      <c r="A88" s="97" t="s">
        <v>132</v>
      </c>
      <c r="B88" s="99">
        <v>12.423425635561358</v>
      </c>
      <c r="C88" s="99">
        <v>12.40454050492194</v>
      </c>
      <c r="D88" s="99">
        <v>12.657116191963837</v>
      </c>
      <c r="E88" s="99">
        <v>11.88333370065337</v>
      </c>
      <c r="F88" s="99">
        <v>12.746160419258969</v>
      </c>
      <c r="G88" s="99">
        <v>11.902842331279643</v>
      </c>
      <c r="H88" s="99">
        <v>12.032716045376944</v>
      </c>
      <c r="I88" s="99">
        <v>14.043896646686516</v>
      </c>
      <c r="J88" s="99">
        <v>13.103592607482812</v>
      </c>
      <c r="K88" s="99">
        <v>13.526981124956533</v>
      </c>
      <c r="L88" s="99">
        <v>13.464880484061322</v>
      </c>
      <c r="M88" s="99">
        <v>11.620586211126565</v>
      </c>
      <c r="N88" s="99">
        <v>13.268087758662917</v>
      </c>
      <c r="O88" s="99">
        <v>14.627748942895687</v>
      </c>
      <c r="P88" s="99">
        <v>10.973581563439744</v>
      </c>
      <c r="Q88" s="99">
        <v>12.285196163036888</v>
      </c>
      <c r="R88" s="99">
        <v>14.290141061199668</v>
      </c>
      <c r="S88" s="99">
        <v>15.357091941775876</v>
      </c>
      <c r="T88" s="99">
        <v>12.924534106728975</v>
      </c>
      <c r="U88" s="99">
        <v>14.972432144945669</v>
      </c>
      <c r="V88" s="99">
        <v>15.001904480987287</v>
      </c>
      <c r="W88" s="99">
        <v>15.62618306624762</v>
      </c>
      <c r="DA88" s="63" t="s">
        <v>2996</v>
      </c>
    </row>
    <row r="89" spans="1:105" ht="12" customHeight="1" x14ac:dyDescent="0.25">
      <c r="A89" s="97" t="s">
        <v>131</v>
      </c>
      <c r="B89" s="99">
        <v>12.423425635561365</v>
      </c>
      <c r="C89" s="99">
        <v>12.405274436792988</v>
      </c>
      <c r="D89" s="99">
        <v>12.656585332438068</v>
      </c>
      <c r="E89" s="99">
        <v>11.881966837657629</v>
      </c>
      <c r="F89" s="99">
        <v>12.743864815115248</v>
      </c>
      <c r="G89" s="99">
        <v>11.900449549649448</v>
      </c>
      <c r="H89" s="99">
        <v>12.031618601288853</v>
      </c>
      <c r="I89" s="99">
        <v>14.047888882702859</v>
      </c>
      <c r="J89" s="99">
        <v>13.106176447498424</v>
      </c>
      <c r="K89" s="99">
        <v>13.529446623841961</v>
      </c>
      <c r="L89" s="99">
        <v>13.466578444709205</v>
      </c>
      <c r="M89" s="99">
        <v>11.621339421790418</v>
      </c>
      <c r="N89" s="99">
        <v>13.269736607135435</v>
      </c>
      <c r="O89" s="99">
        <v>14.628693773583629</v>
      </c>
      <c r="P89" s="99">
        <v>10.973826853372927</v>
      </c>
      <c r="Q89" s="99">
        <v>12.285160330622825</v>
      </c>
      <c r="R89" s="99">
        <v>14.290113450043068</v>
      </c>
      <c r="S89" s="99">
        <v>15.357532468200368</v>
      </c>
      <c r="T89" s="99">
        <v>12.924807272198432</v>
      </c>
      <c r="U89" s="99">
        <v>14.973712515243006</v>
      </c>
      <c r="V89" s="99">
        <v>15.003311903582048</v>
      </c>
      <c r="W89" s="99">
        <v>15.628979095021752</v>
      </c>
      <c r="DA89" s="63" t="s">
        <v>2997</v>
      </c>
    </row>
    <row r="90" spans="1:105" ht="12" customHeight="1" x14ac:dyDescent="0.25">
      <c r="A90" s="100" t="s">
        <v>204</v>
      </c>
      <c r="B90" s="102">
        <v>2.4607948175787313</v>
      </c>
      <c r="C90" s="102">
        <v>2.4385097726841445</v>
      </c>
      <c r="D90" s="102">
        <v>2.5434381408013031</v>
      </c>
      <c r="E90" s="102">
        <v>2.2907683708203983</v>
      </c>
      <c r="F90" s="102">
        <v>2.522027958058811</v>
      </c>
      <c r="G90" s="102">
        <v>2.6628994098386558</v>
      </c>
      <c r="H90" s="102">
        <v>2.4110723298407857</v>
      </c>
      <c r="I90" s="102">
        <v>2.9593081275481992</v>
      </c>
      <c r="J90" s="102">
        <v>2.6138621493332441</v>
      </c>
      <c r="K90" s="102">
        <v>2.6903642885663466</v>
      </c>
      <c r="L90" s="102">
        <v>2.719250647240381</v>
      </c>
      <c r="M90" s="102">
        <v>2.208219326761661</v>
      </c>
      <c r="N90" s="102">
        <v>2.2052312190086534</v>
      </c>
      <c r="O90" s="102">
        <v>2.7038298773176579</v>
      </c>
      <c r="P90" s="102">
        <v>1.7581692254029331</v>
      </c>
      <c r="Q90" s="102">
        <v>2.0115286978262907</v>
      </c>
      <c r="R90" s="102">
        <v>2.8425844910769507</v>
      </c>
      <c r="S90" s="102">
        <v>3.2095930816814682</v>
      </c>
      <c r="T90" s="102">
        <v>2.5204613236686306</v>
      </c>
      <c r="U90" s="102">
        <v>2.935671036995815</v>
      </c>
      <c r="V90" s="102">
        <v>2.8889797236855346</v>
      </c>
      <c r="W90" s="102">
        <v>3.0807840603017698</v>
      </c>
      <c r="DA90" s="131" t="s">
        <v>2998</v>
      </c>
    </row>
    <row r="91" spans="1:105" ht="12" customHeight="1" x14ac:dyDescent="0.25">
      <c r="A91" s="103" t="s">
        <v>52</v>
      </c>
      <c r="B91" s="105">
        <v>9.9626308179826335</v>
      </c>
      <c r="C91" s="105">
        <v>9.9667646641088439</v>
      </c>
      <c r="D91" s="105">
        <v>10.113147191636763</v>
      </c>
      <c r="E91" s="105">
        <v>9.5911984668372288</v>
      </c>
      <c r="F91" s="105">
        <v>10.221836857056438</v>
      </c>
      <c r="G91" s="105">
        <v>9.2375501398107929</v>
      </c>
      <c r="H91" s="105">
        <v>9.6205462714480667</v>
      </c>
      <c r="I91" s="105">
        <v>11.088580755154663</v>
      </c>
      <c r="J91" s="105">
        <v>10.49231429816518</v>
      </c>
      <c r="K91" s="105">
        <v>10.839082335275616</v>
      </c>
      <c r="L91" s="105">
        <v>10.747327797468825</v>
      </c>
      <c r="M91" s="105">
        <v>9.4131200950287575</v>
      </c>
      <c r="N91" s="105">
        <v>11.064505388126781</v>
      </c>
      <c r="O91" s="105">
        <v>11.924863896265972</v>
      </c>
      <c r="P91" s="105">
        <v>9.2156576279699927</v>
      </c>
      <c r="Q91" s="105">
        <v>10.273631632796535</v>
      </c>
      <c r="R91" s="105">
        <v>11.447528958966117</v>
      </c>
      <c r="S91" s="105">
        <v>12.1479393865189</v>
      </c>
      <c r="T91" s="105">
        <v>10.404345948529802</v>
      </c>
      <c r="U91" s="105">
        <v>12.038041478247189</v>
      </c>
      <c r="V91" s="105">
        <v>12.114332179896515</v>
      </c>
      <c r="W91" s="105">
        <v>12.548195034719981</v>
      </c>
      <c r="DA91" s="132" t="s">
        <v>2999</v>
      </c>
    </row>
    <row r="92" spans="1:105" ht="12" customHeight="1" x14ac:dyDescent="0.25">
      <c r="A92" s="106" t="s">
        <v>124</v>
      </c>
      <c r="B92" s="102">
        <v>12.284196507849416</v>
      </c>
      <c r="C92" s="102">
        <v>12.207860867572029</v>
      </c>
      <c r="D92" s="102">
        <v>12.768611135062164</v>
      </c>
      <c r="E92" s="102">
        <v>12.812956243167756</v>
      </c>
      <c r="F92" s="102">
        <v>13.010478671728517</v>
      </c>
      <c r="G92" s="102">
        <v>12.807467219224698</v>
      </c>
      <c r="H92" s="102">
        <v>13.131033686301521</v>
      </c>
      <c r="I92" s="102">
        <v>12.539468172184971</v>
      </c>
      <c r="J92" s="102">
        <v>13.550513236909589</v>
      </c>
      <c r="K92" s="102">
        <v>14.376971556355103</v>
      </c>
      <c r="L92" s="102">
        <v>13.569445526607243</v>
      </c>
      <c r="M92" s="102">
        <v>11.301639970041128</v>
      </c>
      <c r="N92" s="102">
        <v>10.070878856267512</v>
      </c>
      <c r="O92" s="102">
        <v>15.165354274225237</v>
      </c>
      <c r="P92" s="102">
        <v>14.842926412170577</v>
      </c>
      <c r="Q92" s="102">
        <v>14.050793431349964</v>
      </c>
      <c r="R92" s="102">
        <v>13.826295897667173</v>
      </c>
      <c r="S92" s="102">
        <v>14.411824234394796</v>
      </c>
      <c r="T92" s="102">
        <v>14.37557480926303</v>
      </c>
      <c r="U92" s="102">
        <v>14.539074364997452</v>
      </c>
      <c r="V92" s="102">
        <v>14.91816122895705</v>
      </c>
      <c r="W92" s="102">
        <v>15.341501865669635</v>
      </c>
      <c r="DA92" s="131" t="s">
        <v>3000</v>
      </c>
    </row>
    <row r="93" spans="1:105" ht="12" customHeight="1" x14ac:dyDescent="0.25">
      <c r="A93" s="107" t="s">
        <v>123</v>
      </c>
      <c r="B93" s="105">
        <v>12.284196507849416</v>
      </c>
      <c r="C93" s="105">
        <v>12.207886277745965</v>
      </c>
      <c r="D93" s="105">
        <v>12.768425505817286</v>
      </c>
      <c r="E93" s="105">
        <v>12.81331376917246</v>
      </c>
      <c r="F93" s="105">
        <v>13.011188458804767</v>
      </c>
      <c r="G93" s="105">
        <v>12.808084329271924</v>
      </c>
      <c r="H93" s="105">
        <v>13.131418303668115</v>
      </c>
      <c r="I93" s="105">
        <v>12.539063333830088</v>
      </c>
      <c r="J93" s="105">
        <v>13.549178314103413</v>
      </c>
      <c r="K93" s="105">
        <v>14.373907121482226</v>
      </c>
      <c r="L93" s="105">
        <v>13.565937164897937</v>
      </c>
      <c r="M93" s="105">
        <v>11.298235518339169</v>
      </c>
      <c r="N93" s="105">
        <v>10.070283664801217</v>
      </c>
      <c r="O93" s="105">
        <v>15.16689625218747</v>
      </c>
      <c r="P93" s="105">
        <v>14.844092163527611</v>
      </c>
      <c r="Q93" s="105">
        <v>14.056602827795002</v>
      </c>
      <c r="R93" s="105">
        <v>13.835112041796307</v>
      </c>
      <c r="S93" s="105">
        <v>14.423570938473382</v>
      </c>
      <c r="T93" s="105">
        <v>14.381101377830545</v>
      </c>
      <c r="U93" s="105">
        <v>14.542857288445278</v>
      </c>
      <c r="V93" s="105">
        <v>14.92456742661661</v>
      </c>
      <c r="W93" s="105">
        <v>15.358104998341673</v>
      </c>
      <c r="DA93" s="132" t="s">
        <v>3001</v>
      </c>
    </row>
    <row r="94" spans="1:105" ht="12" customHeight="1" x14ac:dyDescent="0.25">
      <c r="A94" s="108" t="s">
        <v>50</v>
      </c>
      <c r="B94" s="99">
        <v>2.4254822921258632</v>
      </c>
      <c r="C94" s="99">
        <v>2.3902383541483347</v>
      </c>
      <c r="D94" s="99">
        <v>2.5715303641076286</v>
      </c>
      <c r="E94" s="99">
        <v>2.5066677052551323</v>
      </c>
      <c r="F94" s="99">
        <v>2.5952681994555964</v>
      </c>
      <c r="G94" s="99">
        <v>2.9053189326330355</v>
      </c>
      <c r="H94" s="99">
        <v>2.6750212782631442</v>
      </c>
      <c r="I94" s="99">
        <v>2.5577935792564985</v>
      </c>
      <c r="J94" s="99">
        <v>2.7170392520259496</v>
      </c>
      <c r="K94" s="99">
        <v>2.8930971331467967</v>
      </c>
      <c r="L94" s="99">
        <v>2.7153074470787821</v>
      </c>
      <c r="M94" s="99">
        <v>1.7602320755042904</v>
      </c>
      <c r="N94" s="99">
        <v>0.10069982487443739</v>
      </c>
      <c r="O94" s="99">
        <v>2.8167594980723756</v>
      </c>
      <c r="P94" s="99">
        <v>2.679258755437588</v>
      </c>
      <c r="Q94" s="99">
        <v>2.3749909541662402</v>
      </c>
      <c r="R94" s="99">
        <v>2.7185045479080632</v>
      </c>
      <c r="S94" s="99">
        <v>2.9178856567468459</v>
      </c>
      <c r="T94" s="99">
        <v>2.8419488691934012</v>
      </c>
      <c r="U94" s="99">
        <v>2.7741556221397556</v>
      </c>
      <c r="V94" s="99">
        <v>2.8167858042640335</v>
      </c>
      <c r="W94" s="99">
        <v>2.9684773853193485</v>
      </c>
      <c r="DA94" s="63" t="s">
        <v>3002</v>
      </c>
    </row>
    <row r="95" spans="1:105" ht="12" customHeight="1" x14ac:dyDescent="0.25">
      <c r="A95" s="108" t="s">
        <v>52</v>
      </c>
      <c r="B95" s="99">
        <v>9.8587142157235537</v>
      </c>
      <c r="C95" s="99">
        <v>9.8176479235976277</v>
      </c>
      <c r="D95" s="99">
        <v>10.196895141709655</v>
      </c>
      <c r="E95" s="99">
        <v>10.306646063917327</v>
      </c>
      <c r="F95" s="99">
        <v>10.415920259349171</v>
      </c>
      <c r="G95" s="99">
        <v>9.9027653966388876</v>
      </c>
      <c r="H95" s="99">
        <v>10.456397025404971</v>
      </c>
      <c r="I95" s="99">
        <v>9.9812697545735887</v>
      </c>
      <c r="J95" s="99">
        <v>10.832139062077458</v>
      </c>
      <c r="K95" s="99">
        <v>11.480809988335432</v>
      </c>
      <c r="L95" s="99">
        <v>10.850629717819157</v>
      </c>
      <c r="M95" s="99">
        <v>9.5380034428348797</v>
      </c>
      <c r="N95" s="99">
        <v>9.9695838399267771</v>
      </c>
      <c r="O95" s="99">
        <v>12.350136754115097</v>
      </c>
      <c r="P95" s="99">
        <v>12.164833408090022</v>
      </c>
      <c r="Q95" s="99">
        <v>11.681611873628762</v>
      </c>
      <c r="R95" s="99">
        <v>11.116607493888242</v>
      </c>
      <c r="S95" s="99">
        <v>11.505685281726535</v>
      </c>
      <c r="T95" s="99">
        <v>11.539152508637144</v>
      </c>
      <c r="U95" s="99">
        <v>11.768701666305523</v>
      </c>
      <c r="V95" s="99">
        <v>12.107781622352578</v>
      </c>
      <c r="W95" s="99">
        <v>12.389627613022325</v>
      </c>
      <c r="DA95" s="63" t="s">
        <v>3003</v>
      </c>
    </row>
    <row r="96" spans="1:105" ht="12" customHeight="1" x14ac:dyDescent="0.25">
      <c r="A96" s="106" t="s">
        <v>122</v>
      </c>
      <c r="B96" s="102">
        <v>12.463208384067832</v>
      </c>
      <c r="C96" s="102">
        <v>12.280352337036586</v>
      </c>
      <c r="D96" s="102">
        <v>12.596361293145462</v>
      </c>
      <c r="E96" s="102">
        <v>12.52396658371487</v>
      </c>
      <c r="F96" s="102">
        <v>12.903429587007148</v>
      </c>
      <c r="G96" s="102">
        <v>12.422228701744043</v>
      </c>
      <c r="H96" s="102">
        <v>12.799818765286126</v>
      </c>
      <c r="I96" s="102">
        <v>12.753404738640779</v>
      </c>
      <c r="J96" s="102">
        <v>13.547647978750458</v>
      </c>
      <c r="K96" s="102">
        <v>14.476775307531717</v>
      </c>
      <c r="L96" s="102">
        <v>14.070136082563439</v>
      </c>
      <c r="M96" s="102">
        <v>13.900571549802779</v>
      </c>
      <c r="N96" s="102">
        <v>13.334070714804707</v>
      </c>
      <c r="O96" s="102">
        <v>13.649911375366898</v>
      </c>
      <c r="P96" s="102">
        <v>13.782999654577086</v>
      </c>
      <c r="Q96" s="102">
        <v>13.829903838621858</v>
      </c>
      <c r="R96" s="102">
        <v>14.441529836509227</v>
      </c>
      <c r="S96" s="102">
        <v>14.500238947646265</v>
      </c>
      <c r="T96" s="102">
        <v>14.101536435334694</v>
      </c>
      <c r="U96" s="102">
        <v>14.359081605431838</v>
      </c>
      <c r="V96" s="102">
        <v>14.564521980960249</v>
      </c>
      <c r="W96" s="102">
        <v>15.626543727549905</v>
      </c>
      <c r="DA96" s="131" t="s">
        <v>3004</v>
      </c>
    </row>
    <row r="97" spans="1:105" ht="12" customHeight="1" x14ac:dyDescent="0.25">
      <c r="A97" s="107" t="s">
        <v>121</v>
      </c>
      <c r="B97" s="105">
        <v>12.463208384067832</v>
      </c>
      <c r="C97" s="105">
        <v>12.283913293119763</v>
      </c>
      <c r="D97" s="105">
        <v>12.593398806345872</v>
      </c>
      <c r="E97" s="105">
        <v>12.52405067086945</v>
      </c>
      <c r="F97" s="105">
        <v>12.897660464769922</v>
      </c>
      <c r="G97" s="105">
        <v>12.418829797350961</v>
      </c>
      <c r="H97" s="105">
        <v>12.798994562637541</v>
      </c>
      <c r="I97" s="105">
        <v>12.75520619441969</v>
      </c>
      <c r="J97" s="105">
        <v>13.554409921389089</v>
      </c>
      <c r="K97" s="105">
        <v>14.481586230838889</v>
      </c>
      <c r="L97" s="105">
        <v>14.072538625568473</v>
      </c>
      <c r="M97" s="105">
        <v>13.897899734897832</v>
      </c>
      <c r="N97" s="105">
        <v>13.318564201979941</v>
      </c>
      <c r="O97" s="105">
        <v>13.62584501970117</v>
      </c>
      <c r="P97" s="105">
        <v>13.770610905206061</v>
      </c>
      <c r="Q97" s="105">
        <v>13.870895532400617</v>
      </c>
      <c r="R97" s="105">
        <v>14.506683879267367</v>
      </c>
      <c r="S97" s="105">
        <v>14.566126780724181</v>
      </c>
      <c r="T97" s="105">
        <v>14.184290616187582</v>
      </c>
      <c r="U97" s="105">
        <v>14.398003722018558</v>
      </c>
      <c r="V97" s="105">
        <v>14.566383303738858</v>
      </c>
      <c r="W97" s="105">
        <v>15.597921032785404</v>
      </c>
      <c r="DA97" s="132" t="s">
        <v>3005</v>
      </c>
    </row>
    <row r="98" spans="1:105" ht="12" customHeight="1" x14ac:dyDescent="0.25">
      <c r="A98" s="108" t="s">
        <v>53</v>
      </c>
      <c r="B98" s="99">
        <v>2.4634012981326916</v>
      </c>
      <c r="C98" s="99">
        <v>2.4065728615209689</v>
      </c>
      <c r="D98" s="99">
        <v>2.5302045517607783</v>
      </c>
      <c r="E98" s="99">
        <v>2.4338749379013409</v>
      </c>
      <c r="F98" s="99">
        <v>2.562443966601025</v>
      </c>
      <c r="G98" s="99">
        <v>2.7988676948449691</v>
      </c>
      <c r="H98" s="99">
        <v>2.5982743882197981</v>
      </c>
      <c r="I98" s="99">
        <v>2.6225800771251908</v>
      </c>
      <c r="J98" s="99">
        <v>2.7377409932218892</v>
      </c>
      <c r="K98" s="99">
        <v>2.9510721223045788</v>
      </c>
      <c r="L98" s="99">
        <v>2.8888699310239687</v>
      </c>
      <c r="M98" s="99">
        <v>2.790617407017733</v>
      </c>
      <c r="N98" s="99">
        <v>2.2284028099383439</v>
      </c>
      <c r="O98" s="99">
        <v>2.4884603709994271</v>
      </c>
      <c r="P98" s="99">
        <v>2.4678054106934444</v>
      </c>
      <c r="Q98" s="99">
        <v>2.3756943270016659</v>
      </c>
      <c r="R98" s="99">
        <v>2.9075612908733035</v>
      </c>
      <c r="S98" s="99">
        <v>3.0078704192735266</v>
      </c>
      <c r="T98" s="99">
        <v>2.8521165904159673</v>
      </c>
      <c r="U98" s="99">
        <v>2.792783469087726</v>
      </c>
      <c r="V98" s="99">
        <v>2.7842899009750752</v>
      </c>
      <c r="W98" s="99">
        <v>3.0681637475211367</v>
      </c>
      <c r="DA98" s="63" t="s">
        <v>3006</v>
      </c>
    </row>
    <row r="99" spans="1:105" ht="12" customHeight="1" x14ac:dyDescent="0.25">
      <c r="A99" s="108" t="s">
        <v>52</v>
      </c>
      <c r="B99" s="99">
        <v>9.9998070859351404</v>
      </c>
      <c r="C99" s="99">
        <v>9.877340431598796</v>
      </c>
      <c r="D99" s="99">
        <v>10.063194254585092</v>
      </c>
      <c r="E99" s="99">
        <v>10.090175732968106</v>
      </c>
      <c r="F99" s="99">
        <v>10.335216498168899</v>
      </c>
      <c r="G99" s="99">
        <v>9.6199621025059905</v>
      </c>
      <c r="H99" s="99">
        <v>10.200720174417739</v>
      </c>
      <c r="I99" s="99">
        <v>10.1326261172945</v>
      </c>
      <c r="J99" s="99">
        <v>10.816668928167202</v>
      </c>
      <c r="K99" s="99">
        <v>11.530514108534307</v>
      </c>
      <c r="L99" s="99">
        <v>11.18366869454451</v>
      </c>
      <c r="M99" s="99">
        <v>11.1072823278801</v>
      </c>
      <c r="N99" s="99">
        <v>11.090161392041599</v>
      </c>
      <c r="O99" s="99">
        <v>11.137384648701744</v>
      </c>
      <c r="P99" s="99">
        <v>11.302805494512615</v>
      </c>
      <c r="Q99" s="99">
        <v>11.495201205398951</v>
      </c>
      <c r="R99" s="99">
        <v>11.599122588394065</v>
      </c>
      <c r="S99" s="99">
        <v>11.558256361450653</v>
      </c>
      <c r="T99" s="99">
        <v>11.332174025771614</v>
      </c>
      <c r="U99" s="99">
        <v>11.605220252930835</v>
      </c>
      <c r="V99" s="99">
        <v>11.782093402763783</v>
      </c>
      <c r="W99" s="99">
        <v>12.529757285264269</v>
      </c>
      <c r="DA99" s="63" t="s">
        <v>3007</v>
      </c>
    </row>
    <row r="100" spans="1:105" ht="12" customHeight="1" x14ac:dyDescent="0.25">
      <c r="A100" s="121" t="s">
        <v>54</v>
      </c>
      <c r="B100" s="123">
        <v>5.7929111144968894</v>
      </c>
      <c r="C100" s="123">
        <v>5.6366104217503183</v>
      </c>
      <c r="D100" s="123">
        <v>6.3348311976660163</v>
      </c>
      <c r="E100" s="123">
        <v>6.0813046622207834</v>
      </c>
      <c r="F100" s="123">
        <v>6.5307210924069796</v>
      </c>
      <c r="G100" s="123">
        <v>6.340450260576957</v>
      </c>
      <c r="H100" s="123">
        <v>6.5047880999985823</v>
      </c>
      <c r="I100" s="123">
        <v>6.3832952686111391</v>
      </c>
      <c r="J100" s="123">
        <v>6.1903677376596402</v>
      </c>
      <c r="K100" s="123">
        <v>6.413222115424734</v>
      </c>
      <c r="L100" s="123">
        <v>6.1584751991865403</v>
      </c>
      <c r="M100" s="123">
        <v>5.696012438176365</v>
      </c>
      <c r="N100" s="123">
        <v>5.7520804676982831</v>
      </c>
      <c r="O100" s="123">
        <v>6.2694779438863728</v>
      </c>
      <c r="P100" s="123">
        <v>6.2913706658950499</v>
      </c>
      <c r="Q100" s="123">
        <v>6.208781705598275</v>
      </c>
      <c r="R100" s="123">
        <v>6.4859791496508556</v>
      </c>
      <c r="S100" s="123">
        <v>6.475580594223656</v>
      </c>
      <c r="T100" s="123">
        <v>6.5711466512265106</v>
      </c>
      <c r="U100" s="123">
        <v>6.9502075394434399</v>
      </c>
      <c r="V100" s="123">
        <v>7.9476694835271733</v>
      </c>
      <c r="W100" s="123">
        <v>7.7691106062804396</v>
      </c>
      <c r="DA100" s="130" t="s">
        <v>3008</v>
      </c>
    </row>
    <row r="101" spans="1:105" ht="12" customHeight="1" x14ac:dyDescent="0.25">
      <c r="A101" s="97" t="s">
        <v>207</v>
      </c>
      <c r="B101" s="99">
        <v>5.848548961971848</v>
      </c>
      <c r="C101" s="99">
        <v>5.7106252726901356</v>
      </c>
      <c r="D101" s="99">
        <v>6.3205590883622511</v>
      </c>
      <c r="E101" s="99">
        <v>5.8867648230912613</v>
      </c>
      <c r="F101" s="99">
        <v>6.4354930168103124</v>
      </c>
      <c r="G101" s="99">
        <v>6.1038044169538921</v>
      </c>
      <c r="H101" s="99">
        <v>6.1821380628377627</v>
      </c>
      <c r="I101" s="99">
        <v>7.0551149891537781</v>
      </c>
      <c r="J101" s="99">
        <v>6.0716063876062822</v>
      </c>
      <c r="K101" s="99">
        <v>5.9853095472547295</v>
      </c>
      <c r="L101" s="99">
        <v>6.0497067009449594</v>
      </c>
      <c r="M101" s="99">
        <v>5.0328501949281899</v>
      </c>
      <c r="N101" s="99">
        <v>5.9862065704128984</v>
      </c>
      <c r="O101" s="99">
        <v>6.5384851273770286</v>
      </c>
      <c r="P101" s="99">
        <v>6.3983566759593149</v>
      </c>
      <c r="Q101" s="99">
        <v>6.2863610020489604</v>
      </c>
      <c r="R101" s="99">
        <v>6.4310040786169997</v>
      </c>
      <c r="S101" s="99">
        <v>6.4706225356509153</v>
      </c>
      <c r="T101" s="99">
        <v>6.3381319668314209</v>
      </c>
      <c r="U101" s="99">
        <v>7.0784682007743056</v>
      </c>
      <c r="V101" s="99">
        <v>7.9836487749651841</v>
      </c>
      <c r="W101" s="99">
        <v>7.7888611621963033</v>
      </c>
      <c r="DA101" s="63" t="s">
        <v>3009</v>
      </c>
    </row>
    <row r="102" spans="1:105" ht="12" customHeight="1" x14ac:dyDescent="0.25">
      <c r="A102" s="97" t="s">
        <v>50</v>
      </c>
      <c r="B102" s="99">
        <v>5.7862080031039689</v>
      </c>
      <c r="C102" s="99">
        <v>5.8039512570132956</v>
      </c>
      <c r="D102" s="99">
        <v>6.1426269472165425</v>
      </c>
      <c r="E102" s="99">
        <v>5.9132695664405279</v>
      </c>
      <c r="F102" s="99">
        <v>6.7247172470947465</v>
      </c>
      <c r="G102" s="99">
        <v>6.2257549287692022</v>
      </c>
      <c r="H102" s="99">
        <v>6.223986851356007</v>
      </c>
      <c r="I102" s="99">
        <v>6.438438978357599</v>
      </c>
      <c r="J102" s="99">
        <v>6.464224346718864</v>
      </c>
      <c r="K102" s="99">
        <v>5.6699127157870848</v>
      </c>
      <c r="L102" s="99">
        <v>7.0066428867184429</v>
      </c>
      <c r="M102" s="99">
        <v>6.5191541105595299</v>
      </c>
      <c r="N102" s="99">
        <v>2.0351583765187518</v>
      </c>
      <c r="O102" s="99">
        <v>7.322351734478894</v>
      </c>
      <c r="P102" s="99">
        <v>7.0626791907736512</v>
      </c>
      <c r="Q102" s="99">
        <v>6.155985886070912</v>
      </c>
      <c r="R102" s="99">
        <v>5.7839479112410412</v>
      </c>
      <c r="S102" s="99">
        <v>5.7607800463711278</v>
      </c>
      <c r="T102" s="99">
        <v>6.948903726566674</v>
      </c>
      <c r="U102" s="99">
        <v>7.1930966734782782</v>
      </c>
      <c r="V102" s="99">
        <v>8.0675278989420551</v>
      </c>
      <c r="W102" s="99">
        <v>7.8107065112964502</v>
      </c>
      <c r="DA102" s="63" t="s">
        <v>3010</v>
      </c>
    </row>
    <row r="103" spans="1:105" ht="12" customHeight="1" x14ac:dyDescent="0.25">
      <c r="A103" s="109" t="s">
        <v>120</v>
      </c>
      <c r="B103" s="110">
        <v>5.780595519267151</v>
      </c>
      <c r="C103" s="110">
        <v>5.6126563815514174</v>
      </c>
      <c r="D103" s="110">
        <v>6.345899706203447</v>
      </c>
      <c r="E103" s="110">
        <v>6.1300466858061764</v>
      </c>
      <c r="F103" s="110">
        <v>6.5433688497837794</v>
      </c>
      <c r="G103" s="110">
        <v>6.3936884876443756</v>
      </c>
      <c r="H103" s="110">
        <v>6.5828415203571078</v>
      </c>
      <c r="I103" s="110">
        <v>6.2390943411484461</v>
      </c>
      <c r="J103" s="110">
        <v>6.2036432574360445</v>
      </c>
      <c r="K103" s="110">
        <v>6.5340616084737908</v>
      </c>
      <c r="L103" s="110">
        <v>6.1438405184256473</v>
      </c>
      <c r="M103" s="110">
        <v>5.7961621421590026</v>
      </c>
      <c r="N103" s="110">
        <v>5.8929952078346943</v>
      </c>
      <c r="O103" s="110">
        <v>6.1220147087819763</v>
      </c>
      <c r="P103" s="110">
        <v>6.1962699325653769</v>
      </c>
      <c r="Q103" s="110">
        <v>6.1871506858981693</v>
      </c>
      <c r="R103" s="110">
        <v>6.5773456849079528</v>
      </c>
      <c r="S103" s="110">
        <v>6.5683476007631452</v>
      </c>
      <c r="T103" s="110">
        <v>6.5986988229384327</v>
      </c>
      <c r="U103" s="110">
        <v>6.832080198591032</v>
      </c>
      <c r="V103" s="110">
        <v>7.8944511633688927</v>
      </c>
      <c r="W103" s="110">
        <v>7.7445429238243584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107.84659375809726</v>
      </c>
      <c r="G105" s="118">
        <f t="shared" si="35"/>
        <v>94.512523447658737</v>
      </c>
      <c r="H105" s="118">
        <f t="shared" si="35"/>
        <v>98.691146634184307</v>
      </c>
      <c r="I105" s="118">
        <f t="shared" si="35"/>
        <v>100.26555523404332</v>
      </c>
      <c r="J105" s="118">
        <f t="shared" si="35"/>
        <v>96.604085850602814</v>
      </c>
      <c r="K105" s="118">
        <f t="shared" si="35"/>
        <v>89.527044235516172</v>
      </c>
      <c r="L105" s="118">
        <f t="shared" si="35"/>
        <v>92.301751085691464</v>
      </c>
      <c r="M105" s="118">
        <f t="shared" si="35"/>
        <v>92.620557484745603</v>
      </c>
      <c r="N105" s="118">
        <f t="shared" si="35"/>
        <v>96.22386861271211</v>
      </c>
      <c r="O105" s="118">
        <f t="shared" si="35"/>
        <v>75.435501542613196</v>
      </c>
      <c r="P105" s="118">
        <f t="shared" si="35"/>
        <v>78.022407869615051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87.257363134784256</v>
      </c>
      <c r="G106" s="123">
        <f t="shared" si="38"/>
        <v>66.959750704284474</v>
      </c>
      <c r="H106" s="123">
        <f t="shared" si="38"/>
        <v>65.415108305791875</v>
      </c>
      <c r="I106" s="123">
        <f t="shared" si="38"/>
        <v>61.904556782506212</v>
      </c>
      <c r="J106" s="123">
        <f t="shared" si="38"/>
        <v>58.166597264140314</v>
      </c>
      <c r="K106" s="123">
        <f t="shared" si="38"/>
        <v>55.896376822465498</v>
      </c>
      <c r="L106" s="123">
        <f t="shared" si="38"/>
        <v>55.580802402183451</v>
      </c>
      <c r="M106" s="123">
        <f t="shared" si="38"/>
        <v>58.538047972365852</v>
      </c>
      <c r="N106" s="123">
        <f t="shared" si="38"/>
        <v>58.672230606914852</v>
      </c>
      <c r="O106" s="123">
        <f t="shared" si="38"/>
        <v>47.830653362212573</v>
      </c>
      <c r="P106" s="123">
        <f t="shared" si="38"/>
        <v>52.566811302687512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86.840675145152105</v>
      </c>
      <c r="G107" s="99">
        <v>66.644509765348872</v>
      </c>
      <c r="H107" s="99">
        <v>65.114983411595247</v>
      </c>
      <c r="I107" s="99">
        <v>61.638253171165168</v>
      </c>
      <c r="J107" s="99">
        <v>57.915742895885977</v>
      </c>
      <c r="K107" s="99">
        <v>55.643700287759188</v>
      </c>
      <c r="L107" s="99">
        <v>55.343585493058612</v>
      </c>
      <c r="M107" s="99">
        <v>58.288968632309015</v>
      </c>
      <c r="N107" s="99">
        <v>58.450155792209124</v>
      </c>
      <c r="O107" s="99">
        <v>47.632023911585684</v>
      </c>
      <c r="P107" s="99">
        <v>52.342192731649135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0.4166879896321482</v>
      </c>
      <c r="G108" s="99">
        <v>0.31524093893559879</v>
      </c>
      <c r="H108" s="99">
        <v>0.3001248941966253</v>
      </c>
      <c r="I108" s="99">
        <v>0.26630361134104075</v>
      </c>
      <c r="J108" s="99">
        <v>0.2508543682543396</v>
      </c>
      <c r="K108" s="99">
        <v>0.25267653470631257</v>
      </c>
      <c r="L108" s="99">
        <v>0.23721690912484167</v>
      </c>
      <c r="M108" s="99">
        <v>0.24907934005683696</v>
      </c>
      <c r="N108" s="99">
        <v>0.22207481470572585</v>
      </c>
      <c r="O108" s="99">
        <v>0.19862945062688975</v>
      </c>
      <c r="P108" s="99">
        <v>0.22461857103837957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1.1840628468362426</v>
      </c>
      <c r="G109" s="123">
        <f t="shared" si="41"/>
        <v>8.7815963339355907</v>
      </c>
      <c r="H109" s="123">
        <f t="shared" si="41"/>
        <v>13.9392564541113</v>
      </c>
      <c r="I109" s="123">
        <f t="shared" si="41"/>
        <v>19.383565046178106</v>
      </c>
      <c r="J109" s="123">
        <f t="shared" si="41"/>
        <v>18.69131317632112</v>
      </c>
      <c r="K109" s="123">
        <f t="shared" si="41"/>
        <v>12.659974740041731</v>
      </c>
      <c r="L109" s="123">
        <f t="shared" si="41"/>
        <v>16.46940623824176</v>
      </c>
      <c r="M109" s="123">
        <f t="shared" si="41"/>
        <v>14.342234825570303</v>
      </c>
      <c r="N109" s="123">
        <f t="shared" si="41"/>
        <v>18.493352798497359</v>
      </c>
      <c r="O109" s="123">
        <f t="shared" si="41"/>
        <v>7.7409883908906965</v>
      </c>
      <c r="P109" s="123">
        <f t="shared" si="41"/>
        <v>5.3782319968795322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1.1840628468362426</v>
      </c>
      <c r="G110" s="99">
        <f>RES_hhdet_tesh!G110/RES_summary!G$19</f>
        <v>8.7815963339355907</v>
      </c>
      <c r="H110" s="99">
        <f>RES_hhdet_tesh!H110/RES_summary!H$19</f>
        <v>13.9392564541113</v>
      </c>
      <c r="I110" s="99">
        <f>RES_hhdet_tesh!I110/RES_summary!I$19</f>
        <v>19.383565046178106</v>
      </c>
      <c r="J110" s="99">
        <f>RES_hhdet_tesh!J110/RES_summary!J$19</f>
        <v>18.69131317632112</v>
      </c>
      <c r="K110" s="99">
        <f>RES_hhdet_tesh!K110/RES_summary!K$19</f>
        <v>12.659974740041731</v>
      </c>
      <c r="L110" s="99">
        <f>RES_hhdet_tesh!L110/RES_summary!L$19</f>
        <v>16.46940623824176</v>
      </c>
      <c r="M110" s="99">
        <f>RES_hhdet_tesh!M110/RES_summary!M$19</f>
        <v>14.342234825570303</v>
      </c>
      <c r="N110" s="99">
        <f>RES_hhdet_tesh!N110/RES_summary!N$19</f>
        <v>18.493352798497359</v>
      </c>
      <c r="O110" s="99">
        <f>RES_hhdet_tesh!O110/RES_summary!O$19</f>
        <v>7.7409883908906965</v>
      </c>
      <c r="P110" s="99">
        <f>RES_hhdet_tesh!P110/RES_summary!P$19</f>
        <v>5.3782319968795322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12.855545533682266</v>
      </c>
      <c r="G111" s="123">
        <v>12.383849041448654</v>
      </c>
      <c r="H111" s="123">
        <v>12.767921704664339</v>
      </c>
      <c r="I111" s="123">
        <v>12.730340668273142</v>
      </c>
      <c r="J111" s="123">
        <v>13.531896189877477</v>
      </c>
      <c r="K111" s="123">
        <v>14.46827595356311</v>
      </c>
      <c r="L111" s="123">
        <v>14.073675917950185</v>
      </c>
      <c r="M111" s="123">
        <v>13.916056139906541</v>
      </c>
      <c r="N111" s="123">
        <v>13.351209846757554</v>
      </c>
      <c r="O111" s="123">
        <v>13.674499439022199</v>
      </c>
      <c r="P111" s="123">
        <v>13.820293987783794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12.859532312499674</v>
      </c>
      <c r="G116" s="102">
        <v>12.386259347879347</v>
      </c>
      <c r="H116" s="102">
        <v>12.768608631115832</v>
      </c>
      <c r="I116" s="102">
        <v>12.724599497212782</v>
      </c>
      <c r="J116" s="102">
        <v>13.519364559039065</v>
      </c>
      <c r="K116" s="102">
        <v>14.459309523498801</v>
      </c>
      <c r="L116" s="102">
        <v>14.069998364747686</v>
      </c>
      <c r="M116" s="102">
        <v>13.92094703924632</v>
      </c>
      <c r="N116" s="102">
        <v>13.36800918529117</v>
      </c>
      <c r="O116" s="102">
        <v>13.697328050732436</v>
      </c>
      <c r="P116" s="102">
        <v>13.829245453081231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12.852107394151661</v>
      </c>
      <c r="G117" s="105">
        <v>12.38195988235433</v>
      </c>
      <c r="H117" s="105">
        <v>12.767413301471425</v>
      </c>
      <c r="I117" s="105">
        <v>12.734090004475826</v>
      </c>
      <c r="J117" s="105">
        <v>13.539081758018769</v>
      </c>
      <c r="K117" s="105">
        <v>14.473209447834302</v>
      </c>
      <c r="L117" s="105">
        <v>14.075553817457845</v>
      </c>
      <c r="M117" s="105">
        <v>13.913760849426902</v>
      </c>
      <c r="N117" s="105">
        <v>13.344174226346041</v>
      </c>
      <c r="O117" s="105">
        <v>13.664700365127715</v>
      </c>
      <c r="P117" s="105">
        <v>13.816162542261896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2.5533937057971556</v>
      </c>
      <c r="G118" s="99">
        <v>2.7905582151532715</v>
      </c>
      <c r="H118" s="99">
        <v>2.5918631985256377</v>
      </c>
      <c r="I118" s="99">
        <v>2.6182384068920737</v>
      </c>
      <c r="J118" s="99">
        <v>2.7346449867226674</v>
      </c>
      <c r="K118" s="99">
        <v>2.9493650930879318</v>
      </c>
      <c r="L118" s="99">
        <v>2.8894889022996701</v>
      </c>
      <c r="M118" s="99">
        <v>2.793802226533189</v>
      </c>
      <c r="N118" s="99">
        <v>2.2326877650877521</v>
      </c>
      <c r="O118" s="99">
        <v>2.495556443731477</v>
      </c>
      <c r="P118" s="99">
        <v>2.4759686343271841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10.298713688354503</v>
      </c>
      <c r="G119" s="99">
        <v>9.5914016672010565</v>
      </c>
      <c r="H119" s="99">
        <v>10.175550102945785</v>
      </c>
      <c r="I119" s="99">
        <v>10.115851597583751</v>
      </c>
      <c r="J119" s="99">
        <v>10.8044367712961</v>
      </c>
      <c r="K119" s="99">
        <v>11.52384435474637</v>
      </c>
      <c r="L119" s="99">
        <v>11.186064915158175</v>
      </c>
      <c r="M119" s="99">
        <v>11.119958622893716</v>
      </c>
      <c r="N119" s="99">
        <v>11.111486461258288</v>
      </c>
      <c r="O119" s="99">
        <v>11.169143921396234</v>
      </c>
      <c r="P119" s="99">
        <v>11.340193907934713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6.5496222427945021</v>
      </c>
      <c r="G120" s="123">
        <v>6.3873273679900109</v>
      </c>
      <c r="H120" s="123">
        <v>6.5688601696167979</v>
      </c>
      <c r="I120" s="123">
        <v>6.2470927370858496</v>
      </c>
      <c r="J120" s="123">
        <v>6.2142792202639114</v>
      </c>
      <c r="K120" s="123">
        <v>6.5024167194458302</v>
      </c>
      <c r="L120" s="123">
        <v>6.177866527316068</v>
      </c>
      <c r="M120" s="123">
        <v>5.8242185469029044</v>
      </c>
      <c r="N120" s="123">
        <v>5.7070753605423521</v>
      </c>
      <c r="O120" s="123">
        <v>6.189360350487739</v>
      </c>
      <c r="P120" s="123">
        <v>6.2570705822642125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6.7247172470947465</v>
      </c>
      <c r="G121" s="99">
        <v>6.2257549287692022</v>
      </c>
      <c r="H121" s="99">
        <v>6.223986851356007</v>
      </c>
      <c r="I121" s="99">
        <v>6.4384389783575999</v>
      </c>
      <c r="J121" s="99">
        <v>6.4642243467188605</v>
      </c>
      <c r="K121" s="99">
        <v>5.6699127157870883</v>
      </c>
      <c r="L121" s="99">
        <v>7.0066428867184367</v>
      </c>
      <c r="M121" s="99">
        <v>6.5191541105595396</v>
      </c>
      <c r="N121" s="99">
        <v>2.0351583765187504</v>
      </c>
      <c r="O121" s="99">
        <v>7.3223517344789029</v>
      </c>
      <c r="P121" s="99">
        <v>7.0626791907736441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6.5433688497837803</v>
      </c>
      <c r="G122" s="110">
        <v>6.3936884876443747</v>
      </c>
      <c r="H122" s="110">
        <v>6.5828415203570998</v>
      </c>
      <c r="I122" s="110">
        <v>6.2390943411484461</v>
      </c>
      <c r="J122" s="110">
        <v>6.2036432574360401</v>
      </c>
      <c r="K122" s="110">
        <v>6.5340616084737952</v>
      </c>
      <c r="L122" s="110">
        <v>6.1438405184256499</v>
      </c>
      <c r="M122" s="110">
        <v>5.7961621421590035</v>
      </c>
      <c r="N122" s="110">
        <v>5.8929952078346863</v>
      </c>
      <c r="O122" s="110">
        <v>6.1220147087819718</v>
      </c>
      <c r="P122" s="110">
        <v>6.1962699325653867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74.207205997618473</v>
      </c>
      <c r="C124" s="118">
        <f t="shared" si="42"/>
        <v>74.99501722690394</v>
      </c>
      <c r="D124" s="118">
        <f t="shared" si="42"/>
        <v>70.168006506937616</v>
      </c>
      <c r="E124" s="118">
        <f t="shared" si="42"/>
        <v>95.236078806066132</v>
      </c>
      <c r="F124" s="118">
        <f t="shared" si="42"/>
        <v>84.666996369657284</v>
      </c>
      <c r="G124" s="118">
        <f t="shared" si="42"/>
        <v>89.292800158684656</v>
      </c>
      <c r="H124" s="118">
        <f t="shared" si="42"/>
        <v>100.1829899640949</v>
      </c>
      <c r="I124" s="118">
        <f t="shared" si="42"/>
        <v>82.388903354526661</v>
      </c>
      <c r="J124" s="118">
        <f t="shared" si="42"/>
        <v>85.599759929153549</v>
      </c>
      <c r="K124" s="118">
        <f t="shared" si="42"/>
        <v>87.475498964330598</v>
      </c>
      <c r="L124" s="118">
        <f t="shared" si="42"/>
        <v>85.195269717287715</v>
      </c>
      <c r="M124" s="118">
        <f t="shared" si="42"/>
        <v>93.251018127373683</v>
      </c>
      <c r="N124" s="118">
        <f t="shared" si="42"/>
        <v>86.85639911616417</v>
      </c>
      <c r="O124" s="118">
        <f t="shared" si="42"/>
        <v>75.645432080643346</v>
      </c>
      <c r="P124" s="118">
        <f t="shared" si="42"/>
        <v>83.095721077661395</v>
      </c>
      <c r="Q124" s="118">
        <f t="shared" si="42"/>
        <v>86.027355259736581</v>
      </c>
      <c r="R124" s="118">
        <f t="shared" ref="R124:V124" si="43">R125+R128+R130+R139</f>
        <v>77.920401656555526</v>
      </c>
      <c r="S124" s="118">
        <f t="shared" si="43"/>
        <v>80.737368118459401</v>
      </c>
      <c r="T124" s="118">
        <f t="shared" si="43"/>
        <v>79.429509033123267</v>
      </c>
      <c r="U124" s="118">
        <f t="shared" si="43"/>
        <v>84.739965107072933</v>
      </c>
      <c r="V124" s="118">
        <f t="shared" si="43"/>
        <v>89.201624482412498</v>
      </c>
      <c r="W124" s="118">
        <f t="shared" ref="W124" si="44">W125+W128+W130+W139</f>
        <v>85.920598532640838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51.782586183737926</v>
      </c>
      <c r="C125" s="123">
        <f t="shared" si="45"/>
        <v>51.458306339673918</v>
      </c>
      <c r="D125" s="123">
        <f t="shared" si="45"/>
        <v>47.125349908702191</v>
      </c>
      <c r="E125" s="123">
        <f t="shared" si="45"/>
        <v>69.553885344542479</v>
      </c>
      <c r="F125" s="123">
        <f t="shared" si="45"/>
        <v>60.115392542838045</v>
      </c>
      <c r="G125" s="123">
        <f t="shared" si="45"/>
        <v>64.130238268452516</v>
      </c>
      <c r="H125" s="123">
        <f t="shared" si="45"/>
        <v>71.839903311998711</v>
      </c>
      <c r="I125" s="123">
        <f t="shared" si="45"/>
        <v>51.21630865696936</v>
      </c>
      <c r="J125" s="123">
        <f t="shared" si="45"/>
        <v>53.400590237796152</v>
      </c>
      <c r="K125" s="123">
        <f t="shared" si="45"/>
        <v>57.82109664645035</v>
      </c>
      <c r="L125" s="123">
        <f t="shared" si="45"/>
        <v>53.653679338399463</v>
      </c>
      <c r="M125" s="123">
        <f t="shared" si="45"/>
        <v>63.609085199372174</v>
      </c>
      <c r="N125" s="123">
        <f t="shared" si="45"/>
        <v>52.576405248725337</v>
      </c>
      <c r="O125" s="123">
        <f t="shared" si="45"/>
        <v>46.223267389271598</v>
      </c>
      <c r="P125" s="123">
        <f t="shared" si="45"/>
        <v>55.123862844337282</v>
      </c>
      <c r="Q125" s="123">
        <f t="shared" si="45"/>
        <v>55.824723259642077</v>
      </c>
      <c r="R125" s="123">
        <f t="shared" ref="R125:V125" si="46">SUM(R126:R127)</f>
        <v>43.858240033920673</v>
      </c>
      <c r="S125" s="123">
        <f t="shared" si="46"/>
        <v>43.829442362780355</v>
      </c>
      <c r="T125" s="123">
        <f t="shared" si="46"/>
        <v>46.616607252506071</v>
      </c>
      <c r="U125" s="123">
        <f t="shared" si="46"/>
        <v>45.230494368084152</v>
      </c>
      <c r="V125" s="123">
        <f t="shared" si="46"/>
        <v>49.565103850578105</v>
      </c>
      <c r="W125" s="123">
        <f t="shared" ref="W125" si="47">SUM(W126:W127)</f>
        <v>46.33998875560502</v>
      </c>
      <c r="DA125" s="130" t="s">
        <v>3031</v>
      </c>
    </row>
    <row r="126" spans="1:105" ht="12" customHeight="1" x14ac:dyDescent="0.25">
      <c r="A126" s="97" t="s">
        <v>203</v>
      </c>
      <c r="B126" s="99">
        <v>51.533073274071739</v>
      </c>
      <c r="C126" s="99">
        <v>51.220556310489286</v>
      </c>
      <c r="D126" s="99">
        <v>46.901168017696989</v>
      </c>
      <c r="E126" s="99">
        <v>69.241990038875173</v>
      </c>
      <c r="F126" s="99">
        <v>59.828318063794605</v>
      </c>
      <c r="G126" s="99">
        <v>63.828318438804502</v>
      </c>
      <c r="H126" s="99">
        <v>71.510301421257822</v>
      </c>
      <c r="I126" s="99">
        <v>50.995984198418959</v>
      </c>
      <c r="J126" s="99">
        <v>53.170290169396417</v>
      </c>
      <c r="K126" s="99">
        <v>57.559719520345247</v>
      </c>
      <c r="L126" s="99">
        <v>53.424687322707896</v>
      </c>
      <c r="M126" s="99">
        <v>63.338428600598021</v>
      </c>
      <c r="N126" s="99">
        <v>52.377403176829887</v>
      </c>
      <c r="O126" s="99">
        <v>46.031313034431776</v>
      </c>
      <c r="P126" s="99">
        <v>54.888317963539507</v>
      </c>
      <c r="Q126" s="99">
        <v>55.599394852693187</v>
      </c>
      <c r="R126" s="99">
        <v>43.682281353485855</v>
      </c>
      <c r="S126" s="99">
        <v>43.654237342464498</v>
      </c>
      <c r="T126" s="99">
        <v>46.431071650631161</v>
      </c>
      <c r="U126" s="99">
        <v>45.051101896402542</v>
      </c>
      <c r="V126" s="99">
        <v>49.368999990810217</v>
      </c>
      <c r="W126" s="99">
        <v>46.156868179358952</v>
      </c>
      <c r="DA126" s="63" t="s">
        <v>3032</v>
      </c>
    </row>
    <row r="127" spans="1:105" ht="12" customHeight="1" x14ac:dyDescent="0.25">
      <c r="A127" s="97" t="s">
        <v>53</v>
      </c>
      <c r="B127" s="99">
        <v>0.24951290966618442</v>
      </c>
      <c r="C127" s="99">
        <v>0.23775002918463481</v>
      </c>
      <c r="D127" s="99">
        <v>0.22418189100520045</v>
      </c>
      <c r="E127" s="99">
        <v>0.31189530566730939</v>
      </c>
      <c r="F127" s="99">
        <v>0.2870744790434418</v>
      </c>
      <c r="G127" s="99">
        <v>0.30191982964800801</v>
      </c>
      <c r="H127" s="99">
        <v>0.32960189074089469</v>
      </c>
      <c r="I127" s="99">
        <v>0.22032445855040284</v>
      </c>
      <c r="J127" s="99">
        <v>0.23030006839973247</v>
      </c>
      <c r="K127" s="99">
        <v>0.26137712610510211</v>
      </c>
      <c r="L127" s="99">
        <v>0.22899201569156385</v>
      </c>
      <c r="M127" s="99">
        <v>0.27065659877415266</v>
      </c>
      <c r="N127" s="99">
        <v>0.19900207189545224</v>
      </c>
      <c r="O127" s="99">
        <v>0.19195435483982567</v>
      </c>
      <c r="P127" s="99">
        <v>0.23554488079777516</v>
      </c>
      <c r="Q127" s="99">
        <v>0.22532840694889025</v>
      </c>
      <c r="R127" s="99">
        <v>0.17595868043481444</v>
      </c>
      <c r="S127" s="99">
        <v>0.1752050203158606</v>
      </c>
      <c r="T127" s="99">
        <v>0.18553560187490711</v>
      </c>
      <c r="U127" s="99">
        <v>0.1793924716816124</v>
      </c>
      <c r="V127" s="99">
        <v>0.19610385976788741</v>
      </c>
      <c r="W127" s="99">
        <v>0.18312057624607075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4.1275895438042456</v>
      </c>
      <c r="C128" s="123">
        <f t="shared" si="48"/>
        <v>5.5947010795178445</v>
      </c>
      <c r="D128" s="123">
        <f t="shared" si="48"/>
        <v>4.5880584702400835</v>
      </c>
      <c r="E128" s="123">
        <f t="shared" si="48"/>
        <v>6.6761886735838889</v>
      </c>
      <c r="F128" s="123">
        <f t="shared" si="48"/>
        <v>5.1894633861241024</v>
      </c>
      <c r="G128" s="123">
        <f t="shared" si="48"/>
        <v>6.3491248016821231</v>
      </c>
      <c r="H128" s="123">
        <f t="shared" si="48"/>
        <v>8.6072895196627819</v>
      </c>
      <c r="I128" s="123">
        <f t="shared" si="48"/>
        <v>12.514146241221432</v>
      </c>
      <c r="J128" s="123">
        <f t="shared" si="48"/>
        <v>12.629847082515205</v>
      </c>
      <c r="K128" s="123">
        <f t="shared" si="48"/>
        <v>8.4253053574161108</v>
      </c>
      <c r="L128" s="123">
        <f t="shared" si="48"/>
        <v>11.118094864522435</v>
      </c>
      <c r="M128" s="123">
        <f t="shared" si="48"/>
        <v>10.163920572182596</v>
      </c>
      <c r="N128" s="123">
        <f t="shared" si="48"/>
        <v>15.736529288905585</v>
      </c>
      <c r="O128" s="123">
        <f t="shared" si="48"/>
        <v>9.3833576609278424</v>
      </c>
      <c r="P128" s="123">
        <f t="shared" si="48"/>
        <v>7.4685911327880721</v>
      </c>
      <c r="Q128" s="123">
        <f t="shared" si="48"/>
        <v>10.086958854321228</v>
      </c>
      <c r="R128" s="123">
        <f t="shared" si="48"/>
        <v>13.443345393859866</v>
      </c>
      <c r="S128" s="123">
        <f t="shared" si="48"/>
        <v>15.899499721966697</v>
      </c>
      <c r="T128" s="123">
        <f t="shared" si="48"/>
        <v>11.873868958455597</v>
      </c>
      <c r="U128" s="123">
        <f t="shared" si="48"/>
        <v>18.296505888313739</v>
      </c>
      <c r="V128" s="123">
        <f t="shared" si="48"/>
        <v>17.035825193197674</v>
      </c>
      <c r="W128" s="123">
        <f t="shared" si="48"/>
        <v>16.381670455404535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4.1275895438042456</v>
      </c>
      <c r="C129" s="99">
        <f>RES_hhdet_tesh!C129/RES_summary!C$19</f>
        <v>5.5947010795178445</v>
      </c>
      <c r="D129" s="99">
        <f>RES_hhdet_tesh!D129/RES_summary!D$19</f>
        <v>4.5880584702400835</v>
      </c>
      <c r="E129" s="99">
        <f>RES_hhdet_tesh!E129/RES_summary!E$19</f>
        <v>6.6761886735838889</v>
      </c>
      <c r="F129" s="99">
        <f>RES_hhdet_tesh!F129/RES_summary!F$19</f>
        <v>5.1894633861241024</v>
      </c>
      <c r="G129" s="99">
        <f>RES_hhdet_tesh!G129/RES_summary!G$19</f>
        <v>6.3491248016821231</v>
      </c>
      <c r="H129" s="99">
        <f>RES_hhdet_tesh!H129/RES_summary!H$19</f>
        <v>8.6072895196627819</v>
      </c>
      <c r="I129" s="99">
        <f>RES_hhdet_tesh!I129/RES_summary!I$19</f>
        <v>12.514146241221432</v>
      </c>
      <c r="J129" s="99">
        <f>RES_hhdet_tesh!J129/RES_summary!J$19</f>
        <v>12.629847082515205</v>
      </c>
      <c r="K129" s="99">
        <f>RES_hhdet_tesh!K129/RES_summary!K$19</f>
        <v>8.4253053574161108</v>
      </c>
      <c r="L129" s="99">
        <f>RES_hhdet_tesh!L129/RES_summary!L$19</f>
        <v>11.118094864522435</v>
      </c>
      <c r="M129" s="99">
        <f>RES_hhdet_tesh!M129/RES_summary!M$19</f>
        <v>10.163920572182596</v>
      </c>
      <c r="N129" s="99">
        <f>RES_hhdet_tesh!N129/RES_summary!N$19</f>
        <v>15.736529288905585</v>
      </c>
      <c r="O129" s="99">
        <f>RES_hhdet_tesh!O129/RES_summary!O$19</f>
        <v>9.3833576609278424</v>
      </c>
      <c r="P129" s="99">
        <f>RES_hhdet_tesh!P129/RES_summary!P$19</f>
        <v>7.4685911327880721</v>
      </c>
      <c r="Q129" s="99">
        <f>RES_hhdet_tesh!Q129/RES_summary!Q$19</f>
        <v>10.086958854321228</v>
      </c>
      <c r="R129" s="99">
        <f>RES_hhdet_tesh!R129/RES_summary!R$19</f>
        <v>13.443345393859866</v>
      </c>
      <c r="S129" s="99">
        <f>RES_hhdet_tesh!S129/RES_summary!S$19</f>
        <v>15.899499721966697</v>
      </c>
      <c r="T129" s="99">
        <f>RES_hhdet_tesh!T129/RES_summary!T$19</f>
        <v>11.873868958455597</v>
      </c>
      <c r="U129" s="99">
        <f>RES_hhdet_tesh!U129/RES_summary!U$19</f>
        <v>18.296505888313739</v>
      </c>
      <c r="V129" s="99">
        <f>RES_hhdet_tesh!V129/RES_summary!V$19</f>
        <v>17.035825193197674</v>
      </c>
      <c r="W129" s="99">
        <f>RES_hhdet_tesh!W129/RES_summary!W$19</f>
        <v>16.381670455404535</v>
      </c>
      <c r="DA129" s="63" t="s">
        <v>3035</v>
      </c>
    </row>
    <row r="130" spans="1:105" ht="12" customHeight="1" x14ac:dyDescent="0.25">
      <c r="A130" s="121" t="s">
        <v>55</v>
      </c>
      <c r="B130" s="123">
        <v>12.516191630524824</v>
      </c>
      <c r="C130" s="123">
        <v>12.321421954313882</v>
      </c>
      <c r="D130" s="123">
        <v>12.11628325406023</v>
      </c>
      <c r="E130" s="123">
        <v>12.883493098522747</v>
      </c>
      <c r="F130" s="123">
        <v>12.812716919028775</v>
      </c>
      <c r="G130" s="123">
        <v>12.425405502104143</v>
      </c>
      <c r="H130" s="123">
        <v>13.165501951965743</v>
      </c>
      <c r="I130" s="123">
        <v>12.411976535002195</v>
      </c>
      <c r="J130" s="123">
        <v>13.355557405895201</v>
      </c>
      <c r="K130" s="123">
        <v>14.729655648980948</v>
      </c>
      <c r="L130" s="123">
        <v>14.243989241104247</v>
      </c>
      <c r="M130" s="123">
        <v>13.65025675819466</v>
      </c>
      <c r="N130" s="123">
        <v>12.837207292885177</v>
      </c>
      <c r="O130" s="123">
        <v>13.839215223836849</v>
      </c>
      <c r="P130" s="123">
        <v>14.240435255449174</v>
      </c>
      <c r="Q130" s="123">
        <v>13.93130652118138</v>
      </c>
      <c r="R130" s="123">
        <v>14.120003587660161</v>
      </c>
      <c r="S130" s="123">
        <v>14.534982915430312</v>
      </c>
      <c r="T130" s="123">
        <v>14.285784799878481</v>
      </c>
      <c r="U130" s="123">
        <v>14.313221973512599</v>
      </c>
      <c r="V130" s="123">
        <v>14.669082275042678</v>
      </c>
      <c r="W130" s="123">
        <v>15.439300661139988</v>
      </c>
      <c r="DA130" s="130" t="s">
        <v>3036</v>
      </c>
    </row>
    <row r="131" spans="1:105" ht="12" customHeight="1" x14ac:dyDescent="0.25">
      <c r="A131" s="97" t="s">
        <v>128</v>
      </c>
      <c r="B131" s="99">
        <v>12.659643829099002</v>
      </c>
      <c r="C131" s="99">
        <v>12.435680800332781</v>
      </c>
      <c r="D131" s="99">
        <v>10.743402369515366</v>
      </c>
      <c r="E131" s="99">
        <v>13.953757814035315</v>
      </c>
      <c r="F131" s="99">
        <v>12.591562966181082</v>
      </c>
      <c r="G131" s="99">
        <v>12.476428876467196</v>
      </c>
      <c r="H131" s="99">
        <v>14.282432528032583</v>
      </c>
      <c r="I131" s="99">
        <v>11.327850794908116</v>
      </c>
      <c r="J131" s="99">
        <v>12.757583251600789</v>
      </c>
      <c r="K131" s="99">
        <v>15.479586255525394</v>
      </c>
      <c r="L131" s="99">
        <v>14.739746563520834</v>
      </c>
      <c r="M131" s="99">
        <v>12.913332648573759</v>
      </c>
      <c r="N131" s="99">
        <v>11.563322151954425</v>
      </c>
      <c r="O131" s="99">
        <v>14.225431092171693</v>
      </c>
      <c r="P131" s="99">
        <v>15.032877777888194</v>
      </c>
      <c r="Q131" s="99">
        <v>14.058230680135519</v>
      </c>
      <c r="R131" s="99">
        <v>13.575190332835522</v>
      </c>
      <c r="S131" s="99">
        <v>14.55633627081586</v>
      </c>
      <c r="T131" s="99">
        <v>14.491278981988801</v>
      </c>
      <c r="U131" s="99">
        <v>14.295404871672154</v>
      </c>
      <c r="V131" s="99">
        <v>14.833725419249371</v>
      </c>
      <c r="W131" s="99">
        <v>15.348197416275529</v>
      </c>
      <c r="DA131" s="63" t="s">
        <v>3037</v>
      </c>
    </row>
    <row r="132" spans="1:105" ht="12" customHeight="1" x14ac:dyDescent="0.25">
      <c r="A132" s="97" t="s">
        <v>127</v>
      </c>
      <c r="B132" s="99">
        <v>12.659643829099005</v>
      </c>
      <c r="C132" s="99">
        <v>12.435764164372559</v>
      </c>
      <c r="D132" s="99">
        <v>10.743153107915935</v>
      </c>
      <c r="E132" s="99">
        <v>13.953840187124882</v>
      </c>
      <c r="F132" s="99">
        <v>12.591646406230742</v>
      </c>
      <c r="G132" s="99">
        <v>12.476579588752559</v>
      </c>
      <c r="H132" s="99">
        <v>14.28242759389612</v>
      </c>
      <c r="I132" s="99">
        <v>11.327864488754688</v>
      </c>
      <c r="J132" s="99">
        <v>12.757246166479222</v>
      </c>
      <c r="K132" s="99">
        <v>15.478849382484835</v>
      </c>
      <c r="L132" s="99">
        <v>14.739260091495831</v>
      </c>
      <c r="M132" s="99">
        <v>12.913460407494799</v>
      </c>
      <c r="N132" s="99">
        <v>11.563679809954539</v>
      </c>
      <c r="O132" s="99">
        <v>14.225596430370526</v>
      </c>
      <c r="P132" s="99">
        <v>15.032993134917461</v>
      </c>
      <c r="Q132" s="99">
        <v>14.058972229447049</v>
      </c>
      <c r="R132" s="99">
        <v>13.576813453168786</v>
      </c>
      <c r="S132" s="99">
        <v>14.556615575377801</v>
      </c>
      <c r="T132" s="99">
        <v>14.489475922600453</v>
      </c>
      <c r="U132" s="99">
        <v>14.293831875110554</v>
      </c>
      <c r="V132" s="99">
        <v>14.832547274382724</v>
      </c>
      <c r="W132" s="99">
        <v>15.349070054626591</v>
      </c>
      <c r="DA132" s="63" t="s">
        <v>3038</v>
      </c>
    </row>
    <row r="133" spans="1:105" ht="12" customHeight="1" x14ac:dyDescent="0.25">
      <c r="A133" s="100" t="s">
        <v>203</v>
      </c>
      <c r="B133" s="102">
        <v>2.5099703986962885</v>
      </c>
      <c r="C133" s="102">
        <v>2.4444965647331429</v>
      </c>
      <c r="D133" s="102">
        <v>2.1203154113231797</v>
      </c>
      <c r="E133" s="102">
        <v>2.7805768051411039</v>
      </c>
      <c r="F133" s="102">
        <v>2.5270222034164656</v>
      </c>
      <c r="G133" s="102">
        <v>2.8182160039825437</v>
      </c>
      <c r="H133" s="102">
        <v>2.9624280396170279</v>
      </c>
      <c r="I133" s="102">
        <v>2.2987085374445853</v>
      </c>
      <c r="J133" s="102">
        <v>2.5312063457466554</v>
      </c>
      <c r="K133" s="102">
        <v>3.2059910631826631</v>
      </c>
      <c r="L133" s="102">
        <v>3.0589983649545873</v>
      </c>
      <c r="M133" s="102">
        <v>2.5575893652883814</v>
      </c>
      <c r="N133" s="102">
        <v>1.8437299651425982</v>
      </c>
      <c r="O133" s="102">
        <v>2.6265287629424181</v>
      </c>
      <c r="P133" s="102">
        <v>2.7577873286908718</v>
      </c>
      <c r="Q133" s="102">
        <v>2.419712354266045</v>
      </c>
      <c r="R133" s="102">
        <v>2.7027958492177091</v>
      </c>
      <c r="S133" s="102">
        <v>2.9989551939030785</v>
      </c>
      <c r="T133" s="102">
        <v>2.9156814704306688</v>
      </c>
      <c r="U133" s="102">
        <v>2.7588382411920991</v>
      </c>
      <c r="V133" s="102">
        <v>2.8468816019483478</v>
      </c>
      <c r="W133" s="102">
        <v>3.0301291201818032</v>
      </c>
      <c r="DA133" s="131" t="s">
        <v>3039</v>
      </c>
    </row>
    <row r="134" spans="1:105" ht="12" customHeight="1" x14ac:dyDescent="0.25">
      <c r="A134" s="103" t="s">
        <v>52</v>
      </c>
      <c r="B134" s="105">
        <v>10.149673430402718</v>
      </c>
      <c r="C134" s="105">
        <v>9.9912675996394125</v>
      </c>
      <c r="D134" s="105">
        <v>8.6228376965927556</v>
      </c>
      <c r="E134" s="105">
        <v>11.173263381983778</v>
      </c>
      <c r="F134" s="105">
        <v>10.064624202814274</v>
      </c>
      <c r="G134" s="105">
        <v>9.6583635847700133</v>
      </c>
      <c r="H134" s="105">
        <v>11.319999554279089</v>
      </c>
      <c r="I134" s="105">
        <v>9.0291559513101021</v>
      </c>
      <c r="J134" s="105">
        <v>10.226039820732568</v>
      </c>
      <c r="K134" s="105">
        <v>12.27285831930217</v>
      </c>
      <c r="L134" s="105">
        <v>11.680261726541243</v>
      </c>
      <c r="M134" s="105">
        <v>10.355871042206418</v>
      </c>
      <c r="N134" s="105">
        <v>9.719949844811941</v>
      </c>
      <c r="O134" s="105">
        <v>11.599067667428109</v>
      </c>
      <c r="P134" s="105">
        <v>12.275205806226591</v>
      </c>
      <c r="Q134" s="105">
        <v>11.639259875181004</v>
      </c>
      <c r="R134" s="105">
        <v>10.874017603951074</v>
      </c>
      <c r="S134" s="105">
        <v>11.557660381474726</v>
      </c>
      <c r="T134" s="105">
        <v>11.573794452169786</v>
      </c>
      <c r="U134" s="105">
        <v>11.534993633918456</v>
      </c>
      <c r="V134" s="105">
        <v>11.985665672434376</v>
      </c>
      <c r="W134" s="105">
        <v>12.318940934444788</v>
      </c>
      <c r="DA134" s="132" t="s">
        <v>3040</v>
      </c>
    </row>
    <row r="135" spans="1:105" ht="12" customHeight="1" x14ac:dyDescent="0.25">
      <c r="A135" s="106" t="s">
        <v>122</v>
      </c>
      <c r="B135" s="102">
        <v>12.463208384067833</v>
      </c>
      <c r="C135" s="102">
        <v>12.27980000427107</v>
      </c>
      <c r="D135" s="102">
        <v>12.592496108838272</v>
      </c>
      <c r="E135" s="102">
        <v>12.515688630136365</v>
      </c>
      <c r="F135" s="102">
        <v>12.890688386089504</v>
      </c>
      <c r="G135" s="102">
        <v>12.409980853934545</v>
      </c>
      <c r="H135" s="102">
        <v>12.789066392236011</v>
      </c>
      <c r="I135" s="102">
        <v>12.74302193311499</v>
      </c>
      <c r="J135" s="102">
        <v>13.53766429361341</v>
      </c>
      <c r="K135" s="102">
        <v>14.470635034553949</v>
      </c>
      <c r="L135" s="102">
        <v>14.070997114352926</v>
      </c>
      <c r="M135" s="102">
        <v>13.913892027009517</v>
      </c>
      <c r="N135" s="102">
        <v>13.351572446587307</v>
      </c>
      <c r="O135" s="102">
        <v>13.668095875764871</v>
      </c>
      <c r="P135" s="102">
        <v>13.791791404295537</v>
      </c>
      <c r="Q135" s="102">
        <v>13.832935567152104</v>
      </c>
      <c r="R135" s="102">
        <v>14.433826286476698</v>
      </c>
      <c r="S135" s="102">
        <v>14.482746415615445</v>
      </c>
      <c r="T135" s="102">
        <v>14.068603547204223</v>
      </c>
      <c r="U135" s="102">
        <v>14.305157140633019</v>
      </c>
      <c r="V135" s="102">
        <v>14.495951774889054</v>
      </c>
      <c r="W135" s="102">
        <v>15.58753055580973</v>
      </c>
      <c r="DA135" s="131" t="s">
        <v>3041</v>
      </c>
    </row>
    <row r="136" spans="1:105" ht="12" customHeight="1" x14ac:dyDescent="0.25">
      <c r="A136" s="107" t="s">
        <v>121</v>
      </c>
      <c r="B136" s="105">
        <v>12.463208384067833</v>
      </c>
      <c r="C136" s="105">
        <v>12.28327179726203</v>
      </c>
      <c r="D136" s="105">
        <v>12.590222719796772</v>
      </c>
      <c r="E136" s="105">
        <v>12.515660736779688</v>
      </c>
      <c r="F136" s="105">
        <v>12.885722574985488</v>
      </c>
      <c r="G136" s="105">
        <v>12.407145589305347</v>
      </c>
      <c r="H136" s="105">
        <v>12.789120763880563</v>
      </c>
      <c r="I136" s="105">
        <v>12.748960222412336</v>
      </c>
      <c r="J136" s="105">
        <v>13.55097386539866</v>
      </c>
      <c r="K136" s="105">
        <v>14.480633370974592</v>
      </c>
      <c r="L136" s="105">
        <v>14.076660056088047</v>
      </c>
      <c r="M136" s="105">
        <v>13.909660649429208</v>
      </c>
      <c r="N136" s="105">
        <v>13.334151192442487</v>
      </c>
      <c r="O136" s="105">
        <v>13.644116220686779</v>
      </c>
      <c r="P136" s="105">
        <v>13.778749948565535</v>
      </c>
      <c r="Q136" s="105">
        <v>13.860805327568899</v>
      </c>
      <c r="R136" s="105">
        <v>14.481644345071045</v>
      </c>
      <c r="S136" s="105">
        <v>14.531875399102875</v>
      </c>
      <c r="T136" s="105">
        <v>14.134885607246503</v>
      </c>
      <c r="U136" s="105">
        <v>14.335664380498345</v>
      </c>
      <c r="V136" s="105">
        <v>14.495353506633805</v>
      </c>
      <c r="W136" s="105">
        <v>15.538779492218097</v>
      </c>
      <c r="DA136" s="132" t="s">
        <v>3042</v>
      </c>
    </row>
    <row r="137" spans="1:105" ht="12" customHeight="1" x14ac:dyDescent="0.25">
      <c r="A137" s="108" t="s">
        <v>53</v>
      </c>
      <c r="B137" s="99">
        <v>2.463401298132692</v>
      </c>
      <c r="C137" s="99">
        <v>2.4064471844272637</v>
      </c>
      <c r="D137" s="99">
        <v>2.5295664278700891</v>
      </c>
      <c r="E137" s="99">
        <v>2.4322444709822628</v>
      </c>
      <c r="F137" s="99">
        <v>2.5600722051691247</v>
      </c>
      <c r="G137" s="99">
        <v>2.7962343909852376</v>
      </c>
      <c r="H137" s="99">
        <v>2.5962699465193868</v>
      </c>
      <c r="I137" s="99">
        <v>2.6212958515706148</v>
      </c>
      <c r="J137" s="99">
        <v>2.7370469732391265</v>
      </c>
      <c r="K137" s="99">
        <v>2.9508779475686651</v>
      </c>
      <c r="L137" s="99">
        <v>2.8897159956195257</v>
      </c>
      <c r="M137" s="99">
        <v>2.7929789302291366</v>
      </c>
      <c r="N137" s="99">
        <v>2.2310107557212717</v>
      </c>
      <c r="O137" s="99">
        <v>2.4917972032852367</v>
      </c>
      <c r="P137" s="99">
        <v>2.4692639934229077</v>
      </c>
      <c r="Q137" s="99">
        <v>2.3739661586710086</v>
      </c>
      <c r="R137" s="99">
        <v>2.9025426400929666</v>
      </c>
      <c r="S137" s="99">
        <v>3.000797590707025</v>
      </c>
      <c r="T137" s="99">
        <v>2.8421824421766764</v>
      </c>
      <c r="U137" s="99">
        <v>2.7806914953785351</v>
      </c>
      <c r="V137" s="99">
        <v>2.7707129174079137</v>
      </c>
      <c r="W137" s="99">
        <v>3.0565304067470911</v>
      </c>
      <c r="DA137" s="63" t="s">
        <v>3043</v>
      </c>
    </row>
    <row r="138" spans="1:105" ht="12" customHeight="1" x14ac:dyDescent="0.25">
      <c r="A138" s="108" t="s">
        <v>52</v>
      </c>
      <c r="B138" s="99">
        <v>9.9998070859351422</v>
      </c>
      <c r="C138" s="99">
        <v>9.8768246128347688</v>
      </c>
      <c r="D138" s="99">
        <v>10.060656291926685</v>
      </c>
      <c r="E138" s="99">
        <v>10.083416265797425</v>
      </c>
      <c r="F138" s="99">
        <v>10.325650369816362</v>
      </c>
      <c r="G138" s="99">
        <v>9.6109111983201085</v>
      </c>
      <c r="H138" s="99">
        <v>10.192850817361178</v>
      </c>
      <c r="I138" s="99">
        <v>10.127664370841721</v>
      </c>
      <c r="J138" s="99">
        <v>10.813926892159534</v>
      </c>
      <c r="K138" s="99">
        <v>11.529755423405931</v>
      </c>
      <c r="L138" s="99">
        <v>11.18694406046852</v>
      </c>
      <c r="M138" s="99">
        <v>11.116681719200072</v>
      </c>
      <c r="N138" s="99">
        <v>11.103140436721217</v>
      </c>
      <c r="O138" s="99">
        <v>11.152319017401544</v>
      </c>
      <c r="P138" s="99">
        <v>11.309485955142629</v>
      </c>
      <c r="Q138" s="99">
        <v>11.486839168897891</v>
      </c>
      <c r="R138" s="99">
        <v>11.579101704978077</v>
      </c>
      <c r="S138" s="99">
        <v>11.531077808395851</v>
      </c>
      <c r="T138" s="99">
        <v>11.292703165069828</v>
      </c>
      <c r="U138" s="99">
        <v>11.554972885119811</v>
      </c>
      <c r="V138" s="99">
        <v>11.724640589225894</v>
      </c>
      <c r="W138" s="99">
        <v>12.482249085471002</v>
      </c>
      <c r="DA138" s="63" t="s">
        <v>3044</v>
      </c>
    </row>
    <row r="139" spans="1:105" ht="12" customHeight="1" x14ac:dyDescent="0.25">
      <c r="A139" s="121" t="s">
        <v>54</v>
      </c>
      <c r="B139" s="123">
        <v>5.7808386395514759</v>
      </c>
      <c r="C139" s="123">
        <v>5.6205878533982885</v>
      </c>
      <c r="D139" s="123">
        <v>6.3383148739351052</v>
      </c>
      <c r="E139" s="123">
        <v>6.1225116894170171</v>
      </c>
      <c r="F139" s="123">
        <v>6.5494235216663714</v>
      </c>
      <c r="G139" s="123">
        <v>6.388031586445881</v>
      </c>
      <c r="H139" s="123">
        <v>6.5702951804676744</v>
      </c>
      <c r="I139" s="123">
        <v>6.2464719213336863</v>
      </c>
      <c r="J139" s="123">
        <v>6.2137652029469947</v>
      </c>
      <c r="K139" s="123">
        <v>6.4994413114831771</v>
      </c>
      <c r="L139" s="123">
        <v>6.1795062732615698</v>
      </c>
      <c r="M139" s="123">
        <v>5.8277555976242637</v>
      </c>
      <c r="N139" s="123">
        <v>5.706257285648058</v>
      </c>
      <c r="O139" s="123">
        <v>6.1995918066070628</v>
      </c>
      <c r="P139" s="123">
        <v>6.2628318450868701</v>
      </c>
      <c r="Q139" s="123">
        <v>6.18436662459189</v>
      </c>
      <c r="R139" s="123">
        <v>6.4988126411148173</v>
      </c>
      <c r="S139" s="123">
        <v>6.4734431182820371</v>
      </c>
      <c r="T139" s="123">
        <v>6.6532480222831252</v>
      </c>
      <c r="U139" s="123">
        <v>6.8997428771624358</v>
      </c>
      <c r="V139" s="123">
        <v>7.931613163594041</v>
      </c>
      <c r="W139" s="123">
        <v>7.7596386604912997</v>
      </c>
      <c r="DA139" s="130" t="s">
        <v>3045</v>
      </c>
    </row>
    <row r="140" spans="1:105" ht="12" customHeight="1" x14ac:dyDescent="0.25">
      <c r="A140" s="97" t="s">
        <v>50</v>
      </c>
      <c r="B140" s="99">
        <v>5.7862080031039689</v>
      </c>
      <c r="C140" s="99">
        <v>5.8039512570132965</v>
      </c>
      <c r="D140" s="99">
        <v>6.1426269472165416</v>
      </c>
      <c r="E140" s="99">
        <v>5.9132695664405253</v>
      </c>
      <c r="F140" s="99">
        <v>6.7247172470947465</v>
      </c>
      <c r="G140" s="99">
        <v>6.2257549287691978</v>
      </c>
      <c r="H140" s="99">
        <v>6.223986851356007</v>
      </c>
      <c r="I140" s="99">
        <v>6.4384389783576017</v>
      </c>
      <c r="J140" s="99">
        <v>6.4642243467188667</v>
      </c>
      <c r="K140" s="99">
        <v>5.6699127157870928</v>
      </c>
      <c r="L140" s="99">
        <v>7.006642886718442</v>
      </c>
      <c r="M140" s="99">
        <v>6.5191541105595423</v>
      </c>
      <c r="N140" s="99">
        <v>2.0351583765187495</v>
      </c>
      <c r="O140" s="99">
        <v>7.3223517344789029</v>
      </c>
      <c r="P140" s="99">
        <v>7.0626791907736557</v>
      </c>
      <c r="Q140" s="99">
        <v>6.155985886070912</v>
      </c>
      <c r="R140" s="99">
        <v>5.7839479112410235</v>
      </c>
      <c r="S140" s="99">
        <v>5.7607800463711198</v>
      </c>
      <c r="T140" s="99">
        <v>6.9489037265666367</v>
      </c>
      <c r="U140" s="99">
        <v>7.1930966734782684</v>
      </c>
      <c r="V140" s="99">
        <v>8.0675278989421297</v>
      </c>
      <c r="W140" s="99">
        <v>7.8107065112964156</v>
      </c>
      <c r="DA140" s="63" t="s">
        <v>3046</v>
      </c>
    </row>
    <row r="141" spans="1:105" ht="12" customHeight="1" x14ac:dyDescent="0.25">
      <c r="A141" s="109" t="s">
        <v>120</v>
      </c>
      <c r="B141" s="110">
        <v>5.780595519267151</v>
      </c>
      <c r="C141" s="110">
        <v>5.6126563815514174</v>
      </c>
      <c r="D141" s="110">
        <v>6.3458997062034426</v>
      </c>
      <c r="E141" s="110">
        <v>6.1300466858061773</v>
      </c>
      <c r="F141" s="110">
        <v>6.5433688497837803</v>
      </c>
      <c r="G141" s="110">
        <v>6.3936884876443729</v>
      </c>
      <c r="H141" s="110">
        <v>6.5828415203571007</v>
      </c>
      <c r="I141" s="110">
        <v>6.2390943411484505</v>
      </c>
      <c r="J141" s="110">
        <v>6.2036432574360401</v>
      </c>
      <c r="K141" s="110">
        <v>6.5340616084737944</v>
      </c>
      <c r="L141" s="110">
        <v>6.1438405184256446</v>
      </c>
      <c r="M141" s="110">
        <v>5.7961621421590079</v>
      </c>
      <c r="N141" s="110">
        <v>5.8929952078346917</v>
      </c>
      <c r="O141" s="110">
        <v>6.1220147087819514</v>
      </c>
      <c r="P141" s="110">
        <v>6.1962699325654098</v>
      </c>
      <c r="Q141" s="110">
        <v>6.1871506858981418</v>
      </c>
      <c r="R141" s="110">
        <v>6.5773456849079528</v>
      </c>
      <c r="S141" s="110">
        <v>6.5683476007631434</v>
      </c>
      <c r="T141" s="110">
        <v>6.5986988229384274</v>
      </c>
      <c r="U141" s="110">
        <v>6.8320801985910142</v>
      </c>
      <c r="V141" s="110">
        <v>7.8944511633688474</v>
      </c>
      <c r="W141" s="110">
        <v>7.7445429238243895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88.735682519255874</v>
      </c>
      <c r="C143" s="118">
        <f t="shared" si="49"/>
        <v>94.039374514458473</v>
      </c>
      <c r="D143" s="118">
        <f t="shared" si="49"/>
        <v>87.784955413956837</v>
      </c>
      <c r="E143" s="118">
        <f t="shared" si="49"/>
        <v>112.73527137456381</v>
      </c>
      <c r="F143" s="118">
        <f t="shared" si="49"/>
        <v>94.637381797908759</v>
      </c>
      <c r="G143" s="118">
        <f t="shared" si="49"/>
        <v>93.284246050116337</v>
      </c>
      <c r="H143" s="118">
        <f t="shared" si="49"/>
        <v>102.50480420459625</v>
      </c>
      <c r="I143" s="118">
        <f t="shared" si="49"/>
        <v>112.86014647105274</v>
      </c>
      <c r="J143" s="118">
        <f t="shared" si="49"/>
        <v>106.27146917765775</v>
      </c>
      <c r="K143" s="118">
        <f t="shared" si="49"/>
        <v>91.414262924454022</v>
      </c>
      <c r="L143" s="118">
        <f t="shared" si="49"/>
        <v>92.195481963106673</v>
      </c>
      <c r="M143" s="118">
        <f t="shared" si="49"/>
        <v>106.70278266099557</v>
      </c>
      <c r="N143" s="118">
        <f t="shared" si="49"/>
        <v>123.59402520912873</v>
      </c>
      <c r="O143" s="118">
        <f t="shared" si="49"/>
        <v>83.759135268040296</v>
      </c>
      <c r="P143" s="118">
        <f t="shared" si="49"/>
        <v>76.530744991648291</v>
      </c>
      <c r="Q143" s="118">
        <f t="shared" si="49"/>
        <v>103.84567042434242</v>
      </c>
      <c r="R143" s="118">
        <f t="shared" ref="R143:V143" si="50">R144+R146+R148+R157</f>
        <v>107.49133865236944</v>
      </c>
      <c r="S143" s="118">
        <f t="shared" si="50"/>
        <v>112.16261983961411</v>
      </c>
      <c r="T143" s="118">
        <f t="shared" si="50"/>
        <v>99.774587368350183</v>
      </c>
      <c r="U143" s="118">
        <f t="shared" si="50"/>
        <v>115.677179345279</v>
      </c>
      <c r="V143" s="118">
        <f t="shared" si="50"/>
        <v>114.97360103571866</v>
      </c>
      <c r="W143" s="118">
        <f t="shared" ref="W143" si="51">W144+W146+W148+W157</f>
        <v>116.39766926345705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43.216211132057509</v>
      </c>
      <c r="C144" s="123">
        <f t="shared" si="52"/>
        <v>47.620975637092357</v>
      </c>
      <c r="D144" s="123">
        <f t="shared" si="52"/>
        <v>48.993740466894515</v>
      </c>
      <c r="E144" s="123">
        <f t="shared" si="52"/>
        <v>66.831248176667728</v>
      </c>
      <c r="F144" s="123">
        <f t="shared" si="52"/>
        <v>60.756553363498561</v>
      </c>
      <c r="G144" s="123">
        <f t="shared" si="52"/>
        <v>59.878604229251906</v>
      </c>
      <c r="H144" s="123">
        <f t="shared" si="52"/>
        <v>65.966098512811527</v>
      </c>
      <c r="I144" s="123">
        <f t="shared" si="52"/>
        <v>66.473053231225762</v>
      </c>
      <c r="J144" s="123">
        <f t="shared" si="52"/>
        <v>60.439590529231864</v>
      </c>
      <c r="K144" s="123">
        <f t="shared" si="52"/>
        <v>52.654036052558766</v>
      </c>
      <c r="L144" s="123">
        <f t="shared" si="52"/>
        <v>49.167154931689048</v>
      </c>
      <c r="M144" s="123">
        <f t="shared" si="52"/>
        <v>63.919012872765556</v>
      </c>
      <c r="N144" s="123">
        <f t="shared" si="52"/>
        <v>64.297431200342118</v>
      </c>
      <c r="O144" s="123">
        <f t="shared" si="52"/>
        <v>35.671071717917854</v>
      </c>
      <c r="P144" s="123">
        <f t="shared" si="52"/>
        <v>34.444273920524189</v>
      </c>
      <c r="Q144" s="123">
        <f t="shared" si="52"/>
        <v>54.705602581358356</v>
      </c>
      <c r="R144" s="123">
        <f t="shared" si="52"/>
        <v>48.342877964010391</v>
      </c>
      <c r="S144" s="123">
        <f t="shared" si="52"/>
        <v>47.608833459837065</v>
      </c>
      <c r="T144" s="123">
        <f t="shared" si="52"/>
        <v>45.989623941328276</v>
      </c>
      <c r="U144" s="123">
        <f t="shared" si="52"/>
        <v>44.059093641628444</v>
      </c>
      <c r="V144" s="123">
        <f t="shared" si="52"/>
        <v>47.18244821248809</v>
      </c>
      <c r="W144" s="123">
        <f t="shared" si="52"/>
        <v>50.9925602148301</v>
      </c>
      <c r="DA144" s="130" t="s">
        <v>3049</v>
      </c>
    </row>
    <row r="145" spans="1:105" ht="12" customHeight="1" x14ac:dyDescent="0.25">
      <c r="A145" s="97" t="s">
        <v>53</v>
      </c>
      <c r="B145" s="99">
        <v>43.216211132057509</v>
      </c>
      <c r="C145" s="99">
        <v>47.620975637092357</v>
      </c>
      <c r="D145" s="99">
        <v>48.993740466894515</v>
      </c>
      <c r="E145" s="99">
        <v>66.831248176667728</v>
      </c>
      <c r="F145" s="99">
        <v>60.756553363498561</v>
      </c>
      <c r="G145" s="99">
        <v>59.878604229251906</v>
      </c>
      <c r="H145" s="99">
        <v>65.966098512811527</v>
      </c>
      <c r="I145" s="99">
        <v>66.473053231225762</v>
      </c>
      <c r="J145" s="99">
        <v>60.439590529231864</v>
      </c>
      <c r="K145" s="99">
        <v>52.654036052558766</v>
      </c>
      <c r="L145" s="99">
        <v>49.167154931689048</v>
      </c>
      <c r="M145" s="99">
        <v>63.919012872765556</v>
      </c>
      <c r="N145" s="99">
        <v>64.297431200342118</v>
      </c>
      <c r="O145" s="99">
        <v>35.671071717917854</v>
      </c>
      <c r="P145" s="99">
        <v>34.444273920524189</v>
      </c>
      <c r="Q145" s="99">
        <v>54.705602581358356</v>
      </c>
      <c r="R145" s="99">
        <v>48.342877964010391</v>
      </c>
      <c r="S145" s="99">
        <v>47.608833459837065</v>
      </c>
      <c r="T145" s="99">
        <v>45.989623941328276</v>
      </c>
      <c r="U145" s="99">
        <v>44.059093641628444</v>
      </c>
      <c r="V145" s="99">
        <v>47.18244821248809</v>
      </c>
      <c r="W145" s="99">
        <v>50.9925602148301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27.276705268510177</v>
      </c>
      <c r="C146" s="123">
        <f t="shared" si="53"/>
        <v>28.518490217229367</v>
      </c>
      <c r="D146" s="123">
        <f t="shared" si="53"/>
        <v>19.864209745522427</v>
      </c>
      <c r="E146" s="123">
        <f t="shared" si="53"/>
        <v>27.267565911288525</v>
      </c>
      <c r="F146" s="123">
        <f t="shared" si="53"/>
        <v>14.450576544982292</v>
      </c>
      <c r="G146" s="123">
        <f t="shared" si="53"/>
        <v>14.612530446755322</v>
      </c>
      <c r="H146" s="123">
        <f t="shared" si="53"/>
        <v>17.18458681047175</v>
      </c>
      <c r="I146" s="123">
        <f t="shared" si="53"/>
        <v>27.401027019790597</v>
      </c>
      <c r="J146" s="123">
        <f t="shared" si="53"/>
        <v>26.076408821684435</v>
      </c>
      <c r="K146" s="123">
        <f t="shared" si="53"/>
        <v>17.786702082055562</v>
      </c>
      <c r="L146" s="123">
        <f t="shared" si="53"/>
        <v>22.774637935568517</v>
      </c>
      <c r="M146" s="123">
        <f t="shared" si="53"/>
        <v>23.054059902711707</v>
      </c>
      <c r="N146" s="123">
        <f t="shared" si="53"/>
        <v>40.269762382581767</v>
      </c>
      <c r="O146" s="123">
        <f t="shared" si="53"/>
        <v>28.228090818553294</v>
      </c>
      <c r="P146" s="123">
        <f t="shared" si="53"/>
        <v>22.06489611435056</v>
      </c>
      <c r="Q146" s="123">
        <f t="shared" si="53"/>
        <v>29.175248653893725</v>
      </c>
      <c r="R146" s="123">
        <f t="shared" si="53"/>
        <v>38.274887965536891</v>
      </c>
      <c r="S146" s="123">
        <f t="shared" si="53"/>
        <v>43.644327525613399</v>
      </c>
      <c r="T146" s="123">
        <f t="shared" si="53"/>
        <v>33.062501785995806</v>
      </c>
      <c r="U146" s="123">
        <f t="shared" si="53"/>
        <v>50.4347513053605</v>
      </c>
      <c r="V146" s="123">
        <f t="shared" si="53"/>
        <v>45.407503787364014</v>
      </c>
      <c r="W146" s="123">
        <f t="shared" si="53"/>
        <v>42.154745042929463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27.276705268510177</v>
      </c>
      <c r="C147" s="99">
        <f>RES_hhdet_tesh!C147/RES_summary!C$19</f>
        <v>28.518490217229367</v>
      </c>
      <c r="D147" s="99">
        <f>RES_hhdet_tesh!D147/RES_summary!D$19</f>
        <v>19.864209745522427</v>
      </c>
      <c r="E147" s="99">
        <f>RES_hhdet_tesh!E147/RES_summary!E$19</f>
        <v>27.267565911288525</v>
      </c>
      <c r="F147" s="99">
        <f>RES_hhdet_tesh!F147/RES_summary!F$19</f>
        <v>14.450576544982292</v>
      </c>
      <c r="G147" s="99">
        <f>RES_hhdet_tesh!G147/RES_summary!G$19</f>
        <v>14.612530446755322</v>
      </c>
      <c r="H147" s="99">
        <f>RES_hhdet_tesh!H147/RES_summary!H$19</f>
        <v>17.18458681047175</v>
      </c>
      <c r="I147" s="99">
        <f>RES_hhdet_tesh!I147/RES_summary!I$19</f>
        <v>27.401027019790597</v>
      </c>
      <c r="J147" s="99">
        <f>RES_hhdet_tesh!J147/RES_summary!J$19</f>
        <v>26.076408821684435</v>
      </c>
      <c r="K147" s="99">
        <f>RES_hhdet_tesh!K147/RES_summary!K$19</f>
        <v>17.786702082055562</v>
      </c>
      <c r="L147" s="99">
        <f>RES_hhdet_tesh!L147/RES_summary!L$19</f>
        <v>22.774637935568517</v>
      </c>
      <c r="M147" s="99">
        <f>RES_hhdet_tesh!M147/RES_summary!M$19</f>
        <v>23.054059902711707</v>
      </c>
      <c r="N147" s="99">
        <f>RES_hhdet_tesh!N147/RES_summary!N$19</f>
        <v>40.269762382581767</v>
      </c>
      <c r="O147" s="99">
        <f>RES_hhdet_tesh!O147/RES_summary!O$19</f>
        <v>28.228090818553294</v>
      </c>
      <c r="P147" s="99">
        <f>RES_hhdet_tesh!P147/RES_summary!P$19</f>
        <v>22.06489611435056</v>
      </c>
      <c r="Q147" s="99">
        <f>RES_hhdet_tesh!Q147/RES_summary!Q$19</f>
        <v>29.175248653893725</v>
      </c>
      <c r="R147" s="99">
        <f>RES_hhdet_tesh!R147/RES_summary!R$19</f>
        <v>38.274887965536891</v>
      </c>
      <c r="S147" s="99">
        <f>RES_hhdet_tesh!S147/RES_summary!S$19</f>
        <v>43.644327525613399</v>
      </c>
      <c r="T147" s="99">
        <f>RES_hhdet_tesh!T147/RES_summary!T$19</f>
        <v>33.062501785995806</v>
      </c>
      <c r="U147" s="99">
        <f>RES_hhdet_tesh!U147/RES_summary!U$19</f>
        <v>50.4347513053605</v>
      </c>
      <c r="V147" s="99">
        <f>RES_hhdet_tesh!V147/RES_summary!V$19</f>
        <v>45.407503787364014</v>
      </c>
      <c r="W147" s="99">
        <f>RES_hhdet_tesh!W147/RES_summary!W$19</f>
        <v>42.154745042929463</v>
      </c>
      <c r="DA147" s="63" t="s">
        <v>3052</v>
      </c>
    </row>
    <row r="148" spans="1:105" ht="12" customHeight="1" x14ac:dyDescent="0.25">
      <c r="A148" s="121" t="s">
        <v>55</v>
      </c>
      <c r="B148" s="123">
        <v>12.461927669517888</v>
      </c>
      <c r="C148" s="123">
        <v>12.279774249023793</v>
      </c>
      <c r="D148" s="123">
        <v>12.587469378295587</v>
      </c>
      <c r="E148" s="123">
        <v>12.512984847039126</v>
      </c>
      <c r="F148" s="123">
        <v>12.881334507335344</v>
      </c>
      <c r="G148" s="123">
        <v>12.404920310826302</v>
      </c>
      <c r="H148" s="123">
        <v>12.784159524842526</v>
      </c>
      <c r="I148" s="123">
        <v>12.739248110243469</v>
      </c>
      <c r="J148" s="123">
        <v>13.541280714465309</v>
      </c>
      <c r="K148" s="123">
        <v>14.475214455336552</v>
      </c>
      <c r="L148" s="123">
        <v>14.073426489459802</v>
      </c>
      <c r="M148" s="123">
        <v>13.901411807660708</v>
      </c>
      <c r="N148" s="123">
        <v>13.327137651888334</v>
      </c>
      <c r="O148" s="123">
        <v>13.65243655613196</v>
      </c>
      <c r="P148" s="123">
        <v>13.743961964727804</v>
      </c>
      <c r="Q148" s="123">
        <v>13.781116619215398</v>
      </c>
      <c r="R148" s="123">
        <v>14.387937467400851</v>
      </c>
      <c r="S148" s="123">
        <v>14.447998194986804</v>
      </c>
      <c r="T148" s="123">
        <v>14.065313755304732</v>
      </c>
      <c r="U148" s="123">
        <v>14.281635766653141</v>
      </c>
      <c r="V148" s="123">
        <v>14.45134372467029</v>
      </c>
      <c r="W148" s="123">
        <v>15.490553399416905</v>
      </c>
      <c r="DA148" s="130" t="s">
        <v>3053</v>
      </c>
    </row>
    <row r="149" spans="1:105" ht="12" customHeight="1" x14ac:dyDescent="0.25">
      <c r="A149" s="97" t="s">
        <v>124</v>
      </c>
      <c r="B149" s="99">
        <v>12.284196507849419</v>
      </c>
      <c r="C149" s="99">
        <v>12.205206448011836</v>
      </c>
      <c r="D149" s="99">
        <v>12.75890463167177</v>
      </c>
      <c r="E149" s="99">
        <v>12.798262722029943</v>
      </c>
      <c r="F149" s="99">
        <v>12.992227571440118</v>
      </c>
      <c r="G149" s="99">
        <v>12.789687483598197</v>
      </c>
      <c r="H149" s="99">
        <v>13.113900318824713</v>
      </c>
      <c r="I149" s="99">
        <v>12.524361196309474</v>
      </c>
      <c r="J149" s="99">
        <v>13.536418321455963</v>
      </c>
      <c r="K149" s="99">
        <v>14.368603063977503</v>
      </c>
      <c r="L149" s="99">
        <v>13.569312678022508</v>
      </c>
      <c r="M149" s="99">
        <v>11.31070453640374</v>
      </c>
      <c r="N149" s="99">
        <v>10.083969265063525</v>
      </c>
      <c r="O149" s="99">
        <v>15.177756673002717</v>
      </c>
      <c r="P149" s="99">
        <v>14.79017094381723</v>
      </c>
      <c r="Q149" s="99">
        <v>13.967014896933716</v>
      </c>
      <c r="R149" s="99">
        <v>13.733162896016184</v>
      </c>
      <c r="S149" s="99">
        <v>14.312287554755239</v>
      </c>
      <c r="T149" s="99">
        <v>14.273147369933216</v>
      </c>
      <c r="U149" s="99">
        <v>14.429166562418589</v>
      </c>
      <c r="V149" s="99">
        <v>14.795676647316922</v>
      </c>
      <c r="W149" s="99">
        <v>15.2264227374688</v>
      </c>
      <c r="DA149" s="63" t="s">
        <v>3054</v>
      </c>
    </row>
    <row r="150" spans="1:105" ht="12" customHeight="1" x14ac:dyDescent="0.25">
      <c r="A150" s="97" t="s">
        <v>123</v>
      </c>
      <c r="B150" s="99">
        <v>12.284196507849416</v>
      </c>
      <c r="C150" s="99">
        <v>12.20852048660241</v>
      </c>
      <c r="D150" s="99">
        <v>12.752248590193084</v>
      </c>
      <c r="E150" s="99">
        <v>12.788813607090896</v>
      </c>
      <c r="F150" s="99">
        <v>12.981321996545313</v>
      </c>
      <c r="G150" s="99">
        <v>12.787898826654242</v>
      </c>
      <c r="H150" s="99">
        <v>13.12122669586552</v>
      </c>
      <c r="I150" s="99">
        <v>12.538901123572746</v>
      </c>
      <c r="J150" s="99">
        <v>13.562722440060936</v>
      </c>
      <c r="K150" s="99">
        <v>14.406233949428023</v>
      </c>
      <c r="L150" s="99">
        <v>13.623587429329003</v>
      </c>
      <c r="M150" s="99">
        <v>11.357925978249016</v>
      </c>
      <c r="N150" s="99">
        <v>10.133549937310557</v>
      </c>
      <c r="O150" s="99">
        <v>15.206806990068399</v>
      </c>
      <c r="P150" s="99">
        <v>14.745879338988971</v>
      </c>
      <c r="Q150" s="99">
        <v>13.851114826982657</v>
      </c>
      <c r="R150" s="99">
        <v>13.602619406135197</v>
      </c>
      <c r="S150" s="99">
        <v>14.210506613779854</v>
      </c>
      <c r="T150" s="99">
        <v>14.206905471859349</v>
      </c>
      <c r="U150" s="99">
        <v>14.350748304734291</v>
      </c>
      <c r="V150" s="99">
        <v>14.734952368142354</v>
      </c>
      <c r="W150" s="99">
        <v>15.160943048389283</v>
      </c>
      <c r="DA150" s="63" t="s">
        <v>3055</v>
      </c>
    </row>
    <row r="151" spans="1:105" ht="12" customHeight="1" x14ac:dyDescent="0.25">
      <c r="A151" s="100" t="s">
        <v>50</v>
      </c>
      <c r="B151" s="102">
        <v>2.4254822921258636</v>
      </c>
      <c r="C151" s="102">
        <v>2.3903625288251571</v>
      </c>
      <c r="D151" s="102">
        <v>2.568272371984301</v>
      </c>
      <c r="E151" s="102">
        <v>2.5018747402056758</v>
      </c>
      <c r="F151" s="102">
        <v>2.5893109050871681</v>
      </c>
      <c r="G151" s="102">
        <v>2.9007401586796324</v>
      </c>
      <c r="H151" s="102">
        <v>2.6729451302720286</v>
      </c>
      <c r="I151" s="102">
        <v>2.5577604906322797</v>
      </c>
      <c r="J151" s="102">
        <v>2.7197552781205117</v>
      </c>
      <c r="K151" s="102">
        <v>2.8996036906515363</v>
      </c>
      <c r="L151" s="102">
        <v>2.7268465092484631</v>
      </c>
      <c r="M151" s="102">
        <v>1.7695316747173149</v>
      </c>
      <c r="N151" s="102">
        <v>0.10133246867814848</v>
      </c>
      <c r="O151" s="102">
        <v>2.8241716243328798</v>
      </c>
      <c r="P151" s="102">
        <v>2.6615320014439727</v>
      </c>
      <c r="Q151" s="102">
        <v>2.3402718866150107</v>
      </c>
      <c r="R151" s="102">
        <v>2.6728213408989356</v>
      </c>
      <c r="S151" s="102">
        <v>2.8747827843971567</v>
      </c>
      <c r="T151" s="102">
        <v>2.8075248118846807</v>
      </c>
      <c r="U151" s="102">
        <v>2.7375094386109642</v>
      </c>
      <c r="V151" s="102">
        <v>2.7809988370630636</v>
      </c>
      <c r="W151" s="102">
        <v>2.9303691167704398</v>
      </c>
      <c r="DA151" s="131" t="s">
        <v>3056</v>
      </c>
    </row>
    <row r="152" spans="1:105" ht="12" customHeight="1" x14ac:dyDescent="0.25">
      <c r="A152" s="103" t="s">
        <v>52</v>
      </c>
      <c r="B152" s="105">
        <v>9.8587142157235519</v>
      </c>
      <c r="C152" s="105">
        <v>9.8181579577772524</v>
      </c>
      <c r="D152" s="105">
        <v>10.183976218208782</v>
      </c>
      <c r="E152" s="105">
        <v>10.286938866885224</v>
      </c>
      <c r="F152" s="105">
        <v>10.392011091458146</v>
      </c>
      <c r="G152" s="105">
        <v>9.887158667974612</v>
      </c>
      <c r="H152" s="105">
        <v>10.448281565593492</v>
      </c>
      <c r="I152" s="105">
        <v>9.9811406329404679</v>
      </c>
      <c r="J152" s="105">
        <v>10.842967161940422</v>
      </c>
      <c r="K152" s="105">
        <v>11.506630258776486</v>
      </c>
      <c r="L152" s="105">
        <v>10.896740920080539</v>
      </c>
      <c r="M152" s="105">
        <v>9.5883943035317003</v>
      </c>
      <c r="N152" s="105">
        <v>10.032217468632409</v>
      </c>
      <c r="O152" s="105">
        <v>12.382635365735521</v>
      </c>
      <c r="P152" s="105">
        <v>12.084347337545001</v>
      </c>
      <c r="Q152" s="105">
        <v>11.510842940367645</v>
      </c>
      <c r="R152" s="105">
        <v>10.929798065236264</v>
      </c>
      <c r="S152" s="105">
        <v>11.335723829382699</v>
      </c>
      <c r="T152" s="105">
        <v>11.399380659974666</v>
      </c>
      <c r="U152" s="105">
        <v>11.613238866123327</v>
      </c>
      <c r="V152" s="105">
        <v>11.953953531079295</v>
      </c>
      <c r="W152" s="105">
        <v>12.230573931618842</v>
      </c>
      <c r="DA152" s="132" t="s">
        <v>3057</v>
      </c>
    </row>
    <row r="153" spans="1:105" ht="12" customHeight="1" x14ac:dyDescent="0.25">
      <c r="A153" s="106" t="s">
        <v>122</v>
      </c>
      <c r="B153" s="102">
        <v>12.463208384067833</v>
      </c>
      <c r="C153" s="102">
        <v>12.278208778593811</v>
      </c>
      <c r="D153" s="102">
        <v>12.58694422266451</v>
      </c>
      <c r="E153" s="102">
        <v>12.510092412171064</v>
      </c>
      <c r="F153" s="102">
        <v>12.883143178897209</v>
      </c>
      <c r="G153" s="102">
        <v>12.403436483343123</v>
      </c>
      <c r="H153" s="102">
        <v>12.782029706021063</v>
      </c>
      <c r="I153" s="102">
        <v>12.736773171393811</v>
      </c>
      <c r="J153" s="102">
        <v>13.531292896694142</v>
      </c>
      <c r="K153" s="102">
        <v>14.468374167659045</v>
      </c>
      <c r="L153" s="102">
        <v>14.071379797773838</v>
      </c>
      <c r="M153" s="102">
        <v>13.913979037540706</v>
      </c>
      <c r="N153" s="102">
        <v>13.351090745232773</v>
      </c>
      <c r="O153" s="102">
        <v>13.662439310866551</v>
      </c>
      <c r="P153" s="102">
        <v>13.752964768938751</v>
      </c>
      <c r="Q153" s="102">
        <v>13.780848125566608</v>
      </c>
      <c r="R153" s="102">
        <v>14.36862719110111</v>
      </c>
      <c r="S153" s="102">
        <v>14.41633024657787</v>
      </c>
      <c r="T153" s="102">
        <v>14.010167462929514</v>
      </c>
      <c r="U153" s="102">
        <v>14.255240884129559</v>
      </c>
      <c r="V153" s="102">
        <v>14.448747076895653</v>
      </c>
      <c r="W153" s="102">
        <v>15.52333887041428</v>
      </c>
      <c r="DA153" s="131" t="s">
        <v>3058</v>
      </c>
    </row>
    <row r="154" spans="1:105" ht="12" customHeight="1" x14ac:dyDescent="0.25">
      <c r="A154" s="107" t="s">
        <v>121</v>
      </c>
      <c r="B154" s="105">
        <v>12.463208384067832</v>
      </c>
      <c r="C154" s="105">
        <v>12.281513262479836</v>
      </c>
      <c r="D154" s="105">
        <v>12.585103877400799</v>
      </c>
      <c r="E154" s="105">
        <v>12.510028394648911</v>
      </c>
      <c r="F154" s="105">
        <v>12.878458297596612</v>
      </c>
      <c r="G154" s="105">
        <v>12.400471569463948</v>
      </c>
      <c r="H154" s="105">
        <v>12.781458518097464</v>
      </c>
      <c r="I154" s="105">
        <v>12.742365151323808</v>
      </c>
      <c r="J154" s="105">
        <v>13.54509745470666</v>
      </c>
      <c r="K154" s="105">
        <v>14.47849410988084</v>
      </c>
      <c r="L154" s="105">
        <v>14.077067127183858</v>
      </c>
      <c r="M154" s="105">
        <v>13.910346394987416</v>
      </c>
      <c r="N154" s="105">
        <v>13.334119038000477</v>
      </c>
      <c r="O154" s="105">
        <v>13.638991139983689</v>
      </c>
      <c r="P154" s="105">
        <v>13.732962895006395</v>
      </c>
      <c r="Q154" s="105">
        <v>13.780053712148765</v>
      </c>
      <c r="R154" s="105">
        <v>14.397706640500539</v>
      </c>
      <c r="S154" s="105">
        <v>14.458052159397448</v>
      </c>
      <c r="T154" s="105">
        <v>14.077609924813723</v>
      </c>
      <c r="U154" s="105">
        <v>14.287250765249462</v>
      </c>
      <c r="V154" s="105">
        <v>14.44929610890877</v>
      </c>
      <c r="W154" s="105">
        <v>15.482722691463481</v>
      </c>
      <c r="DA154" s="132" t="s">
        <v>3059</v>
      </c>
    </row>
    <row r="155" spans="1:105" ht="12" customHeight="1" x14ac:dyDescent="0.25">
      <c r="A155" s="108" t="s">
        <v>53</v>
      </c>
      <c r="B155" s="99">
        <v>2.4634012981326912</v>
      </c>
      <c r="C155" s="99">
        <v>2.4061026653817534</v>
      </c>
      <c r="D155" s="99">
        <v>2.5285379749060239</v>
      </c>
      <c r="E155" s="99">
        <v>2.4311499036801947</v>
      </c>
      <c r="F155" s="99">
        <v>2.5586289741414761</v>
      </c>
      <c r="G155" s="99">
        <v>2.7947302477741904</v>
      </c>
      <c r="H155" s="99">
        <v>2.5947144636353956</v>
      </c>
      <c r="I155" s="99">
        <v>2.6199398482430021</v>
      </c>
      <c r="J155" s="99">
        <v>2.7358600465829435</v>
      </c>
      <c r="K155" s="99">
        <v>2.9504420068039225</v>
      </c>
      <c r="L155" s="99">
        <v>2.8897995608865927</v>
      </c>
      <c r="M155" s="99">
        <v>2.7931166239474692</v>
      </c>
      <c r="N155" s="99">
        <v>2.231005375783321</v>
      </c>
      <c r="O155" s="99">
        <v>2.4908612202170812</v>
      </c>
      <c r="P155" s="99">
        <v>2.4610585812381554</v>
      </c>
      <c r="Q155" s="99">
        <v>2.3601356778486471</v>
      </c>
      <c r="R155" s="99">
        <v>2.8857190832632278</v>
      </c>
      <c r="S155" s="99">
        <v>2.9855532678813628</v>
      </c>
      <c r="T155" s="99">
        <v>2.8306656925193163</v>
      </c>
      <c r="U155" s="99">
        <v>2.7713006973931891</v>
      </c>
      <c r="V155" s="99">
        <v>2.7619092806590344</v>
      </c>
      <c r="W155" s="99">
        <v>3.0455038447125862</v>
      </c>
      <c r="DA155" s="63" t="s">
        <v>3060</v>
      </c>
    </row>
    <row r="156" spans="1:105" ht="12" customHeight="1" x14ac:dyDescent="0.25">
      <c r="A156" s="108" t="s">
        <v>52</v>
      </c>
      <c r="B156" s="99">
        <v>9.9998070859351404</v>
      </c>
      <c r="C156" s="99">
        <v>9.8754105970980817</v>
      </c>
      <c r="D156" s="99">
        <v>10.056565902494777</v>
      </c>
      <c r="E156" s="99">
        <v>10.078878490968714</v>
      </c>
      <c r="F156" s="99">
        <v>10.319829323455137</v>
      </c>
      <c r="G156" s="99">
        <v>9.6057413216897576</v>
      </c>
      <c r="H156" s="99">
        <v>10.186744054462068</v>
      </c>
      <c r="I156" s="99">
        <v>10.122425303080805</v>
      </c>
      <c r="J156" s="99">
        <v>10.809237408123716</v>
      </c>
      <c r="K156" s="99">
        <v>11.528052103076917</v>
      </c>
      <c r="L156" s="99">
        <v>11.187267566297265</v>
      </c>
      <c r="M156" s="99">
        <v>11.117229771039947</v>
      </c>
      <c r="N156" s="99">
        <v>11.103113662217153</v>
      </c>
      <c r="O156" s="99">
        <v>11.148129919766603</v>
      </c>
      <c r="P156" s="99">
        <v>11.271904313768243</v>
      </c>
      <c r="Q156" s="99">
        <v>11.419918034300117</v>
      </c>
      <c r="R156" s="99">
        <v>11.511987557237314</v>
      </c>
      <c r="S156" s="99">
        <v>11.472498891516084</v>
      </c>
      <c r="T156" s="99">
        <v>11.246944232294409</v>
      </c>
      <c r="U156" s="99">
        <v>11.515950067856272</v>
      </c>
      <c r="V156" s="99">
        <v>11.687386828249737</v>
      </c>
      <c r="W156" s="99">
        <v>12.437218846750893</v>
      </c>
      <c r="DA156" s="63" t="s">
        <v>3061</v>
      </c>
    </row>
    <row r="157" spans="1:105" ht="12" customHeight="1" x14ac:dyDescent="0.25">
      <c r="A157" s="121" t="s">
        <v>54</v>
      </c>
      <c r="B157" s="123">
        <v>5.7808384491703011</v>
      </c>
      <c r="C157" s="123">
        <v>5.6201344111129599</v>
      </c>
      <c r="D157" s="123">
        <v>6.3395358232443018</v>
      </c>
      <c r="E157" s="123">
        <v>6.123472439568431</v>
      </c>
      <c r="F157" s="123">
        <v>6.5489173820925641</v>
      </c>
      <c r="G157" s="123">
        <v>6.3881910632828243</v>
      </c>
      <c r="H157" s="123">
        <v>6.5699593564704424</v>
      </c>
      <c r="I157" s="123">
        <v>6.2468181097929261</v>
      </c>
      <c r="J157" s="123">
        <v>6.2141891122761512</v>
      </c>
      <c r="K157" s="123">
        <v>6.4983103345031399</v>
      </c>
      <c r="L157" s="123">
        <v>6.1802626063892996</v>
      </c>
      <c r="M157" s="123">
        <v>5.8282980778576023</v>
      </c>
      <c r="N157" s="123">
        <v>5.6996939743165091</v>
      </c>
      <c r="O157" s="123">
        <v>6.2075361754371796</v>
      </c>
      <c r="P157" s="123">
        <v>6.2776129920457313</v>
      </c>
      <c r="Q157" s="123">
        <v>6.1837025698749404</v>
      </c>
      <c r="R157" s="123">
        <v>6.4856352554212986</v>
      </c>
      <c r="S157" s="123">
        <v>6.4614606591768329</v>
      </c>
      <c r="T157" s="123">
        <v>6.6571478857213746</v>
      </c>
      <c r="U157" s="123">
        <v>6.9016986316369247</v>
      </c>
      <c r="V157" s="123">
        <v>7.932305311196254</v>
      </c>
      <c r="W157" s="123">
        <v>7.7598106062805705</v>
      </c>
      <c r="DA157" s="130" t="s">
        <v>3062</v>
      </c>
    </row>
    <row r="158" spans="1:105" ht="12" customHeight="1" x14ac:dyDescent="0.25">
      <c r="A158" s="97" t="s">
        <v>50</v>
      </c>
      <c r="B158" s="99">
        <v>5.7862080031039689</v>
      </c>
      <c r="C158" s="99">
        <v>5.8039512570132965</v>
      </c>
      <c r="D158" s="99">
        <v>6.1426269472165416</v>
      </c>
      <c r="E158" s="99">
        <v>5.913269566440527</v>
      </c>
      <c r="F158" s="99">
        <v>6.7247172470947447</v>
      </c>
      <c r="G158" s="99">
        <v>6.2257549287692004</v>
      </c>
      <c r="H158" s="99">
        <v>6.223986851356007</v>
      </c>
      <c r="I158" s="99">
        <v>6.4384389783575999</v>
      </c>
      <c r="J158" s="99">
        <v>6.4642243467188631</v>
      </c>
      <c r="K158" s="99">
        <v>5.6699127157870883</v>
      </c>
      <c r="L158" s="99">
        <v>7.0066428867184394</v>
      </c>
      <c r="M158" s="99">
        <v>6.5191541105595414</v>
      </c>
      <c r="N158" s="99">
        <v>2.0351583765187482</v>
      </c>
      <c r="O158" s="99">
        <v>7.3223517344788966</v>
      </c>
      <c r="P158" s="99">
        <v>7.0626791907736424</v>
      </c>
      <c r="Q158" s="99">
        <v>6.1559858860709102</v>
      </c>
      <c r="R158" s="99">
        <v>5.7839479112410288</v>
      </c>
      <c r="S158" s="99">
        <v>5.7607800463711047</v>
      </c>
      <c r="T158" s="99">
        <v>6.9489037265666402</v>
      </c>
      <c r="U158" s="99">
        <v>7.1930966734782302</v>
      </c>
      <c r="V158" s="99">
        <v>8.067527898942112</v>
      </c>
      <c r="W158" s="99">
        <v>7.8107065112964262</v>
      </c>
      <c r="DA158" s="63" t="s">
        <v>3063</v>
      </c>
    </row>
    <row r="159" spans="1:105" ht="12" customHeight="1" x14ac:dyDescent="0.25">
      <c r="A159" s="109" t="s">
        <v>120</v>
      </c>
      <c r="B159" s="110">
        <v>5.780595519267151</v>
      </c>
      <c r="C159" s="110">
        <v>5.6126563815514174</v>
      </c>
      <c r="D159" s="110">
        <v>6.3458997062034452</v>
      </c>
      <c r="E159" s="110">
        <v>6.1300466858061764</v>
      </c>
      <c r="F159" s="110">
        <v>6.5433688497837794</v>
      </c>
      <c r="G159" s="110">
        <v>6.3936884876443729</v>
      </c>
      <c r="H159" s="110">
        <v>6.5828415203570971</v>
      </c>
      <c r="I159" s="110">
        <v>6.2390943411484479</v>
      </c>
      <c r="J159" s="110">
        <v>6.2036432574360401</v>
      </c>
      <c r="K159" s="110">
        <v>6.5340616084737997</v>
      </c>
      <c r="L159" s="110">
        <v>6.1438405184256446</v>
      </c>
      <c r="M159" s="110">
        <v>5.7961621421590142</v>
      </c>
      <c r="N159" s="110">
        <v>5.8929952078346917</v>
      </c>
      <c r="O159" s="110">
        <v>6.1220147087819665</v>
      </c>
      <c r="P159" s="110">
        <v>6.1962699325653805</v>
      </c>
      <c r="Q159" s="110">
        <v>6.187150685898172</v>
      </c>
      <c r="R159" s="110">
        <v>6.577345684907959</v>
      </c>
      <c r="S159" s="110">
        <v>6.5683476007631239</v>
      </c>
      <c r="T159" s="110">
        <v>6.5986988229384425</v>
      </c>
      <c r="U159" s="110">
        <v>6.8320801985910222</v>
      </c>
      <c r="V159" s="110">
        <v>7.894451163368867</v>
      </c>
      <c r="W159" s="110">
        <v>7.7445429238243424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89.056010094360744</v>
      </c>
      <c r="C161" s="118">
        <f t="shared" si="54"/>
        <v>88.093369491489298</v>
      </c>
      <c r="D161" s="118">
        <f t="shared" si="54"/>
        <v>97.473437645826593</v>
      </c>
      <c r="E161" s="118">
        <f t="shared" si="54"/>
        <v>105.89699900170149</v>
      </c>
      <c r="F161" s="118">
        <f t="shared" si="54"/>
        <v>96.174405952054414</v>
      </c>
      <c r="G161" s="118">
        <f t="shared" si="54"/>
        <v>91.566700249606882</v>
      </c>
      <c r="H161" s="118">
        <f t="shared" si="54"/>
        <v>98.219650526256089</v>
      </c>
      <c r="I161" s="118">
        <f t="shared" si="54"/>
        <v>99.831283514011318</v>
      </c>
      <c r="J161" s="118">
        <f t="shared" si="54"/>
        <v>96.308537689764918</v>
      </c>
      <c r="K161" s="118">
        <f t="shared" si="54"/>
        <v>91.370744703477598</v>
      </c>
      <c r="L161" s="118">
        <f t="shared" si="54"/>
        <v>93.981948192217317</v>
      </c>
      <c r="M161" s="118">
        <f t="shared" si="54"/>
        <v>83.644297638023147</v>
      </c>
      <c r="N161" s="118">
        <f t="shared" si="54"/>
        <v>115.7544841408688</v>
      </c>
      <c r="O161" s="118">
        <f t="shared" si="54"/>
        <v>83.291340966016747</v>
      </c>
      <c r="P161" s="118">
        <f t="shared" si="54"/>
        <v>74.626917013135525</v>
      </c>
      <c r="Q161" s="118">
        <f t="shared" si="54"/>
        <v>81.295471577757979</v>
      </c>
      <c r="R161" s="118">
        <f t="shared" ref="R161:V161" si="55">R162+R164+R166+R175</f>
        <v>124.40139364733281</v>
      </c>
      <c r="S161" s="118">
        <f t="shared" si="55"/>
        <v>121.08457934251526</v>
      </c>
      <c r="T161" s="118">
        <f t="shared" si="55"/>
        <v>81.358974535937904</v>
      </c>
      <c r="U161" s="118">
        <f t="shared" si="55"/>
        <v>108.19397025278963</v>
      </c>
      <c r="V161" s="118">
        <f t="shared" si="55"/>
        <v>111.52119952339454</v>
      </c>
      <c r="W161" s="118">
        <f t="shared" ref="W161" si="56">W162+W164+W166+W175</f>
        <v>107.72743284607013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50.175228395978941</v>
      </c>
      <c r="C162" s="123">
        <f t="shared" si="57"/>
        <v>46.114895903845117</v>
      </c>
      <c r="D162" s="123">
        <f t="shared" si="57"/>
        <v>60.92015908082157</v>
      </c>
      <c r="E162" s="123">
        <f t="shared" si="57"/>
        <v>61.957797508321377</v>
      </c>
      <c r="F162" s="123">
        <f t="shared" si="57"/>
        <v>63.80497381098742</v>
      </c>
      <c r="G162" s="123">
        <f t="shared" si="57"/>
        <v>59.994424465011321</v>
      </c>
      <c r="H162" s="123">
        <f t="shared" si="57"/>
        <v>65.440505528578797</v>
      </c>
      <c r="I162" s="123">
        <f t="shared" si="57"/>
        <v>60.664438246765343</v>
      </c>
      <c r="J162" s="123">
        <f t="shared" si="57"/>
        <v>58.251668272755133</v>
      </c>
      <c r="K162" s="123">
        <f t="shared" si="57"/>
        <v>57.512751224034155</v>
      </c>
      <c r="L162" s="123">
        <f t="shared" si="57"/>
        <v>56.095858815043186</v>
      </c>
      <c r="M162" s="123">
        <f t="shared" si="57"/>
        <v>46.755559864552019</v>
      </c>
      <c r="N162" s="123">
        <f t="shared" si="57"/>
        <v>65.541908055453831</v>
      </c>
      <c r="O162" s="123">
        <f t="shared" si="57"/>
        <v>43.076220168566955</v>
      </c>
      <c r="P162" s="123">
        <f t="shared" si="57"/>
        <v>37.726200793120896</v>
      </c>
      <c r="Q162" s="123">
        <f t="shared" si="57"/>
        <v>38.071799546357084</v>
      </c>
      <c r="R162" s="123">
        <f t="shared" si="57"/>
        <v>73.458812460988028</v>
      </c>
      <c r="S162" s="123">
        <f t="shared" si="57"/>
        <v>65.63683458299208</v>
      </c>
      <c r="T162" s="123">
        <f t="shared" si="57"/>
        <v>33.676243537513905</v>
      </c>
      <c r="U162" s="123">
        <f t="shared" si="57"/>
        <v>43.364482729847253</v>
      </c>
      <c r="V162" s="123">
        <f t="shared" si="57"/>
        <v>48.192774051801621</v>
      </c>
      <c r="W162" s="123">
        <f t="shared" si="57"/>
        <v>46.986956631556652</v>
      </c>
      <c r="DA162" s="130" t="s">
        <v>3066</v>
      </c>
    </row>
    <row r="163" spans="1:105" ht="12" customHeight="1" x14ac:dyDescent="0.25">
      <c r="A163" s="97" t="s">
        <v>53</v>
      </c>
      <c r="B163" s="110">
        <v>50.175228395978941</v>
      </c>
      <c r="C163" s="110">
        <v>46.114895903845117</v>
      </c>
      <c r="D163" s="110">
        <v>60.92015908082157</v>
      </c>
      <c r="E163" s="110">
        <v>61.957797508321377</v>
      </c>
      <c r="F163" s="110">
        <v>63.80497381098742</v>
      </c>
      <c r="G163" s="110">
        <v>59.994424465011321</v>
      </c>
      <c r="H163" s="110">
        <v>65.440505528578797</v>
      </c>
      <c r="I163" s="110">
        <v>60.664438246765343</v>
      </c>
      <c r="J163" s="110">
        <v>58.251668272755133</v>
      </c>
      <c r="K163" s="110">
        <v>57.512751224034155</v>
      </c>
      <c r="L163" s="110">
        <v>56.095858815043186</v>
      </c>
      <c r="M163" s="110">
        <v>46.755559864552019</v>
      </c>
      <c r="N163" s="110">
        <v>65.541908055453831</v>
      </c>
      <c r="O163" s="110">
        <v>43.076220168566955</v>
      </c>
      <c r="P163" s="110">
        <v>37.726200793120896</v>
      </c>
      <c r="Q163" s="110">
        <v>38.071799546357084</v>
      </c>
      <c r="R163" s="110">
        <v>73.458812460988028</v>
      </c>
      <c r="S163" s="110">
        <v>65.63683458299208</v>
      </c>
      <c r="T163" s="110">
        <v>33.676243537513905</v>
      </c>
      <c r="U163" s="110">
        <v>43.364482729847253</v>
      </c>
      <c r="V163" s="110">
        <v>48.192774051801621</v>
      </c>
      <c r="W163" s="110">
        <v>46.986956631556652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20.6380116730402</v>
      </c>
      <c r="C164" s="123">
        <f t="shared" si="58"/>
        <v>24.076656431013824</v>
      </c>
      <c r="D164" s="123">
        <f t="shared" si="58"/>
        <v>17.622316015692462</v>
      </c>
      <c r="E164" s="123">
        <f t="shared" si="58"/>
        <v>25.29502850734379</v>
      </c>
      <c r="F164" s="123">
        <f t="shared" si="58"/>
        <v>12.925394364813616</v>
      </c>
      <c r="G164" s="123">
        <f t="shared" si="58"/>
        <v>12.764480459217177</v>
      </c>
      <c r="H164" s="123">
        <f t="shared" si="58"/>
        <v>13.409289821067771</v>
      </c>
      <c r="I164" s="123">
        <f t="shared" si="58"/>
        <v>20.166955359722106</v>
      </c>
      <c r="J164" s="123">
        <f t="shared" si="58"/>
        <v>18.291149685577803</v>
      </c>
      <c r="K164" s="123">
        <f t="shared" si="58"/>
        <v>12.877524593653467</v>
      </c>
      <c r="L164" s="123">
        <f t="shared" si="58"/>
        <v>17.627583003338849</v>
      </c>
      <c r="M164" s="123">
        <f t="shared" si="58"/>
        <v>17.155429891092666</v>
      </c>
      <c r="N164" s="123">
        <f t="shared" si="58"/>
        <v>31.174286554159824</v>
      </c>
      <c r="O164" s="123">
        <f t="shared" si="58"/>
        <v>20.359118568817639</v>
      </c>
      <c r="P164" s="123">
        <f t="shared" si="58"/>
        <v>16.862270913987526</v>
      </c>
      <c r="Q164" s="123">
        <f t="shared" si="58"/>
        <v>23.203620144652248</v>
      </c>
      <c r="R164" s="123">
        <f t="shared" si="58"/>
        <v>30.000217694224421</v>
      </c>
      <c r="S164" s="123">
        <f t="shared" si="58"/>
        <v>34.471695697628427</v>
      </c>
      <c r="T164" s="123">
        <f t="shared" si="58"/>
        <v>26.905909353808642</v>
      </c>
      <c r="U164" s="123">
        <f t="shared" si="58"/>
        <v>43.590798598769048</v>
      </c>
      <c r="V164" s="123">
        <f t="shared" si="58"/>
        <v>40.876337734258691</v>
      </c>
      <c r="W164" s="123">
        <f t="shared" si="58"/>
        <v>37.396772863531282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20.6380116730402</v>
      </c>
      <c r="C165" s="99">
        <f>RES_hhdet_tesh!C165/RES_summary!C$19</f>
        <v>24.076656431013824</v>
      </c>
      <c r="D165" s="99">
        <f>RES_hhdet_tesh!D165/RES_summary!D$19</f>
        <v>17.622316015692462</v>
      </c>
      <c r="E165" s="99">
        <f>RES_hhdet_tesh!E165/RES_summary!E$19</f>
        <v>25.29502850734379</v>
      </c>
      <c r="F165" s="99">
        <f>RES_hhdet_tesh!F165/RES_summary!F$19</f>
        <v>12.925394364813616</v>
      </c>
      <c r="G165" s="99">
        <f>RES_hhdet_tesh!G165/RES_summary!G$19</f>
        <v>12.764480459217177</v>
      </c>
      <c r="H165" s="99">
        <f>RES_hhdet_tesh!H165/RES_summary!H$19</f>
        <v>13.409289821067771</v>
      </c>
      <c r="I165" s="99">
        <f>RES_hhdet_tesh!I165/RES_summary!I$19</f>
        <v>20.166955359722106</v>
      </c>
      <c r="J165" s="99">
        <f>RES_hhdet_tesh!J165/RES_summary!J$19</f>
        <v>18.291149685577803</v>
      </c>
      <c r="K165" s="99">
        <f>RES_hhdet_tesh!K165/RES_summary!K$19</f>
        <v>12.877524593653467</v>
      </c>
      <c r="L165" s="99">
        <f>RES_hhdet_tesh!L165/RES_summary!L$19</f>
        <v>17.627583003338849</v>
      </c>
      <c r="M165" s="99">
        <f>RES_hhdet_tesh!M165/RES_summary!M$19</f>
        <v>17.155429891092666</v>
      </c>
      <c r="N165" s="99">
        <f>RES_hhdet_tesh!N165/RES_summary!N$19</f>
        <v>31.174286554159824</v>
      </c>
      <c r="O165" s="99">
        <f>RES_hhdet_tesh!O165/RES_summary!O$19</f>
        <v>20.359118568817639</v>
      </c>
      <c r="P165" s="99">
        <f>RES_hhdet_tesh!P165/RES_summary!P$19</f>
        <v>16.862270913987526</v>
      </c>
      <c r="Q165" s="99">
        <f>RES_hhdet_tesh!Q165/RES_summary!Q$19</f>
        <v>23.203620144652248</v>
      </c>
      <c r="R165" s="99">
        <f>RES_hhdet_tesh!R165/RES_summary!R$19</f>
        <v>30.000217694224421</v>
      </c>
      <c r="S165" s="99">
        <f>RES_hhdet_tesh!S165/RES_summary!S$19</f>
        <v>34.471695697628427</v>
      </c>
      <c r="T165" s="99">
        <f>RES_hhdet_tesh!T165/RES_summary!T$19</f>
        <v>26.905909353808642</v>
      </c>
      <c r="U165" s="99">
        <f>RES_hhdet_tesh!U165/RES_summary!U$19</f>
        <v>43.590798598769048</v>
      </c>
      <c r="V165" s="99">
        <f>RES_hhdet_tesh!V165/RES_summary!V$19</f>
        <v>40.876337734258691</v>
      </c>
      <c r="W165" s="99">
        <f>RES_hhdet_tesh!W165/RES_summary!W$19</f>
        <v>37.396772863531282</v>
      </c>
      <c r="DA165" s="63" t="s">
        <v>3069</v>
      </c>
    </row>
    <row r="166" spans="1:105" ht="12" customHeight="1" x14ac:dyDescent="0.25">
      <c r="A166" s="121" t="s">
        <v>55</v>
      </c>
      <c r="B166" s="123">
        <v>12.461931358031935</v>
      </c>
      <c r="C166" s="123">
        <v>12.281324432044254</v>
      </c>
      <c r="D166" s="123">
        <v>12.592444604710337</v>
      </c>
      <c r="E166" s="123">
        <v>12.521605790869668</v>
      </c>
      <c r="F166" s="123">
        <v>12.894649050303748</v>
      </c>
      <c r="G166" s="123">
        <v>12.419661563997346</v>
      </c>
      <c r="H166" s="123">
        <v>12.799513015775469</v>
      </c>
      <c r="I166" s="123">
        <v>12.753377176063472</v>
      </c>
      <c r="J166" s="123">
        <v>13.551733832113735</v>
      </c>
      <c r="K166" s="123">
        <v>14.481865387723809</v>
      </c>
      <c r="L166" s="123">
        <v>14.078167570447727</v>
      </c>
      <c r="M166" s="123">
        <v>13.905283770421901</v>
      </c>
      <c r="N166" s="123">
        <v>13.330492275427016</v>
      </c>
      <c r="O166" s="123">
        <v>13.653491519915779</v>
      </c>
      <c r="P166" s="123">
        <v>13.768474898093242</v>
      </c>
      <c r="Q166" s="123">
        <v>13.835999105885131</v>
      </c>
      <c r="R166" s="123">
        <v>14.451436923571521</v>
      </c>
      <c r="S166" s="123">
        <v>14.508435954317273</v>
      </c>
      <c r="T166" s="123">
        <v>14.126967005852956</v>
      </c>
      <c r="U166" s="123">
        <v>14.348953328829124</v>
      </c>
      <c r="V166" s="123">
        <v>14.526890641761549</v>
      </c>
      <c r="W166" s="123">
        <v>15.58630749084298</v>
      </c>
      <c r="DA166" s="130" t="s">
        <v>3070</v>
      </c>
    </row>
    <row r="167" spans="1:105" ht="12" customHeight="1" x14ac:dyDescent="0.25">
      <c r="A167" s="97" t="s">
        <v>124</v>
      </c>
      <c r="B167" s="99">
        <v>12.284196507849419</v>
      </c>
      <c r="C167" s="99">
        <v>12.206895426437285</v>
      </c>
      <c r="D167" s="99">
        <v>12.764157576450367</v>
      </c>
      <c r="E167" s="99">
        <v>12.80698415179001</v>
      </c>
      <c r="F167" s="99">
        <v>13.003911472450165</v>
      </c>
      <c r="G167" s="99">
        <v>12.802632584948666</v>
      </c>
      <c r="H167" s="99">
        <v>13.127423428537602</v>
      </c>
      <c r="I167" s="99">
        <v>12.537365751960239</v>
      </c>
      <c r="J167" s="99">
        <v>13.548252220320846</v>
      </c>
      <c r="K167" s="99">
        <v>14.377012421218533</v>
      </c>
      <c r="L167" s="99">
        <v>13.575687779011359</v>
      </c>
      <c r="M167" s="99">
        <v>11.314852738770655</v>
      </c>
      <c r="N167" s="99">
        <v>10.086126789187077</v>
      </c>
      <c r="O167" s="99">
        <v>15.1782475157923</v>
      </c>
      <c r="P167" s="99">
        <v>14.819387798709778</v>
      </c>
      <c r="Q167" s="99">
        <v>14.017393278284159</v>
      </c>
      <c r="R167" s="99">
        <v>13.787838657786073</v>
      </c>
      <c r="S167" s="99">
        <v>14.367598429094606</v>
      </c>
      <c r="T167" s="99">
        <v>14.334369170789614</v>
      </c>
      <c r="U167" s="99">
        <v>14.498839746175346</v>
      </c>
      <c r="V167" s="99">
        <v>14.878243188069428</v>
      </c>
      <c r="W167" s="99">
        <v>15.322954847441018</v>
      </c>
      <c r="DA167" s="63" t="s">
        <v>3071</v>
      </c>
    </row>
    <row r="168" spans="1:105" ht="12" customHeight="1" x14ac:dyDescent="0.25">
      <c r="A168" s="97" t="s">
        <v>123</v>
      </c>
      <c r="B168" s="99">
        <v>12.284196507849416</v>
      </c>
      <c r="C168" s="99">
        <v>12.206711816900691</v>
      </c>
      <c r="D168" s="99">
        <v>12.764747193817106</v>
      </c>
      <c r="E168" s="99">
        <v>12.806803324827603</v>
      </c>
      <c r="F168" s="99">
        <v>13.002909021794441</v>
      </c>
      <c r="G168" s="99">
        <v>12.802070329021905</v>
      </c>
      <c r="H168" s="99">
        <v>13.125242106420547</v>
      </c>
      <c r="I168" s="99">
        <v>12.533280536400133</v>
      </c>
      <c r="J168" s="99">
        <v>13.539221655829735</v>
      </c>
      <c r="K168" s="99">
        <v>14.366026518230612</v>
      </c>
      <c r="L168" s="99">
        <v>13.567258097883331</v>
      </c>
      <c r="M168" s="99">
        <v>11.305454572316158</v>
      </c>
      <c r="N168" s="99">
        <v>10.078473434857578</v>
      </c>
      <c r="O168" s="99">
        <v>15.180098877554361</v>
      </c>
      <c r="P168" s="99">
        <v>14.829315303429821</v>
      </c>
      <c r="Q168" s="99">
        <v>14.026319309743187</v>
      </c>
      <c r="R168" s="99">
        <v>13.791424707886526</v>
      </c>
      <c r="S168" s="99">
        <v>14.352538091314493</v>
      </c>
      <c r="T168" s="99">
        <v>14.347700612569751</v>
      </c>
      <c r="U168" s="99">
        <v>14.514065674470816</v>
      </c>
      <c r="V168" s="99">
        <v>14.873228340765797</v>
      </c>
      <c r="W168" s="99">
        <v>15.298506657575231</v>
      </c>
      <c r="DA168" s="63" t="s">
        <v>3072</v>
      </c>
    </row>
    <row r="169" spans="1:105" ht="12" customHeight="1" x14ac:dyDescent="0.25">
      <c r="A169" s="100" t="s">
        <v>50</v>
      </c>
      <c r="B169" s="102">
        <v>2.4254822921258632</v>
      </c>
      <c r="C169" s="102">
        <v>2.3900084010431093</v>
      </c>
      <c r="D169" s="102">
        <v>2.5707895608666327</v>
      </c>
      <c r="E169" s="102">
        <v>2.5053940674686785</v>
      </c>
      <c r="F169" s="102">
        <v>2.5936167469652784</v>
      </c>
      <c r="G169" s="102">
        <v>2.9039547482368331</v>
      </c>
      <c r="H169" s="102">
        <v>2.6737631156889323</v>
      </c>
      <c r="I169" s="102">
        <v>2.5566139694449288</v>
      </c>
      <c r="J169" s="102">
        <v>2.7150426267899794</v>
      </c>
      <c r="K169" s="102">
        <v>2.8915109707706224</v>
      </c>
      <c r="L169" s="102">
        <v>2.7155718401043969</v>
      </c>
      <c r="M169" s="102">
        <v>1.7613567830167565</v>
      </c>
      <c r="N169" s="102">
        <v>0.10078172012564275</v>
      </c>
      <c r="O169" s="102">
        <v>2.8192114579053773</v>
      </c>
      <c r="P169" s="102">
        <v>2.676591631617637</v>
      </c>
      <c r="Q169" s="102">
        <v>2.3698742782300619</v>
      </c>
      <c r="R169" s="102">
        <v>2.7099202866775838</v>
      </c>
      <c r="S169" s="102">
        <v>2.9035157252807093</v>
      </c>
      <c r="T169" s="102">
        <v>2.8353483130489727</v>
      </c>
      <c r="U169" s="102">
        <v>2.7686634127208265</v>
      </c>
      <c r="V169" s="102">
        <v>2.8070963302515008</v>
      </c>
      <c r="W169" s="102">
        <v>2.9569579741168042</v>
      </c>
      <c r="DA169" s="131" t="s">
        <v>3073</v>
      </c>
    </row>
    <row r="170" spans="1:105" ht="12" customHeight="1" x14ac:dyDescent="0.25">
      <c r="A170" s="103" t="s">
        <v>52</v>
      </c>
      <c r="B170" s="105">
        <v>9.8587142157235537</v>
      </c>
      <c r="C170" s="105">
        <v>9.8167034158575817</v>
      </c>
      <c r="D170" s="105">
        <v>10.193957632950472</v>
      </c>
      <c r="E170" s="105">
        <v>10.301409257358925</v>
      </c>
      <c r="F170" s="105">
        <v>10.409292274829165</v>
      </c>
      <c r="G170" s="105">
        <v>9.8981155807850687</v>
      </c>
      <c r="H170" s="105">
        <v>10.451478990731616</v>
      </c>
      <c r="I170" s="105">
        <v>9.9766665669552044</v>
      </c>
      <c r="J170" s="105">
        <v>10.824179029039753</v>
      </c>
      <c r="K170" s="105">
        <v>11.47451554745999</v>
      </c>
      <c r="L170" s="105">
        <v>10.851686257778933</v>
      </c>
      <c r="M170" s="105">
        <v>9.5440977892994017</v>
      </c>
      <c r="N170" s="105">
        <v>9.9776917147319359</v>
      </c>
      <c r="O170" s="105">
        <v>12.36088741964898</v>
      </c>
      <c r="P170" s="105">
        <v>12.152723671812184</v>
      </c>
      <c r="Q170" s="105">
        <v>11.656445031513124</v>
      </c>
      <c r="R170" s="105">
        <v>11.081504421208939</v>
      </c>
      <c r="S170" s="105">
        <v>11.449022366033784</v>
      </c>
      <c r="T170" s="105">
        <v>11.51235229952078</v>
      </c>
      <c r="U170" s="105">
        <v>11.745402261749986</v>
      </c>
      <c r="V170" s="105">
        <v>12.066132010514293</v>
      </c>
      <c r="W170" s="105">
        <v>12.341548683458427</v>
      </c>
      <c r="DA170" s="132" t="s">
        <v>3074</v>
      </c>
    </row>
    <row r="171" spans="1:105" ht="12" customHeight="1" x14ac:dyDescent="0.25">
      <c r="A171" s="106" t="s">
        <v>122</v>
      </c>
      <c r="B171" s="102">
        <v>12.463208384067833</v>
      </c>
      <c r="C171" s="102">
        <v>12.279647162962323</v>
      </c>
      <c r="D171" s="102">
        <v>12.592428642839279</v>
      </c>
      <c r="E171" s="102">
        <v>12.518676415814951</v>
      </c>
      <c r="F171" s="102">
        <v>12.897005667485132</v>
      </c>
      <c r="G171" s="102">
        <v>12.418162706598952</v>
      </c>
      <c r="H171" s="102">
        <v>12.797124132050754</v>
      </c>
      <c r="I171" s="102">
        <v>12.751360742013892</v>
      </c>
      <c r="J171" s="102">
        <v>13.545205094987692</v>
      </c>
      <c r="K171" s="102">
        <v>14.477572245204096</v>
      </c>
      <c r="L171" s="102">
        <v>14.077998012179425</v>
      </c>
      <c r="M171" s="102">
        <v>13.919054507090385</v>
      </c>
      <c r="N171" s="102">
        <v>13.354967432985237</v>
      </c>
      <c r="O171" s="102">
        <v>13.663127394537977</v>
      </c>
      <c r="P171" s="102">
        <v>13.773129516975535</v>
      </c>
      <c r="Q171" s="102">
        <v>13.813370342633224</v>
      </c>
      <c r="R171" s="102">
        <v>14.415572808599492</v>
      </c>
      <c r="S171" s="102">
        <v>14.466394615627458</v>
      </c>
      <c r="T171" s="102">
        <v>14.064763793664493</v>
      </c>
      <c r="U171" s="102">
        <v>14.32026002046776</v>
      </c>
      <c r="V171" s="102">
        <v>14.525018335879452</v>
      </c>
      <c r="W171" s="102">
        <v>15.627951931228329</v>
      </c>
      <c r="DA171" s="131" t="s">
        <v>3075</v>
      </c>
    </row>
    <row r="172" spans="1:105" ht="12" customHeight="1" x14ac:dyDescent="0.25">
      <c r="A172" s="107" t="s">
        <v>121</v>
      </c>
      <c r="B172" s="105">
        <v>12.463208384067833</v>
      </c>
      <c r="C172" s="105">
        <v>12.283099868342964</v>
      </c>
      <c r="D172" s="105">
        <v>12.59009969150439</v>
      </c>
      <c r="E172" s="105">
        <v>12.519139191719427</v>
      </c>
      <c r="F172" s="105">
        <v>12.8916114716313</v>
      </c>
      <c r="G172" s="105">
        <v>12.415118639382756</v>
      </c>
      <c r="H172" s="105">
        <v>12.796740329676787</v>
      </c>
      <c r="I172" s="105">
        <v>12.75656972914711</v>
      </c>
      <c r="J172" s="105">
        <v>13.554221967652682</v>
      </c>
      <c r="K172" s="105">
        <v>14.484167234926675</v>
      </c>
      <c r="L172" s="105">
        <v>14.081057168037024</v>
      </c>
      <c r="M172" s="105">
        <v>13.913623650001977</v>
      </c>
      <c r="N172" s="105">
        <v>13.337440421675058</v>
      </c>
      <c r="O172" s="105">
        <v>13.641090048351794</v>
      </c>
      <c r="P172" s="105">
        <v>13.759858685551613</v>
      </c>
      <c r="Q172" s="105">
        <v>13.843246041224729</v>
      </c>
      <c r="R172" s="105">
        <v>14.468291862860921</v>
      </c>
      <c r="S172" s="105">
        <v>14.523214069704638</v>
      </c>
      <c r="T172" s="105">
        <v>14.144022771303737</v>
      </c>
      <c r="U172" s="105">
        <v>14.355876718813331</v>
      </c>
      <c r="V172" s="105">
        <v>14.524981047679333</v>
      </c>
      <c r="W172" s="105">
        <v>15.576571556468096</v>
      </c>
      <c r="DA172" s="132" t="s">
        <v>3076</v>
      </c>
    </row>
    <row r="173" spans="1:105" ht="12" customHeight="1" x14ac:dyDescent="0.25">
      <c r="A173" s="108" t="s">
        <v>53</v>
      </c>
      <c r="B173" s="99">
        <v>2.463401298132692</v>
      </c>
      <c r="C173" s="99">
        <v>2.4064135013931298</v>
      </c>
      <c r="D173" s="99">
        <v>2.5295417096228405</v>
      </c>
      <c r="E173" s="99">
        <v>2.432920460286597</v>
      </c>
      <c r="F173" s="99">
        <v>2.5612421822918137</v>
      </c>
      <c r="G173" s="99">
        <v>2.7980313004086845</v>
      </c>
      <c r="H173" s="99">
        <v>2.5978167651042994</v>
      </c>
      <c r="I173" s="99">
        <v>2.6228604315903472</v>
      </c>
      <c r="J173" s="99">
        <v>2.7377030300311662</v>
      </c>
      <c r="K173" s="99">
        <v>2.9515980818983385</v>
      </c>
      <c r="L173" s="99">
        <v>2.8906186532586946</v>
      </c>
      <c r="M173" s="99">
        <v>2.7937746776869115</v>
      </c>
      <c r="N173" s="99">
        <v>2.2315610948984719</v>
      </c>
      <c r="O173" s="99">
        <v>2.491244539584708</v>
      </c>
      <c r="P173" s="99">
        <v>2.4658785255303357</v>
      </c>
      <c r="Q173" s="99">
        <v>2.370958746722974</v>
      </c>
      <c r="R173" s="99">
        <v>2.8998664143797446</v>
      </c>
      <c r="S173" s="99">
        <v>2.999009046855893</v>
      </c>
      <c r="T173" s="99">
        <v>2.8440197041097495</v>
      </c>
      <c r="U173" s="99">
        <v>2.7846120864137673</v>
      </c>
      <c r="V173" s="99">
        <v>2.7763760708210627</v>
      </c>
      <c r="W173" s="99">
        <v>3.0639642334238641</v>
      </c>
      <c r="DA173" s="63" t="s">
        <v>3077</v>
      </c>
    </row>
    <row r="174" spans="1:105" ht="12" customHeight="1" x14ac:dyDescent="0.25">
      <c r="A174" s="115" t="s">
        <v>52</v>
      </c>
      <c r="B174" s="110">
        <v>9.9998070859351422</v>
      </c>
      <c r="C174" s="110">
        <v>9.8766863669498299</v>
      </c>
      <c r="D174" s="110">
        <v>10.060557981881548</v>
      </c>
      <c r="E174" s="110">
        <v>10.086218731432831</v>
      </c>
      <c r="F174" s="110">
        <v>10.330369289339485</v>
      </c>
      <c r="G174" s="110">
        <v>9.6170873389740716</v>
      </c>
      <c r="H174" s="110">
        <v>10.198923564572487</v>
      </c>
      <c r="I174" s="110">
        <v>10.133709297556763</v>
      </c>
      <c r="J174" s="110">
        <v>10.816518937621517</v>
      </c>
      <c r="K174" s="110">
        <v>11.532569153028337</v>
      </c>
      <c r="L174" s="110">
        <v>11.190438514778329</v>
      </c>
      <c r="M174" s="110">
        <v>11.119848972315067</v>
      </c>
      <c r="N174" s="110">
        <v>11.105879326776586</v>
      </c>
      <c r="O174" s="110">
        <v>11.149845508767084</v>
      </c>
      <c r="P174" s="110">
        <v>11.293980160021277</v>
      </c>
      <c r="Q174" s="110">
        <v>11.472287294501758</v>
      </c>
      <c r="R174" s="110">
        <v>11.568425448481181</v>
      </c>
      <c r="S174" s="110">
        <v>11.524205022848747</v>
      </c>
      <c r="T174" s="110">
        <v>11.300003067193986</v>
      </c>
      <c r="U174" s="110">
        <v>11.571264632399561</v>
      </c>
      <c r="V174" s="110">
        <v>11.748604976858269</v>
      </c>
      <c r="W174" s="110">
        <v>12.512607323044232</v>
      </c>
      <c r="DA174" s="60" t="s">
        <v>3078</v>
      </c>
    </row>
    <row r="175" spans="1:105" ht="12" customHeight="1" x14ac:dyDescent="0.25">
      <c r="A175" s="121" t="s">
        <v>54</v>
      </c>
      <c r="B175" s="123">
        <v>5.7808386673096646</v>
      </c>
      <c r="C175" s="123">
        <v>5.6204927245860983</v>
      </c>
      <c r="D175" s="123">
        <v>6.3385179446022155</v>
      </c>
      <c r="E175" s="123">
        <v>6.122567195166658</v>
      </c>
      <c r="F175" s="123">
        <v>6.5493887259496342</v>
      </c>
      <c r="G175" s="123">
        <v>6.3881337613810256</v>
      </c>
      <c r="H175" s="123">
        <v>6.5703421608340493</v>
      </c>
      <c r="I175" s="123">
        <v>6.2465127314603954</v>
      </c>
      <c r="J175" s="123">
        <v>6.2139858993182449</v>
      </c>
      <c r="K175" s="123">
        <v>6.4986034980661618</v>
      </c>
      <c r="L175" s="123">
        <v>6.1803388033875395</v>
      </c>
      <c r="M175" s="123">
        <v>5.8280241119565686</v>
      </c>
      <c r="N175" s="123">
        <v>5.7077972558281234</v>
      </c>
      <c r="O175" s="123">
        <v>6.2025107087163782</v>
      </c>
      <c r="P175" s="123">
        <v>6.2699704079338581</v>
      </c>
      <c r="Q175" s="123">
        <v>6.184052780863512</v>
      </c>
      <c r="R175" s="123">
        <v>6.4909265685488435</v>
      </c>
      <c r="S175" s="123">
        <v>6.4676131075774803</v>
      </c>
      <c r="T175" s="123">
        <v>6.6498546387623918</v>
      </c>
      <c r="U175" s="123">
        <v>6.8897355953441917</v>
      </c>
      <c r="V175" s="123">
        <v>7.9251970955726723</v>
      </c>
      <c r="W175" s="123">
        <v>7.7573958601392148</v>
      </c>
      <c r="DA175" s="130" t="s">
        <v>3079</v>
      </c>
    </row>
    <row r="176" spans="1:105" ht="12" customHeight="1" x14ac:dyDescent="0.25">
      <c r="A176" s="97" t="s">
        <v>50</v>
      </c>
      <c r="B176" s="99">
        <v>5.7862080031039689</v>
      </c>
      <c r="C176" s="99">
        <v>5.8039512570132938</v>
      </c>
      <c r="D176" s="99">
        <v>6.1426269472165442</v>
      </c>
      <c r="E176" s="99">
        <v>5.913269566440527</v>
      </c>
      <c r="F176" s="99">
        <v>6.72471724709475</v>
      </c>
      <c r="G176" s="99">
        <v>6.2257549287692022</v>
      </c>
      <c r="H176" s="99">
        <v>6.2239868513560044</v>
      </c>
      <c r="I176" s="99">
        <v>6.4384389783576017</v>
      </c>
      <c r="J176" s="99">
        <v>6.4642243467188552</v>
      </c>
      <c r="K176" s="99">
        <v>5.669912715787083</v>
      </c>
      <c r="L176" s="99">
        <v>7.0066428867184323</v>
      </c>
      <c r="M176" s="99">
        <v>6.5191541105595423</v>
      </c>
      <c r="N176" s="99">
        <v>2.0351583765187531</v>
      </c>
      <c r="O176" s="99">
        <v>7.3223517344789171</v>
      </c>
      <c r="P176" s="99">
        <v>7.0626791907736326</v>
      </c>
      <c r="Q176" s="99">
        <v>6.1559858860708809</v>
      </c>
      <c r="R176" s="99">
        <v>5.7839479112410173</v>
      </c>
      <c r="S176" s="99">
        <v>5.7607800463711341</v>
      </c>
      <c r="T176" s="99">
        <v>6.9489037265666553</v>
      </c>
      <c r="U176" s="99">
        <v>7.1930966734782382</v>
      </c>
      <c r="V176" s="99">
        <v>8.0675278989421173</v>
      </c>
      <c r="W176" s="99">
        <v>7.8107065112964467</v>
      </c>
      <c r="DA176" s="63" t="s">
        <v>3080</v>
      </c>
    </row>
    <row r="177" spans="1:105" ht="12" customHeight="1" x14ac:dyDescent="0.25">
      <c r="A177" s="109" t="s">
        <v>120</v>
      </c>
      <c r="B177" s="110">
        <v>5.780595519267151</v>
      </c>
      <c r="C177" s="110">
        <v>5.6126563815514157</v>
      </c>
      <c r="D177" s="110">
        <v>6.3458997062034443</v>
      </c>
      <c r="E177" s="110">
        <v>6.1300466858061773</v>
      </c>
      <c r="F177" s="110">
        <v>6.5433688497837794</v>
      </c>
      <c r="G177" s="110">
        <v>6.3936884876443747</v>
      </c>
      <c r="H177" s="110">
        <v>6.582841520357098</v>
      </c>
      <c r="I177" s="110">
        <v>6.2390943411484479</v>
      </c>
      <c r="J177" s="110">
        <v>6.2036432574360472</v>
      </c>
      <c r="K177" s="110">
        <v>6.5340616084737908</v>
      </c>
      <c r="L177" s="110">
        <v>6.1438405184256428</v>
      </c>
      <c r="M177" s="110">
        <v>5.7961621421590035</v>
      </c>
      <c r="N177" s="110">
        <v>5.8929952078346997</v>
      </c>
      <c r="O177" s="110">
        <v>6.1220147087819905</v>
      </c>
      <c r="P177" s="110">
        <v>6.1962699325653663</v>
      </c>
      <c r="Q177" s="110">
        <v>6.187150685898148</v>
      </c>
      <c r="R177" s="110">
        <v>6.5773456849079501</v>
      </c>
      <c r="S177" s="110">
        <v>6.5683476007631576</v>
      </c>
      <c r="T177" s="110">
        <v>6.5986988229384336</v>
      </c>
      <c r="U177" s="110">
        <v>6.8320801985910151</v>
      </c>
      <c r="V177" s="110">
        <v>7.8944511633688812</v>
      </c>
      <c r="W177" s="110">
        <v>7.7445429238243673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33.518532368840447</v>
      </c>
      <c r="C3" s="118">
        <f t="shared" si="0"/>
        <v>39.256930060592694</v>
      </c>
      <c r="D3" s="118">
        <f t="shared" si="0"/>
        <v>22.052940693989481</v>
      </c>
      <c r="E3" s="118">
        <f t="shared" si="0"/>
        <v>30.443646107218122</v>
      </c>
      <c r="F3" s="118">
        <f t="shared" si="0"/>
        <v>40.722029081183976</v>
      </c>
      <c r="G3" s="118">
        <f t="shared" si="0"/>
        <v>49.897726217339894</v>
      </c>
      <c r="H3" s="118">
        <f t="shared" si="0"/>
        <v>17.983592605226672</v>
      </c>
      <c r="I3" s="118">
        <f t="shared" si="0"/>
        <v>23.440700821479886</v>
      </c>
      <c r="J3" s="118">
        <f t="shared" si="0"/>
        <v>76.862160617114768</v>
      </c>
      <c r="K3" s="118">
        <f t="shared" si="0"/>
        <v>45.727842563292725</v>
      </c>
      <c r="L3" s="118">
        <f t="shared" si="0"/>
        <v>45.217138202092045</v>
      </c>
      <c r="M3" s="118">
        <f t="shared" si="0"/>
        <v>68.265524105135441</v>
      </c>
      <c r="N3" s="118">
        <f t="shared" si="0"/>
        <v>7.0753845844418954</v>
      </c>
      <c r="O3" s="118">
        <f t="shared" si="0"/>
        <v>15.118905801804218</v>
      </c>
      <c r="P3" s="118">
        <f t="shared" si="0"/>
        <v>35.347588406634031</v>
      </c>
      <c r="Q3" s="118">
        <f t="shared" si="0"/>
        <v>48.933969021276972</v>
      </c>
      <c r="R3" s="118">
        <f t="shared" ref="R3:V3" si="1">R4+R7+R9+R19</f>
        <v>19.368664164225752</v>
      </c>
      <c r="S3" s="118">
        <f t="shared" si="1"/>
        <v>38.308011571679685</v>
      </c>
      <c r="T3" s="118">
        <f t="shared" si="1"/>
        <v>30.860206248148511</v>
      </c>
      <c r="U3" s="118">
        <f t="shared" si="1"/>
        <v>29.488021167595885</v>
      </c>
      <c r="V3" s="118">
        <f t="shared" si="1"/>
        <v>32.440109924431439</v>
      </c>
      <c r="W3" s="118">
        <f t="shared" ref="W3" si="2">W4+W7+W9+W19</f>
        <v>35.872966577270248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33.383289552403511</v>
      </c>
      <c r="C4" s="123">
        <f t="shared" si="3"/>
        <v>39.121511960600948</v>
      </c>
      <c r="D4" s="123">
        <f t="shared" si="3"/>
        <v>21.910398419483883</v>
      </c>
      <c r="E4" s="123">
        <f t="shared" si="3"/>
        <v>30.304599657356906</v>
      </c>
      <c r="F4" s="123">
        <f t="shared" si="3"/>
        <v>40.568652015647487</v>
      </c>
      <c r="G4" s="123">
        <f t="shared" si="3"/>
        <v>49.753116288206478</v>
      </c>
      <c r="H4" s="123">
        <f t="shared" si="3"/>
        <v>17.844148619915867</v>
      </c>
      <c r="I4" s="123">
        <f t="shared" si="3"/>
        <v>23.3065674860818</v>
      </c>
      <c r="J4" s="123">
        <f t="shared" si="3"/>
        <v>76.727176277809292</v>
      </c>
      <c r="K4" s="123">
        <f t="shared" si="3"/>
        <v>45.60845452907423</v>
      </c>
      <c r="L4" s="123">
        <f t="shared" si="3"/>
        <v>45.075720440829343</v>
      </c>
      <c r="M4" s="123">
        <f t="shared" si="3"/>
        <v>68.134292454966669</v>
      </c>
      <c r="N4" s="123">
        <f t="shared" si="3"/>
        <v>7.02346215992858</v>
      </c>
      <c r="O4" s="123">
        <f t="shared" si="3"/>
        <v>14.800474037073359</v>
      </c>
      <c r="P4" s="123">
        <f t="shared" si="3"/>
        <v>34.997436350460255</v>
      </c>
      <c r="Q4" s="123">
        <f t="shared" si="3"/>
        <v>48.616776352710176</v>
      </c>
      <c r="R4" s="123">
        <f t="shared" ref="R4:V4" si="4">SUM(R5:R6)</f>
        <v>19.068108185068592</v>
      </c>
      <c r="S4" s="123">
        <f t="shared" si="4"/>
        <v>37.985757033151593</v>
      </c>
      <c r="T4" s="123">
        <f t="shared" si="4"/>
        <v>30.43938965301593</v>
      </c>
      <c r="U4" s="123">
        <f t="shared" si="4"/>
        <v>29.007023966673657</v>
      </c>
      <c r="V4" s="123">
        <f t="shared" si="4"/>
        <v>31.827120789037149</v>
      </c>
      <c r="W4" s="123">
        <f t="shared" ref="W4" si="5">SUM(W5:W6)</f>
        <v>35.230419446009677</v>
      </c>
      <c r="DA4" s="130" t="s">
        <v>3084</v>
      </c>
    </row>
    <row r="5" spans="1:105" ht="12" customHeight="1" x14ac:dyDescent="0.25">
      <c r="A5" s="97" t="s">
        <v>51</v>
      </c>
      <c r="B5" s="99">
        <v>33.383289552403511</v>
      </c>
      <c r="C5" s="99">
        <v>39.121511960600948</v>
      </c>
      <c r="D5" s="99">
        <v>21.910398419483883</v>
      </c>
      <c r="E5" s="99">
        <v>30.304599657356906</v>
      </c>
      <c r="F5" s="99">
        <v>40.568652015647487</v>
      </c>
      <c r="G5" s="99">
        <v>49.753116288206478</v>
      </c>
      <c r="H5" s="99">
        <v>17.844148619915867</v>
      </c>
      <c r="I5" s="99">
        <v>23.3065674860818</v>
      </c>
      <c r="J5" s="99">
        <v>76.727176277809292</v>
      </c>
      <c r="K5" s="99">
        <v>45.60845452907423</v>
      </c>
      <c r="L5" s="99">
        <v>45.075720440829343</v>
      </c>
      <c r="M5" s="99">
        <v>68.134292454966669</v>
      </c>
      <c r="N5" s="99">
        <v>7.02346215992858</v>
      </c>
      <c r="O5" s="99">
        <v>14.800474037073359</v>
      </c>
      <c r="P5" s="99">
        <v>34.997436350460255</v>
      </c>
      <c r="Q5" s="99">
        <v>48.616776352710176</v>
      </c>
      <c r="R5" s="99">
        <v>19.068108185068592</v>
      </c>
      <c r="S5" s="99">
        <v>37.985757033151593</v>
      </c>
      <c r="T5" s="99">
        <v>30.43938965301593</v>
      </c>
      <c r="U5" s="99">
        <v>29.007023966673657</v>
      </c>
      <c r="V5" s="99">
        <v>31.827120789037149</v>
      </c>
      <c r="W5" s="99">
        <v>35.230419446009677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3.7726363314552314E-2</v>
      </c>
      <c r="C9" s="123">
        <v>3.7579268115727107E-2</v>
      </c>
      <c r="D9" s="123">
        <v>3.9015819661976411E-2</v>
      </c>
      <c r="E9" s="123">
        <v>3.9296128977868335E-2</v>
      </c>
      <c r="F9" s="123">
        <v>3.9777698267709827E-2</v>
      </c>
      <c r="G9" s="123">
        <v>3.9695795911867594E-2</v>
      </c>
      <c r="H9" s="123">
        <v>3.0983323841752983E-2</v>
      </c>
      <c r="I9" s="123">
        <v>1.5156107909953144E-2</v>
      </c>
      <c r="J9" s="123">
        <v>1.6311224453621532E-2</v>
      </c>
      <c r="K9" s="123">
        <v>1.6602234796124792E-2</v>
      </c>
      <c r="L9" s="123">
        <v>1.5382191666651411E-2</v>
      </c>
      <c r="M9" s="123">
        <v>1.3308120291039484E-2</v>
      </c>
      <c r="N9" s="123">
        <v>1.1349083631071092E-2</v>
      </c>
      <c r="O9" s="123">
        <v>2.3568421219241711E-2</v>
      </c>
      <c r="P9" s="123">
        <v>2.3837611248050422E-2</v>
      </c>
      <c r="Q9" s="123">
        <v>1.9645400081699817E-2</v>
      </c>
      <c r="R9" s="123">
        <v>1.8398324377865195E-2</v>
      </c>
      <c r="S9" s="123">
        <v>1.8174019799101066E-2</v>
      </c>
      <c r="T9" s="123">
        <v>1.7234412406068707E-2</v>
      </c>
      <c r="U9" s="123">
        <v>1.73238245822042E-2</v>
      </c>
      <c r="V9" s="123">
        <v>1.9378837149349501E-2</v>
      </c>
      <c r="W9" s="123">
        <v>1.7786367048916035E-2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5.3636194380686018</v>
      </c>
      <c r="C11" s="99">
        <v>5.3305283679139652</v>
      </c>
      <c r="D11" s="99">
        <v>5.5755782894083783</v>
      </c>
      <c r="E11" s="99">
        <v>5.5953521703578026</v>
      </c>
      <c r="F11" s="99">
        <v>5.683125979462222</v>
      </c>
      <c r="G11" s="99">
        <v>5.5959708793736596</v>
      </c>
      <c r="H11" s="99">
        <v>5.6172766125098166</v>
      </c>
      <c r="I11" s="99">
        <v>5.1833889052039757</v>
      </c>
      <c r="J11" s="99">
        <v>5.598827793705591</v>
      </c>
      <c r="K11" s="99">
        <v>5.9449835765790189</v>
      </c>
      <c r="L11" s="99">
        <v>5.6042451638833306</v>
      </c>
      <c r="M11" s="99">
        <v>4.6723600512722259</v>
      </c>
      <c r="N11" s="99">
        <v>4.0503618470000395</v>
      </c>
      <c r="O11" s="99">
        <v>5.6278022954232165</v>
      </c>
      <c r="P11" s="99">
        <v>5.3623274064661999</v>
      </c>
      <c r="Q11" s="99">
        <v>5.0189319732533111</v>
      </c>
      <c r="R11" s="99">
        <v>4.9421403721684563</v>
      </c>
      <c r="S11" s="99">
        <v>5.0642301257582059</v>
      </c>
      <c r="T11" s="99">
        <v>4.9870122444106091</v>
      </c>
      <c r="U11" s="99">
        <v>4.8672072610274624</v>
      </c>
      <c r="V11" s="99">
        <v>4.8147601753792895</v>
      </c>
      <c r="W11" s="99">
        <v>4.7169445413725324</v>
      </c>
      <c r="DA11" s="63" t="s">
        <v>3091</v>
      </c>
    </row>
    <row r="12" spans="1:105" ht="12" customHeight="1" x14ac:dyDescent="0.25">
      <c r="A12" s="97" t="s">
        <v>123</v>
      </c>
      <c r="B12" s="99">
        <v>1.0590325513292362</v>
      </c>
      <c r="C12" s="99">
        <v>1.0436982927979868</v>
      </c>
      <c r="D12" s="99">
        <v>1.1229211628845825</v>
      </c>
      <c r="E12" s="99">
        <v>1.0946836658182177</v>
      </c>
      <c r="F12" s="99">
        <v>1.1335365914294688</v>
      </c>
      <c r="G12" s="99">
        <v>1.2692053760567141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1.0590325513292362</v>
      </c>
      <c r="C13" s="102">
        <v>1.0436982927979868</v>
      </c>
      <c r="D13" s="102">
        <v>1.1229211628845825</v>
      </c>
      <c r="E13" s="102">
        <v>1.0946836658182177</v>
      </c>
      <c r="F13" s="102">
        <v>1.1335365914294688</v>
      </c>
      <c r="G13" s="102">
        <v>1.2692053760567141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9.7516453122378235E-2</v>
      </c>
      <c r="C19" s="123">
        <v>9.7838831876017232E-2</v>
      </c>
      <c r="D19" s="123">
        <v>0.10352645484362182</v>
      </c>
      <c r="E19" s="123">
        <v>9.9750320883349675E-2</v>
      </c>
      <c r="F19" s="123">
        <v>0.11359936726877663</v>
      </c>
      <c r="G19" s="123">
        <v>0.10491413322155012</v>
      </c>
      <c r="H19" s="123">
        <v>0.10846066146905145</v>
      </c>
      <c r="I19" s="123">
        <v>0.11897722748813395</v>
      </c>
      <c r="J19" s="123">
        <v>0.11867311485186485</v>
      </c>
      <c r="K19" s="123">
        <v>0.10278579942237177</v>
      </c>
      <c r="L19" s="123">
        <v>0.12603556959604906</v>
      </c>
      <c r="M19" s="123">
        <v>0.11792352987773133</v>
      </c>
      <c r="N19" s="123">
        <v>4.0573340882244624E-2</v>
      </c>
      <c r="O19" s="123">
        <v>0.29486334351161636</v>
      </c>
      <c r="P19" s="123">
        <v>0.32631444492572992</v>
      </c>
      <c r="Q19" s="123">
        <v>0.29754726848509672</v>
      </c>
      <c r="R19" s="123">
        <v>0.28215765477929378</v>
      </c>
      <c r="S19" s="123">
        <v>0.30408051872899317</v>
      </c>
      <c r="T19" s="123">
        <v>0.40358218272651347</v>
      </c>
      <c r="U19" s="123">
        <v>0.4636733763400257</v>
      </c>
      <c r="V19" s="123">
        <v>0.59361029824493738</v>
      </c>
      <c r="W19" s="123">
        <v>0.62476076421165472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2.2510598869495433</v>
      </c>
      <c r="C21" s="99">
        <v>2.2579627025963043</v>
      </c>
      <c r="D21" s="99">
        <v>2.3897207141459256</v>
      </c>
      <c r="E21" s="99">
        <v>2.3004917753722522</v>
      </c>
      <c r="F21" s="99">
        <v>2.6161764730704826</v>
      </c>
      <c r="G21" s="99">
        <v>2.4220607310716713</v>
      </c>
      <c r="H21" s="99">
        <v>2.3980387712608575</v>
      </c>
      <c r="I21" s="99">
        <v>2.4592985154415379</v>
      </c>
      <c r="J21" s="99">
        <v>2.4687604044183402</v>
      </c>
      <c r="K21" s="99">
        <v>2.1650518633231939</v>
      </c>
      <c r="L21" s="99">
        <v>2.6748908265724585</v>
      </c>
      <c r="M21" s="99">
        <v>2.4886375540316847</v>
      </c>
      <c r="N21" s="99">
        <v>0.77572363639148656</v>
      </c>
      <c r="O21" s="99">
        <v>2.784542817399247</v>
      </c>
      <c r="P21" s="99">
        <v>2.6855565118974707</v>
      </c>
      <c r="Q21" s="99">
        <v>2.3406760929949324</v>
      </c>
      <c r="R21" s="99">
        <v>2.1984134400690554</v>
      </c>
      <c r="S21" s="99">
        <v>2.1848117091189656</v>
      </c>
      <c r="T21" s="99">
        <v>2.6296869756775689</v>
      </c>
      <c r="U21" s="99">
        <v>2.7114145119751174</v>
      </c>
      <c r="V21" s="99">
        <v>3.0267480319093543</v>
      </c>
      <c r="W21" s="99">
        <v>2.9093337079706911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22.830281702448669</v>
      </c>
      <c r="C24" s="118">
        <f t="shared" si="7"/>
        <v>25.58286214748756</v>
      </c>
      <c r="D24" s="118">
        <f t="shared" si="7"/>
        <v>22.670207803683468</v>
      </c>
      <c r="E24" s="118">
        <f t="shared" si="7"/>
        <v>26.653189386457676</v>
      </c>
      <c r="F24" s="118">
        <f t="shared" si="7"/>
        <v>29.47950249001439</v>
      </c>
      <c r="G24" s="118">
        <f t="shared" si="7"/>
        <v>29.252316890813898</v>
      </c>
      <c r="H24" s="118">
        <f t="shared" si="7"/>
        <v>28.642017553540136</v>
      </c>
      <c r="I24" s="118">
        <f t="shared" si="7"/>
        <v>26.933168136235846</v>
      </c>
      <c r="J24" s="118">
        <f t="shared" si="7"/>
        <v>26.169763272742834</v>
      </c>
      <c r="K24" s="118">
        <f t="shared" si="7"/>
        <v>20.022927105385211</v>
      </c>
      <c r="L24" s="118">
        <f t="shared" si="7"/>
        <v>22.525542965050033</v>
      </c>
      <c r="M24" s="118">
        <f t="shared" si="7"/>
        <v>17.925454393387369</v>
      </c>
      <c r="N24" s="118">
        <f t="shared" si="7"/>
        <v>7.1319669308362794</v>
      </c>
      <c r="O24" s="118">
        <f t="shared" si="7"/>
        <v>19.436726192149642</v>
      </c>
      <c r="P24" s="118">
        <f t="shared" si="7"/>
        <v>28.671960709738517</v>
      </c>
      <c r="Q24" s="118">
        <f t="shared" si="7"/>
        <v>24.698208376239293</v>
      </c>
      <c r="R24" s="118">
        <f t="shared" ref="R24:V24" si="8">R25+R28+R30+R39</f>
        <v>23.607622949809215</v>
      </c>
      <c r="S24" s="118">
        <f t="shared" si="8"/>
        <v>23.646340501193354</v>
      </c>
      <c r="T24" s="118">
        <f t="shared" si="8"/>
        <v>17.787355572010021</v>
      </c>
      <c r="U24" s="118">
        <f t="shared" si="8"/>
        <v>14.282888061852734</v>
      </c>
      <c r="V24" s="118">
        <f t="shared" si="8"/>
        <v>6.5353245325596454</v>
      </c>
      <c r="W24" s="118">
        <f t="shared" ref="W24" si="9">W25+W28+W30+W39</f>
        <v>22.88215907279487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22.694922971776009</v>
      </c>
      <c r="C25" s="123">
        <f t="shared" si="10"/>
        <v>25.448481174165327</v>
      </c>
      <c r="D25" s="123">
        <f t="shared" si="10"/>
        <v>22.528717120088899</v>
      </c>
      <c r="E25" s="123">
        <f t="shared" si="10"/>
        <v>26.516907473386709</v>
      </c>
      <c r="F25" s="123">
        <f t="shared" si="10"/>
        <v>29.335697021830885</v>
      </c>
      <c r="G25" s="123">
        <f t="shared" si="10"/>
        <v>29.120775827704065</v>
      </c>
      <c r="H25" s="123">
        <f t="shared" si="10"/>
        <v>28.512412934221402</v>
      </c>
      <c r="I25" s="123">
        <f t="shared" si="10"/>
        <v>26.803649390637304</v>
      </c>
      <c r="J25" s="123">
        <f t="shared" si="10"/>
        <v>26.037690161028049</v>
      </c>
      <c r="K25" s="123">
        <f t="shared" si="10"/>
        <v>19.904310861030915</v>
      </c>
      <c r="L25" s="123">
        <f t="shared" si="10"/>
        <v>22.389905209952403</v>
      </c>
      <c r="M25" s="123">
        <f t="shared" si="10"/>
        <v>17.798415489053507</v>
      </c>
      <c r="N25" s="123">
        <f t="shared" si="10"/>
        <v>7.0788578381494771</v>
      </c>
      <c r="O25" s="123">
        <f t="shared" si="10"/>
        <v>19.209991135843275</v>
      </c>
      <c r="P25" s="123">
        <f t="shared" si="10"/>
        <v>28.410595084945822</v>
      </c>
      <c r="Q25" s="123">
        <f t="shared" si="10"/>
        <v>24.444617201282099</v>
      </c>
      <c r="R25" s="123">
        <f t="shared" ref="R25:V25" si="11">SUM(R26:R27)</f>
        <v>23.352567953269549</v>
      </c>
      <c r="S25" s="123">
        <f t="shared" si="11"/>
        <v>23.357653114811807</v>
      </c>
      <c r="T25" s="123">
        <f t="shared" si="11"/>
        <v>17.380863926921698</v>
      </c>
      <c r="U25" s="123">
        <f t="shared" si="11"/>
        <v>13.803047370011921</v>
      </c>
      <c r="V25" s="123">
        <f t="shared" si="11"/>
        <v>5.9171739420159541</v>
      </c>
      <c r="W25" s="123">
        <f t="shared" ref="W25" si="12">SUM(W26:W27)</f>
        <v>22.230843875582348</v>
      </c>
      <c r="DA25" s="130" t="s">
        <v>3104</v>
      </c>
    </row>
    <row r="26" spans="1:105" ht="12" customHeight="1" x14ac:dyDescent="0.25">
      <c r="A26" s="97" t="s">
        <v>74</v>
      </c>
      <c r="B26" s="99">
        <v>22.694922971776009</v>
      </c>
      <c r="C26" s="99">
        <v>25.448481174165327</v>
      </c>
      <c r="D26" s="99">
        <v>22.528717120088899</v>
      </c>
      <c r="E26" s="99">
        <v>26.516907473386709</v>
      </c>
      <c r="F26" s="99">
        <v>29.335697021830885</v>
      </c>
      <c r="G26" s="99">
        <v>29.120775827704065</v>
      </c>
      <c r="H26" s="99">
        <v>28.512412934221402</v>
      </c>
      <c r="I26" s="99">
        <v>26.803649390637304</v>
      </c>
      <c r="J26" s="99">
        <v>26.037690161028049</v>
      </c>
      <c r="K26" s="99">
        <v>19.904310861030915</v>
      </c>
      <c r="L26" s="99">
        <v>22.389905209952403</v>
      </c>
      <c r="M26" s="99">
        <v>17.798415489053507</v>
      </c>
      <c r="N26" s="99">
        <v>7.0788578381494771</v>
      </c>
      <c r="O26" s="99">
        <v>19.209991135843275</v>
      </c>
      <c r="P26" s="99">
        <v>28.410595084945822</v>
      </c>
      <c r="Q26" s="99">
        <v>24.444617201282099</v>
      </c>
      <c r="R26" s="99">
        <v>23.352567953269549</v>
      </c>
      <c r="S26" s="99">
        <v>23.357653114811807</v>
      </c>
      <c r="T26" s="99">
        <v>17.380863926921698</v>
      </c>
      <c r="U26" s="99">
        <v>13.803047370011921</v>
      </c>
      <c r="V26" s="99">
        <v>5.9171739420159541</v>
      </c>
      <c r="W26" s="99">
        <v>22.230843875582348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3.7831479969895762E-2</v>
      </c>
      <c r="C30" s="123">
        <v>3.8546558924167001E-2</v>
      </c>
      <c r="D30" s="123">
        <v>4.0645604517208486E-2</v>
      </c>
      <c r="E30" s="123">
        <v>4.2858875918739901E-2</v>
      </c>
      <c r="F30" s="123">
        <v>4.3367067497496151E-2</v>
      </c>
      <c r="G30" s="123">
        <v>4.0706823102929099E-2</v>
      </c>
      <c r="H30" s="123">
        <v>3.7110824000407779E-2</v>
      </c>
      <c r="I30" s="123">
        <v>3.1508637813420455E-2</v>
      </c>
      <c r="J30" s="123">
        <v>3.0033581352123875E-2</v>
      </c>
      <c r="K30" s="123">
        <v>2.8111986773831633E-2</v>
      </c>
      <c r="L30" s="123">
        <v>2.357112847565461E-2</v>
      </c>
      <c r="M30" s="123">
        <v>1.7557310008711299E-2</v>
      </c>
      <c r="N30" s="123">
        <v>1.4574873037271374E-2</v>
      </c>
      <c r="O30" s="123">
        <v>2.3941621318011922E-2</v>
      </c>
      <c r="P30" s="123">
        <v>2.5005862223827929E-2</v>
      </c>
      <c r="Q30" s="123">
        <v>2.3596357956000791E-2</v>
      </c>
      <c r="R30" s="123">
        <v>2.2889246881265216E-2</v>
      </c>
      <c r="S30" s="123">
        <v>2.3987339417853918E-2</v>
      </c>
      <c r="T30" s="123">
        <v>2.4485053853235985E-2</v>
      </c>
      <c r="U30" s="123">
        <v>2.6262462569663442E-2</v>
      </c>
      <c r="V30" s="123">
        <v>2.754497078557154E-2</v>
      </c>
      <c r="W30" s="123">
        <v>2.5809254769253751E-2</v>
      </c>
      <c r="DA30" s="130" t="s">
        <v>3109</v>
      </c>
    </row>
    <row r="31" spans="1:105" ht="12" customHeight="1" x14ac:dyDescent="0.25">
      <c r="A31" s="97" t="s">
        <v>141</v>
      </c>
      <c r="B31" s="99">
        <v>5.3636194380686009</v>
      </c>
      <c r="C31" s="99">
        <v>5.3124175349976941</v>
      </c>
      <c r="D31" s="99">
        <v>5.551552013979471</v>
      </c>
      <c r="E31" s="99">
        <v>5.5364214544812089</v>
      </c>
      <c r="F31" s="99">
        <v>5.5770102160106392</v>
      </c>
      <c r="G31" s="99">
        <v>5.4396467549918102</v>
      </c>
      <c r="H31" s="99">
        <v>5.5126304563578197</v>
      </c>
      <c r="I31" s="99">
        <v>5.2321813763152223</v>
      </c>
      <c r="J31" s="99">
        <v>5.6402616563013259</v>
      </c>
      <c r="K31" s="99">
        <v>5.9569113518185226</v>
      </c>
      <c r="L31" s="99">
        <v>5.586862604132194</v>
      </c>
      <c r="M31" s="99">
        <v>4.600154197493155</v>
      </c>
      <c r="N31" s="99">
        <v>4.0248570916166262</v>
      </c>
      <c r="O31" s="99">
        <v>5.849734157318129</v>
      </c>
      <c r="P31" s="99">
        <v>5.5756976024175717</v>
      </c>
      <c r="Q31" s="99">
        <v>5.1977112273987549</v>
      </c>
      <c r="R31" s="99">
        <v>5.0393605935368031</v>
      </c>
      <c r="S31" s="99">
        <v>5.1243914822299317</v>
      </c>
      <c r="T31" s="99">
        <v>4.9785639436271136</v>
      </c>
      <c r="U31" s="99">
        <v>4.8946604652850034</v>
      </c>
      <c r="V31" s="99">
        <v>4.8280315991495248</v>
      </c>
      <c r="W31" s="99">
        <v>4.7992718459752961</v>
      </c>
      <c r="DA31" s="63" t="s">
        <v>3110</v>
      </c>
    </row>
    <row r="32" spans="1:105" ht="12" customHeight="1" x14ac:dyDescent="0.25">
      <c r="A32" s="97" t="s">
        <v>140</v>
      </c>
      <c r="B32" s="99">
        <v>1.0590325513292362</v>
      </c>
      <c r="C32" s="99">
        <v>1.0386921243527665</v>
      </c>
      <c r="D32" s="99">
        <v>1.1166373022906002</v>
      </c>
      <c r="E32" s="99">
        <v>1.0811609085578588</v>
      </c>
      <c r="F32" s="99">
        <v>1.1167333369548407</v>
      </c>
      <c r="G32" s="99">
        <v>1.2380665743017802</v>
      </c>
      <c r="H32" s="99">
        <v>1.117730681718871</v>
      </c>
      <c r="I32" s="99">
        <v>1.069297088786076</v>
      </c>
      <c r="J32" s="99">
        <v>1.1326916764084731</v>
      </c>
      <c r="K32" s="99">
        <v>1.2072907759889484</v>
      </c>
      <c r="L32" s="99">
        <v>1.1300615051856608</v>
      </c>
      <c r="M32" s="99">
        <v>0.73333046837164195</v>
      </c>
      <c r="N32" s="99">
        <v>4.1892131496397762E-2</v>
      </c>
      <c r="O32" s="99">
        <v>1.0217403956628759</v>
      </c>
      <c r="P32" s="99">
        <v>0.97214788814983044</v>
      </c>
      <c r="Q32" s="99">
        <v>0.86203898241894572</v>
      </c>
      <c r="R32" s="99">
        <v>0.98714800215046206</v>
      </c>
      <c r="S32" s="99">
        <v>1.0597873680426111</v>
      </c>
      <c r="T32" s="99">
        <v>1.0330146475896327</v>
      </c>
      <c r="U32" s="99">
        <v>1.0085595258413662</v>
      </c>
      <c r="V32" s="99">
        <v>0.85147666358050822</v>
      </c>
      <c r="W32" s="99">
        <v>0.89806978107820312</v>
      </c>
      <c r="DA32" s="63" t="s">
        <v>3111</v>
      </c>
    </row>
    <row r="33" spans="1:105" ht="12" customHeight="1" x14ac:dyDescent="0.25">
      <c r="A33" s="100" t="s">
        <v>50</v>
      </c>
      <c r="B33" s="102">
        <v>1.0590325513292362</v>
      </c>
      <c r="C33" s="102">
        <v>1.0386921243527665</v>
      </c>
      <c r="D33" s="102">
        <v>1.1166373022906002</v>
      </c>
      <c r="E33" s="102">
        <v>1.0811609085578588</v>
      </c>
      <c r="F33" s="102">
        <v>1.1167333369548407</v>
      </c>
      <c r="G33" s="102">
        <v>1.2380665743017802</v>
      </c>
      <c r="H33" s="102">
        <v>1.117730681718871</v>
      </c>
      <c r="I33" s="102">
        <v>1.069297088786076</v>
      </c>
      <c r="J33" s="102">
        <v>1.1326916764084731</v>
      </c>
      <c r="K33" s="102">
        <v>1.2072907759889484</v>
      </c>
      <c r="L33" s="102">
        <v>1.1300615051856608</v>
      </c>
      <c r="M33" s="102">
        <v>0.73333046837164195</v>
      </c>
      <c r="N33" s="102">
        <v>4.1892131496397762E-2</v>
      </c>
      <c r="O33" s="102">
        <v>1.0217403956628759</v>
      </c>
      <c r="P33" s="102">
        <v>0.97214788814983044</v>
      </c>
      <c r="Q33" s="102">
        <v>0.86203898241894572</v>
      </c>
      <c r="R33" s="102">
        <v>0.98714800215046206</v>
      </c>
      <c r="S33" s="102">
        <v>1.0597873680426111</v>
      </c>
      <c r="T33" s="102">
        <v>1.0330146475896327</v>
      </c>
      <c r="U33" s="102">
        <v>1.0085595258413662</v>
      </c>
      <c r="V33" s="102">
        <v>0.85147666358050822</v>
      </c>
      <c r="W33" s="102">
        <v>0.89806978107820312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9.7527250702766105E-2</v>
      </c>
      <c r="C39" s="123">
        <v>9.5834414398065851E-2</v>
      </c>
      <c r="D39" s="123">
        <v>0.10084507907735862</v>
      </c>
      <c r="E39" s="123">
        <v>9.3423037152226801E-2</v>
      </c>
      <c r="F39" s="123">
        <v>0.10043840068600829</v>
      </c>
      <c r="G39" s="123">
        <v>9.0834240006900685E-2</v>
      </c>
      <c r="H39" s="123">
        <v>9.2493795318325883E-2</v>
      </c>
      <c r="I39" s="123">
        <v>9.8010107785120745E-2</v>
      </c>
      <c r="J39" s="123">
        <v>0.10203953036266061</v>
      </c>
      <c r="K39" s="123">
        <v>9.0504257580462336E-2</v>
      </c>
      <c r="L39" s="123">
        <v>0.11206662662197303</v>
      </c>
      <c r="M39" s="123">
        <v>0.10948159432514969</v>
      </c>
      <c r="N39" s="123">
        <v>3.8534219649530979E-2</v>
      </c>
      <c r="O39" s="123">
        <v>0.20279343498835553</v>
      </c>
      <c r="P39" s="123">
        <v>0.23635976256886607</v>
      </c>
      <c r="Q39" s="123">
        <v>0.22999481700119326</v>
      </c>
      <c r="R39" s="123">
        <v>0.23216574965840039</v>
      </c>
      <c r="S39" s="123">
        <v>0.26470004696369315</v>
      </c>
      <c r="T39" s="123">
        <v>0.38200659123508646</v>
      </c>
      <c r="U39" s="123">
        <v>0.45357822927115066</v>
      </c>
      <c r="V39" s="123">
        <v>0.59060561975811976</v>
      </c>
      <c r="W39" s="123">
        <v>0.6255059424432694</v>
      </c>
      <c r="DA39" s="130" t="s">
        <v>3118</v>
      </c>
    </row>
    <row r="40" spans="1:105" ht="12" customHeight="1" x14ac:dyDescent="0.25">
      <c r="A40" s="97" t="s">
        <v>50</v>
      </c>
      <c r="B40" s="99">
        <v>2.2510598869495424</v>
      </c>
      <c r="C40" s="99">
        <v>2.2565149183268725</v>
      </c>
      <c r="D40" s="99">
        <v>2.3878070624201713</v>
      </c>
      <c r="E40" s="99">
        <v>2.29584993594113</v>
      </c>
      <c r="F40" s="99">
        <v>2.603952584398693</v>
      </c>
      <c r="G40" s="99">
        <v>2.4009223506781248</v>
      </c>
      <c r="H40" s="99">
        <v>2.3876330156002736</v>
      </c>
      <c r="I40" s="99">
        <v>2.4638923866685785</v>
      </c>
      <c r="J40" s="99">
        <v>2.4718216346671702</v>
      </c>
      <c r="K40" s="99">
        <v>2.166193307660337</v>
      </c>
      <c r="L40" s="99">
        <v>2.6743518788427307</v>
      </c>
      <c r="M40" s="99">
        <v>2.48521683611858</v>
      </c>
      <c r="N40" s="99">
        <v>0.77493096003143613</v>
      </c>
      <c r="O40" s="99">
        <v>2.7854174164926739</v>
      </c>
      <c r="P40" s="99">
        <v>2.685953773756673</v>
      </c>
      <c r="Q40" s="99">
        <v>2.3408476840244088</v>
      </c>
      <c r="R40" s="99">
        <v>2.1982473670850102</v>
      </c>
      <c r="S40" s="99">
        <v>2.1854749495131176</v>
      </c>
      <c r="T40" s="99">
        <v>2.628214768328498</v>
      </c>
      <c r="U40" s="99">
        <v>2.7126683395334803</v>
      </c>
      <c r="V40" s="99">
        <v>3.0268445834176281</v>
      </c>
      <c r="W40" s="99">
        <v>2.9089811321470824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32.503091852075002</v>
      </c>
      <c r="C43" s="118">
        <f t="shared" si="14"/>
        <v>34.275982116045483</v>
      </c>
      <c r="D43" s="118">
        <f t="shared" si="14"/>
        <v>35.080449208759738</v>
      </c>
      <c r="E43" s="118">
        <f t="shared" si="14"/>
        <v>40.982920459162379</v>
      </c>
      <c r="F43" s="118">
        <f t="shared" si="14"/>
        <v>38.09022834346009</v>
      </c>
      <c r="G43" s="118">
        <f t="shared" si="14"/>
        <v>39.704148437010204</v>
      </c>
      <c r="H43" s="118">
        <f t="shared" si="14"/>
        <v>39.296375080510288</v>
      </c>
      <c r="I43" s="118">
        <f t="shared" si="14"/>
        <v>36.577950476652134</v>
      </c>
      <c r="J43" s="118">
        <f t="shared" si="14"/>
        <v>35.998451753766929</v>
      </c>
      <c r="K43" s="118">
        <f t="shared" si="14"/>
        <v>31.29637802735099</v>
      </c>
      <c r="L43" s="118">
        <f t="shared" si="14"/>
        <v>28.880563813844844</v>
      </c>
      <c r="M43" s="118">
        <f t="shared" si="14"/>
        <v>40.706511314291937</v>
      </c>
      <c r="N43" s="118">
        <f t="shared" si="14"/>
        <v>32.088187973752724</v>
      </c>
      <c r="O43" s="118">
        <f t="shared" si="14"/>
        <v>16.00981008942772</v>
      </c>
      <c r="P43" s="118">
        <f t="shared" si="14"/>
        <v>16.72780325598967</v>
      </c>
      <c r="Q43" s="118">
        <f t="shared" si="14"/>
        <v>25.723928287986176</v>
      </c>
      <c r="R43" s="118">
        <f t="shared" ref="R43:V43" si="15">R44+R47+R49+R58</f>
        <v>23.375466299681168</v>
      </c>
      <c r="S43" s="118">
        <f t="shared" si="15"/>
        <v>23.630244572079963</v>
      </c>
      <c r="T43" s="118">
        <f t="shared" si="15"/>
        <v>20.295916420601884</v>
      </c>
      <c r="U43" s="118">
        <f t="shared" si="15"/>
        <v>22.268575440248206</v>
      </c>
      <c r="V43" s="118">
        <f t="shared" si="15"/>
        <v>24.218565292657591</v>
      </c>
      <c r="W43" s="118">
        <f t="shared" ref="W43" si="16">W44+W47+W49+W58</f>
        <v>21.788801954020791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30.64425074369435</v>
      </c>
      <c r="C44" s="123">
        <f t="shared" si="17"/>
        <v>32.495240049066709</v>
      </c>
      <c r="D44" s="123">
        <f t="shared" si="17"/>
        <v>33.409886194851786</v>
      </c>
      <c r="E44" s="123">
        <f t="shared" si="17"/>
        <v>39.339054308205242</v>
      </c>
      <c r="F44" s="123">
        <f t="shared" si="17"/>
        <v>36.55625327527207</v>
      </c>
      <c r="G44" s="123">
        <f t="shared" si="17"/>
        <v>38.27918028164985</v>
      </c>
      <c r="H44" s="123">
        <f t="shared" si="17"/>
        <v>37.912878984238965</v>
      </c>
      <c r="I44" s="123">
        <f t="shared" si="17"/>
        <v>35.278071303978962</v>
      </c>
      <c r="J44" s="123">
        <f t="shared" si="17"/>
        <v>34.641180122924666</v>
      </c>
      <c r="K44" s="123">
        <f t="shared" si="17"/>
        <v>29.992030971561796</v>
      </c>
      <c r="L44" s="123">
        <f t="shared" si="17"/>
        <v>27.652385956183846</v>
      </c>
      <c r="M44" s="123">
        <f t="shared" si="17"/>
        <v>39.437892153728548</v>
      </c>
      <c r="N44" s="123">
        <f t="shared" si="17"/>
        <v>30.955209227742831</v>
      </c>
      <c r="O44" s="123">
        <f t="shared" si="17"/>
        <v>14.948252778730705</v>
      </c>
      <c r="P44" s="123">
        <f t="shared" si="17"/>
        <v>15.599959094269238</v>
      </c>
      <c r="Q44" s="123">
        <f t="shared" si="17"/>
        <v>24.426372047784525</v>
      </c>
      <c r="R44" s="123">
        <f t="shared" ref="R44:V44" si="18">SUM(R45:R46)</f>
        <v>22.02171582658308</v>
      </c>
      <c r="S44" s="123">
        <f t="shared" si="18"/>
        <v>22.499429920945818</v>
      </c>
      <c r="T44" s="123">
        <f t="shared" si="18"/>
        <v>19.008691217020708</v>
      </c>
      <c r="U44" s="123">
        <f t="shared" si="18"/>
        <v>20.812012665179399</v>
      </c>
      <c r="V44" s="123">
        <f t="shared" si="18"/>
        <v>22.661082660526052</v>
      </c>
      <c r="W44" s="123">
        <f t="shared" ref="W44" si="19">SUM(W45:W46)</f>
        <v>20.032209254521788</v>
      </c>
      <c r="DA44" s="130" t="s">
        <v>3122</v>
      </c>
    </row>
    <row r="45" spans="1:105" ht="12" customHeight="1" x14ac:dyDescent="0.25">
      <c r="A45" s="97" t="s">
        <v>216</v>
      </c>
      <c r="B45" s="99">
        <v>30.64425074369435</v>
      </c>
      <c r="C45" s="99">
        <v>32.495240049066709</v>
      </c>
      <c r="D45" s="99">
        <v>33.409886194851786</v>
      </c>
      <c r="E45" s="99">
        <v>39.339054308205242</v>
      </c>
      <c r="F45" s="99">
        <v>36.55625327527207</v>
      </c>
      <c r="G45" s="99">
        <v>38.27918028164985</v>
      </c>
      <c r="H45" s="99">
        <v>37.912878984238965</v>
      </c>
      <c r="I45" s="99">
        <v>35.278071303978962</v>
      </c>
      <c r="J45" s="99">
        <v>34.641180122924666</v>
      </c>
      <c r="K45" s="99">
        <v>29.992030971561796</v>
      </c>
      <c r="L45" s="99">
        <v>27.652385956183846</v>
      </c>
      <c r="M45" s="99">
        <v>39.437892153728548</v>
      </c>
      <c r="N45" s="99">
        <v>30.955209227742831</v>
      </c>
      <c r="O45" s="99">
        <v>14.948252778730705</v>
      </c>
      <c r="P45" s="99">
        <v>15.599959094269238</v>
      </c>
      <c r="Q45" s="99">
        <v>24.426372047784525</v>
      </c>
      <c r="R45" s="99">
        <v>22.02171582658308</v>
      </c>
      <c r="S45" s="99">
        <v>22.499429920945818</v>
      </c>
      <c r="T45" s="99">
        <v>19.008691217020708</v>
      </c>
      <c r="U45" s="99">
        <v>20.812012665179399</v>
      </c>
      <c r="V45" s="99">
        <v>22.661082660526052</v>
      </c>
      <c r="W45" s="99">
        <v>20.032209254521788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1.76132289804305</v>
      </c>
      <c r="C49" s="123">
        <v>1.6874458570425224</v>
      </c>
      <c r="D49" s="123">
        <v>1.5799409897496171</v>
      </c>
      <c r="E49" s="123">
        <v>1.561513142469972</v>
      </c>
      <c r="F49" s="123">
        <v>1.4446199698346158</v>
      </c>
      <c r="G49" s="123">
        <v>1.3432746491818071</v>
      </c>
      <c r="H49" s="123">
        <v>1.3004078763875861</v>
      </c>
      <c r="I49" s="123">
        <v>1.2108835504607949</v>
      </c>
      <c r="J49" s="123">
        <v>1.263060171799488</v>
      </c>
      <c r="K49" s="123">
        <v>1.2184692960441272</v>
      </c>
      <c r="L49" s="123">
        <v>1.1180355596372749</v>
      </c>
      <c r="M49" s="123">
        <v>1.160822688248706</v>
      </c>
      <c r="N49" s="123">
        <v>1.0959824461859762</v>
      </c>
      <c r="O49" s="123">
        <v>0.88142691935738404</v>
      </c>
      <c r="P49" s="123">
        <v>0.92299362262417584</v>
      </c>
      <c r="Q49" s="123">
        <v>1.0970453524107338</v>
      </c>
      <c r="R49" s="123">
        <v>1.1419529236178767</v>
      </c>
      <c r="S49" s="123">
        <v>0.87076474364525269</v>
      </c>
      <c r="T49" s="123">
        <v>0.88022817206004444</v>
      </c>
      <c r="U49" s="123">
        <v>0.93206066348675753</v>
      </c>
      <c r="V49" s="123">
        <v>0.86819087824568686</v>
      </c>
      <c r="W49" s="123">
        <v>1.0549611799042216</v>
      </c>
      <c r="DA49" s="130" t="s">
        <v>3127</v>
      </c>
    </row>
    <row r="50" spans="1:105" ht="12" customHeight="1" x14ac:dyDescent="0.25">
      <c r="A50" s="97" t="s">
        <v>138</v>
      </c>
      <c r="B50" s="99">
        <v>7.1131795954805046</v>
      </c>
      <c r="C50" s="99">
        <v>7.0892245903085822</v>
      </c>
      <c r="D50" s="99">
        <v>7.0129851197416775</v>
      </c>
      <c r="E50" s="99">
        <v>7.2843165454947538</v>
      </c>
      <c r="F50" s="99">
        <v>7.2765726849014616</v>
      </c>
      <c r="G50" s="99">
        <v>7.0739141347544781</v>
      </c>
      <c r="H50" s="99">
        <v>7.1485869662972261</v>
      </c>
      <c r="I50" s="99">
        <v>6.9570455758310956</v>
      </c>
      <c r="J50" s="99">
        <v>7.6782213146823945</v>
      </c>
      <c r="K50" s="99">
        <v>7.8488557292813868</v>
      </c>
      <c r="L50" s="99">
        <v>7.3987945502037356</v>
      </c>
      <c r="M50" s="99">
        <v>7.6246662438460913</v>
      </c>
      <c r="N50" s="99">
        <v>7.2558843232412551</v>
      </c>
      <c r="O50" s="99">
        <v>6.2192756087111833</v>
      </c>
      <c r="P50" s="99">
        <v>6.6246744296552089</v>
      </c>
      <c r="Q50" s="99">
        <v>7.4109229668448435</v>
      </c>
      <c r="R50" s="99">
        <v>7.606233992339904</v>
      </c>
      <c r="S50" s="99">
        <v>6.134466412933314</v>
      </c>
      <c r="T50" s="99">
        <v>6.1460722935055729</v>
      </c>
      <c r="U50" s="99">
        <v>6.4828196977137313</v>
      </c>
      <c r="V50" s="99">
        <v>5.9382082363091238</v>
      </c>
      <c r="W50" s="99">
        <v>6.5817670490794766</v>
      </c>
      <c r="DA50" s="63" t="s">
        <v>3128</v>
      </c>
    </row>
    <row r="51" spans="1:105" ht="12" customHeight="1" x14ac:dyDescent="0.25">
      <c r="A51" s="97" t="s">
        <v>137</v>
      </c>
      <c r="B51" s="99">
        <v>1.4070894486847165</v>
      </c>
      <c r="C51" s="99">
        <v>1.392987658134474</v>
      </c>
      <c r="D51" s="99">
        <v>1.4161540278030462</v>
      </c>
      <c r="E51" s="99">
        <v>1.4244657498496665</v>
      </c>
      <c r="F51" s="99">
        <v>1.4696721744498507</v>
      </c>
      <c r="G51" s="99">
        <v>1.6210271147230788</v>
      </c>
      <c r="H51" s="99">
        <v>1.4622765164331222</v>
      </c>
      <c r="I51" s="99">
        <v>1.4181861369600799</v>
      </c>
      <c r="J51" s="99">
        <v>1.5420740234946275</v>
      </c>
      <c r="K51" s="99">
        <v>1.5800047469438927</v>
      </c>
      <c r="L51" s="99">
        <v>1.4939340960023333</v>
      </c>
      <c r="M51" s="99">
        <v>1.5317901259579811</v>
      </c>
      <c r="N51" s="99">
        <v>1.2299939567723472</v>
      </c>
      <c r="O51" s="99">
        <v>1.1596343680478962</v>
      </c>
      <c r="P51" s="99">
        <v>1.2182260753617091</v>
      </c>
      <c r="Q51" s="99">
        <v>1.3051516499765139</v>
      </c>
      <c r="R51" s="99">
        <v>1.5765284295931925</v>
      </c>
      <c r="S51" s="99">
        <v>1.308131251715698</v>
      </c>
      <c r="T51" s="99">
        <v>1.2357805294697455</v>
      </c>
      <c r="U51" s="99">
        <v>1.248000156432717</v>
      </c>
      <c r="V51" s="99">
        <v>1.1004565842156093</v>
      </c>
      <c r="W51" s="99">
        <v>1.2834402405678436</v>
      </c>
      <c r="DA51" s="63" t="s">
        <v>3129</v>
      </c>
    </row>
    <row r="52" spans="1:105" ht="12" customHeight="1" x14ac:dyDescent="0.25">
      <c r="A52" s="100" t="s">
        <v>216</v>
      </c>
      <c r="B52" s="102">
        <v>1.4070894486847165</v>
      </c>
      <c r="C52" s="102">
        <v>1.392987658134474</v>
      </c>
      <c r="D52" s="102">
        <v>1.4161540278030462</v>
      </c>
      <c r="E52" s="102">
        <v>1.4244657498496665</v>
      </c>
      <c r="F52" s="102">
        <v>1.4696721744498507</v>
      </c>
      <c r="G52" s="102">
        <v>1.6210271147230788</v>
      </c>
      <c r="H52" s="102">
        <v>1.4622765164331222</v>
      </c>
      <c r="I52" s="102">
        <v>1.4181861369600799</v>
      </c>
      <c r="J52" s="102">
        <v>1.5420740234946275</v>
      </c>
      <c r="K52" s="102">
        <v>1.5800047469438927</v>
      </c>
      <c r="L52" s="102">
        <v>1.4939340960023333</v>
      </c>
      <c r="M52" s="102">
        <v>1.5317901259579811</v>
      </c>
      <c r="N52" s="102">
        <v>1.2299939567723472</v>
      </c>
      <c r="O52" s="102">
        <v>1.1596343680478962</v>
      </c>
      <c r="P52" s="102">
        <v>1.2182260753617091</v>
      </c>
      <c r="Q52" s="102">
        <v>1.3051516499765139</v>
      </c>
      <c r="R52" s="102">
        <v>1.5765284295931925</v>
      </c>
      <c r="S52" s="102">
        <v>1.308131251715698</v>
      </c>
      <c r="T52" s="102">
        <v>1.2357805294697455</v>
      </c>
      <c r="U52" s="102">
        <v>1.248000156432717</v>
      </c>
      <c r="V52" s="102">
        <v>1.1004565842156093</v>
      </c>
      <c r="W52" s="102">
        <v>1.2834402405678436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9.7518210337602926E-2</v>
      </c>
      <c r="C58" s="123">
        <v>9.329620993625895E-2</v>
      </c>
      <c r="D58" s="123">
        <v>9.0622024158334161E-2</v>
      </c>
      <c r="E58" s="123">
        <v>8.2353008487164842E-2</v>
      </c>
      <c r="F58" s="123">
        <v>8.9355098353398138E-2</v>
      </c>
      <c r="G58" s="123">
        <v>8.1693506178547037E-2</v>
      </c>
      <c r="H58" s="123">
        <v>8.308821988373323E-2</v>
      </c>
      <c r="I58" s="123">
        <v>8.8995622212382178E-2</v>
      </c>
      <c r="J58" s="123">
        <v>9.421145904277653E-2</v>
      </c>
      <c r="K58" s="123">
        <v>8.5877759745068255E-2</v>
      </c>
      <c r="L58" s="123">
        <v>0.11014229802372565</v>
      </c>
      <c r="M58" s="123">
        <v>0.10779647231468058</v>
      </c>
      <c r="N58" s="123">
        <v>3.699629982391852E-2</v>
      </c>
      <c r="O58" s="123">
        <v>0.18013039133962952</v>
      </c>
      <c r="P58" s="123">
        <v>0.20485053909625489</v>
      </c>
      <c r="Q58" s="123">
        <v>0.20051088779091639</v>
      </c>
      <c r="R58" s="123">
        <v>0.21179754948021309</v>
      </c>
      <c r="S58" s="123">
        <v>0.26004990748889051</v>
      </c>
      <c r="T58" s="123">
        <v>0.4069970315211327</v>
      </c>
      <c r="U58" s="123">
        <v>0.52450211158204763</v>
      </c>
      <c r="V58" s="123">
        <v>0.68929175388585096</v>
      </c>
      <c r="W58" s="123">
        <v>0.70163151959477876</v>
      </c>
      <c r="DA58" s="130" t="s">
        <v>3136</v>
      </c>
    </row>
    <row r="59" spans="1:105" ht="12" customHeight="1" x14ac:dyDescent="0.25">
      <c r="A59" s="97" t="s">
        <v>50</v>
      </c>
      <c r="B59" s="99">
        <v>2.2510598869495424</v>
      </c>
      <c r="C59" s="99">
        <v>2.2545407526412502</v>
      </c>
      <c r="D59" s="99">
        <v>2.3827489663980224</v>
      </c>
      <c r="E59" s="99">
        <v>2.2891320858281614</v>
      </c>
      <c r="F59" s="99">
        <v>2.5966920248442684</v>
      </c>
      <c r="G59" s="99">
        <v>2.3970724804097654</v>
      </c>
      <c r="H59" s="99">
        <v>2.3880843329367525</v>
      </c>
      <c r="I59" s="99">
        <v>2.4658235292375017</v>
      </c>
      <c r="J59" s="99">
        <v>2.4733923156790474</v>
      </c>
      <c r="K59" s="99">
        <v>2.1668529661527951</v>
      </c>
      <c r="L59" s="99">
        <v>2.6748203668183699</v>
      </c>
      <c r="M59" s="99">
        <v>2.4859566742846435</v>
      </c>
      <c r="N59" s="99">
        <v>0.77518561618151971</v>
      </c>
      <c r="O59" s="99">
        <v>2.78612930858541</v>
      </c>
      <c r="P59" s="99">
        <v>2.686456581701377</v>
      </c>
      <c r="Q59" s="99">
        <v>2.3411091009870351</v>
      </c>
      <c r="R59" s="99">
        <v>2.1980627154379002</v>
      </c>
      <c r="S59" s="99">
        <v>2.1835668045087067</v>
      </c>
      <c r="T59" s="99">
        <v>2.6226704476094977</v>
      </c>
      <c r="U59" s="99">
        <v>2.6996393580566376</v>
      </c>
      <c r="V59" s="99">
        <v>3.0108529255517782</v>
      </c>
      <c r="W59" s="99">
        <v>2.9050180070954168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21.033906914152531</v>
      </c>
      <c r="C62" s="118">
        <f t="shared" si="21"/>
        <v>18.843100055611696</v>
      </c>
      <c r="D62" s="118">
        <f t="shared" si="21"/>
        <v>15.6330851910497</v>
      </c>
      <c r="E62" s="118">
        <f t="shared" si="21"/>
        <v>17.600098615778272</v>
      </c>
      <c r="F62" s="118">
        <f t="shared" si="21"/>
        <v>16.444212759812068</v>
      </c>
      <c r="G62" s="118">
        <f t="shared" si="21"/>
        <v>19.387676795690709</v>
      </c>
      <c r="H62" s="118">
        <f t="shared" si="21"/>
        <v>23.287180286577122</v>
      </c>
      <c r="I62" s="118">
        <f t="shared" si="21"/>
        <v>21.205986898615862</v>
      </c>
      <c r="J62" s="118">
        <f t="shared" si="21"/>
        <v>19.464467055775518</v>
      </c>
      <c r="K62" s="118">
        <f t="shared" si="21"/>
        <v>19.615107859274197</v>
      </c>
      <c r="L62" s="118">
        <f t="shared" si="21"/>
        <v>17.591293942822215</v>
      </c>
      <c r="M62" s="118">
        <f t="shared" si="21"/>
        <v>22.394618761954042</v>
      </c>
      <c r="N62" s="118">
        <f t="shared" si="21"/>
        <v>19.300689120254027</v>
      </c>
      <c r="O62" s="118">
        <f t="shared" si="21"/>
        <v>13.352650070113354</v>
      </c>
      <c r="P62" s="118">
        <f t="shared" si="21"/>
        <v>12.454634543849364</v>
      </c>
      <c r="Q62" s="118">
        <f t="shared" si="21"/>
        <v>17.367592600591383</v>
      </c>
      <c r="R62" s="118">
        <f t="shared" ref="R62:V62" si="22">R63+R66+R68+R77</f>
        <v>15.175527519784106</v>
      </c>
      <c r="S62" s="118">
        <f t="shared" si="22"/>
        <v>15.340286259146492</v>
      </c>
      <c r="T62" s="118">
        <f t="shared" si="22"/>
        <v>12.942675701717178</v>
      </c>
      <c r="U62" s="118">
        <f t="shared" si="22"/>
        <v>13.633925405464403</v>
      </c>
      <c r="V62" s="118">
        <f t="shared" si="22"/>
        <v>14.041302326684587</v>
      </c>
      <c r="W62" s="118">
        <f t="shared" ref="W62" si="23">W63+W66+W68+W77</f>
        <v>14.615985503083783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20.47732593608584</v>
      </c>
      <c r="C63" s="123">
        <f t="shared" si="24"/>
        <v>18.365887539213748</v>
      </c>
      <c r="D63" s="123">
        <f t="shared" si="24"/>
        <v>15.241986499684621</v>
      </c>
      <c r="E63" s="123">
        <f t="shared" si="24"/>
        <v>17.207582992690977</v>
      </c>
      <c r="F63" s="123">
        <f t="shared" si="24"/>
        <v>16.061030818668272</v>
      </c>
      <c r="G63" s="123">
        <f t="shared" si="24"/>
        <v>18.965579522706719</v>
      </c>
      <c r="H63" s="123">
        <f t="shared" si="24"/>
        <v>22.767943043017471</v>
      </c>
      <c r="I63" s="123">
        <f t="shared" si="24"/>
        <v>20.712417469640975</v>
      </c>
      <c r="J63" s="123">
        <f t="shared" si="24"/>
        <v>18.967073763449928</v>
      </c>
      <c r="K63" s="123">
        <f t="shared" si="24"/>
        <v>19.038985696379456</v>
      </c>
      <c r="L63" s="123">
        <f t="shared" si="24"/>
        <v>17.056091104982318</v>
      </c>
      <c r="M63" s="123">
        <f t="shared" si="24"/>
        <v>21.8769096912084</v>
      </c>
      <c r="N63" s="123">
        <f t="shared" si="24"/>
        <v>18.765297051559347</v>
      </c>
      <c r="O63" s="123">
        <f t="shared" si="24"/>
        <v>12.746663913984724</v>
      </c>
      <c r="P63" s="123">
        <f t="shared" si="24"/>
        <v>11.887369631906571</v>
      </c>
      <c r="Q63" s="123">
        <f t="shared" si="24"/>
        <v>16.758958898112535</v>
      </c>
      <c r="R63" s="123">
        <f t="shared" ref="R63:V63" si="25">SUM(R64:R65)</f>
        <v>14.57787356001449</v>
      </c>
      <c r="S63" s="123">
        <f t="shared" si="25"/>
        <v>14.654218082398529</v>
      </c>
      <c r="T63" s="123">
        <f t="shared" si="25"/>
        <v>12.286881400511687</v>
      </c>
      <c r="U63" s="123">
        <f t="shared" si="25"/>
        <v>13.022328514471305</v>
      </c>
      <c r="V63" s="123">
        <f t="shared" si="25"/>
        <v>13.479873304707326</v>
      </c>
      <c r="W63" s="123">
        <f t="shared" ref="W63" si="26">SUM(W64:W65)</f>
        <v>14.082205569197221</v>
      </c>
      <c r="DA63" s="130" t="s">
        <v>3140</v>
      </c>
    </row>
    <row r="64" spans="1:105" ht="12" customHeight="1" x14ac:dyDescent="0.25">
      <c r="A64" s="97" t="s">
        <v>217</v>
      </c>
      <c r="B64" s="99">
        <v>20.47732593608584</v>
      </c>
      <c r="C64" s="99">
        <v>18.365887539213748</v>
      </c>
      <c r="D64" s="99">
        <v>15.241986499684621</v>
      </c>
      <c r="E64" s="99">
        <v>17.207582992690977</v>
      </c>
      <c r="F64" s="99">
        <v>16.061030818668272</v>
      </c>
      <c r="G64" s="99">
        <v>18.965579522706719</v>
      </c>
      <c r="H64" s="99">
        <v>22.767943043017471</v>
      </c>
      <c r="I64" s="99">
        <v>20.712417469640975</v>
      </c>
      <c r="J64" s="99">
        <v>18.967073763449928</v>
      </c>
      <c r="K64" s="99">
        <v>19.038985696379456</v>
      </c>
      <c r="L64" s="99">
        <v>17.056091104982318</v>
      </c>
      <c r="M64" s="99">
        <v>21.8769096912084</v>
      </c>
      <c r="N64" s="99">
        <v>18.765297051559347</v>
      </c>
      <c r="O64" s="99">
        <v>12.746663913984724</v>
      </c>
      <c r="P64" s="99">
        <v>11.887369631906571</v>
      </c>
      <c r="Q64" s="99">
        <v>16.758958898112535</v>
      </c>
      <c r="R64" s="99">
        <v>14.57787356001449</v>
      </c>
      <c r="S64" s="99">
        <v>14.654218082398529</v>
      </c>
      <c r="T64" s="99">
        <v>12.286881400511687</v>
      </c>
      <c r="U64" s="99">
        <v>13.022328514471305</v>
      </c>
      <c r="V64" s="99">
        <v>13.479873304707326</v>
      </c>
      <c r="W64" s="99">
        <v>14.082205569197221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0.50998855051556857</v>
      </c>
      <c r="C68" s="123">
        <v>0.4366322200758575</v>
      </c>
      <c r="D68" s="123">
        <v>0.35422192434079169</v>
      </c>
      <c r="E68" s="123">
        <v>0.35513004565231882</v>
      </c>
      <c r="F68" s="123">
        <v>0.34621548310145905</v>
      </c>
      <c r="G68" s="123">
        <v>0.3806818007452808</v>
      </c>
      <c r="H68" s="123">
        <v>0.46763429221774538</v>
      </c>
      <c r="I68" s="123">
        <v>0.4445750911439183</v>
      </c>
      <c r="J68" s="123">
        <v>0.45126114064578671</v>
      </c>
      <c r="K68" s="123">
        <v>0.52512490876113527</v>
      </c>
      <c r="L68" s="123">
        <v>0.48719398101373756</v>
      </c>
      <c r="M68" s="123">
        <v>0.47400869761655878</v>
      </c>
      <c r="N68" s="123">
        <v>0.48907272346083291</v>
      </c>
      <c r="O68" s="123">
        <v>0.55327437433250548</v>
      </c>
      <c r="P68" s="123">
        <v>0.51773693900102147</v>
      </c>
      <c r="Q68" s="123">
        <v>0.55406509828138151</v>
      </c>
      <c r="R68" s="123">
        <v>0.5161706256441837</v>
      </c>
      <c r="S68" s="123">
        <v>0.60665734265259597</v>
      </c>
      <c r="T68" s="123">
        <v>0.57329128893123116</v>
      </c>
      <c r="U68" s="123">
        <v>0.52042847192277275</v>
      </c>
      <c r="V68" s="123">
        <v>0.4774629194284199</v>
      </c>
      <c r="W68" s="123">
        <v>0.45104680241716888</v>
      </c>
      <c r="DA68" s="130" t="s">
        <v>3145</v>
      </c>
    </row>
    <row r="69" spans="1:105" ht="12" customHeight="1" x14ac:dyDescent="0.25">
      <c r="A69" s="97" t="s">
        <v>134</v>
      </c>
      <c r="B69" s="99">
        <v>5.0897579123508585</v>
      </c>
      <c r="C69" s="99">
        <v>4.3594437057489532</v>
      </c>
      <c r="D69" s="99">
        <v>3.5717836338281694</v>
      </c>
      <c r="E69" s="99">
        <v>3.6130575994163712</v>
      </c>
      <c r="F69" s="99">
        <v>3.5480147654578871</v>
      </c>
      <c r="G69" s="99">
        <v>3.8951658149081831</v>
      </c>
      <c r="H69" s="99">
        <v>4.7793490626480821</v>
      </c>
      <c r="I69" s="99">
        <v>4.5416280624940057</v>
      </c>
      <c r="J69" s="99">
        <v>4.6262935582201958</v>
      </c>
      <c r="K69" s="99">
        <v>5.4180897627662477</v>
      </c>
      <c r="L69" s="99">
        <v>4.9399241641756744</v>
      </c>
      <c r="M69" s="99">
        <v>4.6174908821225955</v>
      </c>
      <c r="N69" s="99">
        <v>4.4295361296616447</v>
      </c>
      <c r="O69" s="99">
        <v>4.7537630723700062</v>
      </c>
      <c r="P69" s="99">
        <v>4.3644922140320874</v>
      </c>
      <c r="Q69" s="99">
        <v>4.6061505303696268</v>
      </c>
      <c r="R69" s="99">
        <v>4.1348479842740078</v>
      </c>
      <c r="S69" s="99">
        <v>4.6029760736083549</v>
      </c>
      <c r="T69" s="99">
        <v>4.3497737001794645</v>
      </c>
      <c r="U69" s="99">
        <v>4.1881145847523547</v>
      </c>
      <c r="V69" s="99">
        <v>4.1640235852892511</v>
      </c>
      <c r="W69" s="99">
        <v>4.2615665559705898</v>
      </c>
      <c r="DA69" s="63" t="s">
        <v>3146</v>
      </c>
    </row>
    <row r="70" spans="1:105" ht="12" customHeight="1" x14ac:dyDescent="0.25">
      <c r="A70" s="97" t="s">
        <v>133</v>
      </c>
      <c r="B70" s="99">
        <v>1.0136389425455907</v>
      </c>
      <c r="C70" s="99">
        <v>0.83641685809499189</v>
      </c>
      <c r="D70" s="99">
        <v>0.31551654330487194</v>
      </c>
      <c r="E70" s="99">
        <v>0.51667126051775492</v>
      </c>
      <c r="F70" s="99">
        <v>0.38888487130578786</v>
      </c>
      <c r="G70" s="99">
        <v>0.86108943506197289</v>
      </c>
      <c r="H70" s="99">
        <v>0.97266498537136992</v>
      </c>
      <c r="I70" s="99">
        <v>0.92911292931924128</v>
      </c>
      <c r="J70" s="99">
        <v>0.92134876747120109</v>
      </c>
      <c r="K70" s="99">
        <v>1.1132636801430897</v>
      </c>
      <c r="L70" s="99">
        <v>1.010337988870371</v>
      </c>
      <c r="M70" s="99">
        <v>0.91668114233059994</v>
      </c>
      <c r="N70" s="99">
        <v>0.7305424463396919</v>
      </c>
      <c r="O70" s="99">
        <v>0.87665234040413809</v>
      </c>
      <c r="P70" s="99">
        <v>0.78370613526796484</v>
      </c>
      <c r="Q70" s="99">
        <v>0.79315090712413705</v>
      </c>
      <c r="R70" s="99">
        <v>0.8269711811268865</v>
      </c>
      <c r="S70" s="99">
        <v>0.95114465533420312</v>
      </c>
      <c r="T70" s="99">
        <v>0.86527844979182356</v>
      </c>
      <c r="U70" s="99">
        <v>0.79803387394448577</v>
      </c>
      <c r="V70" s="99">
        <v>0.78248879754168854</v>
      </c>
      <c r="W70" s="99">
        <v>0.83396916301064605</v>
      </c>
      <c r="DA70" s="63" t="s">
        <v>3147</v>
      </c>
    </row>
    <row r="71" spans="1:105" ht="12" customHeight="1" x14ac:dyDescent="0.25">
      <c r="A71" s="100" t="s">
        <v>217</v>
      </c>
      <c r="B71" s="102">
        <v>1.0136389425455907</v>
      </c>
      <c r="C71" s="102">
        <v>0.83641685809499189</v>
      </c>
      <c r="D71" s="102">
        <v>0.31551654330487194</v>
      </c>
      <c r="E71" s="102">
        <v>0.51667126051775492</v>
      </c>
      <c r="F71" s="102">
        <v>0.38888487130578786</v>
      </c>
      <c r="G71" s="102">
        <v>0.86108943506197289</v>
      </c>
      <c r="H71" s="102">
        <v>0.97266498537136992</v>
      </c>
      <c r="I71" s="102">
        <v>0.92911292931924128</v>
      </c>
      <c r="J71" s="102">
        <v>0.92134876747120109</v>
      </c>
      <c r="K71" s="102">
        <v>1.1132636801430897</v>
      </c>
      <c r="L71" s="102">
        <v>1.010337988870371</v>
      </c>
      <c r="M71" s="102">
        <v>0.91668114233059994</v>
      </c>
      <c r="N71" s="102">
        <v>0.7305424463396919</v>
      </c>
      <c r="O71" s="102">
        <v>0.87665234040413809</v>
      </c>
      <c r="P71" s="102">
        <v>0.78370613526796484</v>
      </c>
      <c r="Q71" s="102">
        <v>0.79315090712413705</v>
      </c>
      <c r="R71" s="102">
        <v>0.8269711811268865</v>
      </c>
      <c r="S71" s="102">
        <v>0.95114465533420312</v>
      </c>
      <c r="T71" s="102">
        <v>0.86527844979182356</v>
      </c>
      <c r="U71" s="102">
        <v>0.79803387394448577</v>
      </c>
      <c r="V71" s="102">
        <v>0.78248879754168854</v>
      </c>
      <c r="W71" s="102">
        <v>0.83396916301064605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4.6592427551120752E-2</v>
      </c>
      <c r="C77" s="123">
        <v>4.058029632208985E-2</v>
      </c>
      <c r="D77" s="123">
        <v>3.6876767024287965E-2</v>
      </c>
      <c r="E77" s="123">
        <v>3.7385577434974962E-2</v>
      </c>
      <c r="F77" s="123">
        <v>3.6966458042337794E-2</v>
      </c>
      <c r="G77" s="123">
        <v>4.1415472238711372E-2</v>
      </c>
      <c r="H77" s="123">
        <v>5.160295134190393E-2</v>
      </c>
      <c r="I77" s="123">
        <v>4.8994337830969514E-2</v>
      </c>
      <c r="J77" s="123">
        <v>4.6132151679803376E-2</v>
      </c>
      <c r="K77" s="123">
        <v>5.0997254133606312E-2</v>
      </c>
      <c r="L77" s="123">
        <v>4.800885682615888E-2</v>
      </c>
      <c r="M77" s="123">
        <v>4.370037312908269E-2</v>
      </c>
      <c r="N77" s="123">
        <v>4.6319345233848321E-2</v>
      </c>
      <c r="O77" s="123">
        <v>5.2711781796124298E-2</v>
      </c>
      <c r="P77" s="123">
        <v>4.9527972941771602E-2</v>
      </c>
      <c r="Q77" s="123">
        <v>5.456860419746716E-2</v>
      </c>
      <c r="R77" s="123">
        <v>8.1483334125432252E-2</v>
      </c>
      <c r="S77" s="123">
        <v>7.9410834095367019E-2</v>
      </c>
      <c r="T77" s="123">
        <v>8.2503012274258103E-2</v>
      </c>
      <c r="U77" s="123">
        <v>9.1168419070325232E-2</v>
      </c>
      <c r="V77" s="123">
        <v>8.3966102548841154E-2</v>
      </c>
      <c r="W77" s="123">
        <v>8.2733131469392568E-2</v>
      </c>
      <c r="DA77" s="130" t="s">
        <v>3154</v>
      </c>
    </row>
    <row r="78" spans="1:105" ht="12" customHeight="1" x14ac:dyDescent="0.25">
      <c r="A78" s="97" t="s">
        <v>192</v>
      </c>
      <c r="B78" s="99">
        <v>1.9650507593800601</v>
      </c>
      <c r="C78" s="99">
        <v>1.7241082180560028</v>
      </c>
      <c r="D78" s="99">
        <v>1.6073437569931102</v>
      </c>
      <c r="E78" s="99">
        <v>1.6620864298380984</v>
      </c>
      <c r="F78" s="99">
        <v>1.6771340210505856</v>
      </c>
      <c r="G78" s="99">
        <v>1.8715917480492184</v>
      </c>
      <c r="H78" s="99">
        <v>2.3119724253583898</v>
      </c>
      <c r="I78" s="99">
        <v>2.1881641282344897</v>
      </c>
      <c r="J78" s="99">
        <v>2.075739152135903</v>
      </c>
      <c r="K78" s="99">
        <v>2.3305302029730246</v>
      </c>
      <c r="L78" s="99">
        <v>2.1604819541490539</v>
      </c>
      <c r="M78" s="99">
        <v>1.9254312874927613</v>
      </c>
      <c r="N78" s="99">
        <v>1.9420226126630633</v>
      </c>
      <c r="O78" s="99">
        <v>2.1670014867238505</v>
      </c>
      <c r="P78" s="99">
        <v>1.9043356273438077</v>
      </c>
      <c r="Q78" s="99">
        <v>1.9085323511908139</v>
      </c>
      <c r="R78" s="99">
        <v>2.4105933074245884</v>
      </c>
      <c r="S78" s="99">
        <v>2.1883650439313254</v>
      </c>
      <c r="T78" s="99">
        <v>2.2205938941441032</v>
      </c>
      <c r="U78" s="99">
        <v>2.5202218982515769</v>
      </c>
      <c r="V78" s="99">
        <v>2.5155646334152193</v>
      </c>
      <c r="W78" s="99">
        <v>2.6563091522941877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0.11785584414073633</v>
      </c>
      <c r="C81" s="118">
        <f t="shared" si="28"/>
        <v>0.11678583258533463</v>
      </c>
      <c r="D81" s="118">
        <f t="shared" si="28"/>
        <v>0.12108708103311208</v>
      </c>
      <c r="E81" s="118">
        <f t="shared" si="28"/>
        <v>0.11732374316664949</v>
      </c>
      <c r="F81" s="118">
        <f t="shared" si="28"/>
        <v>0.1237260429676565</v>
      </c>
      <c r="G81" s="118">
        <f t="shared" si="28"/>
        <v>0.11426939435267003</v>
      </c>
      <c r="H81" s="118">
        <f t="shared" si="28"/>
        <v>0.11300912713538994</v>
      </c>
      <c r="I81" s="118">
        <f t="shared" si="28"/>
        <v>0.11236772957313475</v>
      </c>
      <c r="J81" s="118">
        <f t="shared" si="28"/>
        <v>0.11451618689910877</v>
      </c>
      <c r="K81" s="118">
        <f t="shared" si="28"/>
        <v>0.10338901882965973</v>
      </c>
      <c r="L81" s="118">
        <f t="shared" si="28"/>
        <v>0.1171864774535132</v>
      </c>
      <c r="M81" s="118">
        <f t="shared" si="28"/>
        <v>0.11009532500063388</v>
      </c>
      <c r="N81" s="118">
        <f t="shared" si="28"/>
        <v>4.6255165893159221E-2</v>
      </c>
      <c r="O81" s="118">
        <f t="shared" si="28"/>
        <v>0.16418423839779861</v>
      </c>
      <c r="P81" s="118">
        <f t="shared" si="28"/>
        <v>0.175077013394455</v>
      </c>
      <c r="Q81" s="118">
        <f t="shared" si="28"/>
        <v>0.17329706229290071</v>
      </c>
      <c r="R81" s="118">
        <f t="shared" ref="R81:V81" si="29">R82+R85+R87+R100</f>
        <v>0.17720749272170194</v>
      </c>
      <c r="S81" s="118">
        <f t="shared" si="29"/>
        <v>0.20766610312168565</v>
      </c>
      <c r="T81" s="118">
        <f t="shared" si="29"/>
        <v>0.31773914327274205</v>
      </c>
      <c r="U81" s="118">
        <f t="shared" si="29"/>
        <v>0.37594239613753244</v>
      </c>
      <c r="V81" s="118">
        <f t="shared" si="29"/>
        <v>0.43747194784407828</v>
      </c>
      <c r="W81" s="118">
        <f t="shared" ref="W81" si="30">W82+W85+W87+W100</f>
        <v>0.44551482830286543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3.7723859739757462E-2</v>
      </c>
      <c r="C87" s="123">
        <v>3.9091880453748937E-2</v>
      </c>
      <c r="D87" s="123">
        <v>4.3054925179591606E-2</v>
      </c>
      <c r="E87" s="123">
        <v>4.5558697949495144E-2</v>
      </c>
      <c r="F87" s="123">
        <v>4.5929670562817687E-2</v>
      </c>
      <c r="G87" s="123">
        <v>4.2878375024864232E-2</v>
      </c>
      <c r="H87" s="123">
        <v>3.8906620107660432E-2</v>
      </c>
      <c r="I87" s="123">
        <v>3.1525923861285762E-2</v>
      </c>
      <c r="J87" s="123">
        <v>3.0149913594549656E-2</v>
      </c>
      <c r="K87" s="123">
        <v>2.7774986391890754E-2</v>
      </c>
      <c r="L87" s="123">
        <v>2.3097052868498263E-2</v>
      </c>
      <c r="M87" s="123">
        <v>1.7353999933649604E-2</v>
      </c>
      <c r="N87" s="123">
        <v>1.4491529860587271E-2</v>
      </c>
      <c r="O87" s="123">
        <v>2.3363106435207882E-2</v>
      </c>
      <c r="P87" s="123">
        <v>2.3921034206840462E-2</v>
      </c>
      <c r="Q87" s="123">
        <v>2.2620981502868762E-2</v>
      </c>
      <c r="R87" s="123">
        <v>2.1391935608138832E-2</v>
      </c>
      <c r="S87" s="123">
        <v>2.2156331692704131E-2</v>
      </c>
      <c r="T87" s="123">
        <v>2.2448906932383147E-2</v>
      </c>
      <c r="U87" s="123">
        <v>2.4288345331227895E-2</v>
      </c>
      <c r="V87" s="123">
        <v>2.6449338820070296E-2</v>
      </c>
      <c r="W87" s="123">
        <v>2.6269651727146171E-2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5.3636194380686009</v>
      </c>
      <c r="C92" s="102">
        <v>5.300042216779695</v>
      </c>
      <c r="D92" s="102">
        <v>5.5132058185136072</v>
      </c>
      <c r="E92" s="102">
        <v>5.4975789119490468</v>
      </c>
      <c r="F92" s="102">
        <v>5.544311183937376</v>
      </c>
      <c r="G92" s="102">
        <v>5.4158549819813473</v>
      </c>
      <c r="H92" s="102">
        <v>5.5044499300239584</v>
      </c>
      <c r="I92" s="102">
        <v>5.232564385691381</v>
      </c>
      <c r="J92" s="102">
        <v>5.6418030524110048</v>
      </c>
      <c r="K92" s="102">
        <v>5.9560485124515665</v>
      </c>
      <c r="L92" s="102">
        <v>5.5778894793825931</v>
      </c>
      <c r="M92" s="102">
        <v>4.5830505207405725</v>
      </c>
      <c r="N92" s="102">
        <v>4.011834078296368</v>
      </c>
      <c r="O92" s="102">
        <v>5.8946978991534253</v>
      </c>
      <c r="P92" s="102">
        <v>5.6639768021583032</v>
      </c>
      <c r="Q92" s="102">
        <v>5.2687671994175185</v>
      </c>
      <c r="R92" s="102">
        <v>5.0800769373010084</v>
      </c>
      <c r="S92" s="102">
        <v>5.1192592436530457</v>
      </c>
      <c r="T92" s="102">
        <v>4.8965585076834435</v>
      </c>
      <c r="U92" s="102">
        <v>4.7466539158129075</v>
      </c>
      <c r="V92" s="102">
        <v>4.7220683792785172</v>
      </c>
      <c r="W92" s="102">
        <v>4.7463445158977491</v>
      </c>
      <c r="DA92" s="131" t="s">
        <v>3168</v>
      </c>
    </row>
    <row r="93" spans="1:105" ht="12" customHeight="1" x14ac:dyDescent="0.25">
      <c r="A93" s="107" t="s">
        <v>123</v>
      </c>
      <c r="B93" s="105">
        <v>1.0590325513292362</v>
      </c>
      <c r="C93" s="105">
        <v>1.037274408017645</v>
      </c>
      <c r="D93" s="105">
        <v>1.1104219486480156</v>
      </c>
      <c r="E93" s="105">
        <v>1.0747595638763481</v>
      </c>
      <c r="F93" s="105">
        <v>1.1071998089137314</v>
      </c>
      <c r="G93" s="105">
        <v>1.2304530241145308</v>
      </c>
      <c r="H93" s="105">
        <v>1.1218459566428074</v>
      </c>
      <c r="I93" s="105">
        <v>1.0661603419164112</v>
      </c>
      <c r="J93" s="105">
        <v>1.1285368799529616</v>
      </c>
      <c r="K93" s="105">
        <v>1.1958910241217982</v>
      </c>
      <c r="L93" s="105">
        <v>1.1158828146992494</v>
      </c>
      <c r="M93" s="105">
        <v>0.71863979755306295</v>
      </c>
      <c r="N93" s="105">
        <v>4.0383261810460258E-2</v>
      </c>
      <c r="O93" s="105">
        <v>1.07940883241165</v>
      </c>
      <c r="P93" s="105">
        <v>1.0096799070747449</v>
      </c>
      <c r="Q93" s="105">
        <v>0.87904908706234075</v>
      </c>
      <c r="R93" s="105">
        <v>0.98890518021050777</v>
      </c>
      <c r="S93" s="105">
        <v>1.0345196080100458</v>
      </c>
      <c r="T93" s="105">
        <v>0.96426192491922857</v>
      </c>
      <c r="U93" s="105">
        <v>0.91261746917943487</v>
      </c>
      <c r="V93" s="105">
        <v>0.88997252099147917</v>
      </c>
      <c r="W93" s="105">
        <v>0.91554015507690489</v>
      </c>
      <c r="DA93" s="132" t="s">
        <v>3169</v>
      </c>
    </row>
    <row r="94" spans="1:105" ht="12" customHeight="1" x14ac:dyDescent="0.25">
      <c r="A94" s="108" t="s">
        <v>50</v>
      </c>
      <c r="B94" s="99">
        <v>1.0590325513292362</v>
      </c>
      <c r="C94" s="99">
        <v>1.037274408017645</v>
      </c>
      <c r="D94" s="99">
        <v>1.1104219486480156</v>
      </c>
      <c r="E94" s="99">
        <v>1.0747595638763481</v>
      </c>
      <c r="F94" s="99">
        <v>1.1071998089137314</v>
      </c>
      <c r="G94" s="99">
        <v>1.2304530241145308</v>
      </c>
      <c r="H94" s="99">
        <v>1.1218459566428074</v>
      </c>
      <c r="I94" s="99">
        <v>1.0661603419164112</v>
      </c>
      <c r="J94" s="99">
        <v>1.1285368799529616</v>
      </c>
      <c r="K94" s="99">
        <v>1.1958910241217982</v>
      </c>
      <c r="L94" s="99">
        <v>1.1158828146992494</v>
      </c>
      <c r="M94" s="99">
        <v>0.71863979755306295</v>
      </c>
      <c r="N94" s="99">
        <v>4.0383261810460258E-2</v>
      </c>
      <c r="O94" s="99">
        <v>1.07940883241165</v>
      </c>
      <c r="P94" s="99">
        <v>1.0096799070747449</v>
      </c>
      <c r="Q94" s="99">
        <v>0.87904908706234075</v>
      </c>
      <c r="R94" s="99">
        <v>0.98890518021050777</v>
      </c>
      <c r="S94" s="99">
        <v>1.0345196080100458</v>
      </c>
      <c r="T94" s="99">
        <v>0.96426192491922857</v>
      </c>
      <c r="U94" s="99">
        <v>0.91261746917943487</v>
      </c>
      <c r="V94" s="99">
        <v>0.88997252099147917</v>
      </c>
      <c r="W94" s="99">
        <v>0.91554015507690489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8.0131984400978865E-2</v>
      </c>
      <c r="C100" s="123">
        <v>7.7693952131585697E-2</v>
      </c>
      <c r="D100" s="123">
        <v>7.8032155853520468E-2</v>
      </c>
      <c r="E100" s="123">
        <v>7.176504521715435E-2</v>
      </c>
      <c r="F100" s="123">
        <v>7.7796372404838818E-2</v>
      </c>
      <c r="G100" s="123">
        <v>7.1391019327805796E-2</v>
      </c>
      <c r="H100" s="123">
        <v>7.4102507027729497E-2</v>
      </c>
      <c r="I100" s="123">
        <v>8.0841805711848985E-2</v>
      </c>
      <c r="J100" s="123">
        <v>8.4366273304559106E-2</v>
      </c>
      <c r="K100" s="123">
        <v>7.5614032437768972E-2</v>
      </c>
      <c r="L100" s="123">
        <v>9.408942458501493E-2</v>
      </c>
      <c r="M100" s="123">
        <v>9.2741325066984279E-2</v>
      </c>
      <c r="N100" s="123">
        <v>3.176363603257195E-2</v>
      </c>
      <c r="O100" s="123">
        <v>0.14082113196259072</v>
      </c>
      <c r="P100" s="123">
        <v>0.15115597918761453</v>
      </c>
      <c r="Q100" s="123">
        <v>0.15067608079003195</v>
      </c>
      <c r="R100" s="123">
        <v>0.15581555711356312</v>
      </c>
      <c r="S100" s="123">
        <v>0.18550977142898153</v>
      </c>
      <c r="T100" s="123">
        <v>0.29529023634035889</v>
      </c>
      <c r="U100" s="123">
        <v>0.35165405080630452</v>
      </c>
      <c r="V100" s="123">
        <v>0.411022609024008</v>
      </c>
      <c r="W100" s="123">
        <v>0.41924517657571925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2.2510598869495428</v>
      </c>
      <c r="C102" s="99">
        <v>2.2554272960797181</v>
      </c>
      <c r="D102" s="99">
        <v>2.3848149789117197</v>
      </c>
      <c r="E102" s="99">
        <v>2.2921910364574511</v>
      </c>
      <c r="F102" s="99">
        <v>2.5997649135785008</v>
      </c>
      <c r="G102" s="99">
        <v>2.397734476239862</v>
      </c>
      <c r="H102" s="99">
        <v>2.3867242016625991</v>
      </c>
      <c r="I102" s="99">
        <v>2.4637590247104426</v>
      </c>
      <c r="J102" s="99">
        <v>2.4719273027971638</v>
      </c>
      <c r="K102" s="99">
        <v>2.1662032201797738</v>
      </c>
      <c r="L102" s="99">
        <v>2.6741245703038956</v>
      </c>
      <c r="M102" s="99">
        <v>2.4846069870351921</v>
      </c>
      <c r="N102" s="99">
        <v>0.77483334883573085</v>
      </c>
      <c r="O102" s="99">
        <v>2.7857743350902284</v>
      </c>
      <c r="P102" s="99">
        <v>2.6861890198594653</v>
      </c>
      <c r="Q102" s="99">
        <v>2.340892287374007</v>
      </c>
      <c r="R102" s="99">
        <v>2.1977914281788502</v>
      </c>
      <c r="S102" s="99">
        <v>2.1837905076290545</v>
      </c>
      <c r="T102" s="99">
        <v>2.6217900255027584</v>
      </c>
      <c r="U102" s="99">
        <v>2.7040256580269735</v>
      </c>
      <c r="V102" s="99">
        <v>3.0252090946104153</v>
      </c>
      <c r="W102" s="99">
        <v>2.914227003050307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8.885080620942333E-2</v>
      </c>
      <c r="G105" s="118">
        <f t="shared" si="35"/>
        <v>9.0325310451987578E-2</v>
      </c>
      <c r="H105" s="118">
        <f t="shared" si="35"/>
        <v>9.2846804438971101E-2</v>
      </c>
      <c r="I105" s="118">
        <f t="shared" si="35"/>
        <v>9.8888742047088168E-2</v>
      </c>
      <c r="J105" s="118">
        <f t="shared" si="35"/>
        <v>0.1009708316001105</v>
      </c>
      <c r="K105" s="118">
        <f t="shared" si="35"/>
        <v>7.9413346604575066E-2</v>
      </c>
      <c r="L105" s="118">
        <f t="shared" si="35"/>
        <v>0.10559056693258105</v>
      </c>
      <c r="M105" s="118">
        <f t="shared" si="35"/>
        <v>9.6547478262101721E-2</v>
      </c>
      <c r="N105" s="118">
        <f t="shared" si="35"/>
        <v>3.7353480575234299E-2</v>
      </c>
      <c r="O105" s="118">
        <f t="shared" si="35"/>
        <v>0.156290280268297</v>
      </c>
      <c r="P105" s="118">
        <f t="shared" si="35"/>
        <v>0.18851079455581324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8.885080620942333E-2</v>
      </c>
      <c r="G120" s="123">
        <v>9.0325310451987578E-2</v>
      </c>
      <c r="H120" s="123">
        <v>9.2846804438971101E-2</v>
      </c>
      <c r="I120" s="123">
        <v>9.8888742047088168E-2</v>
      </c>
      <c r="J120" s="123">
        <v>0.1009708316001105</v>
      </c>
      <c r="K120" s="123">
        <v>7.9413346604575066E-2</v>
      </c>
      <c r="L120" s="123">
        <v>0.10559056693258105</v>
      </c>
      <c r="M120" s="123">
        <v>9.6547478262101721E-2</v>
      </c>
      <c r="N120" s="123">
        <v>3.7353480575234299E-2</v>
      </c>
      <c r="O120" s="123">
        <v>0.156290280268297</v>
      </c>
      <c r="P120" s="123">
        <v>0.18851079455581324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2.5766733800732768</v>
      </c>
      <c r="G121" s="99">
        <v>2.384588195932472</v>
      </c>
      <c r="H121" s="99">
        <v>2.3830679806002584</v>
      </c>
      <c r="I121" s="99">
        <v>2.4646117248658896</v>
      </c>
      <c r="J121" s="99">
        <v>2.4737853742027074</v>
      </c>
      <c r="K121" s="99">
        <v>2.1685952342018577</v>
      </c>
      <c r="L121" s="99">
        <v>2.6774750900761624</v>
      </c>
      <c r="M121" s="99">
        <v>2.4879542475233904</v>
      </c>
      <c r="N121" s="99">
        <v>0.77508472193611178</v>
      </c>
      <c r="O121" s="99">
        <v>2.7856444071349404</v>
      </c>
      <c r="P121" s="99">
        <v>2.6862788224203387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9.7510894580140006E-2</v>
      </c>
      <c r="C124" s="118">
        <f t="shared" si="42"/>
        <v>9.3483932734751862E-2</v>
      </c>
      <c r="D124" s="118">
        <f t="shared" si="42"/>
        <v>8.8885976000995126E-2</v>
      </c>
      <c r="E124" s="118">
        <f t="shared" si="42"/>
        <v>7.9482751297448639E-2</v>
      </c>
      <c r="F124" s="118">
        <f t="shared" si="42"/>
        <v>8.658868394864544E-2</v>
      </c>
      <c r="G124" s="118">
        <f t="shared" si="42"/>
        <v>8.064749473059972E-2</v>
      </c>
      <c r="H124" s="118">
        <f t="shared" si="42"/>
        <v>8.3443024352207698E-2</v>
      </c>
      <c r="I124" s="118">
        <f t="shared" si="42"/>
        <v>9.1225953208255231E-2</v>
      </c>
      <c r="J124" s="118">
        <f t="shared" si="42"/>
        <v>9.6054819561843099E-2</v>
      </c>
      <c r="K124" s="118">
        <f t="shared" si="42"/>
        <v>8.6802943025898277E-2</v>
      </c>
      <c r="L124" s="118">
        <f t="shared" si="42"/>
        <v>0.11055255102835436</v>
      </c>
      <c r="M124" s="118">
        <f t="shared" si="42"/>
        <v>0.10860484652143072</v>
      </c>
      <c r="N124" s="118">
        <f t="shared" si="42"/>
        <v>3.751625662587741E-2</v>
      </c>
      <c r="O124" s="118">
        <f t="shared" si="42"/>
        <v>0.18006110327870661</v>
      </c>
      <c r="P124" s="118">
        <f t="shared" si="42"/>
        <v>0.20637789356496955</v>
      </c>
      <c r="Q124" s="118">
        <f t="shared" si="42"/>
        <v>0.20912757504649798</v>
      </c>
      <c r="R124" s="118">
        <f t="shared" ref="R124:V124" si="43">R125+R128+R130+R139</f>
        <v>0.21755863175527337</v>
      </c>
      <c r="S124" s="118">
        <f t="shared" si="43"/>
        <v>0.25674095803219688</v>
      </c>
      <c r="T124" s="118">
        <f t="shared" si="43"/>
        <v>0.40851952890639731</v>
      </c>
      <c r="U124" s="118">
        <f t="shared" si="43"/>
        <v>0.50662140824283908</v>
      </c>
      <c r="V124" s="118">
        <f t="shared" si="43"/>
        <v>0.6481311018662923</v>
      </c>
      <c r="W124" s="118">
        <f t="shared" ref="W124" si="44">W125+W128+W130+W139</f>
        <v>0.66416570251260976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9.7510894580140006E-2</v>
      </c>
      <c r="C139" s="123">
        <v>9.3483932734751862E-2</v>
      </c>
      <c r="D139" s="123">
        <v>8.8885976000995126E-2</v>
      </c>
      <c r="E139" s="123">
        <v>7.9482751297448639E-2</v>
      </c>
      <c r="F139" s="123">
        <v>8.658868394864544E-2</v>
      </c>
      <c r="G139" s="123">
        <v>8.064749473059972E-2</v>
      </c>
      <c r="H139" s="123">
        <v>8.3443024352207698E-2</v>
      </c>
      <c r="I139" s="123">
        <v>9.1225953208255231E-2</v>
      </c>
      <c r="J139" s="123">
        <v>9.6054819561843099E-2</v>
      </c>
      <c r="K139" s="123">
        <v>8.6802943025898277E-2</v>
      </c>
      <c r="L139" s="123">
        <v>0.11055255102835436</v>
      </c>
      <c r="M139" s="123">
        <v>0.10860484652143072</v>
      </c>
      <c r="N139" s="123">
        <v>3.751625662587741E-2</v>
      </c>
      <c r="O139" s="123">
        <v>0.18006110327870661</v>
      </c>
      <c r="P139" s="123">
        <v>0.20637789356496955</v>
      </c>
      <c r="Q139" s="123">
        <v>0.20912757504649798</v>
      </c>
      <c r="R139" s="123">
        <v>0.21755863175527337</v>
      </c>
      <c r="S139" s="123">
        <v>0.25674095803219688</v>
      </c>
      <c r="T139" s="123">
        <v>0.40851952890639731</v>
      </c>
      <c r="U139" s="123">
        <v>0.50662140824283908</v>
      </c>
      <c r="V139" s="123">
        <v>0.6481311018662923</v>
      </c>
      <c r="W139" s="123">
        <v>0.66416570251260976</v>
      </c>
      <c r="DA139" s="130" t="s">
        <v>3213</v>
      </c>
    </row>
    <row r="140" spans="1:105" ht="12" customHeight="1" x14ac:dyDescent="0.25">
      <c r="A140" s="97" t="s">
        <v>50</v>
      </c>
      <c r="B140" s="99">
        <v>2.2510598869495424</v>
      </c>
      <c r="C140" s="99">
        <v>2.2546883624423004</v>
      </c>
      <c r="D140" s="99">
        <v>2.3821354168093634</v>
      </c>
      <c r="E140" s="99">
        <v>2.2866688947991083</v>
      </c>
      <c r="F140" s="99">
        <v>2.5934880310365509</v>
      </c>
      <c r="G140" s="99">
        <v>2.3941413026777911</v>
      </c>
      <c r="H140" s="99">
        <v>2.3866656848341981</v>
      </c>
      <c r="I140" s="99">
        <v>2.4649551871695641</v>
      </c>
      <c r="J140" s="99">
        <v>2.4728516356074763</v>
      </c>
      <c r="K140" s="99">
        <v>2.1666673488706287</v>
      </c>
      <c r="L140" s="99">
        <v>2.6744142465756719</v>
      </c>
      <c r="M140" s="99">
        <v>2.4853385173622016</v>
      </c>
      <c r="N140" s="99">
        <v>0.77505198135256015</v>
      </c>
      <c r="O140" s="99">
        <v>2.7860543280508527</v>
      </c>
      <c r="P140" s="99">
        <v>2.6863368389025095</v>
      </c>
      <c r="Q140" s="99">
        <v>2.3409753944873759</v>
      </c>
      <c r="R140" s="99">
        <v>2.1979351078169023</v>
      </c>
      <c r="S140" s="99">
        <v>2.1846772899435933</v>
      </c>
      <c r="T140" s="99">
        <v>2.6226882148511317</v>
      </c>
      <c r="U140" s="99">
        <v>2.703095395686816</v>
      </c>
      <c r="V140" s="99">
        <v>3.0185785117800612</v>
      </c>
      <c r="W140" s="99">
        <v>2.9109931183709543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0.13542281822950522</v>
      </c>
      <c r="C143" s="118">
        <f t="shared" si="49"/>
        <v>0.13067532598292256</v>
      </c>
      <c r="D143" s="118">
        <f t="shared" si="49"/>
        <v>0.12585488128686911</v>
      </c>
      <c r="E143" s="118">
        <f t="shared" si="49"/>
        <v>0.12347485833879907</v>
      </c>
      <c r="F143" s="118">
        <f t="shared" si="49"/>
        <v>0.13005727057100397</v>
      </c>
      <c r="G143" s="118">
        <f t="shared" si="49"/>
        <v>0.12350631294925316</v>
      </c>
      <c r="H143" s="118">
        <f t="shared" si="49"/>
        <v>0.12626178555634074</v>
      </c>
      <c r="I143" s="118">
        <f t="shared" si="49"/>
        <v>0.128320027194949</v>
      </c>
      <c r="J143" s="118">
        <f t="shared" si="49"/>
        <v>0.13130816939250312</v>
      </c>
      <c r="K143" s="118">
        <f t="shared" si="49"/>
        <v>0.11854252224392781</v>
      </c>
      <c r="L143" s="118">
        <f t="shared" si="49"/>
        <v>0.13640770642611028</v>
      </c>
      <c r="M143" s="118">
        <f t="shared" si="49"/>
        <v>0.12787548440987603</v>
      </c>
      <c r="N143" s="118">
        <f t="shared" si="49"/>
        <v>5.3300578364397909E-2</v>
      </c>
      <c r="O143" s="118">
        <f t="shared" si="49"/>
        <v>0.22283173769591022</v>
      </c>
      <c r="P143" s="118">
        <f t="shared" si="49"/>
        <v>0.27831289632937695</v>
      </c>
      <c r="Q143" s="118">
        <f t="shared" si="49"/>
        <v>0.28234545002583983</v>
      </c>
      <c r="R143" s="118">
        <f t="shared" ref="R143:V143" si="50">R144+R146+R148+R157</f>
        <v>0.27548992774048042</v>
      </c>
      <c r="S143" s="118">
        <f t="shared" si="50"/>
        <v>0.31120790733292214</v>
      </c>
      <c r="T143" s="118">
        <f t="shared" si="50"/>
        <v>0.46017276806135871</v>
      </c>
      <c r="U143" s="118">
        <f t="shared" si="50"/>
        <v>0.54595974828173233</v>
      </c>
      <c r="V143" s="118">
        <f t="shared" si="50"/>
        <v>0.68812884993083812</v>
      </c>
      <c r="W143" s="118">
        <f t="shared" ref="W143" si="51">W144+W146+W148+W157</f>
        <v>0.6989315075629281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3.7988281895792238E-2</v>
      </c>
      <c r="C148" s="123">
        <v>4.2711743419922323E-2</v>
      </c>
      <c r="D148" s="123">
        <v>5.1561029900733912E-2</v>
      </c>
      <c r="E148" s="123">
        <v>5.4397248606535942E-2</v>
      </c>
      <c r="F148" s="123">
        <v>5.0970305386955392E-2</v>
      </c>
      <c r="G148" s="123">
        <v>4.531087676792684E-2</v>
      </c>
      <c r="H148" s="123">
        <v>4.0674216586878656E-2</v>
      </c>
      <c r="I148" s="123">
        <v>3.2859821687231464E-2</v>
      </c>
      <c r="J148" s="123">
        <v>3.1272998664841595E-2</v>
      </c>
      <c r="K148" s="123">
        <v>2.8919186767209656E-2</v>
      </c>
      <c r="L148" s="123">
        <v>2.3518595517312713E-2</v>
      </c>
      <c r="M148" s="123">
        <v>1.7412624476538675E-2</v>
      </c>
      <c r="N148" s="123">
        <v>1.4469568253307913E-2</v>
      </c>
      <c r="O148" s="123">
        <v>2.4351826428443184E-2</v>
      </c>
      <c r="P148" s="123">
        <v>2.6145747678043285E-2</v>
      </c>
      <c r="Q148" s="123">
        <v>2.3361955279723168E-2</v>
      </c>
      <c r="R148" s="123">
        <v>2.1498223413859516E-2</v>
      </c>
      <c r="S148" s="123">
        <v>2.2280515663270804E-2</v>
      </c>
      <c r="T148" s="123">
        <v>2.2749866254197511E-2</v>
      </c>
      <c r="U148" s="123">
        <v>2.496567185663346E-2</v>
      </c>
      <c r="V148" s="123">
        <v>2.860622678197882E-2</v>
      </c>
      <c r="W148" s="123">
        <v>2.8559810259251393E-2</v>
      </c>
      <c r="DA148" s="130" t="s">
        <v>3221</v>
      </c>
    </row>
    <row r="149" spans="1:105" ht="12" customHeight="1" x14ac:dyDescent="0.25">
      <c r="A149" s="97" t="s">
        <v>124</v>
      </c>
      <c r="B149" s="99">
        <v>5.3636194380686018</v>
      </c>
      <c r="C149" s="99">
        <v>5.2484904991865209</v>
      </c>
      <c r="D149" s="99">
        <v>5.4163576398630982</v>
      </c>
      <c r="E149" s="99">
        <v>5.4009309039864855</v>
      </c>
      <c r="F149" s="99">
        <v>5.4644653467260502</v>
      </c>
      <c r="G149" s="99">
        <v>5.3628267119147308</v>
      </c>
      <c r="H149" s="99">
        <v>5.4832150651455667</v>
      </c>
      <c r="I149" s="99">
        <v>5.2277655253020496</v>
      </c>
      <c r="J149" s="99">
        <v>5.6384397643791022</v>
      </c>
      <c r="K149" s="99">
        <v>5.9591522648511379</v>
      </c>
      <c r="L149" s="99">
        <v>5.5835724420137298</v>
      </c>
      <c r="M149" s="99">
        <v>4.5980696432983708</v>
      </c>
      <c r="N149" s="99">
        <v>4.0296922081126034</v>
      </c>
      <c r="O149" s="99">
        <v>5.8806083708358692</v>
      </c>
      <c r="P149" s="99">
        <v>5.5172034471804174</v>
      </c>
      <c r="Q149" s="99">
        <v>5.0586868044386426</v>
      </c>
      <c r="R149" s="99">
        <v>4.8596664642721832</v>
      </c>
      <c r="S149" s="99">
        <v>4.905058366394309</v>
      </c>
      <c r="T149" s="99">
        <v>4.7386001881362194</v>
      </c>
      <c r="U149" s="99">
        <v>4.6491657101602595</v>
      </c>
      <c r="V149" s="99">
        <v>4.6406047527385557</v>
      </c>
      <c r="W149" s="99">
        <v>4.6918877737130158</v>
      </c>
      <c r="DA149" s="63" t="s">
        <v>3222</v>
      </c>
    </row>
    <row r="150" spans="1:105" ht="12" customHeight="1" x14ac:dyDescent="0.25">
      <c r="A150" s="97" t="s">
        <v>123</v>
      </c>
      <c r="B150" s="99">
        <v>1.0590325513292365</v>
      </c>
      <c r="C150" s="99">
        <v>1.043698292797987</v>
      </c>
      <c r="D150" s="99">
        <v>1.0938822247307458</v>
      </c>
      <c r="E150" s="99">
        <v>1.0586085321258376</v>
      </c>
      <c r="F150" s="99">
        <v>1.0868421839970963</v>
      </c>
      <c r="G150" s="99">
        <v>1.2150544777900856</v>
      </c>
      <c r="H150" s="99">
        <v>1.1171975651217669</v>
      </c>
      <c r="I150" s="99">
        <v>1.0665750491065826</v>
      </c>
      <c r="J150" s="99">
        <v>1.1312656371271124</v>
      </c>
      <c r="K150" s="99">
        <v>1.2016179709783001</v>
      </c>
      <c r="L150" s="99">
        <v>1.1238859011217703</v>
      </c>
      <c r="M150" s="99">
        <v>0.72932293550739613</v>
      </c>
      <c r="N150" s="99">
        <v>4.0935397585412578E-2</v>
      </c>
      <c r="O150" s="99">
        <v>1.0769758262999216</v>
      </c>
      <c r="P150" s="99">
        <v>0.98374259904763184</v>
      </c>
      <c r="Q150" s="99">
        <v>0.83648730610489297</v>
      </c>
      <c r="R150" s="99">
        <v>0.94680151411084257</v>
      </c>
      <c r="S150" s="99">
        <v>0.9929496996416689</v>
      </c>
      <c r="T150" s="99">
        <v>0.93371449950791208</v>
      </c>
      <c r="U150" s="99">
        <v>0.88494136441762705</v>
      </c>
      <c r="V150" s="99">
        <v>0.86281487670894508</v>
      </c>
      <c r="W150" s="99">
        <v>0.89904495758488401</v>
      </c>
      <c r="DA150" s="63" t="s">
        <v>3223</v>
      </c>
    </row>
    <row r="151" spans="1:105" ht="12" customHeight="1" x14ac:dyDescent="0.25">
      <c r="A151" s="100" t="s">
        <v>50</v>
      </c>
      <c r="B151" s="102">
        <v>1.0590325513292365</v>
      </c>
      <c r="C151" s="102">
        <v>1.043698292797987</v>
      </c>
      <c r="D151" s="102">
        <v>1.0938822247307458</v>
      </c>
      <c r="E151" s="102">
        <v>1.0586085321258376</v>
      </c>
      <c r="F151" s="102">
        <v>1.0868421839970963</v>
      </c>
      <c r="G151" s="102">
        <v>1.2150544777900856</v>
      </c>
      <c r="H151" s="102">
        <v>1.1171975651217669</v>
      </c>
      <c r="I151" s="102">
        <v>1.0665750491065826</v>
      </c>
      <c r="J151" s="102">
        <v>1.1312656371271124</v>
      </c>
      <c r="K151" s="102">
        <v>1.2016179709783001</v>
      </c>
      <c r="L151" s="102">
        <v>1.1238859011217703</v>
      </c>
      <c r="M151" s="102">
        <v>0.72932293550739613</v>
      </c>
      <c r="N151" s="102">
        <v>4.0935397585412578E-2</v>
      </c>
      <c r="O151" s="102">
        <v>1.0769758262999216</v>
      </c>
      <c r="P151" s="102">
        <v>0.98374259904763184</v>
      </c>
      <c r="Q151" s="102">
        <v>0.83648730610489297</v>
      </c>
      <c r="R151" s="102">
        <v>0.94680151411084257</v>
      </c>
      <c r="S151" s="102">
        <v>0.9929496996416689</v>
      </c>
      <c r="T151" s="102">
        <v>0.93371449950791208</v>
      </c>
      <c r="U151" s="102">
        <v>0.88494136441762705</v>
      </c>
      <c r="V151" s="102">
        <v>0.86281487670894508</v>
      </c>
      <c r="W151" s="102">
        <v>0.89904495758488401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9.743453633371299E-2</v>
      </c>
      <c r="C157" s="123">
        <v>8.7963582563000228E-2</v>
      </c>
      <c r="D157" s="123">
        <v>7.4293851386135215E-2</v>
      </c>
      <c r="E157" s="123">
        <v>6.9077609732263123E-2</v>
      </c>
      <c r="F157" s="123">
        <v>7.9086965184048577E-2</v>
      </c>
      <c r="G157" s="123">
        <v>7.8195436181326308E-2</v>
      </c>
      <c r="H157" s="123">
        <v>8.5587568969462083E-2</v>
      </c>
      <c r="I157" s="123">
        <v>9.5460205507717541E-2</v>
      </c>
      <c r="J157" s="123">
        <v>0.10003517072766153</v>
      </c>
      <c r="K157" s="123">
        <v>8.9623335476718149E-2</v>
      </c>
      <c r="L157" s="123">
        <v>0.11288911090879757</v>
      </c>
      <c r="M157" s="123">
        <v>0.11046285993333736</v>
      </c>
      <c r="N157" s="123">
        <v>3.8831010111089997E-2</v>
      </c>
      <c r="O157" s="123">
        <v>0.19847991126746703</v>
      </c>
      <c r="P157" s="123">
        <v>0.25216714865133366</v>
      </c>
      <c r="Q157" s="123">
        <v>0.25898349474611665</v>
      </c>
      <c r="R157" s="123">
        <v>0.25399170432662088</v>
      </c>
      <c r="S157" s="123">
        <v>0.28892739166965131</v>
      </c>
      <c r="T157" s="123">
        <v>0.4374229018071612</v>
      </c>
      <c r="U157" s="123">
        <v>0.52099407642509887</v>
      </c>
      <c r="V157" s="123">
        <v>0.65952262314885934</v>
      </c>
      <c r="W157" s="123">
        <v>0.67037169730367674</v>
      </c>
      <c r="DA157" s="130" t="s">
        <v>3230</v>
      </c>
    </row>
    <row r="158" spans="1:105" ht="12" customHeight="1" x14ac:dyDescent="0.25">
      <c r="A158" s="97" t="s">
        <v>50</v>
      </c>
      <c r="B158" s="99">
        <v>2.2510598869495428</v>
      </c>
      <c r="C158" s="99">
        <v>2.2501893624633924</v>
      </c>
      <c r="D158" s="99">
        <v>2.3730662936408931</v>
      </c>
      <c r="E158" s="99">
        <v>2.2777432893296239</v>
      </c>
      <c r="F158" s="99">
        <v>2.5848807551518438</v>
      </c>
      <c r="G158" s="99">
        <v>2.3886891427874404</v>
      </c>
      <c r="H158" s="99">
        <v>2.384187858762119</v>
      </c>
      <c r="I158" s="99">
        <v>2.4637558309635907</v>
      </c>
      <c r="J158" s="99">
        <v>2.4718028220587267</v>
      </c>
      <c r="K158" s="99">
        <v>2.1662977989163523</v>
      </c>
      <c r="L158" s="99">
        <v>2.6742286807877531</v>
      </c>
      <c r="M158" s="99">
        <v>2.4851854723453761</v>
      </c>
      <c r="N158" s="99">
        <v>0.77497540122874298</v>
      </c>
      <c r="O158" s="99">
        <v>2.7857659096502143</v>
      </c>
      <c r="P158" s="99">
        <v>2.6859077295989091</v>
      </c>
      <c r="Q158" s="99">
        <v>2.3407474452571853</v>
      </c>
      <c r="R158" s="99">
        <v>2.1973122781190217</v>
      </c>
      <c r="S158" s="99">
        <v>2.1829456772243701</v>
      </c>
      <c r="T158" s="99">
        <v>2.6208742771642144</v>
      </c>
      <c r="U158" s="99">
        <v>2.7016902949264647</v>
      </c>
      <c r="V158" s="99">
        <v>3.0154693528385512</v>
      </c>
      <c r="W158" s="99">
        <v>2.9051034143865198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0.13538094081838936</v>
      </c>
      <c r="C161" s="118">
        <f t="shared" si="54"/>
        <v>0.13257331250301507</v>
      </c>
      <c r="D161" s="118">
        <f t="shared" si="54"/>
        <v>0.13308580200463796</v>
      </c>
      <c r="E161" s="118">
        <f t="shared" si="54"/>
        <v>0.12824310195695834</v>
      </c>
      <c r="F161" s="118">
        <f t="shared" si="54"/>
        <v>0.13530879422831965</v>
      </c>
      <c r="G161" s="118">
        <f t="shared" si="54"/>
        <v>0.12606616723701847</v>
      </c>
      <c r="H161" s="118">
        <f t="shared" si="54"/>
        <v>0.12647756896891454</v>
      </c>
      <c r="I161" s="118">
        <f t="shared" si="54"/>
        <v>0.12763232832426727</v>
      </c>
      <c r="J161" s="118">
        <f t="shared" si="54"/>
        <v>0.13077261070483598</v>
      </c>
      <c r="K161" s="118">
        <f t="shared" si="54"/>
        <v>0.11787757297565787</v>
      </c>
      <c r="L161" s="118">
        <f t="shared" si="54"/>
        <v>0.13606400072559033</v>
      </c>
      <c r="M161" s="118">
        <f t="shared" si="54"/>
        <v>0.12660785958476967</v>
      </c>
      <c r="N161" s="118">
        <f t="shared" si="54"/>
        <v>5.1425925379798995E-2</v>
      </c>
      <c r="O161" s="118">
        <f t="shared" si="54"/>
        <v>0.21041348203858376</v>
      </c>
      <c r="P161" s="118">
        <f t="shared" si="54"/>
        <v>0.25356136056077183</v>
      </c>
      <c r="Q161" s="118">
        <f t="shared" si="54"/>
        <v>0.25633396383262075</v>
      </c>
      <c r="R161" s="118">
        <f t="shared" ref="R161:V161" si="55">R162+R164+R166+R175</f>
        <v>0.26180016396912886</v>
      </c>
      <c r="S161" s="118">
        <f t="shared" si="55"/>
        <v>0.29574524266160174</v>
      </c>
      <c r="T161" s="118">
        <f t="shared" si="55"/>
        <v>0.40735607669429347</v>
      </c>
      <c r="U161" s="118">
        <f t="shared" si="55"/>
        <v>0.45811920999965594</v>
      </c>
      <c r="V161" s="118">
        <f t="shared" si="55"/>
        <v>0.56500614391652482</v>
      </c>
      <c r="W161" s="118">
        <f t="shared" ref="W161" si="56">W162+W164+W166+W175</f>
        <v>0.5922243354347132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3.7858912959634422E-2</v>
      </c>
      <c r="C166" s="123">
        <v>4.0248518879330113E-2</v>
      </c>
      <c r="D166" s="123">
        <v>4.6636570787691595E-2</v>
      </c>
      <c r="E166" s="123">
        <v>4.9327237425604749E-2</v>
      </c>
      <c r="F166" s="123">
        <v>4.917994289501891E-2</v>
      </c>
      <c r="G166" s="123">
        <v>4.6819674216383694E-2</v>
      </c>
      <c r="H166" s="123">
        <v>4.333310361899493E-2</v>
      </c>
      <c r="I166" s="123">
        <v>3.5905065156185245E-2</v>
      </c>
      <c r="J166" s="123">
        <v>3.2657883833809839E-2</v>
      </c>
      <c r="K166" s="123">
        <v>2.900852671706531E-2</v>
      </c>
      <c r="L166" s="123">
        <v>2.2954453372622467E-2</v>
      </c>
      <c r="M166" s="123">
        <v>1.7071688283016761E-2</v>
      </c>
      <c r="N166" s="123">
        <v>1.4211434038440846E-2</v>
      </c>
      <c r="O166" s="123">
        <v>2.356011010869551E-2</v>
      </c>
      <c r="P166" s="123">
        <v>2.5051492448061114E-2</v>
      </c>
      <c r="Q166" s="123">
        <v>2.3633840266694742E-2</v>
      </c>
      <c r="R166" s="123">
        <v>2.2406421019568391E-2</v>
      </c>
      <c r="S166" s="123">
        <v>2.3165505705197265E-2</v>
      </c>
      <c r="T166" s="123">
        <v>2.3343147618275096E-2</v>
      </c>
      <c r="U166" s="123">
        <v>2.4273314208973024E-2</v>
      </c>
      <c r="V166" s="123">
        <v>2.5771155266972493E-2</v>
      </c>
      <c r="W166" s="123">
        <v>2.5048949386215748E-2</v>
      </c>
      <c r="DA166" s="130" t="s">
        <v>3238</v>
      </c>
    </row>
    <row r="167" spans="1:105" ht="12" customHeight="1" x14ac:dyDescent="0.25">
      <c r="A167" s="97" t="s">
        <v>124</v>
      </c>
      <c r="B167" s="99">
        <v>5.3636194380686018</v>
      </c>
      <c r="C167" s="99">
        <v>5.2818553944307549</v>
      </c>
      <c r="D167" s="99">
        <v>5.4684797125574978</v>
      </c>
      <c r="E167" s="99">
        <v>5.4545082831384839</v>
      </c>
      <c r="F167" s="99">
        <v>5.5103043462585424</v>
      </c>
      <c r="G167" s="99">
        <v>5.4001225731220037</v>
      </c>
      <c r="H167" s="99">
        <v>5.5059331535969243</v>
      </c>
      <c r="I167" s="99">
        <v>5.2424353342994214</v>
      </c>
      <c r="J167" s="99">
        <v>5.6487086551592638</v>
      </c>
      <c r="K167" s="99">
        <v>5.9589731619949813</v>
      </c>
      <c r="L167" s="99">
        <v>5.5813118568209497</v>
      </c>
      <c r="M167" s="99">
        <v>4.6082672089120376</v>
      </c>
      <c r="N167" s="99">
        <v>4.0525048052646158</v>
      </c>
      <c r="O167" s="99">
        <v>5.9177073228811761</v>
      </c>
      <c r="P167" s="99">
        <v>5.5995508323769911</v>
      </c>
      <c r="Q167" s="99">
        <v>5.1788455081856108</v>
      </c>
      <c r="R167" s="99">
        <v>4.972064889461052</v>
      </c>
      <c r="S167" s="99">
        <v>5.0410646186265469</v>
      </c>
      <c r="T167" s="99">
        <v>4.9047054567599888</v>
      </c>
      <c r="U167" s="99">
        <v>4.8664752720763742</v>
      </c>
      <c r="V167" s="99">
        <v>4.8579700538431743</v>
      </c>
      <c r="W167" s="99">
        <v>4.8354000933742229</v>
      </c>
      <c r="DA167" s="63" t="s">
        <v>3239</v>
      </c>
    </row>
    <row r="168" spans="1:105" ht="12" customHeight="1" x14ac:dyDescent="0.25">
      <c r="A168" s="97" t="s">
        <v>123</v>
      </c>
      <c r="B168" s="99">
        <v>1.0590325513292365</v>
      </c>
      <c r="C168" s="99">
        <v>1.0331656982280957</v>
      </c>
      <c r="D168" s="99">
        <v>1.1020979705541194</v>
      </c>
      <c r="E168" s="99">
        <v>1.066969459278851</v>
      </c>
      <c r="F168" s="99">
        <v>1.0994419126252784</v>
      </c>
      <c r="G168" s="99">
        <v>1.2262823957200808</v>
      </c>
      <c r="H168" s="99">
        <v>1.1208836347191506</v>
      </c>
      <c r="I168" s="99">
        <v>1.0687775716650232</v>
      </c>
      <c r="J168" s="99">
        <v>1.1279501776491685</v>
      </c>
      <c r="K168" s="99">
        <v>1.1964776320049482</v>
      </c>
      <c r="L168" s="99">
        <v>1.1179714631642468</v>
      </c>
      <c r="M168" s="99">
        <v>0.72173642499588198</v>
      </c>
      <c r="N168" s="99">
        <v>4.1024028484101256E-2</v>
      </c>
      <c r="O168" s="99">
        <v>1.0912527099118485</v>
      </c>
      <c r="P168" s="99">
        <v>1.0037190190513765</v>
      </c>
      <c r="Q168" s="99">
        <v>0.87096698993474819</v>
      </c>
      <c r="R168" s="99">
        <v>0.97590643819561551</v>
      </c>
      <c r="S168" s="99">
        <v>1.0216938089081304</v>
      </c>
      <c r="T168" s="99">
        <v>0.98743918343231152</v>
      </c>
      <c r="U168" s="99">
        <v>0.95112825406797563</v>
      </c>
      <c r="V168" s="99">
        <v>0.91562851540942658</v>
      </c>
      <c r="W168" s="99">
        <v>0.92329885590298888</v>
      </c>
      <c r="DA168" s="63" t="s">
        <v>3240</v>
      </c>
    </row>
    <row r="169" spans="1:105" ht="12" customHeight="1" x14ac:dyDescent="0.25">
      <c r="A169" s="100" t="s">
        <v>50</v>
      </c>
      <c r="B169" s="102">
        <v>1.0590325513292365</v>
      </c>
      <c r="C169" s="102">
        <v>1.0331656982280957</v>
      </c>
      <c r="D169" s="102">
        <v>1.1020979705541194</v>
      </c>
      <c r="E169" s="102">
        <v>1.066969459278851</v>
      </c>
      <c r="F169" s="102">
        <v>1.0994419126252784</v>
      </c>
      <c r="G169" s="102">
        <v>1.2262823957200808</v>
      </c>
      <c r="H169" s="102">
        <v>1.1208836347191506</v>
      </c>
      <c r="I169" s="102">
        <v>1.0687775716650232</v>
      </c>
      <c r="J169" s="102">
        <v>1.1279501776491685</v>
      </c>
      <c r="K169" s="102">
        <v>1.1964776320049482</v>
      </c>
      <c r="L169" s="102">
        <v>1.1179714631642468</v>
      </c>
      <c r="M169" s="102">
        <v>0.72173642499588198</v>
      </c>
      <c r="N169" s="102">
        <v>4.1024028484101256E-2</v>
      </c>
      <c r="O169" s="102">
        <v>1.0912527099118485</v>
      </c>
      <c r="P169" s="102">
        <v>1.0037190190513765</v>
      </c>
      <c r="Q169" s="102">
        <v>0.87096698993474819</v>
      </c>
      <c r="R169" s="102">
        <v>0.97590643819561551</v>
      </c>
      <c r="S169" s="102">
        <v>1.0216938089081304</v>
      </c>
      <c r="T169" s="102">
        <v>0.98743918343231152</v>
      </c>
      <c r="U169" s="102">
        <v>0.95112825406797563</v>
      </c>
      <c r="V169" s="102">
        <v>0.91562851540942658</v>
      </c>
      <c r="W169" s="102">
        <v>0.92329885590298888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9.7522027858754939E-2</v>
      </c>
      <c r="C175" s="123">
        <v>9.2324793623684967E-2</v>
      </c>
      <c r="D175" s="123">
        <v>8.6449231216946365E-2</v>
      </c>
      <c r="E175" s="123">
        <v>7.8915864531353588E-2</v>
      </c>
      <c r="F175" s="123">
        <v>8.6128851333300727E-2</v>
      </c>
      <c r="G175" s="123">
        <v>7.9246493020634773E-2</v>
      </c>
      <c r="H175" s="123">
        <v>8.3144465349919608E-2</v>
      </c>
      <c r="I175" s="123">
        <v>9.1727263168082024E-2</v>
      </c>
      <c r="J175" s="123">
        <v>9.8114726871026126E-2</v>
      </c>
      <c r="K175" s="123">
        <v>8.8869046258592557E-2</v>
      </c>
      <c r="L175" s="123">
        <v>0.11310954735296787</v>
      </c>
      <c r="M175" s="123">
        <v>0.1095361713017529</v>
      </c>
      <c r="N175" s="123">
        <v>3.7214491341358145E-2</v>
      </c>
      <c r="O175" s="123">
        <v>0.18685337192988824</v>
      </c>
      <c r="P175" s="123">
        <v>0.22850986811271073</v>
      </c>
      <c r="Q175" s="123">
        <v>0.23270012356592598</v>
      </c>
      <c r="R175" s="123">
        <v>0.23939374294956045</v>
      </c>
      <c r="S175" s="123">
        <v>0.27257973695640447</v>
      </c>
      <c r="T175" s="123">
        <v>0.38401292907601836</v>
      </c>
      <c r="U175" s="123">
        <v>0.43384589579068289</v>
      </c>
      <c r="V175" s="123">
        <v>0.53923498864955233</v>
      </c>
      <c r="W175" s="123">
        <v>0.56717538604849749</v>
      </c>
      <c r="DA175" s="130" t="s">
        <v>3247</v>
      </c>
    </row>
    <row r="176" spans="1:105" ht="12" customHeight="1" x14ac:dyDescent="0.25">
      <c r="A176" s="97" t="s">
        <v>50</v>
      </c>
      <c r="B176" s="99">
        <v>2.2510598869495424</v>
      </c>
      <c r="C176" s="99">
        <v>2.2537629886954047</v>
      </c>
      <c r="D176" s="99">
        <v>2.380566413691954</v>
      </c>
      <c r="E176" s="99">
        <v>2.2872083955778071</v>
      </c>
      <c r="F176" s="99">
        <v>2.5946263214050913</v>
      </c>
      <c r="G176" s="99">
        <v>2.3958238390859496</v>
      </c>
      <c r="H176" s="99">
        <v>2.3870646761860339</v>
      </c>
      <c r="I176" s="99">
        <v>2.4648659924212493</v>
      </c>
      <c r="J176" s="99">
        <v>2.4719837246556682</v>
      </c>
      <c r="K176" s="99">
        <v>2.1658257317052954</v>
      </c>
      <c r="L176" s="99">
        <v>2.673856742434658</v>
      </c>
      <c r="M176" s="99">
        <v>2.4855265573242384</v>
      </c>
      <c r="N176" s="99">
        <v>0.77521070724520436</v>
      </c>
      <c r="O176" s="99">
        <v>2.7863126228208084</v>
      </c>
      <c r="P176" s="99">
        <v>2.6863200587908946</v>
      </c>
      <c r="Q176" s="99">
        <v>2.3409538670924119</v>
      </c>
      <c r="R176" s="99">
        <v>2.1978292614879171</v>
      </c>
      <c r="S176" s="99">
        <v>2.1852152583421294</v>
      </c>
      <c r="T176" s="99">
        <v>2.6288938736086411</v>
      </c>
      <c r="U176" s="99">
        <v>2.7165803162044768</v>
      </c>
      <c r="V176" s="99">
        <v>3.0354920099261435</v>
      </c>
      <c r="W176" s="99">
        <v>2.9196719992675844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2.6091983389991011E-2</v>
      </c>
      <c r="J3" s="117">
        <f t="shared" si="0"/>
        <v>0.18238172527735566</v>
      </c>
      <c r="K3" s="117">
        <f t="shared" si="0"/>
        <v>5.9572730830114662E-2</v>
      </c>
      <c r="L3" s="117">
        <f t="shared" si="0"/>
        <v>1.8804416884479268E-2</v>
      </c>
      <c r="M3" s="117">
        <f t="shared" si="0"/>
        <v>0</v>
      </c>
      <c r="N3" s="117">
        <f t="shared" si="0"/>
        <v>6.8356177677724381E-2</v>
      </c>
      <c r="O3" s="117">
        <f t="shared" si="0"/>
        <v>0.29114105644380278</v>
      </c>
      <c r="P3" s="117">
        <f t="shared" si="0"/>
        <v>0.65082338781803517</v>
      </c>
      <c r="Q3" s="117">
        <f t="shared" si="0"/>
        <v>0.32150855980899501</v>
      </c>
      <c r="R3" s="117">
        <f t="shared" ref="R3:V3" si="1">R4+R7+R9+R19</f>
        <v>5.9193124772883424E-2</v>
      </c>
      <c r="S3" s="117">
        <f t="shared" si="1"/>
        <v>0.18295642606511242</v>
      </c>
      <c r="T3" s="117">
        <f t="shared" si="1"/>
        <v>1.1472914276898191E-2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1.8526425123112554E-2</v>
      </c>
      <c r="J4" s="122">
        <f t="shared" si="3"/>
        <v>0.16129773417561383</v>
      </c>
      <c r="K4" s="122">
        <f t="shared" si="3"/>
        <v>4.7058981175612177E-2</v>
      </c>
      <c r="L4" s="122">
        <f t="shared" si="3"/>
        <v>1.4597388947084308E-2</v>
      </c>
      <c r="M4" s="122">
        <f t="shared" si="3"/>
        <v>0</v>
      </c>
      <c r="N4" s="122">
        <f t="shared" si="3"/>
        <v>2.2364652313340366E-2</v>
      </c>
      <c r="O4" s="122">
        <f t="shared" si="3"/>
        <v>0.16187382363502481</v>
      </c>
      <c r="P4" s="122">
        <f t="shared" si="3"/>
        <v>0.48647813176167876</v>
      </c>
      <c r="Q4" s="122">
        <f t="shared" si="3"/>
        <v>0.25934313164261519</v>
      </c>
      <c r="R4" s="122">
        <f t="shared" ref="R4:V4" si="4">SUM(R5:R6)</f>
        <v>3.4972526008099074E-2</v>
      </c>
      <c r="S4" s="122">
        <f t="shared" si="4"/>
        <v>0.13255648488442956</v>
      </c>
      <c r="T4" s="122">
        <f t="shared" si="4"/>
        <v>7.8510848933123698E-3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1.8428635859945638E-2</v>
      </c>
      <c r="J5" s="98">
        <v>0.16043762853009672</v>
      </c>
      <c r="K5" s="98">
        <v>4.6793898512144237E-2</v>
      </c>
      <c r="L5" s="98">
        <v>1.4519129418814534E-2</v>
      </c>
      <c r="M5" s="98">
        <v>0</v>
      </c>
      <c r="N5" s="98">
        <v>2.2256604089798963E-2</v>
      </c>
      <c r="O5" s="98">
        <v>0.16100950639433861</v>
      </c>
      <c r="P5" s="98">
        <v>0.483784867686603</v>
      </c>
      <c r="Q5" s="98">
        <v>0.25797161347460201</v>
      </c>
      <c r="R5" s="98">
        <v>3.4785188825270159E-2</v>
      </c>
      <c r="S5" s="98">
        <v>0.13183221465810541</v>
      </c>
      <c r="T5" s="98">
        <v>7.8073366903961697E-3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9.7789263166915745E-5</v>
      </c>
      <c r="J6" s="98">
        <v>8.6010564551711047E-4</v>
      </c>
      <c r="K6" s="98">
        <v>2.6508266346793986E-4</v>
      </c>
      <c r="L6" s="98">
        <v>7.8259528269774588E-5</v>
      </c>
      <c r="M6" s="98">
        <v>0</v>
      </c>
      <c r="N6" s="98">
        <v>1.0804822354140208E-4</v>
      </c>
      <c r="O6" s="98">
        <v>8.643172406862026E-4</v>
      </c>
      <c r="P6" s="98">
        <v>2.6932640750757671E-3</v>
      </c>
      <c r="Q6" s="98">
        <v>1.3715181680131567E-3</v>
      </c>
      <c r="R6" s="98">
        <v>1.8733718282891302E-4</v>
      </c>
      <c r="S6" s="98">
        <v>7.2427022632415728E-4</v>
      </c>
      <c r="T6" s="98">
        <v>4.3748202916200114E-5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7.1215368534094132E-4</v>
      </c>
      <c r="J7" s="122">
        <f t="shared" si="6"/>
        <v>4.1531904256246574E-4</v>
      </c>
      <c r="K7" s="122">
        <f t="shared" si="6"/>
        <v>8.9865125753334696E-4</v>
      </c>
      <c r="L7" s="122">
        <f t="shared" si="6"/>
        <v>3.52422609335625E-4</v>
      </c>
      <c r="M7" s="122">
        <f t="shared" si="6"/>
        <v>0</v>
      </c>
      <c r="N7" s="122">
        <f t="shared" si="6"/>
        <v>1.0188626166721192E-2</v>
      </c>
      <c r="O7" s="122">
        <f t="shared" si="6"/>
        <v>8.6970001685903464E-3</v>
      </c>
      <c r="P7" s="122">
        <f t="shared" si="6"/>
        <v>8.6607567909914151E-3</v>
      </c>
      <c r="Q7" s="122">
        <f t="shared" si="6"/>
        <v>4.9624891027968375E-3</v>
      </c>
      <c r="R7" s="122">
        <f t="shared" si="6"/>
        <v>2.6487838645651179E-3</v>
      </c>
      <c r="S7" s="122">
        <f t="shared" si="6"/>
        <v>7.5825778527854682E-3</v>
      </c>
      <c r="T7" s="122">
        <f t="shared" si="6"/>
        <v>3.9150136947470023E-4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7.1215368534094132E-4</v>
      </c>
      <c r="J8" s="98">
        <v>4.1531904256246574E-4</v>
      </c>
      <c r="K8" s="98">
        <v>8.9865125753334696E-4</v>
      </c>
      <c r="L8" s="98">
        <v>3.52422609335625E-4</v>
      </c>
      <c r="M8" s="98">
        <v>0</v>
      </c>
      <c r="N8" s="98">
        <v>1.0188626166721192E-2</v>
      </c>
      <c r="O8" s="98">
        <v>8.6970001685903464E-3</v>
      </c>
      <c r="P8" s="98">
        <v>8.6607567909914151E-3</v>
      </c>
      <c r="Q8" s="98">
        <v>4.9624891027968375E-3</v>
      </c>
      <c r="R8" s="98">
        <v>2.6487838645651179E-3</v>
      </c>
      <c r="S8" s="98">
        <v>7.5825778527854682E-3</v>
      </c>
      <c r="T8" s="98">
        <v>3.9150136947470023E-4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4.336124871885793E-3</v>
      </c>
      <c r="J9" s="122">
        <v>1.35066632304326E-2</v>
      </c>
      <c r="K9" s="122">
        <v>7.8986803105097828E-3</v>
      </c>
      <c r="L9" s="122">
        <v>2.6224467542833533E-3</v>
      </c>
      <c r="M9" s="122">
        <v>0</v>
      </c>
      <c r="N9" s="122">
        <v>2.4715121989173132E-2</v>
      </c>
      <c r="O9" s="122">
        <v>7.9678514274760748E-2</v>
      </c>
      <c r="P9" s="122">
        <v>0.10159292882904312</v>
      </c>
      <c r="Q9" s="122">
        <v>3.6952997624104922E-2</v>
      </c>
      <c r="R9" s="122">
        <v>1.4187508782142708E-2</v>
      </c>
      <c r="S9" s="122">
        <v>2.8246178770983777E-2</v>
      </c>
      <c r="T9" s="122">
        <v>2.0238890505700235E-3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1.2578180457830819E-4</v>
      </c>
      <c r="O11" s="98">
        <v>7.3048614438551529E-4</v>
      </c>
      <c r="P11" s="98">
        <v>8.5390264486422563E-4</v>
      </c>
      <c r="Q11" s="98">
        <v>1.5532277576482933E-4</v>
      </c>
      <c r="R11" s="98">
        <v>0</v>
      </c>
      <c r="S11" s="98">
        <v>1.5157640151661978E-4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1.5040898608482126E-4</v>
      </c>
      <c r="J15" s="101">
        <v>1.5972060617926076E-3</v>
      </c>
      <c r="K15" s="101">
        <v>3.2426511082595845E-3</v>
      </c>
      <c r="L15" s="101">
        <v>9.9377703864469134E-4</v>
      </c>
      <c r="M15" s="101">
        <v>0</v>
      </c>
      <c r="N15" s="101">
        <v>1.0655337224864232E-2</v>
      </c>
      <c r="O15" s="101">
        <v>3.3600931358853267E-2</v>
      </c>
      <c r="P15" s="101">
        <v>3.3125696715099136E-2</v>
      </c>
      <c r="Q15" s="101">
        <v>4.3566401604247483E-3</v>
      </c>
      <c r="R15" s="101">
        <v>3.3959235491497776E-3</v>
      </c>
      <c r="S15" s="101">
        <v>7.6241007946849923E-3</v>
      </c>
      <c r="T15" s="101">
        <v>2.9215850184848507E-4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4.1857158858009721E-3</v>
      </c>
      <c r="J16" s="104">
        <v>1.1909457168639993E-2</v>
      </c>
      <c r="K16" s="104">
        <v>4.6560292022501991E-3</v>
      </c>
      <c r="L16" s="104">
        <v>1.6286697156386617E-3</v>
      </c>
      <c r="M16" s="104">
        <v>0</v>
      </c>
      <c r="N16" s="104">
        <v>1.3934002959730591E-2</v>
      </c>
      <c r="O16" s="104">
        <v>4.5347096771521968E-2</v>
      </c>
      <c r="P16" s="104">
        <v>6.7613329469079761E-2</v>
      </c>
      <c r="Q16" s="104">
        <v>3.2441034687915343E-2</v>
      </c>
      <c r="R16" s="104">
        <v>1.079158523299293E-2</v>
      </c>
      <c r="S16" s="104">
        <v>2.0470501574782165E-2</v>
      </c>
      <c r="T16" s="104">
        <v>1.7317305487215386E-3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1.2379968174858814E-3</v>
      </c>
      <c r="J17" s="98">
        <v>3.4572174489986432E-3</v>
      </c>
      <c r="K17" s="98">
        <v>1.3578553536617783E-3</v>
      </c>
      <c r="L17" s="98">
        <v>4.7633050170091227E-4</v>
      </c>
      <c r="M17" s="98">
        <v>0</v>
      </c>
      <c r="N17" s="98">
        <v>3.3282303351832672E-3</v>
      </c>
      <c r="O17" s="98">
        <v>1.1538099630025842E-2</v>
      </c>
      <c r="P17" s="98">
        <v>1.6553918787372775E-2</v>
      </c>
      <c r="Q17" s="98">
        <v>7.4619671606499819E-3</v>
      </c>
      <c r="R17" s="98">
        <v>2.8305984942149798E-3</v>
      </c>
      <c r="S17" s="98">
        <v>5.4453717912334746E-3</v>
      </c>
      <c r="T17" s="98">
        <v>4.4366306656990466E-4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2.9477190683150911E-3</v>
      </c>
      <c r="J18" s="98">
        <v>8.4522397196413485E-3</v>
      </c>
      <c r="K18" s="98">
        <v>3.2981738485884206E-3</v>
      </c>
      <c r="L18" s="98">
        <v>1.1523392139377495E-3</v>
      </c>
      <c r="M18" s="98">
        <v>0</v>
      </c>
      <c r="N18" s="98">
        <v>1.0605772624547325E-2</v>
      </c>
      <c r="O18" s="98">
        <v>3.3808997141496128E-2</v>
      </c>
      <c r="P18" s="98">
        <v>5.1059410681706989E-2</v>
      </c>
      <c r="Q18" s="98">
        <v>2.497906752726536E-2</v>
      </c>
      <c r="R18" s="98">
        <v>7.96098673877795E-3</v>
      </c>
      <c r="S18" s="98">
        <v>1.5025129783548691E-2</v>
      </c>
      <c r="T18" s="98">
        <v>1.2880674821516339E-3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2.5172797096517253E-3</v>
      </c>
      <c r="J19" s="122">
        <v>7.1620088287467744E-3</v>
      </c>
      <c r="K19" s="122">
        <v>3.7164180864593544E-3</v>
      </c>
      <c r="L19" s="122">
        <v>1.2321585737759813E-3</v>
      </c>
      <c r="M19" s="122">
        <v>0</v>
      </c>
      <c r="N19" s="122">
        <v>1.1087777208489686E-2</v>
      </c>
      <c r="O19" s="122">
        <v>4.0891718365426877E-2</v>
      </c>
      <c r="P19" s="122">
        <v>5.4091570436321811E-2</v>
      </c>
      <c r="Q19" s="122">
        <v>2.0249941439478048E-2</v>
      </c>
      <c r="R19" s="122">
        <v>7.3843061180765262E-3</v>
      </c>
      <c r="S19" s="122">
        <v>1.4571184556913627E-2</v>
      </c>
      <c r="T19" s="122">
        <v>1.2064389635410989E-3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1.5970270751510912E-4</v>
      </c>
      <c r="J21" s="98">
        <v>4.0296276208604524E-4</v>
      </c>
      <c r="K21" s="98">
        <v>1.421709024904494E-4</v>
      </c>
      <c r="L21" s="98">
        <v>8.8272793764972179E-5</v>
      </c>
      <c r="M21" s="98">
        <v>0</v>
      </c>
      <c r="N21" s="98">
        <v>3.6330879275458405E-4</v>
      </c>
      <c r="O21" s="98">
        <v>8.4789879717542174E-3</v>
      </c>
      <c r="P21" s="98">
        <v>1.1358424692368965E-2</v>
      </c>
      <c r="Q21" s="98">
        <v>3.6177658465985376E-3</v>
      </c>
      <c r="R21" s="98">
        <v>9.8483769675356968E-4</v>
      </c>
      <c r="S21" s="98">
        <v>3.0183823859514171E-3</v>
      </c>
      <c r="T21" s="98">
        <v>4.5496981683291218E-4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2.357577002136616E-3</v>
      </c>
      <c r="J22" s="33">
        <v>6.7590460666607293E-3</v>
      </c>
      <c r="K22" s="33">
        <v>3.5742471839689052E-3</v>
      </c>
      <c r="L22" s="33">
        <v>1.1438857800110092E-3</v>
      </c>
      <c r="M22" s="33">
        <v>0</v>
      </c>
      <c r="N22" s="33">
        <v>1.0724468415735102E-2</v>
      </c>
      <c r="O22" s="33">
        <v>3.2412730393672658E-2</v>
      </c>
      <c r="P22" s="33">
        <v>4.2733145743952844E-2</v>
      </c>
      <c r="Q22" s="33">
        <v>1.6632175592879512E-2</v>
      </c>
      <c r="R22" s="33">
        <v>6.3994684213229567E-3</v>
      </c>
      <c r="S22" s="33">
        <v>1.1552802170962211E-2</v>
      </c>
      <c r="T22" s="33">
        <v>7.5146914670818678E-4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1.2595299195814862</v>
      </c>
      <c r="I24" s="117">
        <f t="shared" si="7"/>
        <v>1.2117625472591307</v>
      </c>
      <c r="J24" s="117">
        <f t="shared" si="7"/>
        <v>2.0011594834228443</v>
      </c>
      <c r="K24" s="117">
        <f t="shared" si="7"/>
        <v>1.8546468169696571</v>
      </c>
      <c r="L24" s="117">
        <f t="shared" si="7"/>
        <v>1.8854740605277032</v>
      </c>
      <c r="M24" s="117">
        <f t="shared" si="7"/>
        <v>1.8310100152469557</v>
      </c>
      <c r="N24" s="117">
        <f t="shared" si="7"/>
        <v>0.9915590495428146</v>
      </c>
      <c r="O24" s="117">
        <f t="shared" si="7"/>
        <v>2.9317486656472287</v>
      </c>
      <c r="P24" s="117">
        <f t="shared" si="7"/>
        <v>3.4454348974395286</v>
      </c>
      <c r="Q24" s="117">
        <f t="shared" si="7"/>
        <v>0.98182005479572343</v>
      </c>
      <c r="R24" s="117">
        <f t="shared" ref="R24:V24" si="8">R25+R28+R30+R39</f>
        <v>9.6513756027094874E-2</v>
      </c>
      <c r="S24" s="117">
        <f t="shared" si="8"/>
        <v>0.16595671448535068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0.37165300969999748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1.0094789302682852</v>
      </c>
      <c r="I25" s="122">
        <f t="shared" si="10"/>
        <v>0.98715312463983773</v>
      </c>
      <c r="J25" s="122">
        <f t="shared" si="10"/>
        <v>1.6310200020453121</v>
      </c>
      <c r="K25" s="122">
        <f t="shared" si="10"/>
        <v>1.3715217255708387</v>
      </c>
      <c r="L25" s="122">
        <f t="shared" si="10"/>
        <v>1.4459384869971188</v>
      </c>
      <c r="M25" s="122">
        <f t="shared" si="10"/>
        <v>1.3334058775593178</v>
      </c>
      <c r="N25" s="122">
        <f t="shared" si="10"/>
        <v>0.48831053357601945</v>
      </c>
      <c r="O25" s="122">
        <f t="shared" si="10"/>
        <v>2.186109747184108</v>
      </c>
      <c r="P25" s="122">
        <f t="shared" si="10"/>
        <v>2.7930506179283512</v>
      </c>
      <c r="Q25" s="122">
        <f t="shared" si="10"/>
        <v>0.76851542356017444</v>
      </c>
      <c r="R25" s="122">
        <f t="shared" ref="R25:V25" si="11">SUM(R26:R27)</f>
        <v>7.2511512107848744E-2</v>
      </c>
      <c r="S25" s="122">
        <f t="shared" si="11"/>
        <v>0.12212391867306847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0.25676784882187526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0.9960757759246881</v>
      </c>
      <c r="I26" s="98">
        <v>0.97471661674387833</v>
      </c>
      <c r="J26" s="98">
        <v>1.6101741445109459</v>
      </c>
      <c r="K26" s="98">
        <v>1.3529219024947643</v>
      </c>
      <c r="L26" s="98">
        <v>1.4271648088704003</v>
      </c>
      <c r="M26" s="98">
        <v>1.3157776331515529</v>
      </c>
      <c r="N26" s="98">
        <v>0.48238569376480334</v>
      </c>
      <c r="O26" s="98">
        <v>2.1558583759963899</v>
      </c>
      <c r="P26" s="98">
        <v>2.7515286240136372</v>
      </c>
      <c r="Q26" s="98">
        <v>0.75733746810057956</v>
      </c>
      <c r="R26" s="98">
        <v>7.1445772553531864E-2</v>
      </c>
      <c r="S26" s="98">
        <v>0.12031467364966136</v>
      </c>
      <c r="T26" s="98">
        <v>0</v>
      </c>
      <c r="U26" s="98">
        <v>0</v>
      </c>
      <c r="V26" s="98">
        <v>0</v>
      </c>
      <c r="W26" s="98">
        <v>0.25291492983954622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1.3403154343597084E-2</v>
      </c>
      <c r="I27" s="98">
        <v>1.243650789595944E-2</v>
      </c>
      <c r="J27" s="98">
        <v>2.0845857534366258E-2</v>
      </c>
      <c r="K27" s="98">
        <v>1.8599823076074454E-2</v>
      </c>
      <c r="L27" s="98">
        <v>1.8773678126718558E-2</v>
      </c>
      <c r="M27" s="98">
        <v>1.762824440776483E-2</v>
      </c>
      <c r="N27" s="98">
        <v>5.9248398112160833E-3</v>
      </c>
      <c r="O27" s="98">
        <v>3.0251371187718291E-2</v>
      </c>
      <c r="P27" s="98">
        <v>4.1521993914713784E-2</v>
      </c>
      <c r="Q27" s="98">
        <v>1.1177955459594885E-2</v>
      </c>
      <c r="R27" s="98">
        <v>1.0657395543168847E-3</v>
      </c>
      <c r="S27" s="98">
        <v>1.8092450234071084E-3</v>
      </c>
      <c r="T27" s="98">
        <v>0</v>
      </c>
      <c r="U27" s="98">
        <v>0</v>
      </c>
      <c r="V27" s="98">
        <v>0</v>
      </c>
      <c r="W27" s="98">
        <v>3.8529189823290583E-3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2.923054815681396E-2</v>
      </c>
      <c r="I28" s="122">
        <f t="shared" si="13"/>
        <v>1.7518980659387156E-2</v>
      </c>
      <c r="J28" s="122">
        <f t="shared" si="13"/>
        <v>6.229785638436988E-3</v>
      </c>
      <c r="K28" s="122">
        <f t="shared" si="13"/>
        <v>3.3339961654487167E-2</v>
      </c>
      <c r="L28" s="122">
        <f t="shared" si="13"/>
        <v>4.3230506745169997E-2</v>
      </c>
      <c r="M28" s="122">
        <f t="shared" si="13"/>
        <v>4.7023499919352181E-2</v>
      </c>
      <c r="N28" s="122">
        <f t="shared" si="13"/>
        <v>0.11174083451699143</v>
      </c>
      <c r="O28" s="122">
        <f t="shared" si="13"/>
        <v>4.9739023436095355E-2</v>
      </c>
      <c r="P28" s="122">
        <f t="shared" si="13"/>
        <v>3.4202649700016942E-2</v>
      </c>
      <c r="Q28" s="122">
        <f t="shared" si="13"/>
        <v>1.6782235874912937E-2</v>
      </c>
      <c r="R28" s="122">
        <f t="shared" si="13"/>
        <v>2.6487838645651179E-3</v>
      </c>
      <c r="S28" s="122">
        <f t="shared" si="13"/>
        <v>6.5935459589438862E-3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1.0428771766076962E-2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2.923054815681396E-2</v>
      </c>
      <c r="I29" s="98">
        <v>1.7518980659387156E-2</v>
      </c>
      <c r="J29" s="98">
        <v>6.229785638436988E-3</v>
      </c>
      <c r="K29" s="98">
        <v>3.3339961654487167E-2</v>
      </c>
      <c r="L29" s="98">
        <v>4.3230506745169997E-2</v>
      </c>
      <c r="M29" s="98">
        <v>4.7023499919352181E-2</v>
      </c>
      <c r="N29" s="98">
        <v>0.11174083451699143</v>
      </c>
      <c r="O29" s="98">
        <v>4.9739023436095355E-2</v>
      </c>
      <c r="P29" s="98">
        <v>3.4202649700016942E-2</v>
      </c>
      <c r="Q29" s="98">
        <v>1.6782235874912937E-2</v>
      </c>
      <c r="R29" s="98">
        <v>2.6487838645651179E-3</v>
      </c>
      <c r="S29" s="98">
        <v>6.5935459589438862E-3</v>
      </c>
      <c r="T29" s="98">
        <v>0</v>
      </c>
      <c r="U29" s="98">
        <v>0</v>
      </c>
      <c r="V29" s="98">
        <v>0</v>
      </c>
      <c r="W29" s="98">
        <v>1.0428771766076962E-2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0.14400294814409531</v>
      </c>
      <c r="I30" s="122">
        <v>0.13123099588575154</v>
      </c>
      <c r="J30" s="122">
        <v>0.23778905121611227</v>
      </c>
      <c r="K30" s="122">
        <v>0.30617639682223197</v>
      </c>
      <c r="L30" s="122">
        <v>0.26988982679561957</v>
      </c>
      <c r="M30" s="122">
        <v>0.31304531732818169</v>
      </c>
      <c r="N30" s="122">
        <v>0.27016159672109674</v>
      </c>
      <c r="O30" s="122">
        <v>0.45989180140967556</v>
      </c>
      <c r="P30" s="122">
        <v>0.40343324873172587</v>
      </c>
      <c r="Q30" s="122">
        <v>0.1269609054137395</v>
      </c>
      <c r="R30" s="122">
        <v>1.4033148620817717E-2</v>
      </c>
      <c r="S30" s="122">
        <v>2.4560484690860394E-2</v>
      </c>
      <c r="T30" s="122">
        <v>0</v>
      </c>
      <c r="U30" s="122">
        <v>0</v>
      </c>
      <c r="V30" s="122">
        <v>0</v>
      </c>
      <c r="W30" s="122">
        <v>6.6385971872319538E-2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8.6611760055436277E-4</v>
      </c>
      <c r="I31" s="98">
        <v>3.2989405940487046E-4</v>
      </c>
      <c r="J31" s="98">
        <v>1.0668314668945082E-3</v>
      </c>
      <c r="K31" s="98">
        <v>1.5043037025867069E-3</v>
      </c>
      <c r="L31" s="98">
        <v>1.4124355622874146E-3</v>
      </c>
      <c r="M31" s="98">
        <v>1.3046816376074005E-3</v>
      </c>
      <c r="N31" s="98">
        <v>1.0062544366264655E-3</v>
      </c>
      <c r="O31" s="98">
        <v>4.0176737941203348E-3</v>
      </c>
      <c r="P31" s="98">
        <v>3.4156105794569025E-3</v>
      </c>
      <c r="Q31" s="98">
        <v>6.2129110305931732E-4</v>
      </c>
      <c r="R31" s="98">
        <v>0</v>
      </c>
      <c r="S31" s="98">
        <v>1.5157640151661978E-4</v>
      </c>
      <c r="T31" s="98">
        <v>0</v>
      </c>
      <c r="U31" s="98">
        <v>0</v>
      </c>
      <c r="V31" s="98">
        <v>0</v>
      </c>
      <c r="W31" s="98">
        <v>4.5867694719682161E-4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1.2611771804691845E-4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3.393132170723935E-5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9.2186396339679095E-5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6.0156957359605474E-2</v>
      </c>
      <c r="I35" s="101">
        <v>6.1667684294776717E-3</v>
      </c>
      <c r="J35" s="101">
        <v>2.7471944262832847E-2</v>
      </c>
      <c r="K35" s="101">
        <v>0.12714605661333633</v>
      </c>
      <c r="L35" s="101">
        <v>9.9212074358028382E-2</v>
      </c>
      <c r="M35" s="101">
        <v>0.14133267158245225</v>
      </c>
      <c r="N35" s="101">
        <v>0.11674543394199074</v>
      </c>
      <c r="O35" s="101">
        <v>0.19413871451781889</v>
      </c>
      <c r="P35" s="101">
        <v>0.13158262861831047</v>
      </c>
      <c r="Q35" s="101">
        <v>1.4872668133863797E-2</v>
      </c>
      <c r="R35" s="101">
        <v>3.2415633878247869E-3</v>
      </c>
      <c r="S35" s="101">
        <v>6.5567266834290934E-3</v>
      </c>
      <c r="T35" s="101">
        <v>0</v>
      </c>
      <c r="U35" s="101">
        <v>0</v>
      </c>
      <c r="V35" s="101">
        <v>0</v>
      </c>
      <c r="W35" s="101">
        <v>2.8825242554119456E-2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8.2979873183935488E-2</v>
      </c>
      <c r="I36" s="104">
        <v>0.12473433339686901</v>
      </c>
      <c r="J36" s="104">
        <v>0.20925027548638492</v>
      </c>
      <c r="K36" s="104">
        <v>0.17752603650630891</v>
      </c>
      <c r="L36" s="104">
        <v>0.1692653168753038</v>
      </c>
      <c r="M36" s="104">
        <v>0.17040796410812203</v>
      </c>
      <c r="N36" s="104">
        <v>0.15240990834247956</v>
      </c>
      <c r="O36" s="104">
        <v>0.26160929537968941</v>
      </c>
      <c r="P36" s="104">
        <v>0.26843500953395849</v>
      </c>
      <c r="Q36" s="104">
        <v>0.11146694617681638</v>
      </c>
      <c r="R36" s="104">
        <v>1.079158523299293E-2</v>
      </c>
      <c r="S36" s="104">
        <v>1.7852181605914681E-2</v>
      </c>
      <c r="T36" s="104">
        <v>0</v>
      </c>
      <c r="U36" s="104">
        <v>0</v>
      </c>
      <c r="V36" s="104">
        <v>0</v>
      </c>
      <c r="W36" s="104">
        <v>3.7102052371003252E-2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2.4330250513553767E-2</v>
      </c>
      <c r="I37" s="98">
        <v>3.6892305161079275E-2</v>
      </c>
      <c r="J37" s="98">
        <v>6.0743633683340639E-2</v>
      </c>
      <c r="K37" s="98">
        <v>5.1772587458847809E-2</v>
      </c>
      <c r="L37" s="98">
        <v>4.9504348569630534E-2</v>
      </c>
      <c r="M37" s="98">
        <v>4.8539669172272072E-2</v>
      </c>
      <c r="N37" s="98">
        <v>3.6404131805764267E-2</v>
      </c>
      <c r="O37" s="98">
        <v>6.6563778700984469E-2</v>
      </c>
      <c r="P37" s="98">
        <v>6.5721528320017292E-2</v>
      </c>
      <c r="Q37" s="98">
        <v>2.5639215884171042E-2</v>
      </c>
      <c r="R37" s="98">
        <v>2.8305984942149798E-3</v>
      </c>
      <c r="S37" s="98">
        <v>4.748870748168728E-3</v>
      </c>
      <c r="T37" s="98">
        <v>0</v>
      </c>
      <c r="U37" s="98">
        <v>0</v>
      </c>
      <c r="V37" s="98">
        <v>0</v>
      </c>
      <c r="W37" s="98">
        <v>9.0281810330519151E-3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5.8649622670381714E-2</v>
      </c>
      <c r="I38" s="98">
        <v>8.7842028235789738E-2</v>
      </c>
      <c r="J38" s="98">
        <v>0.14850664180304426</v>
      </c>
      <c r="K38" s="98">
        <v>0.12575344904746111</v>
      </c>
      <c r="L38" s="98">
        <v>0.11976096830567326</v>
      </c>
      <c r="M38" s="98">
        <v>0.12186829493584997</v>
      </c>
      <c r="N38" s="98">
        <v>0.11600577653671529</v>
      </c>
      <c r="O38" s="98">
        <v>0.19504551667870496</v>
      </c>
      <c r="P38" s="98">
        <v>0.20271348121394123</v>
      </c>
      <c r="Q38" s="98">
        <v>8.5827730292645329E-2</v>
      </c>
      <c r="R38" s="98">
        <v>7.96098673877795E-3</v>
      </c>
      <c r="S38" s="98">
        <v>1.3103310857745952E-2</v>
      </c>
      <c r="T38" s="98">
        <v>0</v>
      </c>
      <c r="U38" s="98">
        <v>0</v>
      </c>
      <c r="V38" s="98">
        <v>0</v>
      </c>
      <c r="W38" s="98">
        <v>2.8073871337951337E-2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7.6817493012291613E-2</v>
      </c>
      <c r="I39" s="122">
        <v>7.5859446074154291E-2</v>
      </c>
      <c r="J39" s="122">
        <v>0.12612064452298319</v>
      </c>
      <c r="K39" s="122">
        <v>0.14360873292209914</v>
      </c>
      <c r="L39" s="122">
        <v>0.12641523998979484</v>
      </c>
      <c r="M39" s="122">
        <v>0.13753532044010394</v>
      </c>
      <c r="N39" s="122">
        <v>0.12134608472870706</v>
      </c>
      <c r="O39" s="122">
        <v>0.2360080936173492</v>
      </c>
      <c r="P39" s="122">
        <v>0.2147483810794342</v>
      </c>
      <c r="Q39" s="122">
        <v>6.9561489946896551E-2</v>
      </c>
      <c r="R39" s="122">
        <v>7.3203114338632963E-3</v>
      </c>
      <c r="S39" s="122">
        <v>1.2678765162477932E-2</v>
      </c>
      <c r="T39" s="122">
        <v>0</v>
      </c>
      <c r="U39" s="122">
        <v>0</v>
      </c>
      <c r="V39" s="122">
        <v>0</v>
      </c>
      <c r="W39" s="122">
        <v>3.8070417239725721E-2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4.3062624166874978E-3</v>
      </c>
      <c r="I40" s="98">
        <v>4.9507839329683825E-3</v>
      </c>
      <c r="J40" s="98">
        <v>7.656292479634859E-3</v>
      </c>
      <c r="K40" s="98">
        <v>6.2555197095797745E-3</v>
      </c>
      <c r="L40" s="98">
        <v>7.1500962949627468E-3</v>
      </c>
      <c r="M40" s="98">
        <v>9.7479362401069643E-3</v>
      </c>
      <c r="N40" s="98">
        <v>3.8406929519770321E-3</v>
      </c>
      <c r="O40" s="98">
        <v>4.8895497303782662E-2</v>
      </c>
      <c r="P40" s="98">
        <v>4.4975697773815826E-2</v>
      </c>
      <c r="Q40" s="98">
        <v>1.2380798675026106E-2</v>
      </c>
      <c r="R40" s="98">
        <v>9.8483769675356968E-4</v>
      </c>
      <c r="S40" s="98">
        <v>2.6410845877074896E-3</v>
      </c>
      <c r="T40" s="98">
        <v>0</v>
      </c>
      <c r="U40" s="98">
        <v>0</v>
      </c>
      <c r="V40" s="98">
        <v>0</v>
      </c>
      <c r="W40" s="98">
        <v>1.1962250329336711E-2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7.2511230595604118E-2</v>
      </c>
      <c r="I41" s="33">
        <v>7.0908662141185907E-2</v>
      </c>
      <c r="J41" s="33">
        <v>0.11846435204334833</v>
      </c>
      <c r="K41" s="33">
        <v>0.13735321321251936</v>
      </c>
      <c r="L41" s="33">
        <v>0.11926514369483208</v>
      </c>
      <c r="M41" s="33">
        <v>0.12778738419999697</v>
      </c>
      <c r="N41" s="33">
        <v>0.11750539177673003</v>
      </c>
      <c r="O41" s="33">
        <v>0.18711259631356655</v>
      </c>
      <c r="P41" s="33">
        <v>0.16977268330561837</v>
      </c>
      <c r="Q41" s="33">
        <v>5.7180691271870449E-2</v>
      </c>
      <c r="R41" s="33">
        <v>6.3354737371097269E-3</v>
      </c>
      <c r="S41" s="33">
        <v>1.0037680574770443E-2</v>
      </c>
      <c r="T41" s="33">
        <v>0</v>
      </c>
      <c r="U41" s="33">
        <v>0</v>
      </c>
      <c r="V41" s="33">
        <v>0</v>
      </c>
      <c r="W41" s="33">
        <v>2.6108166910389009E-2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95.859104978095743</v>
      </c>
      <c r="D43" s="117">
        <f t="shared" si="14"/>
        <v>95.858271259615364</v>
      </c>
      <c r="E43" s="117">
        <f t="shared" si="14"/>
        <v>104.03005812812145</v>
      </c>
      <c r="F43" s="117">
        <f t="shared" si="14"/>
        <v>135.60210641612113</v>
      </c>
      <c r="G43" s="117">
        <f t="shared" si="14"/>
        <v>50.645657571912842</v>
      </c>
      <c r="H43" s="117">
        <f t="shared" si="14"/>
        <v>34.325785354685316</v>
      </c>
      <c r="I43" s="117">
        <f t="shared" si="14"/>
        <v>34.885012086880167</v>
      </c>
      <c r="J43" s="117">
        <f t="shared" si="14"/>
        <v>60.571683071610011</v>
      </c>
      <c r="K43" s="117">
        <f t="shared" si="14"/>
        <v>58.395732133196269</v>
      </c>
      <c r="L43" s="117">
        <f t="shared" si="14"/>
        <v>38.672894922191638</v>
      </c>
      <c r="M43" s="117">
        <f t="shared" si="14"/>
        <v>35.40678679679219</v>
      </c>
      <c r="N43" s="117">
        <f t="shared" si="14"/>
        <v>37.102852864001051</v>
      </c>
      <c r="O43" s="117">
        <f t="shared" si="14"/>
        <v>45.136039187364531</v>
      </c>
      <c r="P43" s="117">
        <f t="shared" si="14"/>
        <v>31.790512896939141</v>
      </c>
      <c r="Q43" s="117">
        <f t="shared" si="14"/>
        <v>0</v>
      </c>
      <c r="R43" s="117">
        <f t="shared" ref="R43:V43" si="15">R44+R47+R49+R58</f>
        <v>14.435416682421053</v>
      </c>
      <c r="S43" s="117">
        <f t="shared" si="15"/>
        <v>28.439613665279328</v>
      </c>
      <c r="T43" s="117">
        <f t="shared" si="15"/>
        <v>21.304000565997129</v>
      </c>
      <c r="U43" s="117">
        <f t="shared" si="15"/>
        <v>34.591953589708254</v>
      </c>
      <c r="V43" s="117">
        <f t="shared" si="15"/>
        <v>38.305129341967906</v>
      </c>
      <c r="W43" s="117">
        <f t="shared" ref="W43" si="16">W44+W47+W49+W58</f>
        <v>10.979117264305875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78.566456835827154</v>
      </c>
      <c r="D44" s="122">
        <f t="shared" si="17"/>
        <v>78.345962604866614</v>
      </c>
      <c r="E44" s="122">
        <f t="shared" si="17"/>
        <v>87.120205549532656</v>
      </c>
      <c r="F44" s="122">
        <f t="shared" si="17"/>
        <v>111.92629489382615</v>
      </c>
      <c r="G44" s="122">
        <f t="shared" si="17"/>
        <v>42.071930922283563</v>
      </c>
      <c r="H44" s="122">
        <f t="shared" si="17"/>
        <v>28.358018900442151</v>
      </c>
      <c r="I44" s="122">
        <f t="shared" si="17"/>
        <v>29.142506311200528</v>
      </c>
      <c r="J44" s="122">
        <f t="shared" si="17"/>
        <v>50.319898779147913</v>
      </c>
      <c r="K44" s="122">
        <f t="shared" si="17"/>
        <v>45.723923562532129</v>
      </c>
      <c r="L44" s="122">
        <f t="shared" si="17"/>
        <v>29.77210107349077</v>
      </c>
      <c r="M44" s="122">
        <f t="shared" si="17"/>
        <v>29.209662511544135</v>
      </c>
      <c r="N44" s="122">
        <f t="shared" si="17"/>
        <v>28.500230721652571</v>
      </c>
      <c r="O44" s="122">
        <f t="shared" si="17"/>
        <v>29.020342166829174</v>
      </c>
      <c r="P44" s="122">
        <f t="shared" si="17"/>
        <v>20.699914945601865</v>
      </c>
      <c r="Q44" s="122">
        <f t="shared" si="17"/>
        <v>0</v>
      </c>
      <c r="R44" s="122">
        <f t="shared" ref="R44:V44" si="18">SUM(R45:R46)</f>
        <v>10.023828674112025</v>
      </c>
      <c r="S44" s="122">
        <f t="shared" si="18"/>
        <v>19.556410795734092</v>
      </c>
      <c r="T44" s="122">
        <f t="shared" si="18"/>
        <v>14.190011963340774</v>
      </c>
      <c r="U44" s="122">
        <f t="shared" si="18"/>
        <v>23.382211226916159</v>
      </c>
      <c r="V44" s="122">
        <f t="shared" si="18"/>
        <v>26.049385542767993</v>
      </c>
      <c r="W44" s="122">
        <f t="shared" ref="W44" si="19">SUM(W45:W46)</f>
        <v>7.0690827025320901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77.715790653812093</v>
      </c>
      <c r="D45" s="98">
        <v>77.462200859345444</v>
      </c>
      <c r="E45" s="98">
        <v>86.182082060347611</v>
      </c>
      <c r="F45" s="98">
        <v>110.6278002403853</v>
      </c>
      <c r="G45" s="98">
        <v>41.584768471153744</v>
      </c>
      <c r="H45" s="98">
        <v>28.033979069234334</v>
      </c>
      <c r="I45" s="98">
        <v>28.826183749035899</v>
      </c>
      <c r="J45" s="98">
        <v>49.765093336680557</v>
      </c>
      <c r="K45" s="98">
        <v>45.188238057796305</v>
      </c>
      <c r="L45" s="98">
        <v>29.437721425968032</v>
      </c>
      <c r="M45" s="98">
        <v>28.874864522765879</v>
      </c>
      <c r="N45" s="98">
        <v>28.199524507187792</v>
      </c>
      <c r="O45" s="98">
        <v>28.669651814267723</v>
      </c>
      <c r="P45" s="98">
        <v>20.430015673255749</v>
      </c>
      <c r="Q45" s="98">
        <v>0</v>
      </c>
      <c r="R45" s="98">
        <v>9.894004798352606</v>
      </c>
      <c r="S45" s="98">
        <v>19.300820749846661</v>
      </c>
      <c r="T45" s="98">
        <v>14.00365555654705</v>
      </c>
      <c r="U45" s="98">
        <v>23.074016854087454</v>
      </c>
      <c r="V45" s="98">
        <v>25.704769341551746</v>
      </c>
      <c r="W45" s="98">
        <v>6.9753087080210978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0.85066618201505717</v>
      </c>
      <c r="D46" s="98">
        <v>0.88376174552116427</v>
      </c>
      <c r="E46" s="98">
        <v>0.93812348918505117</v>
      </c>
      <c r="F46" s="98">
        <v>1.2984946534408512</v>
      </c>
      <c r="G46" s="98">
        <v>0.48716245112981804</v>
      </c>
      <c r="H46" s="98">
        <v>0.32403983120781743</v>
      </c>
      <c r="I46" s="98">
        <v>0.31632256216462989</v>
      </c>
      <c r="J46" s="98">
        <v>0.55480544246735752</v>
      </c>
      <c r="K46" s="98">
        <v>0.53568550473582388</v>
      </c>
      <c r="L46" s="98">
        <v>0.33437964752273824</v>
      </c>
      <c r="M46" s="98">
        <v>0.33479798877825701</v>
      </c>
      <c r="N46" s="98">
        <v>0.30070621446477808</v>
      </c>
      <c r="O46" s="98">
        <v>0.35069035256145065</v>
      </c>
      <c r="P46" s="98">
        <v>0.2698992723461171</v>
      </c>
      <c r="Q46" s="98">
        <v>0</v>
      </c>
      <c r="R46" s="98">
        <v>0.12982387575941862</v>
      </c>
      <c r="S46" s="98">
        <v>0.25559004588742934</v>
      </c>
      <c r="T46" s="98">
        <v>0.18635640679372376</v>
      </c>
      <c r="U46" s="98">
        <v>0.30819437282870565</v>
      </c>
      <c r="V46" s="98">
        <v>0.34461620121624742</v>
      </c>
      <c r="W46" s="98">
        <v>9.3773994510991984E-2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1.236944952593432</v>
      </c>
      <c r="D47" s="122">
        <f t="shared" si="20"/>
        <v>0.69701674243287515</v>
      </c>
      <c r="E47" s="122">
        <f t="shared" si="20"/>
        <v>1.6441255916132917</v>
      </c>
      <c r="F47" s="122">
        <f t="shared" si="20"/>
        <v>0.99642775990006061</v>
      </c>
      <c r="G47" s="122">
        <f t="shared" si="20"/>
        <v>0.84229685185642156</v>
      </c>
      <c r="H47" s="122">
        <f t="shared" si="20"/>
        <v>0.69876810391086353</v>
      </c>
      <c r="I47" s="122">
        <f t="shared" si="20"/>
        <v>0.44438389965274738</v>
      </c>
      <c r="J47" s="122">
        <f t="shared" si="20"/>
        <v>0.16751201383352787</v>
      </c>
      <c r="K47" s="122">
        <f t="shared" si="20"/>
        <v>0.86234574672899966</v>
      </c>
      <c r="L47" s="122">
        <f t="shared" si="20"/>
        <v>0.85850147634158236</v>
      </c>
      <c r="M47" s="122">
        <f t="shared" si="20"/>
        <v>0.56577480855347539</v>
      </c>
      <c r="N47" s="122">
        <f t="shared" si="20"/>
        <v>1.8489851092721901</v>
      </c>
      <c r="O47" s="122">
        <f t="shared" si="20"/>
        <v>1.0630861217313976</v>
      </c>
      <c r="P47" s="122">
        <f t="shared" si="20"/>
        <v>0.58071108246037351</v>
      </c>
      <c r="Q47" s="122">
        <f t="shared" si="20"/>
        <v>0</v>
      </c>
      <c r="R47" s="122">
        <f t="shared" si="20"/>
        <v>0.47911202542253845</v>
      </c>
      <c r="S47" s="122">
        <f t="shared" si="20"/>
        <v>1.327061016670106</v>
      </c>
      <c r="T47" s="122">
        <f t="shared" si="20"/>
        <v>0.65944490674318501</v>
      </c>
      <c r="U47" s="122">
        <f t="shared" si="20"/>
        <v>1.0983973218429677</v>
      </c>
      <c r="V47" s="122">
        <f t="shared" si="20"/>
        <v>1.3785153624377946</v>
      </c>
      <c r="W47" s="122">
        <f t="shared" si="20"/>
        <v>0.34927837242779081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1.236944952593432</v>
      </c>
      <c r="D48" s="98">
        <v>0.69701674243287515</v>
      </c>
      <c r="E48" s="98">
        <v>1.6441255916132917</v>
      </c>
      <c r="F48" s="98">
        <v>0.99642775990006061</v>
      </c>
      <c r="G48" s="98">
        <v>0.84229685185642156</v>
      </c>
      <c r="H48" s="98">
        <v>0.69876810391086353</v>
      </c>
      <c r="I48" s="98">
        <v>0.44438389965274738</v>
      </c>
      <c r="J48" s="98">
        <v>0.16751201383352787</v>
      </c>
      <c r="K48" s="98">
        <v>0.86234574672899966</v>
      </c>
      <c r="L48" s="98">
        <v>0.85850147634158236</v>
      </c>
      <c r="M48" s="98">
        <v>0.56577480855347539</v>
      </c>
      <c r="N48" s="98">
        <v>1.8489851092721901</v>
      </c>
      <c r="O48" s="98">
        <v>1.0630861217313976</v>
      </c>
      <c r="P48" s="98">
        <v>0.58071108246037351</v>
      </c>
      <c r="Q48" s="98">
        <v>0</v>
      </c>
      <c r="R48" s="98">
        <v>0.47911202542253845</v>
      </c>
      <c r="S48" s="98">
        <v>1.327061016670106</v>
      </c>
      <c r="T48" s="98">
        <v>0.65944490674318501</v>
      </c>
      <c r="U48" s="98">
        <v>1.0983973218429677</v>
      </c>
      <c r="V48" s="98">
        <v>1.3785153624377946</v>
      </c>
      <c r="W48" s="98">
        <v>0.34927837242779081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10.911297812848979</v>
      </c>
      <c r="D49" s="122">
        <v>11.249545652374522</v>
      </c>
      <c r="E49" s="122">
        <v>10.152252325520355</v>
      </c>
      <c r="F49" s="122">
        <v>15.136726474001733</v>
      </c>
      <c r="G49" s="122">
        <v>5.0838523765054546</v>
      </c>
      <c r="H49" s="122">
        <v>3.4365286185177029</v>
      </c>
      <c r="I49" s="122">
        <v>3.36141520209461</v>
      </c>
      <c r="J49" s="122">
        <v>6.7105997505503492</v>
      </c>
      <c r="K49" s="122">
        <v>8.0889608498405234</v>
      </c>
      <c r="L49" s="122">
        <v>5.5307683603483966</v>
      </c>
      <c r="M49" s="122">
        <v>3.9749174264042426</v>
      </c>
      <c r="N49" s="122">
        <v>4.7453808973370979</v>
      </c>
      <c r="O49" s="122">
        <v>10.010093852211938</v>
      </c>
      <c r="P49" s="122">
        <v>6.8658800659040367</v>
      </c>
      <c r="Q49" s="122">
        <v>0</v>
      </c>
      <c r="R49" s="122">
        <v>2.5932184300261656</v>
      </c>
      <c r="S49" s="122">
        <v>4.9915339321829775</v>
      </c>
      <c r="T49" s="122">
        <v>4.0643459664544475</v>
      </c>
      <c r="U49" s="122">
        <v>6.4207974853570775</v>
      </c>
      <c r="V49" s="122">
        <v>6.5528436876648533</v>
      </c>
      <c r="W49" s="122">
        <v>2.2810639356674574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0.24927752925873148</v>
      </c>
      <c r="D50" s="98">
        <v>0.26485515418726835</v>
      </c>
      <c r="E50" s="98">
        <v>0.2751820613814337</v>
      </c>
      <c r="F50" s="98">
        <v>0.18676158563429024</v>
      </c>
      <c r="G50" s="98">
        <v>5.935882926034302E-2</v>
      </c>
      <c r="H50" s="98">
        <v>2.1045024285292556E-2</v>
      </c>
      <c r="I50" s="98">
        <v>3.2628332063561985E-2</v>
      </c>
      <c r="J50" s="98">
        <v>0.85726390941029007</v>
      </c>
      <c r="K50" s="98">
        <v>0.5115098554643851</v>
      </c>
      <c r="L50" s="98">
        <v>0.5519797130124936</v>
      </c>
      <c r="M50" s="98">
        <v>0.62609168173888419</v>
      </c>
      <c r="N50" s="98">
        <v>0.81778569743026619</v>
      </c>
      <c r="O50" s="98">
        <v>1.0563491143183361</v>
      </c>
      <c r="P50" s="98">
        <v>0.15876038671211462</v>
      </c>
      <c r="Q50" s="98">
        <v>0</v>
      </c>
      <c r="R50" s="98">
        <v>8.3846330779105097E-2</v>
      </c>
      <c r="S50" s="98">
        <v>0.27659067855288189</v>
      </c>
      <c r="T50" s="98">
        <v>0.25343872008483642</v>
      </c>
      <c r="U50" s="98">
        <v>0.5528533946346722</v>
      </c>
      <c r="V50" s="98">
        <v>0.68199276321100044</v>
      </c>
      <c r="W50" s="98">
        <v>0.33541144240157139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3.2533295628340954E-3</v>
      </c>
      <c r="D51" s="98">
        <v>0</v>
      </c>
      <c r="E51" s="98">
        <v>3.7971726040510563E-3</v>
      </c>
      <c r="F51" s="98">
        <v>0</v>
      </c>
      <c r="G51" s="98">
        <v>0</v>
      </c>
      <c r="H51" s="98">
        <v>0</v>
      </c>
      <c r="I51" s="98">
        <v>1.1914247495247768E-3</v>
      </c>
      <c r="J51" s="98">
        <v>2.1091901525556147E-2</v>
      </c>
      <c r="K51" s="98">
        <v>1.4905703231053806E-3</v>
      </c>
      <c r="L51" s="98">
        <v>5.210515149447514E-3</v>
      </c>
      <c r="M51" s="98">
        <v>7.2973604925854734E-3</v>
      </c>
      <c r="N51" s="98">
        <v>1.0340115044958317E-2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7.3836160286997049E-3</v>
      </c>
      <c r="U51" s="98">
        <v>1.71493457491231E-2</v>
      </c>
      <c r="V51" s="98">
        <v>1.1750491521747569E-2</v>
      </c>
      <c r="W51" s="98">
        <v>5.5014123600258414E-3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1.0906323827392214E-3</v>
      </c>
      <c r="D52" s="101">
        <v>0</v>
      </c>
      <c r="E52" s="101">
        <v>1.259640859559176E-3</v>
      </c>
      <c r="F52" s="101">
        <v>0</v>
      </c>
      <c r="G52" s="101">
        <v>0</v>
      </c>
      <c r="H52" s="101">
        <v>0</v>
      </c>
      <c r="I52" s="101">
        <v>4.0294358466669658E-4</v>
      </c>
      <c r="J52" s="101">
        <v>7.0540815193290843E-3</v>
      </c>
      <c r="K52" s="101">
        <v>4.9499676801254813E-4</v>
      </c>
      <c r="L52" s="101">
        <v>1.719659185808253E-3</v>
      </c>
      <c r="M52" s="101">
        <v>2.3578309417979959E-3</v>
      </c>
      <c r="N52" s="101">
        <v>2.8017667101476432E-3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1.8816971514366673E-3</v>
      </c>
      <c r="U52" s="101">
        <v>4.2506095754296499E-3</v>
      </c>
      <c r="V52" s="101">
        <v>2.7894607241557962E-3</v>
      </c>
      <c r="W52" s="101">
        <v>1.3628853027950285E-3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2.1626971800948742E-3</v>
      </c>
      <c r="D53" s="104">
        <v>0</v>
      </c>
      <c r="E53" s="104">
        <v>2.5375317444918805E-3</v>
      </c>
      <c r="F53" s="104">
        <v>0</v>
      </c>
      <c r="G53" s="104">
        <v>0</v>
      </c>
      <c r="H53" s="104">
        <v>0</v>
      </c>
      <c r="I53" s="104">
        <v>7.8848116485808026E-4</v>
      </c>
      <c r="J53" s="104">
        <v>1.4037820006227063E-2</v>
      </c>
      <c r="K53" s="104">
        <v>9.9557355509283241E-4</v>
      </c>
      <c r="L53" s="104">
        <v>3.4908559636392606E-3</v>
      </c>
      <c r="M53" s="104">
        <v>4.9395295507874779E-3</v>
      </c>
      <c r="N53" s="104">
        <v>7.5383483348106734E-3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5.5019188772630371E-3</v>
      </c>
      <c r="U53" s="104">
        <v>1.2898736173693449E-2</v>
      </c>
      <c r="V53" s="104">
        <v>8.9610307975917722E-3</v>
      </c>
      <c r="W53" s="104">
        <v>4.1385270572308125E-3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4.2743818298621585</v>
      </c>
      <c r="D54" s="101">
        <v>5.7583853322700715</v>
      </c>
      <c r="E54" s="101">
        <v>4.0028222984518127</v>
      </c>
      <c r="F54" s="101">
        <v>8.3316902732541624</v>
      </c>
      <c r="G54" s="101">
        <v>2.2958005141070457</v>
      </c>
      <c r="H54" s="101">
        <v>1.4362095699270636</v>
      </c>
      <c r="I54" s="101">
        <v>0.15838066234731676</v>
      </c>
      <c r="J54" s="101">
        <v>0.67689592898770712</v>
      </c>
      <c r="K54" s="101">
        <v>3.1607315013140798</v>
      </c>
      <c r="L54" s="101">
        <v>1.8381562624797978</v>
      </c>
      <c r="M54" s="101">
        <v>1.5155812293657436</v>
      </c>
      <c r="N54" s="101">
        <v>1.6999123503087756</v>
      </c>
      <c r="O54" s="101">
        <v>3.8152613079038669</v>
      </c>
      <c r="P54" s="101">
        <v>2.2056193062803513</v>
      </c>
      <c r="Q54" s="101">
        <v>0</v>
      </c>
      <c r="R54" s="101">
        <v>0.58965581626146124</v>
      </c>
      <c r="S54" s="101">
        <v>1.2718524945693506</v>
      </c>
      <c r="T54" s="101">
        <v>0.54429128894372769</v>
      </c>
      <c r="U54" s="101">
        <v>1.8880035970164681</v>
      </c>
      <c r="V54" s="101">
        <v>1.6380023392535512</v>
      </c>
      <c r="W54" s="101">
        <v>0.84627152324648536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6.3843851241652549</v>
      </c>
      <c r="D55" s="104">
        <v>5.2263051659171831</v>
      </c>
      <c r="E55" s="104">
        <v>5.8704507930830561</v>
      </c>
      <c r="F55" s="104">
        <v>6.6182746151132816</v>
      </c>
      <c r="G55" s="104">
        <v>2.7286930331380663</v>
      </c>
      <c r="H55" s="104">
        <v>1.9792740243053464</v>
      </c>
      <c r="I55" s="104">
        <v>3.1692147829342066</v>
      </c>
      <c r="J55" s="104">
        <v>5.1553480106267964</v>
      </c>
      <c r="K55" s="104">
        <v>4.4152289227389527</v>
      </c>
      <c r="L55" s="104">
        <v>3.1354218697066578</v>
      </c>
      <c r="M55" s="104">
        <v>1.8259471548070292</v>
      </c>
      <c r="N55" s="104">
        <v>2.2173427345530974</v>
      </c>
      <c r="O55" s="104">
        <v>5.1384834299897344</v>
      </c>
      <c r="P55" s="104">
        <v>4.5015003729115701</v>
      </c>
      <c r="Q55" s="104">
        <v>0</v>
      </c>
      <c r="R55" s="104">
        <v>1.9197162829855992</v>
      </c>
      <c r="S55" s="104">
        <v>3.4430907590607451</v>
      </c>
      <c r="T55" s="104">
        <v>3.2592323413971833</v>
      </c>
      <c r="U55" s="104">
        <v>3.9627911479568141</v>
      </c>
      <c r="V55" s="104">
        <v>4.2210980936785543</v>
      </c>
      <c r="W55" s="104">
        <v>1.0938795576593747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1.8343304743102005</v>
      </c>
      <c r="D56" s="98">
        <v>1.5323693970978509</v>
      </c>
      <c r="E56" s="98">
        <v>1.6675075878123142</v>
      </c>
      <c r="F56" s="98">
        <v>1.9129101187137509</v>
      </c>
      <c r="G56" s="98">
        <v>0.87934852552561282</v>
      </c>
      <c r="H56" s="98">
        <v>0.58033630323312668</v>
      </c>
      <c r="I56" s="98">
        <v>0.93734929035943515</v>
      </c>
      <c r="J56" s="98">
        <v>1.4965551196515805</v>
      </c>
      <c r="K56" s="98">
        <v>1.2876298601147065</v>
      </c>
      <c r="L56" s="98">
        <v>0.91700426298878479</v>
      </c>
      <c r="M56" s="98">
        <v>0.52010990967622439</v>
      </c>
      <c r="N56" s="98">
        <v>0.52962722729179923</v>
      </c>
      <c r="O56" s="98">
        <v>1.3074339480028545</v>
      </c>
      <c r="P56" s="98">
        <v>1.1021121453364304</v>
      </c>
      <c r="Q56" s="98">
        <v>0</v>
      </c>
      <c r="R56" s="98">
        <v>0.50353547719068237</v>
      </c>
      <c r="S56" s="98">
        <v>0.91589887163014216</v>
      </c>
      <c r="T56" s="98">
        <v>0.83500346882233178</v>
      </c>
      <c r="U56" s="98">
        <v>0.96990816183895656</v>
      </c>
      <c r="V56" s="98">
        <v>1.0081460993645259</v>
      </c>
      <c r="W56" s="98">
        <v>0.26617779998127206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4.5500546498550545</v>
      </c>
      <c r="D57" s="98">
        <v>3.6939357688193319</v>
      </c>
      <c r="E57" s="98">
        <v>4.2029432052707421</v>
      </c>
      <c r="F57" s="98">
        <v>4.7053644963995307</v>
      </c>
      <c r="G57" s="98">
        <v>1.8493445076124537</v>
      </c>
      <c r="H57" s="98">
        <v>1.3989377210722196</v>
      </c>
      <c r="I57" s="98">
        <v>2.2318654925747712</v>
      </c>
      <c r="J57" s="98">
        <v>3.6587928909752159</v>
      </c>
      <c r="K57" s="98">
        <v>3.1275990626242458</v>
      </c>
      <c r="L57" s="98">
        <v>2.2184176067178729</v>
      </c>
      <c r="M57" s="98">
        <v>1.3058372451308047</v>
      </c>
      <c r="N57" s="98">
        <v>1.6877155072612982</v>
      </c>
      <c r="O57" s="98">
        <v>3.8310494819868799</v>
      </c>
      <c r="P57" s="98">
        <v>3.3993882275751397</v>
      </c>
      <c r="Q57" s="98">
        <v>0</v>
      </c>
      <c r="R57" s="98">
        <v>1.4161808057949168</v>
      </c>
      <c r="S57" s="98">
        <v>2.527191887430603</v>
      </c>
      <c r="T57" s="98">
        <v>2.4242288725748513</v>
      </c>
      <c r="U57" s="98">
        <v>2.9928829861178574</v>
      </c>
      <c r="V57" s="98">
        <v>3.2129519943140288</v>
      </c>
      <c r="W57" s="98">
        <v>0.82770175767810272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5.1444053768261906</v>
      </c>
      <c r="D58" s="122">
        <v>5.5657462599413501</v>
      </c>
      <c r="E58" s="122">
        <v>5.1134746614551556</v>
      </c>
      <c r="F58" s="122">
        <v>7.5426572883931886</v>
      </c>
      <c r="G58" s="122">
        <v>2.6475774212674019</v>
      </c>
      <c r="H58" s="122">
        <v>1.832469731814601</v>
      </c>
      <c r="I58" s="122">
        <v>1.9367066739322767</v>
      </c>
      <c r="J58" s="122">
        <v>3.3736725280782167</v>
      </c>
      <c r="K58" s="122">
        <v>3.7205019740946139</v>
      </c>
      <c r="L58" s="122">
        <v>2.5115240120108848</v>
      </c>
      <c r="M58" s="122">
        <v>1.6564320502903394</v>
      </c>
      <c r="N58" s="122">
        <v>2.0082561357391944</v>
      </c>
      <c r="O58" s="122">
        <v>5.0425170465920246</v>
      </c>
      <c r="P58" s="122">
        <v>3.6440068029728696</v>
      </c>
      <c r="Q58" s="122">
        <v>0</v>
      </c>
      <c r="R58" s="122">
        <v>1.3392575528603246</v>
      </c>
      <c r="S58" s="122">
        <v>2.5646079206921506</v>
      </c>
      <c r="T58" s="122">
        <v>2.3901977294587251</v>
      </c>
      <c r="U58" s="122">
        <v>3.6905475555920502</v>
      </c>
      <c r="V58" s="122">
        <v>4.3243847490972653</v>
      </c>
      <c r="W58" s="122">
        <v>1.2796922536785362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0.21527441766898511</v>
      </c>
      <c r="D59" s="98">
        <v>0.15894629291849122</v>
      </c>
      <c r="E59" s="98">
        <v>0.18884963236055066</v>
      </c>
      <c r="F59" s="98">
        <v>0.32085768060972525</v>
      </c>
      <c r="G59" s="98">
        <v>0.13222125209993812</v>
      </c>
      <c r="H59" s="98">
        <v>0.10250442502579347</v>
      </c>
      <c r="I59" s="98">
        <v>0.12584573352190598</v>
      </c>
      <c r="J59" s="98">
        <v>0.20518863845421426</v>
      </c>
      <c r="K59" s="98">
        <v>0.16278568335156457</v>
      </c>
      <c r="L59" s="98">
        <v>0.14229574354913518</v>
      </c>
      <c r="M59" s="98">
        <v>0.11780133117281805</v>
      </c>
      <c r="N59" s="98">
        <v>6.3475236219836625E-2</v>
      </c>
      <c r="O59" s="98">
        <v>1.0447055290975835</v>
      </c>
      <c r="P59" s="98">
        <v>0.76312125896875682</v>
      </c>
      <c r="Q59" s="98">
        <v>0</v>
      </c>
      <c r="R59" s="98">
        <v>0.17749805565335491</v>
      </c>
      <c r="S59" s="98">
        <v>0.52708502414676617</v>
      </c>
      <c r="T59" s="98">
        <v>0.8705392475280942</v>
      </c>
      <c r="U59" s="98">
        <v>1.3926594748539725</v>
      </c>
      <c r="V59" s="98">
        <v>1.689293915053999</v>
      </c>
      <c r="W59" s="98">
        <v>0.4011954725839082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4.9291309591572059</v>
      </c>
      <c r="D60" s="33">
        <v>5.4067999670228586</v>
      </c>
      <c r="E60" s="33">
        <v>4.9246250290946048</v>
      </c>
      <c r="F60" s="33">
        <v>7.2217996077834634</v>
      </c>
      <c r="G60" s="33">
        <v>2.5153561691674637</v>
      </c>
      <c r="H60" s="33">
        <v>1.7299653067888077</v>
      </c>
      <c r="I60" s="33">
        <v>1.8108609404103706</v>
      </c>
      <c r="J60" s="33">
        <v>3.1684838896240026</v>
      </c>
      <c r="K60" s="33">
        <v>3.5577162907430493</v>
      </c>
      <c r="L60" s="33">
        <v>2.3692282684617498</v>
      </c>
      <c r="M60" s="33">
        <v>1.5386307191175213</v>
      </c>
      <c r="N60" s="33">
        <v>1.9447808995193578</v>
      </c>
      <c r="O60" s="33">
        <v>3.9978115174944415</v>
      </c>
      <c r="P60" s="33">
        <v>2.8808855440041126</v>
      </c>
      <c r="Q60" s="33">
        <v>0</v>
      </c>
      <c r="R60" s="33">
        <v>1.1617594972069696</v>
      </c>
      <c r="S60" s="33">
        <v>2.0375228965453842</v>
      </c>
      <c r="T60" s="33">
        <v>1.5196584819306307</v>
      </c>
      <c r="U60" s="33">
        <v>2.2978880807380775</v>
      </c>
      <c r="V60" s="33">
        <v>2.6350908340432664</v>
      </c>
      <c r="W60" s="33">
        <v>0.87849678109462814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0.50108561368979332</v>
      </c>
      <c r="D62" s="117">
        <f t="shared" si="21"/>
        <v>2.0211181487430654</v>
      </c>
      <c r="E62" s="117">
        <f t="shared" si="21"/>
        <v>4.1066939591894593</v>
      </c>
      <c r="F62" s="117">
        <f t="shared" si="21"/>
        <v>10.466529399801953</v>
      </c>
      <c r="G62" s="117">
        <f t="shared" si="21"/>
        <v>12.351372706865098</v>
      </c>
      <c r="H62" s="117">
        <f t="shared" si="21"/>
        <v>18.966696323023513</v>
      </c>
      <c r="I62" s="117">
        <f t="shared" si="21"/>
        <v>18.82777681803455</v>
      </c>
      <c r="J62" s="117">
        <f t="shared" si="21"/>
        <v>18.728957789308453</v>
      </c>
      <c r="K62" s="117">
        <f t="shared" si="21"/>
        <v>19.710308690732631</v>
      </c>
      <c r="L62" s="117">
        <f t="shared" si="21"/>
        <v>9.1018364430361363</v>
      </c>
      <c r="M62" s="117">
        <f t="shared" si="21"/>
        <v>8.2699567541233545</v>
      </c>
      <c r="N62" s="117">
        <f t="shared" si="21"/>
        <v>4.1026382817627383</v>
      </c>
      <c r="O62" s="117">
        <f t="shared" si="21"/>
        <v>9.1915550612207593</v>
      </c>
      <c r="P62" s="117">
        <f t="shared" si="21"/>
        <v>14.566099360683957</v>
      </c>
      <c r="Q62" s="117">
        <f t="shared" si="21"/>
        <v>23.723317519804162</v>
      </c>
      <c r="R62" s="117">
        <f t="shared" ref="R62:V62" si="22">R63+R66+R68+R77</f>
        <v>12.87829310242981</v>
      </c>
      <c r="S62" s="117">
        <f t="shared" si="22"/>
        <v>13.442910636957196</v>
      </c>
      <c r="T62" s="117">
        <f t="shared" si="22"/>
        <v>14.092847908937463</v>
      </c>
      <c r="U62" s="117">
        <f t="shared" si="22"/>
        <v>16.717257597736371</v>
      </c>
      <c r="V62" s="117">
        <f t="shared" si="22"/>
        <v>19.626418866998581</v>
      </c>
      <c r="W62" s="117">
        <f t="shared" ref="W62" si="23">W63+W66+W68+W77</f>
        <v>22.582667773230838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0.38584594667494271</v>
      </c>
      <c r="D63" s="122">
        <f t="shared" si="24"/>
        <v>1.4922292263090835</v>
      </c>
      <c r="E63" s="122">
        <f t="shared" si="24"/>
        <v>3.127866431539033</v>
      </c>
      <c r="F63" s="122">
        <f t="shared" si="24"/>
        <v>7.8395617153938808</v>
      </c>
      <c r="G63" s="122">
        <f t="shared" si="24"/>
        <v>9.6032015225373435</v>
      </c>
      <c r="H63" s="122">
        <f t="shared" si="24"/>
        <v>15.221841334800986</v>
      </c>
      <c r="I63" s="122">
        <f t="shared" si="24"/>
        <v>15.240672176348761</v>
      </c>
      <c r="J63" s="122">
        <f t="shared" si="24"/>
        <v>14.95397850471022</v>
      </c>
      <c r="K63" s="122">
        <f t="shared" si="24"/>
        <v>15.102966846484078</v>
      </c>
      <c r="L63" s="122">
        <f t="shared" si="24"/>
        <v>6.8062609095160909</v>
      </c>
      <c r="M63" s="122">
        <f t="shared" si="24"/>
        <v>6.5447787772620156</v>
      </c>
      <c r="N63" s="122">
        <f t="shared" si="24"/>
        <v>3.0320823547358757</v>
      </c>
      <c r="O63" s="122">
        <f t="shared" si="24"/>
        <v>6.2943677467087129</v>
      </c>
      <c r="P63" s="122">
        <f t="shared" si="24"/>
        <v>9.7607379226579543</v>
      </c>
      <c r="Q63" s="122">
        <f t="shared" si="24"/>
        <v>17.518944665031533</v>
      </c>
      <c r="R63" s="122">
        <f t="shared" ref="R63:V63" si="25">SUM(R64:R65)</f>
        <v>8.8285570866738325</v>
      </c>
      <c r="S63" s="122">
        <f t="shared" si="25"/>
        <v>9.0483153662011127</v>
      </c>
      <c r="T63" s="122">
        <f t="shared" si="25"/>
        <v>9.2414565636371613</v>
      </c>
      <c r="U63" s="122">
        <f t="shared" si="25"/>
        <v>11.003424345972279</v>
      </c>
      <c r="V63" s="122">
        <f t="shared" si="25"/>
        <v>12.753083817265303</v>
      </c>
      <c r="W63" s="122">
        <f t="shared" ref="W63" si="26">SUM(W64:W65)</f>
        <v>14.709420937753478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0.38096967787403652</v>
      </c>
      <c r="D64" s="98">
        <v>1.472503229731335</v>
      </c>
      <c r="E64" s="98">
        <v>3.0882520096529045</v>
      </c>
      <c r="F64" s="98">
        <v>7.7322522302408299</v>
      </c>
      <c r="G64" s="98">
        <v>9.4716235419223498</v>
      </c>
      <c r="H64" s="98">
        <v>15.015509706888942</v>
      </c>
      <c r="I64" s="98">
        <v>15.044005909927888</v>
      </c>
      <c r="J64" s="98">
        <v>14.757683831954264</v>
      </c>
      <c r="K64" s="98">
        <v>14.892175263627724</v>
      </c>
      <c r="L64" s="98">
        <v>6.7151787036808042</v>
      </c>
      <c r="M64" s="98">
        <v>6.455809147514235</v>
      </c>
      <c r="N64" s="98">
        <v>2.9945038473241827</v>
      </c>
      <c r="O64" s="98">
        <v>6.2063625217850165</v>
      </c>
      <c r="P64" s="98">
        <v>9.6159511455208975</v>
      </c>
      <c r="Q64" s="98">
        <v>17.266976785920235</v>
      </c>
      <c r="R64" s="98">
        <v>8.7005218149296102</v>
      </c>
      <c r="S64" s="98">
        <v>8.9161234676531986</v>
      </c>
      <c r="T64" s="98">
        <v>9.1058463261886864</v>
      </c>
      <c r="U64" s="98">
        <v>10.84133824816686</v>
      </c>
      <c r="V64" s="98">
        <v>12.564484200761896</v>
      </c>
      <c r="W64" s="98">
        <v>14.491169846598591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4.8762688009061882E-3</v>
      </c>
      <c r="D65" s="98">
        <v>1.9725996577748619E-2</v>
      </c>
      <c r="E65" s="98">
        <v>3.9614421886128515E-2</v>
      </c>
      <c r="F65" s="98">
        <v>0.10730948515305073</v>
      </c>
      <c r="G65" s="98">
        <v>0.13157798061499432</v>
      </c>
      <c r="H65" s="98">
        <v>0.20633162791204523</v>
      </c>
      <c r="I65" s="98">
        <v>0.1966662664208732</v>
      </c>
      <c r="J65" s="98">
        <v>0.19629467275595577</v>
      </c>
      <c r="K65" s="98">
        <v>0.21079158285635449</v>
      </c>
      <c r="L65" s="98">
        <v>9.1082205835286825E-2</v>
      </c>
      <c r="M65" s="98">
        <v>8.8969629747780471E-2</v>
      </c>
      <c r="N65" s="98">
        <v>3.7578507411693086E-2</v>
      </c>
      <c r="O65" s="98">
        <v>8.8005224923696862E-2</v>
      </c>
      <c r="P65" s="98">
        <v>0.14478677713705718</v>
      </c>
      <c r="Q65" s="98">
        <v>0.25196787911129781</v>
      </c>
      <c r="R65" s="98">
        <v>0.12803527174422169</v>
      </c>
      <c r="S65" s="98">
        <v>0.1321918985479133</v>
      </c>
      <c r="T65" s="98">
        <v>0.13561023744847434</v>
      </c>
      <c r="U65" s="98">
        <v>0.16208609780541997</v>
      </c>
      <c r="V65" s="98">
        <v>0.18859961650340595</v>
      </c>
      <c r="W65" s="98">
        <v>0.21825109115488595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8.3259391014483281E-3</v>
      </c>
      <c r="D66" s="122">
        <f t="shared" si="27"/>
        <v>2.118741688435857E-2</v>
      </c>
      <c r="E66" s="122">
        <f t="shared" si="27"/>
        <v>9.561870437800557E-2</v>
      </c>
      <c r="F66" s="122">
        <f t="shared" si="27"/>
        <v>0.11133944715301201</v>
      </c>
      <c r="G66" s="122">
        <f t="shared" si="27"/>
        <v>0.26933959926375722</v>
      </c>
      <c r="H66" s="122">
        <f t="shared" si="27"/>
        <v>0.43213810383181717</v>
      </c>
      <c r="I66" s="122">
        <f t="shared" si="27"/>
        <v>0.27417916885626237</v>
      </c>
      <c r="J66" s="122">
        <f t="shared" si="27"/>
        <v>6.3266934150348952E-2</v>
      </c>
      <c r="K66" s="122">
        <f t="shared" si="27"/>
        <v>0.31497726576543811</v>
      </c>
      <c r="L66" s="122">
        <f t="shared" si="27"/>
        <v>0.2257854183810237</v>
      </c>
      <c r="M66" s="122">
        <f t="shared" si="27"/>
        <v>0.16335601332527785</v>
      </c>
      <c r="N66" s="122">
        <f t="shared" si="27"/>
        <v>0.2346724551515291</v>
      </c>
      <c r="O66" s="122">
        <f t="shared" si="27"/>
        <v>0.19719714989005979</v>
      </c>
      <c r="P66" s="122">
        <f t="shared" si="27"/>
        <v>0.25754742016600746</v>
      </c>
      <c r="Q66" s="122">
        <f t="shared" si="27"/>
        <v>0.49381277926558348</v>
      </c>
      <c r="R66" s="122">
        <f t="shared" si="27"/>
        <v>0.44245285673695728</v>
      </c>
      <c r="S66" s="122">
        <f t="shared" si="27"/>
        <v>0.65847545643319616</v>
      </c>
      <c r="T66" s="122">
        <f t="shared" si="27"/>
        <v>0.46580832940099837</v>
      </c>
      <c r="U66" s="122">
        <f t="shared" si="27"/>
        <v>0.58549516230217147</v>
      </c>
      <c r="V66" s="122">
        <f t="shared" si="27"/>
        <v>0.81059688378528849</v>
      </c>
      <c r="W66" s="122">
        <f t="shared" si="27"/>
        <v>0.73403166520740071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8.3259391014483281E-3</v>
      </c>
      <c r="D67" s="98">
        <v>2.118741688435857E-2</v>
      </c>
      <c r="E67" s="98">
        <v>9.561870437800557E-2</v>
      </c>
      <c r="F67" s="98">
        <v>0.11133944715301201</v>
      </c>
      <c r="G67" s="98">
        <v>0.26933959926375722</v>
      </c>
      <c r="H67" s="98">
        <v>0.43213810383181717</v>
      </c>
      <c r="I67" s="98">
        <v>0.27417916885626237</v>
      </c>
      <c r="J67" s="98">
        <v>6.3266934150348952E-2</v>
      </c>
      <c r="K67" s="98">
        <v>0.31497726576543811</v>
      </c>
      <c r="L67" s="98">
        <v>0.2257854183810237</v>
      </c>
      <c r="M67" s="98">
        <v>0.16335601332527785</v>
      </c>
      <c r="N67" s="98">
        <v>0.2346724551515291</v>
      </c>
      <c r="O67" s="98">
        <v>0.19719714989005979</v>
      </c>
      <c r="P67" s="98">
        <v>0.25754742016600746</v>
      </c>
      <c r="Q67" s="98">
        <v>0.49381277926558348</v>
      </c>
      <c r="R67" s="98">
        <v>0.44245285673695728</v>
      </c>
      <c r="S67" s="98">
        <v>0.65847545643319616</v>
      </c>
      <c r="T67" s="98">
        <v>0.46580832940099837</v>
      </c>
      <c r="U67" s="98">
        <v>0.58549516230217147</v>
      </c>
      <c r="V67" s="98">
        <v>0.81059688378528849</v>
      </c>
      <c r="W67" s="98">
        <v>0.73403166520740071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7.2808199221736786E-2</v>
      </c>
      <c r="D68" s="122">
        <v>0.33942450694140813</v>
      </c>
      <c r="E68" s="122">
        <v>0.58775892981267142</v>
      </c>
      <c r="F68" s="122">
        <v>1.6816976166112236</v>
      </c>
      <c r="G68" s="122">
        <v>1.6392029099975571</v>
      </c>
      <c r="H68" s="122">
        <v>2.1854728232841021</v>
      </c>
      <c r="I68" s="122">
        <v>2.1328463328581049</v>
      </c>
      <c r="J68" s="122">
        <v>2.4522130085464964</v>
      </c>
      <c r="K68" s="122">
        <v>2.9361188448076554</v>
      </c>
      <c r="L68" s="122">
        <v>1.4197674528326027</v>
      </c>
      <c r="M68" s="122">
        <v>1.0932884706456543</v>
      </c>
      <c r="N68" s="122">
        <v>0.57051907230653531</v>
      </c>
      <c r="O68" s="122">
        <v>1.8316492566140345</v>
      </c>
      <c r="P68" s="122">
        <v>3.0410843912114842</v>
      </c>
      <c r="Q68" s="122">
        <v>3.755432031849872</v>
      </c>
      <c r="R68" s="122">
        <v>2.3805473447378773</v>
      </c>
      <c r="S68" s="122">
        <v>2.4974393263282768</v>
      </c>
      <c r="T68" s="122">
        <v>2.8783676343826148</v>
      </c>
      <c r="U68" s="122">
        <v>3.3853413741069209</v>
      </c>
      <c r="V68" s="122">
        <v>3.8150323640759716</v>
      </c>
      <c r="W68" s="122">
        <v>4.6919254137769553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2.1479651624281234E-3</v>
      </c>
      <c r="D69" s="98">
        <v>2.106419308056267E-2</v>
      </c>
      <c r="E69" s="98">
        <v>4.9168404814541621E-2</v>
      </c>
      <c r="F69" s="98">
        <v>0.13772822150792283</v>
      </c>
      <c r="G69" s="98">
        <v>0.15374593366265649</v>
      </c>
      <c r="H69" s="98">
        <v>0.22617756063585809</v>
      </c>
      <c r="I69" s="98">
        <v>0.2005433881921912</v>
      </c>
      <c r="J69" s="98">
        <v>0.17271000687020505</v>
      </c>
      <c r="K69" s="98">
        <v>0.15227678775860545</v>
      </c>
      <c r="L69" s="98">
        <v>4.7710418088551199E-2</v>
      </c>
      <c r="M69" s="98">
        <v>2.9113535859641344E-2</v>
      </c>
      <c r="N69" s="98">
        <v>1.7830714515956414E-2</v>
      </c>
      <c r="O69" s="98">
        <v>6.9748593022972538E-2</v>
      </c>
      <c r="P69" s="98">
        <v>0.10047570508244538</v>
      </c>
      <c r="Q69" s="98">
        <v>0.19817039740438477</v>
      </c>
      <c r="R69" s="98">
        <v>0.13491189069371953</v>
      </c>
      <c r="S69" s="98">
        <v>0.22187609380675927</v>
      </c>
      <c r="T69" s="98">
        <v>0.20932696243650301</v>
      </c>
      <c r="U69" s="98">
        <v>0.14631284132154893</v>
      </c>
      <c r="V69" s="98">
        <v>0.12744124820088634</v>
      </c>
      <c r="W69" s="98">
        <v>0.11909944728995457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7.1030942220862533E-5</v>
      </c>
      <c r="E70" s="98">
        <v>3.8568292880119203E-4</v>
      </c>
      <c r="F70" s="98">
        <v>6.8071872587303428E-4</v>
      </c>
      <c r="G70" s="98">
        <v>1.2725127440582375E-3</v>
      </c>
      <c r="H70" s="98">
        <v>2.5609546698222075E-3</v>
      </c>
      <c r="I70" s="98">
        <v>2.4552087128807752E-3</v>
      </c>
      <c r="J70" s="98">
        <v>2.4042508795852806E-3</v>
      </c>
      <c r="K70" s="98">
        <v>2.5898686316575548E-3</v>
      </c>
      <c r="L70" s="98">
        <v>4.7416362692271469E-4</v>
      </c>
      <c r="M70" s="98">
        <v>2.218067668794895E-4</v>
      </c>
      <c r="N70" s="98">
        <v>3.1553267692840091E-4</v>
      </c>
      <c r="O70" s="98">
        <v>8.0783667214567997E-4</v>
      </c>
      <c r="P70" s="98">
        <v>1.0655929864517637E-4</v>
      </c>
      <c r="Q70" s="98">
        <v>4.8094142077705678E-3</v>
      </c>
      <c r="R70" s="98">
        <v>0</v>
      </c>
      <c r="S70" s="98">
        <v>5.9513984151937016E-3</v>
      </c>
      <c r="T70" s="98">
        <v>6.1069171336921371E-3</v>
      </c>
      <c r="U70" s="98">
        <v>2.8833539374030709E-3</v>
      </c>
      <c r="V70" s="98">
        <v>3.2865894456272134E-3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1.0502167904030176E-5</v>
      </c>
      <c r="E71" s="101">
        <v>8.9130135915815409E-5</v>
      </c>
      <c r="F71" s="101">
        <v>1.2245283507498507E-4</v>
      </c>
      <c r="G71" s="101">
        <v>4.2546071517325835E-4</v>
      </c>
      <c r="H71" s="101">
        <v>7.9221936907545871E-4</v>
      </c>
      <c r="I71" s="101">
        <v>7.567946573641337E-4</v>
      </c>
      <c r="J71" s="101">
        <v>7.1725801650041195E-4</v>
      </c>
      <c r="K71" s="101">
        <v>7.8678319871119853E-4</v>
      </c>
      <c r="L71" s="101">
        <v>1.4166663523935744E-4</v>
      </c>
      <c r="M71" s="101">
        <v>6.3264330469398289E-5</v>
      </c>
      <c r="N71" s="101">
        <v>7.4532861427101103E-5</v>
      </c>
      <c r="O71" s="101">
        <v>2.0401355308868202E-4</v>
      </c>
      <c r="P71" s="101">
        <v>2.50017503632925E-5</v>
      </c>
      <c r="Q71" s="101">
        <v>1.0691132060432602E-3</v>
      </c>
      <c r="R71" s="101">
        <v>0</v>
      </c>
      <c r="S71" s="101">
        <v>1.5196417876323146E-3</v>
      </c>
      <c r="T71" s="101">
        <v>1.4967916367899384E-3</v>
      </c>
      <c r="U71" s="101">
        <v>6.698091332296729E-4</v>
      </c>
      <c r="V71" s="101">
        <v>7.4812622893768261E-4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6.052877431683236E-5</v>
      </c>
      <c r="E72" s="104">
        <v>2.9655279288537661E-4</v>
      </c>
      <c r="F72" s="104">
        <v>5.5826589079804921E-4</v>
      </c>
      <c r="G72" s="104">
        <v>8.470520288849792E-4</v>
      </c>
      <c r="H72" s="104">
        <v>1.7687353007467487E-3</v>
      </c>
      <c r="I72" s="104">
        <v>1.6984140555166415E-3</v>
      </c>
      <c r="J72" s="104">
        <v>1.6869928630848688E-3</v>
      </c>
      <c r="K72" s="104">
        <v>1.8030854329463563E-3</v>
      </c>
      <c r="L72" s="104">
        <v>3.3249699168335728E-4</v>
      </c>
      <c r="M72" s="104">
        <v>1.5854243641009121E-4</v>
      </c>
      <c r="N72" s="104">
        <v>2.4099981550129983E-4</v>
      </c>
      <c r="O72" s="104">
        <v>6.0382311905699795E-4</v>
      </c>
      <c r="P72" s="104">
        <v>8.1557548281883875E-5</v>
      </c>
      <c r="Q72" s="104">
        <v>3.7403010017273077E-3</v>
      </c>
      <c r="R72" s="104">
        <v>0</v>
      </c>
      <c r="S72" s="104">
        <v>4.4317566275613868E-3</v>
      </c>
      <c r="T72" s="104">
        <v>4.6101254969021987E-3</v>
      </c>
      <c r="U72" s="104">
        <v>2.213544804173398E-3</v>
      </c>
      <c r="V72" s="104">
        <v>2.5384632166895308E-3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2.8329407092113654E-2</v>
      </c>
      <c r="D73" s="101">
        <v>0.16687937964666441</v>
      </c>
      <c r="E73" s="101">
        <v>0.21824943849003356</v>
      </c>
      <c r="F73" s="101">
        <v>0.86013227778294343</v>
      </c>
      <c r="G73" s="101">
        <v>0.6781477681652347</v>
      </c>
      <c r="H73" s="101">
        <v>0.82285044187359846</v>
      </c>
      <c r="I73" s="101">
        <v>9.1899890497825779E-2</v>
      </c>
      <c r="J73" s="101">
        <v>0.2641778826204973</v>
      </c>
      <c r="K73" s="101">
        <v>1.1603570992135219</v>
      </c>
      <c r="L73" s="101">
        <v>0.50699191921523346</v>
      </c>
      <c r="M73" s="101">
        <v>0.48261525180920323</v>
      </c>
      <c r="N73" s="101">
        <v>0.23966787497085934</v>
      </c>
      <c r="O73" s="101">
        <v>0.75042080034772296</v>
      </c>
      <c r="P73" s="101">
        <v>0.9669329527254632</v>
      </c>
      <c r="Q73" s="101">
        <v>0.42004020305336537</v>
      </c>
      <c r="R73" s="101">
        <v>0.52775739157014034</v>
      </c>
      <c r="S73" s="101">
        <v>0.61221529381320494</v>
      </c>
      <c r="T73" s="101">
        <v>0.38097468641042459</v>
      </c>
      <c r="U73" s="101">
        <v>1.0443276577654794</v>
      </c>
      <c r="V73" s="101">
        <v>1.0301051482373005</v>
      </c>
      <c r="W73" s="101">
        <v>1.9947381165304516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4.2330826967195014E-2</v>
      </c>
      <c r="D74" s="104">
        <v>0.15140990327196019</v>
      </c>
      <c r="E74" s="104">
        <v>0.31995540357929503</v>
      </c>
      <c r="F74" s="104">
        <v>0.68315639859448429</v>
      </c>
      <c r="G74" s="104">
        <v>0.80603669542560774</v>
      </c>
      <c r="H74" s="104">
        <v>1.1338838661048236</v>
      </c>
      <c r="I74" s="104">
        <v>1.837947845455207</v>
      </c>
      <c r="J74" s="104">
        <v>2.0129208681762085</v>
      </c>
      <c r="K74" s="104">
        <v>1.6208950892038707</v>
      </c>
      <c r="L74" s="104">
        <v>0.86459095190189528</v>
      </c>
      <c r="M74" s="104">
        <v>0.58133787620993016</v>
      </c>
      <c r="N74" s="104">
        <v>0.31270495014279115</v>
      </c>
      <c r="O74" s="104">
        <v>1.0106720265711935</v>
      </c>
      <c r="P74" s="104">
        <v>1.9735691741049302</v>
      </c>
      <c r="Q74" s="104">
        <v>3.1324120171843512</v>
      </c>
      <c r="R74" s="104">
        <v>1.7178780624740173</v>
      </c>
      <c r="S74" s="104">
        <v>1.657396540293119</v>
      </c>
      <c r="T74" s="104">
        <v>2.2819590684019952</v>
      </c>
      <c r="U74" s="104">
        <v>2.1918175210824895</v>
      </c>
      <c r="V74" s="104">
        <v>2.6541993781921578</v>
      </c>
      <c r="W74" s="104">
        <v>2.5780878499565487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1.2162287267848721E-2</v>
      </c>
      <c r="D75" s="98">
        <v>4.4393868101037376E-2</v>
      </c>
      <c r="E75" s="98">
        <v>9.0883661585011988E-2</v>
      </c>
      <c r="F75" s="98">
        <v>0.19745581190469613</v>
      </c>
      <c r="G75" s="98">
        <v>0.25975335848859565</v>
      </c>
      <c r="H75" s="98">
        <v>0.33246228822808155</v>
      </c>
      <c r="I75" s="98">
        <v>0.54360440255805054</v>
      </c>
      <c r="J75" s="98">
        <v>0.58433436976766784</v>
      </c>
      <c r="K75" s="98">
        <v>0.47270774709399915</v>
      </c>
      <c r="L75" s="98">
        <v>0.25286344918865572</v>
      </c>
      <c r="M75" s="98">
        <v>0.16559054816614838</v>
      </c>
      <c r="N75" s="98">
        <v>7.4691680777950062E-2</v>
      </c>
      <c r="O75" s="98">
        <v>0.25715504113996163</v>
      </c>
      <c r="P75" s="98">
        <v>0.48319324142047787</v>
      </c>
      <c r="Q75" s="98">
        <v>0.72050586026968066</v>
      </c>
      <c r="R75" s="98">
        <v>0.45059395370547473</v>
      </c>
      <c r="S75" s="98">
        <v>0.4408851602599847</v>
      </c>
      <c r="T75" s="98">
        <v>0.58462961158804905</v>
      </c>
      <c r="U75" s="98">
        <v>0.53645565047141441</v>
      </c>
      <c r="V75" s="98">
        <v>0.63391579410756616</v>
      </c>
      <c r="W75" s="98">
        <v>0.62733574940210046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3.0168539699346294E-2</v>
      </c>
      <c r="D76" s="98">
        <v>0.10701603517092283</v>
      </c>
      <c r="E76" s="98">
        <v>0.22907174199428304</v>
      </c>
      <c r="F76" s="98">
        <v>0.48570058668978816</v>
      </c>
      <c r="G76" s="98">
        <v>0.54628333693701214</v>
      </c>
      <c r="H76" s="98">
        <v>0.80142157787674206</v>
      </c>
      <c r="I76" s="98">
        <v>1.2943434428971563</v>
      </c>
      <c r="J76" s="98">
        <v>1.4285864984085406</v>
      </c>
      <c r="K76" s="98">
        <v>1.1481873421098716</v>
      </c>
      <c r="L76" s="98">
        <v>0.6117275027132395</v>
      </c>
      <c r="M76" s="98">
        <v>0.41574732804378178</v>
      </c>
      <c r="N76" s="98">
        <v>0.23801326936484107</v>
      </c>
      <c r="O76" s="98">
        <v>0.75351698543123191</v>
      </c>
      <c r="P76" s="98">
        <v>1.4903759326844523</v>
      </c>
      <c r="Q76" s="98">
        <v>2.4119061569146707</v>
      </c>
      <c r="R76" s="98">
        <v>1.2672841087685427</v>
      </c>
      <c r="S76" s="98">
        <v>1.2165113800331342</v>
      </c>
      <c r="T76" s="98">
        <v>1.6973294568139463</v>
      </c>
      <c r="U76" s="98">
        <v>1.6553618706110749</v>
      </c>
      <c r="V76" s="98">
        <v>2.0202835840845919</v>
      </c>
      <c r="W76" s="98">
        <v>1.9507521005544484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3.4105528691665492E-2</v>
      </c>
      <c r="D77" s="122">
        <v>0.1682769986082151</v>
      </c>
      <c r="E77" s="122">
        <v>0.29544989345974965</v>
      </c>
      <c r="F77" s="122">
        <v>0.83393062064383672</v>
      </c>
      <c r="G77" s="122">
        <v>0.83962867506644023</v>
      </c>
      <c r="H77" s="122">
        <v>1.1272440611066035</v>
      </c>
      <c r="I77" s="122">
        <v>1.1800791399714226</v>
      </c>
      <c r="J77" s="122">
        <v>1.2594993419013907</v>
      </c>
      <c r="K77" s="122">
        <v>1.3562457336754574</v>
      </c>
      <c r="L77" s="122">
        <v>0.65002266230641947</v>
      </c>
      <c r="M77" s="122">
        <v>0.46853349289040663</v>
      </c>
      <c r="N77" s="122">
        <v>0.26536439956879804</v>
      </c>
      <c r="O77" s="122">
        <v>0.86834090800795238</v>
      </c>
      <c r="P77" s="122">
        <v>1.5067296266485108</v>
      </c>
      <c r="Q77" s="122">
        <v>1.955128043657175</v>
      </c>
      <c r="R77" s="122">
        <v>1.2267358142811411</v>
      </c>
      <c r="S77" s="122">
        <v>1.2386804879946103</v>
      </c>
      <c r="T77" s="122">
        <v>1.5072153815166889</v>
      </c>
      <c r="U77" s="122">
        <v>1.7429967153549992</v>
      </c>
      <c r="V77" s="122">
        <v>2.2477058018720193</v>
      </c>
      <c r="W77" s="122">
        <v>2.4472897564930052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2.4385505422190847E-4</v>
      </c>
      <c r="D78" s="98">
        <v>2.3473402722970979E-3</v>
      </c>
      <c r="E78" s="98">
        <v>4.9976393838628086E-3</v>
      </c>
      <c r="F78" s="98">
        <v>1.2626931417497963E-2</v>
      </c>
      <c r="G78" s="98">
        <v>1.4207102897183462E-2</v>
      </c>
      <c r="H78" s="98">
        <v>2.055730572685241E-2</v>
      </c>
      <c r="I78" s="98">
        <v>1.7551875148621266E-2</v>
      </c>
      <c r="J78" s="98">
        <v>1.4084755493555935E-2</v>
      </c>
      <c r="K78" s="98">
        <v>1.2903225086286827E-2</v>
      </c>
      <c r="L78" s="98">
        <v>5.5333320423218276E-3</v>
      </c>
      <c r="M78" s="98">
        <v>3.4534720520041657E-3</v>
      </c>
      <c r="N78" s="98">
        <v>2.4120280348822283E-3</v>
      </c>
      <c r="O78" s="98">
        <v>9.5544498307186289E-3</v>
      </c>
      <c r="P78" s="98">
        <v>2.3217948471656289E-2</v>
      </c>
      <c r="Q78" s="98">
        <v>4.0910316206607684E-2</v>
      </c>
      <c r="R78" s="98">
        <v>4.9425608810356833E-2</v>
      </c>
      <c r="S78" s="98">
        <v>3.4221949088664952E-2</v>
      </c>
      <c r="T78" s="98">
        <v>3.7967954844398917E-2</v>
      </c>
      <c r="U78" s="98">
        <v>3.7187949058707349E-2</v>
      </c>
      <c r="V78" s="98">
        <v>2.8573753856756229E-2</v>
      </c>
      <c r="W78" s="98">
        <v>3.199741434894008E-2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3.3861673637443586E-2</v>
      </c>
      <c r="D79" s="33">
        <v>0.165929658335918</v>
      </c>
      <c r="E79" s="33">
        <v>0.29045225407588682</v>
      </c>
      <c r="F79" s="33">
        <v>0.82130368922633878</v>
      </c>
      <c r="G79" s="33">
        <v>0.82542157216925682</v>
      </c>
      <c r="H79" s="33">
        <v>1.106686755379751</v>
      </c>
      <c r="I79" s="33">
        <v>1.1625272648228013</v>
      </c>
      <c r="J79" s="33">
        <v>1.2454145864078348</v>
      </c>
      <c r="K79" s="33">
        <v>1.3433425085891706</v>
      </c>
      <c r="L79" s="33">
        <v>0.6444893302640976</v>
      </c>
      <c r="M79" s="33">
        <v>0.46508002083840244</v>
      </c>
      <c r="N79" s="33">
        <v>0.26295237153391582</v>
      </c>
      <c r="O79" s="33">
        <v>0.85878645817723376</v>
      </c>
      <c r="P79" s="33">
        <v>1.4835116781768545</v>
      </c>
      <c r="Q79" s="33">
        <v>1.9142177274505672</v>
      </c>
      <c r="R79" s="33">
        <v>1.1773102054707842</v>
      </c>
      <c r="S79" s="33">
        <v>1.2044585389059452</v>
      </c>
      <c r="T79" s="33">
        <v>1.4692474266722899</v>
      </c>
      <c r="U79" s="33">
        <v>1.705808766296292</v>
      </c>
      <c r="V79" s="33">
        <v>2.219132048015263</v>
      </c>
      <c r="W79" s="33">
        <v>2.4152923421440651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12.397627672454593</v>
      </c>
      <c r="D81" s="117">
        <f t="shared" si="28"/>
        <v>4.4434925908411103</v>
      </c>
      <c r="E81" s="117">
        <f t="shared" si="28"/>
        <v>6.2989286919770437</v>
      </c>
      <c r="F81" s="117">
        <f t="shared" si="28"/>
        <v>25.284202139981641</v>
      </c>
      <c r="G81" s="117">
        <f t="shared" si="28"/>
        <v>23.203072938600108</v>
      </c>
      <c r="H81" s="117">
        <f t="shared" si="28"/>
        <v>27.906021077666153</v>
      </c>
      <c r="I81" s="117">
        <f t="shared" si="28"/>
        <v>36.392690001751177</v>
      </c>
      <c r="J81" s="117">
        <f t="shared" si="28"/>
        <v>21.530899480003725</v>
      </c>
      <c r="K81" s="117">
        <f t="shared" si="28"/>
        <v>25.676753814635699</v>
      </c>
      <c r="L81" s="117">
        <f t="shared" si="28"/>
        <v>31.888177149670042</v>
      </c>
      <c r="M81" s="117">
        <f t="shared" si="28"/>
        <v>52.456332862958526</v>
      </c>
      <c r="N81" s="117">
        <f t="shared" si="28"/>
        <v>47.103616150660528</v>
      </c>
      <c r="O81" s="117">
        <f t="shared" si="28"/>
        <v>31.371591855955728</v>
      </c>
      <c r="P81" s="117">
        <f t="shared" si="28"/>
        <v>10.001625697681861</v>
      </c>
      <c r="Q81" s="117">
        <f t="shared" si="28"/>
        <v>16.781195436299818</v>
      </c>
      <c r="R81" s="117">
        <f t="shared" ref="R81:V81" si="29">R82+R85+R87+R100</f>
        <v>16.161710074675145</v>
      </c>
      <c r="S81" s="117">
        <f t="shared" si="29"/>
        <v>12.156559788028948</v>
      </c>
      <c r="T81" s="117">
        <f t="shared" si="29"/>
        <v>12.629795043652942</v>
      </c>
      <c r="U81" s="117">
        <f t="shared" si="29"/>
        <v>3.7516066155272347</v>
      </c>
      <c r="V81" s="117">
        <f t="shared" si="29"/>
        <v>0.66459601430369597</v>
      </c>
      <c r="W81" s="117">
        <f t="shared" ref="W81" si="30">W82+W85+W87+W100</f>
        <v>20.065736338220461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9.9735423383983779</v>
      </c>
      <c r="D82" s="122">
        <f t="shared" si="31"/>
        <v>3.5778493182399917</v>
      </c>
      <c r="E82" s="122">
        <f t="shared" si="31"/>
        <v>5.1012904728753377</v>
      </c>
      <c r="F82" s="122">
        <f t="shared" si="31"/>
        <v>20.446508724702461</v>
      </c>
      <c r="G82" s="122">
        <f t="shared" si="31"/>
        <v>18.698108756586329</v>
      </c>
      <c r="H82" s="122">
        <f t="shared" si="31"/>
        <v>22.264068927285585</v>
      </c>
      <c r="I82" s="122">
        <f t="shared" si="31"/>
        <v>30.269716597969747</v>
      </c>
      <c r="J82" s="122">
        <f t="shared" si="31"/>
        <v>17.339190614118959</v>
      </c>
      <c r="K82" s="122">
        <f t="shared" si="31"/>
        <v>19.263777217845757</v>
      </c>
      <c r="L82" s="122">
        <f t="shared" si="31"/>
        <v>23.717194780671981</v>
      </c>
      <c r="M82" s="122">
        <f t="shared" si="31"/>
        <v>40.529642076260458</v>
      </c>
      <c r="N82" s="122">
        <f t="shared" si="31"/>
        <v>36.191594680936021</v>
      </c>
      <c r="O82" s="122">
        <f t="shared" si="31"/>
        <v>23.619764827949783</v>
      </c>
      <c r="P82" s="122">
        <f t="shared" si="31"/>
        <v>7.4886812929074953</v>
      </c>
      <c r="Q82" s="122">
        <f t="shared" si="31"/>
        <v>12.693676851748616</v>
      </c>
      <c r="R82" s="122">
        <f t="shared" ref="R82:V82" si="32">SUM(R83:R84)</f>
        <v>11.334555163758051</v>
      </c>
      <c r="S82" s="122">
        <f t="shared" si="32"/>
        <v>8.3258905008124753</v>
      </c>
      <c r="T82" s="122">
        <f t="shared" si="32"/>
        <v>8.6577163358821441</v>
      </c>
      <c r="U82" s="122">
        <f t="shared" si="32"/>
        <v>2.4683530932778668</v>
      </c>
      <c r="V82" s="122">
        <f t="shared" si="32"/>
        <v>0.41682054990608591</v>
      </c>
      <c r="W82" s="122">
        <f t="shared" ref="W82" si="33">SUM(W83:W84)</f>
        <v>12.911510436856865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9.9254097018474514</v>
      </c>
      <c r="D83" s="98">
        <v>3.5597213630653259</v>
      </c>
      <c r="E83" s="98">
        <v>5.0764516047266932</v>
      </c>
      <c r="F83" s="98">
        <v>20.338449130537938</v>
      </c>
      <c r="G83" s="98">
        <v>18.598831303173249</v>
      </c>
      <c r="H83" s="98">
        <v>22.146702738496149</v>
      </c>
      <c r="I83" s="98">
        <v>30.117321719431022</v>
      </c>
      <c r="J83" s="98">
        <v>17.250080886601005</v>
      </c>
      <c r="K83" s="98">
        <v>19.158160375376923</v>
      </c>
      <c r="L83" s="98">
        <v>23.592278724915381</v>
      </c>
      <c r="M83" s="98">
        <v>40.313469174541709</v>
      </c>
      <c r="N83" s="98">
        <v>36.017536281628054</v>
      </c>
      <c r="O83" s="98">
        <v>23.49376913401322</v>
      </c>
      <c r="P83" s="98">
        <v>7.4471860904035694</v>
      </c>
      <c r="Q83" s="98">
        <v>12.626482337281221</v>
      </c>
      <c r="R83" s="98">
        <v>11.273936979002958</v>
      </c>
      <c r="S83" s="98">
        <v>8.2807205247277231</v>
      </c>
      <c r="T83" s="98">
        <v>8.6101141698103696</v>
      </c>
      <c r="U83" s="98">
        <v>2.4546098890305625</v>
      </c>
      <c r="V83" s="98">
        <v>0.41447456940269162</v>
      </c>
      <c r="W83" s="98">
        <v>12.838160692553476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4.8132636550926353E-2</v>
      </c>
      <c r="D84" s="98">
        <v>1.8127955174665679E-2</v>
      </c>
      <c r="E84" s="98">
        <v>2.483886814864468E-2</v>
      </c>
      <c r="F84" s="98">
        <v>0.10805959416452271</v>
      </c>
      <c r="G84" s="98">
        <v>9.9277453413080682E-2</v>
      </c>
      <c r="H84" s="98">
        <v>0.11736618878943592</v>
      </c>
      <c r="I84" s="98">
        <v>0.15239487853872444</v>
      </c>
      <c r="J84" s="98">
        <v>8.9109727517955373E-2</v>
      </c>
      <c r="K84" s="98">
        <v>0.10561684246883235</v>
      </c>
      <c r="L84" s="98">
        <v>0.12491605575660096</v>
      </c>
      <c r="M84" s="98">
        <v>0.21617290171875295</v>
      </c>
      <c r="N84" s="98">
        <v>0.17405839930797018</v>
      </c>
      <c r="O84" s="98">
        <v>0.12599569393656132</v>
      </c>
      <c r="P84" s="98">
        <v>4.1495202503925771E-2</v>
      </c>
      <c r="Q84" s="98">
        <v>6.7194514467396257E-2</v>
      </c>
      <c r="R84" s="98">
        <v>6.0618184755093604E-2</v>
      </c>
      <c r="S84" s="98">
        <v>4.5169976084751554E-2</v>
      </c>
      <c r="T84" s="98">
        <v>4.7602166071774983E-2</v>
      </c>
      <c r="U84" s="98">
        <v>1.3743204247304358E-2</v>
      </c>
      <c r="V84" s="98">
        <v>2.345980503394322E-3</v>
      </c>
      <c r="W84" s="98">
        <v>7.3349744303389738E-2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0.17351739750554629</v>
      </c>
      <c r="D85" s="122">
        <f t="shared" si="34"/>
        <v>3.4491143765234884E-2</v>
      </c>
      <c r="E85" s="122">
        <f t="shared" si="34"/>
        <v>0.11667111798395849</v>
      </c>
      <c r="F85" s="122">
        <f t="shared" si="34"/>
        <v>0.2031442476214162</v>
      </c>
      <c r="G85" s="122">
        <f t="shared" si="34"/>
        <v>0.44115097590480312</v>
      </c>
      <c r="H85" s="122">
        <f t="shared" si="34"/>
        <v>0.65719357426890845</v>
      </c>
      <c r="I85" s="122">
        <f t="shared" si="34"/>
        <v>0.46945170937674852</v>
      </c>
      <c r="J85" s="122">
        <f t="shared" si="34"/>
        <v>6.9912038831348416E-2</v>
      </c>
      <c r="K85" s="122">
        <f t="shared" si="34"/>
        <v>0.43917086955654666</v>
      </c>
      <c r="L85" s="122">
        <f t="shared" si="34"/>
        <v>0.795887726082953</v>
      </c>
      <c r="M85" s="122">
        <f t="shared" si="34"/>
        <v>1.1216330967157948</v>
      </c>
      <c r="N85" s="122">
        <f t="shared" si="34"/>
        <v>2.3804639365264006</v>
      </c>
      <c r="O85" s="122">
        <f t="shared" si="34"/>
        <v>0.5052077626023832</v>
      </c>
      <c r="P85" s="122">
        <f t="shared" si="34"/>
        <v>0.12954437064491398</v>
      </c>
      <c r="Q85" s="122">
        <f t="shared" si="34"/>
        <v>0.3197647523693089</v>
      </c>
      <c r="R85" s="122">
        <f t="shared" si="34"/>
        <v>0.52149256725558035</v>
      </c>
      <c r="S85" s="122">
        <f t="shared" si="34"/>
        <v>0.56561635084473638</v>
      </c>
      <c r="T85" s="122">
        <f t="shared" si="34"/>
        <v>0.3656622790893701</v>
      </c>
      <c r="U85" s="122">
        <f t="shared" si="34"/>
        <v>0.12264571242789403</v>
      </c>
      <c r="V85" s="122">
        <f t="shared" si="34"/>
        <v>2.6355498260819891E-2</v>
      </c>
      <c r="W85" s="122">
        <f t="shared" si="34"/>
        <v>0.62743594068036823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0.17351739750554629</v>
      </c>
      <c r="D86" s="98">
        <v>3.4491143765234884E-2</v>
      </c>
      <c r="E86" s="98">
        <v>0.11667111798395849</v>
      </c>
      <c r="F86" s="98">
        <v>0.2031442476214162</v>
      </c>
      <c r="G86" s="98">
        <v>0.44115097590480312</v>
      </c>
      <c r="H86" s="98">
        <v>0.65719357426890845</v>
      </c>
      <c r="I86" s="98">
        <v>0.46945170937674852</v>
      </c>
      <c r="J86" s="98">
        <v>6.9912038831348416E-2</v>
      </c>
      <c r="K86" s="98">
        <v>0.43917086955654666</v>
      </c>
      <c r="L86" s="98">
        <v>0.795887726082953</v>
      </c>
      <c r="M86" s="98">
        <v>1.1216330967157948</v>
      </c>
      <c r="N86" s="98">
        <v>2.3804639365264006</v>
      </c>
      <c r="O86" s="98">
        <v>0.5052077626023832</v>
      </c>
      <c r="P86" s="98">
        <v>0.12954437064491398</v>
      </c>
      <c r="Q86" s="98">
        <v>0.3197647523693089</v>
      </c>
      <c r="R86" s="98">
        <v>0.52149256725558035</v>
      </c>
      <c r="S86" s="98">
        <v>0.56561635084473638</v>
      </c>
      <c r="T86" s="98">
        <v>0.3656622790893701</v>
      </c>
      <c r="U86" s="98">
        <v>0.12264571242789403</v>
      </c>
      <c r="V86" s="98">
        <v>2.6355498260819891E-2</v>
      </c>
      <c r="W86" s="98">
        <v>0.62743594068036823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1.5238408285825509</v>
      </c>
      <c r="D87" s="122">
        <v>0.55409945548232931</v>
      </c>
      <c r="E87" s="122">
        <v>0.71589772812017682</v>
      </c>
      <c r="F87" s="122">
        <v>3.082165385480943</v>
      </c>
      <c r="G87" s="122">
        <v>2.6583132909731111</v>
      </c>
      <c r="H87" s="122">
        <v>3.2315148399924869</v>
      </c>
      <c r="I87" s="122">
        <v>3.5419789819664702</v>
      </c>
      <c r="J87" s="122">
        <v>2.6607805766991994</v>
      </c>
      <c r="K87" s="122">
        <v>4.0406461121704726</v>
      </c>
      <c r="L87" s="122">
        <v>4.9722048771457743</v>
      </c>
      <c r="M87" s="122">
        <v>7.4728463070478934</v>
      </c>
      <c r="N87" s="122">
        <v>5.7592651929306946</v>
      </c>
      <c r="O87" s="122">
        <v>4.6740598745065212</v>
      </c>
      <c r="P87" s="122">
        <v>1.5270250824534561</v>
      </c>
      <c r="Q87" s="122">
        <v>2.4089655216353725</v>
      </c>
      <c r="R87" s="122">
        <v>2.8067166368189036</v>
      </c>
      <c r="S87" s="122">
        <v>2.1273275584445899</v>
      </c>
      <c r="T87" s="122">
        <v>2.2381529895318488</v>
      </c>
      <c r="U87" s="122">
        <v>0.71004616106709362</v>
      </c>
      <c r="V87" s="122">
        <v>0.12438676330523972</v>
      </c>
      <c r="W87" s="122">
        <v>4.0124152546803051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6.426250427265459E-4</v>
      </c>
      <c r="D88" s="98">
        <v>1.6017417986739863E-4</v>
      </c>
      <c r="E88" s="98">
        <v>2.9392816115805304E-4</v>
      </c>
      <c r="F88" s="98">
        <v>1.5446111657839506E-3</v>
      </c>
      <c r="G88" s="98">
        <v>1.8336600666207599E-3</v>
      </c>
      <c r="H88" s="98">
        <v>2.652495542613272E-3</v>
      </c>
      <c r="I88" s="98">
        <v>3.9930626238315727E-3</v>
      </c>
      <c r="J88" s="98">
        <v>1.1272605818328972E-2</v>
      </c>
      <c r="K88" s="98">
        <v>9.6558128797226937E-3</v>
      </c>
      <c r="L88" s="98">
        <v>1.4097603863166669E-2</v>
      </c>
      <c r="M88" s="98">
        <v>1.841543771460968E-2</v>
      </c>
      <c r="N88" s="98">
        <v>2.2718045965120545E-2</v>
      </c>
      <c r="O88" s="98">
        <v>2.8690212447957657E-2</v>
      </c>
      <c r="P88" s="98">
        <v>8.9807697859196692E-3</v>
      </c>
      <c r="Q88" s="98">
        <v>3.1126096908124696E-2</v>
      </c>
      <c r="R88" s="98">
        <v>5.5659389825470182E-2</v>
      </c>
      <c r="S88" s="98">
        <v>5.1681359264035956E-2</v>
      </c>
      <c r="T88" s="98">
        <v>4.068014986386706E-2</v>
      </c>
      <c r="U88" s="98">
        <v>2.2016798582026525E-2</v>
      </c>
      <c r="V88" s="98">
        <v>7.2024923808641141E-3</v>
      </c>
      <c r="W88" s="98">
        <v>9.2023610937666978E-2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1.142094734373325E-4</v>
      </c>
      <c r="J89" s="98">
        <v>1.057009123773506E-4</v>
      </c>
      <c r="K89" s="98">
        <v>1.0887301207395856E-4</v>
      </c>
      <c r="L89" s="98">
        <v>2.1672147949743973E-4</v>
      </c>
      <c r="M89" s="98">
        <v>9.2902432532692062E-5</v>
      </c>
      <c r="N89" s="98">
        <v>4.2046923838994475E-4</v>
      </c>
      <c r="O89" s="98">
        <v>3.5125448387825513E-4</v>
      </c>
      <c r="P89" s="98">
        <v>0</v>
      </c>
      <c r="Q89" s="98">
        <v>4.8903267708024531E-4</v>
      </c>
      <c r="R89" s="98">
        <v>9.1960434731223624E-4</v>
      </c>
      <c r="S89" s="98">
        <v>9.8802955276296373E-4</v>
      </c>
      <c r="T89" s="98">
        <v>5.1609238963786549E-4</v>
      </c>
      <c r="U89" s="98">
        <v>7.1584899520635162E-4</v>
      </c>
      <c r="V89" s="98">
        <v>1.1917256335290033E-4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3.3665170978260383E-5</v>
      </c>
      <c r="J90" s="101">
        <v>2.919911798090665E-5</v>
      </c>
      <c r="K90" s="101">
        <v>2.953170518335438E-5</v>
      </c>
      <c r="L90" s="101">
        <v>5.8713147160291397E-5</v>
      </c>
      <c r="M90" s="101">
        <v>2.3473273933354116E-5</v>
      </c>
      <c r="N90" s="101">
        <v>9.2653962864329645E-5</v>
      </c>
      <c r="O90" s="101">
        <v>8.4615747242006772E-5</v>
      </c>
      <c r="P90" s="101">
        <v>0</v>
      </c>
      <c r="Q90" s="101">
        <v>1.0315734363627889E-4</v>
      </c>
      <c r="R90" s="101">
        <v>2.2948301916670807E-4</v>
      </c>
      <c r="S90" s="101">
        <v>2.541720248617041E-4</v>
      </c>
      <c r="T90" s="101">
        <v>1.2242241878564485E-4</v>
      </c>
      <c r="U90" s="101">
        <v>1.6822067030219018E-4</v>
      </c>
      <c r="V90" s="101">
        <v>2.7200132251200246E-5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8.0544302459072118E-5</v>
      </c>
      <c r="J91" s="104">
        <v>7.6501794396443949E-5</v>
      </c>
      <c r="K91" s="104">
        <v>7.9341306890604182E-5</v>
      </c>
      <c r="L91" s="104">
        <v>1.5800833233714834E-4</v>
      </c>
      <c r="M91" s="104">
        <v>6.9429158599337943E-5</v>
      </c>
      <c r="N91" s="104">
        <v>3.2781527552561509E-4</v>
      </c>
      <c r="O91" s="104">
        <v>2.6663873663624834E-4</v>
      </c>
      <c r="P91" s="104">
        <v>0</v>
      </c>
      <c r="Q91" s="104">
        <v>3.8587533344396644E-4</v>
      </c>
      <c r="R91" s="104">
        <v>6.9012132814552814E-4</v>
      </c>
      <c r="S91" s="104">
        <v>7.3385752790125958E-4</v>
      </c>
      <c r="T91" s="104">
        <v>3.9366997085222069E-4</v>
      </c>
      <c r="U91" s="104">
        <v>5.476283249041615E-4</v>
      </c>
      <c r="V91" s="104">
        <v>9.197243110170008E-5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2.1023525680858385E-2</v>
      </c>
      <c r="D92" s="101">
        <v>8.3345089065942728E-3</v>
      </c>
      <c r="E92" s="101">
        <v>1.1062847356097175E-2</v>
      </c>
      <c r="F92" s="101">
        <v>2.9365997351569514E-2</v>
      </c>
      <c r="G92" s="101">
        <v>2.15222041887815E-2</v>
      </c>
      <c r="H92" s="101">
        <v>1.9054587212195981E-2</v>
      </c>
      <c r="I92" s="101">
        <v>1.0556609900955855E-2</v>
      </c>
      <c r="J92" s="101">
        <v>1.0846119913427498E-2</v>
      </c>
      <c r="K92" s="101">
        <v>1.9932024059273863E-2</v>
      </c>
      <c r="L92" s="101">
        <v>2.5776949011745313E-2</v>
      </c>
      <c r="M92" s="101">
        <v>3.1167394676176786E-2</v>
      </c>
      <c r="N92" s="101">
        <v>2.1508688582890699E-2</v>
      </c>
      <c r="O92" s="101">
        <v>4.0724602549492478E-2</v>
      </c>
      <c r="P92" s="101">
        <v>1.2979320201936229E-2</v>
      </c>
      <c r="Q92" s="101">
        <v>1.2115176509656687E-2</v>
      </c>
      <c r="R92" s="101">
        <v>1.0877731980601201E-2</v>
      </c>
      <c r="S92" s="101">
        <v>1.2277688522846202E-2</v>
      </c>
      <c r="T92" s="101">
        <v>1.569810384633305E-2</v>
      </c>
      <c r="U92" s="101">
        <v>6.7713785909962135E-3</v>
      </c>
      <c r="V92" s="101">
        <v>1.3425272557089573E-3</v>
      </c>
      <c r="W92" s="101">
        <v>2.2322278096911983E-2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2.0493296028067061E-4</v>
      </c>
      <c r="D93" s="104">
        <v>1.0762783617453177E-4</v>
      </c>
      <c r="E93" s="104">
        <v>1.0753644844699203E-4</v>
      </c>
      <c r="F93" s="104">
        <v>1.0973248092706241E-4</v>
      </c>
      <c r="G93" s="104">
        <v>1.1007315728114566E-4</v>
      </c>
      <c r="H93" s="104">
        <v>2.2215155675499066E-4</v>
      </c>
      <c r="I93" s="104">
        <v>2.1238734801410535E-4</v>
      </c>
      <c r="J93" s="104">
        <v>3.4420971647732912E-4</v>
      </c>
      <c r="K93" s="104">
        <v>2.4410498005301805E-4</v>
      </c>
      <c r="L93" s="104">
        <v>2.3039725635448139E-4</v>
      </c>
      <c r="M93" s="104">
        <v>9.3048531072800137E-5</v>
      </c>
      <c r="N93" s="104">
        <v>2.2552797694385429E-4</v>
      </c>
      <c r="O93" s="104">
        <v>1.0089417443753476E-3</v>
      </c>
      <c r="P93" s="104">
        <v>1.2202082006669129E-4</v>
      </c>
      <c r="Q93" s="104">
        <v>2.2815774648489738E-4</v>
      </c>
      <c r="R93" s="104">
        <v>1.1308116025633752E-4</v>
      </c>
      <c r="S93" s="104">
        <v>2.3506139380475286E-4</v>
      </c>
      <c r="T93" s="104">
        <v>3.4975527754460784E-4</v>
      </c>
      <c r="U93" s="104">
        <v>1.172531404630011E-4</v>
      </c>
      <c r="V93" s="104">
        <v>0</v>
      </c>
      <c r="W93" s="104">
        <v>2.4751476525247646E-4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6.3819081474212881E-5</v>
      </c>
      <c r="D94" s="98">
        <v>3.4256523233903564E-5</v>
      </c>
      <c r="E94" s="98">
        <v>3.3297741327074492E-5</v>
      </c>
      <c r="F94" s="98">
        <v>3.4454352661586768E-5</v>
      </c>
      <c r="G94" s="98">
        <v>3.8436114955602426E-5</v>
      </c>
      <c r="H94" s="98">
        <v>7.0572594113096435E-5</v>
      </c>
      <c r="I94" s="98">
        <v>6.7300485005479811E-5</v>
      </c>
      <c r="J94" s="98">
        <v>1.0701511491949408E-4</v>
      </c>
      <c r="K94" s="98">
        <v>7.5735841995770245E-5</v>
      </c>
      <c r="L94" s="98">
        <v>7.0699266273796817E-5</v>
      </c>
      <c r="M94" s="98">
        <v>2.2582008098190438E-5</v>
      </c>
      <c r="N94" s="98">
        <v>3.7734541373492464E-6</v>
      </c>
      <c r="O94" s="98">
        <v>2.714505736579148E-4</v>
      </c>
      <c r="P94" s="98">
        <v>3.0832110689116651E-5</v>
      </c>
      <c r="Q94" s="98">
        <v>5.2501274183030261E-5</v>
      </c>
      <c r="R94" s="98">
        <v>2.9286791586724189E-5</v>
      </c>
      <c r="S94" s="98">
        <v>6.1327532281744103E-5</v>
      </c>
      <c r="T94" s="98">
        <v>8.7746318638165451E-5</v>
      </c>
      <c r="U94" s="98">
        <v>2.8052127174874871E-5</v>
      </c>
      <c r="V94" s="98">
        <v>0</v>
      </c>
      <c r="W94" s="98">
        <v>5.9052756947201794E-5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1.4111387880645773E-4</v>
      </c>
      <c r="D95" s="98">
        <v>7.3371312940628204E-5</v>
      </c>
      <c r="E95" s="98">
        <v>7.4238707119917541E-5</v>
      </c>
      <c r="F95" s="98">
        <v>7.5278128265475654E-5</v>
      </c>
      <c r="G95" s="98">
        <v>7.1637042325543222E-5</v>
      </c>
      <c r="H95" s="98">
        <v>1.5157896264189421E-4</v>
      </c>
      <c r="I95" s="98">
        <v>1.4508686300862555E-4</v>
      </c>
      <c r="J95" s="98">
        <v>2.3719460155783507E-4</v>
      </c>
      <c r="K95" s="98">
        <v>1.6836913805724782E-4</v>
      </c>
      <c r="L95" s="98">
        <v>1.5969799008068458E-4</v>
      </c>
      <c r="M95" s="98">
        <v>7.0466522974609703E-5</v>
      </c>
      <c r="N95" s="98">
        <v>2.2175452280650504E-4</v>
      </c>
      <c r="O95" s="98">
        <v>7.3749117071743276E-4</v>
      </c>
      <c r="P95" s="98">
        <v>9.1188709377574634E-5</v>
      </c>
      <c r="Q95" s="98">
        <v>1.756564723018671E-4</v>
      </c>
      <c r="R95" s="98">
        <v>8.3794368669613329E-5</v>
      </c>
      <c r="S95" s="98">
        <v>1.7373386152300877E-4</v>
      </c>
      <c r="T95" s="98">
        <v>2.6200895890644241E-4</v>
      </c>
      <c r="U95" s="98">
        <v>8.920101328812623E-5</v>
      </c>
      <c r="V95" s="98">
        <v>0</v>
      </c>
      <c r="W95" s="98">
        <v>1.8846200830527468E-4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0.60236497038643722</v>
      </c>
      <c r="D96" s="101">
        <v>0.28590804111507384</v>
      </c>
      <c r="E96" s="101">
        <v>0.28560854459096846</v>
      </c>
      <c r="F96" s="101">
        <v>1.7003824083198373</v>
      </c>
      <c r="G96" s="101">
        <v>1.203947348378271</v>
      </c>
      <c r="H96" s="101">
        <v>1.3496016891053197</v>
      </c>
      <c r="I96" s="101">
        <v>0.16785642847066048</v>
      </c>
      <c r="J96" s="101">
        <v>0.30618440204564285</v>
      </c>
      <c r="K96" s="101">
        <v>1.6733786377097488</v>
      </c>
      <c r="L96" s="101">
        <v>1.8227527183808048</v>
      </c>
      <c r="M96" s="101">
        <v>3.366908966569063</v>
      </c>
      <c r="N96" s="101">
        <v>2.4797594950270998</v>
      </c>
      <c r="O96" s="101">
        <v>1.9614543680730594</v>
      </c>
      <c r="P96" s="101">
        <v>0.49489177453530053</v>
      </c>
      <c r="Q96" s="101">
        <v>0.27957611512242952</v>
      </c>
      <c r="R96" s="101">
        <v>0.64368187272520772</v>
      </c>
      <c r="S96" s="101">
        <v>0.55625439398021703</v>
      </c>
      <c r="T96" s="101">
        <v>0.31202527997418206</v>
      </c>
      <c r="U96" s="101">
        <v>0.21957282354984869</v>
      </c>
      <c r="V96" s="101">
        <v>3.2319328666886214E-2</v>
      </c>
      <c r="W96" s="101">
        <v>1.7002193339122744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0.89960477451224796</v>
      </c>
      <c r="D97" s="104">
        <v>0.25958910344461922</v>
      </c>
      <c r="E97" s="104">
        <v>0.41882487156350612</v>
      </c>
      <c r="F97" s="104">
        <v>1.3507626361628251</v>
      </c>
      <c r="G97" s="104">
        <v>1.430900005182157</v>
      </c>
      <c r="H97" s="104">
        <v>1.8599839165756031</v>
      </c>
      <c r="I97" s="104">
        <v>3.3592462841495707</v>
      </c>
      <c r="J97" s="104">
        <v>2.3320275382929454</v>
      </c>
      <c r="K97" s="104">
        <v>2.3373266595295998</v>
      </c>
      <c r="L97" s="104">
        <v>3.1091304871542058</v>
      </c>
      <c r="M97" s="104">
        <v>4.0561685571244386</v>
      </c>
      <c r="N97" s="104">
        <v>3.2346329661402495</v>
      </c>
      <c r="O97" s="104">
        <v>2.641830495207758</v>
      </c>
      <c r="P97" s="104">
        <v>1.0100511971102331</v>
      </c>
      <c r="Q97" s="104">
        <v>2.0854309426715965</v>
      </c>
      <c r="R97" s="104">
        <v>2.0954649567800558</v>
      </c>
      <c r="S97" s="104">
        <v>1.505891025730923</v>
      </c>
      <c r="T97" s="104">
        <v>1.8688836081802842</v>
      </c>
      <c r="U97" s="104">
        <v>0.4608520582085528</v>
      </c>
      <c r="V97" s="104">
        <v>8.3403242438427533E-2</v>
      </c>
      <c r="W97" s="104">
        <v>2.1976025169681992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0.25847006730166977</v>
      </c>
      <c r="D98" s="98">
        <v>7.6112355729383421E-2</v>
      </c>
      <c r="E98" s="98">
        <v>0.11896763569154807</v>
      </c>
      <c r="F98" s="98">
        <v>0.39041708979495138</v>
      </c>
      <c r="G98" s="98">
        <v>0.46112178777562629</v>
      </c>
      <c r="H98" s="98">
        <v>0.54535965054025004</v>
      </c>
      <c r="I98" s="98">
        <v>0.99355434587329416</v>
      </c>
      <c r="J98" s="98">
        <v>0.67696841113476225</v>
      </c>
      <c r="K98" s="98">
        <v>0.68164338753821274</v>
      </c>
      <c r="L98" s="98">
        <v>0.90931492774704159</v>
      </c>
      <c r="M98" s="98">
        <v>1.1553748728837046</v>
      </c>
      <c r="N98" s="98">
        <v>0.77261384199533423</v>
      </c>
      <c r="O98" s="98">
        <v>0.6721864381512106</v>
      </c>
      <c r="P98" s="98">
        <v>0.24729303555000656</v>
      </c>
      <c r="Q98" s="98">
        <v>0.47968313463859985</v>
      </c>
      <c r="R98" s="98">
        <v>0.54963379552504055</v>
      </c>
      <c r="S98" s="98">
        <v>0.40058307717719283</v>
      </c>
      <c r="T98" s="98">
        <v>0.47880118144224115</v>
      </c>
      <c r="U98" s="98">
        <v>0.11279528896879135</v>
      </c>
      <c r="V98" s="98">
        <v>1.9919616098136968E-2</v>
      </c>
      <c r="W98" s="98">
        <v>0.53475083166519055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0.64113470721057819</v>
      </c>
      <c r="D99" s="98">
        <v>0.18347674771523581</v>
      </c>
      <c r="E99" s="98">
        <v>0.29985723587195806</v>
      </c>
      <c r="F99" s="98">
        <v>0.96034554636787384</v>
      </c>
      <c r="G99" s="98">
        <v>0.9697782174065307</v>
      </c>
      <c r="H99" s="98">
        <v>1.3146242660353531</v>
      </c>
      <c r="I99" s="98">
        <v>2.3656919382762767</v>
      </c>
      <c r="J99" s="98">
        <v>1.6550591271581829</v>
      </c>
      <c r="K99" s="98">
        <v>1.655683271991387</v>
      </c>
      <c r="L99" s="98">
        <v>2.1998155594071642</v>
      </c>
      <c r="M99" s="98">
        <v>2.9007936842407336</v>
      </c>
      <c r="N99" s="98">
        <v>2.4620191241449154</v>
      </c>
      <c r="O99" s="98">
        <v>1.9696440570565472</v>
      </c>
      <c r="P99" s="98">
        <v>0.76275816156022658</v>
      </c>
      <c r="Q99" s="98">
        <v>1.6057478080329965</v>
      </c>
      <c r="R99" s="98">
        <v>1.5458311612550153</v>
      </c>
      <c r="S99" s="98">
        <v>1.1053079485537303</v>
      </c>
      <c r="T99" s="98">
        <v>1.3900824267380432</v>
      </c>
      <c r="U99" s="98">
        <v>0.34805676923976142</v>
      </c>
      <c r="V99" s="98">
        <v>6.3483626340290561E-2</v>
      </c>
      <c r="W99" s="98">
        <v>1.6628516853030086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0.72672710796811568</v>
      </c>
      <c r="D100" s="122">
        <v>0.27705267335355438</v>
      </c>
      <c r="E100" s="122">
        <v>0.36506937299757036</v>
      </c>
      <c r="F100" s="122">
        <v>1.5523837821768223</v>
      </c>
      <c r="G100" s="122">
        <v>1.4054999151358623</v>
      </c>
      <c r="H100" s="122">
        <v>1.7532437361191737</v>
      </c>
      <c r="I100" s="122">
        <v>2.1115427124382071</v>
      </c>
      <c r="J100" s="122">
        <v>1.4610162503542214</v>
      </c>
      <c r="K100" s="122">
        <v>1.9331596150629231</v>
      </c>
      <c r="L100" s="122">
        <v>2.4028897657693347</v>
      </c>
      <c r="M100" s="122">
        <v>3.3322113829343767</v>
      </c>
      <c r="N100" s="122">
        <v>2.7722923402674136</v>
      </c>
      <c r="O100" s="122">
        <v>2.5725593908970401</v>
      </c>
      <c r="P100" s="122">
        <v>0.85637495167599509</v>
      </c>
      <c r="Q100" s="122">
        <v>1.3587883105465184</v>
      </c>
      <c r="R100" s="122">
        <v>1.4989457068426115</v>
      </c>
      <c r="S100" s="122">
        <v>1.1377253779271463</v>
      </c>
      <c r="T100" s="122">
        <v>1.3682634391495778</v>
      </c>
      <c r="U100" s="122">
        <v>0.45056164875438037</v>
      </c>
      <c r="V100" s="122">
        <v>9.703320283155048E-2</v>
      </c>
      <c r="W100" s="122">
        <v>2.5143747060029202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2.0843610232269313E-2</v>
      </c>
      <c r="D101" s="98">
        <v>8.4254270689656727E-3</v>
      </c>
      <c r="E101" s="98">
        <v>1.2394723344635702E-2</v>
      </c>
      <c r="F101" s="98">
        <v>6.5314016789064094E-2</v>
      </c>
      <c r="G101" s="98">
        <v>9.6073835731049398E-2</v>
      </c>
      <c r="H101" s="98">
        <v>0.16046554388300377</v>
      </c>
      <c r="I101" s="98">
        <v>0.2049829443293886</v>
      </c>
      <c r="J101" s="98">
        <v>0.234835317135386</v>
      </c>
      <c r="K101" s="98">
        <v>0.22020186610288947</v>
      </c>
      <c r="L101" s="98">
        <v>0.33530610449497106</v>
      </c>
      <c r="M101" s="98">
        <v>0.41246563597128061</v>
      </c>
      <c r="N101" s="98">
        <v>0.63564204302882754</v>
      </c>
      <c r="O101" s="98">
        <v>0.70411831071464748</v>
      </c>
      <c r="P101" s="98">
        <v>0.18319143864643384</v>
      </c>
      <c r="Q101" s="98">
        <v>0.16025696610999496</v>
      </c>
      <c r="R101" s="98">
        <v>0.16445386242338034</v>
      </c>
      <c r="S101" s="98">
        <v>0.17309410732278585</v>
      </c>
      <c r="T101" s="98">
        <v>0.23315437059087285</v>
      </c>
      <c r="U101" s="98">
        <v>0.15525952730561976</v>
      </c>
      <c r="V101" s="98">
        <v>6.0722555172903613E-2</v>
      </c>
      <c r="W101" s="98">
        <v>0.82168242993358254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2.9510003999989085E-2</v>
      </c>
      <c r="D102" s="98">
        <v>7.6546373360179901E-3</v>
      </c>
      <c r="E102" s="98">
        <v>1.3029104570678084E-2</v>
      </c>
      <c r="F102" s="98">
        <v>6.3245587649172846E-2</v>
      </c>
      <c r="G102" s="98">
        <v>6.5343681432219997E-2</v>
      </c>
      <c r="H102" s="98">
        <v>8.9124252516800173E-2</v>
      </c>
      <c r="I102" s="98">
        <v>0.12392930103172466</v>
      </c>
      <c r="J102" s="98">
        <v>7.4548110985918362E-2</v>
      </c>
      <c r="K102" s="98">
        <v>7.4995151063712059E-2</v>
      </c>
      <c r="L102" s="98">
        <v>0.11713799732611807</v>
      </c>
      <c r="M102" s="98">
        <v>0.20768060769177038</v>
      </c>
      <c r="N102" s="98">
        <v>6.7523534196244836E-2</v>
      </c>
      <c r="O102" s="98">
        <v>0.38711290639931201</v>
      </c>
      <c r="P102" s="98">
        <v>0.14097270646415999</v>
      </c>
      <c r="Q102" s="98">
        <v>0.21328739535613156</v>
      </c>
      <c r="R102" s="98">
        <v>0.17689200168612196</v>
      </c>
      <c r="S102" s="98">
        <v>0.19823226319735932</v>
      </c>
      <c r="T102" s="98">
        <v>0.41338557557438405</v>
      </c>
      <c r="U102" s="98">
        <v>0.11144287768498941</v>
      </c>
      <c r="V102" s="98">
        <v>1.4139882854471601E-2</v>
      </c>
      <c r="W102" s="98">
        <v>0.53073539709048612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0.67637349373585731</v>
      </c>
      <c r="D103" s="33">
        <v>0.26097260894857072</v>
      </c>
      <c r="E103" s="33">
        <v>0.33964554508225658</v>
      </c>
      <c r="F103" s="33">
        <v>1.4238241777385854</v>
      </c>
      <c r="G103" s="33">
        <v>1.2440823979725928</v>
      </c>
      <c r="H103" s="33">
        <v>1.5036539397193698</v>
      </c>
      <c r="I103" s="33">
        <v>1.7826304670770938</v>
      </c>
      <c r="J103" s="33">
        <v>1.1516328222329171</v>
      </c>
      <c r="K103" s="33">
        <v>1.6379625978963217</v>
      </c>
      <c r="L103" s="33">
        <v>1.9504456639482457</v>
      </c>
      <c r="M103" s="33">
        <v>2.712065139271326</v>
      </c>
      <c r="N103" s="33">
        <v>2.0691267630423411</v>
      </c>
      <c r="O103" s="33">
        <v>1.4813281737830808</v>
      </c>
      <c r="P103" s="33">
        <v>0.53221080656540132</v>
      </c>
      <c r="Q103" s="33">
        <v>0.98524394908039192</v>
      </c>
      <c r="R103" s="33">
        <v>1.1575998427331093</v>
      </c>
      <c r="S103" s="33">
        <v>0.76639900740700118</v>
      </c>
      <c r="T103" s="33">
        <v>0.72172349298432092</v>
      </c>
      <c r="U103" s="33">
        <v>0.18385924376377122</v>
      </c>
      <c r="V103" s="33">
        <v>2.2170764804175257E-2</v>
      </c>
      <c r="W103" s="33">
        <v>1.1619568789788517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9.5692858506739378E-2</v>
      </c>
      <c r="G105" s="117">
        <f t="shared" si="35"/>
        <v>1.4534984580066539E-2</v>
      </c>
      <c r="H105" s="117">
        <f t="shared" si="35"/>
        <v>1.0288992515202836E-2</v>
      </c>
      <c r="I105" s="117">
        <f t="shared" si="35"/>
        <v>3.8840201680536493E-3</v>
      </c>
      <c r="J105" s="117">
        <f t="shared" si="35"/>
        <v>4.5309473878155085E-3</v>
      </c>
      <c r="K105" s="117">
        <f t="shared" si="35"/>
        <v>3.8397672799886564E-3</v>
      </c>
      <c r="L105" s="117">
        <f t="shared" si="35"/>
        <v>7.1631022531985973E-4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7.7602710171335604E-2</v>
      </c>
      <c r="G106" s="122">
        <f t="shared" si="38"/>
        <v>1.1123629404079552E-2</v>
      </c>
      <c r="H106" s="122">
        <f t="shared" si="38"/>
        <v>7.7744535482061798E-3</v>
      </c>
      <c r="I106" s="122">
        <f t="shared" si="38"/>
        <v>3.0585522205161409E-3</v>
      </c>
      <c r="J106" s="122">
        <f t="shared" si="38"/>
        <v>3.4526183379417737E-3</v>
      </c>
      <c r="K106" s="122">
        <f t="shared" si="38"/>
        <v>2.7312851532938984E-3</v>
      </c>
      <c r="L106" s="122">
        <f t="shared" si="38"/>
        <v>5.3977215946539097E-4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7.7317536275984422E-2</v>
      </c>
      <c r="G107" s="98">
        <v>1.1083098330672675E-2</v>
      </c>
      <c r="H107" s="98">
        <v>7.7466898953603208E-3</v>
      </c>
      <c r="I107" s="98">
        <v>3.0482532462920032E-3</v>
      </c>
      <c r="J107" s="98">
        <v>3.4408970218085676E-3</v>
      </c>
      <c r="K107" s="98">
        <v>2.7215107751233981E-3</v>
      </c>
      <c r="L107" s="98">
        <v>5.3793824666456904E-4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2.8517389535118539E-4</v>
      </c>
      <c r="G108" s="98">
        <v>4.0531073406876906E-5</v>
      </c>
      <c r="H108" s="98">
        <v>2.7763652845858961E-5</v>
      </c>
      <c r="I108" s="98">
        <v>1.0298974224137859E-5</v>
      </c>
      <c r="J108" s="98">
        <v>1.1721316133206107E-5</v>
      </c>
      <c r="K108" s="98">
        <v>9.7743781705004095E-6</v>
      </c>
      <c r="L108" s="98">
        <v>1.8339128008219616E-6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7.2350543276325497E-4</v>
      </c>
      <c r="G109" s="122">
        <f t="shared" si="41"/>
        <v>3.3688505223734486E-4</v>
      </c>
      <c r="H109" s="122">
        <f t="shared" si="41"/>
        <v>2.962555556433847E-4</v>
      </c>
      <c r="I109" s="122">
        <f t="shared" si="41"/>
        <v>0</v>
      </c>
      <c r="J109" s="122">
        <f t="shared" si="41"/>
        <v>0</v>
      </c>
      <c r="K109" s="122">
        <f t="shared" si="41"/>
        <v>8.9865125753334687E-5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7.2350543276325497E-4</v>
      </c>
      <c r="G110" s="98">
        <v>3.3688505223734486E-4</v>
      </c>
      <c r="H110" s="98">
        <v>2.962555556433847E-4</v>
      </c>
      <c r="I110" s="98">
        <v>0</v>
      </c>
      <c r="J110" s="98">
        <v>0</v>
      </c>
      <c r="K110" s="98">
        <v>8.9865125753334687E-5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1.157182707993642E-2</v>
      </c>
      <c r="G111" s="122">
        <v>2.0112405790802773E-3</v>
      </c>
      <c r="H111" s="122">
        <v>1.4417160992931848E-3</v>
      </c>
      <c r="I111" s="122">
        <v>5.2321448572512151E-4</v>
      </c>
      <c r="J111" s="122">
        <v>7.162372963026249E-4</v>
      </c>
      <c r="K111" s="122">
        <v>6.9948778808705671E-4</v>
      </c>
      <c r="L111" s="122">
        <v>1.1633355111704726E-4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6.4234629564160067E-3</v>
      </c>
      <c r="G116" s="101">
        <v>8.8147456867231555E-4</v>
      </c>
      <c r="H116" s="101">
        <v>6.0459253627744198E-4</v>
      </c>
      <c r="I116" s="101">
        <v>0</v>
      </c>
      <c r="J116" s="101">
        <v>1.5972060617926075E-4</v>
      </c>
      <c r="K116" s="101">
        <v>3.4133169560627208E-4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5.1483641235204134E-3</v>
      </c>
      <c r="G117" s="104">
        <v>1.1297660104079617E-3</v>
      </c>
      <c r="H117" s="104">
        <v>8.371235630157427E-4</v>
      </c>
      <c r="I117" s="104">
        <v>5.2321448572512151E-4</v>
      </c>
      <c r="J117" s="104">
        <v>5.5651669012336412E-4</v>
      </c>
      <c r="K117" s="104">
        <v>3.5815609248078463E-4</v>
      </c>
      <c r="L117" s="104">
        <v>1.1633355111704726E-4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1.4880551804567995E-3</v>
      </c>
      <c r="G118" s="98">
        <v>3.6407835669910205E-4</v>
      </c>
      <c r="H118" s="98">
        <v>2.4545019433597752E-4</v>
      </c>
      <c r="I118" s="98">
        <v>1.5474960218573517E-4</v>
      </c>
      <c r="J118" s="98">
        <v>1.6155221724292723E-4</v>
      </c>
      <c r="K118" s="98">
        <v>1.0445041182013682E-4</v>
      </c>
      <c r="L118" s="98">
        <v>3.4023607264350875E-5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3.6603089430636135E-3</v>
      </c>
      <c r="G119" s="98">
        <v>7.6568765370885975E-4</v>
      </c>
      <c r="H119" s="98">
        <v>5.9167336867976513E-4</v>
      </c>
      <c r="I119" s="98">
        <v>3.6846488353938639E-4</v>
      </c>
      <c r="J119" s="98">
        <v>3.9496447288043688E-4</v>
      </c>
      <c r="K119" s="98">
        <v>2.5370568066064781E-4</v>
      </c>
      <c r="L119" s="98">
        <v>8.2309943852696386E-5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5.7948158227040967E-3</v>
      </c>
      <c r="G120" s="122">
        <v>1.0632295446693643E-3</v>
      </c>
      <c r="H120" s="122">
        <v>7.7656731206008581E-4</v>
      </c>
      <c r="I120" s="122">
        <v>3.0225346181238661E-4</v>
      </c>
      <c r="J120" s="122">
        <v>3.620917535711105E-4</v>
      </c>
      <c r="K120" s="122">
        <v>3.1912921285436654E-4</v>
      </c>
      <c r="L120" s="122">
        <v>6.0204514737421538E-5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2.4802191234969743E-4</v>
      </c>
      <c r="G121" s="98">
        <v>7.6694461774906109E-5</v>
      </c>
      <c r="H121" s="98">
        <v>7.6897543155133886E-5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5.546793910354399E-3</v>
      </c>
      <c r="G122" s="33">
        <v>9.865350828944582E-4</v>
      </c>
      <c r="H122" s="33">
        <v>6.9966976890495196E-4</v>
      </c>
      <c r="I122" s="33">
        <v>3.0225346181238661E-4</v>
      </c>
      <c r="J122" s="33">
        <v>3.620917535711105E-4</v>
      </c>
      <c r="K122" s="33">
        <v>3.1912921285436654E-4</v>
      </c>
      <c r="L122" s="33">
        <v>6.0204514737421538E-5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1.1490452606233794</v>
      </c>
      <c r="D124" s="117">
        <f t="shared" si="42"/>
        <v>1.8291664039961271</v>
      </c>
      <c r="E124" s="117">
        <f t="shared" si="42"/>
        <v>3.6822082197399393</v>
      </c>
      <c r="F124" s="117">
        <f t="shared" si="42"/>
        <v>3.4876664961640365</v>
      </c>
      <c r="G124" s="117">
        <f t="shared" si="42"/>
        <v>2.0741663836599082</v>
      </c>
      <c r="H124" s="117">
        <f t="shared" si="42"/>
        <v>1.5823466139067173</v>
      </c>
      <c r="I124" s="117">
        <f t="shared" si="42"/>
        <v>1.4673598569938417</v>
      </c>
      <c r="J124" s="117">
        <f t="shared" si="42"/>
        <v>1.2157898079537854</v>
      </c>
      <c r="K124" s="117">
        <f t="shared" si="42"/>
        <v>1.693031624931739</v>
      </c>
      <c r="L124" s="117">
        <f t="shared" si="42"/>
        <v>1.3477994160072093</v>
      </c>
      <c r="M124" s="117">
        <f t="shared" si="42"/>
        <v>1.1551030776837836</v>
      </c>
      <c r="N124" s="117">
        <f t="shared" si="42"/>
        <v>1.1689704852533023</v>
      </c>
      <c r="O124" s="117">
        <f t="shared" si="42"/>
        <v>1.6009171228101722</v>
      </c>
      <c r="P124" s="117">
        <f t="shared" si="42"/>
        <v>1.6043162033855076</v>
      </c>
      <c r="Q124" s="117">
        <f t="shared" si="42"/>
        <v>1.6743224134031238</v>
      </c>
      <c r="R124" s="117">
        <f t="shared" ref="R124:V124" si="43">R125+R128+R130+R139</f>
        <v>1.2235103366777251</v>
      </c>
      <c r="S124" s="117">
        <f t="shared" si="43"/>
        <v>0.70194811842133764</v>
      </c>
      <c r="T124" s="117">
        <f t="shared" si="43"/>
        <v>1.2782769163210754</v>
      </c>
      <c r="U124" s="117">
        <f t="shared" si="43"/>
        <v>0.71940489961493881</v>
      </c>
      <c r="V124" s="117">
        <f t="shared" si="43"/>
        <v>0.44622743387495134</v>
      </c>
      <c r="W124" s="117">
        <f t="shared" ref="W124" si="44">W125+W128+W130+W139</f>
        <v>0.34819628802904445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0.8593074480841788</v>
      </c>
      <c r="D125" s="122">
        <f t="shared" si="45"/>
        <v>1.3222191634268827</v>
      </c>
      <c r="E125" s="122">
        <f t="shared" si="45"/>
        <v>2.9006992701217107</v>
      </c>
      <c r="F125" s="122">
        <f t="shared" si="45"/>
        <v>2.6513493231086809</v>
      </c>
      <c r="G125" s="122">
        <f t="shared" si="45"/>
        <v>1.5964890420265114</v>
      </c>
      <c r="H125" s="122">
        <f t="shared" si="45"/>
        <v>1.241810037824203</v>
      </c>
      <c r="I125" s="122">
        <f t="shared" si="45"/>
        <v>1.1002020476267167</v>
      </c>
      <c r="J125" s="122">
        <f t="shared" si="45"/>
        <v>0.92381750548562958</v>
      </c>
      <c r="K125" s="122">
        <f t="shared" si="45"/>
        <v>1.2502652232497835</v>
      </c>
      <c r="L125" s="122">
        <f t="shared" si="45"/>
        <v>0.97781400587792522</v>
      </c>
      <c r="M125" s="122">
        <f t="shared" si="45"/>
        <v>0.87872028126890067</v>
      </c>
      <c r="N125" s="122">
        <f t="shared" si="45"/>
        <v>0.82375994225070304</v>
      </c>
      <c r="O125" s="122">
        <f t="shared" si="45"/>
        <v>1.1101915719374886</v>
      </c>
      <c r="P125" s="122">
        <f t="shared" si="45"/>
        <v>1.1693806973229135</v>
      </c>
      <c r="Q125" s="122">
        <f t="shared" si="45"/>
        <v>1.2294051958714995</v>
      </c>
      <c r="R125" s="122">
        <f t="shared" ref="R125:V125" si="46">SUM(R126:R127)</f>
        <v>0.80889495852394488</v>
      </c>
      <c r="S125" s="122">
        <f t="shared" si="46"/>
        <v>0.4507923006699861</v>
      </c>
      <c r="T125" s="122">
        <f t="shared" si="46"/>
        <v>0.85125376667860142</v>
      </c>
      <c r="U125" s="122">
        <f t="shared" si="46"/>
        <v>0.46372214653687521</v>
      </c>
      <c r="V125" s="122">
        <f t="shared" si="46"/>
        <v>0.28570951190841021</v>
      </c>
      <c r="W125" s="122">
        <f t="shared" ref="W125" si="47">SUM(W126:W127)</f>
        <v>0.21536333569219074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0.85642589276216408</v>
      </c>
      <c r="D126" s="98">
        <v>1.3176459068309045</v>
      </c>
      <c r="E126" s="98">
        <v>2.8912260135260528</v>
      </c>
      <c r="F126" s="98">
        <v>2.6421111476866024</v>
      </c>
      <c r="G126" s="98">
        <v>1.590995139683997</v>
      </c>
      <c r="H126" s="98">
        <v>1.2376379810720541</v>
      </c>
      <c r="I126" s="98">
        <v>1.096730025232785</v>
      </c>
      <c r="J126" s="98">
        <v>0.92088901668616341</v>
      </c>
      <c r="K126" s="98">
        <v>1.2461021234590823</v>
      </c>
      <c r="L126" s="98">
        <v>0.97473342469765201</v>
      </c>
      <c r="M126" s="98">
        <v>0.87595195172222973</v>
      </c>
      <c r="N126" s="98">
        <v>0.82144226335789161</v>
      </c>
      <c r="O126" s="98">
        <v>1.1067459274097324</v>
      </c>
      <c r="P126" s="98">
        <v>1.1656230743996447</v>
      </c>
      <c r="Q126" s="98">
        <v>1.2256520883999962</v>
      </c>
      <c r="R126" s="98">
        <v>0.80642966659385706</v>
      </c>
      <c r="S126" s="98">
        <v>0.44941754669948736</v>
      </c>
      <c r="T126" s="98">
        <v>0.84865843529718554</v>
      </c>
      <c r="U126" s="98">
        <v>0.46230773904073813</v>
      </c>
      <c r="V126" s="98">
        <v>0.28483697970426541</v>
      </c>
      <c r="W126" s="98">
        <v>0.2147042053467538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2.8815553220147417E-3</v>
      </c>
      <c r="D127" s="98">
        <v>4.5732565959782038E-3</v>
      </c>
      <c r="E127" s="98">
        <v>9.4732565956577048E-3</v>
      </c>
      <c r="F127" s="98">
        <v>9.2381754220786701E-3</v>
      </c>
      <c r="G127" s="98">
        <v>5.493902342514418E-3</v>
      </c>
      <c r="H127" s="98">
        <v>4.172056752148926E-3</v>
      </c>
      <c r="I127" s="98">
        <v>3.4720223939317062E-3</v>
      </c>
      <c r="J127" s="98">
        <v>2.9284887994662002E-3</v>
      </c>
      <c r="K127" s="98">
        <v>4.1630997907012414E-3</v>
      </c>
      <c r="L127" s="98">
        <v>3.0805811802731946E-3</v>
      </c>
      <c r="M127" s="98">
        <v>2.7683295466709008E-3</v>
      </c>
      <c r="N127" s="98">
        <v>2.317678892811397E-3</v>
      </c>
      <c r="O127" s="98">
        <v>3.4456445277561676E-3</v>
      </c>
      <c r="P127" s="98">
        <v>3.7576229232687713E-3</v>
      </c>
      <c r="Q127" s="98">
        <v>3.7531074715034004E-3</v>
      </c>
      <c r="R127" s="98">
        <v>2.465291930087815E-3</v>
      </c>
      <c r="S127" s="98">
        <v>1.3747539704987172E-3</v>
      </c>
      <c r="T127" s="98">
        <v>2.5953313814159077E-3</v>
      </c>
      <c r="U127" s="98">
        <v>1.414407496137058E-3</v>
      </c>
      <c r="V127" s="98">
        <v>8.7253220414480628E-4</v>
      </c>
      <c r="W127" s="98">
        <v>6.5913034543693834E-4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2.0875180645660296E-2</v>
      </c>
      <c r="D128" s="122">
        <f t="shared" si="48"/>
        <v>2.0399047884010344E-2</v>
      </c>
      <c r="E128" s="122">
        <f t="shared" si="48"/>
        <v>7.6060333027958976E-2</v>
      </c>
      <c r="F128" s="122">
        <f t="shared" si="48"/>
        <v>3.5451766205399492E-2</v>
      </c>
      <c r="G128" s="122">
        <f t="shared" si="48"/>
        <v>4.7163907313228282E-2</v>
      </c>
      <c r="H128" s="122">
        <f t="shared" si="48"/>
        <v>3.9895748159975812E-2</v>
      </c>
      <c r="I128" s="122">
        <f t="shared" si="48"/>
        <v>2.8486147413637652E-2</v>
      </c>
      <c r="J128" s="122">
        <f t="shared" si="48"/>
        <v>4.9838285107495894E-3</v>
      </c>
      <c r="K128" s="122">
        <f t="shared" si="48"/>
        <v>3.0464277630380458E-2</v>
      </c>
      <c r="L128" s="122">
        <f t="shared" si="48"/>
        <v>3.6299528761569375E-2</v>
      </c>
      <c r="M128" s="122">
        <f t="shared" si="48"/>
        <v>2.6337425124897937E-2</v>
      </c>
      <c r="N128" s="122">
        <f t="shared" si="48"/>
        <v>7.8168476164352768E-2</v>
      </c>
      <c r="O128" s="122">
        <f t="shared" si="48"/>
        <v>3.2540461304950405E-2</v>
      </c>
      <c r="P128" s="122">
        <f t="shared" si="48"/>
        <v>2.2312458173401609E-2</v>
      </c>
      <c r="Q128" s="122">
        <f t="shared" si="48"/>
        <v>3.4917877868770472E-2</v>
      </c>
      <c r="R128" s="122">
        <f t="shared" si="48"/>
        <v>4.5347179761354807E-2</v>
      </c>
      <c r="S128" s="122">
        <f t="shared" si="48"/>
        <v>3.7473319533331086E-2</v>
      </c>
      <c r="T128" s="122">
        <f t="shared" si="48"/>
        <v>3.9228437221364966E-2</v>
      </c>
      <c r="U128" s="122">
        <f t="shared" si="48"/>
        <v>2.5192092282486336E-2</v>
      </c>
      <c r="V128" s="122">
        <f t="shared" si="48"/>
        <v>1.7948188779769818E-2</v>
      </c>
      <c r="W128" s="122">
        <f t="shared" si="48"/>
        <v>1.2052924746039771E-2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2.0875180645660296E-2</v>
      </c>
      <c r="D129" s="98">
        <v>2.0399047884010344E-2</v>
      </c>
      <c r="E129" s="98">
        <v>7.6060333027958976E-2</v>
      </c>
      <c r="F129" s="98">
        <v>3.5451766205399492E-2</v>
      </c>
      <c r="G129" s="98">
        <v>4.7163907313228282E-2</v>
      </c>
      <c r="H129" s="98">
        <v>3.9895748159975812E-2</v>
      </c>
      <c r="I129" s="98">
        <v>2.8486147413637652E-2</v>
      </c>
      <c r="J129" s="98">
        <v>4.9838285107495894E-3</v>
      </c>
      <c r="K129" s="98">
        <v>3.0464277630380458E-2</v>
      </c>
      <c r="L129" s="98">
        <v>3.6299528761569375E-2</v>
      </c>
      <c r="M129" s="98">
        <v>2.6337425124897937E-2</v>
      </c>
      <c r="N129" s="98">
        <v>7.8168476164352768E-2</v>
      </c>
      <c r="O129" s="98">
        <v>3.2540461304950405E-2</v>
      </c>
      <c r="P129" s="98">
        <v>2.2312458173401609E-2</v>
      </c>
      <c r="Q129" s="98">
        <v>3.4917877868770472E-2</v>
      </c>
      <c r="R129" s="98">
        <v>4.5347179761354807E-2</v>
      </c>
      <c r="S129" s="98">
        <v>3.7473319533331086E-2</v>
      </c>
      <c r="T129" s="98">
        <v>3.9228437221364966E-2</v>
      </c>
      <c r="U129" s="98">
        <v>2.5192092282486336E-2</v>
      </c>
      <c r="V129" s="98">
        <v>1.7948188779769818E-2</v>
      </c>
      <c r="W129" s="98">
        <v>1.2052924746039771E-2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0.18221177126947857</v>
      </c>
      <c r="D130" s="122">
        <v>0.32351073854441226</v>
      </c>
      <c r="E130" s="122">
        <v>0.46890639563486103</v>
      </c>
      <c r="F130" s="122">
        <v>0.53253899003409066</v>
      </c>
      <c r="G130" s="122">
        <v>0.28244619979195557</v>
      </c>
      <c r="H130" s="122">
        <v>0.19620678356977783</v>
      </c>
      <c r="I130" s="122">
        <v>0.21454134588801799</v>
      </c>
      <c r="J130" s="122">
        <v>0.18758470873036409</v>
      </c>
      <c r="K130" s="122">
        <v>0.28099877016380387</v>
      </c>
      <c r="L130" s="122">
        <v>0.22744281435388977</v>
      </c>
      <c r="M130" s="122">
        <v>0.17295475371434399</v>
      </c>
      <c r="N130" s="122">
        <v>0.18210958089502957</v>
      </c>
      <c r="O130" s="122">
        <v>0.30356442719359039</v>
      </c>
      <c r="P130" s="122">
        <v>0.27251004198798656</v>
      </c>
      <c r="Q130" s="122">
        <v>0.26624822544420312</v>
      </c>
      <c r="R130" s="122">
        <v>0.24250733332338209</v>
      </c>
      <c r="S130" s="122">
        <v>0.14136860444493865</v>
      </c>
      <c r="T130" s="122">
        <v>0.24565498237386424</v>
      </c>
      <c r="U130" s="122">
        <v>0.14596899990854745</v>
      </c>
      <c r="V130" s="122">
        <v>8.6484153560037857E-2</v>
      </c>
      <c r="W130" s="122">
        <v>7.6535204427820955E-2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1.9594655703075513E-3</v>
      </c>
      <c r="D131" s="98">
        <v>1.4813061106087978E-2</v>
      </c>
      <c r="E131" s="98">
        <v>4.4339705663646138E-2</v>
      </c>
      <c r="F131" s="98">
        <v>4.0147897705854675E-2</v>
      </c>
      <c r="G131" s="98">
        <v>1.9561558946421791E-2</v>
      </c>
      <c r="H131" s="98">
        <v>9.3393994386937618E-3</v>
      </c>
      <c r="I131" s="98">
        <v>2.189223639002993E-3</v>
      </c>
      <c r="J131" s="98">
        <v>3.266414725280381E-2</v>
      </c>
      <c r="K131" s="98">
        <v>3.6667137749048333E-2</v>
      </c>
      <c r="L131" s="98">
        <v>2.5531274190270039E-2</v>
      </c>
      <c r="M131" s="98">
        <v>2.150552978345821E-2</v>
      </c>
      <c r="N131" s="98">
        <v>3.9775268354508286E-2</v>
      </c>
      <c r="O131" s="98">
        <v>0.12672357225092662</v>
      </c>
      <c r="P131" s="98">
        <v>9.79231969383519E-2</v>
      </c>
      <c r="Q131" s="98">
        <v>4.5961142505093519E-2</v>
      </c>
      <c r="R131" s="98">
        <v>3.3052907247815295E-2</v>
      </c>
      <c r="S131" s="98">
        <v>4.6129770585477348E-2</v>
      </c>
      <c r="T131" s="98">
        <v>7.6762714174950897E-2</v>
      </c>
      <c r="U131" s="98">
        <v>6.0941085123379223E-2</v>
      </c>
      <c r="V131" s="98">
        <v>4.9832043752456021E-2</v>
      </c>
      <c r="W131" s="98">
        <v>4.067771860828813E-2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1.0617571805493073E-3</v>
      </c>
      <c r="F132" s="98">
        <v>0</v>
      </c>
      <c r="G132" s="98">
        <v>9.5845762798905164E-5</v>
      </c>
      <c r="H132" s="98">
        <v>3.2792247467817445E-4</v>
      </c>
      <c r="I132" s="98">
        <v>0</v>
      </c>
      <c r="J132" s="98">
        <v>6.8526450525882533E-4</v>
      </c>
      <c r="K132" s="98">
        <v>9.5564034949890855E-4</v>
      </c>
      <c r="L132" s="98">
        <v>3.42024445452267E-4</v>
      </c>
      <c r="M132" s="98">
        <v>0</v>
      </c>
      <c r="N132" s="98">
        <v>3.5511489512004115E-4</v>
      </c>
      <c r="O132" s="98">
        <v>2.3185208856443462E-3</v>
      </c>
      <c r="P132" s="98">
        <v>1.6376640615776872E-3</v>
      </c>
      <c r="Q132" s="98">
        <v>4.3703182639988716E-4</v>
      </c>
      <c r="R132" s="98">
        <v>0</v>
      </c>
      <c r="S132" s="98">
        <v>1.2554273103553186E-3</v>
      </c>
      <c r="T132" s="98">
        <v>2.6176504901032531E-3</v>
      </c>
      <c r="U132" s="98">
        <v>1.2350775761398153E-3</v>
      </c>
      <c r="V132" s="98">
        <v>1.2826017701820119E-3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2.5687325307330517E-4</v>
      </c>
      <c r="F133" s="101">
        <v>0</v>
      </c>
      <c r="G133" s="101">
        <v>2.5988353002850034E-5</v>
      </c>
      <c r="H133" s="101">
        <v>8.1855275229201227E-5</v>
      </c>
      <c r="I133" s="101">
        <v>0</v>
      </c>
      <c r="J133" s="101">
        <v>1.6322708914253396E-4</v>
      </c>
      <c r="K133" s="101">
        <v>2.3650246645819036E-4</v>
      </c>
      <c r="L133" s="101">
        <v>8.4580731985138579E-5</v>
      </c>
      <c r="M133" s="101">
        <v>0</v>
      </c>
      <c r="N133" s="101">
        <v>6.7627167336984108E-5</v>
      </c>
      <c r="O133" s="101">
        <v>5.0494191010402292E-4</v>
      </c>
      <c r="P133" s="101">
        <v>3.5172215633426314E-4</v>
      </c>
      <c r="Q133" s="101">
        <v>8.7620211811438212E-5</v>
      </c>
      <c r="R133" s="101">
        <v>0</v>
      </c>
      <c r="S133" s="101">
        <v>2.9612759242176359E-4</v>
      </c>
      <c r="T133" s="101">
        <v>6.0059033646501104E-4</v>
      </c>
      <c r="U133" s="101">
        <v>2.7088096656997394E-4</v>
      </c>
      <c r="V133" s="101">
        <v>2.78513873276282E-4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8.0488392747600219E-4</v>
      </c>
      <c r="F134" s="104">
        <v>0</v>
      </c>
      <c r="G134" s="104">
        <v>6.9857409796055127E-5</v>
      </c>
      <c r="H134" s="104">
        <v>2.4606719944897322E-4</v>
      </c>
      <c r="I134" s="104">
        <v>0</v>
      </c>
      <c r="J134" s="104">
        <v>5.2203741611629132E-4</v>
      </c>
      <c r="K134" s="104">
        <v>7.1913788304071814E-4</v>
      </c>
      <c r="L134" s="104">
        <v>2.5744371346712842E-4</v>
      </c>
      <c r="M134" s="104">
        <v>0</v>
      </c>
      <c r="N134" s="104">
        <v>2.8748772778305703E-4</v>
      </c>
      <c r="O134" s="104">
        <v>1.8135789755403234E-3</v>
      </c>
      <c r="P134" s="104">
        <v>1.2859419052434241E-3</v>
      </c>
      <c r="Q134" s="104">
        <v>3.4941161458844897E-4</v>
      </c>
      <c r="R134" s="104">
        <v>0</v>
      </c>
      <c r="S134" s="104">
        <v>9.5929971793355499E-4</v>
      </c>
      <c r="T134" s="104">
        <v>2.0170601536382421E-3</v>
      </c>
      <c r="U134" s="104">
        <v>9.6419660956984128E-4</v>
      </c>
      <c r="V134" s="104">
        <v>1.0040878969057299E-3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7.2283796446372464E-2</v>
      </c>
      <c r="D135" s="101">
        <v>0.16179524084022481</v>
      </c>
      <c r="E135" s="101">
        <v>0.17166186290480548</v>
      </c>
      <c r="F135" s="101">
        <v>0.27437363199548376</v>
      </c>
      <c r="G135" s="101">
        <v>0.12002745376754695</v>
      </c>
      <c r="H135" s="101">
        <v>7.8445881581998098E-2</v>
      </c>
      <c r="I135" s="101">
        <v>1.0077402067683023E-2</v>
      </c>
      <c r="J135" s="101">
        <v>1.7888707892077204E-2</v>
      </c>
      <c r="K135" s="101">
        <v>0.10154617944286594</v>
      </c>
      <c r="L135" s="101">
        <v>7.453327789835186E-2</v>
      </c>
      <c r="M135" s="101">
        <v>6.8712427889164554E-2</v>
      </c>
      <c r="N135" s="101">
        <v>6.161564569160622E-2</v>
      </c>
      <c r="O135" s="101">
        <v>7.435761661820306E-2</v>
      </c>
      <c r="P135" s="101">
        <v>5.6896451302323049E-2</v>
      </c>
      <c r="Q135" s="101">
        <v>2.5989611991499358E-2</v>
      </c>
      <c r="R135" s="101">
        <v>4.9240891462671778E-2</v>
      </c>
      <c r="S135" s="101">
        <v>2.5312014638354172E-2</v>
      </c>
      <c r="T135" s="101">
        <v>2.3810917900651537E-2</v>
      </c>
      <c r="U135" s="101">
        <v>2.6988242841130366E-2</v>
      </c>
      <c r="V135" s="101">
        <v>9.842704639460801E-3</v>
      </c>
      <c r="W135" s="101">
        <v>1.5665892692456228E-2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0.10796850925279858</v>
      </c>
      <c r="D136" s="104">
        <v>0.14690243659809943</v>
      </c>
      <c r="E136" s="104">
        <v>0.25184306988586008</v>
      </c>
      <c r="F136" s="104">
        <v>0.21801746033275216</v>
      </c>
      <c r="G136" s="104">
        <v>0.14276134131518792</v>
      </c>
      <c r="H136" s="104">
        <v>0.10809358007440778</v>
      </c>
      <c r="I136" s="104">
        <v>0.20227472018133197</v>
      </c>
      <c r="J136" s="104">
        <v>0.13634658908022423</v>
      </c>
      <c r="K136" s="104">
        <v>0.14182981262239069</v>
      </c>
      <c r="L136" s="104">
        <v>0.1270362378198156</v>
      </c>
      <c r="M136" s="104">
        <v>8.2736796041721211E-2</v>
      </c>
      <c r="N136" s="104">
        <v>8.036355195379502E-2</v>
      </c>
      <c r="O136" s="104">
        <v>0.10016471743881636</v>
      </c>
      <c r="P136" s="104">
        <v>0.11605272968573394</v>
      </c>
      <c r="Q136" s="104">
        <v>0.19386043912121037</v>
      </c>
      <c r="R136" s="104">
        <v>0.160213534612895</v>
      </c>
      <c r="S136" s="104">
        <v>6.8671391910751806E-2</v>
      </c>
      <c r="T136" s="104">
        <v>0.14246369980815854</v>
      </c>
      <c r="U136" s="104">
        <v>5.6804594367898045E-2</v>
      </c>
      <c r="V136" s="104">
        <v>2.552680339793903E-2</v>
      </c>
      <c r="W136" s="104">
        <v>2.0191593127076597E-2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3.1020986819642389E-2</v>
      </c>
      <c r="D137" s="98">
        <v>4.3072264449856283E-2</v>
      </c>
      <c r="E137" s="98">
        <v>7.1536283119420938E-2</v>
      </c>
      <c r="F137" s="98">
        <v>6.3014581621384874E-2</v>
      </c>
      <c r="G137" s="98">
        <v>4.6006265073795606E-2</v>
      </c>
      <c r="H137" s="98">
        <v>3.1693756343633091E-2</v>
      </c>
      <c r="I137" s="98">
        <v>5.9826196205005212E-2</v>
      </c>
      <c r="J137" s="98">
        <v>3.9580293224517178E-2</v>
      </c>
      <c r="K137" s="98">
        <v>4.1362363080774171E-2</v>
      </c>
      <c r="L137" s="98">
        <v>3.7153779132671157E-2</v>
      </c>
      <c r="M137" s="98">
        <v>2.3567071699130079E-2</v>
      </c>
      <c r="N137" s="98">
        <v>1.919537495640582E-2</v>
      </c>
      <c r="O137" s="98">
        <v>2.5485876086961255E-2</v>
      </c>
      <c r="P137" s="98">
        <v>2.8413442694744315E-2</v>
      </c>
      <c r="Q137" s="98">
        <v>4.4591063274887599E-2</v>
      </c>
      <c r="R137" s="98">
        <v>4.2023500721807008E-2</v>
      </c>
      <c r="S137" s="98">
        <v>1.8267322811289042E-2</v>
      </c>
      <c r="T137" s="98">
        <v>3.6498681609817479E-2</v>
      </c>
      <c r="U137" s="98">
        <v>1.3903139895672333E-2</v>
      </c>
      <c r="V137" s="98">
        <v>6.0966949129699893E-3</v>
      </c>
      <c r="W137" s="98">
        <v>4.9132958003003614E-3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7.6947522433156196E-2</v>
      </c>
      <c r="D138" s="98">
        <v>0.10383017214824315</v>
      </c>
      <c r="E138" s="98">
        <v>0.18030678676643916</v>
      </c>
      <c r="F138" s="98">
        <v>0.15500287871136728</v>
      </c>
      <c r="G138" s="98">
        <v>9.6755076241392318E-2</v>
      </c>
      <c r="H138" s="98">
        <v>7.6399823730774682E-2</v>
      </c>
      <c r="I138" s="98">
        <v>0.14244852397632676</v>
      </c>
      <c r="J138" s="98">
        <v>9.6766295855707049E-2</v>
      </c>
      <c r="K138" s="98">
        <v>0.10046744954161652</v>
      </c>
      <c r="L138" s="98">
        <v>8.9882458687144451E-2</v>
      </c>
      <c r="M138" s="98">
        <v>5.9169724342591129E-2</v>
      </c>
      <c r="N138" s="98">
        <v>6.1168176997389197E-2</v>
      </c>
      <c r="O138" s="98">
        <v>7.4678841351855096E-2</v>
      </c>
      <c r="P138" s="98">
        <v>8.763928699098962E-2</v>
      </c>
      <c r="Q138" s="98">
        <v>0.14926937584632277</v>
      </c>
      <c r="R138" s="98">
        <v>0.11819003389108799</v>
      </c>
      <c r="S138" s="98">
        <v>5.0404069099462767E-2</v>
      </c>
      <c r="T138" s="98">
        <v>0.10596501819834105</v>
      </c>
      <c r="U138" s="98">
        <v>4.2901454472225715E-2</v>
      </c>
      <c r="V138" s="98">
        <v>1.9430108484969042E-2</v>
      </c>
      <c r="W138" s="98">
        <v>1.5278297326776236E-2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8.6650860624061674E-2</v>
      </c>
      <c r="D139" s="122">
        <v>0.1630374541408218</v>
      </c>
      <c r="E139" s="122">
        <v>0.23654222095540847</v>
      </c>
      <c r="F139" s="122">
        <v>0.26832641681586483</v>
      </c>
      <c r="G139" s="122">
        <v>0.14806723452821308</v>
      </c>
      <c r="H139" s="122">
        <v>0.10443404435276069</v>
      </c>
      <c r="I139" s="122">
        <v>0.12413031606546947</v>
      </c>
      <c r="J139" s="122">
        <v>9.9403765227042015E-2</v>
      </c>
      <c r="K139" s="122">
        <v>0.13130335388777103</v>
      </c>
      <c r="L139" s="122">
        <v>0.10624306701382498</v>
      </c>
      <c r="M139" s="122">
        <v>7.7090617575641077E-2</v>
      </c>
      <c r="N139" s="122">
        <v>8.4932485943217048E-2</v>
      </c>
      <c r="O139" s="122">
        <v>0.15462066237414257</v>
      </c>
      <c r="P139" s="122">
        <v>0.14011300590120596</v>
      </c>
      <c r="Q139" s="122">
        <v>0.14375111421865064</v>
      </c>
      <c r="R139" s="122">
        <v>0.12676086506904322</v>
      </c>
      <c r="S139" s="122">
        <v>7.2313893773081825E-2</v>
      </c>
      <c r="T139" s="122">
        <v>0.14213973004724487</v>
      </c>
      <c r="U139" s="122">
        <v>8.4521660887029809E-2</v>
      </c>
      <c r="V139" s="122">
        <v>5.6085579626733412E-2</v>
      </c>
      <c r="W139" s="122">
        <v>4.4244823162993024E-2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3.60913717985478E-3</v>
      </c>
      <c r="D140" s="98">
        <v>4.6528187728736804E-3</v>
      </c>
      <c r="E140" s="98">
        <v>8.7584536280669346E-3</v>
      </c>
      <c r="F140" s="98">
        <v>1.1409007968086081E-2</v>
      </c>
      <c r="G140" s="98">
        <v>7.3626683303909856E-3</v>
      </c>
      <c r="H140" s="98">
        <v>5.8442132797901754E-3</v>
      </c>
      <c r="I140" s="98">
        <v>8.0649867295130104E-3</v>
      </c>
      <c r="J140" s="98">
        <v>6.0444414312906796E-3</v>
      </c>
      <c r="K140" s="98">
        <v>5.7579215508632015E-3</v>
      </c>
      <c r="L140" s="98">
        <v>6.0025499760181077E-3</v>
      </c>
      <c r="M140" s="98">
        <v>5.4522355241276238E-3</v>
      </c>
      <c r="N140" s="98">
        <v>2.6729146895515827E-3</v>
      </c>
      <c r="O140" s="98">
        <v>3.2031732337738157E-2</v>
      </c>
      <c r="P140" s="98">
        <v>2.9312063722242494E-2</v>
      </c>
      <c r="Q140" s="98">
        <v>2.5565545315963001E-2</v>
      </c>
      <c r="R140" s="98">
        <v>1.6817997590714805E-2</v>
      </c>
      <c r="S140" s="98">
        <v>1.4865533250810728E-2</v>
      </c>
      <c r="T140" s="98">
        <v>5.1775565155585408E-2</v>
      </c>
      <c r="U140" s="98">
        <v>3.190805366149612E-2</v>
      </c>
      <c r="V140" s="98">
        <v>2.1948474878582782E-2</v>
      </c>
      <c r="W140" s="98">
        <v>1.390483798965635E-2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8.3041723444206891E-2</v>
      </c>
      <c r="D141" s="33">
        <v>0.15838463536794811</v>
      </c>
      <c r="E141" s="33">
        <v>0.22778376732734154</v>
      </c>
      <c r="F141" s="33">
        <v>0.25691740884777875</v>
      </c>
      <c r="G141" s="33">
        <v>0.1407045661978221</v>
      </c>
      <c r="H141" s="33">
        <v>9.8589831072970507E-2</v>
      </c>
      <c r="I141" s="33">
        <v>0.11606532933595645</v>
      </c>
      <c r="J141" s="33">
        <v>9.3359323795751334E-2</v>
      </c>
      <c r="K141" s="33">
        <v>0.12554543233690782</v>
      </c>
      <c r="L141" s="33">
        <v>0.10024051703780687</v>
      </c>
      <c r="M141" s="33">
        <v>7.1638382051513447E-2</v>
      </c>
      <c r="N141" s="33">
        <v>8.2259571253665467E-2</v>
      </c>
      <c r="O141" s="33">
        <v>0.12258893003640441</v>
      </c>
      <c r="P141" s="33">
        <v>0.11080094217896347</v>
      </c>
      <c r="Q141" s="33">
        <v>0.11818556890268764</v>
      </c>
      <c r="R141" s="33">
        <v>0.1099428674783284</v>
      </c>
      <c r="S141" s="33">
        <v>5.7448360522271098E-2</v>
      </c>
      <c r="T141" s="33">
        <v>9.0364164891659451E-2</v>
      </c>
      <c r="U141" s="33">
        <v>5.2613607225533696E-2</v>
      </c>
      <c r="V141" s="33">
        <v>3.4137104748150633E-2</v>
      </c>
      <c r="W141" s="33">
        <v>3.0339985173336678E-2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0.88431422648203162</v>
      </c>
      <c r="D143" s="117">
        <f t="shared" si="49"/>
        <v>1.9437434258415816</v>
      </c>
      <c r="E143" s="117">
        <f t="shared" si="49"/>
        <v>2.448784885940817</v>
      </c>
      <c r="F143" s="117">
        <f t="shared" si="49"/>
        <v>2.8905036775943795</v>
      </c>
      <c r="G143" s="117">
        <f t="shared" si="49"/>
        <v>1.9110446723445824</v>
      </c>
      <c r="H143" s="117">
        <f t="shared" si="49"/>
        <v>2.1673904639447978</v>
      </c>
      <c r="I143" s="117">
        <f t="shared" si="49"/>
        <v>1.9162016617655615</v>
      </c>
      <c r="J143" s="117">
        <f t="shared" si="49"/>
        <v>0.95971854910949739</v>
      </c>
      <c r="K143" s="117">
        <f t="shared" si="49"/>
        <v>0.70250107913072546</v>
      </c>
      <c r="L143" s="117">
        <f t="shared" si="49"/>
        <v>0.85708253428220149</v>
      </c>
      <c r="M143" s="117">
        <f t="shared" si="49"/>
        <v>1.1935500266279329</v>
      </c>
      <c r="N143" s="117">
        <f t="shared" si="49"/>
        <v>1.6230869720317256</v>
      </c>
      <c r="O143" s="117">
        <f t="shared" si="49"/>
        <v>2.1036130527000454</v>
      </c>
      <c r="P143" s="117">
        <f t="shared" si="49"/>
        <v>5.4377856412831465</v>
      </c>
      <c r="Q143" s="117">
        <f t="shared" si="49"/>
        <v>7.8712095900582488</v>
      </c>
      <c r="R143" s="117">
        <f t="shared" ref="R143:V143" si="50">R144+R146+R148+R157</f>
        <v>6.1721440581998195</v>
      </c>
      <c r="S143" s="117">
        <f t="shared" si="50"/>
        <v>4.427431260252404</v>
      </c>
      <c r="T143" s="117">
        <f t="shared" si="50"/>
        <v>4.2961876144996047</v>
      </c>
      <c r="U143" s="117">
        <f t="shared" si="50"/>
        <v>2.7808180286384463</v>
      </c>
      <c r="V143" s="117">
        <f t="shared" si="50"/>
        <v>2.812031979496691</v>
      </c>
      <c r="W143" s="117">
        <f t="shared" ref="W143" si="51">W144+W146+W148+W157</f>
        <v>4.317044020820223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0.44067447507239665</v>
      </c>
      <c r="D144" s="122">
        <f t="shared" si="52"/>
        <v>0.9517021312091315</v>
      </c>
      <c r="E144" s="122">
        <f t="shared" si="52"/>
        <v>1.2811745325768407</v>
      </c>
      <c r="F144" s="122">
        <f t="shared" si="52"/>
        <v>1.4715001023660639</v>
      </c>
      <c r="G144" s="122">
        <f t="shared" si="52"/>
        <v>0.94444973669545984</v>
      </c>
      <c r="H144" s="122">
        <f t="shared" si="52"/>
        <v>1.0609351018681266</v>
      </c>
      <c r="I144" s="122">
        <f t="shared" si="52"/>
        <v>0.87695666608139622</v>
      </c>
      <c r="J144" s="122">
        <f t="shared" si="52"/>
        <v>0.48206900447220341</v>
      </c>
      <c r="K144" s="122">
        <f t="shared" si="52"/>
        <v>0.26734354322008436</v>
      </c>
      <c r="L144" s="122">
        <f t="shared" si="52"/>
        <v>0.29135104832008613</v>
      </c>
      <c r="M144" s="122">
        <f t="shared" si="52"/>
        <v>0.46735946992347066</v>
      </c>
      <c r="N144" s="122">
        <f t="shared" si="52"/>
        <v>0.55785151683248257</v>
      </c>
      <c r="O144" s="122">
        <f t="shared" si="52"/>
        <v>0.50245504080916759</v>
      </c>
      <c r="P144" s="122">
        <f t="shared" si="52"/>
        <v>1.2951918467572834</v>
      </c>
      <c r="Q144" s="122">
        <f t="shared" si="52"/>
        <v>2.4703094586716414</v>
      </c>
      <c r="R144" s="122">
        <f t="shared" si="52"/>
        <v>1.6083560937083372</v>
      </c>
      <c r="S144" s="122">
        <f t="shared" si="52"/>
        <v>1.0951878660032024</v>
      </c>
      <c r="T144" s="122">
        <f t="shared" si="52"/>
        <v>1.1025393207361149</v>
      </c>
      <c r="U144" s="122">
        <f t="shared" si="52"/>
        <v>0.60900793209427628</v>
      </c>
      <c r="V144" s="122">
        <f t="shared" si="52"/>
        <v>0.63876063941848338</v>
      </c>
      <c r="W144" s="122">
        <f t="shared" si="52"/>
        <v>1.0147381880598889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0.44067447507239665</v>
      </c>
      <c r="D145" s="98">
        <v>0.9517021312091315</v>
      </c>
      <c r="E145" s="98">
        <v>1.2811745325768407</v>
      </c>
      <c r="F145" s="98">
        <v>1.4715001023660639</v>
      </c>
      <c r="G145" s="98">
        <v>0.94444973669545984</v>
      </c>
      <c r="H145" s="98">
        <v>1.0609351018681266</v>
      </c>
      <c r="I145" s="98">
        <v>0.87695666608139622</v>
      </c>
      <c r="J145" s="98">
        <v>0.48206900447220341</v>
      </c>
      <c r="K145" s="98">
        <v>0.26734354322008436</v>
      </c>
      <c r="L145" s="98">
        <v>0.29135104832008613</v>
      </c>
      <c r="M145" s="98">
        <v>0.46735946992347066</v>
      </c>
      <c r="N145" s="98">
        <v>0.55785151683248257</v>
      </c>
      <c r="O145" s="98">
        <v>0.50245504080916759</v>
      </c>
      <c r="P145" s="98">
        <v>1.2951918467572834</v>
      </c>
      <c r="Q145" s="98">
        <v>2.4703094586716414</v>
      </c>
      <c r="R145" s="98">
        <v>1.6083560937083372</v>
      </c>
      <c r="S145" s="98">
        <v>1.0951878660032024</v>
      </c>
      <c r="T145" s="98">
        <v>1.1025393207361149</v>
      </c>
      <c r="U145" s="98">
        <v>0.60900793209427628</v>
      </c>
      <c r="V145" s="98">
        <v>0.63876063941848338</v>
      </c>
      <c r="W145" s="98">
        <v>1.0147381880598889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0.16120948752949227</v>
      </c>
      <c r="D146" s="122">
        <f t="shared" si="53"/>
        <v>0.29120379950362596</v>
      </c>
      <c r="E146" s="122">
        <f t="shared" si="53"/>
        <v>0.44821267677190108</v>
      </c>
      <c r="F146" s="122">
        <f t="shared" si="53"/>
        <v>0.35958220008333774</v>
      </c>
      <c r="G146" s="122">
        <f t="shared" si="53"/>
        <v>0.2651285361107904</v>
      </c>
      <c r="H146" s="122">
        <f t="shared" si="53"/>
        <v>0.34148390380494148</v>
      </c>
      <c r="I146" s="122">
        <f t="shared" si="53"/>
        <v>0.43213485626488318</v>
      </c>
      <c r="J146" s="122">
        <f t="shared" si="53"/>
        <v>6.7973883299390234E-2</v>
      </c>
      <c r="K146" s="122">
        <f t="shared" si="53"/>
        <v>0.11808277523988178</v>
      </c>
      <c r="L146" s="122">
        <f t="shared" si="53"/>
        <v>0.18960336382256621</v>
      </c>
      <c r="M146" s="122">
        <f t="shared" si="53"/>
        <v>0.23458435333917185</v>
      </c>
      <c r="N146" s="122">
        <f t="shared" si="53"/>
        <v>0.47368760342330002</v>
      </c>
      <c r="O146" s="122">
        <f t="shared" si="53"/>
        <v>0.49602216691870343</v>
      </c>
      <c r="P146" s="122">
        <f t="shared" si="53"/>
        <v>1.0254923210485767</v>
      </c>
      <c r="Q146" s="122">
        <f t="shared" si="53"/>
        <v>1.6201173514512728</v>
      </c>
      <c r="R146" s="122">
        <f t="shared" si="53"/>
        <v>1.4978342997342828</v>
      </c>
      <c r="S146" s="122">
        <f t="shared" si="53"/>
        <v>1.1388152795422584</v>
      </c>
      <c r="T146" s="122">
        <f t="shared" si="53"/>
        <v>0.87351785557195127</v>
      </c>
      <c r="U146" s="122">
        <f t="shared" si="53"/>
        <v>0.7369791908955432</v>
      </c>
      <c r="V146" s="122">
        <f t="shared" si="53"/>
        <v>0.64500122625404377</v>
      </c>
      <c r="W146" s="122">
        <f t="shared" si="53"/>
        <v>0.88447952019342901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0.16120948752949227</v>
      </c>
      <c r="D147" s="98">
        <v>0.29120379950362596</v>
      </c>
      <c r="E147" s="98">
        <v>0.44821267677190108</v>
      </c>
      <c r="F147" s="98">
        <v>0.35958220008333774</v>
      </c>
      <c r="G147" s="98">
        <v>0.2651285361107904</v>
      </c>
      <c r="H147" s="98">
        <v>0.34148390380494148</v>
      </c>
      <c r="I147" s="98">
        <v>0.43213485626488318</v>
      </c>
      <c r="J147" s="98">
        <v>6.7973883299390234E-2</v>
      </c>
      <c r="K147" s="98">
        <v>0.11808277523988178</v>
      </c>
      <c r="L147" s="98">
        <v>0.18960336382256621</v>
      </c>
      <c r="M147" s="98">
        <v>0.23458435333917185</v>
      </c>
      <c r="N147" s="98">
        <v>0.47368760342330002</v>
      </c>
      <c r="O147" s="98">
        <v>0.49602216691870343</v>
      </c>
      <c r="P147" s="98">
        <v>1.0254923210485767</v>
      </c>
      <c r="Q147" s="98">
        <v>1.6201173514512728</v>
      </c>
      <c r="R147" s="98">
        <v>1.4978342997342828</v>
      </c>
      <c r="S147" s="98">
        <v>1.1388152795422584</v>
      </c>
      <c r="T147" s="98">
        <v>0.87351785557195127</v>
      </c>
      <c r="U147" s="98">
        <v>0.7369791908955432</v>
      </c>
      <c r="V147" s="98">
        <v>0.64500122625404377</v>
      </c>
      <c r="W147" s="98">
        <v>0.88447952019342901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0.1916434468221524</v>
      </c>
      <c r="D148" s="122">
        <v>0.46830873396674422</v>
      </c>
      <c r="E148" s="122">
        <v>0.4775324466495387</v>
      </c>
      <c r="F148" s="122">
        <v>0.70673327539140729</v>
      </c>
      <c r="G148" s="122">
        <v>0.46098083890692398</v>
      </c>
      <c r="H148" s="122">
        <v>0.49887188786275599</v>
      </c>
      <c r="I148" s="122">
        <v>0.38476711335460534</v>
      </c>
      <c r="J148" s="122">
        <v>0.26768179566390343</v>
      </c>
      <c r="K148" s="122">
        <v>0.21584365951354056</v>
      </c>
      <c r="L148" s="122">
        <v>0.25614662931329379</v>
      </c>
      <c r="M148" s="122">
        <v>0.34154514207722608</v>
      </c>
      <c r="N148" s="122">
        <v>0.40819844681507705</v>
      </c>
      <c r="O148" s="122">
        <v>0.73035912481554044</v>
      </c>
      <c r="P148" s="122">
        <v>2.0342323764729335</v>
      </c>
      <c r="Q148" s="122">
        <v>2.4426838525837655</v>
      </c>
      <c r="R148" s="122">
        <v>2.0162081608612858</v>
      </c>
      <c r="S148" s="122">
        <v>1.446974985164903</v>
      </c>
      <c r="T148" s="122">
        <v>1.456707089126299</v>
      </c>
      <c r="U148" s="122">
        <v>0.9066871786082642</v>
      </c>
      <c r="V148" s="122">
        <v>0.91647201850255533</v>
      </c>
      <c r="W148" s="122">
        <v>1.5365633388433149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2.607569076695614E-3</v>
      </c>
      <c r="D149" s="98">
        <v>6.9737727585788799E-3</v>
      </c>
      <c r="E149" s="98">
        <v>7.3184990201873613E-3</v>
      </c>
      <c r="F149" s="98">
        <v>6.7369052747718299E-3</v>
      </c>
      <c r="G149" s="98">
        <v>3.7282558437259292E-3</v>
      </c>
      <c r="H149" s="98">
        <v>2.9447998418848328E-3</v>
      </c>
      <c r="I149" s="98">
        <v>1.1546292079170468E-3</v>
      </c>
      <c r="J149" s="98">
        <v>1.0668314668945082E-3</v>
      </c>
      <c r="K149" s="98">
        <v>1.1282277769400304E-3</v>
      </c>
      <c r="L149" s="98">
        <v>1.4124355622874146E-3</v>
      </c>
      <c r="M149" s="98">
        <v>1.449646264008223E-3</v>
      </c>
      <c r="N149" s="98">
        <v>1.5093816549396984E-3</v>
      </c>
      <c r="O149" s="98">
        <v>6.3917537633732587E-3</v>
      </c>
      <c r="P149" s="98">
        <v>1.7248833426257354E-2</v>
      </c>
      <c r="Q149" s="98">
        <v>1.2425822061186349E-2</v>
      </c>
      <c r="R149" s="98">
        <v>7.8975314379707354E-3</v>
      </c>
      <c r="S149" s="98">
        <v>8.6398548864473276E-3</v>
      </c>
      <c r="T149" s="98">
        <v>1.0514767670657042E-2</v>
      </c>
      <c r="U149" s="98">
        <v>8.8322329447776699E-3</v>
      </c>
      <c r="V149" s="98">
        <v>1.0441878655514115E-2</v>
      </c>
      <c r="W149" s="98">
        <v>8.7148619967396101E-3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1.0762783617453177E-4</v>
      </c>
      <c r="E150" s="98">
        <v>1.0753644844699203E-4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1.2611771804691845E-4</v>
      </c>
      <c r="P150" s="98">
        <v>2.4404164013338257E-4</v>
      </c>
      <c r="Q150" s="98">
        <v>2.2815774648489738E-4</v>
      </c>
      <c r="R150" s="98">
        <v>1.1308116025633752E-4</v>
      </c>
      <c r="S150" s="98">
        <v>1.1753069690237643E-4</v>
      </c>
      <c r="T150" s="98">
        <v>2.3317018502973859E-4</v>
      </c>
      <c r="U150" s="98">
        <v>1.172531404630011E-4</v>
      </c>
      <c r="V150" s="98">
        <v>3.6020329897169513E-4</v>
      </c>
      <c r="W150" s="98">
        <v>1.2375738262623823E-4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3.4256523233903564E-5</v>
      </c>
      <c r="E151" s="101">
        <v>3.3297741327074492E-5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3.393132170723935E-5</v>
      </c>
      <c r="P151" s="101">
        <v>6.1664221378233302E-5</v>
      </c>
      <c r="Q151" s="101">
        <v>5.2501274183030261E-5</v>
      </c>
      <c r="R151" s="101">
        <v>2.9286791586724189E-5</v>
      </c>
      <c r="S151" s="101">
        <v>3.0663766140872052E-5</v>
      </c>
      <c r="T151" s="101">
        <v>5.8497545758776983E-5</v>
      </c>
      <c r="U151" s="101">
        <v>2.8052127174874871E-5</v>
      </c>
      <c r="V151" s="101">
        <v>8.4435202100166667E-5</v>
      </c>
      <c r="W151" s="101">
        <v>2.9526378473600897E-5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7.3371312940628204E-5</v>
      </c>
      <c r="E152" s="104">
        <v>7.4238707119917541E-5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9.2186396339679095E-5</v>
      </c>
      <c r="P152" s="104">
        <v>1.8237741875514927E-4</v>
      </c>
      <c r="Q152" s="104">
        <v>1.756564723018671E-4</v>
      </c>
      <c r="R152" s="104">
        <v>8.3794368669613329E-5</v>
      </c>
      <c r="S152" s="104">
        <v>8.6866930761504387E-5</v>
      </c>
      <c r="T152" s="104">
        <v>1.7467263927096162E-4</v>
      </c>
      <c r="U152" s="104">
        <v>8.920101328812623E-5</v>
      </c>
      <c r="V152" s="104">
        <v>2.7576809687152845E-4</v>
      </c>
      <c r="W152" s="104">
        <v>9.423100415263734E-5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7.5788465364984473E-2</v>
      </c>
      <c r="D153" s="101">
        <v>0.24179566029449495</v>
      </c>
      <c r="E153" s="101">
        <v>0.19065297651916596</v>
      </c>
      <c r="F153" s="101">
        <v>0.39014890480517223</v>
      </c>
      <c r="G153" s="101">
        <v>0.20890947277533878</v>
      </c>
      <c r="H153" s="101">
        <v>0.2085844250157175</v>
      </c>
      <c r="I153" s="101">
        <v>1.8199487316263373E-2</v>
      </c>
      <c r="J153" s="101">
        <v>3.098579759877659E-2</v>
      </c>
      <c r="K153" s="101">
        <v>8.959957009664643E-2</v>
      </c>
      <c r="L153" s="101">
        <v>9.4077559658364132E-2</v>
      </c>
      <c r="M153" s="101">
        <v>0.15419589860435742</v>
      </c>
      <c r="N153" s="101">
        <v>0.17650797750753361</v>
      </c>
      <c r="O153" s="101">
        <v>0.30847521705836123</v>
      </c>
      <c r="P153" s="101">
        <v>0.66312737313004011</v>
      </c>
      <c r="Q153" s="101">
        <v>0.28723779264593513</v>
      </c>
      <c r="R153" s="101">
        <v>0.47187901317049413</v>
      </c>
      <c r="S153" s="101">
        <v>0.38791424843357247</v>
      </c>
      <c r="T153" s="101">
        <v>0.20684821930872743</v>
      </c>
      <c r="U153" s="101">
        <v>0.28968358484365475</v>
      </c>
      <c r="V153" s="101">
        <v>0.25326601191687198</v>
      </c>
      <c r="W153" s="101">
        <v>0.66642707513708788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0.11324741238047231</v>
      </c>
      <c r="D154" s="104">
        <v>0.21943167307749584</v>
      </c>
      <c r="E154" s="104">
        <v>0.27945343466173839</v>
      </c>
      <c r="F154" s="104">
        <v>0.30984746531146323</v>
      </c>
      <c r="G154" s="104">
        <v>0.24834311028785927</v>
      </c>
      <c r="H154" s="104">
        <v>0.28734266300515365</v>
      </c>
      <c r="I154" s="104">
        <v>0.36541299683042494</v>
      </c>
      <c r="J154" s="104">
        <v>0.23562916659823235</v>
      </c>
      <c r="K154" s="104">
        <v>0.12511586163995408</v>
      </c>
      <c r="L154" s="104">
        <v>0.16065663409264225</v>
      </c>
      <c r="M154" s="104">
        <v>0.18589959720886046</v>
      </c>
      <c r="N154" s="104">
        <v>0.23018108765260376</v>
      </c>
      <c r="O154" s="104">
        <v>0.41536603627575902</v>
      </c>
      <c r="P154" s="104">
        <v>1.3536121282765026</v>
      </c>
      <c r="Q154" s="104">
        <v>2.142792080130159</v>
      </c>
      <c r="R154" s="104">
        <v>1.5363185350925648</v>
      </c>
      <c r="S154" s="104">
        <v>1.0503033511479807</v>
      </c>
      <c r="T154" s="104">
        <v>1.2391109319618847</v>
      </c>
      <c r="U154" s="104">
        <v>0.60805410767936885</v>
      </c>
      <c r="V154" s="104">
        <v>0.65240392463119756</v>
      </c>
      <c r="W154" s="104">
        <v>0.86129764432686118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3.2537695584809401E-2</v>
      </c>
      <c r="D155" s="98">
        <v>6.4338068655224678E-2</v>
      </c>
      <c r="E155" s="98">
        <v>7.9379035641985438E-2</v>
      </c>
      <c r="F155" s="98">
        <v>8.9556627085042889E-2</v>
      </c>
      <c r="G155" s="98">
        <v>8.0031042408948053E-2</v>
      </c>
      <c r="H155" s="98">
        <v>8.4250779205824272E-2</v>
      </c>
      <c r="I155" s="98">
        <v>0.10807712216651745</v>
      </c>
      <c r="J155" s="98">
        <v>6.8401208780655379E-2</v>
      </c>
      <c r="K155" s="98">
        <v>3.6488010529167787E-2</v>
      </c>
      <c r="L155" s="98">
        <v>4.6986601632068553E-2</v>
      </c>
      <c r="M155" s="98">
        <v>5.2952366369751355E-2</v>
      </c>
      <c r="N155" s="98">
        <v>5.4980301118415051E-2</v>
      </c>
      <c r="O155" s="98">
        <v>0.10568559071433987</v>
      </c>
      <c r="P155" s="98">
        <v>0.3314078069671047</v>
      </c>
      <c r="Q155" s="98">
        <v>0.49287713193649646</v>
      </c>
      <c r="R155" s="98">
        <v>0.40297146695115454</v>
      </c>
      <c r="S155" s="98">
        <v>0.27939189568392692</v>
      </c>
      <c r="T155" s="98">
        <v>0.31745571289965241</v>
      </c>
      <c r="U155" s="98">
        <v>0.14882354882164245</v>
      </c>
      <c r="V155" s="98">
        <v>0.1558169123840164</v>
      </c>
      <c r="W155" s="98">
        <v>0.20958277398156225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8.0709716795662911E-2</v>
      </c>
      <c r="D156" s="98">
        <v>0.15509360442227116</v>
      </c>
      <c r="E156" s="98">
        <v>0.20007439901975294</v>
      </c>
      <c r="F156" s="98">
        <v>0.22029083822642032</v>
      </c>
      <c r="G156" s="98">
        <v>0.1683120678789112</v>
      </c>
      <c r="H156" s="98">
        <v>0.20309188379932935</v>
      </c>
      <c r="I156" s="98">
        <v>0.2573358746639075</v>
      </c>
      <c r="J156" s="98">
        <v>0.16722795781757696</v>
      </c>
      <c r="K156" s="98">
        <v>8.8627851110786304E-2</v>
      </c>
      <c r="L156" s="98">
        <v>0.11367003246057369</v>
      </c>
      <c r="M156" s="98">
        <v>0.13294723083910909</v>
      </c>
      <c r="N156" s="98">
        <v>0.17520078653418869</v>
      </c>
      <c r="O156" s="98">
        <v>0.30968044556141916</v>
      </c>
      <c r="P156" s="98">
        <v>1.0222043213093979</v>
      </c>
      <c r="Q156" s="98">
        <v>1.6499149481936626</v>
      </c>
      <c r="R156" s="98">
        <v>1.1333470681414102</v>
      </c>
      <c r="S156" s="98">
        <v>0.77091145546405371</v>
      </c>
      <c r="T156" s="98">
        <v>0.92165521906223224</v>
      </c>
      <c r="U156" s="98">
        <v>0.45923055885772635</v>
      </c>
      <c r="V156" s="98">
        <v>0.49658701224718116</v>
      </c>
      <c r="W156" s="98">
        <v>0.65171487034529896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9.0786817057990341E-2</v>
      </c>
      <c r="D157" s="122">
        <v>0.23252876116207977</v>
      </c>
      <c r="E157" s="122">
        <v>0.24186522994253684</v>
      </c>
      <c r="F157" s="122">
        <v>0.35268809975357041</v>
      </c>
      <c r="G157" s="122">
        <v>0.24048556063140822</v>
      </c>
      <c r="H157" s="122">
        <v>0.26609957040897375</v>
      </c>
      <c r="I157" s="122">
        <v>0.22234302606467693</v>
      </c>
      <c r="J157" s="122">
        <v>0.14199386567400044</v>
      </c>
      <c r="K157" s="122">
        <v>0.10123110115721874</v>
      </c>
      <c r="L157" s="122">
        <v>0.11998149282625535</v>
      </c>
      <c r="M157" s="122">
        <v>0.15006106128806429</v>
      </c>
      <c r="N157" s="122">
        <v>0.18334940496086605</v>
      </c>
      <c r="O157" s="122">
        <v>0.3747767201566341</v>
      </c>
      <c r="P157" s="122">
        <v>1.0828690970043524</v>
      </c>
      <c r="Q157" s="122">
        <v>1.3380989273515691</v>
      </c>
      <c r="R157" s="122">
        <v>1.0497455038959131</v>
      </c>
      <c r="S157" s="122">
        <v>0.74645312954204068</v>
      </c>
      <c r="T157" s="122">
        <v>0.86342334906523921</v>
      </c>
      <c r="U157" s="122">
        <v>0.52814372704036283</v>
      </c>
      <c r="V157" s="122">
        <v>0.61179809532160889</v>
      </c>
      <c r="W157" s="122">
        <v>0.88126297372358986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3.8214393669050613E-3</v>
      </c>
      <c r="D158" s="98">
        <v>6.6040008389174811E-3</v>
      </c>
      <c r="E158" s="98">
        <v>8.9032214566300231E-3</v>
      </c>
      <c r="F158" s="98">
        <v>1.4963988711765078E-2</v>
      </c>
      <c r="G158" s="98">
        <v>1.2041030498660255E-2</v>
      </c>
      <c r="H158" s="98">
        <v>1.4918123372095972E-2</v>
      </c>
      <c r="I158" s="98">
        <v>1.4453095030117375E-2</v>
      </c>
      <c r="J158" s="98">
        <v>8.6234031086413667E-3</v>
      </c>
      <c r="K158" s="98">
        <v>4.4072979772039325E-3</v>
      </c>
      <c r="L158" s="98">
        <v>6.7970051199028585E-3</v>
      </c>
      <c r="M158" s="98">
        <v>1.0656642160794901E-2</v>
      </c>
      <c r="N158" s="98">
        <v>5.7869900560194474E-3</v>
      </c>
      <c r="O158" s="98">
        <v>7.7629845430283062E-2</v>
      </c>
      <c r="P158" s="98">
        <v>0.22680209305085131</v>
      </c>
      <c r="Q158" s="98">
        <v>0.23812938750277485</v>
      </c>
      <c r="R158" s="98">
        <v>0.13916514222586981</v>
      </c>
      <c r="S158" s="98">
        <v>0.15340928476598076</v>
      </c>
      <c r="T158" s="98">
        <v>0.3144751373949089</v>
      </c>
      <c r="U158" s="98">
        <v>0.19926061829317784</v>
      </c>
      <c r="V158" s="98">
        <v>0.23900622884610578</v>
      </c>
      <c r="W158" s="98">
        <v>0.27625641358861364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8.6965377691085283E-2</v>
      </c>
      <c r="D159" s="33">
        <v>0.22592476032316228</v>
      </c>
      <c r="E159" s="33">
        <v>0.23296200848590681</v>
      </c>
      <c r="F159" s="33">
        <v>0.33772411104180533</v>
      </c>
      <c r="G159" s="33">
        <v>0.22844453013274796</v>
      </c>
      <c r="H159" s="33">
        <v>0.25118144703687778</v>
      </c>
      <c r="I159" s="33">
        <v>0.20788993103455955</v>
      </c>
      <c r="J159" s="33">
        <v>0.13337046256535906</v>
      </c>
      <c r="K159" s="33">
        <v>9.6823803180014809E-2</v>
      </c>
      <c r="L159" s="33">
        <v>0.11318448770635249</v>
      </c>
      <c r="M159" s="33">
        <v>0.13940441912726939</v>
      </c>
      <c r="N159" s="33">
        <v>0.17756241490484659</v>
      </c>
      <c r="O159" s="33">
        <v>0.29714687472635104</v>
      </c>
      <c r="P159" s="33">
        <v>0.8560670039535011</v>
      </c>
      <c r="Q159" s="33">
        <v>1.0999695398487943</v>
      </c>
      <c r="R159" s="33">
        <v>0.91058036167004341</v>
      </c>
      <c r="S159" s="33">
        <v>0.59304384477605998</v>
      </c>
      <c r="T159" s="33">
        <v>0.54894821167033037</v>
      </c>
      <c r="U159" s="33">
        <v>0.32888310874718502</v>
      </c>
      <c r="V159" s="33">
        <v>0.37279186647550311</v>
      </c>
      <c r="W159" s="33">
        <v>0.60500656013497622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9.2956231719325917</v>
      </c>
      <c r="D161" s="117">
        <f t="shared" si="54"/>
        <v>16.256864504162881</v>
      </c>
      <c r="E161" s="117">
        <f t="shared" si="54"/>
        <v>8.5706766091106221</v>
      </c>
      <c r="F161" s="117">
        <f t="shared" si="54"/>
        <v>13.847745304258527</v>
      </c>
      <c r="G161" s="117">
        <f t="shared" si="54"/>
        <v>4.5521166913461908</v>
      </c>
      <c r="H161" s="117">
        <f t="shared" si="54"/>
        <v>9.6644489419575255</v>
      </c>
      <c r="I161" s="117">
        <f t="shared" si="54"/>
        <v>9.1059753338178702</v>
      </c>
      <c r="J161" s="117">
        <f t="shared" si="54"/>
        <v>12.04211016634766</v>
      </c>
      <c r="K161" s="117">
        <f t="shared" si="54"/>
        <v>9.3911265796976373</v>
      </c>
      <c r="L161" s="117">
        <f t="shared" si="54"/>
        <v>5.8137664231574702</v>
      </c>
      <c r="M161" s="117">
        <f t="shared" si="54"/>
        <v>4.9222762517543508</v>
      </c>
      <c r="N161" s="117">
        <f t="shared" si="54"/>
        <v>5.9863757829397093</v>
      </c>
      <c r="O161" s="117">
        <f t="shared" si="54"/>
        <v>11.07585994437056</v>
      </c>
      <c r="P161" s="117">
        <f t="shared" si="54"/>
        <v>14.886114267976795</v>
      </c>
      <c r="Q161" s="117">
        <f t="shared" si="54"/>
        <v>10.384600691844447</v>
      </c>
      <c r="R161" s="117">
        <f t="shared" ref="R161:V161" si="55">R162+R164+R166+R175</f>
        <v>12.765117730409521</v>
      </c>
      <c r="S161" s="117">
        <f t="shared" si="55"/>
        <v>5.3580578253148046</v>
      </c>
      <c r="T161" s="117">
        <f t="shared" si="55"/>
        <v>0.84390109941620162</v>
      </c>
      <c r="U161" s="117">
        <f t="shared" si="55"/>
        <v>0</v>
      </c>
      <c r="V161" s="117">
        <f t="shared" si="55"/>
        <v>6.7460665414433214E-4</v>
      </c>
      <c r="W161" s="117">
        <f t="shared" ref="W161" si="56">W162+W164+W166+W175</f>
        <v>0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6.4370064720445361</v>
      </c>
      <c r="D162" s="122">
        <f t="shared" si="57"/>
        <v>12.325353390686228</v>
      </c>
      <c r="E162" s="122">
        <f t="shared" si="57"/>
        <v>6.1910898083143469</v>
      </c>
      <c r="F162" s="122">
        <f t="shared" si="57"/>
        <v>10.474666045063547</v>
      </c>
      <c r="G162" s="122">
        <f t="shared" si="57"/>
        <v>3.3263470933046357</v>
      </c>
      <c r="H162" s="122">
        <f t="shared" si="57"/>
        <v>7.1310556344560849</v>
      </c>
      <c r="I162" s="122">
        <f t="shared" si="57"/>
        <v>6.7973442822829249</v>
      </c>
      <c r="J162" s="122">
        <f t="shared" si="57"/>
        <v>9.3391965105691455</v>
      </c>
      <c r="K162" s="122">
        <f t="shared" si="57"/>
        <v>6.6056674816107934</v>
      </c>
      <c r="L162" s="122">
        <f t="shared" si="57"/>
        <v>3.9762645400665151</v>
      </c>
      <c r="M162" s="122">
        <f t="shared" si="57"/>
        <v>3.1860702507315377</v>
      </c>
      <c r="N162" s="122">
        <f t="shared" si="57"/>
        <v>4.1156930972747832</v>
      </c>
      <c r="O162" s="122">
        <f t="shared" si="57"/>
        <v>7.0979201248930908</v>
      </c>
      <c r="P162" s="122">
        <f t="shared" si="57"/>
        <v>9.1895021112743827</v>
      </c>
      <c r="Q162" s="122">
        <f t="shared" si="57"/>
        <v>6.2135299027022954</v>
      </c>
      <c r="R162" s="122">
        <f t="shared" si="57"/>
        <v>9.1027821044992869</v>
      </c>
      <c r="S162" s="122">
        <f t="shared" si="57"/>
        <v>3.6235666173921985</v>
      </c>
      <c r="T162" s="122">
        <f t="shared" si="57"/>
        <v>0.45038311461536118</v>
      </c>
      <c r="U162" s="122">
        <f t="shared" si="57"/>
        <v>0</v>
      </c>
      <c r="V162" s="122">
        <f t="shared" si="57"/>
        <v>3.8909433548103308E-4</v>
      </c>
      <c r="W162" s="122">
        <f t="shared" si="57"/>
        <v>0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6.4370064720445361</v>
      </c>
      <c r="D163" s="33">
        <v>12.325353390686228</v>
      </c>
      <c r="E163" s="33">
        <v>6.1910898083143469</v>
      </c>
      <c r="F163" s="33">
        <v>10.474666045063547</v>
      </c>
      <c r="G163" s="33">
        <v>3.3263470933046357</v>
      </c>
      <c r="H163" s="33">
        <v>7.1310556344560849</v>
      </c>
      <c r="I163" s="33">
        <v>6.7973442822829249</v>
      </c>
      <c r="J163" s="33">
        <v>9.3391965105691455</v>
      </c>
      <c r="K163" s="33">
        <v>6.6056674816107934</v>
      </c>
      <c r="L163" s="33">
        <v>3.9762645400665151</v>
      </c>
      <c r="M163" s="33">
        <v>3.1860702507315377</v>
      </c>
      <c r="N163" s="33">
        <v>4.1156930972747832</v>
      </c>
      <c r="O163" s="33">
        <v>7.0979201248930908</v>
      </c>
      <c r="P163" s="33">
        <v>9.1895021112743827</v>
      </c>
      <c r="Q163" s="33">
        <v>6.2135299027022954</v>
      </c>
      <c r="R163" s="33">
        <v>9.1027821044992869</v>
      </c>
      <c r="S163" s="33">
        <v>3.6235666173921985</v>
      </c>
      <c r="T163" s="33">
        <v>0.45038311461536118</v>
      </c>
      <c r="U163" s="33">
        <v>0</v>
      </c>
      <c r="V163" s="33">
        <v>3.8909433548103308E-4</v>
      </c>
      <c r="W163" s="33">
        <v>0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0.79675617227338125</v>
      </c>
      <c r="D164" s="122">
        <f t="shared" si="58"/>
        <v>0.67622351004869086</v>
      </c>
      <c r="E164" s="122">
        <f t="shared" si="58"/>
        <v>0.82783523179537477</v>
      </c>
      <c r="F164" s="122">
        <f t="shared" si="58"/>
        <v>0.60356430990961307</v>
      </c>
      <c r="G164" s="122">
        <f t="shared" si="58"/>
        <v>0.33486374192392082</v>
      </c>
      <c r="H164" s="122">
        <f t="shared" si="58"/>
        <v>0.7736220076367587</v>
      </c>
      <c r="I164" s="122">
        <f t="shared" si="58"/>
        <v>0.65831486672916606</v>
      </c>
      <c r="J164" s="122">
        <f t="shared" si="58"/>
        <v>0.2111205133025868</v>
      </c>
      <c r="K164" s="122">
        <f t="shared" si="58"/>
        <v>0.72952509086557105</v>
      </c>
      <c r="L164" s="122">
        <f t="shared" si="58"/>
        <v>0.61298039183776365</v>
      </c>
      <c r="M164" s="122">
        <f t="shared" si="58"/>
        <v>0.55223289361071415</v>
      </c>
      <c r="N164" s="122">
        <f t="shared" si="58"/>
        <v>0.81993386643334976</v>
      </c>
      <c r="O164" s="122">
        <f t="shared" si="58"/>
        <v>0.96077422087168873</v>
      </c>
      <c r="P164" s="122">
        <f t="shared" si="58"/>
        <v>1.1869640578297724</v>
      </c>
      <c r="Q164" s="122">
        <f t="shared" si="58"/>
        <v>1.2074187122477686</v>
      </c>
      <c r="R164" s="122">
        <f t="shared" si="58"/>
        <v>1.1805099927593814</v>
      </c>
      <c r="S164" s="122">
        <f t="shared" si="58"/>
        <v>0.57781441086878249</v>
      </c>
      <c r="T164" s="122">
        <f t="shared" si="58"/>
        <v>0.1046091659236399</v>
      </c>
      <c r="U164" s="122">
        <f t="shared" si="58"/>
        <v>0</v>
      </c>
      <c r="V164" s="122">
        <f t="shared" si="58"/>
        <v>9.4464151472472717E-5</v>
      </c>
      <c r="W164" s="122">
        <f t="shared" si="58"/>
        <v>0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0.79675617227338125</v>
      </c>
      <c r="D165" s="98">
        <v>0.67622351004869086</v>
      </c>
      <c r="E165" s="98">
        <v>0.82783523179537477</v>
      </c>
      <c r="F165" s="98">
        <v>0.60356430990961307</v>
      </c>
      <c r="G165" s="98">
        <v>0.33486374192392082</v>
      </c>
      <c r="H165" s="98">
        <v>0.7736220076367587</v>
      </c>
      <c r="I165" s="98">
        <v>0.65831486672916606</v>
      </c>
      <c r="J165" s="98">
        <v>0.2111205133025868</v>
      </c>
      <c r="K165" s="98">
        <v>0.72952509086557105</v>
      </c>
      <c r="L165" s="98">
        <v>0.61298039183776365</v>
      </c>
      <c r="M165" s="98">
        <v>0.55223289361071415</v>
      </c>
      <c r="N165" s="98">
        <v>0.81993386643334976</v>
      </c>
      <c r="O165" s="98">
        <v>0.96077422087168873</v>
      </c>
      <c r="P165" s="98">
        <v>1.1869640578297724</v>
      </c>
      <c r="Q165" s="98">
        <v>1.2074187122477686</v>
      </c>
      <c r="R165" s="98">
        <v>1.1805099927593814</v>
      </c>
      <c r="S165" s="98">
        <v>0.57781441086878249</v>
      </c>
      <c r="T165" s="98">
        <v>0.1046091659236399</v>
      </c>
      <c r="U165" s="98">
        <v>0</v>
      </c>
      <c r="V165" s="98">
        <v>9.4464151472472717E-5</v>
      </c>
      <c r="W165" s="98">
        <v>0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1.3991327047722319</v>
      </c>
      <c r="D166" s="122">
        <v>2.1752597964279068</v>
      </c>
      <c r="E166" s="122">
        <v>1.0300315244725953</v>
      </c>
      <c r="F166" s="122">
        <v>1.8475048109020278</v>
      </c>
      <c r="G166" s="122">
        <v>0.58547902696809551</v>
      </c>
      <c r="H166" s="122">
        <v>1.1476246640451577</v>
      </c>
      <c r="I166" s="122">
        <v>1.045936246552625</v>
      </c>
      <c r="J166" s="122">
        <v>1.6281009216750242</v>
      </c>
      <c r="K166" s="122">
        <v>1.3994883232336628</v>
      </c>
      <c r="L166" s="122">
        <v>0.83391338982516294</v>
      </c>
      <c r="M166" s="122">
        <v>0.82258337109698876</v>
      </c>
      <c r="N166" s="122">
        <v>0.7250890783720223</v>
      </c>
      <c r="O166" s="122">
        <v>1.9939672559395585</v>
      </c>
      <c r="P166" s="122">
        <v>2.943038080067979</v>
      </c>
      <c r="Q166" s="122">
        <v>1.914773088694349</v>
      </c>
      <c r="R166" s="122">
        <v>1.6320845792234469</v>
      </c>
      <c r="S166" s="122">
        <v>0.76303779962974227</v>
      </c>
      <c r="T166" s="122">
        <v>0.1813977222791251</v>
      </c>
      <c r="U166" s="122">
        <v>0</v>
      </c>
      <c r="V166" s="122">
        <v>1.1763503870017986E-4</v>
      </c>
      <c r="W166" s="122">
        <v>0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1.9230821940630152E-2</v>
      </c>
      <c r="D167" s="98">
        <v>3.2997851589373246E-2</v>
      </c>
      <c r="E167" s="98">
        <v>1.582838160180057E-2</v>
      </c>
      <c r="F167" s="98">
        <v>1.7619598410941708E-2</v>
      </c>
      <c r="G167" s="98">
        <v>4.7450528920148193E-3</v>
      </c>
      <c r="H167" s="98">
        <v>6.7557172843240301E-3</v>
      </c>
      <c r="I167" s="98">
        <v>3.1339935643462705E-3</v>
      </c>
      <c r="J167" s="98">
        <v>6.5787940458494664E-3</v>
      </c>
      <c r="K167" s="98">
        <v>6.9574046244635195E-3</v>
      </c>
      <c r="L167" s="98">
        <v>4.4138611321481707E-3</v>
      </c>
      <c r="M167" s="98">
        <v>3.4791510336197344E-3</v>
      </c>
      <c r="N167" s="98">
        <v>2.7671997007227803E-3</v>
      </c>
      <c r="O167" s="98">
        <v>1.7531667465252369E-2</v>
      </c>
      <c r="P167" s="98">
        <v>2.4933957230035386E-2</v>
      </c>
      <c r="Q167" s="98">
        <v>9.9406576489490771E-3</v>
      </c>
      <c r="R167" s="98">
        <v>6.4074311666555027E-3</v>
      </c>
      <c r="S167" s="98">
        <v>4.3957156439819751E-3</v>
      </c>
      <c r="T167" s="98">
        <v>1.3328578737452587E-3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2.0493296028067061E-4</v>
      </c>
      <c r="D168" s="98">
        <v>2.1525567234906355E-4</v>
      </c>
      <c r="E168" s="98">
        <v>2.1507289689398407E-4</v>
      </c>
      <c r="F168" s="98">
        <v>1.0973248092706241E-4</v>
      </c>
      <c r="G168" s="98">
        <v>0</v>
      </c>
      <c r="H168" s="98">
        <v>1.1107577837749533E-4</v>
      </c>
      <c r="I168" s="98">
        <v>1.0619367400705268E-4</v>
      </c>
      <c r="J168" s="98">
        <v>2.2947314431821938E-4</v>
      </c>
      <c r="K168" s="98">
        <v>1.2205249002650902E-4</v>
      </c>
      <c r="L168" s="98">
        <v>0</v>
      </c>
      <c r="M168" s="98">
        <v>0</v>
      </c>
      <c r="N168" s="98">
        <v>0</v>
      </c>
      <c r="O168" s="98">
        <v>3.7835315414075528E-4</v>
      </c>
      <c r="P168" s="98">
        <v>3.6606246020007391E-4</v>
      </c>
      <c r="Q168" s="98">
        <v>1.1407887324244869E-4</v>
      </c>
      <c r="R168" s="98">
        <v>1.1308116025633752E-4</v>
      </c>
      <c r="S168" s="98">
        <v>1.1753069690237643E-4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6.3819081474212881E-5</v>
      </c>
      <c r="D169" s="101">
        <v>6.8513046467807127E-5</v>
      </c>
      <c r="E169" s="101">
        <v>6.6595482654148983E-5</v>
      </c>
      <c r="F169" s="101">
        <v>3.4454352661586768E-5</v>
      </c>
      <c r="G169" s="101">
        <v>0</v>
      </c>
      <c r="H169" s="101">
        <v>3.5286297056548217E-5</v>
      </c>
      <c r="I169" s="101">
        <v>3.3650242502739906E-5</v>
      </c>
      <c r="J169" s="101">
        <v>7.1343409946329363E-5</v>
      </c>
      <c r="K169" s="101">
        <v>3.7867920997885123E-5</v>
      </c>
      <c r="L169" s="101">
        <v>0</v>
      </c>
      <c r="M169" s="101">
        <v>0</v>
      </c>
      <c r="N169" s="101">
        <v>0</v>
      </c>
      <c r="O169" s="101">
        <v>1.0179396512171806E-4</v>
      </c>
      <c r="P169" s="101">
        <v>9.2496332067349966E-5</v>
      </c>
      <c r="Q169" s="101">
        <v>2.6250637091515131E-5</v>
      </c>
      <c r="R169" s="101">
        <v>2.9286791586724189E-5</v>
      </c>
      <c r="S169" s="101">
        <v>3.0663766140872052E-5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1.4111387880645773E-4</v>
      </c>
      <c r="D170" s="104">
        <v>1.4674262588125641E-4</v>
      </c>
      <c r="E170" s="104">
        <v>1.4847741423983508E-4</v>
      </c>
      <c r="F170" s="104">
        <v>7.5278128265475654E-5</v>
      </c>
      <c r="G170" s="104">
        <v>0</v>
      </c>
      <c r="H170" s="104">
        <v>7.5789481320947104E-5</v>
      </c>
      <c r="I170" s="104">
        <v>7.2543431504312777E-5</v>
      </c>
      <c r="J170" s="104">
        <v>1.5812973437189E-4</v>
      </c>
      <c r="K170" s="104">
        <v>8.4184569028623909E-5</v>
      </c>
      <c r="L170" s="104">
        <v>0</v>
      </c>
      <c r="M170" s="104">
        <v>0</v>
      </c>
      <c r="N170" s="104">
        <v>0</v>
      </c>
      <c r="O170" s="104">
        <v>2.7655918901903724E-4</v>
      </c>
      <c r="P170" s="104">
        <v>2.7356612813272393E-4</v>
      </c>
      <c r="Q170" s="104">
        <v>8.7828236150933552E-5</v>
      </c>
      <c r="R170" s="104">
        <v>8.3794368669613329E-5</v>
      </c>
      <c r="S170" s="104">
        <v>8.6866930761504387E-5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0.55329960552586932</v>
      </c>
      <c r="D171" s="101">
        <v>1.1228470087516158</v>
      </c>
      <c r="E171" s="101">
        <v>0.41112793613588244</v>
      </c>
      <c r="F171" s="101">
        <v>1.0198012141281414</v>
      </c>
      <c r="G171" s="101">
        <v>0.265323845170367</v>
      </c>
      <c r="H171" s="101">
        <v>0.47974417753615023</v>
      </c>
      <c r="I171" s="101">
        <v>4.9634965407991005E-2</v>
      </c>
      <c r="J171" s="101">
        <v>0.18815087407916917</v>
      </c>
      <c r="K171" s="101">
        <v>0.580946545921875</v>
      </c>
      <c r="L171" s="101">
        <v>0.30658021642188732</v>
      </c>
      <c r="M171" s="101">
        <v>0.37156815270870497</v>
      </c>
      <c r="N171" s="101">
        <v>0.31348310965904924</v>
      </c>
      <c r="O171" s="101">
        <v>0.84204556224755911</v>
      </c>
      <c r="P171" s="101">
        <v>0.95941832708176022</v>
      </c>
      <c r="Q171" s="101">
        <v>0.22519322760264471</v>
      </c>
      <c r="R171" s="101">
        <v>0.38204139927934994</v>
      </c>
      <c r="S171" s="101">
        <v>0.20463086532934519</v>
      </c>
      <c r="T171" s="101">
        <v>2.5709948162666689E-2</v>
      </c>
      <c r="U171" s="101">
        <v>0</v>
      </c>
      <c r="V171" s="101">
        <v>0</v>
      </c>
      <c r="W171" s="101">
        <v>0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0.82639734434545187</v>
      </c>
      <c r="D172" s="104">
        <v>1.0191996804145687</v>
      </c>
      <c r="E172" s="104">
        <v>0.60286013383801818</v>
      </c>
      <c r="F172" s="104">
        <v>0.80997426588201771</v>
      </c>
      <c r="G172" s="104">
        <v>0.31541012890571368</v>
      </c>
      <c r="H172" s="104">
        <v>0.66101369344630589</v>
      </c>
      <c r="I172" s="104">
        <v>0.99306109390628072</v>
      </c>
      <c r="J172" s="104">
        <v>1.4331417804056874</v>
      </c>
      <c r="K172" s="104">
        <v>0.81146232019729769</v>
      </c>
      <c r="L172" s="104">
        <v>0.52291931227112753</v>
      </c>
      <c r="M172" s="104">
        <v>0.447536067354664</v>
      </c>
      <c r="N172" s="104">
        <v>0.40883876901225025</v>
      </c>
      <c r="O172" s="104">
        <v>1.1340116730726062</v>
      </c>
      <c r="P172" s="104">
        <v>1.9583197332959832</v>
      </c>
      <c r="Q172" s="104">
        <v>1.6795251245695129</v>
      </c>
      <c r="R172" s="104">
        <v>1.2435226676171851</v>
      </c>
      <c r="S172" s="104">
        <v>0.55389368795951277</v>
      </c>
      <c r="T172" s="104">
        <v>0.15435491624271314</v>
      </c>
      <c r="U172" s="104">
        <v>0</v>
      </c>
      <c r="V172" s="104">
        <v>1.1763503870017986E-4</v>
      </c>
      <c r="W172" s="104">
        <v>0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0.23743646461491963</v>
      </c>
      <c r="D173" s="98">
        <v>0.29883260740001411</v>
      </c>
      <c r="E173" s="98">
        <v>0.17124304129231802</v>
      </c>
      <c r="F173" s="98">
        <v>0.23411055890084628</v>
      </c>
      <c r="G173" s="98">
        <v>0.10164405758390384</v>
      </c>
      <c r="H173" s="98">
        <v>0.19381360970254616</v>
      </c>
      <c r="I173" s="98">
        <v>0.29371474494852534</v>
      </c>
      <c r="J173" s="98">
        <v>0.41602926984398619</v>
      </c>
      <c r="K173" s="98">
        <v>0.23664981638048996</v>
      </c>
      <c r="L173" s="98">
        <v>0.15293611465325718</v>
      </c>
      <c r="M173" s="98">
        <v>0.12747791903829031</v>
      </c>
      <c r="N173" s="98">
        <v>9.7653890067198962E-2</v>
      </c>
      <c r="O173" s="98">
        <v>0.28853753816806638</v>
      </c>
      <c r="P173" s="98">
        <v>0.47945968759778684</v>
      </c>
      <c r="Q173" s="98">
        <v>0.38631817528596885</v>
      </c>
      <c r="R173" s="98">
        <v>0.32617204187184923</v>
      </c>
      <c r="S173" s="98">
        <v>0.14734162974651507</v>
      </c>
      <c r="T173" s="98">
        <v>3.9545168000264169E-2</v>
      </c>
      <c r="U173" s="98">
        <v>0</v>
      </c>
      <c r="V173" s="98">
        <v>2.8095368262534509E-5</v>
      </c>
      <c r="W173" s="98">
        <v>0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0.58896087973053224</v>
      </c>
      <c r="D174" s="33">
        <v>0.72036707301455449</v>
      </c>
      <c r="E174" s="33">
        <v>0.43161709254570019</v>
      </c>
      <c r="F174" s="33">
        <v>0.5758637069811714</v>
      </c>
      <c r="G174" s="33">
        <v>0.21376607132180986</v>
      </c>
      <c r="H174" s="33">
        <v>0.46720008374375971</v>
      </c>
      <c r="I174" s="33">
        <v>0.69934634895775538</v>
      </c>
      <c r="J174" s="33">
        <v>1.0171125105617012</v>
      </c>
      <c r="K174" s="33">
        <v>0.57481250381680771</v>
      </c>
      <c r="L174" s="33">
        <v>0.3699831976178703</v>
      </c>
      <c r="M174" s="33">
        <v>0.32005814831637369</v>
      </c>
      <c r="N174" s="33">
        <v>0.31118487894505126</v>
      </c>
      <c r="O174" s="33">
        <v>0.84547413490453971</v>
      </c>
      <c r="P174" s="33">
        <v>1.4788600456981964</v>
      </c>
      <c r="Q174" s="33">
        <v>1.2932069492835441</v>
      </c>
      <c r="R174" s="33">
        <v>0.91735062574533588</v>
      </c>
      <c r="S174" s="33">
        <v>0.40655205821299772</v>
      </c>
      <c r="T174" s="33">
        <v>0.11480974824244895</v>
      </c>
      <c r="U174" s="33">
        <v>0</v>
      </c>
      <c r="V174" s="33">
        <v>8.9539670437645353E-5</v>
      </c>
      <c r="W174" s="33">
        <v>0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0.66272782284244081</v>
      </c>
      <c r="D175" s="122">
        <v>1.0800278070000531</v>
      </c>
      <c r="E175" s="122">
        <v>0.521720044528307</v>
      </c>
      <c r="F175" s="122">
        <v>0.92201013838333989</v>
      </c>
      <c r="G175" s="122">
        <v>0.30542682914953878</v>
      </c>
      <c r="H175" s="122">
        <v>0.61214663581952489</v>
      </c>
      <c r="I175" s="122">
        <v>0.60437993825315472</v>
      </c>
      <c r="J175" s="122">
        <v>0.86369222080090313</v>
      </c>
      <c r="K175" s="122">
        <v>0.65644568398760983</v>
      </c>
      <c r="L175" s="122">
        <v>0.39060810142802788</v>
      </c>
      <c r="M175" s="122">
        <v>0.36138973631511034</v>
      </c>
      <c r="N175" s="122">
        <v>0.32565974085955446</v>
      </c>
      <c r="O175" s="122">
        <v>1.0231983426662212</v>
      </c>
      <c r="P175" s="122">
        <v>1.5666100188046617</v>
      </c>
      <c r="Q175" s="122">
        <v>1.0488789882000342</v>
      </c>
      <c r="R175" s="122">
        <v>0.84974105392740562</v>
      </c>
      <c r="S175" s="122">
        <v>0.39363899742408154</v>
      </c>
      <c r="T175" s="122">
        <v>0.10751109659807545</v>
      </c>
      <c r="U175" s="122">
        <v>0</v>
      </c>
      <c r="V175" s="122">
        <v>7.3413128490646532E-5</v>
      </c>
      <c r="W175" s="122">
        <v>0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2.7740819107903405E-2</v>
      </c>
      <c r="D176" s="98">
        <v>3.0843685736307781E-2</v>
      </c>
      <c r="E176" s="98">
        <v>1.9254121198890944E-2</v>
      </c>
      <c r="F176" s="98">
        <v>3.9187462151252198E-2</v>
      </c>
      <c r="G176" s="98">
        <v>1.5262197893206314E-2</v>
      </c>
      <c r="H176" s="98">
        <v>3.4219406704034581E-2</v>
      </c>
      <c r="I176" s="98">
        <v>3.928686604871684E-2</v>
      </c>
      <c r="J176" s="98">
        <v>5.2546344176020304E-2</v>
      </c>
      <c r="K176" s="98">
        <v>2.871852230307078E-2</v>
      </c>
      <c r="L176" s="98">
        <v>2.2156471235008017E-2</v>
      </c>
      <c r="M176" s="98">
        <v>2.5691594666722592E-2</v>
      </c>
      <c r="N176" s="98">
        <v>1.030239933739785E-2</v>
      </c>
      <c r="O176" s="98">
        <v>0.21197469929385543</v>
      </c>
      <c r="P176" s="98">
        <v>0.32802031309171992</v>
      </c>
      <c r="Q176" s="98">
        <v>0.18667671768448454</v>
      </c>
      <c r="R176" s="98">
        <v>0.11265028115942755</v>
      </c>
      <c r="S176" s="98">
        <v>8.0892647943497972E-2</v>
      </c>
      <c r="T176" s="98">
        <v>3.9127404247630448E-2</v>
      </c>
      <c r="U176" s="98">
        <v>0</v>
      </c>
      <c r="V176" s="98">
        <v>0</v>
      </c>
      <c r="W176" s="98">
        <v>0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0.63498700373453743</v>
      </c>
      <c r="D177" s="33">
        <v>1.0491841212637454</v>
      </c>
      <c r="E177" s="33">
        <v>0.50246592332941609</v>
      </c>
      <c r="F177" s="33">
        <v>0.88282267623208766</v>
      </c>
      <c r="G177" s="33">
        <v>0.29016463125633246</v>
      </c>
      <c r="H177" s="33">
        <v>0.57792722911549033</v>
      </c>
      <c r="I177" s="33">
        <v>0.56509307220443794</v>
      </c>
      <c r="J177" s="33">
        <v>0.8111458766248828</v>
      </c>
      <c r="K177" s="33">
        <v>0.62772716168453901</v>
      </c>
      <c r="L177" s="33">
        <v>0.36845163019301985</v>
      </c>
      <c r="M177" s="33">
        <v>0.33569814164838774</v>
      </c>
      <c r="N177" s="33">
        <v>0.31535734152215661</v>
      </c>
      <c r="O177" s="33">
        <v>0.81122364337236585</v>
      </c>
      <c r="P177" s="33">
        <v>1.2385897057129418</v>
      </c>
      <c r="Q177" s="33">
        <v>0.86220227051554965</v>
      </c>
      <c r="R177" s="33">
        <v>0.73709077276797808</v>
      </c>
      <c r="S177" s="33">
        <v>0.31274634948058355</v>
      </c>
      <c r="T177" s="33">
        <v>6.8383692350445002E-2</v>
      </c>
      <c r="U177" s="33">
        <v>0</v>
      </c>
      <c r="V177" s="33">
        <v>7.3413128490646532E-5</v>
      </c>
      <c r="W177" s="33">
        <v>0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1.8989315439946284E-2</v>
      </c>
      <c r="J3" s="117">
        <f t="shared" si="0"/>
        <v>0.11825662729773358</v>
      </c>
      <c r="K3" s="117">
        <f t="shared" si="0"/>
        <v>4.0941234694450337E-2</v>
      </c>
      <c r="L3" s="117">
        <f t="shared" si="0"/>
        <v>1.3221031634788692E-2</v>
      </c>
      <c r="M3" s="117">
        <f t="shared" si="0"/>
        <v>0</v>
      </c>
      <c r="N3" s="117">
        <f t="shared" si="0"/>
        <v>7.3854406534443542E-2</v>
      </c>
      <c r="O3" s="117">
        <f t="shared" si="0"/>
        <v>0.22660906252725505</v>
      </c>
      <c r="P3" s="117">
        <f t="shared" si="0"/>
        <v>0.4710831308662411</v>
      </c>
      <c r="Q3" s="117">
        <f t="shared" si="0"/>
        <v>0.23654607100899971</v>
      </c>
      <c r="R3" s="117">
        <f t="shared" ref="R3:V3" si="1">R4+R7+R9+R19</f>
        <v>5.1000654202792525E-2</v>
      </c>
      <c r="S3" s="117">
        <f t="shared" si="1"/>
        <v>0.15433149421270284</v>
      </c>
      <c r="T3" s="117">
        <f t="shared" si="1"/>
        <v>9.692482812630852E-3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1.1414870789306791E-2</v>
      </c>
      <c r="J4" s="122">
        <f t="shared" si="3"/>
        <v>0.10014810643999256</v>
      </c>
      <c r="K4" s="122">
        <f t="shared" si="3"/>
        <v>2.9452953817857484E-2</v>
      </c>
      <c r="L4" s="122">
        <f t="shared" si="3"/>
        <v>9.2073787580573031E-3</v>
      </c>
      <c r="M4" s="122">
        <f t="shared" si="3"/>
        <v>0</v>
      </c>
      <c r="N4" s="122">
        <f t="shared" si="3"/>
        <v>1.4327210147497195E-2</v>
      </c>
      <c r="O4" s="122">
        <f t="shared" si="3"/>
        <v>0.10449743746940324</v>
      </c>
      <c r="P4" s="122">
        <f t="shared" si="3"/>
        <v>0.31649489375144702</v>
      </c>
      <c r="Q4" s="122">
        <f t="shared" si="3"/>
        <v>0.17058138656312957</v>
      </c>
      <c r="R4" s="122">
        <f t="shared" ref="R4:V4" si="4">SUM(R5:R6)</f>
        <v>2.34408518945785E-2</v>
      </c>
      <c r="S4" s="122">
        <f t="shared" si="4"/>
        <v>9.0954174321067241E-2</v>
      </c>
      <c r="T4" s="122">
        <f t="shared" si="4"/>
        <v>5.5178349109701536E-3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1.1317081526139874E-2</v>
      </c>
      <c r="J5" s="98">
        <v>9.9288000794475445E-2</v>
      </c>
      <c r="K5" s="98">
        <v>2.9187871154389543E-2</v>
      </c>
      <c r="L5" s="98">
        <v>9.1291192297875291E-3</v>
      </c>
      <c r="M5" s="98">
        <v>0</v>
      </c>
      <c r="N5" s="98">
        <v>1.4219161923955793E-2</v>
      </c>
      <c r="O5" s="98">
        <v>0.10363312022871704</v>
      </c>
      <c r="P5" s="98">
        <v>0.31380162967637126</v>
      </c>
      <c r="Q5" s="98">
        <v>0.16920986839511643</v>
      </c>
      <c r="R5" s="98">
        <v>2.3253514711749586E-2</v>
      </c>
      <c r="S5" s="98">
        <v>9.0229904094743088E-2</v>
      </c>
      <c r="T5" s="98">
        <v>5.4740867080539535E-3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9.7789263166915745E-5</v>
      </c>
      <c r="J6" s="98">
        <v>8.6010564551711047E-4</v>
      </c>
      <c r="K6" s="98">
        <v>2.6508266346793986E-4</v>
      </c>
      <c r="L6" s="98">
        <v>7.8259528269774588E-5</v>
      </c>
      <c r="M6" s="98">
        <v>0</v>
      </c>
      <c r="N6" s="98">
        <v>1.0804822354140208E-4</v>
      </c>
      <c r="O6" s="98">
        <v>8.643172406862026E-4</v>
      </c>
      <c r="P6" s="98">
        <v>2.6932640750757671E-3</v>
      </c>
      <c r="Q6" s="98">
        <v>1.3715181680131567E-3</v>
      </c>
      <c r="R6" s="98">
        <v>1.8733718282891302E-4</v>
      </c>
      <c r="S6" s="98">
        <v>7.2427022632415728E-4</v>
      </c>
      <c r="T6" s="98">
        <v>4.3748202916200114E-5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1.8802810183976614E-3</v>
      </c>
      <c r="J7" s="122">
        <f t="shared" si="6"/>
        <v>1.1277049074473694E-3</v>
      </c>
      <c r="K7" s="122">
        <f t="shared" si="6"/>
        <v>2.5091498679930711E-3</v>
      </c>
      <c r="L7" s="122">
        <f t="shared" si="6"/>
        <v>1.0117925372919185E-3</v>
      </c>
      <c r="M7" s="122">
        <f t="shared" si="6"/>
        <v>0</v>
      </c>
      <c r="N7" s="122">
        <f t="shared" si="6"/>
        <v>3.1370572257709721E-2</v>
      </c>
      <c r="O7" s="122">
        <f t="shared" si="6"/>
        <v>2.7960354345906973E-2</v>
      </c>
      <c r="P7" s="122">
        <f t="shared" si="6"/>
        <v>2.9120851159390681E-2</v>
      </c>
      <c r="Q7" s="122">
        <f t="shared" si="6"/>
        <v>1.7314650665323061E-2</v>
      </c>
      <c r="R7" s="122">
        <f t="shared" si="6"/>
        <v>9.4524546424512579E-3</v>
      </c>
      <c r="S7" s="122">
        <f t="shared" si="6"/>
        <v>2.7538985368674673E-2</v>
      </c>
      <c r="T7" s="122">
        <f t="shared" si="6"/>
        <v>1.4425826207826397E-3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1.8802810183976614E-3</v>
      </c>
      <c r="J8" s="98">
        <v>1.1277049074473694E-3</v>
      </c>
      <c r="K8" s="98">
        <v>2.5091498679930711E-3</v>
      </c>
      <c r="L8" s="98">
        <v>1.0117925372919185E-3</v>
      </c>
      <c r="M8" s="98">
        <v>0</v>
      </c>
      <c r="N8" s="98">
        <v>3.1370572257709721E-2</v>
      </c>
      <c r="O8" s="98">
        <v>2.7960354345906973E-2</v>
      </c>
      <c r="P8" s="98">
        <v>2.9120851159390681E-2</v>
      </c>
      <c r="Q8" s="98">
        <v>1.7314650665323061E-2</v>
      </c>
      <c r="R8" s="98">
        <v>9.4524546424512579E-3</v>
      </c>
      <c r="S8" s="98">
        <v>2.7538985368674673E-2</v>
      </c>
      <c r="T8" s="98">
        <v>1.4425826207826397E-3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3.8033563960185152E-3</v>
      </c>
      <c r="J9" s="122">
        <v>1.1579871086172963E-2</v>
      </c>
      <c r="K9" s="122">
        <v>6.1581132556718047E-3</v>
      </c>
      <c r="L9" s="122">
        <v>2.0710202455594497E-3</v>
      </c>
      <c r="M9" s="122">
        <v>0</v>
      </c>
      <c r="N9" s="122">
        <v>1.9634139614889912E-2</v>
      </c>
      <c r="O9" s="122">
        <v>6.3814379890593437E-2</v>
      </c>
      <c r="P9" s="122">
        <v>8.5071937303346321E-2</v>
      </c>
      <c r="Q9" s="122">
        <v>3.3261141869959897E-2</v>
      </c>
      <c r="R9" s="122">
        <v>1.2350717650784257E-2</v>
      </c>
      <c r="S9" s="122">
        <v>2.4518622362616246E-2</v>
      </c>
      <c r="T9" s="122">
        <v>1.82573263890755E-3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7.4662566897722176E-5</v>
      </c>
      <c r="O11" s="98">
        <v>4.5264324660053543E-4</v>
      </c>
      <c r="P11" s="98">
        <v>5.5623032718152786E-4</v>
      </c>
      <c r="Q11" s="98">
        <v>1.0565465674808283E-4</v>
      </c>
      <c r="R11" s="98">
        <v>0</v>
      </c>
      <c r="S11" s="98">
        <v>1.0889710997963121E-4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9.2693031522353699E-5</v>
      </c>
      <c r="J15" s="101">
        <v>9.8833660594756321E-4</v>
      </c>
      <c r="K15" s="101">
        <v>2.0158184244916974E-3</v>
      </c>
      <c r="L15" s="101">
        <v>6.2101859218369638E-4</v>
      </c>
      <c r="M15" s="101">
        <v>0</v>
      </c>
      <c r="N15" s="101">
        <v>6.8226323242535645E-3</v>
      </c>
      <c r="O15" s="101">
        <v>2.1998690484386133E-2</v>
      </c>
      <c r="P15" s="101">
        <v>2.2308206556179173E-2</v>
      </c>
      <c r="Q15" s="101">
        <v>3.0140368830735079E-3</v>
      </c>
      <c r="R15" s="101">
        <v>2.3941440301168894E-3</v>
      </c>
      <c r="S15" s="101">
        <v>5.4745209726948024E-3</v>
      </c>
      <c r="T15" s="101">
        <v>2.1348035099267622E-4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3.7106633644961614E-3</v>
      </c>
      <c r="J16" s="104">
        <v>1.0591534480225401E-2</v>
      </c>
      <c r="K16" s="104">
        <v>4.1422948311801069E-3</v>
      </c>
      <c r="L16" s="104">
        <v>1.4500016533757535E-3</v>
      </c>
      <c r="M16" s="104">
        <v>0</v>
      </c>
      <c r="N16" s="104">
        <v>1.2736844723738625E-2</v>
      </c>
      <c r="O16" s="104">
        <v>4.1363046159606773E-2</v>
      </c>
      <c r="P16" s="104">
        <v>6.2207500419985622E-2</v>
      </c>
      <c r="Q16" s="104">
        <v>3.0141450330138306E-2</v>
      </c>
      <c r="R16" s="104">
        <v>9.956573620667368E-3</v>
      </c>
      <c r="S16" s="104">
        <v>1.8935204279941813E-2</v>
      </c>
      <c r="T16" s="104">
        <v>1.6122522879148738E-3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7.6294429618107033E-4</v>
      </c>
      <c r="J17" s="98">
        <v>2.1392947605840514E-3</v>
      </c>
      <c r="K17" s="98">
        <v>8.4412098259168669E-4</v>
      </c>
      <c r="L17" s="98">
        <v>2.9766243943800397E-4</v>
      </c>
      <c r="M17" s="98">
        <v>0</v>
      </c>
      <c r="N17" s="98">
        <v>2.1310720991913014E-3</v>
      </c>
      <c r="O17" s="98">
        <v>7.5540490181106434E-3</v>
      </c>
      <c r="P17" s="98">
        <v>1.1148089738278634E-2</v>
      </c>
      <c r="Q17" s="98">
        <v>5.1623828028729436E-3</v>
      </c>
      <c r="R17" s="98">
        <v>1.995586881889418E-3</v>
      </c>
      <c r="S17" s="98">
        <v>3.9100744963931214E-3</v>
      </c>
      <c r="T17" s="98">
        <v>3.2418480576323997E-4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2.9477190683150911E-3</v>
      </c>
      <c r="J18" s="98">
        <v>8.4522397196413485E-3</v>
      </c>
      <c r="K18" s="98">
        <v>3.2981738485884206E-3</v>
      </c>
      <c r="L18" s="98">
        <v>1.1523392139377495E-3</v>
      </c>
      <c r="M18" s="98">
        <v>0</v>
      </c>
      <c r="N18" s="98">
        <v>1.0605772624547325E-2</v>
      </c>
      <c r="O18" s="98">
        <v>3.3808997141496128E-2</v>
      </c>
      <c r="P18" s="98">
        <v>5.1059410681706989E-2</v>
      </c>
      <c r="Q18" s="98">
        <v>2.497906752726536E-2</v>
      </c>
      <c r="R18" s="98">
        <v>7.96098673877795E-3</v>
      </c>
      <c r="S18" s="98">
        <v>1.5025129783548691E-2</v>
      </c>
      <c r="T18" s="98">
        <v>1.2880674821516339E-3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1.8908072362233174E-3</v>
      </c>
      <c r="J19" s="122">
        <v>5.4009448641206877E-3</v>
      </c>
      <c r="K19" s="122">
        <v>2.8210177529279824E-3</v>
      </c>
      <c r="L19" s="122">
        <v>9.3084009388002056E-4</v>
      </c>
      <c r="M19" s="122">
        <v>0</v>
      </c>
      <c r="N19" s="122">
        <v>8.5224845143467114E-3</v>
      </c>
      <c r="O19" s="122">
        <v>3.0336890821351416E-2</v>
      </c>
      <c r="P19" s="122">
        <v>4.0395448652057075E-2</v>
      </c>
      <c r="Q19" s="122">
        <v>1.5388891910587168E-2</v>
      </c>
      <c r="R19" s="122">
        <v>5.7566300149785067E-3</v>
      </c>
      <c r="S19" s="122">
        <v>1.1319712160344692E-2</v>
      </c>
      <c r="T19" s="122">
        <v>9.0633264197050945E-4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9.5033356864689014E-5</v>
      </c>
      <c r="J21" s="98">
        <v>2.4007370967387456E-4</v>
      </c>
      <c r="K21" s="98">
        <v>8.4798091158267739E-5</v>
      </c>
      <c r="L21" s="98">
        <v>5.2707972638715169E-5</v>
      </c>
      <c r="M21" s="98">
        <v>0</v>
      </c>
      <c r="N21" s="98">
        <v>2.1706022787909348E-4</v>
      </c>
      <c r="O21" s="98">
        <v>5.0658037956606578E-3</v>
      </c>
      <c r="P21" s="98">
        <v>6.7861342781718893E-3</v>
      </c>
      <c r="Q21" s="98">
        <v>2.1614480429223578E-3</v>
      </c>
      <c r="R21" s="98">
        <v>5.9057625208523159E-4</v>
      </c>
      <c r="S21" s="98">
        <v>1.8209607659753718E-3</v>
      </c>
      <c r="T21" s="98">
        <v>2.7640124779969327E-4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1.7957738793586283E-3</v>
      </c>
      <c r="J22" s="33">
        <v>5.160871154446813E-3</v>
      </c>
      <c r="K22" s="33">
        <v>2.7362196617697148E-3</v>
      </c>
      <c r="L22" s="33">
        <v>8.7813212124130541E-4</v>
      </c>
      <c r="M22" s="33">
        <v>0</v>
      </c>
      <c r="N22" s="33">
        <v>8.3054242864676175E-3</v>
      </c>
      <c r="O22" s="33">
        <v>2.5271087025690756E-2</v>
      </c>
      <c r="P22" s="33">
        <v>3.3609314373885188E-2</v>
      </c>
      <c r="Q22" s="33">
        <v>1.322744386766481E-2</v>
      </c>
      <c r="R22" s="33">
        <v>5.1660537628932749E-3</v>
      </c>
      <c r="S22" s="33">
        <v>9.4987513943693199E-3</v>
      </c>
      <c r="T22" s="33">
        <v>6.2993139417081613E-4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0.83868172209470171</v>
      </c>
      <c r="I24" s="117">
        <f t="shared" si="7"/>
        <v>0.80591650660587388</v>
      </c>
      <c r="J24" s="117">
        <f t="shared" si="7"/>
        <v>1.2990162282665034</v>
      </c>
      <c r="K24" s="117">
        <f t="shared" si="7"/>
        <v>1.2775916240576199</v>
      </c>
      <c r="L24" s="117">
        <f t="shared" si="7"/>
        <v>1.3282001800184415</v>
      </c>
      <c r="M24" s="117">
        <f t="shared" si="7"/>
        <v>1.3288072829104156</v>
      </c>
      <c r="N24" s="117">
        <f t="shared" si="7"/>
        <v>0.96981668384495556</v>
      </c>
      <c r="O24" s="117">
        <f t="shared" si="7"/>
        <v>2.1844654604199056</v>
      </c>
      <c r="P24" s="117">
        <f t="shared" si="7"/>
        <v>2.5898808925089178</v>
      </c>
      <c r="Q24" s="117">
        <f t="shared" si="7"/>
        <v>0.78851104413290896</v>
      </c>
      <c r="R24" s="117">
        <f t="shared" ref="R24:V24" si="8">R25+R28+R30+R39</f>
        <v>8.1379678308776626E-2</v>
      </c>
      <c r="S24" s="117">
        <f t="shared" si="8"/>
        <v>0.14709140474546128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0.32555634185389343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0.59499181268034917</v>
      </c>
      <c r="I25" s="122">
        <f t="shared" si="10"/>
        <v>0.58814377554892749</v>
      </c>
      <c r="J25" s="122">
        <f t="shared" si="10"/>
        <v>0.98339901840302357</v>
      </c>
      <c r="K25" s="122">
        <f t="shared" si="10"/>
        <v>0.83779973956485909</v>
      </c>
      <c r="L25" s="122">
        <f t="shared" si="10"/>
        <v>0.89476743781137047</v>
      </c>
      <c r="M25" s="122">
        <f t="shared" si="10"/>
        <v>0.8426924067685696</v>
      </c>
      <c r="N25" s="122">
        <f t="shared" si="10"/>
        <v>0.31780875196790059</v>
      </c>
      <c r="O25" s="122">
        <f t="shared" si="10"/>
        <v>1.4811278965206476</v>
      </c>
      <c r="P25" s="122">
        <f t="shared" si="10"/>
        <v>1.9766711652759372</v>
      </c>
      <c r="Q25" s="122">
        <f t="shared" si="10"/>
        <v>0.56280619235988183</v>
      </c>
      <c r="R25" s="122">
        <f t="shared" ref="R25:V25" si="11">SUM(R26:R27)</f>
        <v>5.3980361266833227E-2</v>
      </c>
      <c r="S25" s="122">
        <f t="shared" si="11"/>
        <v>9.1967862076844084E-2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0.19808414872042143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0.58158865833675211</v>
      </c>
      <c r="I26" s="98">
        <v>0.57570726765296809</v>
      </c>
      <c r="J26" s="98">
        <v>0.96255316086865728</v>
      </c>
      <c r="K26" s="98">
        <v>0.81919991648878465</v>
      </c>
      <c r="L26" s="98">
        <v>0.87599375968465187</v>
      </c>
      <c r="M26" s="98">
        <v>0.82506416236080482</v>
      </c>
      <c r="N26" s="98">
        <v>0.31188391215668448</v>
      </c>
      <c r="O26" s="98">
        <v>1.4508765253329292</v>
      </c>
      <c r="P26" s="98">
        <v>1.9351491713612234</v>
      </c>
      <c r="Q26" s="98">
        <v>0.55162823690028695</v>
      </c>
      <c r="R26" s="98">
        <v>5.291462171251634E-2</v>
      </c>
      <c r="S26" s="98">
        <v>9.0158617053436974E-2</v>
      </c>
      <c r="T26" s="98">
        <v>0</v>
      </c>
      <c r="U26" s="98">
        <v>0</v>
      </c>
      <c r="V26" s="98">
        <v>0</v>
      </c>
      <c r="W26" s="98">
        <v>0.19423122973809237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1.3403154343597084E-2</v>
      </c>
      <c r="I27" s="98">
        <v>1.243650789595944E-2</v>
      </c>
      <c r="J27" s="98">
        <v>2.0845857534366258E-2</v>
      </c>
      <c r="K27" s="98">
        <v>1.8599823076074454E-2</v>
      </c>
      <c r="L27" s="98">
        <v>1.8773678126718558E-2</v>
      </c>
      <c r="M27" s="98">
        <v>1.762824440776483E-2</v>
      </c>
      <c r="N27" s="98">
        <v>5.9248398112160833E-3</v>
      </c>
      <c r="O27" s="98">
        <v>3.0251371187718291E-2</v>
      </c>
      <c r="P27" s="98">
        <v>4.1521993914713784E-2</v>
      </c>
      <c r="Q27" s="98">
        <v>1.1177955459594885E-2</v>
      </c>
      <c r="R27" s="98">
        <v>1.0657395543168847E-3</v>
      </c>
      <c r="S27" s="98">
        <v>1.8092450234071084E-3</v>
      </c>
      <c r="T27" s="98">
        <v>0</v>
      </c>
      <c r="U27" s="98">
        <v>0</v>
      </c>
      <c r="V27" s="98">
        <v>0</v>
      </c>
      <c r="W27" s="98">
        <v>3.8529189823290583E-3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7.5023823563580949E-2</v>
      </c>
      <c r="I28" s="122">
        <f t="shared" si="13"/>
        <v>4.6254913052582468E-2</v>
      </c>
      <c r="J28" s="122">
        <f t="shared" si="13"/>
        <v>1.6915573611710547E-2</v>
      </c>
      <c r="K28" s="122">
        <f t="shared" si="13"/>
        <v>9.3089460102542931E-2</v>
      </c>
      <c r="L28" s="122">
        <f t="shared" si="13"/>
        <v>0.12411321790780866</v>
      </c>
      <c r="M28" s="122">
        <f t="shared" si="13"/>
        <v>0.1394305518318725</v>
      </c>
      <c r="N28" s="122">
        <f t="shared" si="13"/>
        <v>0.34404775148209515</v>
      </c>
      <c r="O28" s="122">
        <f t="shared" si="13"/>
        <v>0.15990809395580505</v>
      </c>
      <c r="P28" s="122">
        <f t="shared" si="13"/>
        <v>0.11500268339216997</v>
      </c>
      <c r="Q28" s="122">
        <f t="shared" si="13"/>
        <v>5.8555000431819791E-2</v>
      </c>
      <c r="R28" s="122">
        <f t="shared" si="13"/>
        <v>9.4524546424512579E-3</v>
      </c>
      <c r="S28" s="122">
        <f t="shared" si="13"/>
        <v>2.3946943798847542E-2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3.9942113984776519E-2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7.5023823563580949E-2</v>
      </c>
      <c r="I29" s="98">
        <v>4.6254913052582468E-2</v>
      </c>
      <c r="J29" s="98">
        <v>1.6915573611710547E-2</v>
      </c>
      <c r="K29" s="98">
        <v>9.3089460102542931E-2</v>
      </c>
      <c r="L29" s="98">
        <v>0.12411321790780866</v>
      </c>
      <c r="M29" s="98">
        <v>0.1394305518318725</v>
      </c>
      <c r="N29" s="98">
        <v>0.34404775148209515</v>
      </c>
      <c r="O29" s="98">
        <v>0.15990809395580505</v>
      </c>
      <c r="P29" s="98">
        <v>0.11500268339216997</v>
      </c>
      <c r="Q29" s="98">
        <v>5.8555000431819791E-2</v>
      </c>
      <c r="R29" s="98">
        <v>9.4524546424512579E-3</v>
      </c>
      <c r="S29" s="98">
        <v>2.3946943798847542E-2</v>
      </c>
      <c r="T29" s="98">
        <v>0</v>
      </c>
      <c r="U29" s="98">
        <v>0</v>
      </c>
      <c r="V29" s="98">
        <v>0</v>
      </c>
      <c r="W29" s="98">
        <v>3.9942113984776519E-2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0.11100120977079994</v>
      </c>
      <c r="I30" s="122">
        <v>0.11456043110854137</v>
      </c>
      <c r="J30" s="122">
        <v>0.20368675294493827</v>
      </c>
      <c r="K30" s="122">
        <v>0.23782229566267488</v>
      </c>
      <c r="L30" s="122">
        <v>0.21349335050610413</v>
      </c>
      <c r="M30" s="122">
        <v>0.24238965439507987</v>
      </c>
      <c r="N30" s="122">
        <v>0.21466503003175225</v>
      </c>
      <c r="O30" s="122">
        <v>0.3683314356908205</v>
      </c>
      <c r="P30" s="122">
        <v>0.33781113649800265</v>
      </c>
      <c r="Q30" s="122">
        <v>0.11427752310361908</v>
      </c>
      <c r="R30" s="122">
        <v>1.224189292214258E-2</v>
      </c>
      <c r="S30" s="122">
        <v>2.1330244692958047E-2</v>
      </c>
      <c r="T30" s="122">
        <v>0</v>
      </c>
      <c r="U30" s="122">
        <v>0</v>
      </c>
      <c r="V30" s="122">
        <v>0</v>
      </c>
      <c r="W30" s="122">
        <v>5.7247854949148531E-2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4.7591006430915215E-4</v>
      </c>
      <c r="I31" s="98">
        <v>1.8224855413924356E-4</v>
      </c>
      <c r="J31" s="98">
        <v>5.93112642044368E-4</v>
      </c>
      <c r="K31" s="98">
        <v>8.4272725655092258E-4</v>
      </c>
      <c r="L31" s="98">
        <v>7.9839398202307852E-4</v>
      </c>
      <c r="M31" s="98">
        <v>7.5134134789063881E-4</v>
      </c>
      <c r="N31" s="98">
        <v>5.9730053518177741E-4</v>
      </c>
      <c r="O31" s="98">
        <v>2.4895378563029452E-3</v>
      </c>
      <c r="P31" s="98">
        <v>2.2249213087261114E-3</v>
      </c>
      <c r="Q31" s="98">
        <v>4.226186269923313E-4</v>
      </c>
      <c r="R31" s="98">
        <v>0</v>
      </c>
      <c r="S31" s="98">
        <v>1.0889710997963121E-4</v>
      </c>
      <c r="T31" s="98">
        <v>0</v>
      </c>
      <c r="U31" s="98">
        <v>0</v>
      </c>
      <c r="V31" s="98">
        <v>0</v>
      </c>
      <c r="W31" s="98">
        <v>3.5072444896608172E-4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1.132118240456787E-4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2.1025427705999608E-5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9.2186396339679095E-5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3.6936750190004676E-2</v>
      </c>
      <c r="I35" s="101">
        <v>3.8004142924165014E-3</v>
      </c>
      <c r="J35" s="101">
        <v>1.6999389622298088E-2</v>
      </c>
      <c r="K35" s="101">
        <v>7.904130138138496E-2</v>
      </c>
      <c r="L35" s="101">
        <v>6.1998356119672381E-2</v>
      </c>
      <c r="M35" s="101">
        <v>8.9151566615071037E-2</v>
      </c>
      <c r="N35" s="101">
        <v>7.4752319378778201E-2</v>
      </c>
      <c r="O35" s="101">
        <v>0.12710354502089766</v>
      </c>
      <c r="P35" s="101">
        <v>8.861315382037839E-2</v>
      </c>
      <c r="Q35" s="101">
        <v>1.0289298324975079E-2</v>
      </c>
      <c r="R35" s="101">
        <v>2.285319301475212E-3</v>
      </c>
      <c r="S35" s="101">
        <v>4.7080880365175303E-3</v>
      </c>
      <c r="T35" s="101">
        <v>0</v>
      </c>
      <c r="U35" s="101">
        <v>0</v>
      </c>
      <c r="V35" s="101">
        <v>0</v>
      </c>
      <c r="W35" s="101">
        <v>2.1948805624892827E-2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7.3588549516486121E-2</v>
      </c>
      <c r="I36" s="104">
        <v>0.11057776826198563</v>
      </c>
      <c r="J36" s="104">
        <v>0.18609425068059582</v>
      </c>
      <c r="K36" s="104">
        <v>0.15793826702473901</v>
      </c>
      <c r="L36" s="104">
        <v>0.15069660040440869</v>
      </c>
      <c r="M36" s="104">
        <v>0.15248674643211821</v>
      </c>
      <c r="N36" s="104">
        <v>0.13931541011779225</v>
      </c>
      <c r="O36" s="104">
        <v>0.23862514098957421</v>
      </c>
      <c r="P36" s="104">
        <v>0.24697306136889818</v>
      </c>
      <c r="Q36" s="104">
        <v>0.10356560615165167</v>
      </c>
      <c r="R36" s="104">
        <v>9.956573620667368E-3</v>
      </c>
      <c r="S36" s="104">
        <v>1.6513259546460886E-2</v>
      </c>
      <c r="T36" s="104">
        <v>0</v>
      </c>
      <c r="U36" s="104">
        <v>0</v>
      </c>
      <c r="V36" s="104">
        <v>0</v>
      </c>
      <c r="W36" s="104">
        <v>3.4948324875289621E-2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1.493892684610441E-2</v>
      </c>
      <c r="I37" s="98">
        <v>2.27357400261959E-2</v>
      </c>
      <c r="J37" s="98">
        <v>3.7587608877551554E-2</v>
      </c>
      <c r="K37" s="98">
        <v>3.2184817977277902E-2</v>
      </c>
      <c r="L37" s="98">
        <v>3.0935632098735417E-2</v>
      </c>
      <c r="M37" s="98">
        <v>3.0618451496268243E-2</v>
      </c>
      <c r="N37" s="98">
        <v>2.3309633581076947E-2</v>
      </c>
      <c r="O37" s="98">
        <v>4.3579624310869265E-2</v>
      </c>
      <c r="P37" s="98">
        <v>4.4259580154956971E-2</v>
      </c>
      <c r="Q37" s="98">
        <v>1.7737875859006342E-2</v>
      </c>
      <c r="R37" s="98">
        <v>1.995586881889418E-3</v>
      </c>
      <c r="S37" s="98">
        <v>3.4099486887149318E-3</v>
      </c>
      <c r="T37" s="98">
        <v>0</v>
      </c>
      <c r="U37" s="98">
        <v>0</v>
      </c>
      <c r="V37" s="98">
        <v>0</v>
      </c>
      <c r="W37" s="98">
        <v>6.8744535373382867E-3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5.8649622670381714E-2</v>
      </c>
      <c r="I38" s="98">
        <v>8.7842028235789738E-2</v>
      </c>
      <c r="J38" s="98">
        <v>0.14850664180304426</v>
      </c>
      <c r="K38" s="98">
        <v>0.12575344904746111</v>
      </c>
      <c r="L38" s="98">
        <v>0.11976096830567326</v>
      </c>
      <c r="M38" s="98">
        <v>0.12186829493584997</v>
      </c>
      <c r="N38" s="98">
        <v>0.11600577653671529</v>
      </c>
      <c r="O38" s="98">
        <v>0.19504551667870496</v>
      </c>
      <c r="P38" s="98">
        <v>0.20271348121394123</v>
      </c>
      <c r="Q38" s="98">
        <v>8.5827730292645329E-2</v>
      </c>
      <c r="R38" s="98">
        <v>7.96098673877795E-3</v>
      </c>
      <c r="S38" s="98">
        <v>1.3103310857745952E-2</v>
      </c>
      <c r="T38" s="98">
        <v>0</v>
      </c>
      <c r="U38" s="98">
        <v>0</v>
      </c>
      <c r="V38" s="98">
        <v>0</v>
      </c>
      <c r="W38" s="98">
        <v>2.8073871337951337E-2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5.7664876079971623E-2</v>
      </c>
      <c r="I39" s="122">
        <v>5.6957386895822561E-2</v>
      </c>
      <c r="J39" s="122">
        <v>9.5014883306831249E-2</v>
      </c>
      <c r="K39" s="122">
        <v>0.10888012872754282</v>
      </c>
      <c r="L39" s="122">
        <v>9.5826173793158373E-2</v>
      </c>
      <c r="M39" s="122">
        <v>0.10429466991489374</v>
      </c>
      <c r="N39" s="122">
        <v>9.3295150363207596E-2</v>
      </c>
      <c r="O39" s="122">
        <v>0.1750980342526326</v>
      </c>
      <c r="P39" s="122">
        <v>0.16039590734280809</v>
      </c>
      <c r="Q39" s="122">
        <v>5.2872328237588258E-2</v>
      </c>
      <c r="R39" s="122">
        <v>5.7049694773495738E-3</v>
      </c>
      <c r="S39" s="122">
        <v>9.8463541768116277E-3</v>
      </c>
      <c r="T39" s="122">
        <v>0</v>
      </c>
      <c r="U39" s="122">
        <v>0</v>
      </c>
      <c r="V39" s="122">
        <v>0</v>
      </c>
      <c r="W39" s="122">
        <v>3.0282224199546983E-2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2.5593720424592855E-3</v>
      </c>
      <c r="I40" s="98">
        <v>2.9460340628053592E-3</v>
      </c>
      <c r="J40" s="98">
        <v>4.5614004838036163E-3</v>
      </c>
      <c r="K40" s="98">
        <v>3.7311160109637807E-3</v>
      </c>
      <c r="L40" s="98">
        <v>4.2693457837359294E-3</v>
      </c>
      <c r="M40" s="98">
        <v>5.8239417922862653E-3</v>
      </c>
      <c r="N40" s="98">
        <v>2.2946366947218457E-3</v>
      </c>
      <c r="O40" s="98">
        <v>2.9212801888309797E-2</v>
      </c>
      <c r="P40" s="98">
        <v>2.687090266598708E-2</v>
      </c>
      <c r="Q40" s="98">
        <v>7.3969555246676238E-3</v>
      </c>
      <c r="R40" s="98">
        <v>5.9057625208523159E-4</v>
      </c>
      <c r="S40" s="98">
        <v>1.5933406702284502E-3</v>
      </c>
      <c r="T40" s="98">
        <v>0</v>
      </c>
      <c r="U40" s="98">
        <v>0</v>
      </c>
      <c r="V40" s="98">
        <v>0</v>
      </c>
      <c r="W40" s="98">
        <v>7.4134697226446574E-3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5.510550403751234E-2</v>
      </c>
      <c r="I41" s="33">
        <v>5.4011352833017202E-2</v>
      </c>
      <c r="J41" s="33">
        <v>9.0453482823027634E-2</v>
      </c>
      <c r="K41" s="33">
        <v>0.10514901271657905</v>
      </c>
      <c r="L41" s="33">
        <v>9.1556828009422442E-2</v>
      </c>
      <c r="M41" s="33">
        <v>9.8470728122607473E-2</v>
      </c>
      <c r="N41" s="33">
        <v>9.1000513668485744E-2</v>
      </c>
      <c r="O41" s="33">
        <v>0.1458852323643228</v>
      </c>
      <c r="P41" s="33">
        <v>0.13352500467682102</v>
      </c>
      <c r="Q41" s="33">
        <v>4.5475372712920632E-2</v>
      </c>
      <c r="R41" s="33">
        <v>5.114393225264342E-3</v>
      </c>
      <c r="S41" s="33">
        <v>8.2530135065831782E-3</v>
      </c>
      <c r="T41" s="33">
        <v>0</v>
      </c>
      <c r="U41" s="33">
        <v>0</v>
      </c>
      <c r="V41" s="33">
        <v>0</v>
      </c>
      <c r="W41" s="33">
        <v>2.2868754476902325E-2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52.433668945740607</v>
      </c>
      <c r="D43" s="117">
        <f t="shared" si="14"/>
        <v>51.86003401975443</v>
      </c>
      <c r="E43" s="117">
        <f t="shared" si="14"/>
        <v>58.073465434567623</v>
      </c>
      <c r="F43" s="117">
        <f t="shared" si="14"/>
        <v>74.534012575576483</v>
      </c>
      <c r="G43" s="117">
        <f t="shared" si="14"/>
        <v>28.993027513956651</v>
      </c>
      <c r="H43" s="117">
        <f t="shared" si="14"/>
        <v>20.201459677816956</v>
      </c>
      <c r="I43" s="117">
        <f t="shared" si="14"/>
        <v>20.511476530555882</v>
      </c>
      <c r="J43" s="117">
        <f t="shared" si="14"/>
        <v>34.624864658534072</v>
      </c>
      <c r="K43" s="117">
        <f t="shared" si="14"/>
        <v>35.513501357057088</v>
      </c>
      <c r="L43" s="117">
        <f t="shared" si="14"/>
        <v>24.53556509263727</v>
      </c>
      <c r="M43" s="117">
        <f t="shared" si="14"/>
        <v>21.866332408885786</v>
      </c>
      <c r="N43" s="117">
        <f t="shared" si="14"/>
        <v>26.942273224538408</v>
      </c>
      <c r="O43" s="117">
        <f t="shared" si="14"/>
        <v>32.129134912968595</v>
      </c>
      <c r="P43" s="117">
        <f t="shared" si="14"/>
        <v>23.248395828080685</v>
      </c>
      <c r="Q43" s="117">
        <f t="shared" si="14"/>
        <v>0</v>
      </c>
      <c r="R43" s="117">
        <f t="shared" ref="R43:V43" si="15">R44+R47+R49+R58</f>
        <v>11.573421173738673</v>
      </c>
      <c r="S43" s="117">
        <f t="shared" si="15"/>
        <v>24.096926152950847</v>
      </c>
      <c r="T43" s="117">
        <f t="shared" si="15"/>
        <v>17.367782652072123</v>
      </c>
      <c r="U43" s="117">
        <f t="shared" si="15"/>
        <v>28.240182747128081</v>
      </c>
      <c r="V43" s="117">
        <f t="shared" si="15"/>
        <v>31.96098371734297</v>
      </c>
      <c r="W43" s="117">
        <f t="shared" ref="W43" si="16">W44+W47+W49+W58</f>
        <v>9.1101449940180057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37.503948813996395</v>
      </c>
      <c r="D44" s="122">
        <f t="shared" si="17"/>
        <v>37.862179519095726</v>
      </c>
      <c r="E44" s="122">
        <f t="shared" si="17"/>
        <v>42.591547643426487</v>
      </c>
      <c r="F44" s="122">
        <f t="shared" si="17"/>
        <v>55.421558040374642</v>
      </c>
      <c r="G44" s="122">
        <f t="shared" si="17"/>
        <v>21.085186832896508</v>
      </c>
      <c r="H44" s="122">
        <f t="shared" si="17"/>
        <v>14.384751649381554</v>
      </c>
      <c r="I44" s="122">
        <f t="shared" si="17"/>
        <v>14.95943616642259</v>
      </c>
      <c r="J44" s="122">
        <f t="shared" si="17"/>
        <v>26.172832018428227</v>
      </c>
      <c r="K44" s="122">
        <f t="shared" si="17"/>
        <v>24.129109966300998</v>
      </c>
      <c r="L44" s="122">
        <f t="shared" si="17"/>
        <v>15.93678225708908</v>
      </c>
      <c r="M44" s="122">
        <f t="shared" si="17"/>
        <v>16.004527530861417</v>
      </c>
      <c r="N44" s="122">
        <f t="shared" si="17"/>
        <v>16.129898828172315</v>
      </c>
      <c r="O44" s="122">
        <f t="shared" si="17"/>
        <v>17.170040359370653</v>
      </c>
      <c r="P44" s="122">
        <f t="shared" si="17"/>
        <v>12.848663054846078</v>
      </c>
      <c r="Q44" s="122">
        <f t="shared" si="17"/>
        <v>0</v>
      </c>
      <c r="R44" s="122">
        <f t="shared" ref="R44:V44" si="18">SUM(R45:R46)</f>
        <v>6.5756588334997312</v>
      </c>
      <c r="S44" s="122">
        <f t="shared" si="18"/>
        <v>12.992198283969032</v>
      </c>
      <c r="T44" s="122">
        <f t="shared" si="18"/>
        <v>9.5136527196894463</v>
      </c>
      <c r="U44" s="122">
        <f t="shared" si="18"/>
        <v>15.787657879910798</v>
      </c>
      <c r="V44" s="122">
        <f t="shared" si="18"/>
        <v>17.69599037081732</v>
      </c>
      <c r="W44" s="122">
        <f t="shared" ref="W44" si="19">SUM(W45:W46)</f>
        <v>4.8210569596754924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36.653282631981341</v>
      </c>
      <c r="D45" s="98">
        <v>36.978417773574563</v>
      </c>
      <c r="E45" s="98">
        <v>41.653424154241435</v>
      </c>
      <c r="F45" s="98">
        <v>54.123063386933794</v>
      </c>
      <c r="G45" s="98">
        <v>20.598024381766688</v>
      </c>
      <c r="H45" s="98">
        <v>14.060711818173736</v>
      </c>
      <c r="I45" s="98">
        <v>14.643113604257961</v>
      </c>
      <c r="J45" s="98">
        <v>25.618026575960869</v>
      </c>
      <c r="K45" s="98">
        <v>23.593424461565174</v>
      </c>
      <c r="L45" s="98">
        <v>15.602402609566342</v>
      </c>
      <c r="M45" s="98">
        <v>15.669729542083159</v>
      </c>
      <c r="N45" s="98">
        <v>15.829192613707537</v>
      </c>
      <c r="O45" s="98">
        <v>16.819350006809202</v>
      </c>
      <c r="P45" s="98">
        <v>12.57876378249996</v>
      </c>
      <c r="Q45" s="98">
        <v>0</v>
      </c>
      <c r="R45" s="98">
        <v>6.4458349577403125</v>
      </c>
      <c r="S45" s="98">
        <v>12.736608238081603</v>
      </c>
      <c r="T45" s="98">
        <v>9.3272963128957223</v>
      </c>
      <c r="U45" s="98">
        <v>15.479463507082093</v>
      </c>
      <c r="V45" s="98">
        <v>17.351374169601073</v>
      </c>
      <c r="W45" s="98">
        <v>4.7272829651645001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0.85066618201505717</v>
      </c>
      <c r="D46" s="98">
        <v>0.88376174552116427</v>
      </c>
      <c r="E46" s="98">
        <v>0.93812348918505117</v>
      </c>
      <c r="F46" s="98">
        <v>1.2984946534408512</v>
      </c>
      <c r="G46" s="98">
        <v>0.48716245112981804</v>
      </c>
      <c r="H46" s="98">
        <v>0.32403983120781743</v>
      </c>
      <c r="I46" s="98">
        <v>0.31632256216462989</v>
      </c>
      <c r="J46" s="98">
        <v>0.55480544246735752</v>
      </c>
      <c r="K46" s="98">
        <v>0.53568550473582388</v>
      </c>
      <c r="L46" s="98">
        <v>0.33437964752273824</v>
      </c>
      <c r="M46" s="98">
        <v>0.33479798877825701</v>
      </c>
      <c r="N46" s="98">
        <v>0.30070621446477808</v>
      </c>
      <c r="O46" s="98">
        <v>0.35069035256145065</v>
      </c>
      <c r="P46" s="98">
        <v>0.2698992723461171</v>
      </c>
      <c r="Q46" s="98">
        <v>0</v>
      </c>
      <c r="R46" s="98">
        <v>0.12982387575941862</v>
      </c>
      <c r="S46" s="98">
        <v>0.25559004588742934</v>
      </c>
      <c r="T46" s="98">
        <v>0.18635640679372376</v>
      </c>
      <c r="U46" s="98">
        <v>0.30819437282870565</v>
      </c>
      <c r="V46" s="98">
        <v>0.34461620121624742</v>
      </c>
      <c r="W46" s="98">
        <v>9.3773994510991984E-2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2.730510607730475</v>
      </c>
      <c r="D47" s="122">
        <f t="shared" si="20"/>
        <v>1.5879843579566928</v>
      </c>
      <c r="E47" s="122">
        <f t="shared" si="20"/>
        <v>3.8633684490165217</v>
      </c>
      <c r="F47" s="122">
        <f t="shared" si="20"/>
        <v>2.4127709766282135</v>
      </c>
      <c r="G47" s="122">
        <f t="shared" si="20"/>
        <v>2.1004533578893207</v>
      </c>
      <c r="H47" s="122">
        <f t="shared" si="20"/>
        <v>1.7934749173510098</v>
      </c>
      <c r="I47" s="122">
        <f t="shared" si="20"/>
        <v>1.1732953554801406</v>
      </c>
      <c r="J47" s="122">
        <f t="shared" si="20"/>
        <v>0.45484097933710577</v>
      </c>
      <c r="K47" s="122">
        <f t="shared" si="20"/>
        <v>2.4077802133261508</v>
      </c>
      <c r="L47" s="122">
        <f t="shared" si="20"/>
        <v>2.4647266208431131</v>
      </c>
      <c r="M47" s="122">
        <f t="shared" si="20"/>
        <v>1.6775929887072911</v>
      </c>
      <c r="N47" s="122">
        <f t="shared" si="20"/>
        <v>5.6929874572597807</v>
      </c>
      <c r="O47" s="122">
        <f t="shared" si="20"/>
        <v>3.4177606171811461</v>
      </c>
      <c r="P47" s="122">
        <f t="shared" si="20"/>
        <v>1.9525777489245684</v>
      </c>
      <c r="Q47" s="122">
        <f t="shared" si="20"/>
        <v>0</v>
      </c>
      <c r="R47" s="122">
        <f t="shared" si="20"/>
        <v>1.7097599957265834</v>
      </c>
      <c r="S47" s="122">
        <f t="shared" si="20"/>
        <v>4.8197215552480479</v>
      </c>
      <c r="T47" s="122">
        <f t="shared" si="20"/>
        <v>2.4298861664462783</v>
      </c>
      <c r="U47" s="122">
        <f t="shared" si="20"/>
        <v>4.1001795148451139</v>
      </c>
      <c r="V47" s="122">
        <f t="shared" si="20"/>
        <v>5.2134738710339059</v>
      </c>
      <c r="W47" s="122">
        <f t="shared" si="20"/>
        <v>1.3377334241130894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2.730510607730475</v>
      </c>
      <c r="D48" s="98">
        <v>1.5879843579566928</v>
      </c>
      <c r="E48" s="98">
        <v>3.8633684490165217</v>
      </c>
      <c r="F48" s="98">
        <v>2.4127709766282135</v>
      </c>
      <c r="G48" s="98">
        <v>2.1004533578893207</v>
      </c>
      <c r="H48" s="98">
        <v>1.7934749173510098</v>
      </c>
      <c r="I48" s="98">
        <v>1.1732953554801406</v>
      </c>
      <c r="J48" s="98">
        <v>0.45484097933710577</v>
      </c>
      <c r="K48" s="98">
        <v>2.4077802133261508</v>
      </c>
      <c r="L48" s="98">
        <v>2.4647266208431131</v>
      </c>
      <c r="M48" s="98">
        <v>1.6775929887072911</v>
      </c>
      <c r="N48" s="98">
        <v>5.6929874572597807</v>
      </c>
      <c r="O48" s="98">
        <v>3.4177606171811461</v>
      </c>
      <c r="P48" s="98">
        <v>1.9525777489245684</v>
      </c>
      <c r="Q48" s="98">
        <v>0</v>
      </c>
      <c r="R48" s="98">
        <v>1.7097599957265834</v>
      </c>
      <c r="S48" s="98">
        <v>4.8197215552480479</v>
      </c>
      <c r="T48" s="98">
        <v>2.4298861664462783</v>
      </c>
      <c r="U48" s="98">
        <v>4.1001795148451139</v>
      </c>
      <c r="V48" s="98">
        <v>5.2134738710339059</v>
      </c>
      <c r="W48" s="98">
        <v>1.3377334241130894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8.3656939018786147</v>
      </c>
      <c r="D49" s="122">
        <v>8.2420767381878299</v>
      </c>
      <c r="E49" s="122">
        <v>7.7884409866809108</v>
      </c>
      <c r="F49" s="122">
        <v>11.04523495089169</v>
      </c>
      <c r="G49" s="122">
        <v>3.8215801511227747</v>
      </c>
      <c r="H49" s="122">
        <v>2.6476096011118244</v>
      </c>
      <c r="I49" s="122">
        <v>2.9245202021600081</v>
      </c>
      <c r="J49" s="122">
        <v>5.4556495365356463</v>
      </c>
      <c r="K49" s="122">
        <v>6.1559527172196891</v>
      </c>
      <c r="L49" s="122">
        <v>4.2302944698004641</v>
      </c>
      <c r="M49" s="122">
        <v>2.9281890534094455</v>
      </c>
      <c r="N49" s="122">
        <v>3.5753532869088662</v>
      </c>
      <c r="O49" s="122">
        <v>7.8002149832378667</v>
      </c>
      <c r="P49" s="122">
        <v>5.7254293740491073</v>
      </c>
      <c r="Q49" s="122">
        <v>0</v>
      </c>
      <c r="R49" s="122">
        <v>2.2437169321939665</v>
      </c>
      <c r="S49" s="122">
        <v>4.2917631096295796</v>
      </c>
      <c r="T49" s="122">
        <v>3.621498856534533</v>
      </c>
      <c r="U49" s="122">
        <v>5.5386978990069391</v>
      </c>
      <c r="V49" s="122">
        <v>5.7279964881610894</v>
      </c>
      <c r="W49" s="122">
        <v>1.933222348671332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0.12106585079129675</v>
      </c>
      <c r="D50" s="98">
        <v>0.12920067029427684</v>
      </c>
      <c r="E50" s="98">
        <v>0.1349276991553075</v>
      </c>
      <c r="F50" s="98">
        <v>9.2050176010924883E-2</v>
      </c>
      <c r="G50" s="98">
        <v>2.9427541016331101E-2</v>
      </c>
      <c r="H50" s="98">
        <v>1.0500030383887847E-2</v>
      </c>
      <c r="I50" s="98">
        <v>1.6394725709771758E-2</v>
      </c>
      <c r="J50" s="98">
        <v>0.43433310172133682</v>
      </c>
      <c r="K50" s="98">
        <v>0.26174752127296486</v>
      </c>
      <c r="L50" s="98">
        <v>0.28577558222718208</v>
      </c>
      <c r="M50" s="98">
        <v>0.33206336721714974</v>
      </c>
      <c r="N50" s="98">
        <v>0.4509760140675908</v>
      </c>
      <c r="O50" s="98">
        <v>0.61531241375814127</v>
      </c>
      <c r="P50" s="98">
        <v>9.8478747117601448E-2</v>
      </c>
      <c r="Q50" s="98">
        <v>0</v>
      </c>
      <c r="R50" s="98">
        <v>5.6830493273274288E-2</v>
      </c>
      <c r="S50" s="98">
        <v>0.19364619643720998</v>
      </c>
      <c r="T50" s="98">
        <v>0.18256129825402895</v>
      </c>
      <c r="U50" s="98">
        <v>0.40755577898749928</v>
      </c>
      <c r="V50" s="98">
        <v>0.51108638779904947</v>
      </c>
      <c r="W50" s="98">
        <v>0.25328511335580745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2.692381254345374E-3</v>
      </c>
      <c r="D51" s="98">
        <v>0</v>
      </c>
      <c r="E51" s="98">
        <v>3.155160822815954E-3</v>
      </c>
      <c r="F51" s="98">
        <v>0</v>
      </c>
      <c r="G51" s="98">
        <v>0</v>
      </c>
      <c r="H51" s="98">
        <v>0</v>
      </c>
      <c r="I51" s="98">
        <v>9.9094782892946158E-4</v>
      </c>
      <c r="J51" s="98">
        <v>1.7611773222329392E-2</v>
      </c>
      <c r="K51" s="98">
        <v>1.2488710735693545E-3</v>
      </c>
      <c r="L51" s="98">
        <v>4.3811723891734582E-3</v>
      </c>
      <c r="M51" s="98">
        <v>6.190064104589073E-3</v>
      </c>
      <c r="N51" s="98">
        <v>9.083410307965804E-3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6.8573750394950519E-3</v>
      </c>
      <c r="U51" s="98">
        <v>1.6032226016567085E-2</v>
      </c>
      <c r="V51" s="98">
        <v>1.1051456799626967E-2</v>
      </c>
      <c r="W51" s="98">
        <v>5.1677064911158192E-3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5.2968407425049962E-4</v>
      </c>
      <c r="D52" s="101">
        <v>0</v>
      </c>
      <c r="E52" s="101">
        <v>6.1762907832407332E-4</v>
      </c>
      <c r="F52" s="101">
        <v>0</v>
      </c>
      <c r="G52" s="101">
        <v>0</v>
      </c>
      <c r="H52" s="101">
        <v>0</v>
      </c>
      <c r="I52" s="101">
        <v>2.0246666407138127E-4</v>
      </c>
      <c r="J52" s="101">
        <v>3.5739532161023287E-3</v>
      </c>
      <c r="K52" s="101">
        <v>2.5329751847652222E-4</v>
      </c>
      <c r="L52" s="101">
        <v>8.9031642553419733E-4</v>
      </c>
      <c r="M52" s="101">
        <v>1.2505345538015953E-3</v>
      </c>
      <c r="N52" s="101">
        <v>1.54506197315513E-3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1.3554561622320144E-3</v>
      </c>
      <c r="U52" s="101">
        <v>3.1334898428736348E-3</v>
      </c>
      <c r="V52" s="101">
        <v>2.0904260020351943E-3</v>
      </c>
      <c r="W52" s="101">
        <v>1.0291794338850066E-3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2.1626971800948742E-3</v>
      </c>
      <c r="D53" s="104">
        <v>0</v>
      </c>
      <c r="E53" s="104">
        <v>2.5375317444918805E-3</v>
      </c>
      <c r="F53" s="104">
        <v>0</v>
      </c>
      <c r="G53" s="104">
        <v>0</v>
      </c>
      <c r="H53" s="104">
        <v>0</v>
      </c>
      <c r="I53" s="104">
        <v>7.8848116485808026E-4</v>
      </c>
      <c r="J53" s="104">
        <v>1.4037820006227063E-2</v>
      </c>
      <c r="K53" s="104">
        <v>9.9557355509283241E-4</v>
      </c>
      <c r="L53" s="104">
        <v>3.4908559636392606E-3</v>
      </c>
      <c r="M53" s="104">
        <v>4.9395295507874779E-3</v>
      </c>
      <c r="N53" s="104">
        <v>7.5383483348106734E-3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5.5019188772630371E-3</v>
      </c>
      <c r="U53" s="104">
        <v>1.2898736173693449E-2</v>
      </c>
      <c r="V53" s="104">
        <v>8.9610307975917722E-3</v>
      </c>
      <c r="W53" s="104">
        <v>4.1385270572308125E-3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2.5832791534523918</v>
      </c>
      <c r="D54" s="101">
        <v>3.4901682949046591</v>
      </c>
      <c r="E54" s="101">
        <v>2.4336131400311465</v>
      </c>
      <c r="F54" s="101">
        <v>5.0812038978186873</v>
      </c>
      <c r="G54" s="101">
        <v>1.4047529060346282</v>
      </c>
      <c r="H54" s="101">
        <v>0.88184170931011185</v>
      </c>
      <c r="I54" s="101">
        <v>9.7605762193038431E-2</v>
      </c>
      <c r="J54" s="101">
        <v>0.41885705360057734</v>
      </c>
      <c r="K54" s="101">
        <v>1.9648924853466441</v>
      </c>
      <c r="L54" s="101">
        <v>1.148677389342444</v>
      </c>
      <c r="M54" s="101">
        <v>0.95601703001507043</v>
      </c>
      <c r="N54" s="101">
        <v>1.0884570525417865</v>
      </c>
      <c r="O54" s="101">
        <v>2.4978698278706215</v>
      </c>
      <c r="P54" s="101">
        <v>1.4853547531989304</v>
      </c>
      <c r="Q54" s="101">
        <v>0</v>
      </c>
      <c r="R54" s="101">
        <v>0.41571046341120521</v>
      </c>
      <c r="S54" s="101">
        <v>0.91325958866494705</v>
      </c>
      <c r="T54" s="101">
        <v>0.3977138938993558</v>
      </c>
      <c r="U54" s="101">
        <v>1.4019929143567165</v>
      </c>
      <c r="V54" s="101">
        <v>1.233636671980352</v>
      </c>
      <c r="W54" s="101">
        <v>0.64438830426995142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5.6586565163805798</v>
      </c>
      <c r="D55" s="104">
        <v>4.6227077729888943</v>
      </c>
      <c r="E55" s="104">
        <v>5.2167449866716407</v>
      </c>
      <c r="F55" s="104">
        <v>5.8719808770620778</v>
      </c>
      <c r="G55" s="104">
        <v>2.3873997040718153</v>
      </c>
      <c r="H55" s="104">
        <v>1.7552678614178248</v>
      </c>
      <c r="I55" s="104">
        <v>2.8095287664282687</v>
      </c>
      <c r="J55" s="104">
        <v>4.5848476079914029</v>
      </c>
      <c r="K55" s="104">
        <v>3.9280638395265113</v>
      </c>
      <c r="L55" s="104">
        <v>2.7914603258416646</v>
      </c>
      <c r="M55" s="104">
        <v>1.6339185920726365</v>
      </c>
      <c r="N55" s="104">
        <v>2.026836809991523</v>
      </c>
      <c r="O55" s="104">
        <v>4.6870327416091033</v>
      </c>
      <c r="P55" s="104">
        <v>4.1415958737325758</v>
      </c>
      <c r="Q55" s="104">
        <v>0</v>
      </c>
      <c r="R55" s="104">
        <v>1.7711759755094871</v>
      </c>
      <c r="S55" s="104">
        <v>3.1848573245274228</v>
      </c>
      <c r="T55" s="104">
        <v>3.0343662893416532</v>
      </c>
      <c r="U55" s="104">
        <v>3.7131169796461565</v>
      </c>
      <c r="V55" s="104">
        <v>3.9722219715820608</v>
      </c>
      <c r="W55" s="104">
        <v>1.0303812245544575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1.1086018665255253</v>
      </c>
      <c r="D56" s="98">
        <v>0.92877200416956252</v>
      </c>
      <c r="E56" s="98">
        <v>1.013801781400899</v>
      </c>
      <c r="F56" s="98">
        <v>1.1666163806625471</v>
      </c>
      <c r="G56" s="98">
        <v>0.53805519645936162</v>
      </c>
      <c r="H56" s="98">
        <v>0.35633014034560517</v>
      </c>
      <c r="I56" s="98">
        <v>0.57766327385349747</v>
      </c>
      <c r="J56" s="98">
        <v>0.92605471701618747</v>
      </c>
      <c r="K56" s="98">
        <v>0.80046477690226547</v>
      </c>
      <c r="L56" s="98">
        <v>0.57304271912379157</v>
      </c>
      <c r="M56" s="98">
        <v>0.32808134694183183</v>
      </c>
      <c r="N56" s="98">
        <v>0.339121302730225</v>
      </c>
      <c r="O56" s="98">
        <v>0.85598325962222299</v>
      </c>
      <c r="P56" s="98">
        <v>0.7422076461574364</v>
      </c>
      <c r="Q56" s="98">
        <v>0</v>
      </c>
      <c r="R56" s="98">
        <v>0.35499516971457035</v>
      </c>
      <c r="S56" s="98">
        <v>0.6576654370968199</v>
      </c>
      <c r="T56" s="98">
        <v>0.61013741676680178</v>
      </c>
      <c r="U56" s="98">
        <v>0.7202339935282992</v>
      </c>
      <c r="V56" s="98">
        <v>0.75926997726803191</v>
      </c>
      <c r="W56" s="98">
        <v>0.20267946687635463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4.5500546498550545</v>
      </c>
      <c r="D57" s="98">
        <v>3.6939357688193319</v>
      </c>
      <c r="E57" s="98">
        <v>4.2029432052707421</v>
      </c>
      <c r="F57" s="98">
        <v>4.7053644963995307</v>
      </c>
      <c r="G57" s="98">
        <v>1.8493445076124537</v>
      </c>
      <c r="H57" s="98">
        <v>1.3989377210722196</v>
      </c>
      <c r="I57" s="98">
        <v>2.2318654925747712</v>
      </c>
      <c r="J57" s="98">
        <v>3.6587928909752159</v>
      </c>
      <c r="K57" s="98">
        <v>3.1275990626242458</v>
      </c>
      <c r="L57" s="98">
        <v>2.2184176067178729</v>
      </c>
      <c r="M57" s="98">
        <v>1.3058372451308047</v>
      </c>
      <c r="N57" s="98">
        <v>1.6877155072612982</v>
      </c>
      <c r="O57" s="98">
        <v>3.8310494819868799</v>
      </c>
      <c r="P57" s="98">
        <v>3.3993882275751397</v>
      </c>
      <c r="Q57" s="98">
        <v>0</v>
      </c>
      <c r="R57" s="98">
        <v>1.4161808057949168</v>
      </c>
      <c r="S57" s="98">
        <v>2.527191887430603</v>
      </c>
      <c r="T57" s="98">
        <v>2.4242288725748513</v>
      </c>
      <c r="U57" s="98">
        <v>2.9928829861178574</v>
      </c>
      <c r="V57" s="98">
        <v>3.2129519943140288</v>
      </c>
      <c r="W57" s="98">
        <v>0.82770175767810272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3.8335156221351268</v>
      </c>
      <c r="D58" s="122">
        <v>4.1677934045141782</v>
      </c>
      <c r="E58" s="122">
        <v>3.8301083554437083</v>
      </c>
      <c r="F58" s="122">
        <v>5.6544486076819434</v>
      </c>
      <c r="G58" s="122">
        <v>1.9858071720480484</v>
      </c>
      <c r="H58" s="122">
        <v>1.3756235099725653</v>
      </c>
      <c r="I58" s="122">
        <v>1.4542248064931458</v>
      </c>
      <c r="J58" s="122">
        <v>2.5415421242330893</v>
      </c>
      <c r="K58" s="122">
        <v>2.8206584602102467</v>
      </c>
      <c r="L58" s="122">
        <v>1.9037617449046138</v>
      </c>
      <c r="M58" s="122">
        <v>1.2560228359076329</v>
      </c>
      <c r="N58" s="122">
        <v>1.5440336521974467</v>
      </c>
      <c r="O58" s="122">
        <v>3.7411189531789297</v>
      </c>
      <c r="P58" s="122">
        <v>2.7217256502609333</v>
      </c>
      <c r="Q58" s="122">
        <v>0</v>
      </c>
      <c r="R58" s="122">
        <v>1.0442854123183911</v>
      </c>
      <c r="S58" s="122">
        <v>1.9932432041041857</v>
      </c>
      <c r="T58" s="122">
        <v>1.8027449094018659</v>
      </c>
      <c r="U58" s="122">
        <v>2.8136474533652294</v>
      </c>
      <c r="V58" s="122">
        <v>3.3235229873306542</v>
      </c>
      <c r="W58" s="122">
        <v>1.0181322615580926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0.12713412660732296</v>
      </c>
      <c r="D59" s="98">
        <v>9.3990822491004392E-2</v>
      </c>
      <c r="E59" s="98">
        <v>0.11181699686322104</v>
      </c>
      <c r="F59" s="98">
        <v>0.19022121767340494</v>
      </c>
      <c r="G59" s="98">
        <v>7.8486434967057636E-2</v>
      </c>
      <c r="H59" s="98">
        <v>6.0922195224968348E-2</v>
      </c>
      <c r="I59" s="98">
        <v>7.4886285209374931E-2</v>
      </c>
      <c r="J59" s="98">
        <v>0.12224553296593695</v>
      </c>
      <c r="K59" s="98">
        <v>9.7093814376216558E-2</v>
      </c>
      <c r="L59" s="98">
        <v>8.4965251893608873E-2</v>
      </c>
      <c r="M59" s="98">
        <v>7.0380855896611971E-2</v>
      </c>
      <c r="N59" s="98">
        <v>3.7923522670875912E-2</v>
      </c>
      <c r="O59" s="98">
        <v>0.62416331433423367</v>
      </c>
      <c r="P59" s="98">
        <v>0.45592971509233882</v>
      </c>
      <c r="Q59" s="98">
        <v>0</v>
      </c>
      <c r="R59" s="98">
        <v>0.10644001220274597</v>
      </c>
      <c r="S59" s="98">
        <v>0.31798527375844926</v>
      </c>
      <c r="T59" s="98">
        <v>0.52886614753993311</v>
      </c>
      <c r="U59" s="98">
        <v>0.85215685747635694</v>
      </c>
      <c r="V59" s="98">
        <v>1.0405478586861425</v>
      </c>
      <c r="W59" s="98">
        <v>0.24863636915946699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3.7063814955278036</v>
      </c>
      <c r="D60" s="33">
        <v>4.0738025820231742</v>
      </c>
      <c r="E60" s="33">
        <v>3.7182913585804873</v>
      </c>
      <c r="F60" s="33">
        <v>5.4642273900085385</v>
      </c>
      <c r="G60" s="33">
        <v>1.9073207370809908</v>
      </c>
      <c r="H60" s="33">
        <v>1.314701314747597</v>
      </c>
      <c r="I60" s="33">
        <v>1.3793385212837708</v>
      </c>
      <c r="J60" s="33">
        <v>2.4192965912671522</v>
      </c>
      <c r="K60" s="33">
        <v>2.7235646458340299</v>
      </c>
      <c r="L60" s="33">
        <v>1.818796493011005</v>
      </c>
      <c r="M60" s="33">
        <v>1.1856419800110209</v>
      </c>
      <c r="N60" s="33">
        <v>1.5061101295265709</v>
      </c>
      <c r="O60" s="33">
        <v>3.1169556388446962</v>
      </c>
      <c r="P60" s="33">
        <v>2.2657959351685943</v>
      </c>
      <c r="Q60" s="33">
        <v>0</v>
      </c>
      <c r="R60" s="33">
        <v>0.93784540011564521</v>
      </c>
      <c r="S60" s="33">
        <v>1.6752579303457364</v>
      </c>
      <c r="T60" s="33">
        <v>1.2738787618619329</v>
      </c>
      <c r="U60" s="33">
        <v>1.9614905958888726</v>
      </c>
      <c r="V60" s="33">
        <v>2.2829751286445119</v>
      </c>
      <c r="W60" s="33">
        <v>0.76949589239862559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0.314762487221731</v>
      </c>
      <c r="D62" s="117">
        <f t="shared" si="21"/>
        <v>1.2663710433483877</v>
      </c>
      <c r="E62" s="117">
        <f t="shared" si="21"/>
        <v>2.6899140882995556</v>
      </c>
      <c r="F62" s="117">
        <f t="shared" si="21"/>
        <v>6.6867592034532191</v>
      </c>
      <c r="G62" s="117">
        <f t="shared" si="21"/>
        <v>8.2090163532759899</v>
      </c>
      <c r="H62" s="117">
        <f t="shared" si="21"/>
        <v>12.764350254964814</v>
      </c>
      <c r="I62" s="117">
        <f t="shared" si="21"/>
        <v>12.725037912034489</v>
      </c>
      <c r="J62" s="117">
        <f t="shared" si="21"/>
        <v>12.448674945195588</v>
      </c>
      <c r="K62" s="117">
        <f t="shared" si="21"/>
        <v>13.666954756822356</v>
      </c>
      <c r="L62" s="117">
        <f t="shared" si="21"/>
        <v>6.6032730044882673</v>
      </c>
      <c r="M62" s="117">
        <f t="shared" si="21"/>
        <v>5.9408010332509269</v>
      </c>
      <c r="N62" s="117">
        <f t="shared" si="21"/>
        <v>3.3943826347460742</v>
      </c>
      <c r="O62" s="117">
        <f t="shared" si="21"/>
        <v>7.0787008712555988</v>
      </c>
      <c r="P62" s="117">
        <f t="shared" si="21"/>
        <v>11.476845753606279</v>
      </c>
      <c r="Q62" s="117">
        <f t="shared" si="21"/>
        <v>19.306620120793532</v>
      </c>
      <c r="R62" s="117">
        <f t="shared" ref="R62:V62" si="22">R63+R66+R68+R77</f>
        <v>11.102203010563199</v>
      </c>
      <c r="S62" s="117">
        <f t="shared" si="22"/>
        <v>12.270674744532169</v>
      </c>
      <c r="T62" s="117">
        <f t="shared" si="22"/>
        <v>12.466662666095981</v>
      </c>
      <c r="U62" s="117">
        <f t="shared" si="22"/>
        <v>14.915885055450829</v>
      </c>
      <c r="V62" s="117">
        <f t="shared" si="22"/>
        <v>18.069688840098102</v>
      </c>
      <c r="W62" s="117">
        <f t="shared" ref="W62" si="23">W63+W66+W68+W77</f>
        <v>20.211225360857235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0.2149836673644048</v>
      </c>
      <c r="D63" s="122">
        <f t="shared" si="24"/>
        <v>0.84510245821892749</v>
      </c>
      <c r="E63" s="122">
        <f t="shared" si="24"/>
        <v>1.7985260539585743</v>
      </c>
      <c r="F63" s="122">
        <f t="shared" si="24"/>
        <v>4.5801180959297891</v>
      </c>
      <c r="G63" s="122">
        <f t="shared" si="24"/>
        <v>5.6949099790597124</v>
      </c>
      <c r="H63" s="122">
        <f t="shared" si="24"/>
        <v>9.159458002012963</v>
      </c>
      <c r="I63" s="122">
        <f t="shared" si="24"/>
        <v>9.3006848404336715</v>
      </c>
      <c r="J63" s="122">
        <f t="shared" si="24"/>
        <v>9.2601605948669938</v>
      </c>
      <c r="K63" s="122">
        <f t="shared" si="24"/>
        <v>9.4947748963637135</v>
      </c>
      <c r="L63" s="122">
        <f t="shared" si="24"/>
        <v>4.3410455530001322</v>
      </c>
      <c r="M63" s="122">
        <f t="shared" si="24"/>
        <v>4.2530628511391271</v>
      </c>
      <c r="N63" s="122">
        <f t="shared" si="24"/>
        <v>2.0157133225303867</v>
      </c>
      <c r="O63" s="122">
        <f t="shared" si="24"/>
        <v>4.3087962150615162</v>
      </c>
      <c r="P63" s="122">
        <f t="shared" si="24"/>
        <v>6.892632566439385</v>
      </c>
      <c r="Q63" s="122">
        <f t="shared" si="24"/>
        <v>12.686495589665201</v>
      </c>
      <c r="R63" s="122">
        <f t="shared" ref="R63:V63" si="25">SUM(R64:R65)</f>
        <v>6.4850649444838302</v>
      </c>
      <c r="S63" s="122">
        <f t="shared" si="25"/>
        <v>6.7196018980537202</v>
      </c>
      <c r="T63" s="122">
        <f t="shared" si="25"/>
        <v>6.9230177084679658</v>
      </c>
      <c r="U63" s="122">
        <f t="shared" si="25"/>
        <v>8.3030713239660585</v>
      </c>
      <c r="V63" s="122">
        <f t="shared" si="25"/>
        <v>9.6845620890871853</v>
      </c>
      <c r="W63" s="122">
        <f t="shared" ref="W63" si="26">SUM(W64:W65)</f>
        <v>11.22060489644276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0.21010739856349861</v>
      </c>
      <c r="D64" s="98">
        <v>0.82537646164117884</v>
      </c>
      <c r="E64" s="98">
        <v>1.7589116320724458</v>
      </c>
      <c r="F64" s="98">
        <v>4.4728086107767382</v>
      </c>
      <c r="G64" s="98">
        <v>5.5633319984447178</v>
      </c>
      <c r="H64" s="98">
        <v>8.9531263741009184</v>
      </c>
      <c r="I64" s="98">
        <v>9.1040185740127981</v>
      </c>
      <c r="J64" s="98">
        <v>9.063865922111038</v>
      </c>
      <c r="K64" s="98">
        <v>9.2839833135073597</v>
      </c>
      <c r="L64" s="98">
        <v>4.2499633471648455</v>
      </c>
      <c r="M64" s="98">
        <v>4.1640932213913464</v>
      </c>
      <c r="N64" s="98">
        <v>1.9781348151186935</v>
      </c>
      <c r="O64" s="98">
        <v>4.2207909901378198</v>
      </c>
      <c r="P64" s="98">
        <v>6.7478457893023283</v>
      </c>
      <c r="Q64" s="98">
        <v>12.434527710553903</v>
      </c>
      <c r="R64" s="98">
        <v>6.3570296727396087</v>
      </c>
      <c r="S64" s="98">
        <v>6.5874099995058071</v>
      </c>
      <c r="T64" s="98">
        <v>6.7874074710194918</v>
      </c>
      <c r="U64" s="98">
        <v>8.1409852261606392</v>
      </c>
      <c r="V64" s="98">
        <v>9.4959624725837788</v>
      </c>
      <c r="W64" s="98">
        <v>11.002353805287873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4.8762688009061882E-3</v>
      </c>
      <c r="D65" s="98">
        <v>1.9725996577748619E-2</v>
      </c>
      <c r="E65" s="98">
        <v>3.9614421886128515E-2</v>
      </c>
      <c r="F65" s="98">
        <v>0.10730948515305073</v>
      </c>
      <c r="G65" s="98">
        <v>0.13157798061499432</v>
      </c>
      <c r="H65" s="98">
        <v>0.20633162791204523</v>
      </c>
      <c r="I65" s="98">
        <v>0.1966662664208732</v>
      </c>
      <c r="J65" s="98">
        <v>0.19629467275595577</v>
      </c>
      <c r="K65" s="98">
        <v>0.21079158285635449</v>
      </c>
      <c r="L65" s="98">
        <v>9.1082205835286825E-2</v>
      </c>
      <c r="M65" s="98">
        <v>8.8969629747780471E-2</v>
      </c>
      <c r="N65" s="98">
        <v>3.7578507411693086E-2</v>
      </c>
      <c r="O65" s="98">
        <v>8.8005224923696862E-2</v>
      </c>
      <c r="P65" s="98">
        <v>0.14478677713705718</v>
      </c>
      <c r="Q65" s="98">
        <v>0.25196787911129781</v>
      </c>
      <c r="R65" s="98">
        <v>0.12803527174422169</v>
      </c>
      <c r="S65" s="98">
        <v>0.1321918985479133</v>
      </c>
      <c r="T65" s="98">
        <v>0.13561023744847434</v>
      </c>
      <c r="U65" s="98">
        <v>0.16208609780541997</v>
      </c>
      <c r="V65" s="98">
        <v>0.18859961650340595</v>
      </c>
      <c r="W65" s="98">
        <v>0.21825109115488595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1.837920514422035E-2</v>
      </c>
      <c r="D66" s="122">
        <f t="shared" si="27"/>
        <v>4.8270413821672409E-2</v>
      </c>
      <c r="E66" s="122">
        <f t="shared" si="27"/>
        <v>0.22468495564705751</v>
      </c>
      <c r="F66" s="122">
        <f t="shared" si="27"/>
        <v>0.26959966136587948</v>
      </c>
      <c r="G66" s="122">
        <f t="shared" si="27"/>
        <v>0.67165781807119762</v>
      </c>
      <c r="H66" s="122">
        <f t="shared" si="27"/>
        <v>1.1091359861967238</v>
      </c>
      <c r="I66" s="122">
        <f t="shared" si="27"/>
        <v>0.72390819208309953</v>
      </c>
      <c r="J66" s="122">
        <f t="shared" si="27"/>
        <v>0.17178704756781596</v>
      </c>
      <c r="K66" s="122">
        <f t="shared" si="27"/>
        <v>0.8794570287315715</v>
      </c>
      <c r="L66" s="122">
        <f t="shared" si="27"/>
        <v>0.64822175222502232</v>
      </c>
      <c r="M66" s="122">
        <f t="shared" si="27"/>
        <v>0.48437098731616468</v>
      </c>
      <c r="N66" s="122">
        <f t="shared" si="27"/>
        <v>0.72255170528003543</v>
      </c>
      <c r="O66" s="122">
        <f t="shared" si="27"/>
        <v>0.63397747269708182</v>
      </c>
      <c r="P66" s="122">
        <f t="shared" si="27"/>
        <v>0.8659751416805247</v>
      </c>
      <c r="Q66" s="122">
        <f t="shared" si="27"/>
        <v>1.7229651471147838</v>
      </c>
      <c r="R66" s="122">
        <f t="shared" si="27"/>
        <v>1.5789380234750581</v>
      </c>
      <c r="S66" s="122">
        <f t="shared" si="27"/>
        <v>2.3915014540449082</v>
      </c>
      <c r="T66" s="122">
        <f t="shared" si="27"/>
        <v>1.7163848022071848</v>
      </c>
      <c r="U66" s="122">
        <f t="shared" si="27"/>
        <v>2.1855800471948759</v>
      </c>
      <c r="V66" s="122">
        <f t="shared" si="27"/>
        <v>3.0656355298665074</v>
      </c>
      <c r="W66" s="122">
        <f t="shared" si="27"/>
        <v>2.8113355146498034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1.837920514422035E-2</v>
      </c>
      <c r="D67" s="98">
        <v>4.8270413821672409E-2</v>
      </c>
      <c r="E67" s="98">
        <v>0.22468495564705751</v>
      </c>
      <c r="F67" s="98">
        <v>0.26959966136587948</v>
      </c>
      <c r="G67" s="98">
        <v>0.67165781807119762</v>
      </c>
      <c r="H67" s="98">
        <v>1.1091359861967238</v>
      </c>
      <c r="I67" s="98">
        <v>0.72390819208309953</v>
      </c>
      <c r="J67" s="98">
        <v>0.17178704756781596</v>
      </c>
      <c r="K67" s="98">
        <v>0.8794570287315715</v>
      </c>
      <c r="L67" s="98">
        <v>0.64822175222502232</v>
      </c>
      <c r="M67" s="98">
        <v>0.48437098731616468</v>
      </c>
      <c r="N67" s="98">
        <v>0.72255170528003543</v>
      </c>
      <c r="O67" s="98">
        <v>0.63397747269708182</v>
      </c>
      <c r="P67" s="98">
        <v>0.8659751416805247</v>
      </c>
      <c r="Q67" s="98">
        <v>1.7229651471147838</v>
      </c>
      <c r="R67" s="98">
        <v>1.5789380234750581</v>
      </c>
      <c r="S67" s="98">
        <v>2.3915014540449082</v>
      </c>
      <c r="T67" s="98">
        <v>1.7163848022071848</v>
      </c>
      <c r="U67" s="98">
        <v>2.1855800471948759</v>
      </c>
      <c r="V67" s="98">
        <v>3.0656355298665074</v>
      </c>
      <c r="W67" s="98">
        <v>2.8113355146498034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5.5795042107707943E-2</v>
      </c>
      <c r="D68" s="122">
        <v>0.24659989269248431</v>
      </c>
      <c r="E68" s="122">
        <v>0.44446332164379493</v>
      </c>
      <c r="F68" s="122">
        <v>1.2081875764261825</v>
      </c>
      <c r="G68" s="122">
        <v>1.2081813884281343</v>
      </c>
      <c r="H68" s="122">
        <v>1.6425846174139751</v>
      </c>
      <c r="I68" s="122">
        <v>1.8045667229776605</v>
      </c>
      <c r="J68" s="122">
        <v>2.0574508988731637</v>
      </c>
      <c r="K68" s="122">
        <v>2.2566929577109311</v>
      </c>
      <c r="L68" s="122">
        <v>1.1159621158982362</v>
      </c>
      <c r="M68" s="122">
        <v>0.84293262904092148</v>
      </c>
      <c r="N68" s="122">
        <v>0.4510443795387753</v>
      </c>
      <c r="O68" s="122">
        <v>1.460683868977291</v>
      </c>
      <c r="P68" s="122">
        <v>2.5376708195464226</v>
      </c>
      <c r="Q68" s="122">
        <v>3.3504879584135163</v>
      </c>
      <c r="R68" s="122">
        <v>2.0582980150850272</v>
      </c>
      <c r="S68" s="122">
        <v>2.1486811663643857</v>
      </c>
      <c r="T68" s="122">
        <v>2.5726082697047108</v>
      </c>
      <c r="U68" s="122">
        <v>2.9483869693984959</v>
      </c>
      <c r="V68" s="122">
        <v>3.3792619292916388</v>
      </c>
      <c r="W68" s="122">
        <v>4.0437824671006481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1.1548117425256967E-3</v>
      </c>
      <c r="D69" s="98">
        <v>1.1464495759583649E-2</v>
      </c>
      <c r="E69" s="98">
        <v>2.7100915231174499E-2</v>
      </c>
      <c r="F69" s="98">
        <v>7.6874718418921573E-2</v>
      </c>
      <c r="G69" s="98">
        <v>8.6928120044171928E-2</v>
      </c>
      <c r="H69" s="98">
        <v>0.12957117969127732</v>
      </c>
      <c r="I69" s="98">
        <v>0.11644116691503593</v>
      </c>
      <c r="J69" s="98">
        <v>0.10170336147223588</v>
      </c>
      <c r="K69" s="98">
        <v>9.1025190090710473E-2</v>
      </c>
      <c r="L69" s="98">
        <v>2.8976857905652863E-2</v>
      </c>
      <c r="M69" s="98">
        <v>1.8104164509397551E-2</v>
      </c>
      <c r="N69" s="98">
        <v>1.1457208300493401E-2</v>
      </c>
      <c r="O69" s="98">
        <v>4.6761560615472215E-2</v>
      </c>
      <c r="P69" s="98">
        <v>7.0621136698098774E-2</v>
      </c>
      <c r="Q69" s="98">
        <v>0.14499983113304013</v>
      </c>
      <c r="R69" s="98">
        <v>0.1012710429252057</v>
      </c>
      <c r="S69" s="98">
        <v>0.17038736672263105</v>
      </c>
      <c r="T69" s="98">
        <v>0.16392901122310066</v>
      </c>
      <c r="U69" s="98">
        <v>0.11642118463771563</v>
      </c>
      <c r="V69" s="98">
        <v>0.10260536226799777</v>
      </c>
      <c r="W69" s="98">
        <v>9.6468169041286952E-2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6.624473309776912E-5</v>
      </c>
      <c r="E70" s="98">
        <v>3.456800376497458E-4</v>
      </c>
      <c r="F70" s="98">
        <v>6.2661446244824371E-4</v>
      </c>
      <c r="G70" s="98">
        <v>1.0876079853359005E-3</v>
      </c>
      <c r="H70" s="98">
        <v>2.2225769547853181E-3</v>
      </c>
      <c r="I70" s="98">
        <v>2.1378304522022933E-3</v>
      </c>
      <c r="J70" s="98">
        <v>2.1093630120005702E-3</v>
      </c>
      <c r="K70" s="98">
        <v>2.2733940812768821E-3</v>
      </c>
      <c r="L70" s="98">
        <v>4.1853803101534923E-4</v>
      </c>
      <c r="M70" s="98">
        <v>1.9788316959745434E-4</v>
      </c>
      <c r="N70" s="98">
        <v>2.8889125125043549E-4</v>
      </c>
      <c r="O70" s="98">
        <v>7.4059995878467751E-4</v>
      </c>
      <c r="P70" s="98">
        <v>9.9130473285485626E-5</v>
      </c>
      <c r="Q70" s="98">
        <v>4.522563319252164E-3</v>
      </c>
      <c r="R70" s="98">
        <v>0</v>
      </c>
      <c r="S70" s="98">
        <v>5.5987492409334807E-3</v>
      </c>
      <c r="T70" s="98">
        <v>5.7822992588006956E-3</v>
      </c>
      <c r="U70" s="98">
        <v>2.7465121915019302E-3</v>
      </c>
      <c r="V70" s="98">
        <v>3.1407938107946825E-3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5.7159587809367566E-6</v>
      </c>
      <c r="E71" s="101">
        <v>4.9127244764369199E-5</v>
      </c>
      <c r="F71" s="101">
        <v>6.8348571650194483E-5</v>
      </c>
      <c r="G71" s="101">
        <v>2.4055595645092138E-4</v>
      </c>
      <c r="H71" s="101">
        <v>4.5384165403856915E-4</v>
      </c>
      <c r="I71" s="101">
        <v>4.394163966856517E-4</v>
      </c>
      <c r="J71" s="101">
        <v>4.2237014891570142E-4</v>
      </c>
      <c r="K71" s="101">
        <v>4.7030864833052572E-4</v>
      </c>
      <c r="L71" s="101">
        <v>8.604103933199198E-5</v>
      </c>
      <c r="M71" s="101">
        <v>3.9340733187363123E-5</v>
      </c>
      <c r="N71" s="101">
        <v>4.789143574913566E-5</v>
      </c>
      <c r="O71" s="101">
        <v>1.3677683972767956E-4</v>
      </c>
      <c r="P71" s="101">
        <v>1.7572925003601754E-5</v>
      </c>
      <c r="Q71" s="101">
        <v>7.822623175248566E-4</v>
      </c>
      <c r="R71" s="101">
        <v>0</v>
      </c>
      <c r="S71" s="101">
        <v>1.1669926133720937E-3</v>
      </c>
      <c r="T71" s="101">
        <v>1.1721737618984966E-3</v>
      </c>
      <c r="U71" s="101">
        <v>5.3296738732853206E-4</v>
      </c>
      <c r="V71" s="101">
        <v>6.0233059410515167E-4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6.052877431683236E-5</v>
      </c>
      <c r="E72" s="104">
        <v>2.9655279288537661E-4</v>
      </c>
      <c r="F72" s="104">
        <v>5.5826589079804921E-4</v>
      </c>
      <c r="G72" s="104">
        <v>8.470520288849792E-4</v>
      </c>
      <c r="H72" s="104">
        <v>1.7687353007467487E-3</v>
      </c>
      <c r="I72" s="104">
        <v>1.6984140555166415E-3</v>
      </c>
      <c r="J72" s="104">
        <v>1.6869928630848688E-3</v>
      </c>
      <c r="K72" s="104">
        <v>1.8030854329463563E-3</v>
      </c>
      <c r="L72" s="104">
        <v>3.3249699168335728E-4</v>
      </c>
      <c r="M72" s="104">
        <v>1.5854243641009121E-4</v>
      </c>
      <c r="N72" s="104">
        <v>2.4099981550129983E-4</v>
      </c>
      <c r="O72" s="104">
        <v>6.0382311905699795E-4</v>
      </c>
      <c r="P72" s="104">
        <v>8.1557548281883875E-5</v>
      </c>
      <c r="Q72" s="104">
        <v>3.7403010017273077E-3</v>
      </c>
      <c r="R72" s="104">
        <v>0</v>
      </c>
      <c r="S72" s="104">
        <v>4.4317566275613868E-3</v>
      </c>
      <c r="T72" s="104">
        <v>4.6101254969021987E-3</v>
      </c>
      <c r="U72" s="104">
        <v>2.213544804173398E-3</v>
      </c>
      <c r="V72" s="104">
        <v>2.5384632166895308E-3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1.7121251606360015E-2</v>
      </c>
      <c r="D73" s="101">
        <v>0.10114590919300941</v>
      </c>
      <c r="E73" s="101">
        <v>0.13269005259593816</v>
      </c>
      <c r="F73" s="101">
        <v>0.52456432478536441</v>
      </c>
      <c r="G73" s="101">
        <v>0.41494460960234486</v>
      </c>
      <c r="H73" s="101">
        <v>0.50523534682006399</v>
      </c>
      <c r="I73" s="101">
        <v>5.6635442260158098E-2</v>
      </c>
      <c r="J73" s="101">
        <v>0.16347087462372697</v>
      </c>
      <c r="K73" s="101">
        <v>0.7213447088483711</v>
      </c>
      <c r="L73" s="101">
        <v>0.31682298511238249</v>
      </c>
      <c r="M73" s="101">
        <v>0.30443000397127939</v>
      </c>
      <c r="N73" s="101">
        <v>0.15345978793103673</v>
      </c>
      <c r="O73" s="101">
        <v>0.49130408748462362</v>
      </c>
      <c r="P73" s="101">
        <v>0.65117241822550787</v>
      </c>
      <c r="Q73" s="101">
        <v>0.2905947284508113</v>
      </c>
      <c r="R73" s="101">
        <v>0.37207174722589287</v>
      </c>
      <c r="S73" s="101">
        <v>0.43960403410739268</v>
      </c>
      <c r="T73" s="101">
        <v>0.27837837769444984</v>
      </c>
      <c r="U73" s="101">
        <v>0.77549639140924642</v>
      </c>
      <c r="V73" s="101">
        <v>0.77580810259428046</v>
      </c>
      <c r="W73" s="101">
        <v>1.5188812066400024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3.7518978758822236E-2</v>
      </c>
      <c r="D74" s="104">
        <v>0.13392324300679348</v>
      </c>
      <c r="E74" s="104">
        <v>0.28432667377903253</v>
      </c>
      <c r="F74" s="104">
        <v>0.6061219187594481</v>
      </c>
      <c r="G74" s="104">
        <v>0.70522105079628161</v>
      </c>
      <c r="H74" s="104">
        <v>1.0055555139478485</v>
      </c>
      <c r="I74" s="104">
        <v>1.6293522833502643</v>
      </c>
      <c r="J74" s="104">
        <v>1.7901672997652001</v>
      </c>
      <c r="K74" s="104">
        <v>1.4420496646905725</v>
      </c>
      <c r="L74" s="104">
        <v>0.76974373484918557</v>
      </c>
      <c r="M74" s="104">
        <v>0.52020057739064707</v>
      </c>
      <c r="N74" s="104">
        <v>0.28583849205599471</v>
      </c>
      <c r="O74" s="104">
        <v>0.9218776209184103</v>
      </c>
      <c r="P74" s="104">
        <v>1.8157781341495305</v>
      </c>
      <c r="Q74" s="104">
        <v>2.9103708355104128</v>
      </c>
      <c r="R74" s="104">
        <v>1.5849552249339285</v>
      </c>
      <c r="S74" s="104">
        <v>1.5330910162934286</v>
      </c>
      <c r="T74" s="104">
        <v>2.1245185815283598</v>
      </c>
      <c r="U74" s="104">
        <v>2.0537228811600321</v>
      </c>
      <c r="V74" s="104">
        <v>2.4977076706185661</v>
      </c>
      <c r="W74" s="104">
        <v>2.4284330914193593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7.3504390594759392E-3</v>
      </c>
      <c r="D75" s="98">
        <v>2.690720783587066E-2</v>
      </c>
      <c r="E75" s="98">
        <v>5.5254931784749495E-2</v>
      </c>
      <c r="F75" s="98">
        <v>0.12042133206965998</v>
      </c>
      <c r="G75" s="98">
        <v>0.15893771385926944</v>
      </c>
      <c r="H75" s="98">
        <v>0.20413393607110644</v>
      </c>
      <c r="I75" s="98">
        <v>0.33500884045310797</v>
      </c>
      <c r="J75" s="98">
        <v>0.36158080135665949</v>
      </c>
      <c r="K75" s="98">
        <v>0.29386232258070083</v>
      </c>
      <c r="L75" s="98">
        <v>0.15801623213594609</v>
      </c>
      <c r="M75" s="98">
        <v>0.10445324934686528</v>
      </c>
      <c r="N75" s="98">
        <v>4.7825222691153614E-2</v>
      </c>
      <c r="O75" s="98">
        <v>0.16836063548717844</v>
      </c>
      <c r="P75" s="98">
        <v>0.32540220146507826</v>
      </c>
      <c r="Q75" s="98">
        <v>0.49846467859574212</v>
      </c>
      <c r="R75" s="98">
        <v>0.31767111616538585</v>
      </c>
      <c r="S75" s="98">
        <v>0.31657963626029428</v>
      </c>
      <c r="T75" s="98">
        <v>0.42718912471441345</v>
      </c>
      <c r="U75" s="98">
        <v>0.39836101054895717</v>
      </c>
      <c r="V75" s="98">
        <v>0.47742408653397439</v>
      </c>
      <c r="W75" s="98">
        <v>0.477680990864911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3.0168539699346294E-2</v>
      </c>
      <c r="D76" s="98">
        <v>0.10701603517092283</v>
      </c>
      <c r="E76" s="98">
        <v>0.22907174199428304</v>
      </c>
      <c r="F76" s="98">
        <v>0.48570058668978816</v>
      </c>
      <c r="G76" s="98">
        <v>0.54628333693701214</v>
      </c>
      <c r="H76" s="98">
        <v>0.80142157787674206</v>
      </c>
      <c r="I76" s="98">
        <v>1.2943434428971563</v>
      </c>
      <c r="J76" s="98">
        <v>1.4285864984085406</v>
      </c>
      <c r="K76" s="98">
        <v>1.1481873421098716</v>
      </c>
      <c r="L76" s="98">
        <v>0.6117275027132395</v>
      </c>
      <c r="M76" s="98">
        <v>0.41574732804378178</v>
      </c>
      <c r="N76" s="98">
        <v>0.23801326936484107</v>
      </c>
      <c r="O76" s="98">
        <v>0.75351698543123191</v>
      </c>
      <c r="P76" s="98">
        <v>1.4903759326844523</v>
      </c>
      <c r="Q76" s="98">
        <v>2.4119061569146707</v>
      </c>
      <c r="R76" s="98">
        <v>1.2672841087685427</v>
      </c>
      <c r="S76" s="98">
        <v>1.2165113800331342</v>
      </c>
      <c r="T76" s="98">
        <v>1.6973294568139463</v>
      </c>
      <c r="U76" s="98">
        <v>1.6553618706110749</v>
      </c>
      <c r="V76" s="98">
        <v>2.0202835840845919</v>
      </c>
      <c r="W76" s="98">
        <v>1.9507521005544484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2.5604572605397898E-2</v>
      </c>
      <c r="D77" s="122">
        <v>0.12639827861530356</v>
      </c>
      <c r="E77" s="122">
        <v>0.22223975705012897</v>
      </c>
      <c r="F77" s="122">
        <v>0.62885386973136748</v>
      </c>
      <c r="G77" s="122">
        <v>0.63426716771694491</v>
      </c>
      <c r="H77" s="122">
        <v>0.85317164934115164</v>
      </c>
      <c r="I77" s="122">
        <v>0.89587815654005731</v>
      </c>
      <c r="J77" s="122">
        <v>0.95927640388761481</v>
      </c>
      <c r="K77" s="122">
        <v>1.0360298740161402</v>
      </c>
      <c r="L77" s="122">
        <v>0.49804358336487609</v>
      </c>
      <c r="M77" s="122">
        <v>0.36043456575471322</v>
      </c>
      <c r="N77" s="122">
        <v>0.20507322739687645</v>
      </c>
      <c r="O77" s="122">
        <v>0.67524331451970987</v>
      </c>
      <c r="P77" s="122">
        <v>1.1805672259399451</v>
      </c>
      <c r="Q77" s="122">
        <v>1.5466714256000305</v>
      </c>
      <c r="R77" s="122">
        <v>0.97990202751928301</v>
      </c>
      <c r="S77" s="122">
        <v>1.010890226069157</v>
      </c>
      <c r="T77" s="122">
        <v>1.2546518857161193</v>
      </c>
      <c r="U77" s="122">
        <v>1.4788467148914002</v>
      </c>
      <c r="V77" s="122">
        <v>1.9402292918527735</v>
      </c>
      <c r="W77" s="122">
        <v>2.1355024826640219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1.4282658620072005E-4</v>
      </c>
      <c r="D78" s="98">
        <v>1.3770692704178581E-3</v>
      </c>
      <c r="E78" s="98">
        <v>2.9365410631139767E-3</v>
      </c>
      <c r="F78" s="98">
        <v>7.4311831549080474E-3</v>
      </c>
      <c r="G78" s="98">
        <v>8.3742223240481726E-3</v>
      </c>
      <c r="H78" s="98">
        <v>1.2135978508978577E-2</v>
      </c>
      <c r="I78" s="98">
        <v>1.0377452079909227E-2</v>
      </c>
      <c r="J78" s="98">
        <v>8.3398144740532074E-3</v>
      </c>
      <c r="K78" s="98">
        <v>7.6510307792261789E-3</v>
      </c>
      <c r="L78" s="98">
        <v>3.2854592654984653E-3</v>
      </c>
      <c r="M78" s="98">
        <v>2.0520182603571036E-3</v>
      </c>
      <c r="N78" s="98">
        <v>1.4332027297569176E-3</v>
      </c>
      <c r="O78" s="98">
        <v>5.6771577198438603E-3</v>
      </c>
      <c r="P78" s="98">
        <v>1.3795870797396435E-2</v>
      </c>
      <c r="Q78" s="98">
        <v>2.4308497254009589E-2</v>
      </c>
      <c r="R78" s="98">
        <v>2.9503116759807334E-2</v>
      </c>
      <c r="S78" s="98">
        <v>2.0580511024499881E-2</v>
      </c>
      <c r="T78" s="98">
        <v>2.3031021546478375E-2</v>
      </c>
      <c r="U78" s="98">
        <v>2.2758456493597583E-2</v>
      </c>
      <c r="V78" s="98">
        <v>1.7630189254392119E-2</v>
      </c>
      <c r="W78" s="98">
        <v>1.9891388556304943E-2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2.5461746019197179E-2</v>
      </c>
      <c r="D79" s="33">
        <v>0.1250212093448857</v>
      </c>
      <c r="E79" s="33">
        <v>0.21930321598701499</v>
      </c>
      <c r="F79" s="33">
        <v>0.62142268657645938</v>
      </c>
      <c r="G79" s="33">
        <v>0.62589294539289675</v>
      </c>
      <c r="H79" s="33">
        <v>0.84103567083217301</v>
      </c>
      <c r="I79" s="33">
        <v>0.88550070446014806</v>
      </c>
      <c r="J79" s="33">
        <v>0.95093658941356163</v>
      </c>
      <c r="K79" s="33">
        <v>1.0283788432369141</v>
      </c>
      <c r="L79" s="33">
        <v>0.49475812409937764</v>
      </c>
      <c r="M79" s="33">
        <v>0.35838254749435611</v>
      </c>
      <c r="N79" s="33">
        <v>0.20364002466711953</v>
      </c>
      <c r="O79" s="33">
        <v>0.66956615679986597</v>
      </c>
      <c r="P79" s="33">
        <v>1.1667713551425487</v>
      </c>
      <c r="Q79" s="33">
        <v>1.5223629283460209</v>
      </c>
      <c r="R79" s="33">
        <v>0.95039891075947569</v>
      </c>
      <c r="S79" s="33">
        <v>0.99030971504465704</v>
      </c>
      <c r="T79" s="33">
        <v>1.2316208641696409</v>
      </c>
      <c r="U79" s="33">
        <v>1.4560882583978025</v>
      </c>
      <c r="V79" s="33">
        <v>1.9225991025983813</v>
      </c>
      <c r="W79" s="33">
        <v>2.1156110941077171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7.3272057691900487</v>
      </c>
      <c r="D81" s="117">
        <f t="shared" si="28"/>
        <v>2.6065671015321197</v>
      </c>
      <c r="E81" s="117">
        <f t="shared" si="28"/>
        <v>3.8795334771983034</v>
      </c>
      <c r="F81" s="117">
        <f t="shared" si="28"/>
        <v>15.264968769689645</v>
      </c>
      <c r="G81" s="117">
        <f t="shared" si="28"/>
        <v>14.73243769782392</v>
      </c>
      <c r="H81" s="117">
        <f t="shared" si="28"/>
        <v>18.31456555628672</v>
      </c>
      <c r="I81" s="117">
        <f t="shared" si="28"/>
        <v>23.66825376786143</v>
      </c>
      <c r="J81" s="117">
        <f t="shared" si="28"/>
        <v>13.901877005670904</v>
      </c>
      <c r="K81" s="117">
        <f t="shared" si="28"/>
        <v>17.524491714283204</v>
      </c>
      <c r="L81" s="117">
        <f t="shared" si="28"/>
        <v>22.674090969202936</v>
      </c>
      <c r="M81" s="117">
        <f t="shared" si="28"/>
        <v>37.072575636879826</v>
      </c>
      <c r="N81" s="117">
        <f t="shared" si="28"/>
        <v>36.993358007118722</v>
      </c>
      <c r="O81" s="117">
        <f t="shared" si="28"/>
        <v>22.391062814525995</v>
      </c>
      <c r="P81" s="117">
        <f t="shared" si="28"/>
        <v>7.1980641836338446</v>
      </c>
      <c r="Q81" s="117">
        <f t="shared" si="28"/>
        <v>12.639229256428711</v>
      </c>
      <c r="R81" s="117">
        <f t="shared" ref="R81:V81" si="29">R82+R85+R87+R100</f>
        <v>13.018934984615353</v>
      </c>
      <c r="S81" s="117">
        <f t="shared" si="29"/>
        <v>10.418678975237359</v>
      </c>
      <c r="T81" s="117">
        <f t="shared" si="29"/>
        <v>10.355255994278725</v>
      </c>
      <c r="U81" s="117">
        <f t="shared" si="29"/>
        <v>3.1313815278062416</v>
      </c>
      <c r="V81" s="117">
        <f t="shared" si="29"/>
        <v>0.5706411472546542</v>
      </c>
      <c r="W81" s="117">
        <f t="shared" ref="W81" si="30">W82+W85+W87+W100</f>
        <v>17.008131183292786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5.2329488682966696</v>
      </c>
      <c r="D82" s="122">
        <f t="shared" si="31"/>
        <v>1.9144057224198168</v>
      </c>
      <c r="E82" s="122">
        <f t="shared" si="31"/>
        <v>2.7820022971486837</v>
      </c>
      <c r="F82" s="122">
        <f t="shared" si="31"/>
        <v>11.368245088642599</v>
      </c>
      <c r="G82" s="122">
        <f t="shared" si="31"/>
        <v>10.593309789134993</v>
      </c>
      <c r="H82" s="122">
        <f t="shared" si="31"/>
        <v>12.849228130070895</v>
      </c>
      <c r="I82" s="122">
        <f t="shared" si="31"/>
        <v>17.788945239339686</v>
      </c>
      <c r="J82" s="122">
        <f t="shared" si="31"/>
        <v>10.375667829667089</v>
      </c>
      <c r="K82" s="122">
        <f t="shared" si="31"/>
        <v>11.734935596792324</v>
      </c>
      <c r="L82" s="122">
        <f t="shared" si="31"/>
        <v>14.696605815829336</v>
      </c>
      <c r="M82" s="122">
        <f t="shared" si="31"/>
        <v>25.510313083245514</v>
      </c>
      <c r="N82" s="122">
        <f t="shared" si="31"/>
        <v>23.080169049393966</v>
      </c>
      <c r="O82" s="122">
        <f t="shared" si="31"/>
        <v>15.233095591263337</v>
      </c>
      <c r="P82" s="122">
        <f t="shared" si="31"/>
        <v>4.8762465698077921</v>
      </c>
      <c r="Q82" s="122">
        <f t="shared" si="31"/>
        <v>8.3572596518274995</v>
      </c>
      <c r="R82" s="122">
        <f t="shared" ref="R82:V82" si="32">SUM(R83:R84)</f>
        <v>7.5849431997705992</v>
      </c>
      <c r="S82" s="122">
        <f t="shared" si="32"/>
        <v>5.6724655102033159</v>
      </c>
      <c r="T82" s="122">
        <f t="shared" si="32"/>
        <v>6.0039241907094372</v>
      </c>
      <c r="U82" s="122">
        <f t="shared" si="32"/>
        <v>1.7394190063713988</v>
      </c>
      <c r="V82" s="122">
        <f t="shared" si="32"/>
        <v>0.29764539885140812</v>
      </c>
      <c r="W82" s="122">
        <f t="shared" ref="W82" si="33">SUM(W83:W84)</f>
        <v>9.3175170252423936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5.1848162317457431</v>
      </c>
      <c r="D83" s="98">
        <v>1.8962777672451512</v>
      </c>
      <c r="E83" s="98">
        <v>2.7571634290000389</v>
      </c>
      <c r="F83" s="98">
        <v>11.260185494478076</v>
      </c>
      <c r="G83" s="98">
        <v>10.494032335721913</v>
      </c>
      <c r="H83" s="98">
        <v>12.731861941281458</v>
      </c>
      <c r="I83" s="98">
        <v>17.63655036080096</v>
      </c>
      <c r="J83" s="98">
        <v>10.286558102149133</v>
      </c>
      <c r="K83" s="98">
        <v>11.629318754323492</v>
      </c>
      <c r="L83" s="98">
        <v>14.571689760072735</v>
      </c>
      <c r="M83" s="98">
        <v>25.29414018152676</v>
      </c>
      <c r="N83" s="98">
        <v>22.906110650085996</v>
      </c>
      <c r="O83" s="98">
        <v>15.107099897326776</v>
      </c>
      <c r="P83" s="98">
        <v>4.8347513673038662</v>
      </c>
      <c r="Q83" s="98">
        <v>8.290065137360104</v>
      </c>
      <c r="R83" s="98">
        <v>7.5243250150155054</v>
      </c>
      <c r="S83" s="98">
        <v>5.6272955341185646</v>
      </c>
      <c r="T83" s="98">
        <v>5.9563220246376618</v>
      </c>
      <c r="U83" s="98">
        <v>1.7256758021240943</v>
      </c>
      <c r="V83" s="98">
        <v>0.29529941834801382</v>
      </c>
      <c r="W83" s="98">
        <v>9.2441672809390045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4.8132636550926353E-2</v>
      </c>
      <c r="D84" s="98">
        <v>1.8127955174665679E-2</v>
      </c>
      <c r="E84" s="98">
        <v>2.483886814864468E-2</v>
      </c>
      <c r="F84" s="98">
        <v>0.10805959416452271</v>
      </c>
      <c r="G84" s="98">
        <v>9.9277453413080682E-2</v>
      </c>
      <c r="H84" s="98">
        <v>0.11736618878943592</v>
      </c>
      <c r="I84" s="98">
        <v>0.15239487853872444</v>
      </c>
      <c r="J84" s="98">
        <v>8.9109727517955373E-2</v>
      </c>
      <c r="K84" s="98">
        <v>0.10561684246883235</v>
      </c>
      <c r="L84" s="98">
        <v>0.12491605575660096</v>
      </c>
      <c r="M84" s="98">
        <v>0.21617290171875295</v>
      </c>
      <c r="N84" s="98">
        <v>0.17405839930797018</v>
      </c>
      <c r="O84" s="98">
        <v>0.12599569393656132</v>
      </c>
      <c r="P84" s="98">
        <v>4.1495202503925771E-2</v>
      </c>
      <c r="Q84" s="98">
        <v>6.7194514467396257E-2</v>
      </c>
      <c r="R84" s="98">
        <v>6.0618184755093604E-2</v>
      </c>
      <c r="S84" s="98">
        <v>4.5169976084751554E-2</v>
      </c>
      <c r="T84" s="98">
        <v>4.7602166071774983E-2</v>
      </c>
      <c r="U84" s="98">
        <v>1.3743204247304358E-2</v>
      </c>
      <c r="V84" s="98">
        <v>2.345980503394322E-3</v>
      </c>
      <c r="W84" s="98">
        <v>7.3349744303389738E-2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0.38303328981722984</v>
      </c>
      <c r="D85" s="122">
        <f t="shared" si="34"/>
        <v>7.8579743430629512E-2</v>
      </c>
      <c r="E85" s="122">
        <f t="shared" si="34"/>
        <v>0.27415394446139546</v>
      </c>
      <c r="F85" s="122">
        <f t="shared" si="34"/>
        <v>0.49189772149572386</v>
      </c>
      <c r="G85" s="122">
        <f t="shared" si="34"/>
        <v>1.1001074581166146</v>
      </c>
      <c r="H85" s="122">
        <f t="shared" si="34"/>
        <v>1.686768735863619</v>
      </c>
      <c r="I85" s="122">
        <f t="shared" si="34"/>
        <v>1.2394812473277383</v>
      </c>
      <c r="J85" s="122">
        <f t="shared" si="34"/>
        <v>0.18983032608697392</v>
      </c>
      <c r="K85" s="122">
        <f t="shared" si="34"/>
        <v>1.226221540488214</v>
      </c>
      <c r="L85" s="122">
        <f t="shared" si="34"/>
        <v>2.2849648133842488</v>
      </c>
      <c r="M85" s="122">
        <f t="shared" si="34"/>
        <v>3.3257822555996972</v>
      </c>
      <c r="N85" s="122">
        <f t="shared" si="34"/>
        <v>7.3293999314242457</v>
      </c>
      <c r="O85" s="122">
        <f t="shared" si="34"/>
        <v>1.6242138423408887</v>
      </c>
      <c r="P85" s="122">
        <f t="shared" si="34"/>
        <v>0.43557883301969963</v>
      </c>
      <c r="Q85" s="122">
        <f t="shared" si="34"/>
        <v>1.1156931265073622</v>
      </c>
      <c r="R85" s="122">
        <f t="shared" si="34"/>
        <v>1.8609992700058036</v>
      </c>
      <c r="S85" s="122">
        <f t="shared" si="34"/>
        <v>2.0542486622111382</v>
      </c>
      <c r="T85" s="122">
        <f t="shared" si="34"/>
        <v>1.3473721678109858</v>
      </c>
      <c r="U85" s="122">
        <f t="shared" si="34"/>
        <v>0.45782107046354265</v>
      </c>
      <c r="V85" s="122">
        <f t="shared" si="34"/>
        <v>9.9675132599085836E-2</v>
      </c>
      <c r="W85" s="122">
        <f t="shared" si="34"/>
        <v>2.4030747266250798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0.38303328981722984</v>
      </c>
      <c r="D86" s="98">
        <v>7.8579743430629512E-2</v>
      </c>
      <c r="E86" s="98">
        <v>0.27415394446139546</v>
      </c>
      <c r="F86" s="98">
        <v>0.49189772149572386</v>
      </c>
      <c r="G86" s="98">
        <v>1.1001074581166146</v>
      </c>
      <c r="H86" s="98">
        <v>1.686768735863619</v>
      </c>
      <c r="I86" s="98">
        <v>1.2394812473277383</v>
      </c>
      <c r="J86" s="98">
        <v>0.18983032608697392</v>
      </c>
      <c r="K86" s="98">
        <v>1.226221540488214</v>
      </c>
      <c r="L86" s="98">
        <v>2.2849648133842488</v>
      </c>
      <c r="M86" s="98">
        <v>3.3257822555996972</v>
      </c>
      <c r="N86" s="98">
        <v>7.3293999314242457</v>
      </c>
      <c r="O86" s="98">
        <v>1.6242138423408887</v>
      </c>
      <c r="P86" s="98">
        <v>0.43557883301969963</v>
      </c>
      <c r="Q86" s="98">
        <v>1.1156931265073622</v>
      </c>
      <c r="R86" s="98">
        <v>1.8609992700058036</v>
      </c>
      <c r="S86" s="98">
        <v>2.0542486622111382</v>
      </c>
      <c r="T86" s="98">
        <v>1.3473721678109858</v>
      </c>
      <c r="U86" s="98">
        <v>0.45782107046354265</v>
      </c>
      <c r="V86" s="98">
        <v>9.9675132599085836E-2</v>
      </c>
      <c r="W86" s="98">
        <v>2.4030747266250798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1.1732414935835205</v>
      </c>
      <c r="D87" s="122">
        <v>0.4075827430946502</v>
      </c>
      <c r="E87" s="122">
        <v>0.55209138413323078</v>
      </c>
      <c r="F87" s="122">
        <v>2.252451892060261</v>
      </c>
      <c r="G87" s="122">
        <v>2.0015797909762689</v>
      </c>
      <c r="H87" s="122">
        <v>2.4904588969201704</v>
      </c>
      <c r="I87" s="122">
        <v>3.0901041801601821</v>
      </c>
      <c r="J87" s="122">
        <v>2.2772050125490315</v>
      </c>
      <c r="K87" s="122">
        <v>3.1376153731744854</v>
      </c>
      <c r="L87" s="122">
        <v>3.9316723765515342</v>
      </c>
      <c r="M87" s="122">
        <v>5.7843114691257451</v>
      </c>
      <c r="N87" s="122">
        <v>4.5739241344215618</v>
      </c>
      <c r="O87" s="122">
        <v>3.7408678981759795</v>
      </c>
      <c r="P87" s="122">
        <v>1.2776320289762002</v>
      </c>
      <c r="Q87" s="122">
        <v>2.1627337430149436</v>
      </c>
      <c r="R87" s="122">
        <v>2.4372655100399276</v>
      </c>
      <c r="S87" s="122">
        <v>1.8417601636665553</v>
      </c>
      <c r="T87" s="122">
        <v>2.0119895763543583</v>
      </c>
      <c r="U87" s="122">
        <v>0.61821232517425917</v>
      </c>
      <c r="V87" s="122">
        <v>0.10976841710011376</v>
      </c>
      <c r="W87" s="122">
        <v>3.4570866540232728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3.5657566146195371E-4</v>
      </c>
      <c r="D88" s="98">
        <v>9.1064627648446475E-5</v>
      </c>
      <c r="E88" s="98">
        <v>1.7116209571537013E-4</v>
      </c>
      <c r="F88" s="98">
        <v>9.209499922621892E-4</v>
      </c>
      <c r="G88" s="98">
        <v>1.1189828622984804E-3</v>
      </c>
      <c r="H88" s="98">
        <v>1.6560712799492344E-3</v>
      </c>
      <c r="I88" s="98">
        <v>2.5496134693919702E-3</v>
      </c>
      <c r="J88" s="98">
        <v>7.3576241384400616E-3</v>
      </c>
      <c r="K88" s="98">
        <v>6.4389972690719628E-3</v>
      </c>
      <c r="L88" s="98">
        <v>9.5992803930349552E-3</v>
      </c>
      <c r="M88" s="98">
        <v>1.277788243934954E-2</v>
      </c>
      <c r="N88" s="98">
        <v>1.6019844242945034E-2</v>
      </c>
      <c r="O88" s="98">
        <v>2.0498956071805911E-2</v>
      </c>
      <c r="P88" s="98">
        <v>6.4901181967273241E-3</v>
      </c>
      <c r="Q88" s="98">
        <v>2.2796794055897036E-2</v>
      </c>
      <c r="R88" s="98">
        <v>4.1563773247615975E-2</v>
      </c>
      <c r="S88" s="98">
        <v>3.9424418036108029E-2</v>
      </c>
      <c r="T88" s="98">
        <v>3.1689773105589923E-2</v>
      </c>
      <c r="U88" s="98">
        <v>1.7478826278482223E-2</v>
      </c>
      <c r="V88" s="98">
        <v>5.8078377326104278E-3</v>
      </c>
      <c r="W88" s="98">
        <v>7.5128323270240549E-2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1.0203987652377197E-4</v>
      </c>
      <c r="J89" s="98">
        <v>9.5560043991950951E-5</v>
      </c>
      <c r="K89" s="98">
        <v>9.903458092100546E-5</v>
      </c>
      <c r="L89" s="98">
        <v>1.9798703849314341E-4</v>
      </c>
      <c r="M89" s="98">
        <v>8.5716511603665062E-5</v>
      </c>
      <c r="N89" s="98">
        <v>3.9315109075624942E-4</v>
      </c>
      <c r="O89" s="98">
        <v>3.2709609605257445E-4</v>
      </c>
      <c r="P89" s="98">
        <v>0</v>
      </c>
      <c r="Q89" s="98">
        <v>4.6142790674511198E-4</v>
      </c>
      <c r="R89" s="98">
        <v>8.6148828352775584E-4</v>
      </c>
      <c r="S89" s="98">
        <v>9.2774918059633472E-4</v>
      </c>
      <c r="T89" s="98">
        <v>4.8903684357361351E-4</v>
      </c>
      <c r="U89" s="98">
        <v>6.811763455987841E-4</v>
      </c>
      <c r="V89" s="98">
        <v>1.1390566560816432E-4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2.1495574064699856E-5</v>
      </c>
      <c r="J90" s="101">
        <v>1.9058249595507002E-5</v>
      </c>
      <c r="K90" s="101">
        <v>1.9693274030401285E-5</v>
      </c>
      <c r="L90" s="101">
        <v>3.997870615599507E-5</v>
      </c>
      <c r="M90" s="101">
        <v>1.6287353004327116E-5</v>
      </c>
      <c r="N90" s="101">
        <v>6.5335815230634352E-5</v>
      </c>
      <c r="O90" s="101">
        <v>6.0457359416326095E-5</v>
      </c>
      <c r="P90" s="101">
        <v>0</v>
      </c>
      <c r="Q90" s="101">
        <v>7.5552573301145541E-5</v>
      </c>
      <c r="R90" s="101">
        <v>1.7136695538222765E-4</v>
      </c>
      <c r="S90" s="101">
        <v>1.9389165269507517E-4</v>
      </c>
      <c r="T90" s="101">
        <v>9.5366872721392801E-5</v>
      </c>
      <c r="U90" s="101">
        <v>1.335480206946226E-4</v>
      </c>
      <c r="V90" s="101">
        <v>2.1933234506464243E-5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8.0544302459072118E-5</v>
      </c>
      <c r="J91" s="104">
        <v>7.6501794396443949E-5</v>
      </c>
      <c r="K91" s="104">
        <v>7.9341306890604182E-5</v>
      </c>
      <c r="L91" s="104">
        <v>1.5800833233714834E-4</v>
      </c>
      <c r="M91" s="104">
        <v>6.9429158599337943E-5</v>
      </c>
      <c r="N91" s="104">
        <v>3.2781527552561509E-4</v>
      </c>
      <c r="O91" s="104">
        <v>2.6663873663624834E-4</v>
      </c>
      <c r="P91" s="104">
        <v>0</v>
      </c>
      <c r="Q91" s="104">
        <v>3.8587533344396644E-4</v>
      </c>
      <c r="R91" s="104">
        <v>6.9012132814552814E-4</v>
      </c>
      <c r="S91" s="104">
        <v>7.3385752790125958E-4</v>
      </c>
      <c r="T91" s="104">
        <v>3.9366997085222069E-4</v>
      </c>
      <c r="U91" s="104">
        <v>5.476283249041615E-4</v>
      </c>
      <c r="V91" s="104">
        <v>9.197243110170008E-5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1.1317708064340569E-2</v>
      </c>
      <c r="D92" s="101">
        <v>4.501805481667797E-3</v>
      </c>
      <c r="E92" s="101">
        <v>5.998766373036625E-3</v>
      </c>
      <c r="F92" s="101">
        <v>1.5986525014626354E-2</v>
      </c>
      <c r="G92" s="101">
        <v>1.1768530423596605E-2</v>
      </c>
      <c r="H92" s="101">
        <v>1.0470021414801347E-2</v>
      </c>
      <c r="I92" s="101">
        <v>5.8319537324557939E-3</v>
      </c>
      <c r="J92" s="101">
        <v>6.0299785274510733E-3</v>
      </c>
      <c r="K92" s="101">
        <v>1.1166136149299722E-2</v>
      </c>
      <c r="L92" s="101">
        <v>1.4570690171921181E-2</v>
      </c>
      <c r="M92" s="101">
        <v>1.794870997738748E-2</v>
      </c>
      <c r="N92" s="101">
        <v>1.2767298939510492E-2</v>
      </c>
      <c r="O92" s="101">
        <v>2.5234860997979853E-2</v>
      </c>
      <c r="P92" s="101">
        <v>8.4547009731592224E-3</v>
      </c>
      <c r="Q92" s="101">
        <v>8.2410632263504591E-3</v>
      </c>
      <c r="R92" s="101">
        <v>7.6109554970525527E-3</v>
      </c>
      <c r="S92" s="101">
        <v>8.8206659083501279E-3</v>
      </c>
      <c r="T92" s="101">
        <v>1.1544543940414731E-2</v>
      </c>
      <c r="U92" s="101">
        <v>5.0755528132467647E-3</v>
      </c>
      <c r="V92" s="101">
        <v>1.0200767056187652E-3</v>
      </c>
      <c r="W92" s="101">
        <v>1.7068589849682642E-2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1.7546994943057467E-4</v>
      </c>
      <c r="D93" s="104">
        <v>9.18746471869029E-5</v>
      </c>
      <c r="E93" s="104">
        <v>9.2294218919132477E-5</v>
      </c>
      <c r="F93" s="104">
        <v>9.4034697779971514E-5</v>
      </c>
      <c r="G93" s="104">
        <v>9.2654247824208879E-5</v>
      </c>
      <c r="H93" s="104">
        <v>1.9035684659360054E-4</v>
      </c>
      <c r="I93" s="104">
        <v>1.8226672646917216E-4</v>
      </c>
      <c r="J93" s="104">
        <v>2.9669042589206343E-4</v>
      </c>
      <c r="K93" s="104">
        <v>2.1079717851072853E-4</v>
      </c>
      <c r="L93" s="104">
        <v>1.9966149017482939E-4</v>
      </c>
      <c r="M93" s="104">
        <v>8.3471072064214731E-5</v>
      </c>
      <c r="N93" s="104">
        <v>2.2399439981343671E-4</v>
      </c>
      <c r="O93" s="104">
        <v>9.0569459236542957E-4</v>
      </c>
      <c r="P93" s="104">
        <v>1.112726792767794E-4</v>
      </c>
      <c r="Q93" s="104">
        <v>2.1136922643809011E-4</v>
      </c>
      <c r="R93" s="104">
        <v>1.0428581558295155E-4</v>
      </c>
      <c r="S93" s="104">
        <v>2.1779343122411564E-4</v>
      </c>
      <c r="T93" s="104">
        <v>3.2653848687007347E-4</v>
      </c>
      <c r="U93" s="104">
        <v>1.1022775859362613E-4</v>
      </c>
      <c r="V93" s="104">
        <v>0</v>
      </c>
      <c r="W93" s="104">
        <v>2.3361632828322631E-4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3.4356070624116941E-5</v>
      </c>
      <c r="D94" s="98">
        <v>1.85033342462747E-5</v>
      </c>
      <c r="E94" s="98">
        <v>1.8055511799214943E-5</v>
      </c>
      <c r="F94" s="98">
        <v>1.875656951449586E-5</v>
      </c>
      <c r="G94" s="98">
        <v>2.101720549866566E-5</v>
      </c>
      <c r="H94" s="98">
        <v>3.8777883951706332E-5</v>
      </c>
      <c r="I94" s="98">
        <v>3.7179863460546611E-5</v>
      </c>
      <c r="J94" s="98">
        <v>5.9495824334228338E-5</v>
      </c>
      <c r="K94" s="98">
        <v>4.2428040453480702E-5</v>
      </c>
      <c r="L94" s="98">
        <v>3.9963500094144816E-5</v>
      </c>
      <c r="M94" s="98">
        <v>1.3004549089605033E-5</v>
      </c>
      <c r="N94" s="98">
        <v>2.2398770069316661E-6</v>
      </c>
      <c r="O94" s="98">
        <v>1.6820342164799686E-4</v>
      </c>
      <c r="P94" s="98">
        <v>2.0083969899204757E-5</v>
      </c>
      <c r="Q94" s="98">
        <v>3.5712754136222992E-5</v>
      </c>
      <c r="R94" s="98">
        <v>2.049144691333822E-5</v>
      </c>
      <c r="S94" s="98">
        <v>4.4059569701106873E-5</v>
      </c>
      <c r="T94" s="98">
        <v>6.4529527963631071E-5</v>
      </c>
      <c r="U94" s="98">
        <v>2.1026745305499901E-5</v>
      </c>
      <c r="V94" s="98">
        <v>0</v>
      </c>
      <c r="W94" s="98">
        <v>4.5154319977951621E-5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1.4111387880645773E-4</v>
      </c>
      <c r="D95" s="98">
        <v>7.3371312940628204E-5</v>
      </c>
      <c r="E95" s="98">
        <v>7.4238707119917541E-5</v>
      </c>
      <c r="F95" s="98">
        <v>7.5278128265475654E-5</v>
      </c>
      <c r="G95" s="98">
        <v>7.1637042325543222E-5</v>
      </c>
      <c r="H95" s="98">
        <v>1.5157896264189421E-4</v>
      </c>
      <c r="I95" s="98">
        <v>1.4508686300862555E-4</v>
      </c>
      <c r="J95" s="98">
        <v>2.3719460155783507E-4</v>
      </c>
      <c r="K95" s="98">
        <v>1.6836913805724782E-4</v>
      </c>
      <c r="L95" s="98">
        <v>1.5969799008068458E-4</v>
      </c>
      <c r="M95" s="98">
        <v>7.0466522974609703E-5</v>
      </c>
      <c r="N95" s="98">
        <v>2.2175452280650504E-4</v>
      </c>
      <c r="O95" s="98">
        <v>7.3749117071743276E-4</v>
      </c>
      <c r="P95" s="98">
        <v>9.1188709377574634E-5</v>
      </c>
      <c r="Q95" s="98">
        <v>1.756564723018671E-4</v>
      </c>
      <c r="R95" s="98">
        <v>8.3794368669613329E-5</v>
      </c>
      <c r="S95" s="98">
        <v>1.7373386152300877E-4</v>
      </c>
      <c r="T95" s="98">
        <v>2.6200895890644241E-4</v>
      </c>
      <c r="U95" s="98">
        <v>8.920101328812623E-5</v>
      </c>
      <c r="V95" s="98">
        <v>0</v>
      </c>
      <c r="W95" s="98">
        <v>1.8846200830527468E-4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0.3640472313207993</v>
      </c>
      <c r="D96" s="101">
        <v>0.17328940714787994</v>
      </c>
      <c r="E96" s="101">
        <v>0.17364265890359004</v>
      </c>
      <c r="F96" s="101">
        <v>1.0370032295454625</v>
      </c>
      <c r="G96" s="101">
        <v>0.73667051033171937</v>
      </c>
      <c r="H96" s="101">
        <v>0.82866392574510495</v>
      </c>
      <c r="I96" s="101">
        <v>0.1034454231789467</v>
      </c>
      <c r="J96" s="101">
        <v>0.18946412736014787</v>
      </c>
      <c r="K96" s="101">
        <v>1.0402684027442679</v>
      </c>
      <c r="L96" s="101">
        <v>1.1390516011635965</v>
      </c>
      <c r="M96" s="101">
        <v>2.123820385329998</v>
      </c>
      <c r="N96" s="101">
        <v>1.5877946356936776</v>
      </c>
      <c r="O96" s="101">
        <v>1.2841735570260404</v>
      </c>
      <c r="P96" s="101">
        <v>0.3332804747999546</v>
      </c>
      <c r="Q96" s="101">
        <v>0.19341802204826888</v>
      </c>
      <c r="R96" s="101">
        <v>0.45379911843579213</v>
      </c>
      <c r="S96" s="101">
        <v>0.39942105016781276</v>
      </c>
      <c r="T96" s="101">
        <v>0.2279970148601782</v>
      </c>
      <c r="U96" s="101">
        <v>0.16305029465444409</v>
      </c>
      <c r="V96" s="101">
        <v>2.4340813258805154E-2</v>
      </c>
      <c r="W96" s="101">
        <v>1.2946216709074014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0.79734450858748807</v>
      </c>
      <c r="D97" s="104">
        <v>0.22960859119026711</v>
      </c>
      <c r="E97" s="104">
        <v>0.37218650254196961</v>
      </c>
      <c r="F97" s="104">
        <v>1.1984471528101299</v>
      </c>
      <c r="G97" s="104">
        <v>1.2519291131108301</v>
      </c>
      <c r="H97" s="104">
        <v>1.6494785216337213</v>
      </c>
      <c r="I97" s="104">
        <v>2.9779928831763947</v>
      </c>
      <c r="J97" s="104">
        <v>2.0739610320531083</v>
      </c>
      <c r="K97" s="104">
        <v>2.0794320052524138</v>
      </c>
      <c r="L97" s="104">
        <v>2.7680531562943136</v>
      </c>
      <c r="M97" s="104">
        <v>3.6295953037953423</v>
      </c>
      <c r="N97" s="104">
        <v>2.9567252100548589</v>
      </c>
      <c r="O97" s="104">
        <v>2.4097277333917351</v>
      </c>
      <c r="P97" s="104">
        <v>0.92929546232708216</v>
      </c>
      <c r="Q97" s="104">
        <v>1.9376050665512441</v>
      </c>
      <c r="R97" s="104">
        <v>1.9333258887603562</v>
      </c>
      <c r="S97" s="104">
        <v>1.3929484869424638</v>
      </c>
      <c r="T97" s="104">
        <v>1.7399426691177318</v>
      </c>
      <c r="U97" s="104">
        <v>0.43181624732389368</v>
      </c>
      <c r="V97" s="104">
        <v>7.8485783737471254E-2</v>
      </c>
      <c r="W97" s="104">
        <v>2.0700344536676649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0.15620980137690985</v>
      </c>
      <c r="D98" s="98">
        <v>4.6131843475031291E-2</v>
      </c>
      <c r="E98" s="98">
        <v>7.2329266670011563E-2</v>
      </c>
      <c r="F98" s="98">
        <v>0.23810160644225606</v>
      </c>
      <c r="G98" s="98">
        <v>0.28215089570429946</v>
      </c>
      <c r="H98" s="98">
        <v>0.33485425559836812</v>
      </c>
      <c r="I98" s="98">
        <v>0.61230094490011799</v>
      </c>
      <c r="J98" s="98">
        <v>0.41890190489492557</v>
      </c>
      <c r="K98" s="98">
        <v>0.42374873326102674</v>
      </c>
      <c r="L98" s="98">
        <v>0.56823759688714959</v>
      </c>
      <c r="M98" s="98">
        <v>0.72880161955460865</v>
      </c>
      <c r="N98" s="98">
        <v>0.49470608590994342</v>
      </c>
      <c r="O98" s="98">
        <v>0.4400836763351878</v>
      </c>
      <c r="P98" s="98">
        <v>0.16653730076685561</v>
      </c>
      <c r="Q98" s="98">
        <v>0.33185725851824754</v>
      </c>
      <c r="R98" s="98">
        <v>0.38749472750534081</v>
      </c>
      <c r="S98" s="98">
        <v>0.2876405383887336</v>
      </c>
      <c r="T98" s="98">
        <v>0.34986024237968866</v>
      </c>
      <c r="U98" s="98">
        <v>8.3759478084132283E-2</v>
      </c>
      <c r="V98" s="98">
        <v>1.5002157397180688E-2</v>
      </c>
      <c r="W98" s="98">
        <v>0.40718276836465617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0.64113470721057819</v>
      </c>
      <c r="D99" s="98">
        <v>0.18347674771523581</v>
      </c>
      <c r="E99" s="98">
        <v>0.29985723587195806</v>
      </c>
      <c r="F99" s="98">
        <v>0.96034554636787384</v>
      </c>
      <c r="G99" s="98">
        <v>0.9697782174065307</v>
      </c>
      <c r="H99" s="98">
        <v>1.3146242660353531</v>
      </c>
      <c r="I99" s="98">
        <v>2.3656919382762767</v>
      </c>
      <c r="J99" s="98">
        <v>1.6550591271581829</v>
      </c>
      <c r="K99" s="98">
        <v>1.655683271991387</v>
      </c>
      <c r="L99" s="98">
        <v>2.1998155594071642</v>
      </c>
      <c r="M99" s="98">
        <v>2.9007936842407336</v>
      </c>
      <c r="N99" s="98">
        <v>2.4620191241449154</v>
      </c>
      <c r="O99" s="98">
        <v>1.9696440570565472</v>
      </c>
      <c r="P99" s="98">
        <v>0.76275816156022658</v>
      </c>
      <c r="Q99" s="98">
        <v>1.6057478080329965</v>
      </c>
      <c r="R99" s="98">
        <v>1.5458311612550153</v>
      </c>
      <c r="S99" s="98">
        <v>1.1053079485537303</v>
      </c>
      <c r="T99" s="98">
        <v>1.3900824267380432</v>
      </c>
      <c r="U99" s="98">
        <v>0.34805676923976142</v>
      </c>
      <c r="V99" s="98">
        <v>6.3483626340290561E-2</v>
      </c>
      <c r="W99" s="98">
        <v>1.6628516853030086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0.53798211749262881</v>
      </c>
      <c r="D100" s="122">
        <v>0.20599889258702306</v>
      </c>
      <c r="E100" s="122">
        <v>0.27128585145499318</v>
      </c>
      <c r="F100" s="122">
        <v>1.1523740674910623</v>
      </c>
      <c r="G100" s="122">
        <v>1.0374406595960433</v>
      </c>
      <c r="H100" s="122">
        <v>1.2881097934320367</v>
      </c>
      <c r="I100" s="122">
        <v>1.5497231010338239</v>
      </c>
      <c r="J100" s="122">
        <v>1.0591738373678117</v>
      </c>
      <c r="K100" s="122">
        <v>1.4257192038281841</v>
      </c>
      <c r="L100" s="122">
        <v>1.7608479634378131</v>
      </c>
      <c r="M100" s="122">
        <v>2.4521688289088694</v>
      </c>
      <c r="N100" s="122">
        <v>2.0098648918789475</v>
      </c>
      <c r="O100" s="122">
        <v>1.792885482745787</v>
      </c>
      <c r="P100" s="122">
        <v>0.60860675183015234</v>
      </c>
      <c r="Q100" s="122">
        <v>1.0035427350789077</v>
      </c>
      <c r="R100" s="122">
        <v>1.135727004799022</v>
      </c>
      <c r="S100" s="122">
        <v>0.85020463915635036</v>
      </c>
      <c r="T100" s="122">
        <v>0.991970059403944</v>
      </c>
      <c r="U100" s="122">
        <v>0.3159291257970408</v>
      </c>
      <c r="V100" s="122">
        <v>6.3552198704046436E-2</v>
      </c>
      <c r="W100" s="122">
        <v>1.8304527774020376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1.1966188217936968E-2</v>
      </c>
      <c r="D101" s="98">
        <v>4.8402379742209607E-3</v>
      </c>
      <c r="E101" s="98">
        <v>7.1252355252931845E-3</v>
      </c>
      <c r="F101" s="98">
        <v>3.7571248396044123E-2</v>
      </c>
      <c r="G101" s="98">
        <v>5.5301541329575418E-2</v>
      </c>
      <c r="H101" s="98">
        <v>9.2425796410731925E-2</v>
      </c>
      <c r="I101" s="98">
        <v>0.11814193589127187</v>
      </c>
      <c r="J101" s="98">
        <v>0.1354306989325329</v>
      </c>
      <c r="K101" s="98">
        <v>0.12706668967083726</v>
      </c>
      <c r="L101" s="98">
        <v>0.19359678206968153</v>
      </c>
      <c r="M101" s="98">
        <v>0.23821919003346659</v>
      </c>
      <c r="N101" s="98">
        <v>0.36711454103315538</v>
      </c>
      <c r="O101" s="98">
        <v>0.40666295331777697</v>
      </c>
      <c r="P101" s="98">
        <v>0.10580206526212896</v>
      </c>
      <c r="Q101" s="98">
        <v>9.2556279443851322E-2</v>
      </c>
      <c r="R101" s="98">
        <v>9.5162958966256511E-2</v>
      </c>
      <c r="S101" s="98">
        <v>0.10047729261242856</v>
      </c>
      <c r="T101" s="98">
        <v>0.13583527583492139</v>
      </c>
      <c r="U101" s="98">
        <v>9.079483015072097E-2</v>
      </c>
      <c r="V101" s="98">
        <v>3.5634327472264714E-2</v>
      </c>
      <c r="W101" s="98">
        <v>0.48375027435584855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1.7427656408696146E-2</v>
      </c>
      <c r="D102" s="98">
        <v>4.5264702049492194E-3</v>
      </c>
      <c r="E102" s="98">
        <v>7.7144727617400486E-3</v>
      </c>
      <c r="F102" s="98">
        <v>3.7495292842090903E-2</v>
      </c>
      <c r="G102" s="98">
        <v>3.8787959740100408E-2</v>
      </c>
      <c r="H102" s="98">
        <v>5.2969860664469855E-2</v>
      </c>
      <c r="I102" s="98">
        <v>7.3745884926998656E-2</v>
      </c>
      <c r="J102" s="98">
        <v>4.441363628966679E-2</v>
      </c>
      <c r="K102" s="98">
        <v>4.4730993085986229E-2</v>
      </c>
      <c r="L102" s="98">
        <v>6.9943479691575022E-2</v>
      </c>
      <c r="M102" s="98">
        <v>0.12407957343904803</v>
      </c>
      <c r="N102" s="98">
        <v>4.034219378152866E-2</v>
      </c>
      <c r="O102" s="98">
        <v>0.23128208662632938</v>
      </c>
      <c r="P102" s="98">
        <v>8.4224682694407568E-2</v>
      </c>
      <c r="Q102" s="98">
        <v>0.1274293701749559</v>
      </c>
      <c r="R102" s="98">
        <v>0.10607658066300121</v>
      </c>
      <c r="S102" s="98">
        <v>0.11959159830543253</v>
      </c>
      <c r="T102" s="98">
        <v>0.25113817375080133</v>
      </c>
      <c r="U102" s="98">
        <v>6.819097859232269E-2</v>
      </c>
      <c r="V102" s="98">
        <v>8.7096891163684874E-3</v>
      </c>
      <c r="W102" s="98">
        <v>0.32891727632690959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0.50858827286599573</v>
      </c>
      <c r="D103" s="33">
        <v>0.19663218440785288</v>
      </c>
      <c r="E103" s="33">
        <v>0.25644614316795994</v>
      </c>
      <c r="F103" s="33">
        <v>1.0773075262529272</v>
      </c>
      <c r="G103" s="33">
        <v>0.94335115852636742</v>
      </c>
      <c r="H103" s="33">
        <v>1.1427141363568349</v>
      </c>
      <c r="I103" s="33">
        <v>1.3578352802155533</v>
      </c>
      <c r="J103" s="33">
        <v>0.87932950214561201</v>
      </c>
      <c r="K103" s="33">
        <v>1.2539215210713606</v>
      </c>
      <c r="L103" s="33">
        <v>1.4973077016765566</v>
      </c>
      <c r="M103" s="33">
        <v>2.0898700654363549</v>
      </c>
      <c r="N103" s="33">
        <v>1.6024081570642634</v>
      </c>
      <c r="O103" s="33">
        <v>1.1549404428016807</v>
      </c>
      <c r="P103" s="33">
        <v>0.41858000387361588</v>
      </c>
      <c r="Q103" s="33">
        <v>0.7835570854601005</v>
      </c>
      <c r="R103" s="33">
        <v>0.93448746516976433</v>
      </c>
      <c r="S103" s="33">
        <v>0.63013574823848928</v>
      </c>
      <c r="T103" s="33">
        <v>0.60499660981822123</v>
      </c>
      <c r="U103" s="33">
        <v>0.15694331705399717</v>
      </c>
      <c r="V103" s="33">
        <v>1.9208182115413239E-2</v>
      </c>
      <c r="W103" s="33">
        <v>1.0177852267192795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7.4298481790943685E-2</v>
      </c>
      <c r="G105" s="117">
        <f t="shared" si="35"/>
        <v>1.1770630554544819E-2</v>
      </c>
      <c r="H105" s="117">
        <f t="shared" si="35"/>
        <v>8.5027596523846709E-3</v>
      </c>
      <c r="I105" s="117">
        <f t="shared" si="35"/>
        <v>3.0881451656374786E-3</v>
      </c>
      <c r="J105" s="117">
        <f t="shared" si="35"/>
        <v>3.5881084777263802E-3</v>
      </c>
      <c r="K105" s="117">
        <f t="shared" si="35"/>
        <v>3.1883096383740791E-3</v>
      </c>
      <c r="L105" s="117">
        <f t="shared" si="35"/>
        <v>5.7948160380033673E-4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5.9717397098933672E-2</v>
      </c>
      <c r="G106" s="122">
        <f t="shared" si="38"/>
        <v>8.6091310991050218E-3</v>
      </c>
      <c r="H106" s="122">
        <f t="shared" si="38"/>
        <v>6.0513552624075944E-3</v>
      </c>
      <c r="I106" s="122">
        <f t="shared" si="38"/>
        <v>2.3940848246448649E-3</v>
      </c>
      <c r="J106" s="122">
        <f t="shared" si="38"/>
        <v>2.717868058947288E-3</v>
      </c>
      <c r="K106" s="122">
        <f t="shared" si="38"/>
        <v>2.1622598475897268E-3</v>
      </c>
      <c r="L106" s="122">
        <f t="shared" si="38"/>
        <v>4.2969257706530821E-4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5.9432223203582484E-2</v>
      </c>
      <c r="G107" s="98">
        <v>8.5686000256981441E-3</v>
      </c>
      <c r="H107" s="98">
        <v>6.0235916095617353E-3</v>
      </c>
      <c r="I107" s="98">
        <v>2.3837858504207271E-3</v>
      </c>
      <c r="J107" s="98">
        <v>2.7061467428140819E-3</v>
      </c>
      <c r="K107" s="98">
        <v>2.1524854694192266E-3</v>
      </c>
      <c r="L107" s="98">
        <v>4.2785866426448623E-4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2.8517389535118539E-4</v>
      </c>
      <c r="G108" s="98">
        <v>4.0531073406876906E-5</v>
      </c>
      <c r="H108" s="98">
        <v>2.7763652845858961E-5</v>
      </c>
      <c r="I108" s="98">
        <v>1.0298974224137859E-5</v>
      </c>
      <c r="J108" s="98">
        <v>1.1721316133206107E-5</v>
      </c>
      <c r="K108" s="98">
        <v>9.7743781705004095E-6</v>
      </c>
      <c r="L108" s="98">
        <v>1.8339128008219616E-6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1.7519111568901915E-3</v>
      </c>
      <c r="G109" s="122">
        <f t="shared" si="41"/>
        <v>8.4009733342238599E-4</v>
      </c>
      <c r="H109" s="122">
        <f t="shared" si="41"/>
        <v>7.6037659017142854E-4</v>
      </c>
      <c r="I109" s="122">
        <f t="shared" si="41"/>
        <v>0</v>
      </c>
      <c r="J109" s="122">
        <f t="shared" si="41"/>
        <v>0</v>
      </c>
      <c r="K109" s="122">
        <f t="shared" si="41"/>
        <v>2.5091498679930712E-4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1.7519111568901915E-3</v>
      </c>
      <c r="G110" s="98">
        <v>8.4009733342238599E-4</v>
      </c>
      <c r="H110" s="98">
        <v>7.6037659017142854E-4</v>
      </c>
      <c r="I110" s="98">
        <v>0</v>
      </c>
      <c r="J110" s="98">
        <v>0</v>
      </c>
      <c r="K110" s="98">
        <v>2.5091498679930712E-4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8.4852646814914841E-3</v>
      </c>
      <c r="G111" s="122">
        <v>1.527815757080235E-3</v>
      </c>
      <c r="H111" s="122">
        <v>1.1136049518183182E-3</v>
      </c>
      <c r="I111" s="122">
        <v>4.6383292056202018E-4</v>
      </c>
      <c r="J111" s="122">
        <v>5.9376517836229835E-4</v>
      </c>
      <c r="K111" s="122">
        <v>5.3082947704132064E-4</v>
      </c>
      <c r="L111" s="122">
        <v>1.0357154666969667E-4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3.917443392778326E-3</v>
      </c>
      <c r="G116" s="101">
        <v>5.3935607833926981E-4</v>
      </c>
      <c r="H116" s="101">
        <v>3.7122362000004702E-4</v>
      </c>
      <c r="I116" s="101">
        <v>0</v>
      </c>
      <c r="J116" s="101">
        <v>9.8833660594756326E-5</v>
      </c>
      <c r="K116" s="101">
        <v>2.1219141310438919E-4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4.5678212887131581E-3</v>
      </c>
      <c r="G117" s="104">
        <v>9.8845967874096525E-4</v>
      </c>
      <c r="H117" s="104">
        <v>7.4238133181827118E-4</v>
      </c>
      <c r="I117" s="104">
        <v>4.6383292056202018E-4</v>
      </c>
      <c r="J117" s="104">
        <v>4.9493151776754205E-4</v>
      </c>
      <c r="K117" s="104">
        <v>3.1863806393693143E-4</v>
      </c>
      <c r="L117" s="104">
        <v>1.0357154666969667E-4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9.0751234564954454E-4</v>
      </c>
      <c r="G118" s="98">
        <v>2.2277202503210553E-4</v>
      </c>
      <c r="H118" s="98">
        <v>1.5070796313850605E-4</v>
      </c>
      <c r="I118" s="98">
        <v>9.5368037022633791E-5</v>
      </c>
      <c r="J118" s="98">
        <v>9.9967044887105196E-5</v>
      </c>
      <c r="K118" s="98">
        <v>6.4932383276283603E-5</v>
      </c>
      <c r="L118" s="98">
        <v>2.1261602817000281E-5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3.6603089430636135E-3</v>
      </c>
      <c r="G119" s="98">
        <v>7.6568765370885975E-4</v>
      </c>
      <c r="H119" s="98">
        <v>5.9167336867976513E-4</v>
      </c>
      <c r="I119" s="98">
        <v>3.6846488353938639E-4</v>
      </c>
      <c r="J119" s="98">
        <v>3.9496447288043688E-4</v>
      </c>
      <c r="K119" s="98">
        <v>2.5370568066064781E-4</v>
      </c>
      <c r="L119" s="98">
        <v>8.2309943852696386E-5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4.3439088536283369E-3</v>
      </c>
      <c r="G120" s="122">
        <v>7.9358636493717487E-4</v>
      </c>
      <c r="H120" s="122">
        <v>5.774228479873306E-4</v>
      </c>
      <c r="I120" s="122">
        <v>2.3022742043059334E-4</v>
      </c>
      <c r="J120" s="122">
        <v>2.7647524041679355E-4</v>
      </c>
      <c r="K120" s="122">
        <v>2.4430532694372453E-4</v>
      </c>
      <c r="L120" s="122">
        <v>4.6217480065331869E-5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1.4704036408663099E-4</v>
      </c>
      <c r="G121" s="98">
        <v>4.552577434284086E-5</v>
      </c>
      <c r="H121" s="98">
        <v>4.5703072186772957E-5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4.1968684895417061E-3</v>
      </c>
      <c r="G122" s="33">
        <v>7.4806059059433401E-4</v>
      </c>
      <c r="H122" s="33">
        <v>5.3171977580055763E-4</v>
      </c>
      <c r="I122" s="33">
        <v>2.3022742043059334E-4</v>
      </c>
      <c r="J122" s="33">
        <v>2.7647524041679355E-4</v>
      </c>
      <c r="K122" s="33">
        <v>2.4430532694372453E-4</v>
      </c>
      <c r="L122" s="33">
        <v>4.6217480065331869E-5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0.87523499737285304</v>
      </c>
      <c r="D124" s="117">
        <f t="shared" si="42"/>
        <v>1.3694261417905267</v>
      </c>
      <c r="E124" s="117">
        <f t="shared" si="42"/>
        <v>2.8322173132877522</v>
      </c>
      <c r="F124" s="117">
        <f t="shared" si="42"/>
        <v>2.6136979243498404</v>
      </c>
      <c r="G124" s="117">
        <f t="shared" si="42"/>
        <v>1.6094068172037324</v>
      </c>
      <c r="H124" s="117">
        <f t="shared" si="42"/>
        <v>1.2418188851525933</v>
      </c>
      <c r="I124" s="117">
        <f t="shared" si="42"/>
        <v>1.1627749116055861</v>
      </c>
      <c r="J124" s="117">
        <f t="shared" si="42"/>
        <v>0.9262956055623206</v>
      </c>
      <c r="K124" s="117">
        <f t="shared" si="42"/>
        <v>1.3248930827985368</v>
      </c>
      <c r="L124" s="117">
        <f t="shared" si="42"/>
        <v>1.0868960110075503</v>
      </c>
      <c r="M124" s="117">
        <f t="shared" si="42"/>
        <v>0.92176710366095993</v>
      </c>
      <c r="N124" s="117">
        <f t="shared" si="42"/>
        <v>1.0636393828826209</v>
      </c>
      <c r="O124" s="117">
        <f t="shared" si="42"/>
        <v>1.2943907567257569</v>
      </c>
      <c r="P124" s="117">
        <f t="shared" si="42"/>
        <v>1.2861644380470021</v>
      </c>
      <c r="Q124" s="117">
        <f t="shared" si="42"/>
        <v>1.3975486319537418</v>
      </c>
      <c r="R124" s="117">
        <f t="shared" ref="R124:V124" si="43">R125+R128+R130+R139</f>
        <v>1.0852728105437766</v>
      </c>
      <c r="S124" s="117">
        <f t="shared" si="43"/>
        <v>0.65789066506706684</v>
      </c>
      <c r="T124" s="117">
        <f t="shared" si="43"/>
        <v>1.1213433922323544</v>
      </c>
      <c r="U124" s="117">
        <f t="shared" si="43"/>
        <v>0.64143327856819876</v>
      </c>
      <c r="V124" s="117">
        <f t="shared" si="43"/>
        <v>0.4068550112057116</v>
      </c>
      <c r="W124" s="117">
        <f t="shared" ref="W124" si="44">W125+W128+W130+W139</f>
        <v>0.31412104739692048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0.62368007694249006</v>
      </c>
      <c r="D125" s="122">
        <f t="shared" si="45"/>
        <v>0.96134579087279493</v>
      </c>
      <c r="E125" s="122">
        <f t="shared" si="45"/>
        <v>2.1125736460959752</v>
      </c>
      <c r="F125" s="122">
        <f t="shared" si="45"/>
        <v>1.9345381857988775</v>
      </c>
      <c r="G125" s="122">
        <f t="shared" si="45"/>
        <v>1.1669497384779799</v>
      </c>
      <c r="H125" s="122">
        <f t="shared" si="45"/>
        <v>0.90933991007401427</v>
      </c>
      <c r="I125" s="122">
        <f t="shared" si="45"/>
        <v>0.80710136206160565</v>
      </c>
      <c r="J125" s="122">
        <f t="shared" si="45"/>
        <v>0.67904031241899443</v>
      </c>
      <c r="K125" s="122">
        <f t="shared" si="45"/>
        <v>0.92094897106704032</v>
      </c>
      <c r="L125" s="122">
        <f t="shared" si="45"/>
        <v>0.72179160624059813</v>
      </c>
      <c r="M125" s="122">
        <f t="shared" si="45"/>
        <v>0.6506063801572648</v>
      </c>
      <c r="N125" s="122">
        <f t="shared" si="45"/>
        <v>0.6123314372771298</v>
      </c>
      <c r="O125" s="122">
        <f t="shared" si="45"/>
        <v>0.82972302695478972</v>
      </c>
      <c r="P125" s="122">
        <f t="shared" si="45"/>
        <v>0.87938523622951958</v>
      </c>
      <c r="Q125" s="122">
        <f t="shared" si="45"/>
        <v>0.92982588745632755</v>
      </c>
      <c r="R125" s="122">
        <f t="shared" ref="R125:V125" si="46">SUM(R126:R127)</f>
        <v>0.61448156440076485</v>
      </c>
      <c r="S125" s="122">
        <f t="shared" si="46"/>
        <v>0.34390966539856827</v>
      </c>
      <c r="T125" s="122">
        <f t="shared" si="46"/>
        <v>0.65208802232544538</v>
      </c>
      <c r="U125" s="122">
        <f t="shared" si="46"/>
        <v>0.35661669460547674</v>
      </c>
      <c r="V125" s="122">
        <f t="shared" si="46"/>
        <v>0.2205318618542203</v>
      </c>
      <c r="W125" s="122">
        <f t="shared" ref="W125" si="47">SUM(W126:W127)</f>
        <v>0.16679771013270375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0.62079852162047533</v>
      </c>
      <c r="D126" s="98">
        <v>0.95677253427681674</v>
      </c>
      <c r="E126" s="98">
        <v>2.1031003895003173</v>
      </c>
      <c r="F126" s="98">
        <v>1.9253000103767988</v>
      </c>
      <c r="G126" s="98">
        <v>1.1614558361354654</v>
      </c>
      <c r="H126" s="98">
        <v>0.90516785332186533</v>
      </c>
      <c r="I126" s="98">
        <v>0.80362933966767391</v>
      </c>
      <c r="J126" s="98">
        <v>0.67611182361952826</v>
      </c>
      <c r="K126" s="98">
        <v>0.91678587127633904</v>
      </c>
      <c r="L126" s="98">
        <v>0.71871102506032492</v>
      </c>
      <c r="M126" s="98">
        <v>0.64783805061059385</v>
      </c>
      <c r="N126" s="98">
        <v>0.61001375838431837</v>
      </c>
      <c r="O126" s="98">
        <v>0.82627738242703352</v>
      </c>
      <c r="P126" s="98">
        <v>0.87562761330625083</v>
      </c>
      <c r="Q126" s="98">
        <v>0.92607277998482418</v>
      </c>
      <c r="R126" s="98">
        <v>0.61201627247067703</v>
      </c>
      <c r="S126" s="98">
        <v>0.34253491142806952</v>
      </c>
      <c r="T126" s="98">
        <v>0.6494926909440295</v>
      </c>
      <c r="U126" s="98">
        <v>0.35520228710933965</v>
      </c>
      <c r="V126" s="98">
        <v>0.21965932965007551</v>
      </c>
      <c r="W126" s="98">
        <v>0.16613857978726682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2.8815553220147417E-3</v>
      </c>
      <c r="D127" s="98">
        <v>4.5732565959782038E-3</v>
      </c>
      <c r="E127" s="98">
        <v>9.4732565956577048E-3</v>
      </c>
      <c r="F127" s="98">
        <v>9.2381754220786701E-3</v>
      </c>
      <c r="G127" s="98">
        <v>5.493902342514418E-3</v>
      </c>
      <c r="H127" s="98">
        <v>4.172056752148926E-3</v>
      </c>
      <c r="I127" s="98">
        <v>3.4720223939317062E-3</v>
      </c>
      <c r="J127" s="98">
        <v>2.9284887994662002E-3</v>
      </c>
      <c r="K127" s="98">
        <v>4.1630997907012414E-3</v>
      </c>
      <c r="L127" s="98">
        <v>3.0805811802731946E-3</v>
      </c>
      <c r="M127" s="98">
        <v>2.7683295466709008E-3</v>
      </c>
      <c r="N127" s="98">
        <v>2.317678892811397E-3</v>
      </c>
      <c r="O127" s="98">
        <v>3.4456445277561676E-3</v>
      </c>
      <c r="P127" s="98">
        <v>3.7576229232687713E-3</v>
      </c>
      <c r="Q127" s="98">
        <v>3.7531074715034004E-3</v>
      </c>
      <c r="R127" s="98">
        <v>2.465291930087815E-3</v>
      </c>
      <c r="S127" s="98">
        <v>1.3747539704987172E-3</v>
      </c>
      <c r="T127" s="98">
        <v>2.5953313814159077E-3</v>
      </c>
      <c r="U127" s="98">
        <v>1.414407496137058E-3</v>
      </c>
      <c r="V127" s="98">
        <v>8.7253220414480628E-4</v>
      </c>
      <c r="W127" s="98">
        <v>6.5913034543693834E-4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4.6081195506523474E-2</v>
      </c>
      <c r="D128" s="122">
        <f t="shared" si="48"/>
        <v>4.647430540040088E-2</v>
      </c>
      <c r="E128" s="122">
        <f t="shared" si="48"/>
        <v>0.17872666926470485</v>
      </c>
      <c r="F128" s="122">
        <f t="shared" si="48"/>
        <v>8.5843646687619374E-2</v>
      </c>
      <c r="G128" s="122">
        <f t="shared" si="48"/>
        <v>0.11761362667913404</v>
      </c>
      <c r="H128" s="122">
        <f t="shared" si="48"/>
        <v>0.10239738080975239</v>
      </c>
      <c r="I128" s="122">
        <f t="shared" si="48"/>
        <v>7.5211240735906459E-2</v>
      </c>
      <c r="J128" s="122">
        <f t="shared" si="48"/>
        <v>1.3532458889368435E-2</v>
      </c>
      <c r="K128" s="122">
        <f t="shared" si="48"/>
        <v>8.5060180524965098E-2</v>
      </c>
      <c r="L128" s="122">
        <f t="shared" si="48"/>
        <v>0.10421463134106761</v>
      </c>
      <c r="M128" s="122">
        <f t="shared" si="48"/>
        <v>7.8093755787919522E-2</v>
      </c>
      <c r="N128" s="122">
        <f t="shared" si="48"/>
        <v>0.24067914453455991</v>
      </c>
      <c r="O128" s="122">
        <f t="shared" si="48"/>
        <v>0.10461570783356207</v>
      </c>
      <c r="P128" s="122">
        <f t="shared" si="48"/>
        <v>7.5023209766565818E-2</v>
      </c>
      <c r="Q128" s="122">
        <f t="shared" si="48"/>
        <v>0.12183217831781862</v>
      </c>
      <c r="R128" s="122">
        <f t="shared" si="48"/>
        <v>0.16182602347876551</v>
      </c>
      <c r="S128" s="122">
        <f t="shared" si="48"/>
        <v>0.13609846392345021</v>
      </c>
      <c r="T128" s="122">
        <f t="shared" si="48"/>
        <v>0.14454677860242052</v>
      </c>
      <c r="U128" s="122">
        <f t="shared" si="48"/>
        <v>9.4038922581700629E-2</v>
      </c>
      <c r="V128" s="122">
        <f t="shared" si="48"/>
        <v>6.7879122558517233E-2</v>
      </c>
      <c r="W128" s="122">
        <f t="shared" si="48"/>
        <v>4.6162607146340087E-2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4.6081195506523474E-2</v>
      </c>
      <c r="D129" s="98">
        <v>4.647430540040088E-2</v>
      </c>
      <c r="E129" s="98">
        <v>0.17872666926470485</v>
      </c>
      <c r="F129" s="98">
        <v>8.5843646687619374E-2</v>
      </c>
      <c r="G129" s="98">
        <v>0.11761362667913404</v>
      </c>
      <c r="H129" s="98">
        <v>0.10239738080975239</v>
      </c>
      <c r="I129" s="98">
        <v>7.5211240735906459E-2</v>
      </c>
      <c r="J129" s="98">
        <v>1.3532458889368435E-2</v>
      </c>
      <c r="K129" s="98">
        <v>8.5060180524965098E-2</v>
      </c>
      <c r="L129" s="98">
        <v>0.10421463134106761</v>
      </c>
      <c r="M129" s="98">
        <v>7.8093755787919522E-2</v>
      </c>
      <c r="N129" s="98">
        <v>0.24067914453455991</v>
      </c>
      <c r="O129" s="98">
        <v>0.10461570783356207</v>
      </c>
      <c r="P129" s="98">
        <v>7.5023209766565818E-2</v>
      </c>
      <c r="Q129" s="98">
        <v>0.12183217831781862</v>
      </c>
      <c r="R129" s="98">
        <v>0.16182602347876551</v>
      </c>
      <c r="S129" s="98">
        <v>0.13609846392345021</v>
      </c>
      <c r="T129" s="98">
        <v>0.14454677860242052</v>
      </c>
      <c r="U129" s="98">
        <v>9.4038922581700629E-2</v>
      </c>
      <c r="V129" s="98">
        <v>6.7879122558517233E-2</v>
      </c>
      <c r="W129" s="98">
        <v>4.6162607146340087E-2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0.14090038397956836</v>
      </c>
      <c r="D130" s="122">
        <v>0.23951831846053945</v>
      </c>
      <c r="E130" s="122">
        <v>0.36374518766773256</v>
      </c>
      <c r="F130" s="122">
        <v>0.39216091734976732</v>
      </c>
      <c r="G130" s="122">
        <v>0.21378083597618885</v>
      </c>
      <c r="H130" s="122">
        <v>0.15168401055618966</v>
      </c>
      <c r="I130" s="122">
        <v>0.18725579484105928</v>
      </c>
      <c r="J130" s="122">
        <v>0.15883719578805311</v>
      </c>
      <c r="K130" s="122">
        <v>0.21933989289496039</v>
      </c>
      <c r="L130" s="122">
        <v>0.18035352697767437</v>
      </c>
      <c r="M130" s="122">
        <v>0.13460622176938333</v>
      </c>
      <c r="N130" s="122">
        <v>0.14532700897934736</v>
      </c>
      <c r="O130" s="122">
        <v>0.24533618385675671</v>
      </c>
      <c r="P130" s="122">
        <v>0.22709923662122644</v>
      </c>
      <c r="Q130" s="122">
        <v>0.23662424133439186</v>
      </c>
      <c r="R130" s="122">
        <v>0.21012719378982259</v>
      </c>
      <c r="S130" s="122">
        <v>0.12168007572739524</v>
      </c>
      <c r="T130" s="122">
        <v>0.21750487915584277</v>
      </c>
      <c r="U130" s="122">
        <v>0.12634210591836895</v>
      </c>
      <c r="V130" s="122">
        <v>7.5348997161037684E-2</v>
      </c>
      <c r="W130" s="122">
        <v>6.5967860460551198E-2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1.519250398570565E-3</v>
      </c>
      <c r="D131" s="98">
        <v>1.1517561962433524E-2</v>
      </c>
      <c r="E131" s="98">
        <v>3.4574987730724212E-2</v>
      </c>
      <c r="F131" s="98">
        <v>3.1396872550484914E-2</v>
      </c>
      <c r="G131" s="98">
        <v>1.5342916119241766E-2</v>
      </c>
      <c r="H131" s="98">
        <v>7.3472937490059479E-3</v>
      </c>
      <c r="I131" s="98">
        <v>1.7275546397846032E-3</v>
      </c>
      <c r="J131" s="98">
        <v>2.585834892276611E-2</v>
      </c>
      <c r="K131" s="98">
        <v>2.9125278701083977E-2</v>
      </c>
      <c r="L131" s="98">
        <v>2.0352136749095643E-2</v>
      </c>
      <c r="M131" s="98">
        <v>1.7227295954563678E-2</v>
      </c>
      <c r="N131" s="98">
        <v>3.2073364668695113E-2</v>
      </c>
      <c r="O131" s="98">
        <v>0.10306507883938226</v>
      </c>
      <c r="P131" s="98">
        <v>8.0433912639924568E-2</v>
      </c>
      <c r="Q131" s="98">
        <v>3.810326849836923E-2</v>
      </c>
      <c r="R131" s="98">
        <v>2.7595281600142959E-2</v>
      </c>
      <c r="S131" s="98">
        <v>3.8775444435267453E-2</v>
      </c>
      <c r="T131" s="98">
        <v>6.4946409102890165E-2</v>
      </c>
      <c r="U131" s="98">
        <v>5.1880741041783494E-2</v>
      </c>
      <c r="V131" s="98">
        <v>4.2671788400757762E-2</v>
      </c>
      <c r="W131" s="98">
        <v>3.5019665220600446E-2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1.0051872321648861E-3</v>
      </c>
      <c r="F132" s="98">
        <v>0</v>
      </c>
      <c r="G132" s="98">
        <v>9.0241118542995778E-5</v>
      </c>
      <c r="H132" s="98">
        <v>3.1046264114332561E-4</v>
      </c>
      <c r="I132" s="98">
        <v>0</v>
      </c>
      <c r="J132" s="98">
        <v>6.5125502562644899E-4</v>
      </c>
      <c r="K132" s="98">
        <v>9.06995476295794E-4</v>
      </c>
      <c r="L132" s="98">
        <v>3.2486685149273357E-4</v>
      </c>
      <c r="M132" s="98">
        <v>0</v>
      </c>
      <c r="N132" s="98">
        <v>3.4201987525162621E-4</v>
      </c>
      <c r="O132" s="98">
        <v>2.2242514088515524E-3</v>
      </c>
      <c r="P132" s="98">
        <v>1.5748457613330735E-3</v>
      </c>
      <c r="Q132" s="98">
        <v>4.2205159424442076E-4</v>
      </c>
      <c r="R132" s="98">
        <v>0</v>
      </c>
      <c r="S132" s="98">
        <v>1.2082166073948382E-3</v>
      </c>
      <c r="T132" s="98">
        <v>2.525199894585905E-3</v>
      </c>
      <c r="U132" s="98">
        <v>1.1948046673573355E-3</v>
      </c>
      <c r="V132" s="98">
        <v>1.2425827322000422E-3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2.0030330468888389E-4</v>
      </c>
      <c r="F133" s="101">
        <v>0</v>
      </c>
      <c r="G133" s="101">
        <v>2.0383708746940647E-5</v>
      </c>
      <c r="H133" s="101">
        <v>6.4395441694352394E-5</v>
      </c>
      <c r="I133" s="101">
        <v>0</v>
      </c>
      <c r="J133" s="101">
        <v>1.2921760951015762E-4</v>
      </c>
      <c r="K133" s="101">
        <v>1.8785759325507586E-4</v>
      </c>
      <c r="L133" s="101">
        <v>6.7423138025605181E-5</v>
      </c>
      <c r="M133" s="101">
        <v>0</v>
      </c>
      <c r="N133" s="101">
        <v>5.4532147468569168E-5</v>
      </c>
      <c r="O133" s="101">
        <v>4.1067243331122918E-4</v>
      </c>
      <c r="P133" s="101">
        <v>2.8890385608964939E-4</v>
      </c>
      <c r="Q133" s="101">
        <v>7.2639979655971776E-5</v>
      </c>
      <c r="R133" s="101">
        <v>0</v>
      </c>
      <c r="S133" s="101">
        <v>2.4891688946128329E-4</v>
      </c>
      <c r="T133" s="101">
        <v>5.0813974094766315E-4</v>
      </c>
      <c r="U133" s="101">
        <v>2.3060805778749407E-4</v>
      </c>
      <c r="V133" s="101">
        <v>2.3849483529431238E-4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8.0488392747600219E-4</v>
      </c>
      <c r="F134" s="104">
        <v>0</v>
      </c>
      <c r="G134" s="104">
        <v>6.9857409796055127E-5</v>
      </c>
      <c r="H134" s="104">
        <v>2.4606719944897322E-4</v>
      </c>
      <c r="I134" s="104">
        <v>0</v>
      </c>
      <c r="J134" s="104">
        <v>5.2203741611629132E-4</v>
      </c>
      <c r="K134" s="104">
        <v>7.1913788304071814E-4</v>
      </c>
      <c r="L134" s="104">
        <v>2.5744371346712842E-4</v>
      </c>
      <c r="M134" s="104">
        <v>0</v>
      </c>
      <c r="N134" s="104">
        <v>2.8748772778305703E-4</v>
      </c>
      <c r="O134" s="104">
        <v>1.8135789755403234E-3</v>
      </c>
      <c r="P134" s="104">
        <v>1.2859419052434241E-3</v>
      </c>
      <c r="Q134" s="104">
        <v>3.4941161458844897E-4</v>
      </c>
      <c r="R134" s="104">
        <v>0</v>
      </c>
      <c r="S134" s="104">
        <v>9.5929971793355499E-4</v>
      </c>
      <c r="T134" s="104">
        <v>2.0170601536382421E-3</v>
      </c>
      <c r="U134" s="104">
        <v>9.6419660956984128E-4</v>
      </c>
      <c r="V134" s="104">
        <v>1.0040878969057299E-3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4.3685667758495909E-2</v>
      </c>
      <c r="D135" s="101">
        <v>9.8064402998957148E-2</v>
      </c>
      <c r="E135" s="101">
        <v>0.10436600329945647</v>
      </c>
      <c r="F135" s="101">
        <v>0.16733079634867423</v>
      </c>
      <c r="G135" s="101">
        <v>7.3442319333863901E-2</v>
      </c>
      <c r="H135" s="101">
        <v>4.8166264695006102E-2</v>
      </c>
      <c r="I135" s="101">
        <v>6.2104331119976972E-3</v>
      </c>
      <c r="J135" s="101">
        <v>1.1069369986612709E-2</v>
      </c>
      <c r="K135" s="101">
        <v>6.3126945398555789E-2</v>
      </c>
      <c r="L135" s="101">
        <v>4.6576394413777235E-2</v>
      </c>
      <c r="M135" s="101">
        <v>4.334327316999996E-2</v>
      </c>
      <c r="N135" s="101">
        <v>3.9452613005466264E-2</v>
      </c>
      <c r="O135" s="101">
        <v>4.8682287275632272E-2</v>
      </c>
      <c r="P135" s="101">
        <v>3.8316410334918859E-2</v>
      </c>
      <c r="Q135" s="101">
        <v>1.7980288992128165E-2</v>
      </c>
      <c r="R135" s="101">
        <v>3.4715088436694901E-2</v>
      </c>
      <c r="S135" s="101">
        <v>1.8175409629346741E-2</v>
      </c>
      <c r="T135" s="101">
        <v>1.7398648605903115E-2</v>
      </c>
      <c r="U135" s="101">
        <v>2.0040917980238951E-2</v>
      </c>
      <c r="V135" s="101">
        <v>7.4128840379088417E-3</v>
      </c>
      <c r="W135" s="101">
        <v>1.1928698709180886E-2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9.5695465822501879E-2</v>
      </c>
      <c r="D136" s="104">
        <v>0.12993635349914878</v>
      </c>
      <c r="E136" s="104">
        <v>0.22379900940538699</v>
      </c>
      <c r="F136" s="104">
        <v>0.19343324845060819</v>
      </c>
      <c r="G136" s="104">
        <v>0.12490535940454019</v>
      </c>
      <c r="H136" s="104">
        <v>9.5859989471034274E-2</v>
      </c>
      <c r="I136" s="104">
        <v>0.17931780708927697</v>
      </c>
      <c r="J136" s="104">
        <v>0.12125822185304783</v>
      </c>
      <c r="K136" s="104">
        <v>0.12618067331902483</v>
      </c>
      <c r="L136" s="104">
        <v>0.11310012896330876</v>
      </c>
      <c r="M136" s="104">
        <v>7.4035652644819691E-2</v>
      </c>
      <c r="N136" s="104">
        <v>7.345901142993437E-2</v>
      </c>
      <c r="O136" s="104">
        <v>9.136456633289064E-2</v>
      </c>
      <c r="P136" s="104">
        <v>0.10677406788504996</v>
      </c>
      <c r="Q136" s="104">
        <v>0.18011863224965002</v>
      </c>
      <c r="R136" s="104">
        <v>0.14781682375298474</v>
      </c>
      <c r="S136" s="104">
        <v>6.3521005055386201E-2</v>
      </c>
      <c r="T136" s="104">
        <v>0.13263462155246358</v>
      </c>
      <c r="U136" s="104">
        <v>5.3225642228989171E-2</v>
      </c>
      <c r="V136" s="104">
        <v>2.4021741990171031E-2</v>
      </c>
      <c r="W136" s="104">
        <v>1.9019496530769862E-2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1.8747943389345691E-2</v>
      </c>
      <c r="D137" s="98">
        <v>2.610618135090563E-2</v>
      </c>
      <c r="E137" s="98">
        <v>4.3492222638947822E-2</v>
      </c>
      <c r="F137" s="98">
        <v>3.8430369739240917E-2</v>
      </c>
      <c r="G137" s="98">
        <v>2.8150283163147872E-2</v>
      </c>
      <c r="H137" s="98">
        <v>1.9460165740259591E-2</v>
      </c>
      <c r="I137" s="98">
        <v>3.6869283112950221E-2</v>
      </c>
      <c r="J137" s="98">
        <v>2.4491925997340777E-2</v>
      </c>
      <c r="K137" s="98">
        <v>2.5713223777408301E-2</v>
      </c>
      <c r="L137" s="98">
        <v>2.3217670276164309E-2</v>
      </c>
      <c r="M137" s="98">
        <v>1.4865928302228557E-2</v>
      </c>
      <c r="N137" s="98">
        <v>1.2290834432545179E-2</v>
      </c>
      <c r="O137" s="98">
        <v>1.6685724981035547E-2</v>
      </c>
      <c r="P137" s="98">
        <v>1.913478089406034E-2</v>
      </c>
      <c r="Q137" s="98">
        <v>3.0849256403327238E-2</v>
      </c>
      <c r="R137" s="98">
        <v>2.9626789861896742E-2</v>
      </c>
      <c r="S137" s="98">
        <v>1.3116935955923439E-2</v>
      </c>
      <c r="T137" s="98">
        <v>2.6669603354122537E-2</v>
      </c>
      <c r="U137" s="98">
        <v>1.0324187756763458E-2</v>
      </c>
      <c r="V137" s="98">
        <v>4.5916335052019882E-3</v>
      </c>
      <c r="W137" s="98">
        <v>3.7411992039936251E-3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7.6947522433156196E-2</v>
      </c>
      <c r="D138" s="98">
        <v>0.10383017214824315</v>
      </c>
      <c r="E138" s="98">
        <v>0.18030678676643916</v>
      </c>
      <c r="F138" s="98">
        <v>0.15500287871136728</v>
      </c>
      <c r="G138" s="98">
        <v>9.6755076241392318E-2</v>
      </c>
      <c r="H138" s="98">
        <v>7.6399823730774682E-2</v>
      </c>
      <c r="I138" s="98">
        <v>0.14244852397632676</v>
      </c>
      <c r="J138" s="98">
        <v>9.6766295855707049E-2</v>
      </c>
      <c r="K138" s="98">
        <v>0.10046744954161652</v>
      </c>
      <c r="L138" s="98">
        <v>8.9882458687144451E-2</v>
      </c>
      <c r="M138" s="98">
        <v>5.9169724342591129E-2</v>
      </c>
      <c r="N138" s="98">
        <v>6.1168176997389197E-2</v>
      </c>
      <c r="O138" s="98">
        <v>7.4678841351855096E-2</v>
      </c>
      <c r="P138" s="98">
        <v>8.763928699098962E-2</v>
      </c>
      <c r="Q138" s="98">
        <v>0.14926937584632277</v>
      </c>
      <c r="R138" s="98">
        <v>0.11819003389108799</v>
      </c>
      <c r="S138" s="98">
        <v>5.0404069099462767E-2</v>
      </c>
      <c r="T138" s="98">
        <v>0.10596501819834105</v>
      </c>
      <c r="U138" s="98">
        <v>4.2901454472225715E-2</v>
      </c>
      <c r="V138" s="98">
        <v>1.9430108484969042E-2</v>
      </c>
      <c r="W138" s="98">
        <v>1.5278297326776236E-2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6.4573340944271168E-2</v>
      </c>
      <c r="D139" s="122">
        <v>0.12208772705679158</v>
      </c>
      <c r="E139" s="122">
        <v>0.1771718102593397</v>
      </c>
      <c r="F139" s="122">
        <v>0.20115517451357587</v>
      </c>
      <c r="G139" s="122">
        <v>0.11106261607042961</v>
      </c>
      <c r="H139" s="122">
        <v>7.8397583712636956E-2</v>
      </c>
      <c r="I139" s="122">
        <v>9.3206513967014626E-2</v>
      </c>
      <c r="J139" s="122">
        <v>7.4885638465904722E-2</v>
      </c>
      <c r="K139" s="122">
        <v>9.954403831157109E-2</v>
      </c>
      <c r="L139" s="122">
        <v>8.0536246448210197E-2</v>
      </c>
      <c r="M139" s="122">
        <v>5.8460745946392285E-2</v>
      </c>
      <c r="N139" s="122">
        <v>6.5301792091583724E-2</v>
      </c>
      <c r="O139" s="122">
        <v>0.11471583808064838</v>
      </c>
      <c r="P139" s="122">
        <v>0.10465675542969016</v>
      </c>
      <c r="Q139" s="122">
        <v>0.10926632484520384</v>
      </c>
      <c r="R139" s="122">
        <v>9.8838028874423514E-2</v>
      </c>
      <c r="S139" s="122">
        <v>5.6202460017653187E-2</v>
      </c>
      <c r="T139" s="122">
        <v>0.10720371214864573</v>
      </c>
      <c r="U139" s="122">
        <v>6.4435555462652491E-2</v>
      </c>
      <c r="V139" s="122">
        <v>4.3095029631936378E-2</v>
      </c>
      <c r="W139" s="122">
        <v>3.5192869657325404E-2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2.1314399924304639E-3</v>
      </c>
      <c r="D140" s="98">
        <v>2.7513838500671729E-3</v>
      </c>
      <c r="E140" s="98">
        <v>5.1858400231696994E-3</v>
      </c>
      <c r="F140" s="98">
        <v>6.7638567479850241E-3</v>
      </c>
      <c r="G140" s="98">
        <v>4.3704743369127217E-3</v>
      </c>
      <c r="H140" s="98">
        <v>3.4734334861947443E-3</v>
      </c>
      <c r="I140" s="98">
        <v>4.7991845216667946E-3</v>
      </c>
      <c r="J140" s="98">
        <v>3.6011056451081191E-3</v>
      </c>
      <c r="K140" s="98">
        <v>3.4343226919098437E-3</v>
      </c>
      <c r="L140" s="98">
        <v>3.5841421394326315E-3</v>
      </c>
      <c r="M140" s="98">
        <v>3.2574589685668938E-3</v>
      </c>
      <c r="N140" s="98">
        <v>1.5969431051104735E-3</v>
      </c>
      <c r="O140" s="98">
        <v>1.9137481005829151E-2</v>
      </c>
      <c r="P140" s="98">
        <v>1.7512604588830687E-2</v>
      </c>
      <c r="Q140" s="98">
        <v>1.5274232836651329E-2</v>
      </c>
      <c r="R140" s="98">
        <v>1.008522522791703E-2</v>
      </c>
      <c r="S140" s="98">
        <v>8.9682317724287062E-3</v>
      </c>
      <c r="T140" s="98">
        <v>3.1454461999605096E-2</v>
      </c>
      <c r="U140" s="98">
        <v>1.9524275120605904E-2</v>
      </c>
      <c r="V140" s="98">
        <v>1.3519517434363023E-2</v>
      </c>
      <c r="W140" s="98">
        <v>8.6173665152108857E-3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6.2441900951840705E-2</v>
      </c>
      <c r="D141" s="33">
        <v>0.1193363432067244</v>
      </c>
      <c r="E141" s="33">
        <v>0.17198597023616999</v>
      </c>
      <c r="F141" s="33">
        <v>0.19439131776559085</v>
      </c>
      <c r="G141" s="33">
        <v>0.10669214173351689</v>
      </c>
      <c r="H141" s="33">
        <v>7.4924150226442207E-2</v>
      </c>
      <c r="I141" s="33">
        <v>8.8407329445347835E-2</v>
      </c>
      <c r="J141" s="33">
        <v>7.1284532820796609E-2</v>
      </c>
      <c r="K141" s="33">
        <v>9.6109715619661251E-2</v>
      </c>
      <c r="L141" s="33">
        <v>7.6952104308777566E-2</v>
      </c>
      <c r="M141" s="33">
        <v>5.5203286977825394E-2</v>
      </c>
      <c r="N141" s="33">
        <v>6.3704848986473245E-2</v>
      </c>
      <c r="O141" s="33">
        <v>9.5578357074819223E-2</v>
      </c>
      <c r="P141" s="33">
        <v>8.7144150840859469E-2</v>
      </c>
      <c r="Q141" s="33">
        <v>9.3992092008552505E-2</v>
      </c>
      <c r="R141" s="33">
        <v>8.8752803646506478E-2</v>
      </c>
      <c r="S141" s="33">
        <v>4.7234228245224483E-2</v>
      </c>
      <c r="T141" s="33">
        <v>7.5749250149040631E-2</v>
      </c>
      <c r="U141" s="33">
        <v>4.491128034204659E-2</v>
      </c>
      <c r="V141" s="33">
        <v>2.9575512197573355E-2</v>
      </c>
      <c r="W141" s="33">
        <v>2.6575503142114515E-2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1.173039434550974</v>
      </c>
      <c r="D143" s="117">
        <f t="shared" si="49"/>
        <v>2.5953269256740987</v>
      </c>
      <c r="E143" s="117">
        <f t="shared" si="49"/>
        <v>3.6620542171587527</v>
      </c>
      <c r="F143" s="117">
        <f t="shared" si="49"/>
        <v>4.2013343129922802</v>
      </c>
      <c r="G143" s="117">
        <f t="shared" si="49"/>
        <v>2.9466564685338685</v>
      </c>
      <c r="H143" s="117">
        <f t="shared" si="49"/>
        <v>3.5754618629163271</v>
      </c>
      <c r="I143" s="117">
        <f t="shared" si="49"/>
        <v>3.510288353999556</v>
      </c>
      <c r="J143" s="117">
        <f t="shared" si="49"/>
        <v>1.6138965870275193</v>
      </c>
      <c r="K143" s="117">
        <f t="shared" si="49"/>
        <v>1.2184609228811645</v>
      </c>
      <c r="L143" s="117">
        <f t="shared" si="49"/>
        <v>1.5829198103882529</v>
      </c>
      <c r="M143" s="117">
        <f t="shared" si="49"/>
        <v>2.344341668653839</v>
      </c>
      <c r="N143" s="117">
        <f t="shared" si="49"/>
        <v>3.5400302737626324</v>
      </c>
      <c r="O143" s="117">
        <f t="shared" si="49"/>
        <v>4.0110405667270443</v>
      </c>
      <c r="P143" s="117">
        <f t="shared" si="49"/>
        <v>10.217153289778492</v>
      </c>
      <c r="Q143" s="117">
        <f t="shared" si="49"/>
        <v>17.382065856525934</v>
      </c>
      <c r="R143" s="117">
        <f t="shared" ref="R143:V143" si="50">R144+R146+R148+R157</f>
        <v>13.558821987435451</v>
      </c>
      <c r="S143" s="117">
        <f t="shared" si="50"/>
        <v>9.8540666906689474</v>
      </c>
      <c r="T143" s="117">
        <f t="shared" si="50"/>
        <v>9.1169169397834775</v>
      </c>
      <c r="U143" s="117">
        <f t="shared" si="50"/>
        <v>6.1302455470938622</v>
      </c>
      <c r="V143" s="117">
        <f t="shared" si="50"/>
        <v>6.0290948465770509</v>
      </c>
      <c r="W143" s="117">
        <f t="shared" ref="W143" si="51">W144+W146+W148+W157</f>
        <v>9.1055149737056649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0.60194454479317394</v>
      </c>
      <c r="D144" s="122">
        <f t="shared" si="52"/>
        <v>1.4132585924153194</v>
      </c>
      <c r="E144" s="122">
        <f t="shared" si="52"/>
        <v>2.059368543926364</v>
      </c>
      <c r="F144" s="122">
        <f t="shared" si="52"/>
        <v>2.5497171600277611</v>
      </c>
      <c r="G144" s="122">
        <f t="shared" si="52"/>
        <v>1.7579820970357891</v>
      </c>
      <c r="H144" s="122">
        <f t="shared" si="52"/>
        <v>2.1147346825301372</v>
      </c>
      <c r="I144" s="122">
        <f t="shared" si="52"/>
        <v>1.8665882549932311</v>
      </c>
      <c r="J144" s="122">
        <f t="shared" si="52"/>
        <v>1.0930354121478887</v>
      </c>
      <c r="K144" s="122">
        <f t="shared" si="52"/>
        <v>0.6443644648219593</v>
      </c>
      <c r="L144" s="122">
        <f t="shared" si="52"/>
        <v>0.74500758891626517</v>
      </c>
      <c r="M144" s="122">
        <f t="shared" si="52"/>
        <v>1.2705306973025652</v>
      </c>
      <c r="N144" s="122">
        <f t="shared" si="52"/>
        <v>1.6162683361478283</v>
      </c>
      <c r="O144" s="122">
        <f t="shared" si="52"/>
        <v>1.5533951284238032</v>
      </c>
      <c r="P144" s="122">
        <f t="shared" si="52"/>
        <v>4.25682909884525</v>
      </c>
      <c r="Q144" s="122">
        <f t="shared" si="52"/>
        <v>8.5139533673350307</v>
      </c>
      <c r="R144" s="122">
        <f t="shared" si="52"/>
        <v>5.6393658557692907</v>
      </c>
      <c r="S144" s="122">
        <f t="shared" si="52"/>
        <v>3.8814877159777281</v>
      </c>
      <c r="T144" s="122">
        <f t="shared" si="52"/>
        <v>3.9342984695746646</v>
      </c>
      <c r="U144" s="122">
        <f t="shared" si="52"/>
        <v>2.1849446350296882</v>
      </c>
      <c r="V144" s="122">
        <f t="shared" si="52"/>
        <v>2.3065809989763699</v>
      </c>
      <c r="W144" s="122">
        <f t="shared" si="52"/>
        <v>3.6912913378662657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0.60194454479317394</v>
      </c>
      <c r="D145" s="98">
        <v>1.4132585924153194</v>
      </c>
      <c r="E145" s="98">
        <v>2.059368543926364</v>
      </c>
      <c r="F145" s="98">
        <v>2.5497171600277611</v>
      </c>
      <c r="G145" s="98">
        <v>1.7579820970357891</v>
      </c>
      <c r="H145" s="98">
        <v>2.1147346825301372</v>
      </c>
      <c r="I145" s="98">
        <v>1.8665882549932311</v>
      </c>
      <c r="J145" s="98">
        <v>1.0930354121478887</v>
      </c>
      <c r="K145" s="98">
        <v>0.6443644648219593</v>
      </c>
      <c r="L145" s="98">
        <v>0.74500758891626517</v>
      </c>
      <c r="M145" s="98">
        <v>1.2705306973025652</v>
      </c>
      <c r="N145" s="98">
        <v>1.6162683361478283</v>
      </c>
      <c r="O145" s="98">
        <v>1.5533951284238032</v>
      </c>
      <c r="P145" s="98">
        <v>4.25682909884525</v>
      </c>
      <c r="Q145" s="98">
        <v>8.5139533673350307</v>
      </c>
      <c r="R145" s="98">
        <v>5.6393658557692907</v>
      </c>
      <c r="S145" s="98">
        <v>3.8814877159777281</v>
      </c>
      <c r="T145" s="98">
        <v>3.9342984695746646</v>
      </c>
      <c r="U145" s="98">
        <v>2.1849446350296882</v>
      </c>
      <c r="V145" s="98">
        <v>2.3065809989763699</v>
      </c>
      <c r="W145" s="98">
        <v>3.6912913378662657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0.35586403003881723</v>
      </c>
      <c r="D146" s="122">
        <f t="shared" si="53"/>
        <v>0.66343754810717204</v>
      </c>
      <c r="E146" s="122">
        <f t="shared" si="53"/>
        <v>1.0532107295955822</v>
      </c>
      <c r="F146" s="122">
        <f t="shared" si="53"/>
        <v>0.87069984497442521</v>
      </c>
      <c r="G146" s="122">
        <f t="shared" si="53"/>
        <v>0.66115660140341781</v>
      </c>
      <c r="H146" s="122">
        <f t="shared" si="53"/>
        <v>0.87646074960426668</v>
      </c>
      <c r="I146" s="122">
        <f t="shared" si="53"/>
        <v>1.140954521963701</v>
      </c>
      <c r="J146" s="122">
        <f t="shared" si="53"/>
        <v>0.18456770318555282</v>
      </c>
      <c r="K146" s="122">
        <f t="shared" si="53"/>
        <v>0.32970229265428952</v>
      </c>
      <c r="L146" s="122">
        <f t="shared" si="53"/>
        <v>0.54434438506305205</v>
      </c>
      <c r="M146" s="122">
        <f t="shared" si="53"/>
        <v>0.69557191390049755</v>
      </c>
      <c r="N146" s="122">
        <f t="shared" si="53"/>
        <v>1.4584744741453242</v>
      </c>
      <c r="O146" s="122">
        <f t="shared" si="53"/>
        <v>1.5946826815710542</v>
      </c>
      <c r="P146" s="122">
        <f t="shared" si="53"/>
        <v>3.4481062067712425</v>
      </c>
      <c r="Q146" s="122">
        <f t="shared" si="53"/>
        <v>5.6527612244825605</v>
      </c>
      <c r="R146" s="122">
        <f t="shared" si="53"/>
        <v>5.3451740512133377</v>
      </c>
      <c r="S146" s="122">
        <f t="shared" si="53"/>
        <v>4.1360363097909518</v>
      </c>
      <c r="T146" s="122">
        <f t="shared" si="53"/>
        <v>3.2186903434902261</v>
      </c>
      <c r="U146" s="122">
        <f t="shared" si="53"/>
        <v>2.7510509369295755</v>
      </c>
      <c r="V146" s="122">
        <f t="shared" si="53"/>
        <v>2.4393613096292404</v>
      </c>
      <c r="W146" s="122">
        <f t="shared" si="53"/>
        <v>3.3875496180367435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0.35586403003881723</v>
      </c>
      <c r="D147" s="98">
        <v>0.66343754810717204</v>
      </c>
      <c r="E147" s="98">
        <v>1.0532107295955822</v>
      </c>
      <c r="F147" s="98">
        <v>0.87069984497442521</v>
      </c>
      <c r="G147" s="98">
        <v>0.66115660140341781</v>
      </c>
      <c r="H147" s="98">
        <v>0.87646074960426668</v>
      </c>
      <c r="I147" s="98">
        <v>1.140954521963701</v>
      </c>
      <c r="J147" s="98">
        <v>0.18456770318555282</v>
      </c>
      <c r="K147" s="98">
        <v>0.32970229265428952</v>
      </c>
      <c r="L147" s="98">
        <v>0.54434438506305205</v>
      </c>
      <c r="M147" s="98">
        <v>0.69557191390049755</v>
      </c>
      <c r="N147" s="98">
        <v>1.4584744741453242</v>
      </c>
      <c r="O147" s="98">
        <v>1.5946826815710542</v>
      </c>
      <c r="P147" s="98">
        <v>3.4481062067712425</v>
      </c>
      <c r="Q147" s="98">
        <v>5.6527612244825605</v>
      </c>
      <c r="R147" s="98">
        <v>5.3451740512133377</v>
      </c>
      <c r="S147" s="98">
        <v>4.1360363097909518</v>
      </c>
      <c r="T147" s="98">
        <v>3.2186903434902261</v>
      </c>
      <c r="U147" s="98">
        <v>2.7510509369295755</v>
      </c>
      <c r="V147" s="98">
        <v>2.4393613096292404</v>
      </c>
      <c r="W147" s="98">
        <v>3.3875496180367435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0.14758181065099049</v>
      </c>
      <c r="D148" s="122">
        <v>0.34450053088866661</v>
      </c>
      <c r="E148" s="122">
        <v>0.36830763520492715</v>
      </c>
      <c r="F148" s="122">
        <v>0.51651381170196775</v>
      </c>
      <c r="G148" s="122">
        <v>0.347147443013335</v>
      </c>
      <c r="H148" s="122">
        <v>0.38451263526528889</v>
      </c>
      <c r="I148" s="122">
        <v>0.33579463847420715</v>
      </c>
      <c r="J148" s="122">
        <v>0.22932084742020439</v>
      </c>
      <c r="K148" s="122">
        <v>0.16764318838428341</v>
      </c>
      <c r="L148" s="122">
        <v>0.20262045999293077</v>
      </c>
      <c r="M148" s="122">
        <v>0.26444959333300566</v>
      </c>
      <c r="N148" s="122">
        <v>0.32431911445270173</v>
      </c>
      <c r="O148" s="122">
        <v>0.58490734770245145</v>
      </c>
      <c r="P148" s="122">
        <v>1.7034236126345053</v>
      </c>
      <c r="Q148" s="122">
        <v>2.1982824683638809</v>
      </c>
      <c r="R148" s="122">
        <v>1.7557513232168476</v>
      </c>
      <c r="S148" s="122">
        <v>1.2563897623919449</v>
      </c>
      <c r="T148" s="122">
        <v>1.3127147007976574</v>
      </c>
      <c r="U148" s="122">
        <v>0.79158751516668446</v>
      </c>
      <c r="V148" s="122">
        <v>0.81295547898491516</v>
      </c>
      <c r="W148" s="122">
        <v>1.325527814673704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1.4037467366623964E-3</v>
      </c>
      <c r="D149" s="98">
        <v>3.7668168315995849E-3</v>
      </c>
      <c r="E149" s="98">
        <v>3.9684146775473056E-3</v>
      </c>
      <c r="F149" s="98">
        <v>3.6674969151201638E-3</v>
      </c>
      <c r="G149" s="98">
        <v>2.0386430655049237E-3</v>
      </c>
      <c r="H149" s="98">
        <v>1.618094218651117E-3</v>
      </c>
      <c r="I149" s="98">
        <v>6.378699394873525E-4</v>
      </c>
      <c r="J149" s="98">
        <v>5.93112642044368E-4</v>
      </c>
      <c r="K149" s="98">
        <v>6.3204544241319204E-4</v>
      </c>
      <c r="L149" s="98">
        <v>7.9839398202307852E-4</v>
      </c>
      <c r="M149" s="98">
        <v>8.3482371987848771E-4</v>
      </c>
      <c r="N149" s="98">
        <v>8.9595080277266623E-4</v>
      </c>
      <c r="O149" s="98">
        <v>3.9606284077546849E-3</v>
      </c>
      <c r="P149" s="98">
        <v>1.123585260906686E-2</v>
      </c>
      <c r="Q149" s="98">
        <v>8.4523725398466271E-3</v>
      </c>
      <c r="R149" s="98">
        <v>5.5257622101888403E-3</v>
      </c>
      <c r="S149" s="98">
        <v>6.2071352688389788E-3</v>
      </c>
      <c r="T149" s="98">
        <v>7.7326662242400545E-3</v>
      </c>
      <c r="U149" s="98">
        <v>6.6202862781479539E-3</v>
      </c>
      <c r="V149" s="98">
        <v>7.9339299325903983E-3</v>
      </c>
      <c r="W149" s="98">
        <v>6.6637645303555528E-3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9.18746471869029E-5</v>
      </c>
      <c r="E150" s="98">
        <v>9.2294218919132477E-5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1.132118240456787E-4</v>
      </c>
      <c r="P150" s="98">
        <v>2.225453585535588E-4</v>
      </c>
      <c r="Q150" s="98">
        <v>2.1136922643809011E-4</v>
      </c>
      <c r="R150" s="98">
        <v>1.0428581558295155E-4</v>
      </c>
      <c r="S150" s="98">
        <v>1.0889671561205782E-4</v>
      </c>
      <c r="T150" s="98">
        <v>2.17692324580049E-4</v>
      </c>
      <c r="U150" s="98">
        <v>1.1022775859362613E-4</v>
      </c>
      <c r="V150" s="98">
        <v>3.3992350409349151E-4</v>
      </c>
      <c r="W150" s="98">
        <v>1.1680816414161315E-4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1.85033342462747E-5</v>
      </c>
      <c r="E151" s="101">
        <v>1.8055511799214943E-5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2.1025427705999608E-5</v>
      </c>
      <c r="P151" s="101">
        <v>4.0167939798409514E-5</v>
      </c>
      <c r="Q151" s="101">
        <v>3.5712754136222992E-5</v>
      </c>
      <c r="R151" s="101">
        <v>2.049144691333822E-5</v>
      </c>
      <c r="S151" s="101">
        <v>2.2029784850553436E-5</v>
      </c>
      <c r="T151" s="101">
        <v>4.3019685309087394E-5</v>
      </c>
      <c r="U151" s="101">
        <v>2.1026745305499901E-5</v>
      </c>
      <c r="V151" s="101">
        <v>6.4155407221963044E-5</v>
      </c>
      <c r="W151" s="101">
        <v>2.257715998897581E-5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7.3371312940628204E-5</v>
      </c>
      <c r="E152" s="104">
        <v>7.4238707119917541E-5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9.2186396339679095E-5</v>
      </c>
      <c r="P152" s="104">
        <v>1.8237741875514927E-4</v>
      </c>
      <c r="Q152" s="104">
        <v>1.756564723018671E-4</v>
      </c>
      <c r="R152" s="104">
        <v>8.3794368669613329E-5</v>
      </c>
      <c r="S152" s="104">
        <v>8.6866930761504387E-5</v>
      </c>
      <c r="T152" s="104">
        <v>1.7467263927096162E-4</v>
      </c>
      <c r="U152" s="104">
        <v>8.920101328812623E-5</v>
      </c>
      <c r="V152" s="104">
        <v>2.7576809687152845E-4</v>
      </c>
      <c r="W152" s="104">
        <v>9.423100415263734E-5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4.5803760740726021E-2</v>
      </c>
      <c r="D153" s="101">
        <v>0.14655280928772063</v>
      </c>
      <c r="E153" s="101">
        <v>0.11591211256681207</v>
      </c>
      <c r="F153" s="101">
        <v>0.23793804988041689</v>
      </c>
      <c r="G153" s="101">
        <v>0.12782739056640693</v>
      </c>
      <c r="H153" s="101">
        <v>0.12807214890001622</v>
      </c>
      <c r="I153" s="101">
        <v>1.1215856814204797E-2</v>
      </c>
      <c r="J153" s="101">
        <v>1.9173730155382731E-2</v>
      </c>
      <c r="K153" s="101">
        <v>5.5700245939902172E-2</v>
      </c>
      <c r="L153" s="101">
        <v>5.8789760060056609E-2</v>
      </c>
      <c r="M153" s="101">
        <v>9.7265591687180006E-2</v>
      </c>
      <c r="N153" s="101">
        <v>0.11301838763220036</v>
      </c>
      <c r="O153" s="101">
        <v>0.20196020014137822</v>
      </c>
      <c r="P153" s="101">
        <v>0.44657724605980903</v>
      </c>
      <c r="Q153" s="101">
        <v>0.19871856967022575</v>
      </c>
      <c r="R153" s="101">
        <v>0.33267719545760599</v>
      </c>
      <c r="S153" s="101">
        <v>0.27854362709071157</v>
      </c>
      <c r="T153" s="101">
        <v>0.15114408850281477</v>
      </c>
      <c r="U153" s="101">
        <v>0.21511311419006485</v>
      </c>
      <c r="V153" s="101">
        <v>0.19074346390081856</v>
      </c>
      <c r="W153" s="101">
        <v>0.50744684308855481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0.10037430317360208</v>
      </c>
      <c r="D154" s="104">
        <v>0.1940890301221595</v>
      </c>
      <c r="E154" s="104">
        <v>0.24833481374164867</v>
      </c>
      <c r="F154" s="104">
        <v>0.27490826490643067</v>
      </c>
      <c r="G154" s="104">
        <v>0.21728140938142312</v>
      </c>
      <c r="H154" s="104">
        <v>0.25482239214662156</v>
      </c>
      <c r="I154" s="104">
        <v>0.32394091172051498</v>
      </c>
      <c r="J154" s="104">
        <v>0.20955400462277729</v>
      </c>
      <c r="K154" s="104">
        <v>0.11131089700196804</v>
      </c>
      <c r="L154" s="104">
        <v>0.14303230595085109</v>
      </c>
      <c r="M154" s="104">
        <v>0.16634917792594717</v>
      </c>
      <c r="N154" s="104">
        <v>0.21040477601772872</v>
      </c>
      <c r="O154" s="104">
        <v>0.37887330732927288</v>
      </c>
      <c r="P154" s="104">
        <v>1.2453879686070757</v>
      </c>
      <c r="Q154" s="104">
        <v>1.9909001569273705</v>
      </c>
      <c r="R154" s="104">
        <v>1.4174440797334698</v>
      </c>
      <c r="S154" s="104">
        <v>0.97153010331678225</v>
      </c>
      <c r="T154" s="104">
        <v>1.1536202537460225</v>
      </c>
      <c r="U154" s="104">
        <v>0.5697438869398781</v>
      </c>
      <c r="V154" s="104">
        <v>0.61393816164741266</v>
      </c>
      <c r="W154" s="104">
        <v>0.81130039889065197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1.9664586377939157E-2</v>
      </c>
      <c r="D155" s="98">
        <v>3.8995425699888335E-2</v>
      </c>
      <c r="E155" s="98">
        <v>4.8260414721895753E-2</v>
      </c>
      <c r="F155" s="98">
        <v>5.4617426680010343E-2</v>
      </c>
      <c r="G155" s="98">
        <v>4.8969341502511914E-2</v>
      </c>
      <c r="H155" s="98">
        <v>5.1730508347292196E-2</v>
      </c>
      <c r="I155" s="98">
        <v>6.6605037056607447E-2</v>
      </c>
      <c r="J155" s="98">
        <v>4.2326046805200329E-2</v>
      </c>
      <c r="K155" s="98">
        <v>2.2683045891181735E-2</v>
      </c>
      <c r="L155" s="98">
        <v>2.9362273490277386E-2</v>
      </c>
      <c r="M155" s="98">
        <v>3.3401947086838087E-2</v>
      </c>
      <c r="N155" s="98">
        <v>3.5203989483540019E-2</v>
      </c>
      <c r="O155" s="98">
        <v>6.9192861767853733E-2</v>
      </c>
      <c r="P155" s="98">
        <v>0.22318364729767773</v>
      </c>
      <c r="Q155" s="98">
        <v>0.34098520873370797</v>
      </c>
      <c r="R155" s="98">
        <v>0.28409701159205947</v>
      </c>
      <c r="S155" s="98">
        <v>0.20061864785272854</v>
      </c>
      <c r="T155" s="98">
        <v>0.23196503468379029</v>
      </c>
      <c r="U155" s="98">
        <v>0.11051332808215177</v>
      </c>
      <c r="V155" s="98">
        <v>0.11735114940023145</v>
      </c>
      <c r="W155" s="98">
        <v>0.15958552854535304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8.0709716795662911E-2</v>
      </c>
      <c r="D156" s="98">
        <v>0.15509360442227116</v>
      </c>
      <c r="E156" s="98">
        <v>0.20007439901975294</v>
      </c>
      <c r="F156" s="98">
        <v>0.22029083822642032</v>
      </c>
      <c r="G156" s="98">
        <v>0.1683120678789112</v>
      </c>
      <c r="H156" s="98">
        <v>0.20309188379932935</v>
      </c>
      <c r="I156" s="98">
        <v>0.2573358746639075</v>
      </c>
      <c r="J156" s="98">
        <v>0.16722795781757696</v>
      </c>
      <c r="K156" s="98">
        <v>8.8627851110786304E-2</v>
      </c>
      <c r="L156" s="98">
        <v>0.11367003246057369</v>
      </c>
      <c r="M156" s="98">
        <v>0.13294723083910909</v>
      </c>
      <c r="N156" s="98">
        <v>0.17520078653418869</v>
      </c>
      <c r="O156" s="98">
        <v>0.30968044556141916</v>
      </c>
      <c r="P156" s="98">
        <v>1.0222043213093979</v>
      </c>
      <c r="Q156" s="98">
        <v>1.6499149481936626</v>
      </c>
      <c r="R156" s="98">
        <v>1.1333470681414102</v>
      </c>
      <c r="S156" s="98">
        <v>0.77091145546405371</v>
      </c>
      <c r="T156" s="98">
        <v>0.92165521906223224</v>
      </c>
      <c r="U156" s="98">
        <v>0.45923055885772635</v>
      </c>
      <c r="V156" s="98">
        <v>0.49658701224718116</v>
      </c>
      <c r="W156" s="98">
        <v>0.65171487034529896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6.7649049067992448E-2</v>
      </c>
      <c r="D157" s="122">
        <v>0.17413025426294093</v>
      </c>
      <c r="E157" s="122">
        <v>0.18116730843187956</v>
      </c>
      <c r="F157" s="122">
        <v>0.26440349628812593</v>
      </c>
      <c r="G157" s="122">
        <v>0.18037032708132647</v>
      </c>
      <c r="H157" s="122">
        <v>0.19975379551663414</v>
      </c>
      <c r="I157" s="122">
        <v>0.16695093856841647</v>
      </c>
      <c r="J157" s="122">
        <v>0.10697262427387323</v>
      </c>
      <c r="K157" s="122">
        <v>7.6750977020632327E-2</v>
      </c>
      <c r="L157" s="122">
        <v>9.0947376416004977E-2</v>
      </c>
      <c r="M157" s="122">
        <v>0.11378946411777069</v>
      </c>
      <c r="N157" s="122">
        <v>0.14096834901677852</v>
      </c>
      <c r="O157" s="122">
        <v>0.27805540902973513</v>
      </c>
      <c r="P157" s="122">
        <v>0.80879437152749456</v>
      </c>
      <c r="Q157" s="122">
        <v>1.0170687963444607</v>
      </c>
      <c r="R157" s="122">
        <v>0.81853075723597413</v>
      </c>
      <c r="S157" s="122">
        <v>0.58015290250832319</v>
      </c>
      <c r="T157" s="122">
        <v>0.65121342592092912</v>
      </c>
      <c r="U157" s="122">
        <v>0.40266245996791378</v>
      </c>
      <c r="V157" s="122">
        <v>0.4701970589865252</v>
      </c>
      <c r="W157" s="122">
        <v>0.70114620312895137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2.2568188155146088E-3</v>
      </c>
      <c r="D158" s="98">
        <v>3.905189980740503E-3</v>
      </c>
      <c r="E158" s="98">
        <v>5.2715563871890327E-3</v>
      </c>
      <c r="F158" s="98">
        <v>8.8714352998934022E-3</v>
      </c>
      <c r="G158" s="98">
        <v>7.1475465718260122E-3</v>
      </c>
      <c r="H158" s="98">
        <v>8.8663960042339521E-3</v>
      </c>
      <c r="I158" s="98">
        <v>8.6005187962543556E-3</v>
      </c>
      <c r="J158" s="98">
        <v>5.1375773870209153E-3</v>
      </c>
      <c r="K158" s="98">
        <v>2.6287408259063005E-3</v>
      </c>
      <c r="L158" s="98">
        <v>4.0585138931810687E-3</v>
      </c>
      <c r="M158" s="98">
        <v>6.3668516203807465E-3</v>
      </c>
      <c r="N158" s="98">
        <v>3.4574593440741329E-3</v>
      </c>
      <c r="O158" s="98">
        <v>4.6380248084715359E-2</v>
      </c>
      <c r="P158" s="98">
        <v>0.13550377800607744</v>
      </c>
      <c r="Q158" s="98">
        <v>0.14227131340302274</v>
      </c>
      <c r="R158" s="98">
        <v>8.3452967313890028E-2</v>
      </c>
      <c r="S158" s="98">
        <v>9.2550330930698255E-2</v>
      </c>
      <c r="T158" s="98">
        <v>0.19104854247914799</v>
      </c>
      <c r="U158" s="98">
        <v>0.12192593047292832</v>
      </c>
      <c r="V158" s="98">
        <v>0.14721974513861658</v>
      </c>
      <c r="W158" s="98">
        <v>0.17120679650073389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6.539223025247784E-2</v>
      </c>
      <c r="D159" s="33">
        <v>0.17022506428220044</v>
      </c>
      <c r="E159" s="33">
        <v>0.17589575204469052</v>
      </c>
      <c r="F159" s="33">
        <v>0.2555320609882325</v>
      </c>
      <c r="G159" s="33">
        <v>0.17322278050950046</v>
      </c>
      <c r="H159" s="33">
        <v>0.19088739951240019</v>
      </c>
      <c r="I159" s="33">
        <v>0.15835041977216213</v>
      </c>
      <c r="J159" s="33">
        <v>0.10183504688685231</v>
      </c>
      <c r="K159" s="33">
        <v>7.4122236194726021E-2</v>
      </c>
      <c r="L159" s="33">
        <v>8.6888862522823906E-2</v>
      </c>
      <c r="M159" s="33">
        <v>0.10742261249738995</v>
      </c>
      <c r="N159" s="33">
        <v>0.13751088967270439</v>
      </c>
      <c r="O159" s="33">
        <v>0.23167516094501975</v>
      </c>
      <c r="P159" s="33">
        <v>0.67329059352141718</v>
      </c>
      <c r="Q159" s="33">
        <v>0.874797482941438</v>
      </c>
      <c r="R159" s="33">
        <v>0.73507778992208406</v>
      </c>
      <c r="S159" s="33">
        <v>0.48760257157762499</v>
      </c>
      <c r="T159" s="33">
        <v>0.46016488344178114</v>
      </c>
      <c r="U159" s="33">
        <v>0.28073652949498545</v>
      </c>
      <c r="V159" s="33">
        <v>0.32297731384790862</v>
      </c>
      <c r="W159" s="33">
        <v>0.52993940662821748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7.6004190638059246</v>
      </c>
      <c r="D161" s="117">
        <f t="shared" si="54"/>
        <v>12.168474091213406</v>
      </c>
      <c r="E161" s="117">
        <f t="shared" si="54"/>
        <v>7.2807361059123803</v>
      </c>
      <c r="F161" s="117">
        <f t="shared" si="54"/>
        <v>10.561719594438651</v>
      </c>
      <c r="G161" s="117">
        <f t="shared" si="54"/>
        <v>3.7586435050270155</v>
      </c>
      <c r="H161" s="117">
        <f t="shared" si="54"/>
        <v>8.1872769050005214</v>
      </c>
      <c r="I161" s="117">
        <f t="shared" si="54"/>
        <v>7.7606039176383472</v>
      </c>
      <c r="J161" s="117">
        <f t="shared" si="54"/>
        <v>9.0524160196446335</v>
      </c>
      <c r="K161" s="117">
        <f t="shared" si="54"/>
        <v>8.19968093434675</v>
      </c>
      <c r="L161" s="117">
        <f t="shared" si="54"/>
        <v>5.4887012070283179</v>
      </c>
      <c r="M161" s="117">
        <f t="shared" si="54"/>
        <v>4.788940452760464</v>
      </c>
      <c r="N161" s="117">
        <f t="shared" si="54"/>
        <v>6.2768047133654212</v>
      </c>
      <c r="O161" s="117">
        <f t="shared" si="54"/>
        <v>10.560979712342304</v>
      </c>
      <c r="P161" s="117">
        <f t="shared" si="54"/>
        <v>14.358289896538732</v>
      </c>
      <c r="Q161" s="117">
        <f t="shared" si="54"/>
        <v>11.363832123295802</v>
      </c>
      <c r="R161" s="117">
        <f t="shared" ref="R161:V161" si="55">R162+R164+R166+R175</f>
        <v>13.203744256450667</v>
      </c>
      <c r="S161" s="117">
        <f t="shared" si="55"/>
        <v>5.8737498688269705</v>
      </c>
      <c r="T161" s="117">
        <f t="shared" si="55"/>
        <v>0.9860644709526083</v>
      </c>
      <c r="U161" s="117">
        <f t="shared" si="55"/>
        <v>0</v>
      </c>
      <c r="V161" s="117">
        <f t="shared" si="55"/>
        <v>8.4861682578056996E-4</v>
      </c>
      <c r="W161" s="117">
        <f t="shared" ref="W161" si="56">W162+W164+W166+W175</f>
        <v>0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4.2703770701197463</v>
      </c>
      <c r="D162" s="122">
        <f t="shared" si="57"/>
        <v>8.2190487528822196</v>
      </c>
      <c r="E162" s="122">
        <f t="shared" si="57"/>
        <v>4.1502542772765487</v>
      </c>
      <c r="F162" s="122">
        <f t="shared" si="57"/>
        <v>7.0587680246646798</v>
      </c>
      <c r="G162" s="122">
        <f t="shared" si="57"/>
        <v>2.2536030187831169</v>
      </c>
      <c r="H162" s="122">
        <f t="shared" si="57"/>
        <v>4.8575656887332075</v>
      </c>
      <c r="I162" s="122">
        <f t="shared" si="57"/>
        <v>4.6558946749491499</v>
      </c>
      <c r="J162" s="122">
        <f t="shared" si="57"/>
        <v>6.4336807772315945</v>
      </c>
      <c r="K162" s="122">
        <f t="shared" si="57"/>
        <v>4.5779948415501162</v>
      </c>
      <c r="L162" s="122">
        <f t="shared" si="57"/>
        <v>2.7731427222036462</v>
      </c>
      <c r="M162" s="122">
        <f t="shared" si="57"/>
        <v>2.2406120981946396</v>
      </c>
      <c r="N162" s="122">
        <f t="shared" si="57"/>
        <v>2.925786233883644</v>
      </c>
      <c r="O162" s="122">
        <f t="shared" si="57"/>
        <v>5.1161424214429898</v>
      </c>
      <c r="P162" s="122">
        <f t="shared" si="57"/>
        <v>6.732698182941637</v>
      </c>
      <c r="Q162" s="122">
        <f t="shared" si="57"/>
        <v>4.6306525130808112</v>
      </c>
      <c r="R162" s="122">
        <f t="shared" si="57"/>
        <v>6.9071630695601121</v>
      </c>
      <c r="S162" s="122">
        <f t="shared" si="57"/>
        <v>2.8067020943822927</v>
      </c>
      <c r="T162" s="122">
        <f t="shared" si="57"/>
        <v>0.35604024188865147</v>
      </c>
      <c r="U162" s="122">
        <f t="shared" si="57"/>
        <v>0</v>
      </c>
      <c r="V162" s="122">
        <f t="shared" si="57"/>
        <v>3.17055762117002E-4</v>
      </c>
      <c r="W162" s="122">
        <f t="shared" si="57"/>
        <v>0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4.2703770701197463</v>
      </c>
      <c r="D163" s="33">
        <v>8.2190487528822196</v>
      </c>
      <c r="E163" s="33">
        <v>4.1502542772765487</v>
      </c>
      <c r="F163" s="33">
        <v>7.0587680246646798</v>
      </c>
      <c r="G163" s="33">
        <v>2.2536030187831169</v>
      </c>
      <c r="H163" s="33">
        <v>4.8575656887332075</v>
      </c>
      <c r="I163" s="33">
        <v>4.6558946749491499</v>
      </c>
      <c r="J163" s="33">
        <v>6.4336807772315945</v>
      </c>
      <c r="K163" s="33">
        <v>4.5779948415501162</v>
      </c>
      <c r="L163" s="33">
        <v>2.7731427222036462</v>
      </c>
      <c r="M163" s="33">
        <v>2.2406120981946396</v>
      </c>
      <c r="N163" s="33">
        <v>2.925786233883644</v>
      </c>
      <c r="O163" s="33">
        <v>5.1161424214429898</v>
      </c>
      <c r="P163" s="33">
        <v>6.732698182941637</v>
      </c>
      <c r="Q163" s="33">
        <v>4.6306525130808112</v>
      </c>
      <c r="R163" s="33">
        <v>6.9071630695601121</v>
      </c>
      <c r="S163" s="33">
        <v>2.8067020943822927</v>
      </c>
      <c r="T163" s="33">
        <v>0.35604024188865147</v>
      </c>
      <c r="U163" s="33">
        <v>0</v>
      </c>
      <c r="V163" s="33">
        <v>3.17055762117002E-4</v>
      </c>
      <c r="W163" s="33">
        <v>0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1.7588100227143038</v>
      </c>
      <c r="D164" s="122">
        <f t="shared" si="58"/>
        <v>1.5406119983456565</v>
      </c>
      <c r="E164" s="122">
        <f t="shared" si="58"/>
        <v>1.9452483020863853</v>
      </c>
      <c r="F164" s="122">
        <f t="shared" si="58"/>
        <v>1.4614832184368396</v>
      </c>
      <c r="G164" s="122">
        <f t="shared" si="58"/>
        <v>0.83505674942185171</v>
      </c>
      <c r="H164" s="122">
        <f t="shared" si="58"/>
        <v>1.9855967358009907</v>
      </c>
      <c r="I164" s="122">
        <f t="shared" si="58"/>
        <v>1.738131773406798</v>
      </c>
      <c r="J164" s="122">
        <f t="shared" si="58"/>
        <v>0.57324999461907966</v>
      </c>
      <c r="K164" s="122">
        <f t="shared" si="58"/>
        <v>2.0369278628367753</v>
      </c>
      <c r="L164" s="122">
        <f t="shared" si="58"/>
        <v>1.7598444865297433</v>
      </c>
      <c r="M164" s="122">
        <f t="shared" si="58"/>
        <v>1.637439519132126</v>
      </c>
      <c r="N164" s="122">
        <f t="shared" si="58"/>
        <v>2.524559659231099</v>
      </c>
      <c r="O164" s="122">
        <f t="shared" si="58"/>
        <v>3.0888337520107574</v>
      </c>
      <c r="P164" s="122">
        <f t="shared" si="58"/>
        <v>3.9910373300819155</v>
      </c>
      <c r="Q164" s="122">
        <f t="shared" si="58"/>
        <v>4.21281191278824</v>
      </c>
      <c r="R164" s="122">
        <f t="shared" si="58"/>
        <v>4.2127699850476761</v>
      </c>
      <c r="S164" s="122">
        <f t="shared" si="58"/>
        <v>2.0985505082390059</v>
      </c>
      <c r="T164" s="122">
        <f t="shared" si="58"/>
        <v>0.38545807627312134</v>
      </c>
      <c r="U164" s="122">
        <f t="shared" si="58"/>
        <v>0</v>
      </c>
      <c r="V164" s="122">
        <f t="shared" si="58"/>
        <v>3.5725853978166961E-4</v>
      </c>
      <c r="W164" s="122">
        <f t="shared" si="58"/>
        <v>0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1.7588100227143038</v>
      </c>
      <c r="D165" s="98">
        <v>1.5406119983456565</v>
      </c>
      <c r="E165" s="98">
        <v>1.9452483020863853</v>
      </c>
      <c r="F165" s="98">
        <v>1.4614832184368396</v>
      </c>
      <c r="G165" s="98">
        <v>0.83505674942185171</v>
      </c>
      <c r="H165" s="98">
        <v>1.9855967358009907</v>
      </c>
      <c r="I165" s="98">
        <v>1.738131773406798</v>
      </c>
      <c r="J165" s="98">
        <v>0.57324999461907966</v>
      </c>
      <c r="K165" s="98">
        <v>2.0369278628367753</v>
      </c>
      <c r="L165" s="98">
        <v>1.7598444865297433</v>
      </c>
      <c r="M165" s="98">
        <v>1.637439519132126</v>
      </c>
      <c r="N165" s="98">
        <v>2.524559659231099</v>
      </c>
      <c r="O165" s="98">
        <v>3.0888337520107574</v>
      </c>
      <c r="P165" s="98">
        <v>3.9910373300819155</v>
      </c>
      <c r="Q165" s="98">
        <v>4.21281191278824</v>
      </c>
      <c r="R165" s="98">
        <v>4.2127699850476761</v>
      </c>
      <c r="S165" s="98">
        <v>2.0985505082390059</v>
      </c>
      <c r="T165" s="98">
        <v>0.38545807627312134</v>
      </c>
      <c r="U165" s="98">
        <v>0</v>
      </c>
      <c r="V165" s="98">
        <v>3.5725853978166961E-4</v>
      </c>
      <c r="W165" s="98">
        <v>0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1.0773807770241244</v>
      </c>
      <c r="D166" s="122">
        <v>1.6000570146220594</v>
      </c>
      <c r="E166" s="122">
        <v>0.79445112669218465</v>
      </c>
      <c r="F166" s="122">
        <v>1.3502662003509762</v>
      </c>
      <c r="G166" s="122">
        <v>0.44090078651926329</v>
      </c>
      <c r="H166" s="122">
        <v>0.88457607853194808</v>
      </c>
      <c r="I166" s="122">
        <v>0.91276607825664846</v>
      </c>
      <c r="J166" s="122">
        <v>1.3948290183121324</v>
      </c>
      <c r="K166" s="122">
        <v>1.0870804374475813</v>
      </c>
      <c r="L166" s="122">
        <v>0.65963331916277901</v>
      </c>
      <c r="M166" s="122">
        <v>0.63685616457077554</v>
      </c>
      <c r="N166" s="122">
        <v>0.57607924415262612</v>
      </c>
      <c r="O166" s="122">
        <v>1.5968753720691369</v>
      </c>
      <c r="P166" s="122">
        <v>2.4644354223143603</v>
      </c>
      <c r="Q166" s="122">
        <v>1.7231340123670273</v>
      </c>
      <c r="R166" s="122">
        <v>1.4212322919827758</v>
      </c>
      <c r="S166" s="122">
        <v>0.66255445534034285</v>
      </c>
      <c r="T166" s="122">
        <v>0.16347188861051759</v>
      </c>
      <c r="U166" s="122">
        <v>0</v>
      </c>
      <c r="V166" s="122">
        <v>1.1069927184410612E-4</v>
      </c>
      <c r="W166" s="122">
        <v>0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1.0352632182885173E-2</v>
      </c>
      <c r="D167" s="98">
        <v>1.7823474764154138E-2</v>
      </c>
      <c r="E167" s="98">
        <v>8.5828503491139387E-3</v>
      </c>
      <c r="F167" s="98">
        <v>9.5919150087758129E-3</v>
      </c>
      <c r="G167" s="98">
        <v>2.5946366288244482E-3</v>
      </c>
      <c r="H167" s="98">
        <v>3.712098501611387E-3</v>
      </c>
      <c r="I167" s="98">
        <v>1.7313612643228143E-3</v>
      </c>
      <c r="J167" s="98">
        <v>3.6575279592736022E-3</v>
      </c>
      <c r="K167" s="98">
        <v>3.8976135615480167E-3</v>
      </c>
      <c r="L167" s="98">
        <v>2.4949811938221205E-3</v>
      </c>
      <c r="M167" s="98">
        <v>2.0035769277083702E-3</v>
      </c>
      <c r="N167" s="98">
        <v>1.642576471749888E-3</v>
      </c>
      <c r="O167" s="98">
        <v>1.0863437918412851E-2</v>
      </c>
      <c r="P167" s="98">
        <v>1.6241925553700614E-2</v>
      </c>
      <c r="Q167" s="98">
        <v>6.7618980318773008E-3</v>
      </c>
      <c r="R167" s="98">
        <v>4.4831655667569833E-3</v>
      </c>
      <c r="S167" s="98">
        <v>3.158016189409306E-3</v>
      </c>
      <c r="T167" s="98">
        <v>9.8019712701634485E-4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1.7546994943057467E-4</v>
      </c>
      <c r="D168" s="98">
        <v>1.837492943738058E-4</v>
      </c>
      <c r="E168" s="98">
        <v>1.8458843783826495E-4</v>
      </c>
      <c r="F168" s="98">
        <v>9.4034697779971514E-5</v>
      </c>
      <c r="G168" s="98">
        <v>0</v>
      </c>
      <c r="H168" s="98">
        <v>9.517842329680027E-5</v>
      </c>
      <c r="I168" s="98">
        <v>9.1133363234586082E-5</v>
      </c>
      <c r="J168" s="98">
        <v>1.9779361726137554E-4</v>
      </c>
      <c r="K168" s="98">
        <v>1.0539858925536427E-4</v>
      </c>
      <c r="L168" s="98">
        <v>0</v>
      </c>
      <c r="M168" s="98">
        <v>0</v>
      </c>
      <c r="N168" s="98">
        <v>0</v>
      </c>
      <c r="O168" s="98">
        <v>3.3963547213703609E-4</v>
      </c>
      <c r="P168" s="98">
        <v>3.3381803783033819E-4</v>
      </c>
      <c r="Q168" s="98">
        <v>1.0568461321904505E-4</v>
      </c>
      <c r="R168" s="98">
        <v>1.0428581558295155E-4</v>
      </c>
      <c r="S168" s="98">
        <v>1.0889671561205782E-4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3.4356070624116941E-5</v>
      </c>
      <c r="D169" s="101">
        <v>3.70066684925494E-5</v>
      </c>
      <c r="E169" s="101">
        <v>3.6111023598429885E-5</v>
      </c>
      <c r="F169" s="101">
        <v>1.875656951449586E-5</v>
      </c>
      <c r="G169" s="101">
        <v>0</v>
      </c>
      <c r="H169" s="101">
        <v>1.9388941975853166E-5</v>
      </c>
      <c r="I169" s="101">
        <v>1.8589931730273306E-5</v>
      </c>
      <c r="J169" s="101">
        <v>3.9663882889485543E-5</v>
      </c>
      <c r="K169" s="101">
        <v>2.1214020226740351E-5</v>
      </c>
      <c r="L169" s="101">
        <v>0</v>
      </c>
      <c r="M169" s="101">
        <v>0</v>
      </c>
      <c r="N169" s="101">
        <v>0</v>
      </c>
      <c r="O169" s="101">
        <v>6.307628311799883E-5</v>
      </c>
      <c r="P169" s="101">
        <v>6.0251909697614278E-5</v>
      </c>
      <c r="Q169" s="101">
        <v>1.7856377068111496E-5</v>
      </c>
      <c r="R169" s="101">
        <v>2.049144691333822E-5</v>
      </c>
      <c r="S169" s="101">
        <v>2.2029784850553436E-5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1.4111387880645773E-4</v>
      </c>
      <c r="D170" s="104">
        <v>1.4674262588125641E-4</v>
      </c>
      <c r="E170" s="104">
        <v>1.4847741423983508E-4</v>
      </c>
      <c r="F170" s="104">
        <v>7.5278128265475654E-5</v>
      </c>
      <c r="G170" s="104">
        <v>0</v>
      </c>
      <c r="H170" s="104">
        <v>7.5789481320947104E-5</v>
      </c>
      <c r="I170" s="104">
        <v>7.2543431504312777E-5</v>
      </c>
      <c r="J170" s="104">
        <v>1.5812973437189E-4</v>
      </c>
      <c r="K170" s="104">
        <v>8.4184569028623909E-5</v>
      </c>
      <c r="L170" s="104">
        <v>0</v>
      </c>
      <c r="M170" s="104">
        <v>0</v>
      </c>
      <c r="N170" s="104">
        <v>0</v>
      </c>
      <c r="O170" s="104">
        <v>2.7655918901903724E-4</v>
      </c>
      <c r="P170" s="104">
        <v>2.7356612813272393E-4</v>
      </c>
      <c r="Q170" s="104">
        <v>8.7828236150933552E-5</v>
      </c>
      <c r="R170" s="104">
        <v>8.3794368669613329E-5</v>
      </c>
      <c r="S170" s="104">
        <v>8.6866930761504387E-5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0.33439392956957786</v>
      </c>
      <c r="D171" s="101">
        <v>0.68055970620995321</v>
      </c>
      <c r="E171" s="101">
        <v>0.2499552248425185</v>
      </c>
      <c r="F171" s="101">
        <v>0.62194077483442567</v>
      </c>
      <c r="G171" s="101">
        <v>0.16234617958012024</v>
      </c>
      <c r="H171" s="101">
        <v>0.29456594247003731</v>
      </c>
      <c r="I171" s="101">
        <v>3.0588700402376712E-2</v>
      </c>
      <c r="J171" s="101">
        <v>0.11642605218062295</v>
      </c>
      <c r="K171" s="101">
        <v>0.36114978510367035</v>
      </c>
      <c r="L171" s="101">
        <v>0.19158423568867036</v>
      </c>
      <c r="M171" s="101">
        <v>0.23438234448800924</v>
      </c>
      <c r="N171" s="101">
        <v>0.20072382055412666</v>
      </c>
      <c r="O171" s="101">
        <v>0.55129125737028772</v>
      </c>
      <c r="P171" s="101">
        <v>0.64611176025674499</v>
      </c>
      <c r="Q171" s="101">
        <v>0.15579452716300646</v>
      </c>
      <c r="R171" s="101">
        <v>0.26934120338815004</v>
      </c>
      <c r="S171" s="101">
        <v>0.1469361429071285</v>
      </c>
      <c r="T171" s="101">
        <v>1.8786270887355509E-2</v>
      </c>
      <c r="U171" s="101">
        <v>0</v>
      </c>
      <c r="V171" s="101">
        <v>0</v>
      </c>
      <c r="W171" s="101">
        <v>0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0.73245874532223076</v>
      </c>
      <c r="D172" s="104">
        <v>0.90149008435357825</v>
      </c>
      <c r="E172" s="104">
        <v>0.53572846306271393</v>
      </c>
      <c r="F172" s="104">
        <v>0.71863947580999465</v>
      </c>
      <c r="G172" s="104">
        <v>0.2759599703103186</v>
      </c>
      <c r="H172" s="104">
        <v>0.58620285913700254</v>
      </c>
      <c r="I172" s="104">
        <v>0.88035488322671429</v>
      </c>
      <c r="J172" s="104">
        <v>1.2745476445549744</v>
      </c>
      <c r="K172" s="104">
        <v>0.72192764019310762</v>
      </c>
      <c r="L172" s="104">
        <v>0.46555410228028654</v>
      </c>
      <c r="M172" s="104">
        <v>0.40047024315505797</v>
      </c>
      <c r="N172" s="104">
        <v>0.37371284712674951</v>
      </c>
      <c r="O172" s="104">
        <v>1.0343810413082992</v>
      </c>
      <c r="P172" s="104">
        <v>1.8017479184660843</v>
      </c>
      <c r="Q172" s="104">
        <v>1.5604719025589247</v>
      </c>
      <c r="R172" s="104">
        <v>1.1473036372122858</v>
      </c>
      <c r="S172" s="104">
        <v>0.51235139952819297</v>
      </c>
      <c r="T172" s="104">
        <v>0.14370542059614574</v>
      </c>
      <c r="U172" s="104">
        <v>0</v>
      </c>
      <c r="V172" s="104">
        <v>1.1069927184410612E-4</v>
      </c>
      <c r="W172" s="104">
        <v>0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0.1434978655916985</v>
      </c>
      <c r="D173" s="98">
        <v>0.18112301133902381</v>
      </c>
      <c r="E173" s="98">
        <v>0.10411137051701376</v>
      </c>
      <c r="F173" s="98">
        <v>0.14277576882882326</v>
      </c>
      <c r="G173" s="98">
        <v>6.2193898988508724E-2</v>
      </c>
      <c r="H173" s="98">
        <v>0.11900277539324279</v>
      </c>
      <c r="I173" s="98">
        <v>0.18100853426895891</v>
      </c>
      <c r="J173" s="98">
        <v>0.25743513399327328</v>
      </c>
      <c r="K173" s="98">
        <v>0.14711513637629989</v>
      </c>
      <c r="L173" s="98">
        <v>9.5570904662416259E-2</v>
      </c>
      <c r="M173" s="98">
        <v>8.0412094838684292E-2</v>
      </c>
      <c r="N173" s="98">
        <v>6.2527968181698257E-2</v>
      </c>
      <c r="O173" s="98">
        <v>0.18890690640375951</v>
      </c>
      <c r="P173" s="98">
        <v>0.32288787276788777</v>
      </c>
      <c r="Q173" s="98">
        <v>0.26726495327538047</v>
      </c>
      <c r="R173" s="98">
        <v>0.22995301146694985</v>
      </c>
      <c r="S173" s="98">
        <v>0.10579934131519529</v>
      </c>
      <c r="T173" s="98">
        <v>2.8895672353696791E-2</v>
      </c>
      <c r="U173" s="98">
        <v>0</v>
      </c>
      <c r="V173" s="98">
        <v>2.115960140646077E-5</v>
      </c>
      <c r="W173" s="98">
        <v>0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0.58896087973053224</v>
      </c>
      <c r="D174" s="33">
        <v>0.72036707301455449</v>
      </c>
      <c r="E174" s="33">
        <v>0.43161709254570019</v>
      </c>
      <c r="F174" s="33">
        <v>0.5758637069811714</v>
      </c>
      <c r="G174" s="33">
        <v>0.21376607132180986</v>
      </c>
      <c r="H174" s="33">
        <v>0.46720008374375971</v>
      </c>
      <c r="I174" s="33">
        <v>0.69934634895775538</v>
      </c>
      <c r="J174" s="33">
        <v>1.0171125105617012</v>
      </c>
      <c r="K174" s="33">
        <v>0.57481250381680771</v>
      </c>
      <c r="L174" s="33">
        <v>0.3699831976178703</v>
      </c>
      <c r="M174" s="33">
        <v>0.32005814831637369</v>
      </c>
      <c r="N174" s="33">
        <v>0.31118487894505126</v>
      </c>
      <c r="O174" s="33">
        <v>0.84547413490453971</v>
      </c>
      <c r="P174" s="33">
        <v>1.4788600456981964</v>
      </c>
      <c r="Q174" s="33">
        <v>1.2932069492835441</v>
      </c>
      <c r="R174" s="33">
        <v>0.91735062574533588</v>
      </c>
      <c r="S174" s="33">
        <v>0.40655205821299772</v>
      </c>
      <c r="T174" s="33">
        <v>0.11480974824244895</v>
      </c>
      <c r="U174" s="33">
        <v>0</v>
      </c>
      <c r="V174" s="33">
        <v>8.9539670437645353E-5</v>
      </c>
      <c r="W174" s="33">
        <v>0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0.49385119394774973</v>
      </c>
      <c r="D175" s="122">
        <v>0.80875632536346975</v>
      </c>
      <c r="E175" s="122">
        <v>0.3907823998572621</v>
      </c>
      <c r="F175" s="122">
        <v>0.69120215098615523</v>
      </c>
      <c r="G175" s="122">
        <v>0.22908295030278378</v>
      </c>
      <c r="H175" s="122">
        <v>0.45953840193437456</v>
      </c>
      <c r="I175" s="122">
        <v>0.45381139102575069</v>
      </c>
      <c r="J175" s="122">
        <v>0.65065622948182711</v>
      </c>
      <c r="K175" s="122">
        <v>0.49767779251227628</v>
      </c>
      <c r="L175" s="122">
        <v>0.29608067913214858</v>
      </c>
      <c r="M175" s="122">
        <v>0.27403267086292221</v>
      </c>
      <c r="N175" s="122">
        <v>0.25037957609805167</v>
      </c>
      <c r="O175" s="122">
        <v>0.75912816681941908</v>
      </c>
      <c r="P175" s="122">
        <v>1.1701189612008214</v>
      </c>
      <c r="Q175" s="122">
        <v>0.79723368505972414</v>
      </c>
      <c r="R175" s="122">
        <v>0.66257890986010426</v>
      </c>
      <c r="S175" s="122">
        <v>0.3059428108653291</v>
      </c>
      <c r="T175" s="122">
        <v>8.1094264180317899E-2</v>
      </c>
      <c r="U175" s="122">
        <v>0</v>
      </c>
      <c r="V175" s="122">
        <v>6.3603252037792161E-5</v>
      </c>
      <c r="W175" s="122">
        <v>0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1.6382832882994938E-2</v>
      </c>
      <c r="D176" s="98">
        <v>1.8239012296413032E-2</v>
      </c>
      <c r="E176" s="98">
        <v>1.1400276414571404E-2</v>
      </c>
      <c r="F176" s="98">
        <v>2.3232377525687697E-2</v>
      </c>
      <c r="G176" s="98">
        <v>9.0596290942253303E-3</v>
      </c>
      <c r="H176" s="98">
        <v>2.0337867123113966E-2</v>
      </c>
      <c r="I176" s="98">
        <v>2.3378205788713493E-2</v>
      </c>
      <c r="J176" s="98">
        <v>3.1305611741473248E-2</v>
      </c>
      <c r="K176" s="98">
        <v>1.7129214413970084E-2</v>
      </c>
      <c r="L176" s="98">
        <v>1.3229701132317508E-2</v>
      </c>
      <c r="M176" s="98">
        <v>1.5349541503398545E-2</v>
      </c>
      <c r="N176" s="98">
        <v>6.155207890571438E-3</v>
      </c>
      <c r="O176" s="98">
        <v>0.12664509489151643</v>
      </c>
      <c r="P176" s="98">
        <v>0.19597699072688338</v>
      </c>
      <c r="Q176" s="98">
        <v>0.11153071901479365</v>
      </c>
      <c r="R176" s="98">
        <v>6.7552837450056871E-2</v>
      </c>
      <c r="S176" s="98">
        <v>4.8801748528139961E-2</v>
      </c>
      <c r="T176" s="98">
        <v>2.3770507310773622E-2</v>
      </c>
      <c r="U176" s="98">
        <v>0</v>
      </c>
      <c r="V176" s="98">
        <v>0</v>
      </c>
      <c r="W176" s="98">
        <v>0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0.47746836106475482</v>
      </c>
      <c r="D177" s="33">
        <v>0.79051731306705675</v>
      </c>
      <c r="E177" s="33">
        <v>0.37938212344269068</v>
      </c>
      <c r="F177" s="33">
        <v>0.66796977346046749</v>
      </c>
      <c r="G177" s="33">
        <v>0.22002332120855844</v>
      </c>
      <c r="H177" s="33">
        <v>0.43920053481126059</v>
      </c>
      <c r="I177" s="33">
        <v>0.43043318523703722</v>
      </c>
      <c r="J177" s="33">
        <v>0.61935061774035383</v>
      </c>
      <c r="K177" s="33">
        <v>0.4805485780983062</v>
      </c>
      <c r="L177" s="33">
        <v>0.28285097799983105</v>
      </c>
      <c r="M177" s="33">
        <v>0.25868312935952364</v>
      </c>
      <c r="N177" s="33">
        <v>0.24422436820748025</v>
      </c>
      <c r="O177" s="33">
        <v>0.63248307192790265</v>
      </c>
      <c r="P177" s="33">
        <v>0.97414197047393802</v>
      </c>
      <c r="Q177" s="33">
        <v>0.68570296604493053</v>
      </c>
      <c r="R177" s="33">
        <v>0.59502607241004735</v>
      </c>
      <c r="S177" s="33">
        <v>0.25714106233718914</v>
      </c>
      <c r="T177" s="33">
        <v>5.7323756869544273E-2</v>
      </c>
      <c r="U177" s="33">
        <v>0</v>
      </c>
      <c r="V177" s="33">
        <v>6.3603252037792161E-5</v>
      </c>
      <c r="W177" s="33">
        <v>0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>
        <f>IF(RES_hhdet_in_tes!I3=0,"",RES_hhdet_in_tes!I3/RES_hhdet_in_fec!I3)</f>
        <v>0.72778351711011213</v>
      </c>
      <c r="J3" s="119">
        <f>IF(RES_hhdet_in_tes!J3=0,"",RES_hhdet_in_tes!J3/RES_hhdet_in_fec!J3)</f>
        <v>0.6484017360724913</v>
      </c>
      <c r="K3" s="119">
        <f>IF(RES_hhdet_in_tes!K3=0,"",RES_hhdet_in_tes!K3/RES_hhdet_in_fec!K3)</f>
        <v>0.68724790896700172</v>
      </c>
      <c r="L3" s="119">
        <f>IF(RES_hhdet_in_tes!L3=0,"",RES_hhdet_in_tes!L3/RES_hhdet_in_fec!L3)</f>
        <v>0.70308118119318153</v>
      </c>
      <c r="M3" s="119" t="str">
        <f>IF(RES_hhdet_in_tes!M3=0,"",RES_hhdet_in_tes!M3/RES_hhdet_in_fec!M3)</f>
        <v/>
      </c>
      <c r="N3" s="119">
        <f>IF(RES_hhdet_in_tes!N3=0,"",RES_hhdet_in_tes!N3/RES_hhdet_in_fec!N3)</f>
        <v>1.0804349956874622</v>
      </c>
      <c r="O3" s="119">
        <f>IF(RES_hhdet_in_tes!O3=0,"",RES_hhdet_in_tes!O3/RES_hhdet_in_fec!O3)</f>
        <v>0.77834801211211524</v>
      </c>
      <c r="P3" s="119">
        <f>IF(RES_hhdet_in_tes!P3=0,"",RES_hhdet_in_tes!P3/RES_hhdet_in_fec!P3)</f>
        <v>0.72382637084632862</v>
      </c>
      <c r="Q3" s="119">
        <f>IF(RES_hhdet_in_tes!Q3=0,"",RES_hhdet_in_tes!Q3/RES_hhdet_in_fec!Q3)</f>
        <v>0.73573801938439631</v>
      </c>
      <c r="R3" s="119">
        <f>IF(RES_hhdet_in_tes!R3=0,"",RES_hhdet_in_tes!R3/RES_hhdet_in_fec!R3)</f>
        <v>0.8615975993576217</v>
      </c>
      <c r="S3" s="119">
        <f>IF(RES_hhdet_in_tes!S3=0,"",RES_hhdet_in_tes!S3/RES_hhdet_in_fec!S3)</f>
        <v>0.84354235340046357</v>
      </c>
      <c r="T3" s="119">
        <f>IF(RES_hhdet_in_tes!T3=0,"",RES_hhdet_in_tes!T3/RES_hhdet_in_fec!T3)</f>
        <v>0.84481436701288637</v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>
        <f>IF(RES_hhdet_in_tes!I4=0,"",RES_hhdet_in_tes!I4/RES_hhdet_in_fec!I4)</f>
        <v>0.61613995757153506</v>
      </c>
      <c r="J4" s="124">
        <f>IF(RES_hhdet_in_tes!J4=0,"",RES_hhdet_in_tes!J4/RES_hhdet_in_fec!J4)</f>
        <v>0.62088972887217209</v>
      </c>
      <c r="K4" s="124">
        <f>IF(RES_hhdet_in_tes!K4=0,"",RES_hhdet_in_tes!K4/RES_hhdet_in_fec!K4)</f>
        <v>0.62587317196576209</v>
      </c>
      <c r="L4" s="124">
        <f>IF(RES_hhdet_in_tes!L4=0,"",RES_hhdet_in_tes!L4/RES_hhdet_in_fec!L4)</f>
        <v>0.63075518446717771</v>
      </c>
      <c r="M4" s="124" t="str">
        <f>IF(RES_hhdet_in_tes!M4=0,"",RES_hhdet_in_tes!M4/RES_hhdet_in_fec!M4)</f>
        <v/>
      </c>
      <c r="N4" s="124">
        <f>IF(RES_hhdet_in_tes!N4=0,"",RES_hhdet_in_tes!N4/RES_hhdet_in_fec!N4)</f>
        <v>0.64061850579054647</v>
      </c>
      <c r="O4" s="124">
        <f>IF(RES_hhdet_in_tes!O4=0,"",RES_hhdet_in_tes!O4/RES_hhdet_in_fec!O4)</f>
        <v>0.6455487065346186</v>
      </c>
      <c r="P4" s="124">
        <f>IF(RES_hhdet_in_tes!P4=0,"",RES_hhdet_in_tes!P4/RES_hhdet_in_fec!P4)</f>
        <v>0.65058401002595323</v>
      </c>
      <c r="Q4" s="124">
        <f>IF(RES_hhdet_in_tes!Q4=0,"",RES_hhdet_in_tes!Q4/RES_hhdet_in_fec!Q4)</f>
        <v>0.65774399145529439</v>
      </c>
      <c r="R4" s="124">
        <f>IF(RES_hhdet_in_tes!R4=0,"",RES_hhdet_in_tes!R4/RES_hhdet_in_fec!R4)</f>
        <v>0.67026476409367675</v>
      </c>
      <c r="S4" s="124">
        <f>IF(RES_hhdet_in_tes!S4=0,"",RES_hhdet_in_tes!S4/RES_hhdet_in_fec!S4)</f>
        <v>0.6861540904646527</v>
      </c>
      <c r="T4" s="124">
        <f>IF(RES_hhdet_in_tes!T4=0,"",RES_hhdet_in_tes!T4/RES_hhdet_in_fec!T4)</f>
        <v>0.70281177518158022</v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>
        <f>IF(RES_hhdet_in_tes!I5=0,"",RES_hhdet_in_tes!I5/RES_hhdet_in_fec!I5)</f>
        <v>0.61410305201902549</v>
      </c>
      <c r="J5" s="111">
        <f>IF(RES_hhdet_in_tes!J5=0,"",RES_hhdet_in_tes!J5/RES_hhdet_in_fec!J5)</f>
        <v>0.61885731984532466</v>
      </c>
      <c r="K5" s="111">
        <f>IF(RES_hhdet_in_tes!K5=0,"",RES_hhdet_in_tes!K5/RES_hhdet_in_fec!K5)</f>
        <v>0.62375378163489692</v>
      </c>
      <c r="L5" s="111">
        <f>IF(RES_hhdet_in_tes!L5=0,"",RES_hhdet_in_tes!L5/RES_hhdet_in_fec!L5)</f>
        <v>0.62876491878070939</v>
      </c>
      <c r="M5" s="111" t="str">
        <f>IF(RES_hhdet_in_tes!M5=0,"",RES_hhdet_in_tes!M5/RES_hhdet_in_fec!M5)</f>
        <v/>
      </c>
      <c r="N5" s="111">
        <f>IF(RES_hhdet_in_tes!N5=0,"",RES_hhdet_in_tes!N5/RES_hhdet_in_fec!N5)</f>
        <v>0.63887383118222285</v>
      </c>
      <c r="O5" s="111">
        <f>IF(RES_hhdet_in_tes!O5=0,"",RES_hhdet_in_tes!O5/RES_hhdet_in_fec!O5)</f>
        <v>0.64364597190244521</v>
      </c>
      <c r="P5" s="111">
        <f>IF(RES_hhdet_in_tes!P5=0,"",RES_hhdet_in_tes!P5/RES_hhdet_in_fec!P5)</f>
        <v>0.64863878685774168</v>
      </c>
      <c r="Q5" s="111">
        <f>IF(RES_hhdet_in_tes!Q5=0,"",RES_hhdet_in_tes!Q5/RES_hhdet_in_fec!Q5)</f>
        <v>0.65592437135249215</v>
      </c>
      <c r="R5" s="111">
        <f>IF(RES_hhdet_in_tes!R5=0,"",RES_hhdet_in_tes!R5/RES_hhdet_in_fec!R5)</f>
        <v>0.66848896030303462</v>
      </c>
      <c r="S5" s="111">
        <f>IF(RES_hhdet_in_tes!S5=0,"",RES_hhdet_in_tes!S5/RES_hhdet_in_fec!S5)</f>
        <v>0.68442985903518316</v>
      </c>
      <c r="T5" s="111">
        <f>IF(RES_hhdet_in_tes!T5=0,"",RES_hhdet_in_tes!T5/RES_hhdet_in_fec!T5)</f>
        <v>0.70114648889007769</v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 t="str">
        <f>IF(RES_hhdet_in_tes!M6=0,"",RES_hhdet_in_tes!M6/RES_hhdet_in_fec!M6)</f>
        <v/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>
        <f>IF(RES_hhdet_in_tes!I7=0,"",RES_hhdet_in_tes!I7/RES_hhdet_in_fec!I7)</f>
        <v>2.6402742232492735</v>
      </c>
      <c r="J7" s="124">
        <f>IF(RES_hhdet_in_tes!J7=0,"",RES_hhdet_in_tes!J7/RES_hhdet_in_fec!J7)</f>
        <v>2.7152737820292887</v>
      </c>
      <c r="K7" s="124">
        <f>IF(RES_hhdet_in_tes!K7=0,"",RES_hhdet_in_tes!K7/RES_hhdet_in_fec!K7)</f>
        <v>2.7921285893265022</v>
      </c>
      <c r="L7" s="124">
        <f>IF(RES_hhdet_in_tes!L7=0,"",RES_hhdet_in_tes!L7/RES_hhdet_in_fec!L7)</f>
        <v>2.8709637534303347</v>
      </c>
      <c r="M7" s="124" t="str">
        <f>IF(RES_hhdet_in_tes!M7=0,"",RES_hhdet_in_tes!M7/RES_hhdet_in_fec!M7)</f>
        <v/>
      </c>
      <c r="N7" s="124">
        <f>IF(RES_hhdet_in_tes!N7=0,"",RES_hhdet_in_tes!N7/RES_hhdet_in_fec!N7)</f>
        <v>3.0789796135787664</v>
      </c>
      <c r="O7" s="124">
        <f>IF(RES_hhdet_in_tes!O7=0,"",RES_hhdet_in_tes!O7/RES_hhdet_in_fec!O7)</f>
        <v>3.2149423713807894</v>
      </c>
      <c r="P7" s="124">
        <f>IF(RES_hhdet_in_tes!P7=0,"",RES_hhdet_in_tes!P7/RES_hhdet_in_fec!P7)</f>
        <v>3.362391054518592</v>
      </c>
      <c r="Q7" s="124">
        <f>IF(RES_hhdet_in_tes!Q7=0,"",RES_hhdet_in_tes!Q7/RES_hhdet_in_fec!Q7)</f>
        <v>3.4891060326086358</v>
      </c>
      <c r="R7" s="124">
        <f>IF(RES_hhdet_in_tes!R7=0,"",RES_hhdet_in_tes!R7/RES_hhdet_in_fec!R7)</f>
        <v>3.5686017152642155</v>
      </c>
      <c r="S7" s="124">
        <f>IF(RES_hhdet_in_tes!S7=0,"",RES_hhdet_in_tes!S7/RES_hhdet_in_fec!S7)</f>
        <v>3.6318763754675061</v>
      </c>
      <c r="T7" s="124">
        <f>IF(RES_hhdet_in_tes!T7=0,"",RES_hhdet_in_tes!T7/RES_hhdet_in_fec!T7)</f>
        <v>3.684744762753283</v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>
        <f>IF(RES_hhdet_in_tes!I8=0,"",RES_hhdet_in_tes!I8/RES_hhdet_in_fec!I8)</f>
        <v>2.6402742232492735</v>
      </c>
      <c r="J8" s="111">
        <f>IF(RES_hhdet_in_tes!J8=0,"",RES_hhdet_in_tes!J8/RES_hhdet_in_fec!J8)</f>
        <v>2.7152737820292887</v>
      </c>
      <c r="K8" s="111">
        <f>IF(RES_hhdet_in_tes!K8=0,"",RES_hhdet_in_tes!K8/RES_hhdet_in_fec!K8)</f>
        <v>2.7921285893265022</v>
      </c>
      <c r="L8" s="111">
        <f>IF(RES_hhdet_in_tes!L8=0,"",RES_hhdet_in_tes!L8/RES_hhdet_in_fec!L8)</f>
        <v>2.8709637534303347</v>
      </c>
      <c r="M8" s="111" t="str">
        <f>IF(RES_hhdet_in_tes!M8=0,"",RES_hhdet_in_tes!M8/RES_hhdet_in_fec!M8)</f>
        <v/>
      </c>
      <c r="N8" s="111">
        <f>IF(RES_hhdet_in_tes!N8=0,"",RES_hhdet_in_tes!N8/RES_hhdet_in_fec!N8)</f>
        <v>3.0789796135787664</v>
      </c>
      <c r="O8" s="111">
        <f>IF(RES_hhdet_in_tes!O8=0,"",RES_hhdet_in_tes!O8/RES_hhdet_in_fec!O8)</f>
        <v>3.2149423713807894</v>
      </c>
      <c r="P8" s="111">
        <f>IF(RES_hhdet_in_tes!P8=0,"",RES_hhdet_in_tes!P8/RES_hhdet_in_fec!P8)</f>
        <v>3.362391054518592</v>
      </c>
      <c r="Q8" s="111">
        <f>IF(RES_hhdet_in_tes!Q8=0,"",RES_hhdet_in_tes!Q8/RES_hhdet_in_fec!Q8)</f>
        <v>3.4891060326086358</v>
      </c>
      <c r="R8" s="111">
        <f>IF(RES_hhdet_in_tes!R8=0,"",RES_hhdet_in_tes!R8/RES_hhdet_in_fec!R8)</f>
        <v>3.5686017152642155</v>
      </c>
      <c r="S8" s="111">
        <f>IF(RES_hhdet_in_tes!S8=0,"",RES_hhdet_in_tes!S8/RES_hhdet_in_fec!S8)</f>
        <v>3.6318763754675061</v>
      </c>
      <c r="T8" s="111">
        <f>IF(RES_hhdet_in_tes!T8=0,"",RES_hhdet_in_tes!T8/RES_hhdet_in_fec!T8)</f>
        <v>3.684744762753283</v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>
        <f>IF(RES_hhdet_in_tes!I9=0,"",RES_hhdet_in_tes!I9/RES_hhdet_in_fec!I9)</f>
        <v>0.87713257998596905</v>
      </c>
      <c r="J9" s="124">
        <f>IF(RES_hhdet_in_tes!J9=0,"",RES_hhdet_in_tes!J9/RES_hhdet_in_fec!J9)</f>
        <v>0.85734506655068765</v>
      </c>
      <c r="K9" s="124">
        <f>IF(RES_hhdet_in_tes!K9=0,"",RES_hhdet_in_tes!K9/RES_hhdet_in_fec!K9)</f>
        <v>0.77963824507215163</v>
      </c>
      <c r="L9" s="124">
        <f>IF(RES_hhdet_in_tes!L9=0,"",RES_hhdet_in_tes!L9/RES_hhdet_in_fec!L9)</f>
        <v>0.78972823458732377</v>
      </c>
      <c r="M9" s="124" t="str">
        <f>IF(RES_hhdet_in_tes!M9=0,"",RES_hhdet_in_tes!M9/RES_hhdet_in_fec!M9)</f>
        <v/>
      </c>
      <c r="N9" s="124">
        <f>IF(RES_hhdet_in_tes!N9=0,"",RES_hhdet_in_tes!N9/RES_hhdet_in_fec!N9)</f>
        <v>0.79441807422560862</v>
      </c>
      <c r="O9" s="124">
        <f>IF(RES_hhdet_in_tes!O9=0,"",RES_hhdet_in_tes!O9/RES_hhdet_in_fec!O9)</f>
        <v>0.80089821542778827</v>
      </c>
      <c r="P9" s="124">
        <f>IF(RES_hhdet_in_tes!P9=0,"",RES_hhdet_in_tes!P9/RES_hhdet_in_fec!P9)</f>
        <v>0.83738049767717859</v>
      </c>
      <c r="Q9" s="124">
        <f>IF(RES_hhdet_in_tes!Q9=0,"",RES_hhdet_in_tes!Q9/RES_hhdet_in_fec!Q9)</f>
        <v>0.90009319969926394</v>
      </c>
      <c r="R9" s="124">
        <f>IF(RES_hhdet_in_tes!R9=0,"",RES_hhdet_in_tes!R9/RES_hhdet_in_fec!R9)</f>
        <v>0.87053462594713227</v>
      </c>
      <c r="S9" s="124">
        <f>IF(RES_hhdet_in_tes!S9=0,"",RES_hhdet_in_tes!S9/RES_hhdet_in_fec!S9)</f>
        <v>0.868033250140132</v>
      </c>
      <c r="T9" s="124">
        <f>IF(RES_hhdet_in_tes!T9=0,"",RES_hhdet_in_tes!T9/RES_hhdet_in_fec!T9)</f>
        <v>0.90209126749973612</v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>
        <f>IF(RES_hhdet_in_tes!N11=0,"",RES_hhdet_in_tes!N11/RES_hhdet_in_fec!N11)</f>
        <v>0.59358797679865838</v>
      </c>
      <c r="O11" s="111">
        <f>IF(RES_hhdet_in_tes!O11=0,"",RES_hhdet_in_tes!O11/RES_hhdet_in_fec!O11)</f>
        <v>0.61964658752192869</v>
      </c>
      <c r="P11" s="111">
        <f>IF(RES_hhdet_in_tes!P11=0,"",RES_hhdet_in_tes!P11/RES_hhdet_in_fec!P11)</f>
        <v>0.65139782682131286</v>
      </c>
      <c r="Q11" s="111">
        <f>IF(RES_hhdet_in_tes!Q11=0,"",RES_hhdet_in_tes!Q11/RES_hhdet_in_fec!Q11)</f>
        <v>0.68022642672863465</v>
      </c>
      <c r="R11" s="111" t="str">
        <f>IF(RES_hhdet_in_tes!R11=0,"",RES_hhdet_in_tes!R11/RES_hhdet_in_fec!R11)</f>
        <v/>
      </c>
      <c r="S11" s="111">
        <f>IF(RES_hhdet_in_tes!S11=0,"",RES_hhdet_in_tes!S11/RES_hhdet_in_fec!S11)</f>
        <v>0.71843050032884603</v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>
        <f>IF(RES_hhdet_in_tes!I15=0,"",RES_hhdet_in_tes!I15/RES_hhdet_in_fec!I15)</f>
        <v>0.61627322898168213</v>
      </c>
      <c r="J15" s="112">
        <f>IF(RES_hhdet_in_tes!J15=0,"",RES_hhdet_in_tes!J15/RES_hhdet_in_fec!J15)</f>
        <v>0.61879091846064871</v>
      </c>
      <c r="K15" s="112">
        <f>IF(RES_hhdet_in_tes!K15=0,"",RES_hhdet_in_tes!K15/RES_hhdet_in_fec!K15)</f>
        <v>0.62165751330973118</v>
      </c>
      <c r="L15" s="112">
        <f>IF(RES_hhdet_in_tes!L15=0,"",RES_hhdet_in_tes!L15/RES_hhdet_in_fec!L15)</f>
        <v>0.62490736657654999</v>
      </c>
      <c r="M15" s="112" t="str">
        <f>IF(RES_hhdet_in_tes!M15=0,"",RES_hhdet_in_tes!M15/RES_hhdet_in_fec!M15)</f>
        <v/>
      </c>
      <c r="N15" s="112">
        <f>IF(RES_hhdet_in_tes!N15=0,"",RES_hhdet_in_tes!N15/RES_hhdet_in_fec!N15)</f>
        <v>0.64030186753103879</v>
      </c>
      <c r="O15" s="112">
        <f>IF(RES_hhdet_in_tes!O15=0,"",RES_hhdet_in_tes!O15/RES_hhdet_in_fec!O15)</f>
        <v>0.65470478331219994</v>
      </c>
      <c r="P15" s="112">
        <f>IF(RES_hhdet_in_tes!P15=0,"",RES_hhdet_in_tes!P15/RES_hhdet_in_fec!P15)</f>
        <v>0.67344112783628773</v>
      </c>
      <c r="Q15" s="112">
        <f>IF(RES_hhdet_in_tes!Q15=0,"",RES_hhdet_in_tes!Q15/RES_hhdet_in_fec!Q15)</f>
        <v>0.69182598793737782</v>
      </c>
      <c r="R15" s="112">
        <f>IF(RES_hhdet_in_tes!R15=0,"",RES_hhdet_in_tes!R15/RES_hhdet_in_fec!R15)</f>
        <v>0.70500527926086576</v>
      </c>
      <c r="S15" s="112">
        <f>IF(RES_hhdet_in_tes!S15=0,"",RES_hhdet_in_tes!S15/RES_hhdet_in_fec!S15)</f>
        <v>0.71805464278636877</v>
      </c>
      <c r="T15" s="112">
        <f>IF(RES_hhdet_in_tes!T15=0,"",RES_hhdet_in_tes!T15/RES_hhdet_in_fec!T15)</f>
        <v>0.7307004576008822</v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>
        <f>IF(RES_hhdet_in_tes!I16=0,"",RES_hhdet_in_tes!I16/RES_hhdet_in_fec!I16)</f>
        <v>0.88650626696467594</v>
      </c>
      <c r="J16" s="113">
        <f>IF(RES_hhdet_in_tes!J16=0,"",RES_hhdet_in_tes!J16/RES_hhdet_in_fec!J16)</f>
        <v>0.88933813945064188</v>
      </c>
      <c r="K16" s="113">
        <f>IF(RES_hhdet_in_tes!K16=0,"",RES_hhdet_in_tes!K16/RES_hhdet_in_fec!K16)</f>
        <v>0.8896625539157248</v>
      </c>
      <c r="L16" s="113">
        <f>IF(RES_hhdet_in_tes!L16=0,"",RES_hhdet_in_tes!L16/RES_hhdet_in_fec!L16)</f>
        <v>0.89029816140908236</v>
      </c>
      <c r="M16" s="113" t="str">
        <f>IF(RES_hhdet_in_tes!M16=0,"",RES_hhdet_in_tes!M16/RES_hhdet_in_fec!M16)</f>
        <v/>
      </c>
      <c r="N16" s="113">
        <f>IF(RES_hhdet_in_tes!N16=0,"",RES_hhdet_in_tes!N16/RES_hhdet_in_fec!N16)</f>
        <v>0.91408368151982133</v>
      </c>
      <c r="O16" s="113">
        <f>IF(RES_hhdet_in_tes!O16=0,"",RES_hhdet_in_tes!O16/RES_hhdet_in_fec!O16)</f>
        <v>0.91214320440427432</v>
      </c>
      <c r="P16" s="113">
        <f>IF(RES_hhdet_in_tes!P16=0,"",RES_hhdet_in_tes!P16/RES_hhdet_in_fec!P16)</f>
        <v>0.92004787973699365</v>
      </c>
      <c r="Q16" s="113">
        <f>IF(RES_hhdet_in_tes!Q16=0,"",RES_hhdet_in_tes!Q16/RES_hhdet_in_fec!Q16)</f>
        <v>0.92911495025053381</v>
      </c>
      <c r="R16" s="113">
        <f>IF(RES_hhdet_in_tes!R16=0,"",RES_hhdet_in_tes!R16/RES_hhdet_in_fec!R16)</f>
        <v>0.92262382270097865</v>
      </c>
      <c r="S16" s="113">
        <f>IF(RES_hhdet_in_tes!S16=0,"",RES_hhdet_in_tes!S16/RES_hhdet_in_fec!S16)</f>
        <v>0.9249995272840944</v>
      </c>
      <c r="T16" s="113">
        <f>IF(RES_hhdet_in_tes!T16=0,"",RES_hhdet_in_tes!T16/RES_hhdet_in_fec!T16)</f>
        <v>0.93100643694547602</v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>
        <f>IF(RES_hhdet_in_tes!I17=0,"",RES_hhdet_in_tes!I17/RES_hhdet_in_fec!I17)</f>
        <v>0.61627322898168213</v>
      </c>
      <c r="J17" s="111">
        <f>IF(RES_hhdet_in_tes!J17=0,"",RES_hhdet_in_tes!J17/RES_hhdet_in_fec!J17)</f>
        <v>0.61879091846064871</v>
      </c>
      <c r="K17" s="111">
        <f>IF(RES_hhdet_in_tes!K17=0,"",RES_hhdet_in_tes!K17/RES_hhdet_in_fec!K17)</f>
        <v>0.62165751330973118</v>
      </c>
      <c r="L17" s="111">
        <f>IF(RES_hhdet_in_tes!L17=0,"",RES_hhdet_in_tes!L17/RES_hhdet_in_fec!L17)</f>
        <v>0.62490736657654999</v>
      </c>
      <c r="M17" s="111" t="str">
        <f>IF(RES_hhdet_in_tes!M17=0,"",RES_hhdet_in_tes!M17/RES_hhdet_in_fec!M17)</f>
        <v/>
      </c>
      <c r="N17" s="111">
        <f>IF(RES_hhdet_in_tes!N17=0,"",RES_hhdet_in_tes!N17/RES_hhdet_in_fec!N17)</f>
        <v>0.6403018675310389</v>
      </c>
      <c r="O17" s="111">
        <f>IF(RES_hhdet_in_tes!O17=0,"",RES_hhdet_in_tes!O17/RES_hhdet_in_fec!O17)</f>
        <v>0.65470478331219994</v>
      </c>
      <c r="P17" s="111">
        <f>IF(RES_hhdet_in_tes!P17=0,"",RES_hhdet_in_tes!P17/RES_hhdet_in_fec!P17)</f>
        <v>0.67344112783628773</v>
      </c>
      <c r="Q17" s="111">
        <f>IF(RES_hhdet_in_tes!Q17=0,"",RES_hhdet_in_tes!Q17/RES_hhdet_in_fec!Q17)</f>
        <v>0.69182598793737782</v>
      </c>
      <c r="R17" s="111">
        <f>IF(RES_hhdet_in_tes!R17=0,"",RES_hhdet_in_tes!R17/RES_hhdet_in_fec!R17)</f>
        <v>0.70500527926086576</v>
      </c>
      <c r="S17" s="111">
        <f>IF(RES_hhdet_in_tes!S17=0,"",RES_hhdet_in_tes!S17/RES_hhdet_in_fec!S17)</f>
        <v>0.71805464278636877</v>
      </c>
      <c r="T17" s="111">
        <f>IF(RES_hhdet_in_tes!T17=0,"",RES_hhdet_in_tes!T17/RES_hhdet_in_fec!T17)</f>
        <v>0.73070045760088209</v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 t="str">
        <f>IF(RES_hhdet_in_tes!M18=0,"",RES_hhdet_in_tes!M18/RES_hhdet_in_fec!M18)</f>
        <v/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>
        <f>IF(RES_hhdet_in_tes!I19=0,"",RES_hhdet_in_tes!I19/RES_hhdet_in_fec!I19)</f>
        <v>0.75113116312565731</v>
      </c>
      <c r="J19" s="124">
        <f>IF(RES_hhdet_in_tes!J19=0,"",RES_hhdet_in_tes!J19/RES_hhdet_in_fec!J19)</f>
        <v>0.75411033318507625</v>
      </c>
      <c r="K19" s="124">
        <f>IF(RES_hhdet_in_tes!K19=0,"",RES_hhdet_in_tes!K19/RES_hhdet_in_fec!K19)</f>
        <v>0.75906899797045624</v>
      </c>
      <c r="L19" s="124">
        <f>IF(RES_hhdet_in_tes!L19=0,"",RES_hhdet_in_tes!L19/RES_hhdet_in_fec!L19)</f>
        <v>0.75545478779361774</v>
      </c>
      <c r="M19" s="124" t="str">
        <f>IF(RES_hhdet_in_tes!M19=0,"",RES_hhdet_in_tes!M19/RES_hhdet_in_fec!M19)</f>
        <v/>
      </c>
      <c r="N19" s="124">
        <f>IF(RES_hhdet_in_tes!N19=0,"",RES_hhdet_in_tes!N19/RES_hhdet_in_fec!N19)</f>
        <v>0.76863778502161983</v>
      </c>
      <c r="O19" s="124">
        <f>IF(RES_hhdet_in_tes!O19=0,"",RES_hhdet_in_tes!O19/RES_hhdet_in_fec!O19)</f>
        <v>0.74188349215964089</v>
      </c>
      <c r="P19" s="124">
        <f>IF(RES_hhdet_in_tes!P19=0,"",RES_hhdet_in_tes!P19/RES_hhdet_in_fec!P19)</f>
        <v>0.74679748297586934</v>
      </c>
      <c r="Q19" s="124">
        <f>IF(RES_hhdet_in_tes!Q19=0,"",RES_hhdet_in_tes!Q19/RES_hhdet_in_fec!Q19)</f>
        <v>0.759947477210276</v>
      </c>
      <c r="R19" s="124">
        <f>IF(RES_hhdet_in_tes!R19=0,"",RES_hhdet_in_tes!R19/RES_hhdet_in_fec!R19)</f>
        <v>0.77957629639519888</v>
      </c>
      <c r="S19" s="124">
        <f>IF(RES_hhdet_in_tes!S19=0,"",RES_hhdet_in_tes!S19/RES_hhdet_in_fec!S19)</f>
        <v>0.77685600069994298</v>
      </c>
      <c r="T19" s="124">
        <f>IF(RES_hhdet_in_tes!T19=0,"",RES_hhdet_in_tes!T19/RES_hhdet_in_fec!T19)</f>
        <v>0.75124616276506229</v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>
        <f>IF(RES_hhdet_in_tes!I21=0,"",RES_hhdet_in_tes!I21/RES_hhdet_in_fec!I21)</f>
        <v>0.59506415603942164</v>
      </c>
      <c r="J21" s="111">
        <f>IF(RES_hhdet_in_tes!J21=0,"",RES_hhdet_in_tes!J21/RES_hhdet_in_fec!J21)</f>
        <v>0.5957714515134559</v>
      </c>
      <c r="K21" s="111">
        <f>IF(RES_hhdet_in_tes!K21=0,"",RES_hhdet_in_tes!K21/RES_hhdet_in_fec!K21)</f>
        <v>0.59645180323705271</v>
      </c>
      <c r="L21" s="111">
        <f>IF(RES_hhdet_in_tes!L21=0,"",RES_hhdet_in_tes!L21/RES_hhdet_in_fec!L21)</f>
        <v>0.59710325674126785</v>
      </c>
      <c r="M21" s="111" t="str">
        <f>IF(RES_hhdet_in_tes!M21=0,"",RES_hhdet_in_tes!M21/RES_hhdet_in_fec!M21)</f>
        <v/>
      </c>
      <c r="N21" s="111">
        <f>IF(RES_hhdet_in_tes!N21=0,"",RES_hhdet_in_tes!N21/RES_hhdet_in_fec!N21)</f>
        <v>0.59745382497725064</v>
      </c>
      <c r="O21" s="111">
        <f>IF(RES_hhdet_in_tes!O21=0,"",RES_hhdet_in_tes!O21/RES_hhdet_in_fec!O21)</f>
        <v>0.59745382497725064</v>
      </c>
      <c r="P21" s="111">
        <f>IF(RES_hhdet_in_tes!P21=0,"",RES_hhdet_in_tes!P21/RES_hhdet_in_fec!P21)</f>
        <v>0.59745382497725064</v>
      </c>
      <c r="Q21" s="111">
        <f>IF(RES_hhdet_in_tes!Q21=0,"",RES_hhdet_in_tes!Q21/RES_hhdet_in_fec!Q21)</f>
        <v>0.59745382497725064</v>
      </c>
      <c r="R21" s="111">
        <f>IF(RES_hhdet_in_tes!R21=0,"",RES_hhdet_in_tes!R21/RES_hhdet_in_fec!R21)</f>
        <v>0.59966860938813971</v>
      </c>
      <c r="S21" s="111">
        <f>IF(RES_hhdet_in_tes!S21=0,"",RES_hhdet_in_tes!S21/RES_hhdet_in_fec!S21)</f>
        <v>0.60329028371313898</v>
      </c>
      <c r="T21" s="111">
        <f>IF(RES_hhdet_in_tes!T21=0,"",RES_hhdet_in_tes!T21/RES_hhdet_in_fec!T21)</f>
        <v>0.60751557042563487</v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>
        <f>IF(RES_hhdet_in_tes!I22=0,"",RES_hhdet_in_tes!I22/RES_hhdet_in_fec!I22)</f>
        <v>0.76170317140486232</v>
      </c>
      <c r="J22" s="45">
        <f>IF(RES_hhdet_in_tes!J22=0,"",RES_hhdet_in_tes!J22/RES_hhdet_in_fec!J22)</f>
        <v>0.76355022639999759</v>
      </c>
      <c r="K22" s="45">
        <f>IF(RES_hhdet_in_tes!K22=0,"",RES_hhdet_in_tes!K22/RES_hhdet_in_fec!K22)</f>
        <v>0.76553733441887184</v>
      </c>
      <c r="L22" s="45">
        <f>IF(RES_hhdet_in_tes!L22=0,"",RES_hhdet_in_tes!L22/RES_hhdet_in_fec!L22)</f>
        <v>0.7676746547481812</v>
      </c>
      <c r="M22" s="45" t="str">
        <f>IF(RES_hhdet_in_tes!M22=0,"",RES_hhdet_in_tes!M22/RES_hhdet_in_fec!M22)</f>
        <v/>
      </c>
      <c r="N22" s="45">
        <f>IF(RES_hhdet_in_tes!N22=0,"",RES_hhdet_in_tes!N22/RES_hhdet_in_fec!N22)</f>
        <v>0.77443691980870344</v>
      </c>
      <c r="O22" s="45">
        <f>IF(RES_hhdet_in_tes!O22=0,"",RES_hhdet_in_tes!O22/RES_hhdet_in_fec!O22)</f>
        <v>0.77966548077739128</v>
      </c>
      <c r="P22" s="45">
        <f>IF(RES_hhdet_in_tes!P22=0,"",RES_hhdet_in_tes!P22/RES_hhdet_in_fec!P22)</f>
        <v>0.78649286844606414</v>
      </c>
      <c r="Q22" s="45">
        <f>IF(RES_hhdet_in_tes!Q22=0,"",RES_hhdet_in_tes!Q22/RES_hhdet_in_fec!Q22)</f>
        <v>0.79529246151824418</v>
      </c>
      <c r="R22" s="45">
        <f>IF(RES_hhdet_in_tes!R22=0,"",RES_hhdet_in_tes!R22/RES_hhdet_in_fec!R22)</f>
        <v>0.80726295104137746</v>
      </c>
      <c r="S22" s="45">
        <f>IF(RES_hhdet_in_tes!S22=0,"",RES_hhdet_in_tes!S22/RES_hhdet_in_fec!S22)</f>
        <v>0.82220324158620883</v>
      </c>
      <c r="T22" s="45">
        <f>IF(RES_hhdet_in_tes!T22=0,"",RES_hhdet_in_tes!T22/RES_hhdet_in_fec!T22)</f>
        <v>0.83826647698076873</v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>
        <f>IF(RES_hhdet_in_tes!H24=0,"",RES_hhdet_in_tes!H24/RES_hhdet_in_fec!H24)</f>
        <v>0.66586883650479456</v>
      </c>
      <c r="I24" s="119">
        <f>IF(RES_hhdet_in_tes!I24=0,"",RES_hhdet_in_tes!I24/RES_hhdet_in_fec!I24)</f>
        <v>0.66507791351429824</v>
      </c>
      <c r="J24" s="119">
        <f>IF(RES_hhdet_in_tes!J24=0,"",RES_hhdet_in_tes!J24/RES_hhdet_in_fec!J24)</f>
        <v>0.64913178536106797</v>
      </c>
      <c r="K24" s="119">
        <f>IF(RES_hhdet_in_tes!K24=0,"",RES_hhdet_in_tes!K24/RES_hhdet_in_fec!K24)</f>
        <v>0.68885979387984031</v>
      </c>
      <c r="L24" s="119">
        <f>IF(RES_hhdet_in_tes!L24=0,"",RES_hhdet_in_tes!L24/RES_hhdet_in_fec!L24)</f>
        <v>0.70443832022102026</v>
      </c>
      <c r="M24" s="119">
        <f>IF(RES_hhdet_in_tes!M24=0,"",RES_hhdet_in_tes!M24/RES_hhdet_in_fec!M24)</f>
        <v>0.72572365625820678</v>
      </c>
      <c r="N24" s="119">
        <f>IF(RES_hhdet_in_tes!N24=0,"",RES_hhdet_in_tes!N24/RES_hhdet_in_fec!N24)</f>
        <v>0.97807254574714042</v>
      </c>
      <c r="O24" s="119">
        <f>IF(RES_hhdet_in_tes!O24=0,"",RES_hhdet_in_tes!O24/RES_hhdet_in_fec!O24)</f>
        <v>0.74510666143260651</v>
      </c>
      <c r="P24" s="119">
        <f>IF(RES_hhdet_in_tes!P24=0,"",RES_hhdet_in_tes!P24/RES_hhdet_in_fec!P24)</f>
        <v>0.75168475667138135</v>
      </c>
      <c r="Q24" s="119">
        <f>IF(RES_hhdet_in_tes!Q24=0,"",RES_hhdet_in_tes!Q24/RES_hhdet_in_fec!Q24)</f>
        <v>0.80311156844007003</v>
      </c>
      <c r="R24" s="119">
        <f>IF(RES_hhdet_in_tes!R24=0,"",RES_hhdet_in_tes!R24/RES_hhdet_in_fec!R24)</f>
        <v>0.84319253191151766</v>
      </c>
      <c r="S24" s="119">
        <f>IF(RES_hhdet_in_tes!S24=0,"",RES_hhdet_in_tes!S24/RES_hhdet_in_fec!S24)</f>
        <v>0.88632391404955979</v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>
        <f>IF(RES_hhdet_in_tes!W24=0,"",RES_hhdet_in_tes!W24/RES_hhdet_in_fec!W24)</f>
        <v>0.87596853343576098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>
        <f>IF(RES_hhdet_in_tes!H25=0,"",RES_hhdet_in_tes!H25/RES_hhdet_in_fec!H25)</f>
        <v>0.58940488487681519</v>
      </c>
      <c r="I25" s="124">
        <f>IF(RES_hhdet_in_tes!I25=0,"",RES_hhdet_in_tes!I25/RES_hhdet_in_fec!I25)</f>
        <v>0.59579791713014274</v>
      </c>
      <c r="J25" s="124">
        <f>IF(RES_hhdet_in_tes!J25=0,"",RES_hhdet_in_tes!J25/RES_hhdet_in_fec!J25)</f>
        <v>0.60293498373400289</v>
      </c>
      <c r="K25" s="124">
        <f>IF(RES_hhdet_in_tes!K25=0,"",RES_hhdet_in_tes!K25/RES_hhdet_in_fec!K25)</f>
        <v>0.61085415122838094</v>
      </c>
      <c r="L25" s="124">
        <f>IF(RES_hhdet_in_tes!L25=0,"",RES_hhdet_in_tes!L25/RES_hhdet_in_fec!L25)</f>
        <v>0.61881431738468784</v>
      </c>
      <c r="M25" s="124">
        <f>IF(RES_hhdet_in_tes!M25=0,"",RES_hhdet_in_tes!M25/RES_hhdet_in_fec!M25)</f>
        <v>0.63198491993378936</v>
      </c>
      <c r="N25" s="124">
        <f>IF(RES_hhdet_in_tes!N25=0,"",RES_hhdet_in_tes!N25/RES_hhdet_in_fec!N25)</f>
        <v>0.65083329175905358</v>
      </c>
      <c r="O25" s="124">
        <f>IF(RES_hhdet_in_tes!O25=0,"",RES_hhdet_in_tes!O25/RES_hhdet_in_fec!O25)</f>
        <v>0.67751763077240934</v>
      </c>
      <c r="P25" s="124">
        <f>IF(RES_hhdet_in_tes!P25=0,"",RES_hhdet_in_tes!P25/RES_hhdet_in_fec!P25)</f>
        <v>0.70771046990264175</v>
      </c>
      <c r="Q25" s="124">
        <f>IF(RES_hhdet_in_tes!Q25=0,"",RES_hhdet_in_tes!Q25/RES_hhdet_in_fec!Q25)</f>
        <v>0.73232907903482614</v>
      </c>
      <c r="R25" s="124">
        <f>IF(RES_hhdet_in_tes!R25=0,"",RES_hhdet_in_tes!R25/RES_hhdet_in_fec!R25)</f>
        <v>0.74443849945573426</v>
      </c>
      <c r="S25" s="124">
        <f>IF(RES_hhdet_in_tes!S25=0,"",RES_hhdet_in_tes!S25/RES_hhdet_in_fec!S25)</f>
        <v>0.75307002163144154</v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>
        <f>IF(RES_hhdet_in_tes!W25=0,"",RES_hhdet_in_tes!W25/RES_hhdet_in_fec!W25)</f>
        <v>0.77145230459844749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0.7032996693083402</v>
      </c>
      <c r="Q26" s="111">
        <f>IF(RES_hhdet_in_tes!Q26=0,"",RES_hhdet_in_tes!Q26/RES_hhdet_in_fec!Q26)</f>
        <v>0.72837837837837827</v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>
        <f>IF(RES_hhdet_in_tes!H28=0,"",RES_hhdet_in_tes!H28/RES_hhdet_in_fec!H28)</f>
        <v>2.5666239018542689</v>
      </c>
      <c r="I28" s="124">
        <f>IF(RES_hhdet_in_tes!I28=0,"",RES_hhdet_in_tes!I28/RES_hhdet_in_fec!I28)</f>
        <v>2.6402742232492735</v>
      </c>
      <c r="J28" s="124">
        <f>IF(RES_hhdet_in_tes!J28=0,"",RES_hhdet_in_tes!J28/RES_hhdet_in_fec!J28)</f>
        <v>2.7152737820292887</v>
      </c>
      <c r="K28" s="124">
        <f>IF(RES_hhdet_in_tes!K28=0,"",RES_hhdet_in_tes!K28/RES_hhdet_in_fec!K28)</f>
        <v>2.7921285893265022</v>
      </c>
      <c r="L28" s="124">
        <f>IF(RES_hhdet_in_tes!L28=0,"",RES_hhdet_in_tes!L28/RES_hhdet_in_fec!L28)</f>
        <v>2.8709637534303347</v>
      </c>
      <c r="M28" s="124">
        <f>IF(RES_hhdet_in_tes!M28=0,"",RES_hhdet_in_tes!M28/RES_hhdet_in_fec!M28)</f>
        <v>2.965124928408208</v>
      </c>
      <c r="N28" s="124">
        <f>IF(RES_hhdet_in_tes!N28=0,"",RES_hhdet_in_tes!N28/RES_hhdet_in_fec!N28)</f>
        <v>3.0789796135787664</v>
      </c>
      <c r="O28" s="124">
        <f>IF(RES_hhdet_in_tes!O28=0,"",RES_hhdet_in_tes!O28/RES_hhdet_in_fec!O28)</f>
        <v>3.214942371380789</v>
      </c>
      <c r="P28" s="124">
        <f>IF(RES_hhdet_in_tes!P28=0,"",RES_hhdet_in_tes!P28/RES_hhdet_in_fec!P28)</f>
        <v>3.362391054518592</v>
      </c>
      <c r="Q28" s="124">
        <f>IF(RES_hhdet_in_tes!Q28=0,"",RES_hhdet_in_tes!Q28/RES_hhdet_in_fec!Q28)</f>
        <v>3.4891060326086354</v>
      </c>
      <c r="R28" s="124">
        <f>IF(RES_hhdet_in_tes!R28=0,"",RES_hhdet_in_tes!R28/RES_hhdet_in_fec!R28)</f>
        <v>3.5686017152642155</v>
      </c>
      <c r="S28" s="124">
        <f>IF(RES_hhdet_in_tes!S28=0,"",RES_hhdet_in_tes!S28/RES_hhdet_in_fec!S28)</f>
        <v>3.6318763754675061</v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>
        <f>IF(RES_hhdet_in_tes!W28=0,"",RES_hhdet_in_tes!W28/RES_hhdet_in_fec!W28)</f>
        <v>3.8299921487112689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>
        <f>IF(RES_hhdet_in_tes!H29=0,"",RES_hhdet_in_tes!H29/RES_hhdet_in_fec!H29)</f>
        <v>2.5666239018542689</v>
      </c>
      <c r="I29" s="111">
        <f>IF(RES_hhdet_in_tes!I29=0,"",RES_hhdet_in_tes!I29/RES_hhdet_in_fec!I29)</f>
        <v>2.6402742232492735</v>
      </c>
      <c r="J29" s="111">
        <f>IF(RES_hhdet_in_tes!J29=0,"",RES_hhdet_in_tes!J29/RES_hhdet_in_fec!J29)</f>
        <v>2.7152737820292887</v>
      </c>
      <c r="K29" s="111">
        <f>IF(RES_hhdet_in_tes!K29=0,"",RES_hhdet_in_tes!K29/RES_hhdet_in_fec!K29)</f>
        <v>2.7921285893265022</v>
      </c>
      <c r="L29" s="111">
        <f>IF(RES_hhdet_in_tes!L29=0,"",RES_hhdet_in_tes!L29/RES_hhdet_in_fec!L29)</f>
        <v>2.8709637534303347</v>
      </c>
      <c r="M29" s="111">
        <f>IF(RES_hhdet_in_tes!M29=0,"",RES_hhdet_in_tes!M29/RES_hhdet_in_fec!M29)</f>
        <v>2.965124928408208</v>
      </c>
      <c r="N29" s="111">
        <f>IF(RES_hhdet_in_tes!N29=0,"",RES_hhdet_in_tes!N29/RES_hhdet_in_fec!N29)</f>
        <v>3.0789796135787664</v>
      </c>
      <c r="O29" s="111">
        <f>IF(RES_hhdet_in_tes!O29=0,"",RES_hhdet_in_tes!O29/RES_hhdet_in_fec!O29)</f>
        <v>3.214942371380789</v>
      </c>
      <c r="P29" s="111">
        <f>IF(RES_hhdet_in_tes!P29=0,"",RES_hhdet_in_tes!P29/RES_hhdet_in_fec!P29)</f>
        <v>3.362391054518592</v>
      </c>
      <c r="Q29" s="111">
        <f>IF(RES_hhdet_in_tes!Q29=0,"",RES_hhdet_in_tes!Q29/RES_hhdet_in_fec!Q29)</f>
        <v>3.4891060326086354</v>
      </c>
      <c r="R29" s="111">
        <f>IF(RES_hhdet_in_tes!R29=0,"",RES_hhdet_in_tes!R29/RES_hhdet_in_fec!R29)</f>
        <v>3.5686017152642155</v>
      </c>
      <c r="S29" s="111">
        <f>IF(RES_hhdet_in_tes!S29=0,"",RES_hhdet_in_tes!S29/RES_hhdet_in_fec!S29)</f>
        <v>3.6318763754675061</v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>
        <f>IF(RES_hhdet_in_tes!W29=0,"",RES_hhdet_in_tes!W29/RES_hhdet_in_fec!W29)</f>
        <v>3.8299921487112689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>
        <f>IF(RES_hhdet_in_tes!H30=0,"",RES_hhdet_in_tes!H30/RES_hhdet_in_fec!H30)</f>
        <v>0.77082595322789871</v>
      </c>
      <c r="I30" s="124">
        <f>IF(RES_hhdet_in_tes!I30=0,"",RES_hhdet_in_tes!I30/RES_hhdet_in_fec!I30)</f>
        <v>0.87296777971780837</v>
      </c>
      <c r="J30" s="124">
        <f>IF(RES_hhdet_in_tes!J30=0,"",RES_hhdet_in_tes!J30/RES_hhdet_in_fec!J30)</f>
        <v>0.85658591891945246</v>
      </c>
      <c r="K30" s="124">
        <f>IF(RES_hhdet_in_tes!K30=0,"",RES_hhdet_in_tes!K30/RES_hhdet_in_fec!K30)</f>
        <v>0.7767492796015758</v>
      </c>
      <c r="L30" s="124">
        <f>IF(RES_hhdet_in_tes!L30=0,"",RES_hhdet_in_tes!L30/RES_hhdet_in_fec!L30)</f>
        <v>0.79103889554079787</v>
      </c>
      <c r="M30" s="124">
        <f>IF(RES_hhdet_in_tes!M30=0,"",RES_hhdet_in_tes!M30/RES_hhdet_in_fec!M30)</f>
        <v>0.77429573604185298</v>
      </c>
      <c r="N30" s="124">
        <f>IF(RES_hhdet_in_tes!N30=0,"",RES_hhdet_in_tes!N30/RES_hhdet_in_fec!N30)</f>
        <v>0.79458010552611302</v>
      </c>
      <c r="O30" s="124">
        <f>IF(RES_hhdet_in_tes!O30=0,"",RES_hhdet_in_tes!O30/RES_hhdet_in_fec!O30)</f>
        <v>0.80090889761852413</v>
      </c>
      <c r="P30" s="124">
        <f>IF(RES_hhdet_in_tes!P30=0,"",RES_hhdet_in_tes!P30/RES_hhdet_in_fec!P30)</f>
        <v>0.83734084277877541</v>
      </c>
      <c r="Q30" s="124">
        <f>IF(RES_hhdet_in_tes!Q30=0,"",RES_hhdet_in_tes!Q30/RES_hhdet_in_fec!Q30)</f>
        <v>0.90010009562559523</v>
      </c>
      <c r="R30" s="124">
        <f>IF(RES_hhdet_in_tes!R30=0,"",RES_hhdet_in_tes!R30/RES_hhdet_in_fec!R30)</f>
        <v>0.87235539599303691</v>
      </c>
      <c r="S30" s="124">
        <f>IF(RES_hhdet_in_tes!S30=0,"",RES_hhdet_in_tes!S30/RES_hhdet_in_fec!S30)</f>
        <v>0.86847816569742187</v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>
        <f>IF(RES_hhdet_in_tes!W30=0,"",RES_hhdet_in_tes!W30/RES_hhdet_in_fec!W30)</f>
        <v>0.86234867600121312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>
        <f>IF(RES_hhdet_in_tes!H31=0,"",RES_hhdet_in_tes!H31/RES_hhdet_in_fec!H31)</f>
        <v>0.54947511054450759</v>
      </c>
      <c r="I31" s="111">
        <f>IF(RES_hhdet_in_tes!I31=0,"",RES_hhdet_in_tes!I31/RES_hhdet_in_fec!I31)</f>
        <v>0.55244569868284477</v>
      </c>
      <c r="J31" s="111">
        <f>IF(RES_hhdet_in_tes!J31=0,"",RES_hhdet_in_tes!J31/RES_hhdet_in_fec!J31)</f>
        <v>0.55595720640945145</v>
      </c>
      <c r="K31" s="111">
        <f>IF(RES_hhdet_in_tes!K31=0,"",RES_hhdet_in_tes!K31/RES_hhdet_in_fec!K31)</f>
        <v>0.56021085044317931</v>
      </c>
      <c r="L31" s="111">
        <f>IF(RES_hhdet_in_tes!L31=0,"",RES_hhdet_in_tes!L31/RES_hhdet_in_fec!L31)</f>
        <v>0.56526046450578848</v>
      </c>
      <c r="M31" s="111">
        <f>IF(RES_hhdet_in_tes!M31=0,"",RES_hhdet_in_tes!M31/RES_hhdet_in_fec!M31)</f>
        <v>0.57588098600704718</v>
      </c>
      <c r="N31" s="111">
        <f>IF(RES_hhdet_in_tes!N31=0,"",RES_hhdet_in_tes!N31/RES_hhdet_in_fec!N31)</f>
        <v>0.59358797679865838</v>
      </c>
      <c r="O31" s="111">
        <f>IF(RES_hhdet_in_tes!O31=0,"",RES_hhdet_in_tes!O31/RES_hhdet_in_fec!O31)</f>
        <v>0.61964658752192869</v>
      </c>
      <c r="P31" s="111">
        <f>IF(RES_hhdet_in_tes!P31=0,"",RES_hhdet_in_tes!P31/RES_hhdet_in_fec!P31)</f>
        <v>0.65139782682131286</v>
      </c>
      <c r="Q31" s="111">
        <f>IF(RES_hhdet_in_tes!Q31=0,"",RES_hhdet_in_tes!Q31/RES_hhdet_in_fec!Q31)</f>
        <v>0.68022642672863465</v>
      </c>
      <c r="R31" s="111" t="str">
        <f>IF(RES_hhdet_in_tes!R31=0,"",RES_hhdet_in_tes!R31/RES_hhdet_in_fec!R31)</f>
        <v/>
      </c>
      <c r="S31" s="111">
        <f>IF(RES_hhdet_in_tes!S31=0,"",RES_hhdet_in_tes!S31/RES_hhdet_in_fec!S31)</f>
        <v>0.71843050032884603</v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>
        <f>IF(RES_hhdet_in_tes!W31=0,"",RES_hhdet_in_tes!W31/RES_hhdet_in_fec!W31)</f>
        <v>0.76464372388783541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>
        <f>IF(RES_hhdet_in_tes!O32=0,"",RES_hhdet_in_tes!O32/RES_hhdet_in_fec!O32)</f>
        <v>0.89766787568707451</v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>
        <f>IF(RES_hhdet_in_tes!O33=0,"",RES_hhdet_in_tes!O33/RES_hhdet_in_fec!O33)</f>
        <v>0.61964658752192869</v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>
        <f>IF(RES_hhdet_in_tes!O34=0,"",RES_hhdet_in_tes!O34/RES_hhdet_in_fec!O34)</f>
        <v>1</v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>
        <f>IF(RES_hhdet_in_tes!H35=0,"",RES_hhdet_in_tes!H35/RES_hhdet_in_fec!H35)</f>
        <v>0.61400628973311688</v>
      </c>
      <c r="I35" s="112">
        <f>IF(RES_hhdet_in_tes!I35=0,"",RES_hhdet_in_tes!I35/RES_hhdet_in_fec!I35)</f>
        <v>0.61627322898168213</v>
      </c>
      <c r="J35" s="112">
        <f>IF(RES_hhdet_in_tes!J35=0,"",RES_hhdet_in_tes!J35/RES_hhdet_in_fec!J35)</f>
        <v>0.61879091846064882</v>
      </c>
      <c r="K35" s="112">
        <f>IF(RES_hhdet_in_tes!K35=0,"",RES_hhdet_in_tes!K35/RES_hhdet_in_fec!K35)</f>
        <v>0.62165751330973118</v>
      </c>
      <c r="L35" s="112">
        <f>IF(RES_hhdet_in_tes!L35=0,"",RES_hhdet_in_tes!L35/RES_hhdet_in_fec!L35)</f>
        <v>0.62490736657654999</v>
      </c>
      <c r="M35" s="112">
        <f>IF(RES_hhdet_in_tes!M35=0,"",RES_hhdet_in_tes!M35/RES_hhdet_in_fec!M35)</f>
        <v>0.63079233992305017</v>
      </c>
      <c r="N35" s="112">
        <f>IF(RES_hhdet_in_tes!N35=0,"",RES_hhdet_in_tes!N35/RES_hhdet_in_fec!N35)</f>
        <v>0.64030186753103879</v>
      </c>
      <c r="O35" s="112">
        <f>IF(RES_hhdet_in_tes!O35=0,"",RES_hhdet_in_tes!O35/RES_hhdet_in_fec!O35)</f>
        <v>0.65470478331219994</v>
      </c>
      <c r="P35" s="112">
        <f>IF(RES_hhdet_in_tes!P35=0,"",RES_hhdet_in_tes!P35/RES_hhdet_in_fec!P35)</f>
        <v>0.67344112783628773</v>
      </c>
      <c r="Q35" s="112">
        <f>IF(RES_hhdet_in_tes!Q35=0,"",RES_hhdet_in_tes!Q35/RES_hhdet_in_fec!Q35)</f>
        <v>0.69182598793737782</v>
      </c>
      <c r="R35" s="112">
        <f>IF(RES_hhdet_in_tes!R35=0,"",RES_hhdet_in_tes!R35/RES_hhdet_in_fec!R35)</f>
        <v>0.70500527926086576</v>
      </c>
      <c r="S35" s="112">
        <f>IF(RES_hhdet_in_tes!S35=0,"",RES_hhdet_in_tes!S35/RES_hhdet_in_fec!S35)</f>
        <v>0.71805464278636877</v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>
        <f>IF(RES_hhdet_in_tes!W35=0,"",RES_hhdet_in_tes!W35/RES_hhdet_in_fec!W35)</f>
        <v>0.76144391790230026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>
        <f>IF(RES_hhdet_in_tes!H36=0,"",RES_hhdet_in_tes!H36/RES_hhdet_in_fec!H36)</f>
        <v>0.88682407785039274</v>
      </c>
      <c r="I36" s="113">
        <f>IF(RES_hhdet_in_tes!I36=0,"",RES_hhdet_in_tes!I36/RES_hhdet_in_fec!I36)</f>
        <v>0.88650626696467583</v>
      </c>
      <c r="J36" s="113">
        <f>IF(RES_hhdet_in_tes!J36=0,"",RES_hhdet_in_tes!J36/RES_hhdet_in_fec!J36)</f>
        <v>0.88933813945064188</v>
      </c>
      <c r="K36" s="113">
        <f>IF(RES_hhdet_in_tes!K36=0,"",RES_hhdet_in_tes!K36/RES_hhdet_in_fec!K36)</f>
        <v>0.88966255391572502</v>
      </c>
      <c r="L36" s="113">
        <f>IF(RES_hhdet_in_tes!L36=0,"",RES_hhdet_in_tes!L36/RES_hhdet_in_fec!L36)</f>
        <v>0.89029816140908236</v>
      </c>
      <c r="M36" s="113">
        <f>IF(RES_hhdet_in_tes!M36=0,"",RES_hhdet_in_tes!M36/RES_hhdet_in_fec!M36)</f>
        <v>0.89483345001039383</v>
      </c>
      <c r="N36" s="113">
        <f>IF(RES_hhdet_in_tes!N36=0,"",RES_hhdet_in_tes!N36/RES_hhdet_in_fec!N36)</f>
        <v>0.91408368151982133</v>
      </c>
      <c r="O36" s="113">
        <f>IF(RES_hhdet_in_tes!O36=0,"",RES_hhdet_in_tes!O36/RES_hhdet_in_fec!O36)</f>
        <v>0.91214320440427432</v>
      </c>
      <c r="P36" s="113">
        <f>IF(RES_hhdet_in_tes!P36=0,"",RES_hhdet_in_tes!P36/RES_hhdet_in_fec!P36)</f>
        <v>0.92004787973699365</v>
      </c>
      <c r="Q36" s="113">
        <f>IF(RES_hhdet_in_tes!Q36=0,"",RES_hhdet_in_tes!Q36/RES_hhdet_in_fec!Q36)</f>
        <v>0.9291149502505337</v>
      </c>
      <c r="R36" s="113">
        <f>IF(RES_hhdet_in_tes!R36=0,"",RES_hhdet_in_tes!R36/RES_hhdet_in_fec!R36)</f>
        <v>0.92262382270097865</v>
      </c>
      <c r="S36" s="113">
        <f>IF(RES_hhdet_in_tes!S36=0,"",RES_hhdet_in_tes!S36/RES_hhdet_in_fec!S36)</f>
        <v>0.9249995272840944</v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>
        <f>IF(RES_hhdet_in_tes!W36=0,"",RES_hhdet_in_tes!W36/RES_hhdet_in_fec!W36)</f>
        <v>0.94195125719253048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>
        <f>IF(RES_hhdet_in_tes!H37=0,"",RES_hhdet_in_tes!H37/RES_hhdet_in_fec!H37)</f>
        <v>0.61400628973311688</v>
      </c>
      <c r="I37" s="111">
        <f>IF(RES_hhdet_in_tes!I37=0,"",RES_hhdet_in_tes!I37/RES_hhdet_in_fec!I37)</f>
        <v>0.61627322898168213</v>
      </c>
      <c r="J37" s="111">
        <f>IF(RES_hhdet_in_tes!J37=0,"",RES_hhdet_in_tes!J37/RES_hhdet_in_fec!J37)</f>
        <v>0.61879091846064871</v>
      </c>
      <c r="K37" s="111">
        <f>IF(RES_hhdet_in_tes!K37=0,"",RES_hhdet_in_tes!K37/RES_hhdet_in_fec!K37)</f>
        <v>0.62165751330973118</v>
      </c>
      <c r="L37" s="111">
        <f>IF(RES_hhdet_in_tes!L37=0,"",RES_hhdet_in_tes!L37/RES_hhdet_in_fec!L37)</f>
        <v>0.62490736657654999</v>
      </c>
      <c r="M37" s="111">
        <f>IF(RES_hhdet_in_tes!M37=0,"",RES_hhdet_in_tes!M37/RES_hhdet_in_fec!M37)</f>
        <v>0.63079233992305017</v>
      </c>
      <c r="N37" s="111">
        <f>IF(RES_hhdet_in_tes!N37=0,"",RES_hhdet_in_tes!N37/RES_hhdet_in_fec!N37)</f>
        <v>0.64030186753103879</v>
      </c>
      <c r="O37" s="111">
        <f>IF(RES_hhdet_in_tes!O37=0,"",RES_hhdet_in_tes!O37/RES_hhdet_in_fec!O37)</f>
        <v>0.65470478331219994</v>
      </c>
      <c r="P37" s="111">
        <f>IF(RES_hhdet_in_tes!P37=0,"",RES_hhdet_in_tes!P37/RES_hhdet_in_fec!P37)</f>
        <v>0.67344112783628773</v>
      </c>
      <c r="Q37" s="111">
        <f>IF(RES_hhdet_in_tes!Q37=0,"",RES_hhdet_in_tes!Q37/RES_hhdet_in_fec!Q37)</f>
        <v>0.69182598793737782</v>
      </c>
      <c r="R37" s="111">
        <f>IF(RES_hhdet_in_tes!R37=0,"",RES_hhdet_in_tes!R37/RES_hhdet_in_fec!R37)</f>
        <v>0.70500527926086576</v>
      </c>
      <c r="S37" s="111">
        <f>IF(RES_hhdet_in_tes!S37=0,"",RES_hhdet_in_tes!S37/RES_hhdet_in_fec!S37)</f>
        <v>0.71805464278636877</v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>
        <f>IF(RES_hhdet_in_tes!W37=0,"",RES_hhdet_in_tes!W37/RES_hhdet_in_fec!W37)</f>
        <v>0.76144391790230026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>
        <f>IF(RES_hhdet_in_tes!H39=0,"",RES_hhdet_in_tes!H39/RES_hhdet_in_fec!H39)</f>
        <v>0.750673756962423</v>
      </c>
      <c r="I39" s="124">
        <f>IF(RES_hhdet_in_tes!I39=0,"",RES_hhdet_in_tes!I39/RES_hhdet_in_fec!I39)</f>
        <v>0.75082787765343617</v>
      </c>
      <c r="J39" s="124">
        <f>IF(RES_hhdet_in_tes!J39=0,"",RES_hhdet_in_tes!J39/RES_hhdet_in_fec!J39)</f>
        <v>0.75336503128571086</v>
      </c>
      <c r="K39" s="124">
        <f>IF(RES_hhdet_in_tes!K39=0,"",RES_hhdet_in_tes!K39/RES_hhdet_in_fec!K39)</f>
        <v>0.75817205898338424</v>
      </c>
      <c r="L39" s="124">
        <f>IF(RES_hhdet_in_tes!L39=0,"",RES_hhdet_in_tes!L39/RES_hhdet_in_fec!L39)</f>
        <v>0.75802706857886881</v>
      </c>
      <c r="M39" s="124">
        <f>IF(RES_hhdet_in_tes!M39=0,"",RES_hhdet_in_tes!M39/RES_hhdet_in_fec!M39)</f>
        <v>0.75831189821754641</v>
      </c>
      <c r="N39" s="124">
        <f>IF(RES_hhdet_in_tes!N39=0,"",RES_hhdet_in_tes!N39/RES_hhdet_in_fec!N39)</f>
        <v>0.7688352745108108</v>
      </c>
      <c r="O39" s="124">
        <f>IF(RES_hhdet_in_tes!O39=0,"",RES_hhdet_in_tes!O39/RES_hhdet_in_fec!O39)</f>
        <v>0.74191537912478167</v>
      </c>
      <c r="P39" s="124">
        <f>IF(RES_hhdet_in_tes!P39=0,"",RES_hhdet_in_tes!P39/RES_hhdet_in_fec!P39)</f>
        <v>0.74690159030106296</v>
      </c>
      <c r="Q39" s="124">
        <f>IF(RES_hhdet_in_tes!Q39=0,"",RES_hhdet_in_tes!Q39/RES_hhdet_in_fec!Q39)</f>
        <v>0.76008044505589445</v>
      </c>
      <c r="R39" s="124">
        <f>IF(RES_hhdet_in_tes!R39=0,"",RES_hhdet_in_tes!R39/RES_hhdet_in_fec!R39)</f>
        <v>0.77933425768728182</v>
      </c>
      <c r="S39" s="124">
        <f>IF(RES_hhdet_in_tes!S39=0,"",RES_hhdet_in_tes!S39/RES_hhdet_in_fec!S39)</f>
        <v>0.7766019837603223</v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>
        <f>IF(RES_hhdet_in_tes!W39=0,"",RES_hhdet_in_tes!W39/RES_hhdet_in_fec!W39)</f>
        <v>0.79542664344503389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>
        <f>IF(RES_hhdet_in_tes!H40=0,"",RES_hhdet_in_tes!H40/RES_hhdet_in_fec!H40)</f>
        <v>0.5943372221212726</v>
      </c>
      <c r="I40" s="111">
        <f>IF(RES_hhdet_in_tes!I40=0,"",RES_hhdet_in_tes!I40/RES_hhdet_in_fec!I40)</f>
        <v>0.59506415603942164</v>
      </c>
      <c r="J40" s="111">
        <f>IF(RES_hhdet_in_tes!J40=0,"",RES_hhdet_in_tes!J40/RES_hhdet_in_fec!J40)</f>
        <v>0.5957714515134559</v>
      </c>
      <c r="K40" s="111">
        <f>IF(RES_hhdet_in_tes!K40=0,"",RES_hhdet_in_tes!K40/RES_hhdet_in_fec!K40)</f>
        <v>0.59645180323705271</v>
      </c>
      <c r="L40" s="111">
        <f>IF(RES_hhdet_in_tes!L40=0,"",RES_hhdet_in_tes!L40/RES_hhdet_in_fec!L40)</f>
        <v>0.59710325674126785</v>
      </c>
      <c r="M40" s="111">
        <f>IF(RES_hhdet_in_tes!M40=0,"",RES_hhdet_in_tes!M40/RES_hhdet_in_fec!M40)</f>
        <v>0.59745382497725064</v>
      </c>
      <c r="N40" s="111">
        <f>IF(RES_hhdet_in_tes!N40=0,"",RES_hhdet_in_tes!N40/RES_hhdet_in_fec!N40)</f>
        <v>0.59745382497725064</v>
      </c>
      <c r="O40" s="111">
        <f>IF(RES_hhdet_in_tes!O40=0,"",RES_hhdet_in_tes!O40/RES_hhdet_in_fec!O40)</f>
        <v>0.59745382497725064</v>
      </c>
      <c r="P40" s="111">
        <f>IF(RES_hhdet_in_tes!P40=0,"",RES_hhdet_in_tes!P40/RES_hhdet_in_fec!P40)</f>
        <v>0.59745382497725064</v>
      </c>
      <c r="Q40" s="111">
        <f>IF(RES_hhdet_in_tes!Q40=0,"",RES_hhdet_in_tes!Q40/RES_hhdet_in_fec!Q40)</f>
        <v>0.59745382497725064</v>
      </c>
      <c r="R40" s="111">
        <f>IF(RES_hhdet_in_tes!R40=0,"",RES_hhdet_in_tes!R40/RES_hhdet_in_fec!R40)</f>
        <v>0.59966860938813971</v>
      </c>
      <c r="S40" s="111">
        <f>IF(RES_hhdet_in_tes!S40=0,"",RES_hhdet_in_tes!S40/RES_hhdet_in_fec!S40)</f>
        <v>0.60329028371313898</v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>
        <f>IF(RES_hhdet_in_tes!W40=0,"",RES_hhdet_in_tes!W40/RES_hhdet_in_fec!W40)</f>
        <v>0.61973872127249852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>
        <f>IF(RES_hhdet_in_tes!H41=0,"",RES_hhdet_in_tes!H41/RES_hhdet_in_fec!H41)</f>
        <v>0.75995819661145048</v>
      </c>
      <c r="I41" s="45">
        <f>IF(RES_hhdet_in_tes!I41=0,"",RES_hhdet_in_tes!I41/RES_hhdet_in_fec!I41)</f>
        <v>0.76170317140486232</v>
      </c>
      <c r="J41" s="45">
        <f>IF(RES_hhdet_in_tes!J41=0,"",RES_hhdet_in_tes!J41/RES_hhdet_in_fec!J41)</f>
        <v>0.76355022639999759</v>
      </c>
      <c r="K41" s="45">
        <f>IF(RES_hhdet_in_tes!K41=0,"",RES_hhdet_in_tes!K41/RES_hhdet_in_fec!K41)</f>
        <v>0.76553733441887184</v>
      </c>
      <c r="L41" s="45">
        <f>IF(RES_hhdet_in_tes!L41=0,"",RES_hhdet_in_tes!L41/RES_hhdet_in_fec!L41)</f>
        <v>0.7676746547481812</v>
      </c>
      <c r="M41" s="45">
        <f>IF(RES_hhdet_in_tes!M41=0,"",RES_hhdet_in_tes!M41/RES_hhdet_in_fec!M41)</f>
        <v>0.7705825480275369</v>
      </c>
      <c r="N41" s="45">
        <f>IF(RES_hhdet_in_tes!N41=0,"",RES_hhdet_in_tes!N41/RES_hhdet_in_fec!N41)</f>
        <v>0.77443691980870333</v>
      </c>
      <c r="O41" s="45">
        <f>IF(RES_hhdet_in_tes!O41=0,"",RES_hhdet_in_tes!O41/RES_hhdet_in_fec!O41)</f>
        <v>0.77966548077739128</v>
      </c>
      <c r="P41" s="45">
        <f>IF(RES_hhdet_in_tes!P41=0,"",RES_hhdet_in_tes!P41/RES_hhdet_in_fec!P41)</f>
        <v>0.78649286844606414</v>
      </c>
      <c r="Q41" s="45">
        <f>IF(RES_hhdet_in_tes!Q41=0,"",RES_hhdet_in_tes!Q41/RES_hhdet_in_fec!Q41)</f>
        <v>0.79529246151824418</v>
      </c>
      <c r="R41" s="45">
        <f>IF(RES_hhdet_in_tes!R41=0,"",RES_hhdet_in_tes!R41/RES_hhdet_in_fec!R41)</f>
        <v>0.80726295104137746</v>
      </c>
      <c r="S41" s="45">
        <f>IF(RES_hhdet_in_tes!S41=0,"",RES_hhdet_in_tes!S41/RES_hhdet_in_fec!S41)</f>
        <v>0.82220324158620883</v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>
        <f>IF(RES_hhdet_in_tes!W41=0,"",RES_hhdet_in_tes!W41/RES_hhdet_in_fec!W41)</f>
        <v>0.87592340570652427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0.54698684029776767</v>
      </c>
      <c r="D43" s="119">
        <f>IF(RES_hhdet_in_tes!D43=0,"",RES_hhdet_in_tes!D43/RES_hhdet_in_fec!D43)</f>
        <v>0.54100739913513141</v>
      </c>
      <c r="E43" s="119">
        <f>IF(RES_hhdet_in_tes!E43=0,"",RES_hhdet_in_tes!E43/RES_hhdet_in_fec!E43)</f>
        <v>0.5582373640803453</v>
      </c>
      <c r="F43" s="119">
        <f>IF(RES_hhdet_in_tes!F43=0,"",RES_hhdet_in_tes!F43/RES_hhdet_in_fec!F43)</f>
        <v>0.54965232137954068</v>
      </c>
      <c r="G43" s="119">
        <f>IF(RES_hhdet_in_tes!G43=0,"",RES_hhdet_in_tes!G43/RES_hhdet_in_fec!G43)</f>
        <v>0.57246818195200322</v>
      </c>
      <c r="H43" s="119">
        <f>IF(RES_hhdet_in_tes!H43=0,"",RES_hhdet_in_tes!H43/RES_hhdet_in_fec!H43)</f>
        <v>0.58852141237489697</v>
      </c>
      <c r="I43" s="119">
        <f>IF(RES_hhdet_in_tes!I43=0,"",RES_hhdet_in_tes!I43/RES_hhdet_in_fec!I43)</f>
        <v>0.58797389777227571</v>
      </c>
      <c r="J43" s="119">
        <f>IF(RES_hhdet_in_tes!J43=0,"",RES_hhdet_in_tes!J43/RES_hhdet_in_fec!J43)</f>
        <v>0.57163451472199178</v>
      </c>
      <c r="K43" s="119">
        <f>IF(RES_hhdet_in_tes!K43=0,"",RES_hhdet_in_tes!K43/RES_hhdet_in_fec!K43)</f>
        <v>0.60815234366877124</v>
      </c>
      <c r="L43" s="119">
        <f>IF(RES_hhdet_in_tes!L43=0,"",RES_hhdet_in_tes!L43/RES_hhdet_in_fec!L43)</f>
        <v>0.63443828402300562</v>
      </c>
      <c r="M43" s="119">
        <f>IF(RES_hhdet_in_tes!M43=0,"",RES_hhdet_in_tes!M43/RES_hhdet_in_fec!M43)</f>
        <v>0.61757460608842507</v>
      </c>
      <c r="N43" s="119">
        <f>IF(RES_hhdet_in_tes!N43=0,"",RES_hhdet_in_tes!N43/RES_hhdet_in_fec!N43)</f>
        <v>0.72615098691451518</v>
      </c>
      <c r="O43" s="119">
        <f>IF(RES_hhdet_in_tes!O43=0,"",RES_hhdet_in_tes!O43/RES_hhdet_in_fec!O43)</f>
        <v>0.71182885098971838</v>
      </c>
      <c r="P43" s="119">
        <f>IF(RES_hhdet_in_tes!P43=0,"",RES_hhdet_in_tes!P43/RES_hhdet_in_fec!P43)</f>
        <v>0.73129980329191513</v>
      </c>
      <c r="Q43" s="119" t="str">
        <f>IF(RES_hhdet_in_tes!Q43=0,"",RES_hhdet_in_tes!Q43/RES_hhdet_in_fec!Q43)</f>
        <v/>
      </c>
      <c r="R43" s="119">
        <f>IF(RES_hhdet_in_tes!R43=0,"",RES_hhdet_in_tes!R43/RES_hhdet_in_fec!R43)</f>
        <v>0.80173793582504493</v>
      </c>
      <c r="S43" s="119">
        <f>IF(RES_hhdet_in_tes!S43=0,"",RES_hhdet_in_tes!S43/RES_hhdet_in_fec!S43)</f>
        <v>0.84730145903387299</v>
      </c>
      <c r="T43" s="119">
        <f>IF(RES_hhdet_in_tes!T43=0,"",RES_hhdet_in_tes!T43/RES_hhdet_in_fec!T43)</f>
        <v>0.8152357393283437</v>
      </c>
      <c r="U43" s="119">
        <f>IF(RES_hhdet_in_tes!U43=0,"",RES_hhdet_in_tes!U43/RES_hhdet_in_fec!U43)</f>
        <v>0.81638010625482738</v>
      </c>
      <c r="V43" s="119">
        <f>IF(RES_hhdet_in_tes!V43=0,"",RES_hhdet_in_tes!V43/RES_hhdet_in_fec!V43)</f>
        <v>0.83437869200263592</v>
      </c>
      <c r="W43" s="119">
        <f>IF(RES_hhdet_in_tes!W43=0,"",RES_hhdet_in_tes!W43/RES_hhdet_in_fec!W43)</f>
        <v>0.82977026064162085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0.47735319020895683</v>
      </c>
      <c r="D44" s="124">
        <f>IF(RES_hhdet_in_tes!D44=0,"",RES_hhdet_in_tes!D44/RES_hhdet_in_fec!D44)</f>
        <v>0.48326905765459116</v>
      </c>
      <c r="E44" s="124">
        <f>IF(RES_hhdet_in_tes!E44=0,"",RES_hhdet_in_tes!E44/RES_hhdet_in_fec!E44)</f>
        <v>0.48888254308824874</v>
      </c>
      <c r="F44" s="124">
        <f>IF(RES_hhdet_in_tes!F44=0,"",RES_hhdet_in_tes!F44/RES_hhdet_in_fec!F44)</f>
        <v>0.49516119597229419</v>
      </c>
      <c r="G44" s="124">
        <f>IF(RES_hhdet_in_tes!G44=0,"",RES_hhdet_in_tes!G44/RES_hhdet_in_fec!G44)</f>
        <v>0.50116993374622265</v>
      </c>
      <c r="H44" s="124">
        <f>IF(RES_hhdet_in_tes!H44=0,"",RES_hhdet_in_tes!H44/RES_hhdet_in_fec!H44)</f>
        <v>0.50725516827824924</v>
      </c>
      <c r="I44" s="124">
        <f>IF(RES_hhdet_in_tes!I44=0,"",RES_hhdet_in_tes!I44/RES_hhdet_in_fec!I44)</f>
        <v>0.51332016562601324</v>
      </c>
      <c r="J44" s="124">
        <f>IF(RES_hhdet_in_tes!J44=0,"",RES_hhdet_in_tes!J44/RES_hhdet_in_fec!J44)</f>
        <v>0.52012886856747809</v>
      </c>
      <c r="K44" s="124">
        <f>IF(RES_hhdet_in_tes!K44=0,"",RES_hhdet_in_tes!K44/RES_hhdet_in_fec!K44)</f>
        <v>0.5277130238681722</v>
      </c>
      <c r="L44" s="124">
        <f>IF(RES_hhdet_in_tes!L44=0,"",RES_hhdet_in_tes!L44/RES_hhdet_in_fec!L44)</f>
        <v>0.53529249473357698</v>
      </c>
      <c r="M44" s="124">
        <f>IF(RES_hhdet_in_tes!M44=0,"",RES_hhdet_in_tes!M44/RES_hhdet_in_fec!M44)</f>
        <v>0.54791894718181577</v>
      </c>
      <c r="N44" s="124">
        <f>IF(RES_hhdet_in_tes!N44=0,"",RES_hhdet_in_tes!N44/RES_hhdet_in_fec!N44)</f>
        <v>0.56595678069082778</v>
      </c>
      <c r="O44" s="124">
        <f>IF(RES_hhdet_in_tes!O44=0,"",RES_hhdet_in_tes!O44/RES_hhdet_in_fec!O44)</f>
        <v>0.59165533819915983</v>
      </c>
      <c r="P44" s="124">
        <f>IF(RES_hhdet_in_tes!P44=0,"",RES_hhdet_in_tes!P44/RES_hhdet_in_fec!P44)</f>
        <v>0.62071091058159389</v>
      </c>
      <c r="Q44" s="124" t="str">
        <f>IF(RES_hhdet_in_tes!Q44=0,"",RES_hhdet_in_tes!Q44/RES_hhdet_in_fec!Q44)</f>
        <v/>
      </c>
      <c r="R44" s="124">
        <f>IF(RES_hhdet_in_tes!R44=0,"",RES_hhdet_in_tes!R44/RES_hhdet_in_fec!R44)</f>
        <v>0.65600271585669789</v>
      </c>
      <c r="S44" s="124">
        <f>IF(RES_hhdet_in_tes!S44=0,"",RES_hhdet_in_tes!S44/RES_hhdet_in_fec!S44)</f>
        <v>0.66434472151725643</v>
      </c>
      <c r="T44" s="124">
        <f>IF(RES_hhdet_in_tes!T44=0,"",RES_hhdet_in_tes!T44/RES_hhdet_in_fec!T44)</f>
        <v>0.67044712465835254</v>
      </c>
      <c r="U44" s="124">
        <f>IF(RES_hhdet_in_tes!U44=0,"",RES_hhdet_in_tes!U44/RES_hhdet_in_fec!U44)</f>
        <v>0.67519952354792778</v>
      </c>
      <c r="V44" s="124">
        <f>IF(RES_hhdet_in_tes!V44=0,"",RES_hhdet_in_tes!V44/RES_hhdet_in_fec!V44)</f>
        <v>0.67932467511619288</v>
      </c>
      <c r="W44" s="124">
        <f>IF(RES_hhdet_in_tes!W44=0,"",RES_hhdet_in_tes!W44/RES_hhdet_in_fec!W44)</f>
        <v>0.68199187398792593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0.47163237128030733</v>
      </c>
      <c r="D45" s="111">
        <f>IF(RES_hhdet_in_tes!D45=0,"",RES_hhdet_in_tes!D45/RES_hhdet_in_fec!D45)</f>
        <v>0.47737370437898285</v>
      </c>
      <c r="E45" s="111">
        <f>IF(RES_hhdet_in_tes!E45=0,"",RES_hhdet_in_tes!E45/RES_hhdet_in_fec!E45)</f>
        <v>0.48331884259972158</v>
      </c>
      <c r="F45" s="111">
        <f>IF(RES_hhdet_in_tes!F45=0,"",RES_hhdet_in_tes!F45/RES_hhdet_in_fec!F45)</f>
        <v>0.48923564663971203</v>
      </c>
      <c r="G45" s="111">
        <f>IF(RES_hhdet_in_tes!G45=0,"",RES_hhdet_in_tes!G45/RES_hhdet_in_fec!G45)</f>
        <v>0.49532617684417296</v>
      </c>
      <c r="H45" s="111">
        <f>IF(RES_hhdet_in_tes!H45=0,"",RES_hhdet_in_tes!H45/RES_hhdet_in_fec!H45)</f>
        <v>0.50155961747166145</v>
      </c>
      <c r="I45" s="111">
        <f>IF(RES_hhdet_in_tes!I45=0,"",RES_hhdet_in_tes!I45/RES_hhdet_in_fec!I45)</f>
        <v>0.50797961088927368</v>
      </c>
      <c r="J45" s="111">
        <f>IF(RES_hhdet_in_tes!J45=0,"",RES_hhdet_in_tes!J45/RES_hhdet_in_fec!J45)</f>
        <v>0.51477903201436348</v>
      </c>
      <c r="K45" s="111">
        <f>IF(RES_hhdet_in_tes!K45=0,"",RES_hhdet_in_tes!K45/RES_hhdet_in_fec!K45)</f>
        <v>0.52211428184893816</v>
      </c>
      <c r="L45" s="111">
        <f>IF(RES_hhdet_in_tes!L45=0,"",RES_hhdet_in_tes!L45/RES_hhdet_in_fec!L45)</f>
        <v>0.53001393633010341</v>
      </c>
      <c r="M45" s="111">
        <f>IF(RES_hhdet_in_tes!M45=0,"",RES_hhdet_in_tes!M45/RES_hhdet_in_fec!M45)</f>
        <v>0.54267716233711283</v>
      </c>
      <c r="N45" s="111">
        <f>IF(RES_hhdet_in_tes!N45=0,"",RES_hhdet_in_tes!N45/RES_hhdet_in_fec!N45)</f>
        <v>0.56132835181929486</v>
      </c>
      <c r="O45" s="111">
        <f>IF(RES_hhdet_in_tes!O45=0,"",RES_hhdet_in_tes!O45/RES_hhdet_in_fec!O45)</f>
        <v>0.58666042112303907</v>
      </c>
      <c r="P45" s="111">
        <f>IF(RES_hhdet_in_tes!P45=0,"",RES_hhdet_in_tes!P45/RES_hhdet_in_fec!P45)</f>
        <v>0.61570015332716554</v>
      </c>
      <c r="Q45" s="111" t="str">
        <f>IF(RES_hhdet_in_tes!Q45=0,"",RES_hhdet_in_tes!Q45/RES_hhdet_in_fec!Q45)</f>
        <v/>
      </c>
      <c r="R45" s="111">
        <f>IF(RES_hhdet_in_tes!R45=0,"",RES_hhdet_in_tes!R45/RES_hhdet_in_fec!R45)</f>
        <v>0.65148896620846308</v>
      </c>
      <c r="S45" s="111">
        <f>IF(RES_hhdet_in_tes!S45=0,"",RES_hhdet_in_tes!S45/RES_hhdet_in_fec!S45)</f>
        <v>0.65989982515032641</v>
      </c>
      <c r="T45" s="111">
        <f>IF(RES_hhdet_in_tes!T45=0,"",RES_hhdet_in_tes!T45/RES_hhdet_in_fec!T45)</f>
        <v>0.66606153480653008</v>
      </c>
      <c r="U45" s="111">
        <f>IF(RES_hhdet_in_tes!U45=0,"",RES_hhdet_in_tes!U45/RES_hhdet_in_fec!U45)</f>
        <v>0.67086123777100293</v>
      </c>
      <c r="V45" s="111">
        <f>IF(RES_hhdet_in_tes!V45=0,"",RES_hhdet_in_tes!V45/RES_hhdet_in_fec!V45)</f>
        <v>0.67502547636374177</v>
      </c>
      <c r="W45" s="111">
        <f>IF(RES_hhdet_in_tes!W45=0,"",RES_hhdet_in_tes!W45/RES_hhdet_in_fec!W45)</f>
        <v>0.67771666646502227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 t="str">
        <f>IF(RES_hhdet_in_tes!Q46=0,"",RES_hhdet_in_tes!Q46/RES_hhdet_in_fec!Q46)</f>
        <v/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2.2074633167834747</v>
      </c>
      <c r="D47" s="124">
        <f>IF(RES_hhdet_in_tes!D47=0,"",RES_hhdet_in_tes!D47/RES_hhdet_in_fec!D47)</f>
        <v>2.2782585571961644</v>
      </c>
      <c r="E47" s="124">
        <f>IF(RES_hhdet_in_tes!E47=0,"",RES_hhdet_in_tes!E47/RES_hhdet_in_fec!E47)</f>
        <v>2.3498012978592508</v>
      </c>
      <c r="F47" s="124">
        <f>IF(RES_hhdet_in_tes!F47=0,"",RES_hhdet_in_tes!F47/RES_hhdet_in_fec!F47)</f>
        <v>2.4214208733708995</v>
      </c>
      <c r="G47" s="124">
        <f>IF(RES_hhdet_in_tes!G47=0,"",RES_hhdet_in_tes!G47/RES_hhdet_in_fec!G47)</f>
        <v>2.4937210120872746</v>
      </c>
      <c r="H47" s="124">
        <f>IF(RES_hhdet_in_tes!H47=0,"",RES_hhdet_in_tes!H47/RES_hhdet_in_fec!H47)</f>
        <v>2.5666239018542689</v>
      </c>
      <c r="I47" s="124">
        <f>IF(RES_hhdet_in_tes!I47=0,"",RES_hhdet_in_tes!I47/RES_hhdet_in_fec!I47)</f>
        <v>2.6402742232492735</v>
      </c>
      <c r="J47" s="124">
        <f>IF(RES_hhdet_in_tes!J47=0,"",RES_hhdet_in_tes!J47/RES_hhdet_in_fec!J47)</f>
        <v>2.7152737820292887</v>
      </c>
      <c r="K47" s="124">
        <f>IF(RES_hhdet_in_tes!K47=0,"",RES_hhdet_in_tes!K47/RES_hhdet_in_fec!K47)</f>
        <v>2.7921285893265018</v>
      </c>
      <c r="L47" s="124">
        <f>IF(RES_hhdet_in_tes!L47=0,"",RES_hhdet_in_tes!L47/RES_hhdet_in_fec!L47)</f>
        <v>2.8709637534303347</v>
      </c>
      <c r="M47" s="124">
        <f>IF(RES_hhdet_in_tes!M47=0,"",RES_hhdet_in_tes!M47/RES_hhdet_in_fec!M47)</f>
        <v>2.9651249284082075</v>
      </c>
      <c r="N47" s="124">
        <f>IF(RES_hhdet_in_tes!N47=0,"",RES_hhdet_in_tes!N47/RES_hhdet_in_fec!N47)</f>
        <v>3.0789796135787664</v>
      </c>
      <c r="O47" s="124">
        <f>IF(RES_hhdet_in_tes!O47=0,"",RES_hhdet_in_tes!O47/RES_hhdet_in_fec!O47)</f>
        <v>3.2149423713807894</v>
      </c>
      <c r="P47" s="124">
        <f>IF(RES_hhdet_in_tes!P47=0,"",RES_hhdet_in_tes!P47/RES_hhdet_in_fec!P47)</f>
        <v>3.362391054518592</v>
      </c>
      <c r="Q47" s="124" t="str">
        <f>IF(RES_hhdet_in_tes!Q47=0,"",RES_hhdet_in_tes!Q47/RES_hhdet_in_fec!Q47)</f>
        <v/>
      </c>
      <c r="R47" s="124">
        <f>IF(RES_hhdet_in_tes!R47=0,"",RES_hhdet_in_tes!R47/RES_hhdet_in_fec!R47)</f>
        <v>3.568601715264216</v>
      </c>
      <c r="S47" s="124">
        <f>IF(RES_hhdet_in_tes!S47=0,"",RES_hhdet_in_tes!S47/RES_hhdet_in_fec!S47)</f>
        <v>3.6318763754675056</v>
      </c>
      <c r="T47" s="124">
        <f>IF(RES_hhdet_in_tes!T47=0,"",RES_hhdet_in_tes!T47/RES_hhdet_in_fec!T47)</f>
        <v>3.6847447627532834</v>
      </c>
      <c r="U47" s="124">
        <f>IF(RES_hhdet_in_tes!U47=0,"",RES_hhdet_in_tes!U47/RES_hhdet_in_fec!U47)</f>
        <v>3.7328746468222871</v>
      </c>
      <c r="V47" s="124">
        <f>IF(RES_hhdet_in_tes!V47=0,"",RES_hhdet_in_tes!V47/RES_hhdet_in_fec!V47)</f>
        <v>3.7819483286818745</v>
      </c>
      <c r="W47" s="124">
        <f>IF(RES_hhdet_in_tes!W47=0,"",RES_hhdet_in_tes!W47/RES_hhdet_in_fec!W47)</f>
        <v>3.8299921487112689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2.2074633167834747</v>
      </c>
      <c r="D48" s="111">
        <f>IF(RES_hhdet_in_tes!D48=0,"",RES_hhdet_in_tes!D48/RES_hhdet_in_fec!D48)</f>
        <v>2.2782585571961644</v>
      </c>
      <c r="E48" s="111">
        <f>IF(RES_hhdet_in_tes!E48=0,"",RES_hhdet_in_tes!E48/RES_hhdet_in_fec!E48)</f>
        <v>2.3498012978592508</v>
      </c>
      <c r="F48" s="111">
        <f>IF(RES_hhdet_in_tes!F48=0,"",RES_hhdet_in_tes!F48/RES_hhdet_in_fec!F48)</f>
        <v>2.4214208733708995</v>
      </c>
      <c r="G48" s="111">
        <f>IF(RES_hhdet_in_tes!G48=0,"",RES_hhdet_in_tes!G48/RES_hhdet_in_fec!G48)</f>
        <v>2.4937210120872746</v>
      </c>
      <c r="H48" s="111">
        <f>IF(RES_hhdet_in_tes!H48=0,"",RES_hhdet_in_tes!H48/RES_hhdet_in_fec!H48)</f>
        <v>2.5666239018542689</v>
      </c>
      <c r="I48" s="111">
        <f>IF(RES_hhdet_in_tes!I48=0,"",RES_hhdet_in_tes!I48/RES_hhdet_in_fec!I48)</f>
        <v>2.6402742232492735</v>
      </c>
      <c r="J48" s="111">
        <f>IF(RES_hhdet_in_tes!J48=0,"",RES_hhdet_in_tes!J48/RES_hhdet_in_fec!J48)</f>
        <v>2.7152737820292887</v>
      </c>
      <c r="K48" s="111">
        <f>IF(RES_hhdet_in_tes!K48=0,"",RES_hhdet_in_tes!K48/RES_hhdet_in_fec!K48)</f>
        <v>2.7921285893265018</v>
      </c>
      <c r="L48" s="111">
        <f>IF(RES_hhdet_in_tes!L48=0,"",RES_hhdet_in_tes!L48/RES_hhdet_in_fec!L48)</f>
        <v>2.8709637534303347</v>
      </c>
      <c r="M48" s="111">
        <f>IF(RES_hhdet_in_tes!M48=0,"",RES_hhdet_in_tes!M48/RES_hhdet_in_fec!M48)</f>
        <v>2.9651249284082075</v>
      </c>
      <c r="N48" s="111">
        <f>IF(RES_hhdet_in_tes!N48=0,"",RES_hhdet_in_tes!N48/RES_hhdet_in_fec!N48)</f>
        <v>3.0789796135787664</v>
      </c>
      <c r="O48" s="111">
        <f>IF(RES_hhdet_in_tes!O48=0,"",RES_hhdet_in_tes!O48/RES_hhdet_in_fec!O48)</f>
        <v>3.2149423713807894</v>
      </c>
      <c r="P48" s="111">
        <f>IF(RES_hhdet_in_tes!P48=0,"",RES_hhdet_in_tes!P48/RES_hhdet_in_fec!P48)</f>
        <v>3.362391054518592</v>
      </c>
      <c r="Q48" s="111" t="str">
        <f>IF(RES_hhdet_in_tes!Q48=0,"",RES_hhdet_in_tes!Q48/RES_hhdet_in_fec!Q48)</f>
        <v/>
      </c>
      <c r="R48" s="111">
        <f>IF(RES_hhdet_in_tes!R48=0,"",RES_hhdet_in_tes!R48/RES_hhdet_in_fec!R48)</f>
        <v>3.568601715264216</v>
      </c>
      <c r="S48" s="111">
        <f>IF(RES_hhdet_in_tes!S48=0,"",RES_hhdet_in_tes!S48/RES_hhdet_in_fec!S48)</f>
        <v>3.6318763754675056</v>
      </c>
      <c r="T48" s="111">
        <f>IF(RES_hhdet_in_tes!T48=0,"",RES_hhdet_in_tes!T48/RES_hhdet_in_fec!T48)</f>
        <v>3.6847447627532834</v>
      </c>
      <c r="U48" s="111">
        <f>IF(RES_hhdet_in_tes!U48=0,"",RES_hhdet_in_tes!U48/RES_hhdet_in_fec!U48)</f>
        <v>3.7328746468222871</v>
      </c>
      <c r="V48" s="111">
        <f>IF(RES_hhdet_in_tes!V48=0,"",RES_hhdet_in_tes!V48/RES_hhdet_in_fec!V48)</f>
        <v>3.7819483286818745</v>
      </c>
      <c r="W48" s="111">
        <f>IF(RES_hhdet_in_tes!W48=0,"",RES_hhdet_in_tes!W48/RES_hhdet_in_fec!W48)</f>
        <v>3.8299921487112689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0.76670017126902179</v>
      </c>
      <c r="D49" s="124">
        <f>IF(RES_hhdet_in_tes!D49=0,"",RES_hhdet_in_tes!D49/RES_hhdet_in_fec!D49)</f>
        <v>0.73265863287981914</v>
      </c>
      <c r="E49" s="124">
        <f>IF(RES_hhdet_in_tes!E49=0,"",RES_hhdet_in_tes!E49/RES_hhdet_in_fec!E49)</f>
        <v>0.76716385063663339</v>
      </c>
      <c r="F49" s="124">
        <f>IF(RES_hhdet_in_tes!F49=0,"",RES_hhdet_in_tes!F49/RES_hhdet_in_fec!F49)</f>
        <v>0.72969773021019879</v>
      </c>
      <c r="G49" s="124">
        <f>IF(RES_hhdet_in_tes!G49=0,"",RES_hhdet_in_tes!G49/RES_hhdet_in_fec!G49)</f>
        <v>0.75170950454498797</v>
      </c>
      <c r="H49" s="124">
        <f>IF(RES_hhdet_in_tes!H49=0,"",RES_hhdet_in_tes!H49/RES_hhdet_in_fec!H49)</f>
        <v>0.77043141350408217</v>
      </c>
      <c r="I49" s="124">
        <f>IF(RES_hhdet_in_tes!I49=0,"",RES_hhdet_in_tes!I49/RES_hhdet_in_fec!I49)</f>
        <v>0.87002646990399812</v>
      </c>
      <c r="J49" s="124">
        <f>IF(RES_hhdet_in_tes!J49=0,"",RES_hhdet_in_tes!J49/RES_hhdet_in_fec!J49)</f>
        <v>0.81298985773785992</v>
      </c>
      <c r="K49" s="124">
        <f>IF(RES_hhdet_in_tes!K49=0,"",RES_hhdet_in_tes!K49/RES_hhdet_in_fec!K49)</f>
        <v>0.76103134030387298</v>
      </c>
      <c r="L49" s="124">
        <f>IF(RES_hhdet_in_tes!L49=0,"",RES_hhdet_in_tes!L49/RES_hhdet_in_fec!L49)</f>
        <v>0.76486560169986717</v>
      </c>
      <c r="M49" s="124">
        <f>IF(RES_hhdet_in_tes!M49=0,"",RES_hhdet_in_tes!M49/RES_hhdet_in_fec!M49)</f>
        <v>0.73666663713774805</v>
      </c>
      <c r="N49" s="124">
        <f>IF(RES_hhdet_in_tes!N49=0,"",RES_hhdet_in_tes!N49/RES_hhdet_in_fec!N49)</f>
        <v>0.75343863100962027</v>
      </c>
      <c r="O49" s="124">
        <f>IF(RES_hhdet_in_tes!O49=0,"",RES_hhdet_in_tes!O49/RES_hhdet_in_fec!O49)</f>
        <v>0.77923495008133692</v>
      </c>
      <c r="P49" s="124">
        <f>IF(RES_hhdet_in_tes!P49=0,"",RES_hhdet_in_tes!P49/RES_hhdet_in_fec!P49)</f>
        <v>0.83389591998287182</v>
      </c>
      <c r="Q49" s="124" t="str">
        <f>IF(RES_hhdet_in_tes!Q49=0,"",RES_hhdet_in_tes!Q49/RES_hhdet_in_fec!Q49)</f>
        <v/>
      </c>
      <c r="R49" s="124">
        <f>IF(RES_hhdet_in_tes!R49=0,"",RES_hhdet_in_tes!R49/RES_hhdet_in_fec!R49)</f>
        <v>0.86522481338809831</v>
      </c>
      <c r="S49" s="124">
        <f>IF(RES_hhdet_in_tes!S49=0,"",RES_hhdet_in_tes!S49/RES_hhdet_in_fec!S49)</f>
        <v>0.85980846127447585</v>
      </c>
      <c r="T49" s="124">
        <f>IF(RES_hhdet_in_tes!T49=0,"",RES_hhdet_in_tes!T49/RES_hhdet_in_fec!T49)</f>
        <v>0.89104099070920517</v>
      </c>
      <c r="U49" s="124">
        <f>IF(RES_hhdet_in_tes!U49=0,"",RES_hhdet_in_tes!U49/RES_hhdet_in_fec!U49)</f>
        <v>0.86261837593199175</v>
      </c>
      <c r="V49" s="124">
        <f>IF(RES_hhdet_in_tes!V49=0,"",RES_hhdet_in_tes!V49/RES_hhdet_in_fec!V49)</f>
        <v>0.87412377910731098</v>
      </c>
      <c r="W49" s="124">
        <f>IF(RES_hhdet_in_tes!W49=0,"",RES_hhdet_in_tes!W49/RES_hhdet_in_fec!W49)</f>
        <v>0.84750905857693803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0.48566692373478809</v>
      </c>
      <c r="D50" s="111">
        <f>IF(RES_hhdet_in_tes!D50=0,"",RES_hhdet_in_tes!D50/RES_hhdet_in_fec!D50)</f>
        <v>0.48781633376454619</v>
      </c>
      <c r="E50" s="111">
        <f>IF(RES_hhdet_in_tes!E50=0,"",RES_hhdet_in_tes!E50/RES_hhdet_in_fec!E50)</f>
        <v>0.49032156557720646</v>
      </c>
      <c r="F50" s="111">
        <f>IF(RES_hhdet_in_tes!F50=0,"",RES_hhdet_in_tes!F50/RES_hhdet_in_fec!F50)</f>
        <v>0.49287531854208072</v>
      </c>
      <c r="G50" s="111">
        <f>IF(RES_hhdet_in_tes!G50=0,"",RES_hhdet_in_tes!G50/RES_hhdet_in_fec!G50)</f>
        <v>0.49575676243991079</v>
      </c>
      <c r="H50" s="111">
        <f>IF(RES_hhdet_in_tes!H50=0,"",RES_hhdet_in_tes!H50/RES_hhdet_in_fec!H50)</f>
        <v>0.4989317304435642</v>
      </c>
      <c r="I50" s="111">
        <f>IF(RES_hhdet_in_tes!I50=0,"",RES_hhdet_in_tes!I50/RES_hhdet_in_fec!I50)</f>
        <v>0.50246900999517319</v>
      </c>
      <c r="J50" s="111">
        <f>IF(RES_hhdet_in_tes!J50=0,"",RES_hhdet_in_tes!J50/RES_hhdet_in_fec!J50)</f>
        <v>0.50665039896537067</v>
      </c>
      <c r="K50" s="111">
        <f>IF(RES_hhdet_in_tes!K50=0,"",RES_hhdet_in_tes!K50/RES_hhdet_in_fec!K50)</f>
        <v>0.51171549966585061</v>
      </c>
      <c r="L50" s="111">
        <f>IF(RES_hhdet_in_tes!L50=0,"",RES_hhdet_in_tes!L50/RES_hhdet_in_fec!L50)</f>
        <v>0.51772841553818805</v>
      </c>
      <c r="M50" s="111">
        <f>IF(RES_hhdet_in_tes!M50=0,"",RES_hhdet_in_tes!M50/RES_hhdet_in_fec!M50)</f>
        <v>0.53037498644749448</v>
      </c>
      <c r="N50" s="111">
        <f>IF(RES_hhdet_in_tes!N50=0,"",RES_hhdet_in_tes!N50/RES_hhdet_in_fec!N50)</f>
        <v>0.5514598940586708</v>
      </c>
      <c r="O50" s="111">
        <f>IF(RES_hhdet_in_tes!O50=0,"",RES_hhdet_in_tes!O50/RES_hhdet_in_fec!O50)</f>
        <v>0.58248963852750846</v>
      </c>
      <c r="P50" s="111">
        <f>IF(RES_hhdet_in_tes!P50=0,"",RES_hhdet_in_tes!P50/RES_hhdet_in_fec!P50)</f>
        <v>0.62029797959724153</v>
      </c>
      <c r="Q50" s="111" t="str">
        <f>IF(RES_hhdet_in_tes!Q50=0,"",RES_hhdet_in_tes!Q50/RES_hhdet_in_fec!Q50)</f>
        <v/>
      </c>
      <c r="R50" s="111">
        <f>IF(RES_hhdet_in_tes!R50=0,"",RES_hhdet_in_tes!R50/RES_hhdet_in_fec!R50)</f>
        <v>0.67779344361526572</v>
      </c>
      <c r="S50" s="111">
        <f>IF(RES_hhdet_in_tes!S50=0,"",RES_hhdet_in_tes!S50/RES_hhdet_in_fec!S50)</f>
        <v>0.70011830279445375</v>
      </c>
      <c r="T50" s="111">
        <f>IF(RES_hhdet_in_tes!T50=0,"",RES_hhdet_in_tes!T50/RES_hhdet_in_fec!T50)</f>
        <v>0.72033704318313374</v>
      </c>
      <c r="U50" s="111">
        <f>IF(RES_hhdet_in_tes!U50=0,"",RES_hhdet_in_tes!U50/RES_hhdet_in_fec!U50)</f>
        <v>0.73718599350703784</v>
      </c>
      <c r="V50" s="111">
        <f>IF(RES_hhdet_in_tes!V50=0,"",RES_hhdet_in_tes!V50/RES_hhdet_in_fec!V50)</f>
        <v>0.74940148249186833</v>
      </c>
      <c r="W50" s="111">
        <f>IF(RES_hhdet_in_tes!W50=0,"",RES_hhdet_in_tes!W50/RES_hhdet_in_fec!W50)</f>
        <v>0.75514750344313486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0.827577164362021</v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0.83092372979038009</v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>
        <f>IF(RES_hhdet_in_tes!I51=0,"",RES_hhdet_in_tes!I51/RES_hhdet_in_fec!I51)</f>
        <v>0.8317334597293875</v>
      </c>
      <c r="J51" s="111">
        <f>IF(RES_hhdet_in_tes!J51=0,"",RES_hhdet_in_tes!J51/RES_hhdet_in_fec!J51)</f>
        <v>0.83500168066828717</v>
      </c>
      <c r="K51" s="111">
        <f>IF(RES_hhdet_in_tes!K51=0,"",RES_hhdet_in_tes!K51/RES_hhdet_in_fec!K51)</f>
        <v>0.83784780510557744</v>
      </c>
      <c r="L51" s="111">
        <f>IF(RES_hhdet_in_tes!L51=0,"",RES_hhdet_in_tes!L51/RES_hhdet_in_fec!L51)</f>
        <v>0.84083286652338141</v>
      </c>
      <c r="M51" s="111">
        <f>IF(RES_hhdet_in_tes!M51=0,"",RES_hhdet_in_tes!M51/RES_hhdet_in_fec!M51)</f>
        <v>0.84826069794393799</v>
      </c>
      <c r="N51" s="111">
        <f>IF(RES_hhdet_in_tes!N51=0,"",RES_hhdet_in_tes!N51/RES_hhdet_in_fec!N51)</f>
        <v>0.87846317651898242</v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>
        <f>IF(RES_hhdet_in_tes!T51=0,"",RES_hhdet_in_tes!T51/RES_hhdet_in_fec!T51)</f>
        <v>0.92872855425320289</v>
      </c>
      <c r="U51" s="111">
        <f>IF(RES_hhdet_in_tes!U51=0,"",RES_hhdet_in_tes!U51/RES_hhdet_in_fec!U51)</f>
        <v>0.93485933814045719</v>
      </c>
      <c r="V51" s="111">
        <f>IF(RES_hhdet_in_tes!V51=0,"",RES_hhdet_in_tes!V51/RES_hhdet_in_fec!V51)</f>
        <v>0.9405101717807427</v>
      </c>
      <c r="W51" s="111">
        <f>IF(RES_hhdet_in_tes!W51=0,"",RES_hhdet_in_tes!W51/RES_hhdet_in_fec!W51)</f>
        <v>0.93934178224217779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0.48566692373478804</v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0.49032156557720652</v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>
        <f>IF(RES_hhdet_in_tes!I52=0,"",RES_hhdet_in_tes!I52/RES_hhdet_in_fec!I52)</f>
        <v>0.50246900999517319</v>
      </c>
      <c r="J52" s="112">
        <f>IF(RES_hhdet_in_tes!J52=0,"",RES_hhdet_in_tes!J52/RES_hhdet_in_fec!J52)</f>
        <v>0.50665039896537067</v>
      </c>
      <c r="K52" s="112">
        <f>IF(RES_hhdet_in_tes!K52=0,"",RES_hhdet_in_tes!K52/RES_hhdet_in_fec!K52)</f>
        <v>0.51171549966585061</v>
      </c>
      <c r="L52" s="112">
        <f>IF(RES_hhdet_in_tes!L52=0,"",RES_hhdet_in_tes!L52/RES_hhdet_in_fec!L52)</f>
        <v>0.51772841553818805</v>
      </c>
      <c r="M52" s="112">
        <f>IF(RES_hhdet_in_tes!M52=0,"",RES_hhdet_in_tes!M52/RES_hhdet_in_fec!M52)</f>
        <v>0.53037498644749448</v>
      </c>
      <c r="N52" s="112">
        <f>IF(RES_hhdet_in_tes!N52=0,"",RES_hhdet_in_tes!N52/RES_hhdet_in_fec!N52)</f>
        <v>0.5514598940586708</v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>
        <f>IF(RES_hhdet_in_tes!T52=0,"",RES_hhdet_in_tes!T52/RES_hhdet_in_fec!T52)</f>
        <v>0.72033704318313374</v>
      </c>
      <c r="U52" s="112">
        <f>IF(RES_hhdet_in_tes!U52=0,"",RES_hhdet_in_tes!U52/RES_hhdet_in_fec!U52)</f>
        <v>0.73718599350703784</v>
      </c>
      <c r="V52" s="112">
        <f>IF(RES_hhdet_in_tes!V52=0,"",RES_hhdet_in_tes!V52/RES_hhdet_in_fec!V52)</f>
        <v>0.74940148249186833</v>
      </c>
      <c r="W52" s="112">
        <f>IF(RES_hhdet_in_tes!W52=0,"",RES_hhdet_in_tes!W52/RES_hhdet_in_fec!W52)</f>
        <v>0.75514750344313475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0.60436321701650553</v>
      </c>
      <c r="D54" s="112">
        <f>IF(RES_hhdet_in_tes!D54=0,"",RES_hhdet_in_tes!D54/RES_hhdet_in_fec!D54)</f>
        <v>0.60610190070916359</v>
      </c>
      <c r="E54" s="112">
        <f>IF(RES_hhdet_in_tes!E54=0,"",RES_hhdet_in_tes!E54/RES_hhdet_in_fec!E54)</f>
        <v>0.60797431376666522</v>
      </c>
      <c r="F54" s="112">
        <f>IF(RES_hhdet_in_tes!F54=0,"",RES_hhdet_in_tes!F54/RES_hhdet_in_fec!F54)</f>
        <v>0.60986471306188972</v>
      </c>
      <c r="G54" s="112">
        <f>IF(RES_hhdet_in_tes!G54=0,"",RES_hhdet_in_tes!G54/RES_hhdet_in_fec!G54)</f>
        <v>0.61187934117220477</v>
      </c>
      <c r="H54" s="112">
        <f>IF(RES_hhdet_in_tes!H54=0,"",RES_hhdet_in_tes!H54/RES_hhdet_in_fec!H54)</f>
        <v>0.61400628973311688</v>
      </c>
      <c r="I54" s="112">
        <f>IF(RES_hhdet_in_tes!I54=0,"",RES_hhdet_in_tes!I54/RES_hhdet_in_fec!I54)</f>
        <v>0.61627322898168213</v>
      </c>
      <c r="J54" s="112">
        <f>IF(RES_hhdet_in_tes!J54=0,"",RES_hhdet_in_tes!J54/RES_hhdet_in_fec!J54)</f>
        <v>0.61879091846064871</v>
      </c>
      <c r="K54" s="112">
        <f>IF(RES_hhdet_in_tes!K54=0,"",RES_hhdet_in_tes!K54/RES_hhdet_in_fec!K54)</f>
        <v>0.62165751330973118</v>
      </c>
      <c r="L54" s="112">
        <f>IF(RES_hhdet_in_tes!L54=0,"",RES_hhdet_in_tes!L54/RES_hhdet_in_fec!L54)</f>
        <v>0.62490736657654999</v>
      </c>
      <c r="M54" s="112">
        <f>IF(RES_hhdet_in_tes!M54=0,"",RES_hhdet_in_tes!M54/RES_hhdet_in_fec!M54)</f>
        <v>0.63079233992305017</v>
      </c>
      <c r="N54" s="112">
        <f>IF(RES_hhdet_in_tes!N54=0,"",RES_hhdet_in_tes!N54/RES_hhdet_in_fec!N54)</f>
        <v>0.64030186753103879</v>
      </c>
      <c r="O54" s="112">
        <f>IF(RES_hhdet_in_tes!O54=0,"",RES_hhdet_in_tes!O54/RES_hhdet_in_fec!O54)</f>
        <v>0.65470478331219994</v>
      </c>
      <c r="P54" s="112">
        <f>IF(RES_hhdet_in_tes!P54=0,"",RES_hhdet_in_tes!P54/RES_hhdet_in_fec!P54)</f>
        <v>0.67344112783628773</v>
      </c>
      <c r="Q54" s="112" t="str">
        <f>IF(RES_hhdet_in_tes!Q54=0,"",RES_hhdet_in_tes!Q54/RES_hhdet_in_fec!Q54)</f>
        <v/>
      </c>
      <c r="R54" s="112">
        <f>IF(RES_hhdet_in_tes!R54=0,"",RES_hhdet_in_tes!R54/RES_hhdet_in_fec!R54)</f>
        <v>0.70500527926086576</v>
      </c>
      <c r="S54" s="112">
        <f>IF(RES_hhdet_in_tes!S54=0,"",RES_hhdet_in_tes!S54/RES_hhdet_in_fec!S54)</f>
        <v>0.71805464278636877</v>
      </c>
      <c r="T54" s="112">
        <f>IF(RES_hhdet_in_tes!T54=0,"",RES_hhdet_in_tes!T54/RES_hhdet_in_fec!T54)</f>
        <v>0.7307004576008822</v>
      </c>
      <c r="U54" s="112">
        <f>IF(RES_hhdet_in_tes!U54=0,"",RES_hhdet_in_tes!U54/RES_hhdet_in_fec!U54)</f>
        <v>0.74257957801151775</v>
      </c>
      <c r="V54" s="112">
        <f>IF(RES_hhdet_in_tes!V54=0,"",RES_hhdet_in_tes!V54/RES_hhdet_in_fec!V54)</f>
        <v>0.75313486581620426</v>
      </c>
      <c r="W54" s="112">
        <f>IF(RES_hhdet_in_tes!W54=0,"",RES_hhdet_in_tes!W54/RES_hhdet_in_fec!W54)</f>
        <v>0.76144391790230026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0.88632756425708847</v>
      </c>
      <c r="D55" s="113">
        <f>IF(RES_hhdet_in_tes!D55=0,"",RES_hhdet_in_tes!D55/RES_hhdet_in_fec!D55)</f>
        <v>0.88450781694406444</v>
      </c>
      <c r="E55" s="113">
        <f>IF(RES_hhdet_in_tes!E55=0,"",RES_hhdet_in_tes!E55/RES_hhdet_in_fec!E55)</f>
        <v>0.88864470047485045</v>
      </c>
      <c r="F55" s="113">
        <f>IF(RES_hhdet_in_tes!F55=0,"",RES_hhdet_in_tes!F55/RES_hhdet_in_fec!F55)</f>
        <v>0.88723741738564443</v>
      </c>
      <c r="G55" s="113">
        <f>IF(RES_hhdet_in_tes!G55=0,"",RES_hhdet_in_tes!G55/RES_hhdet_in_fec!G55)</f>
        <v>0.87492424947713709</v>
      </c>
      <c r="H55" s="113">
        <f>IF(RES_hhdet_in_tes!H55=0,"",RES_hhdet_in_tes!H55/RES_hhdet_in_fec!H55)</f>
        <v>0.88682407785039286</v>
      </c>
      <c r="I55" s="113">
        <f>IF(RES_hhdet_in_tes!I55=0,"",RES_hhdet_in_tes!I55/RES_hhdet_in_fec!I55)</f>
        <v>0.88650626696467572</v>
      </c>
      <c r="J55" s="113">
        <f>IF(RES_hhdet_in_tes!J55=0,"",RES_hhdet_in_tes!J55/RES_hhdet_in_fec!J55)</f>
        <v>0.88933813945064188</v>
      </c>
      <c r="K55" s="113">
        <f>IF(RES_hhdet_in_tes!K55=0,"",RES_hhdet_in_tes!K55/RES_hhdet_in_fec!K55)</f>
        <v>0.8896625539157248</v>
      </c>
      <c r="L55" s="113">
        <f>IF(RES_hhdet_in_tes!L55=0,"",RES_hhdet_in_tes!L55/RES_hhdet_in_fec!L55)</f>
        <v>0.89029816140908224</v>
      </c>
      <c r="M55" s="113">
        <f>IF(RES_hhdet_in_tes!M55=0,"",RES_hhdet_in_tes!M55/RES_hhdet_in_fec!M55)</f>
        <v>0.89483345001039372</v>
      </c>
      <c r="N55" s="113">
        <f>IF(RES_hhdet_in_tes!N55=0,"",RES_hhdet_in_tes!N55/RES_hhdet_in_fec!N55)</f>
        <v>0.91408368151982122</v>
      </c>
      <c r="O55" s="113">
        <f>IF(RES_hhdet_in_tes!O55=0,"",RES_hhdet_in_tes!O55/RES_hhdet_in_fec!O55)</f>
        <v>0.91214320440427443</v>
      </c>
      <c r="P55" s="113">
        <f>IF(RES_hhdet_in_tes!P55=0,"",RES_hhdet_in_tes!P55/RES_hhdet_in_fec!P55)</f>
        <v>0.92004787973699353</v>
      </c>
      <c r="Q55" s="113" t="str">
        <f>IF(RES_hhdet_in_tes!Q55=0,"",RES_hhdet_in_tes!Q55/RES_hhdet_in_fec!Q55)</f>
        <v/>
      </c>
      <c r="R55" s="113">
        <f>IF(RES_hhdet_in_tes!R55=0,"",RES_hhdet_in_tes!R55/RES_hhdet_in_fec!R55)</f>
        <v>0.92262382270097865</v>
      </c>
      <c r="S55" s="113">
        <f>IF(RES_hhdet_in_tes!S55=0,"",RES_hhdet_in_tes!S55/RES_hhdet_in_fec!S55)</f>
        <v>0.92499952728409429</v>
      </c>
      <c r="T55" s="113">
        <f>IF(RES_hhdet_in_tes!T55=0,"",RES_hhdet_in_tes!T55/RES_hhdet_in_fec!T55)</f>
        <v>0.93100643694547613</v>
      </c>
      <c r="U55" s="113">
        <f>IF(RES_hhdet_in_tes!U55=0,"",RES_hhdet_in_tes!U55/RES_hhdet_in_fec!U55)</f>
        <v>0.93699537548442646</v>
      </c>
      <c r="V55" s="113">
        <f>IF(RES_hhdet_in_tes!V55=0,"",RES_hhdet_in_tes!V55/RES_hhdet_in_fec!V55)</f>
        <v>0.94103995771403504</v>
      </c>
      <c r="W55" s="113">
        <f>IF(RES_hhdet_in_tes!W55=0,"",RES_hhdet_in_tes!W55/RES_hhdet_in_fec!W55)</f>
        <v>0.94195125719253081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0.60436321701650553</v>
      </c>
      <c r="D56" s="111">
        <f>IF(RES_hhdet_in_tes!D56=0,"",RES_hhdet_in_tes!D56/RES_hhdet_in_fec!D56)</f>
        <v>0.60610190070916359</v>
      </c>
      <c r="E56" s="111">
        <f>IF(RES_hhdet_in_tes!E56=0,"",RES_hhdet_in_tes!E56/RES_hhdet_in_fec!E56)</f>
        <v>0.60797431376666522</v>
      </c>
      <c r="F56" s="111">
        <f>IF(RES_hhdet_in_tes!F56=0,"",RES_hhdet_in_tes!F56/RES_hhdet_in_fec!F56)</f>
        <v>0.60986471306188972</v>
      </c>
      <c r="G56" s="111">
        <f>IF(RES_hhdet_in_tes!G56=0,"",RES_hhdet_in_tes!G56/RES_hhdet_in_fec!G56)</f>
        <v>0.61187934117220477</v>
      </c>
      <c r="H56" s="111">
        <f>IF(RES_hhdet_in_tes!H56=0,"",RES_hhdet_in_tes!H56/RES_hhdet_in_fec!H56)</f>
        <v>0.61400628973311688</v>
      </c>
      <c r="I56" s="111">
        <f>IF(RES_hhdet_in_tes!I56=0,"",RES_hhdet_in_tes!I56/RES_hhdet_in_fec!I56)</f>
        <v>0.61627322898168213</v>
      </c>
      <c r="J56" s="111">
        <f>IF(RES_hhdet_in_tes!J56=0,"",RES_hhdet_in_tes!J56/RES_hhdet_in_fec!J56)</f>
        <v>0.61879091846064871</v>
      </c>
      <c r="K56" s="111">
        <f>IF(RES_hhdet_in_tes!K56=0,"",RES_hhdet_in_tes!K56/RES_hhdet_in_fec!K56)</f>
        <v>0.62165751330973118</v>
      </c>
      <c r="L56" s="111">
        <f>IF(RES_hhdet_in_tes!L56=0,"",RES_hhdet_in_tes!L56/RES_hhdet_in_fec!L56)</f>
        <v>0.62490736657654999</v>
      </c>
      <c r="M56" s="111">
        <f>IF(RES_hhdet_in_tes!M56=0,"",RES_hhdet_in_tes!M56/RES_hhdet_in_fec!M56)</f>
        <v>0.63079233992305017</v>
      </c>
      <c r="N56" s="111">
        <f>IF(RES_hhdet_in_tes!N56=0,"",RES_hhdet_in_tes!N56/RES_hhdet_in_fec!N56)</f>
        <v>0.64030186753103879</v>
      </c>
      <c r="O56" s="111">
        <f>IF(RES_hhdet_in_tes!O56=0,"",RES_hhdet_in_tes!O56/RES_hhdet_in_fec!O56)</f>
        <v>0.65470478331219994</v>
      </c>
      <c r="P56" s="111">
        <f>IF(RES_hhdet_in_tes!P56=0,"",RES_hhdet_in_tes!P56/RES_hhdet_in_fec!P56)</f>
        <v>0.67344112783628773</v>
      </c>
      <c r="Q56" s="111" t="str">
        <f>IF(RES_hhdet_in_tes!Q56=0,"",RES_hhdet_in_tes!Q56/RES_hhdet_in_fec!Q56)</f>
        <v/>
      </c>
      <c r="R56" s="111">
        <f>IF(RES_hhdet_in_tes!R56=0,"",RES_hhdet_in_tes!R56/RES_hhdet_in_fec!R56)</f>
        <v>0.70500527926086576</v>
      </c>
      <c r="S56" s="111">
        <f>IF(RES_hhdet_in_tes!S56=0,"",RES_hhdet_in_tes!S56/RES_hhdet_in_fec!S56)</f>
        <v>0.71805464278636866</v>
      </c>
      <c r="T56" s="111">
        <f>IF(RES_hhdet_in_tes!T56=0,"",RES_hhdet_in_tes!T56/RES_hhdet_in_fec!T56)</f>
        <v>0.7307004576008822</v>
      </c>
      <c r="U56" s="111">
        <f>IF(RES_hhdet_in_tes!U56=0,"",RES_hhdet_in_tes!U56/RES_hhdet_in_fec!U56)</f>
        <v>0.74257957801151775</v>
      </c>
      <c r="V56" s="111">
        <f>IF(RES_hhdet_in_tes!V56=0,"",RES_hhdet_in_tes!V56/RES_hhdet_in_fec!V56)</f>
        <v>0.75313486581620426</v>
      </c>
      <c r="W56" s="111">
        <f>IF(RES_hhdet_in_tes!W56=0,"",RES_hhdet_in_tes!W56/RES_hhdet_in_fec!W56)</f>
        <v>0.76144391790230026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 t="str">
        <f>IF(RES_hhdet_in_tes!Q57=0,"",RES_hhdet_in_tes!Q57/RES_hhdet_in_fec!Q57)</f>
        <v/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0.74518148188784272</v>
      </c>
      <c r="D58" s="124">
        <f>IF(RES_hhdet_in_tes!D58=0,"",RES_hhdet_in_tes!D58/RES_hhdet_in_fec!D58)</f>
        <v>0.74882921532216906</v>
      </c>
      <c r="E58" s="124">
        <f>IF(RES_hhdet_in_tes!E58=0,"",RES_hhdet_in_tes!E58/RES_hhdet_in_fec!E58)</f>
        <v>0.74902265270123858</v>
      </c>
      <c r="F58" s="124">
        <f>IF(RES_hhdet_in_tes!F58=0,"",RES_hhdet_in_tes!F58/RES_hhdet_in_fec!F58)</f>
        <v>0.74966267079151749</v>
      </c>
      <c r="G58" s="124">
        <f>IF(RES_hhdet_in_tes!G58=0,"",RES_hhdet_in_tes!G58/RES_hhdet_in_fec!G58)</f>
        <v>0.75004687534215242</v>
      </c>
      <c r="H58" s="124">
        <f>IF(RES_hhdet_in_tes!H58=0,"",RES_hhdet_in_tes!H58/RES_hhdet_in_fec!H58)</f>
        <v>0.75069371465707957</v>
      </c>
      <c r="I58" s="124">
        <f>IF(RES_hhdet_in_tes!I58=0,"",RES_hhdet_in_tes!I58/RES_hhdet_in_fec!I58)</f>
        <v>0.75087509433759381</v>
      </c>
      <c r="J58" s="124">
        <f>IF(RES_hhdet_in_tes!J58=0,"",RES_hhdet_in_tes!J58/RES_hhdet_in_fec!J58)</f>
        <v>0.75334582804954597</v>
      </c>
      <c r="K58" s="124">
        <f>IF(RES_hhdet_in_tes!K58=0,"",RES_hhdet_in_tes!K58/RES_hhdet_in_fec!K58)</f>
        <v>0.75813921880706847</v>
      </c>
      <c r="L58" s="124">
        <f>IF(RES_hhdet_in_tes!L58=0,"",RES_hhdet_in_tes!L58/RES_hhdet_in_fec!L58)</f>
        <v>0.75801056880214412</v>
      </c>
      <c r="M58" s="124">
        <f>IF(RES_hhdet_in_tes!M58=0,"",RES_hhdet_in_tes!M58/RES_hhdet_in_fec!M58)</f>
        <v>0.75827006347014192</v>
      </c>
      <c r="N58" s="124">
        <f>IF(RES_hhdet_in_tes!N58=0,"",RES_hhdet_in_tes!N58/RES_hhdet_in_fec!N58)</f>
        <v>0.76884299005471346</v>
      </c>
      <c r="O58" s="124">
        <f>IF(RES_hhdet_in_tes!O58=0,"",RES_hhdet_in_tes!O58/RES_hhdet_in_fec!O58)</f>
        <v>0.74191498384866295</v>
      </c>
      <c r="P58" s="124">
        <f>IF(RES_hhdet_in_tes!P58=0,"",RES_hhdet_in_tes!P58/RES_hhdet_in_fec!P58)</f>
        <v>0.74690465672031214</v>
      </c>
      <c r="Q58" s="124" t="str">
        <f>IF(RES_hhdet_in_tes!Q58=0,"",RES_hhdet_in_tes!Q58/RES_hhdet_in_fec!Q58)</f>
        <v/>
      </c>
      <c r="R58" s="124">
        <f>IF(RES_hhdet_in_tes!R58=0,"",RES_hhdet_in_tes!R58/RES_hhdet_in_fec!R58)</f>
        <v>0.77974950381131281</v>
      </c>
      <c r="S58" s="124">
        <f>IF(RES_hhdet_in_tes!S58=0,"",RES_hhdet_in_tes!S58/RES_hhdet_in_fec!S58)</f>
        <v>0.77721166967551047</v>
      </c>
      <c r="T58" s="124">
        <f>IF(RES_hhdet_in_tes!T58=0,"",RES_hhdet_in_tes!T58/RES_hhdet_in_fec!T58)</f>
        <v>0.75422417450380075</v>
      </c>
      <c r="U58" s="124">
        <f>IF(RES_hhdet_in_tes!U58=0,"",RES_hhdet_in_tes!U58/RES_hhdet_in_fec!U58)</f>
        <v>0.76239295415713848</v>
      </c>
      <c r="V58" s="124">
        <f>IF(RES_hhdet_in_tes!V58=0,"",RES_hhdet_in_tes!V58/RES_hhdet_in_fec!V58)</f>
        <v>0.76855395164004647</v>
      </c>
      <c r="W58" s="124">
        <f>IF(RES_hhdet_in_tes!W58=0,"",RES_hhdet_in_tes!W58/RES_hhdet_in_fec!W58)</f>
        <v>0.79560711462574141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0.59056774132265766</v>
      </c>
      <c r="D59" s="111">
        <f>IF(RES_hhdet_in_tes!D59=0,"",RES_hhdet_in_tes!D59/RES_hhdet_in_fec!D59)</f>
        <v>0.59133699040847432</v>
      </c>
      <c r="E59" s="111">
        <f>IF(RES_hhdet_in_tes!E59=0,"",RES_hhdet_in_tes!E59/RES_hhdet_in_fec!E59)</f>
        <v>0.59209539073785777</v>
      </c>
      <c r="F59" s="111">
        <f>IF(RES_hhdet_in_tes!F59=0,"",RES_hhdet_in_tes!F59/RES_hhdet_in_fec!F59)</f>
        <v>0.59285231169136399</v>
      </c>
      <c r="G59" s="111">
        <f>IF(RES_hhdet_in_tes!G59=0,"",RES_hhdet_in_tes!G59/RES_hhdet_in_fec!G59)</f>
        <v>0.59359924157830879</v>
      </c>
      <c r="H59" s="111">
        <f>IF(RES_hhdet_in_tes!H59=0,"",RES_hhdet_in_tes!H59/RES_hhdet_in_fec!H59)</f>
        <v>0.5943372221212726</v>
      </c>
      <c r="I59" s="111">
        <f>IF(RES_hhdet_in_tes!I59=0,"",RES_hhdet_in_tes!I59/RES_hhdet_in_fec!I59)</f>
        <v>0.59506415603942164</v>
      </c>
      <c r="J59" s="111">
        <f>IF(RES_hhdet_in_tes!J59=0,"",RES_hhdet_in_tes!J59/RES_hhdet_in_fec!J59)</f>
        <v>0.5957714515134559</v>
      </c>
      <c r="K59" s="111">
        <f>IF(RES_hhdet_in_tes!K59=0,"",RES_hhdet_in_tes!K59/RES_hhdet_in_fec!K59)</f>
        <v>0.59645180323705271</v>
      </c>
      <c r="L59" s="111">
        <f>IF(RES_hhdet_in_tes!L59=0,"",RES_hhdet_in_tes!L59/RES_hhdet_in_fec!L59)</f>
        <v>0.59710325674126785</v>
      </c>
      <c r="M59" s="111">
        <f>IF(RES_hhdet_in_tes!M59=0,"",RES_hhdet_in_tes!M59/RES_hhdet_in_fec!M59)</f>
        <v>0.59745382497725064</v>
      </c>
      <c r="N59" s="111">
        <f>IF(RES_hhdet_in_tes!N59=0,"",RES_hhdet_in_tes!N59/RES_hhdet_in_fec!N59)</f>
        <v>0.59745382497725064</v>
      </c>
      <c r="O59" s="111">
        <f>IF(RES_hhdet_in_tes!O59=0,"",RES_hhdet_in_tes!O59/RES_hhdet_in_fec!O59)</f>
        <v>0.59745382497725064</v>
      </c>
      <c r="P59" s="111">
        <f>IF(RES_hhdet_in_tes!P59=0,"",RES_hhdet_in_tes!P59/RES_hhdet_in_fec!P59)</f>
        <v>0.59745382497725064</v>
      </c>
      <c r="Q59" s="111" t="str">
        <f>IF(RES_hhdet_in_tes!Q59=0,"",RES_hhdet_in_tes!Q59/RES_hhdet_in_fec!Q59)</f>
        <v/>
      </c>
      <c r="R59" s="111">
        <f>IF(RES_hhdet_in_tes!R59=0,"",RES_hhdet_in_tes!R59/RES_hhdet_in_fec!R59)</f>
        <v>0.59966860938813971</v>
      </c>
      <c r="S59" s="111">
        <f>IF(RES_hhdet_in_tes!S59=0,"",RES_hhdet_in_tes!S59/RES_hhdet_in_fec!S59)</f>
        <v>0.60329028371313898</v>
      </c>
      <c r="T59" s="111">
        <f>IF(RES_hhdet_in_tes!T59=0,"",RES_hhdet_in_tes!T59/RES_hhdet_in_fec!T59)</f>
        <v>0.60751557042563487</v>
      </c>
      <c r="U59" s="111">
        <f>IF(RES_hhdet_in_tes!U59=0,"",RES_hhdet_in_tes!U59/RES_hhdet_in_fec!U59)</f>
        <v>0.61189176023500647</v>
      </c>
      <c r="V59" s="111">
        <f>IF(RES_hhdet_in_tes!V59=0,"",RES_hhdet_in_tes!V59/RES_hhdet_in_fec!V59)</f>
        <v>0.61596614385062831</v>
      </c>
      <c r="W59" s="111">
        <f>IF(RES_hhdet_in_tes!W59=0,"",RES_hhdet_in_tes!W59/RES_hhdet_in_fec!W59)</f>
        <v>0.61973872127249852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0.75193406834569665</v>
      </c>
      <c r="D60" s="45">
        <f>IF(RES_hhdet_in_tes!D60=0,"",RES_hhdet_in_tes!D60/RES_hhdet_in_fec!D60)</f>
        <v>0.75345908982579368</v>
      </c>
      <c r="E60" s="45">
        <f>IF(RES_hhdet_in_tes!E60=0,"",RES_hhdet_in_tes!E60/RES_hhdet_in_fec!E60)</f>
        <v>0.75504050290385205</v>
      </c>
      <c r="F60" s="45">
        <f>IF(RES_hhdet_in_tes!F60=0,"",RES_hhdet_in_tes!F60/RES_hhdet_in_fec!F60)</f>
        <v>0.75662960574526872</v>
      </c>
      <c r="G60" s="45">
        <f>IF(RES_hhdet_in_tes!G60=0,"",RES_hhdet_in_tes!G60/RES_hhdet_in_fec!G60)</f>
        <v>0.75827064193150773</v>
      </c>
      <c r="H60" s="45">
        <f>IF(RES_hhdet_in_tes!H60=0,"",RES_hhdet_in_tes!H60/RES_hhdet_in_fec!H60)</f>
        <v>0.75995819661145048</v>
      </c>
      <c r="I60" s="45">
        <f>IF(RES_hhdet_in_tes!I60=0,"",RES_hhdet_in_tes!I60/RES_hhdet_in_fec!I60)</f>
        <v>0.76170317140486232</v>
      </c>
      <c r="J60" s="45">
        <f>IF(RES_hhdet_in_tes!J60=0,"",RES_hhdet_in_tes!J60/RES_hhdet_in_fec!J60)</f>
        <v>0.76355022639999759</v>
      </c>
      <c r="K60" s="45">
        <f>IF(RES_hhdet_in_tes!K60=0,"",RES_hhdet_in_tes!K60/RES_hhdet_in_fec!K60)</f>
        <v>0.76553733441887184</v>
      </c>
      <c r="L60" s="45">
        <f>IF(RES_hhdet_in_tes!L60=0,"",RES_hhdet_in_tes!L60/RES_hhdet_in_fec!L60)</f>
        <v>0.7676746547481812</v>
      </c>
      <c r="M60" s="45">
        <f>IF(RES_hhdet_in_tes!M60=0,"",RES_hhdet_in_tes!M60/RES_hhdet_in_fec!M60)</f>
        <v>0.7705825480275369</v>
      </c>
      <c r="N60" s="45">
        <f>IF(RES_hhdet_in_tes!N60=0,"",RES_hhdet_in_tes!N60/RES_hhdet_in_fec!N60)</f>
        <v>0.77443691980870333</v>
      </c>
      <c r="O60" s="45">
        <f>IF(RES_hhdet_in_tes!O60=0,"",RES_hhdet_in_tes!O60/RES_hhdet_in_fec!O60)</f>
        <v>0.77966548077739128</v>
      </c>
      <c r="P60" s="45">
        <f>IF(RES_hhdet_in_tes!P60=0,"",RES_hhdet_in_tes!P60/RES_hhdet_in_fec!P60)</f>
        <v>0.78649286844606414</v>
      </c>
      <c r="Q60" s="45" t="str">
        <f>IF(RES_hhdet_in_tes!Q60=0,"",RES_hhdet_in_tes!Q60/RES_hhdet_in_fec!Q60)</f>
        <v/>
      </c>
      <c r="R60" s="45">
        <f>IF(RES_hhdet_in_tes!R60=0,"",RES_hhdet_in_tes!R60/RES_hhdet_in_fec!R60)</f>
        <v>0.80726295104137746</v>
      </c>
      <c r="S60" s="45">
        <f>IF(RES_hhdet_in_tes!S60=0,"",RES_hhdet_in_tes!S60/RES_hhdet_in_fec!S60)</f>
        <v>0.82220324158620883</v>
      </c>
      <c r="T60" s="45">
        <f>IF(RES_hhdet_in_tes!T60=0,"",RES_hhdet_in_tes!T60/RES_hhdet_in_fec!T60)</f>
        <v>0.83826647698076873</v>
      </c>
      <c r="U60" s="45">
        <f>IF(RES_hhdet_in_tes!U60=0,"",RES_hhdet_in_tes!U60/RES_hhdet_in_fec!U60)</f>
        <v>0.85360580105313288</v>
      </c>
      <c r="V60" s="45">
        <f>IF(RES_hhdet_in_tes!V60=0,"",RES_hhdet_in_tes!V60/RES_hhdet_in_fec!V60)</f>
        <v>0.86637435763135706</v>
      </c>
      <c r="W60" s="45">
        <f>IF(RES_hhdet_in_tes!W60=0,"",RES_hhdet_in_tes!W60/RES_hhdet_in_fec!W60)</f>
        <v>0.87592340570652427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0.62816109387764374</v>
      </c>
      <c r="D62" s="119">
        <f>IF(RES_hhdet_in_tes!D62=0,"",RES_hhdet_in_tes!D62/RES_hhdet_in_fec!D62)</f>
        <v>0.62656952743507088</v>
      </c>
      <c r="E62" s="119">
        <f>IF(RES_hhdet_in_tes!E62=0,"",RES_hhdet_in_tes!E62/RES_hhdet_in_fec!E62)</f>
        <v>0.65500719435895471</v>
      </c>
      <c r="F62" s="119">
        <f>IF(RES_hhdet_in_tes!F62=0,"",RES_hhdet_in_tes!F62/RES_hhdet_in_fec!F62)</f>
        <v>0.63887072285678059</v>
      </c>
      <c r="G62" s="119">
        <f>IF(RES_hhdet_in_tes!G62=0,"",RES_hhdet_in_tes!G62/RES_hhdet_in_fec!G62)</f>
        <v>0.66462380725611836</v>
      </c>
      <c r="H62" s="119">
        <f>IF(RES_hhdet_in_tes!H62=0,"",RES_hhdet_in_tes!H62/RES_hhdet_in_fec!H62)</f>
        <v>0.67298753760665619</v>
      </c>
      <c r="I62" s="119">
        <f>IF(RES_hhdet_in_tes!I62=0,"",RES_hhdet_in_tes!I62/RES_hhdet_in_fec!I62)</f>
        <v>0.67586513453067731</v>
      </c>
      <c r="J62" s="119">
        <f>IF(RES_hhdet_in_tes!J62=0,"",RES_hhdet_in_tes!J62/RES_hhdet_in_fec!J62)</f>
        <v>0.66467526304651048</v>
      </c>
      <c r="K62" s="119">
        <f>IF(RES_hhdet_in_tes!K62=0,"",RES_hhdet_in_tes!K62/RES_hhdet_in_fec!K62)</f>
        <v>0.69339120818783873</v>
      </c>
      <c r="L62" s="119">
        <f>IF(RES_hhdet_in_tes!L62=0,"",RES_hhdet_in_tes!L62/RES_hhdet_in_fec!L62)</f>
        <v>0.72548798759622479</v>
      </c>
      <c r="M62" s="119">
        <f>IF(RES_hhdet_in_tes!M62=0,"",RES_hhdet_in_tes!M62/RES_hhdet_in_fec!M62)</f>
        <v>0.71835938323243065</v>
      </c>
      <c r="N62" s="119">
        <f>IF(RES_hhdet_in_tes!N62=0,"",RES_hhdet_in_tes!N62/RES_hhdet_in_fec!N62)</f>
        <v>0.82736580746954003</v>
      </c>
      <c r="O62" s="119">
        <f>IF(RES_hhdet_in_tes!O62=0,"",RES_hhdet_in_tes!O62/RES_hhdet_in_fec!O62)</f>
        <v>0.77013093259057885</v>
      </c>
      <c r="P62" s="119">
        <f>IF(RES_hhdet_in_tes!P62=0,"",RES_hhdet_in_tes!P62/RES_hhdet_in_fec!P62)</f>
        <v>0.7879148335747298</v>
      </c>
      <c r="Q62" s="119">
        <f>IF(RES_hhdet_in_tes!Q62=0,"",RES_hhdet_in_tes!Q62/RES_hhdet_in_fec!Q62)</f>
        <v>0.81382463075311529</v>
      </c>
      <c r="R62" s="119">
        <f>IF(RES_hhdet_in_tes!R62=0,"",RES_hhdet_in_tes!R62/RES_hhdet_in_fec!R62)</f>
        <v>0.8620865298110425</v>
      </c>
      <c r="S62" s="119">
        <f>IF(RES_hhdet_in_tes!S62=0,"",RES_hhdet_in_tes!S62/RES_hhdet_in_fec!S62)</f>
        <v>0.91279895224458896</v>
      </c>
      <c r="T62" s="119">
        <f>IF(RES_hhdet_in_tes!T62=0,"",RES_hhdet_in_tes!T62/RES_hhdet_in_fec!T62)</f>
        <v>0.88460918237752495</v>
      </c>
      <c r="U62" s="119">
        <f>IF(RES_hhdet_in_tes!U62=0,"",RES_hhdet_in_tes!U62/RES_hhdet_in_fec!U62)</f>
        <v>0.89224473381749769</v>
      </c>
      <c r="V62" s="119">
        <f>IF(RES_hhdet_in_tes!V62=0,"",RES_hhdet_in_tes!V62/RES_hhdet_in_fec!V62)</f>
        <v>0.92068191158815593</v>
      </c>
      <c r="W62" s="119">
        <f>IF(RES_hhdet_in_tes!W62=0,"",RES_hhdet_in_tes!W62/RES_hhdet_in_fec!W62)</f>
        <v>0.89498838506650324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0.55717487566486879</v>
      </c>
      <c r="D63" s="124">
        <f>IF(RES_hhdet_in_tes!D63=0,"",RES_hhdet_in_tes!D63/RES_hhdet_in_fec!D63)</f>
        <v>0.56633554906924366</v>
      </c>
      <c r="E63" s="124">
        <f>IF(RES_hhdet_in_tes!E63=0,"",RES_hhdet_in_tes!E63/RES_hhdet_in_fec!E63)</f>
        <v>0.57500091302608114</v>
      </c>
      <c r="F63" s="124">
        <f>IF(RES_hhdet_in_tes!F63=0,"",RES_hhdet_in_tes!F63/RES_hhdet_in_fec!F63)</f>
        <v>0.58423139739256091</v>
      </c>
      <c r="G63" s="124">
        <f>IF(RES_hhdet_in_tes!G63=0,"",RES_hhdet_in_tes!G63/RES_hhdet_in_fec!G63)</f>
        <v>0.59302202142635152</v>
      </c>
      <c r="H63" s="124">
        <f>IF(RES_hhdet_in_tes!H63=0,"",RES_hhdet_in_tes!H63/RES_hhdet_in_fec!H63)</f>
        <v>0.60173127551080963</v>
      </c>
      <c r="I63" s="124">
        <f>IF(RES_hhdet_in_tes!I63=0,"",RES_hhdet_in_tes!I63/RES_hhdet_in_fec!I63)</f>
        <v>0.61025424159880171</v>
      </c>
      <c r="J63" s="124">
        <f>IF(RES_hhdet_in_tes!J63=0,"",RES_hhdet_in_tes!J63/RES_hhdet_in_fec!J63)</f>
        <v>0.61924394180118814</v>
      </c>
      <c r="K63" s="124">
        <f>IF(RES_hhdet_in_tes!K63=0,"",RES_hhdet_in_tes!K63/RES_hhdet_in_fec!K63)</f>
        <v>0.62866951857039044</v>
      </c>
      <c r="L63" s="124">
        <f>IF(RES_hhdet_in_tes!L63=0,"",RES_hhdet_in_tes!L63/RES_hhdet_in_fec!L63)</f>
        <v>0.63780181375808742</v>
      </c>
      <c r="M63" s="124">
        <f>IF(RES_hhdet_in_tes!M63=0,"",RES_hhdet_in_tes!M63/RES_hhdet_in_fec!M63)</f>
        <v>0.6498405822233736</v>
      </c>
      <c r="N63" s="124">
        <f>IF(RES_hhdet_in_tes!N63=0,"",RES_hhdet_in_tes!N63/RES_hhdet_in_fec!N63)</f>
        <v>0.66479504403368195</v>
      </c>
      <c r="O63" s="124">
        <f>IF(RES_hhdet_in_tes!O63=0,"",RES_hhdet_in_tes!O63/RES_hhdet_in_fec!O63)</f>
        <v>0.68454789876466304</v>
      </c>
      <c r="P63" s="124">
        <f>IF(RES_hhdet_in_tes!P63=0,"",RES_hhdet_in_tes!P63/RES_hhdet_in_fec!P63)</f>
        <v>0.7061589626783511</v>
      </c>
      <c r="Q63" s="124">
        <f>IF(RES_hhdet_in_tes!Q63=0,"",RES_hhdet_in_tes!Q63/RES_hhdet_in_fec!Q63)</f>
        <v>0.72415866550385988</v>
      </c>
      <c r="R63" s="124">
        <f>IF(RES_hhdet_in_tes!R63=0,"",RES_hhdet_in_tes!R63/RES_hhdet_in_fec!R63)</f>
        <v>0.73455547501331098</v>
      </c>
      <c r="S63" s="124">
        <f>IF(RES_hhdet_in_tes!S63=0,"",RES_hhdet_in_tes!S63/RES_hhdet_in_fec!S63)</f>
        <v>0.74263568698699212</v>
      </c>
      <c r="T63" s="124">
        <f>IF(RES_hhdet_in_tes!T63=0,"",RES_hhdet_in_tes!T63/RES_hhdet_in_fec!T63)</f>
        <v>0.74912625091030816</v>
      </c>
      <c r="U63" s="124">
        <f>IF(RES_hhdet_in_tes!U63=0,"",RES_hhdet_in_tes!U63/RES_hhdet_in_fec!U63)</f>
        <v>0.75458975886950463</v>
      </c>
      <c r="V63" s="124">
        <f>IF(RES_hhdet_in_tes!V63=0,"",RES_hhdet_in_tes!V63/RES_hhdet_in_fec!V63)</f>
        <v>0.75938982506929742</v>
      </c>
      <c r="W63" s="124">
        <f>IF(RES_hhdet_in_tes!W63=0,"",RES_hhdet_in_tes!W63/RES_hhdet_in_fec!W63)</f>
        <v>0.76281758091807295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0.55150688037951501</v>
      </c>
      <c r="D64" s="111">
        <f>IF(RES_hhdet_in_tes!D64=0,"",RES_hhdet_in_tes!D64/RES_hhdet_in_fec!D64)</f>
        <v>0.56052607897625639</v>
      </c>
      <c r="E64" s="111">
        <f>IF(RES_hhdet_in_tes!E64=0,"",RES_hhdet_in_tes!E64/RES_hhdet_in_fec!E64)</f>
        <v>0.56954925523391264</v>
      </c>
      <c r="F64" s="111">
        <f>IF(RES_hhdet_in_tes!F64=0,"",RES_hhdet_in_tes!F64/RES_hhdet_in_fec!F64)</f>
        <v>0.57846129143118075</v>
      </c>
      <c r="G64" s="111">
        <f>IF(RES_hhdet_in_tes!G64=0,"",RES_hhdet_in_tes!G64/RES_hhdet_in_fec!G64)</f>
        <v>0.58736836127627501</v>
      </c>
      <c r="H64" s="111">
        <f>IF(RES_hhdet_in_tes!H64=0,"",RES_hhdet_in_tes!H64/RES_hhdet_in_fec!H64)</f>
        <v>0.59625857189472087</v>
      </c>
      <c r="I64" s="111">
        <f>IF(RES_hhdet_in_tes!I64=0,"",RES_hhdet_in_tes!I64/RES_hhdet_in_fec!I64)</f>
        <v>0.60515919951911512</v>
      </c>
      <c r="J64" s="111">
        <f>IF(RES_hhdet_in_tes!J64=0,"",RES_hhdet_in_tes!J64/RES_hhdet_in_fec!J64)</f>
        <v>0.61417943529088126</v>
      </c>
      <c r="K64" s="111">
        <f>IF(RES_hhdet_in_tes!K64=0,"",RES_hhdet_in_tes!K64/RES_hhdet_in_fec!K64)</f>
        <v>0.62341351408765167</v>
      </c>
      <c r="L64" s="111">
        <f>IF(RES_hhdet_in_tes!L64=0,"",RES_hhdet_in_tes!L64/RES_hhdet_in_fec!L64)</f>
        <v>0.63288909122184711</v>
      </c>
      <c r="M64" s="111">
        <f>IF(RES_hhdet_in_tes!M64=0,"",RES_hhdet_in_tes!M64/RES_hhdet_in_fec!M64)</f>
        <v>0.64501492008863082</v>
      </c>
      <c r="N64" s="111">
        <f>IF(RES_hhdet_in_tes!N64=0,"",RES_hhdet_in_tes!N64/RES_hhdet_in_fec!N64)</f>
        <v>0.66058850346320563</v>
      </c>
      <c r="O64" s="111">
        <f>IF(RES_hhdet_in_tes!O64=0,"",RES_hhdet_in_tes!O64/RES_hhdet_in_fec!O64)</f>
        <v>0.68007483857450768</v>
      </c>
      <c r="P64" s="111">
        <f>IF(RES_hhdet_in_tes!P64=0,"",RES_hhdet_in_tes!P64/RES_hhdet_in_fec!P64)</f>
        <v>0.70173461649141899</v>
      </c>
      <c r="Q64" s="111">
        <f>IF(RES_hhdet_in_tes!Q64=0,"",RES_hhdet_in_tes!Q64/RES_hhdet_in_fec!Q64)</f>
        <v>0.72013345849246824</v>
      </c>
      <c r="R64" s="111">
        <f>IF(RES_hhdet_in_tes!R64=0,"",RES_hhdet_in_tes!R64/RES_hhdet_in_fec!R64)</f>
        <v>0.73064924242029949</v>
      </c>
      <c r="S64" s="111">
        <f>IF(RES_hhdet_in_tes!S64=0,"",RES_hhdet_in_tes!S64/RES_hhdet_in_fec!S64)</f>
        <v>0.73881996176973874</v>
      </c>
      <c r="T64" s="111">
        <f>IF(RES_hhdet_in_tes!T64=0,"",RES_hhdet_in_tes!T64/RES_hhdet_in_fec!T64)</f>
        <v>0.74539007445125716</v>
      </c>
      <c r="U64" s="111">
        <f>IF(RES_hhdet_in_tes!U64=0,"",RES_hhdet_in_tes!U64/RES_hhdet_in_fec!U64)</f>
        <v>0.75092069261257322</v>
      </c>
      <c r="V64" s="111">
        <f>IF(RES_hhdet_in_tes!V64=0,"",RES_hhdet_in_tes!V64/RES_hhdet_in_fec!V64)</f>
        <v>0.75577813787277903</v>
      </c>
      <c r="W64" s="111">
        <f>IF(RES_hhdet_in_tes!W64=0,"",RES_hhdet_in_tes!W64/RES_hhdet_in_fec!W64)</f>
        <v>0.75924538334428371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2.2074633167834747</v>
      </c>
      <c r="D66" s="124">
        <f>IF(RES_hhdet_in_tes!D66=0,"",RES_hhdet_in_tes!D66/RES_hhdet_in_fec!D66)</f>
        <v>2.2782585571961644</v>
      </c>
      <c r="E66" s="124">
        <f>IF(RES_hhdet_in_tes!E66=0,"",RES_hhdet_in_tes!E66/RES_hhdet_in_fec!E66)</f>
        <v>2.3498012978592508</v>
      </c>
      <c r="F66" s="124">
        <f>IF(RES_hhdet_in_tes!F66=0,"",RES_hhdet_in_tes!F66/RES_hhdet_in_fec!F66)</f>
        <v>2.4214208733708995</v>
      </c>
      <c r="G66" s="124">
        <f>IF(RES_hhdet_in_tes!G66=0,"",RES_hhdet_in_tes!G66/RES_hhdet_in_fec!G66)</f>
        <v>2.4937210120872746</v>
      </c>
      <c r="H66" s="124">
        <f>IF(RES_hhdet_in_tes!H66=0,"",RES_hhdet_in_tes!H66/RES_hhdet_in_fec!H66)</f>
        <v>2.5666239018542689</v>
      </c>
      <c r="I66" s="124">
        <f>IF(RES_hhdet_in_tes!I66=0,"",RES_hhdet_in_tes!I66/RES_hhdet_in_fec!I66)</f>
        <v>2.6402742232492735</v>
      </c>
      <c r="J66" s="124">
        <f>IF(RES_hhdet_in_tes!J66=0,"",RES_hhdet_in_tes!J66/RES_hhdet_in_fec!J66)</f>
        <v>2.7152737820292887</v>
      </c>
      <c r="K66" s="124">
        <f>IF(RES_hhdet_in_tes!K66=0,"",RES_hhdet_in_tes!K66/RES_hhdet_in_fec!K66)</f>
        <v>2.7921285893265022</v>
      </c>
      <c r="L66" s="124">
        <f>IF(RES_hhdet_in_tes!L66=0,"",RES_hhdet_in_tes!L66/RES_hhdet_in_fec!L66)</f>
        <v>2.8709637534303347</v>
      </c>
      <c r="M66" s="124">
        <f>IF(RES_hhdet_in_tes!M66=0,"",RES_hhdet_in_tes!M66/RES_hhdet_in_fec!M66)</f>
        <v>2.9651249284082075</v>
      </c>
      <c r="N66" s="124">
        <f>IF(RES_hhdet_in_tes!N66=0,"",RES_hhdet_in_tes!N66/RES_hhdet_in_fec!N66)</f>
        <v>3.0789796135787664</v>
      </c>
      <c r="O66" s="124">
        <f>IF(RES_hhdet_in_tes!O66=0,"",RES_hhdet_in_tes!O66/RES_hhdet_in_fec!O66)</f>
        <v>3.2149423713807894</v>
      </c>
      <c r="P66" s="124">
        <f>IF(RES_hhdet_in_tes!P66=0,"",RES_hhdet_in_tes!P66/RES_hhdet_in_fec!P66)</f>
        <v>3.362391054518592</v>
      </c>
      <c r="Q66" s="124">
        <f>IF(RES_hhdet_in_tes!Q66=0,"",RES_hhdet_in_tes!Q66/RES_hhdet_in_fec!Q66)</f>
        <v>3.4891060326086354</v>
      </c>
      <c r="R66" s="124">
        <f>IF(RES_hhdet_in_tes!R66=0,"",RES_hhdet_in_tes!R66/RES_hhdet_in_fec!R66)</f>
        <v>3.568601715264216</v>
      </c>
      <c r="S66" s="124">
        <f>IF(RES_hhdet_in_tes!S66=0,"",RES_hhdet_in_tes!S66/RES_hhdet_in_fec!S66)</f>
        <v>3.6318763754675061</v>
      </c>
      <c r="T66" s="124">
        <f>IF(RES_hhdet_in_tes!T66=0,"",RES_hhdet_in_tes!T66/RES_hhdet_in_fec!T66)</f>
        <v>3.684744762753283</v>
      </c>
      <c r="U66" s="124">
        <f>IF(RES_hhdet_in_tes!U66=0,"",RES_hhdet_in_tes!U66/RES_hhdet_in_fec!U66)</f>
        <v>3.7328746468222871</v>
      </c>
      <c r="V66" s="124">
        <f>IF(RES_hhdet_in_tes!V66=0,"",RES_hhdet_in_tes!V66/RES_hhdet_in_fec!V66)</f>
        <v>3.7819483286818745</v>
      </c>
      <c r="W66" s="124">
        <f>IF(RES_hhdet_in_tes!W66=0,"",RES_hhdet_in_tes!W66/RES_hhdet_in_fec!W66)</f>
        <v>3.8299921487112689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2.2074633167834747</v>
      </c>
      <c r="D67" s="111">
        <f>IF(RES_hhdet_in_tes!D67=0,"",RES_hhdet_in_tes!D67/RES_hhdet_in_fec!D67)</f>
        <v>2.2782585571961644</v>
      </c>
      <c r="E67" s="111">
        <f>IF(RES_hhdet_in_tes!E67=0,"",RES_hhdet_in_tes!E67/RES_hhdet_in_fec!E67)</f>
        <v>2.3498012978592508</v>
      </c>
      <c r="F67" s="111">
        <f>IF(RES_hhdet_in_tes!F67=0,"",RES_hhdet_in_tes!F67/RES_hhdet_in_fec!F67)</f>
        <v>2.4214208733708995</v>
      </c>
      <c r="G67" s="111">
        <f>IF(RES_hhdet_in_tes!G67=0,"",RES_hhdet_in_tes!G67/RES_hhdet_in_fec!G67)</f>
        <v>2.4937210120872746</v>
      </c>
      <c r="H67" s="111">
        <f>IF(RES_hhdet_in_tes!H67=0,"",RES_hhdet_in_tes!H67/RES_hhdet_in_fec!H67)</f>
        <v>2.5666239018542689</v>
      </c>
      <c r="I67" s="111">
        <f>IF(RES_hhdet_in_tes!I67=0,"",RES_hhdet_in_tes!I67/RES_hhdet_in_fec!I67)</f>
        <v>2.6402742232492735</v>
      </c>
      <c r="J67" s="111">
        <f>IF(RES_hhdet_in_tes!J67=0,"",RES_hhdet_in_tes!J67/RES_hhdet_in_fec!J67)</f>
        <v>2.7152737820292887</v>
      </c>
      <c r="K67" s="111">
        <f>IF(RES_hhdet_in_tes!K67=0,"",RES_hhdet_in_tes!K67/RES_hhdet_in_fec!K67)</f>
        <v>2.7921285893265022</v>
      </c>
      <c r="L67" s="111">
        <f>IF(RES_hhdet_in_tes!L67=0,"",RES_hhdet_in_tes!L67/RES_hhdet_in_fec!L67)</f>
        <v>2.8709637534303347</v>
      </c>
      <c r="M67" s="111">
        <f>IF(RES_hhdet_in_tes!M67=0,"",RES_hhdet_in_tes!M67/RES_hhdet_in_fec!M67)</f>
        <v>2.9651249284082075</v>
      </c>
      <c r="N67" s="111">
        <f>IF(RES_hhdet_in_tes!N67=0,"",RES_hhdet_in_tes!N67/RES_hhdet_in_fec!N67)</f>
        <v>3.0789796135787664</v>
      </c>
      <c r="O67" s="111">
        <f>IF(RES_hhdet_in_tes!O67=0,"",RES_hhdet_in_tes!O67/RES_hhdet_in_fec!O67)</f>
        <v>3.2149423713807894</v>
      </c>
      <c r="P67" s="111">
        <f>IF(RES_hhdet_in_tes!P67=0,"",RES_hhdet_in_tes!P67/RES_hhdet_in_fec!P67)</f>
        <v>3.362391054518592</v>
      </c>
      <c r="Q67" s="111">
        <f>IF(RES_hhdet_in_tes!Q67=0,"",RES_hhdet_in_tes!Q67/RES_hhdet_in_fec!Q67)</f>
        <v>3.4891060326086354</v>
      </c>
      <c r="R67" s="111">
        <f>IF(RES_hhdet_in_tes!R67=0,"",RES_hhdet_in_tes!R67/RES_hhdet_in_fec!R67)</f>
        <v>3.568601715264216</v>
      </c>
      <c r="S67" s="111">
        <f>IF(RES_hhdet_in_tes!S67=0,"",RES_hhdet_in_tes!S67/RES_hhdet_in_fec!S67)</f>
        <v>3.6318763754675061</v>
      </c>
      <c r="T67" s="111">
        <f>IF(RES_hhdet_in_tes!T67=0,"",RES_hhdet_in_tes!T67/RES_hhdet_in_fec!T67)</f>
        <v>3.684744762753283</v>
      </c>
      <c r="U67" s="111">
        <f>IF(RES_hhdet_in_tes!U67=0,"",RES_hhdet_in_tes!U67/RES_hhdet_in_fec!U67)</f>
        <v>3.7328746468222871</v>
      </c>
      <c r="V67" s="111">
        <f>IF(RES_hhdet_in_tes!V67=0,"",RES_hhdet_in_tes!V67/RES_hhdet_in_fec!V67)</f>
        <v>3.7819483286818745</v>
      </c>
      <c r="W67" s="111">
        <f>IF(RES_hhdet_in_tes!W67=0,"",RES_hhdet_in_tes!W67/RES_hhdet_in_fec!W67)</f>
        <v>3.8299921487112689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0.76632910447056368</v>
      </c>
      <c r="D68" s="124">
        <f>IF(RES_hhdet_in_tes!D68=0,"",RES_hhdet_in_tes!D68/RES_hhdet_in_fec!D68)</f>
        <v>0.72652353512898427</v>
      </c>
      <c r="E68" s="124">
        <f>IF(RES_hhdet_in_tes!E68=0,"",RES_hhdet_in_tes!E68/RES_hhdet_in_fec!E68)</f>
        <v>0.75620003218913712</v>
      </c>
      <c r="F68" s="124">
        <f>IF(RES_hhdet_in_tes!F68=0,"",RES_hhdet_in_tes!F68/RES_hhdet_in_fec!F68)</f>
        <v>0.71843330482967105</v>
      </c>
      <c r="G68" s="124">
        <f>IF(RES_hhdet_in_tes!G68=0,"",RES_hhdet_in_tes!G68/RES_hhdet_in_fec!G68)</f>
        <v>0.7370541993668952</v>
      </c>
      <c r="H68" s="124">
        <f>IF(RES_hhdet_in_tes!H68=0,"",RES_hhdet_in_tes!H68/RES_hhdet_in_fec!H68)</f>
        <v>0.75159233275006787</v>
      </c>
      <c r="I68" s="124">
        <f>IF(RES_hhdet_in_tes!I68=0,"",RES_hhdet_in_tes!I68/RES_hhdet_in_fec!I68)</f>
        <v>0.84608379665095901</v>
      </c>
      <c r="J68" s="124">
        <f>IF(RES_hhdet_in_tes!J68=0,"",RES_hhdet_in_tes!J68/RES_hhdet_in_fec!J68)</f>
        <v>0.83901801829714595</v>
      </c>
      <c r="K68" s="124">
        <f>IF(RES_hhdet_in_tes!K68=0,"",RES_hhdet_in_tes!K68/RES_hhdet_in_fec!K68)</f>
        <v>0.76859727994381188</v>
      </c>
      <c r="L68" s="124">
        <f>IF(RES_hhdet_in_tes!L68=0,"",RES_hhdet_in_tes!L68/RES_hhdet_in_fec!L68)</f>
        <v>0.78601753665486607</v>
      </c>
      <c r="M68" s="124">
        <f>IF(RES_hhdet_in_tes!M68=0,"",RES_hhdet_in_tes!M68/RES_hhdet_in_fec!M68)</f>
        <v>0.77100660225852169</v>
      </c>
      <c r="N68" s="124">
        <f>IF(RES_hhdet_in_tes!N68=0,"",RES_hhdet_in_tes!N68/RES_hhdet_in_fec!N68)</f>
        <v>0.79058597938761421</v>
      </c>
      <c r="O68" s="124">
        <f>IF(RES_hhdet_in_tes!O68=0,"",RES_hhdet_in_tes!O68/RES_hhdet_in_fec!O68)</f>
        <v>0.79746920088701601</v>
      </c>
      <c r="P68" s="124">
        <f>IF(RES_hhdet_in_tes!P68=0,"",RES_hhdet_in_tes!P68/RES_hhdet_in_fec!P68)</f>
        <v>0.83446247887105973</v>
      </c>
      <c r="Q68" s="124">
        <f>IF(RES_hhdet_in_tes!Q68=0,"",RES_hhdet_in_tes!Q68/RES_hhdet_in_fec!Q68)</f>
        <v>0.89217110840989289</v>
      </c>
      <c r="R68" s="124">
        <f>IF(RES_hhdet_in_tes!R68=0,"",RES_hhdet_in_tes!R68/RES_hhdet_in_fec!R68)</f>
        <v>0.86463225343315608</v>
      </c>
      <c r="S68" s="124">
        <f>IF(RES_hhdet_in_tes!S68=0,"",RES_hhdet_in_tes!S68/RES_hhdet_in_fec!S68)</f>
        <v>0.86035370057352556</v>
      </c>
      <c r="T68" s="124">
        <f>IF(RES_hhdet_in_tes!T68=0,"",RES_hhdet_in_tes!T68/RES_hhdet_in_fec!T68)</f>
        <v>0.89377334534145192</v>
      </c>
      <c r="U68" s="124">
        <f>IF(RES_hhdet_in_tes!U68=0,"",RES_hhdet_in_tes!U68/RES_hhdet_in_fec!U68)</f>
        <v>0.87092752061859724</v>
      </c>
      <c r="V68" s="124">
        <f>IF(RES_hhdet_in_tes!V68=0,"",RES_hhdet_in_tes!V68/RES_hhdet_in_fec!V68)</f>
        <v>0.8857754290926233</v>
      </c>
      <c r="W68" s="124">
        <f>IF(RES_hhdet_in_tes!W68=0,"",RES_hhdet_in_tes!W68/RES_hhdet_in_fec!W68)</f>
        <v>0.86185992113745935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0.53763057368223943</v>
      </c>
      <c r="D69" s="111">
        <f>IF(RES_hhdet_in_tes!D69=0,"",RES_hhdet_in_tes!D69/RES_hhdet_in_fec!D69)</f>
        <v>0.54426465403807478</v>
      </c>
      <c r="E69" s="111">
        <f>IF(RES_hhdet_in_tes!E69=0,"",RES_hhdet_in_tes!E69/RES_hhdet_in_fec!E69)</f>
        <v>0.55118556994876045</v>
      </c>
      <c r="F69" s="111">
        <f>IF(RES_hhdet_in_tes!F69=0,"",RES_hhdet_in_tes!F69/RES_hhdet_in_fec!F69)</f>
        <v>0.55816242725895759</v>
      </c>
      <c r="G69" s="111">
        <f>IF(RES_hhdet_in_tes!G69=0,"",RES_hhdet_in_tes!G69/RES_hhdet_in_fec!G69)</f>
        <v>0.56540110020019341</v>
      </c>
      <c r="H69" s="111">
        <f>IF(RES_hhdet_in_tes!H69=0,"",RES_hhdet_in_tes!H69/RES_hhdet_in_fec!H69)</f>
        <v>0.5728737162387415</v>
      </c>
      <c r="I69" s="111">
        <f>IF(RES_hhdet_in_tes!I69=0,"",RES_hhdet_in_tes!I69/RES_hhdet_in_fec!I69)</f>
        <v>0.58062830175904023</v>
      </c>
      <c r="J69" s="111">
        <f>IF(RES_hhdet_in_tes!J69=0,"",RES_hhdet_in_tes!J69/RES_hhdet_in_fec!J69)</f>
        <v>0.58886779819693913</v>
      </c>
      <c r="K69" s="111">
        <f>IF(RES_hhdet_in_tes!K69=0,"",RES_hhdet_in_tes!K69/RES_hhdet_in_fec!K69)</f>
        <v>0.59776142792693276</v>
      </c>
      <c r="L69" s="111">
        <f>IF(RES_hhdet_in_tes!L69=0,"",RES_hhdet_in_tes!L69/RES_hhdet_in_fec!L69)</f>
        <v>0.60734864766582874</v>
      </c>
      <c r="M69" s="111">
        <f>IF(RES_hhdet_in_tes!M69=0,"",RES_hhdet_in_tes!M69/RES_hhdet_in_fec!M69)</f>
        <v>0.62184698542558203</v>
      </c>
      <c r="N69" s="111">
        <f>IF(RES_hhdet_in_tes!N69=0,"",RES_hhdet_in_tes!N69/RES_hhdet_in_fec!N69)</f>
        <v>0.64255463740617536</v>
      </c>
      <c r="O69" s="111">
        <f>IF(RES_hhdet_in_tes!O69=0,"",RES_hhdet_in_tes!O69/RES_hhdet_in_fec!O69)</f>
        <v>0.67043016337362871</v>
      </c>
      <c r="P69" s="111">
        <f>IF(RES_hhdet_in_tes!P69=0,"",RES_hhdet_in_tes!P69/RES_hhdet_in_fec!P69)</f>
        <v>0.7028677891849634</v>
      </c>
      <c r="Q69" s="111">
        <f>IF(RES_hhdet_in_tes!Q69=0,"",RES_hhdet_in_tes!Q69/RES_hhdet_in_fec!Q69)</f>
        <v>0.73169268988826186</v>
      </c>
      <c r="R69" s="111">
        <f>IF(RES_hhdet_in_tes!R69=0,"",RES_hhdet_in_tes!R69/RES_hhdet_in_fec!R69)</f>
        <v>0.75064579114908292</v>
      </c>
      <c r="S69" s="111">
        <f>IF(RES_hhdet_in_tes!S69=0,"",RES_hhdet_in_tes!S69/RES_hhdet_in_fec!S69)</f>
        <v>0.76793927547249952</v>
      </c>
      <c r="T69" s="111">
        <f>IF(RES_hhdet_in_tes!T69=0,"",RES_hhdet_in_tes!T69/RES_hhdet_in_fec!T69)</f>
        <v>0.78312420585965692</v>
      </c>
      <c r="U69" s="111">
        <f>IF(RES_hhdet_in_tes!U69=0,"",RES_hhdet_in_tes!U69/RES_hhdet_in_fec!U69)</f>
        <v>0.79570038819667932</v>
      </c>
      <c r="V69" s="111">
        <f>IF(RES_hhdet_in_tes!V69=0,"",RES_hhdet_in_tes!V69/RES_hhdet_in_fec!V69)</f>
        <v>0.80511893689443759</v>
      </c>
      <c r="W69" s="111">
        <f>IF(RES_hhdet_in_tes!W69=0,"",RES_hhdet_in_tes!W69/RES_hhdet_in_fec!W69)</f>
        <v>0.80997998929776349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>
        <f>IF(RES_hhdet_in_tes!D70=0,"",RES_hhdet_in_tes!D70/RES_hhdet_in_fec!D70)</f>
        <v>0.93261796938844976</v>
      </c>
      <c r="E70" s="111">
        <f>IF(RES_hhdet_in_tes!E70=0,"",RES_hhdet_in_tes!E70/RES_hhdet_in_fec!E70)</f>
        <v>0.89628036875838357</v>
      </c>
      <c r="F70" s="111">
        <f>IF(RES_hhdet_in_tes!F70=0,"",RES_hhdet_in_tes!F70/RES_hhdet_in_fec!F70)</f>
        <v>0.9205189142469955</v>
      </c>
      <c r="G70" s="111">
        <f>IF(RES_hhdet_in_tes!G70=0,"",RES_hhdet_in_tes!G70/RES_hhdet_in_fec!G70)</f>
        <v>0.85469319691632517</v>
      </c>
      <c r="H70" s="111">
        <f>IF(RES_hhdet_in_tes!H70=0,"",RES_hhdet_in_tes!H70/RES_hhdet_in_fec!H70)</f>
        <v>0.86787047852729815</v>
      </c>
      <c r="I70" s="111">
        <f>IF(RES_hhdet_in_tes!I70=0,"",RES_hhdet_in_tes!I70/RES_hhdet_in_fec!I70)</f>
        <v>0.87073267579517022</v>
      </c>
      <c r="J70" s="111">
        <f>IF(RES_hhdet_in_tes!J70=0,"",RES_hhdet_in_tes!J70/RES_hhdet_in_fec!J70)</f>
        <v>0.87734729761830144</v>
      </c>
      <c r="K70" s="111">
        <f>IF(RES_hhdet_in_tes!K70=0,"",RES_hhdet_in_tes!K70/RES_hhdet_in_fec!K70)</f>
        <v>0.87780285590079365</v>
      </c>
      <c r="L70" s="111">
        <f>IF(RES_hhdet_in_tes!L70=0,"",RES_hhdet_in_tes!L70/RES_hhdet_in_fec!L70)</f>
        <v>0.88268691913723696</v>
      </c>
      <c r="M70" s="111">
        <f>IF(RES_hhdet_in_tes!M70=0,"",RES_hhdet_in_tes!M70/RES_hhdet_in_fec!M70)</f>
        <v>0.89214216672193247</v>
      </c>
      <c r="N70" s="111">
        <f>IF(RES_hhdet_in_tes!N70=0,"",RES_hhdet_in_tes!N70/RES_hhdet_in_fec!N70)</f>
        <v>0.91556682516273658</v>
      </c>
      <c r="O70" s="111">
        <f>IF(RES_hhdet_in_tes!O70=0,"",RES_hhdet_in_tes!O70/RES_hhdet_in_fec!O70)</f>
        <v>0.91676942174162968</v>
      </c>
      <c r="P70" s="111">
        <f>IF(RES_hhdet_in_tes!P70=0,"",RES_hhdet_in_tes!P70/RES_hhdet_in_fec!P70)</f>
        <v>0.93028458844847106</v>
      </c>
      <c r="Q70" s="111">
        <f>IF(RES_hhdet_in_tes!Q70=0,"",RES_hhdet_in_tes!Q70/RES_hhdet_in_fec!Q70)</f>
        <v>0.94035637686291629</v>
      </c>
      <c r="R70" s="111" t="str">
        <f>IF(RES_hhdet_in_tes!R70=0,"",RES_hhdet_in_tes!R70/RES_hhdet_in_fec!R70)</f>
        <v/>
      </c>
      <c r="S70" s="111">
        <f>IF(RES_hhdet_in_tes!S70=0,"",RES_hhdet_in_tes!S70/RES_hhdet_in_fec!S70)</f>
        <v>0.94074515774982892</v>
      </c>
      <c r="T70" s="111">
        <f>IF(RES_hhdet_in_tes!T70=0,"",RES_hhdet_in_tes!T70/RES_hhdet_in_fec!T70)</f>
        <v>0.94684423125696104</v>
      </c>
      <c r="U70" s="111">
        <f>IF(RES_hhdet_in_tes!U70=0,"",RES_hhdet_in_tes!U70/RES_hhdet_in_fec!U70)</f>
        <v>0.95254077408741955</v>
      </c>
      <c r="V70" s="111">
        <f>IF(RES_hhdet_in_tes!V70=0,"",RES_hhdet_in_tes!V70/RES_hhdet_in_fec!V70)</f>
        <v>0.95563923111038063</v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>
        <f>IF(RES_hhdet_in_tes!D71=0,"",RES_hhdet_in_tes!D71/RES_hhdet_in_fec!D71)</f>
        <v>0.54426465403807478</v>
      </c>
      <c r="E71" s="112">
        <f>IF(RES_hhdet_in_tes!E71=0,"",RES_hhdet_in_tes!E71/RES_hhdet_in_fec!E71)</f>
        <v>0.55118556994876045</v>
      </c>
      <c r="F71" s="112">
        <f>IF(RES_hhdet_in_tes!F71=0,"",RES_hhdet_in_tes!F71/RES_hhdet_in_fec!F71)</f>
        <v>0.55816242725895759</v>
      </c>
      <c r="G71" s="112">
        <f>IF(RES_hhdet_in_tes!G71=0,"",RES_hhdet_in_tes!G71/RES_hhdet_in_fec!G71)</f>
        <v>0.56540110020019341</v>
      </c>
      <c r="H71" s="112">
        <f>IF(RES_hhdet_in_tes!H71=0,"",RES_hhdet_in_tes!H71/RES_hhdet_in_fec!H71)</f>
        <v>0.5728737162387415</v>
      </c>
      <c r="I71" s="112">
        <f>IF(RES_hhdet_in_tes!I71=0,"",RES_hhdet_in_tes!I71/RES_hhdet_in_fec!I71)</f>
        <v>0.58062830175904023</v>
      </c>
      <c r="J71" s="112">
        <f>IF(RES_hhdet_in_tes!J71=0,"",RES_hhdet_in_tes!J71/RES_hhdet_in_fec!J71)</f>
        <v>0.58886779819693913</v>
      </c>
      <c r="K71" s="112">
        <f>IF(RES_hhdet_in_tes!K71=0,"",RES_hhdet_in_tes!K71/RES_hhdet_in_fec!K71)</f>
        <v>0.59776142792693276</v>
      </c>
      <c r="L71" s="112">
        <f>IF(RES_hhdet_in_tes!L71=0,"",RES_hhdet_in_tes!L71/RES_hhdet_in_fec!L71)</f>
        <v>0.60734864766582874</v>
      </c>
      <c r="M71" s="112">
        <f>IF(RES_hhdet_in_tes!M71=0,"",RES_hhdet_in_tes!M71/RES_hhdet_in_fec!M71)</f>
        <v>0.62184698542558203</v>
      </c>
      <c r="N71" s="112">
        <f>IF(RES_hhdet_in_tes!N71=0,"",RES_hhdet_in_tes!N71/RES_hhdet_in_fec!N71)</f>
        <v>0.64255463740617536</v>
      </c>
      <c r="O71" s="112">
        <f>IF(RES_hhdet_in_tes!O71=0,"",RES_hhdet_in_tes!O71/RES_hhdet_in_fec!O71)</f>
        <v>0.67043016337362871</v>
      </c>
      <c r="P71" s="112">
        <f>IF(RES_hhdet_in_tes!P71=0,"",RES_hhdet_in_tes!P71/RES_hhdet_in_fec!P71)</f>
        <v>0.7028677891849634</v>
      </c>
      <c r="Q71" s="112">
        <f>IF(RES_hhdet_in_tes!Q71=0,"",RES_hhdet_in_tes!Q71/RES_hhdet_in_fec!Q71)</f>
        <v>0.73169268988826186</v>
      </c>
      <c r="R71" s="112" t="str">
        <f>IF(RES_hhdet_in_tes!R71=0,"",RES_hhdet_in_tes!R71/RES_hhdet_in_fec!R71)</f>
        <v/>
      </c>
      <c r="S71" s="112">
        <f>IF(RES_hhdet_in_tes!S71=0,"",RES_hhdet_in_tes!S71/RES_hhdet_in_fec!S71)</f>
        <v>0.76793927547249963</v>
      </c>
      <c r="T71" s="112">
        <f>IF(RES_hhdet_in_tes!T71=0,"",RES_hhdet_in_tes!T71/RES_hhdet_in_fec!T71)</f>
        <v>0.78312420585965703</v>
      </c>
      <c r="U71" s="112">
        <f>IF(RES_hhdet_in_tes!U71=0,"",RES_hhdet_in_tes!U71/RES_hhdet_in_fec!U71)</f>
        <v>0.79570038819667943</v>
      </c>
      <c r="V71" s="112">
        <f>IF(RES_hhdet_in_tes!V71=0,"",RES_hhdet_in_tes!V71/RES_hhdet_in_fec!V71)</f>
        <v>0.80511893689443759</v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 t="str">
        <f>IF(RES_hhdet_in_tes!R72=0,"",RES_hhdet_in_tes!R72/RES_hhdet_in_fec!R72)</f>
        <v/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0.60436321701650553</v>
      </c>
      <c r="D73" s="112">
        <f>IF(RES_hhdet_in_tes!D73=0,"",RES_hhdet_in_tes!D73/RES_hhdet_in_fec!D73)</f>
        <v>0.60610190070916359</v>
      </c>
      <c r="E73" s="112">
        <f>IF(RES_hhdet_in_tes!E73=0,"",RES_hhdet_in_tes!E73/RES_hhdet_in_fec!E73)</f>
        <v>0.60797431376666522</v>
      </c>
      <c r="F73" s="112">
        <f>IF(RES_hhdet_in_tes!F73=0,"",RES_hhdet_in_tes!F73/RES_hhdet_in_fec!F73)</f>
        <v>0.60986471306188972</v>
      </c>
      <c r="G73" s="112">
        <f>IF(RES_hhdet_in_tes!G73=0,"",RES_hhdet_in_tes!G73/RES_hhdet_in_fec!G73)</f>
        <v>0.61187934117220477</v>
      </c>
      <c r="H73" s="112">
        <f>IF(RES_hhdet_in_tes!H73=0,"",RES_hhdet_in_tes!H73/RES_hhdet_in_fec!H73)</f>
        <v>0.61400628973311688</v>
      </c>
      <c r="I73" s="112">
        <f>IF(RES_hhdet_in_tes!I73=0,"",RES_hhdet_in_tes!I73/RES_hhdet_in_fec!I73)</f>
        <v>0.61627322898168213</v>
      </c>
      <c r="J73" s="112">
        <f>IF(RES_hhdet_in_tes!J73=0,"",RES_hhdet_in_tes!J73/RES_hhdet_in_fec!J73)</f>
        <v>0.61879091846064871</v>
      </c>
      <c r="K73" s="112">
        <f>IF(RES_hhdet_in_tes!K73=0,"",RES_hhdet_in_tes!K73/RES_hhdet_in_fec!K73)</f>
        <v>0.62165751330973118</v>
      </c>
      <c r="L73" s="112">
        <f>IF(RES_hhdet_in_tes!L73=0,"",RES_hhdet_in_tes!L73/RES_hhdet_in_fec!L73)</f>
        <v>0.62490736657654999</v>
      </c>
      <c r="M73" s="112">
        <f>IF(RES_hhdet_in_tes!M73=0,"",RES_hhdet_in_tes!M73/RES_hhdet_in_fec!M73)</f>
        <v>0.63079233992305017</v>
      </c>
      <c r="N73" s="112">
        <f>IF(RES_hhdet_in_tes!N73=0,"",RES_hhdet_in_tes!N73/RES_hhdet_in_fec!N73)</f>
        <v>0.64030186753103879</v>
      </c>
      <c r="O73" s="112">
        <f>IF(RES_hhdet_in_tes!O73=0,"",RES_hhdet_in_tes!O73/RES_hhdet_in_fec!O73)</f>
        <v>0.65470478331219994</v>
      </c>
      <c r="P73" s="112">
        <f>IF(RES_hhdet_in_tes!P73=0,"",RES_hhdet_in_tes!P73/RES_hhdet_in_fec!P73)</f>
        <v>0.67344112783628773</v>
      </c>
      <c r="Q73" s="112">
        <f>IF(RES_hhdet_in_tes!Q73=0,"",RES_hhdet_in_tes!Q73/RES_hhdet_in_fec!Q73)</f>
        <v>0.69182598793737782</v>
      </c>
      <c r="R73" s="112">
        <f>IF(RES_hhdet_in_tes!R73=0,"",RES_hhdet_in_tes!R73/RES_hhdet_in_fec!R73)</f>
        <v>0.70500527926086576</v>
      </c>
      <c r="S73" s="112">
        <f>IF(RES_hhdet_in_tes!S73=0,"",RES_hhdet_in_tes!S73/RES_hhdet_in_fec!S73)</f>
        <v>0.71805464278636877</v>
      </c>
      <c r="T73" s="112">
        <f>IF(RES_hhdet_in_tes!T73=0,"",RES_hhdet_in_tes!T73/RES_hhdet_in_fec!T73)</f>
        <v>0.7307004576008822</v>
      </c>
      <c r="U73" s="112">
        <f>IF(RES_hhdet_in_tes!U73=0,"",RES_hhdet_in_tes!U73/RES_hhdet_in_fec!U73)</f>
        <v>0.74257957801151775</v>
      </c>
      <c r="V73" s="112">
        <f>IF(RES_hhdet_in_tes!V73=0,"",RES_hhdet_in_tes!V73/RES_hhdet_in_fec!V73)</f>
        <v>0.75313486581620426</v>
      </c>
      <c r="W73" s="112">
        <f>IF(RES_hhdet_in_tes!W73=0,"",RES_hhdet_in_tes!W73/RES_hhdet_in_fec!W73)</f>
        <v>0.76144391790230026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0.88632756425708858</v>
      </c>
      <c r="D74" s="113">
        <f>IF(RES_hhdet_in_tes!D74=0,"",RES_hhdet_in_tes!D74/RES_hhdet_in_fec!D74)</f>
        <v>0.88450781694406455</v>
      </c>
      <c r="E74" s="113">
        <f>IF(RES_hhdet_in_tes!E74=0,"",RES_hhdet_in_tes!E74/RES_hhdet_in_fec!E74)</f>
        <v>0.88864470047485045</v>
      </c>
      <c r="F74" s="113">
        <f>IF(RES_hhdet_in_tes!F74=0,"",RES_hhdet_in_tes!F74/RES_hhdet_in_fec!F74)</f>
        <v>0.88723741738564432</v>
      </c>
      <c r="G74" s="113">
        <f>IF(RES_hhdet_in_tes!G74=0,"",RES_hhdet_in_tes!G74/RES_hhdet_in_fec!G74)</f>
        <v>0.87492424947713709</v>
      </c>
      <c r="H74" s="113">
        <f>IF(RES_hhdet_in_tes!H74=0,"",RES_hhdet_in_tes!H74/RES_hhdet_in_fec!H74)</f>
        <v>0.88682407785039286</v>
      </c>
      <c r="I74" s="113">
        <f>IF(RES_hhdet_in_tes!I74=0,"",RES_hhdet_in_tes!I74/RES_hhdet_in_fec!I74)</f>
        <v>0.88650626696467572</v>
      </c>
      <c r="J74" s="113">
        <f>IF(RES_hhdet_in_tes!J74=0,"",RES_hhdet_in_tes!J74/RES_hhdet_in_fec!J74)</f>
        <v>0.88933813945064188</v>
      </c>
      <c r="K74" s="113">
        <f>IF(RES_hhdet_in_tes!K74=0,"",RES_hhdet_in_tes!K74/RES_hhdet_in_fec!K74)</f>
        <v>0.88966255391572502</v>
      </c>
      <c r="L74" s="113">
        <f>IF(RES_hhdet_in_tes!L74=0,"",RES_hhdet_in_tes!L74/RES_hhdet_in_fec!L74)</f>
        <v>0.89029816140908213</v>
      </c>
      <c r="M74" s="113">
        <f>IF(RES_hhdet_in_tes!M74=0,"",RES_hhdet_in_tes!M74/RES_hhdet_in_fec!M74)</f>
        <v>0.89483345001039383</v>
      </c>
      <c r="N74" s="113">
        <f>IF(RES_hhdet_in_tes!N74=0,"",RES_hhdet_in_tes!N74/RES_hhdet_in_fec!N74)</f>
        <v>0.91408368151982133</v>
      </c>
      <c r="O74" s="113">
        <f>IF(RES_hhdet_in_tes!O74=0,"",RES_hhdet_in_tes!O74/RES_hhdet_in_fec!O74)</f>
        <v>0.91214320440427432</v>
      </c>
      <c r="P74" s="113">
        <f>IF(RES_hhdet_in_tes!P74=0,"",RES_hhdet_in_tes!P74/RES_hhdet_in_fec!P74)</f>
        <v>0.92004787973699353</v>
      </c>
      <c r="Q74" s="113">
        <f>IF(RES_hhdet_in_tes!Q74=0,"",RES_hhdet_in_tes!Q74/RES_hhdet_in_fec!Q74)</f>
        <v>0.92911495025053381</v>
      </c>
      <c r="R74" s="113">
        <f>IF(RES_hhdet_in_tes!R74=0,"",RES_hhdet_in_tes!R74/RES_hhdet_in_fec!R74)</f>
        <v>0.92262382270097865</v>
      </c>
      <c r="S74" s="113">
        <f>IF(RES_hhdet_in_tes!S74=0,"",RES_hhdet_in_tes!S74/RES_hhdet_in_fec!S74)</f>
        <v>0.9249995272840944</v>
      </c>
      <c r="T74" s="113">
        <f>IF(RES_hhdet_in_tes!T74=0,"",RES_hhdet_in_tes!T74/RES_hhdet_in_fec!T74)</f>
        <v>0.93100643694547625</v>
      </c>
      <c r="U74" s="113">
        <f>IF(RES_hhdet_in_tes!U74=0,"",RES_hhdet_in_tes!U74/RES_hhdet_in_fec!U74)</f>
        <v>0.93699537548442646</v>
      </c>
      <c r="V74" s="113">
        <f>IF(RES_hhdet_in_tes!V74=0,"",RES_hhdet_in_tes!V74/RES_hhdet_in_fec!V74)</f>
        <v>0.94103995771403504</v>
      </c>
      <c r="W74" s="113">
        <f>IF(RES_hhdet_in_tes!W74=0,"",RES_hhdet_in_tes!W74/RES_hhdet_in_fec!W74)</f>
        <v>0.94195125719253059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0.60436321701650553</v>
      </c>
      <c r="D75" s="111">
        <f>IF(RES_hhdet_in_tes!D75=0,"",RES_hhdet_in_tes!D75/RES_hhdet_in_fec!D75)</f>
        <v>0.60610190070916359</v>
      </c>
      <c r="E75" s="111">
        <f>IF(RES_hhdet_in_tes!E75=0,"",RES_hhdet_in_tes!E75/RES_hhdet_in_fec!E75)</f>
        <v>0.60797431376666522</v>
      </c>
      <c r="F75" s="111">
        <f>IF(RES_hhdet_in_tes!F75=0,"",RES_hhdet_in_tes!F75/RES_hhdet_in_fec!F75)</f>
        <v>0.60986471306188972</v>
      </c>
      <c r="G75" s="111">
        <f>IF(RES_hhdet_in_tes!G75=0,"",RES_hhdet_in_tes!G75/RES_hhdet_in_fec!G75)</f>
        <v>0.61187934117220477</v>
      </c>
      <c r="H75" s="111">
        <f>IF(RES_hhdet_in_tes!H75=0,"",RES_hhdet_in_tes!H75/RES_hhdet_in_fec!H75)</f>
        <v>0.61400628973311688</v>
      </c>
      <c r="I75" s="111">
        <f>IF(RES_hhdet_in_tes!I75=0,"",RES_hhdet_in_tes!I75/RES_hhdet_in_fec!I75)</f>
        <v>0.61627322898168213</v>
      </c>
      <c r="J75" s="111">
        <f>IF(RES_hhdet_in_tes!J75=0,"",RES_hhdet_in_tes!J75/RES_hhdet_in_fec!J75)</f>
        <v>0.61879091846064871</v>
      </c>
      <c r="K75" s="111">
        <f>IF(RES_hhdet_in_tes!K75=0,"",RES_hhdet_in_tes!K75/RES_hhdet_in_fec!K75)</f>
        <v>0.62165751330973118</v>
      </c>
      <c r="L75" s="111">
        <f>IF(RES_hhdet_in_tes!L75=0,"",RES_hhdet_in_tes!L75/RES_hhdet_in_fec!L75)</f>
        <v>0.62490736657654999</v>
      </c>
      <c r="M75" s="111">
        <f>IF(RES_hhdet_in_tes!M75=0,"",RES_hhdet_in_tes!M75/RES_hhdet_in_fec!M75)</f>
        <v>0.63079233992305017</v>
      </c>
      <c r="N75" s="111">
        <f>IF(RES_hhdet_in_tes!N75=0,"",RES_hhdet_in_tes!N75/RES_hhdet_in_fec!N75)</f>
        <v>0.64030186753103879</v>
      </c>
      <c r="O75" s="111">
        <f>IF(RES_hhdet_in_tes!O75=0,"",RES_hhdet_in_tes!O75/RES_hhdet_in_fec!O75)</f>
        <v>0.65470478331219994</v>
      </c>
      <c r="P75" s="111">
        <f>IF(RES_hhdet_in_tes!P75=0,"",RES_hhdet_in_tes!P75/RES_hhdet_in_fec!P75)</f>
        <v>0.67344112783628773</v>
      </c>
      <c r="Q75" s="111">
        <f>IF(RES_hhdet_in_tes!Q75=0,"",RES_hhdet_in_tes!Q75/RES_hhdet_in_fec!Q75)</f>
        <v>0.69182598793737782</v>
      </c>
      <c r="R75" s="111">
        <f>IF(RES_hhdet_in_tes!R75=0,"",RES_hhdet_in_tes!R75/RES_hhdet_in_fec!R75)</f>
        <v>0.70500527926086576</v>
      </c>
      <c r="S75" s="111">
        <f>IF(RES_hhdet_in_tes!S75=0,"",RES_hhdet_in_tes!S75/RES_hhdet_in_fec!S75)</f>
        <v>0.71805464278636877</v>
      </c>
      <c r="T75" s="111">
        <f>IF(RES_hhdet_in_tes!T75=0,"",RES_hhdet_in_tes!T75/RES_hhdet_in_fec!T75)</f>
        <v>0.7307004576008822</v>
      </c>
      <c r="U75" s="111">
        <f>IF(RES_hhdet_in_tes!U75=0,"",RES_hhdet_in_tes!U75/RES_hhdet_in_fec!U75)</f>
        <v>0.74257957801151775</v>
      </c>
      <c r="V75" s="111">
        <f>IF(RES_hhdet_in_tes!V75=0,"",RES_hhdet_in_tes!V75/RES_hhdet_in_fec!V75)</f>
        <v>0.75313486581620426</v>
      </c>
      <c r="W75" s="111">
        <f>IF(RES_hhdet_in_tes!W75=0,"",RES_hhdet_in_tes!W75/RES_hhdet_in_fec!W75)</f>
        <v>0.76144391790230026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0.75074551216838314</v>
      </c>
      <c r="D77" s="124">
        <f>IF(RES_hhdet_in_tes!D77=0,"",RES_hhdet_in_tes!D77/RES_hhdet_in_fec!D77)</f>
        <v>0.75113223827806574</v>
      </c>
      <c r="E77" s="124">
        <f>IF(RES_hhdet_in_tes!E77=0,"",RES_hhdet_in_tes!E77/RES_hhdet_in_fec!E77)</f>
        <v>0.75220794445947436</v>
      </c>
      <c r="F77" s="124">
        <f>IF(RES_hhdet_in_tes!F77=0,"",RES_hhdet_in_tes!F77/RES_hhdet_in_fec!F77)</f>
        <v>0.75408415779943472</v>
      </c>
      <c r="G77" s="124">
        <f>IF(RES_hhdet_in_tes!G77=0,"",RES_hhdet_in_tes!G77/RES_hhdet_in_fec!G77)</f>
        <v>0.7554138949181971</v>
      </c>
      <c r="H77" s="124">
        <f>IF(RES_hhdet_in_tes!H77=0,"",RES_hhdet_in_tes!H77/RES_hhdet_in_fec!H77)</f>
        <v>0.756865064787835</v>
      </c>
      <c r="I77" s="124">
        <f>IF(RES_hhdet_in_tes!I77=0,"",RES_hhdet_in_tes!I77/RES_hhdet_in_fec!I77)</f>
        <v>0.75916786103155109</v>
      </c>
      <c r="J77" s="124">
        <f>IF(RES_hhdet_in_tes!J77=0,"",RES_hhdet_in_tes!J77/RES_hhdet_in_fec!J77)</f>
        <v>0.76163311243930676</v>
      </c>
      <c r="K77" s="124">
        <f>IF(RES_hhdet_in_tes!K77=0,"",RES_hhdet_in_tes!K77/RES_hhdet_in_fec!K77)</f>
        <v>0.76389539763452396</v>
      </c>
      <c r="L77" s="124">
        <f>IF(RES_hhdet_in_tes!L77=0,"",RES_hhdet_in_tes!L77/RES_hhdet_in_fec!L77)</f>
        <v>0.76619418405769257</v>
      </c>
      <c r="M77" s="124">
        <f>IF(RES_hhdet_in_tes!M77=0,"",RES_hhdet_in_tes!M77/RES_hhdet_in_fec!M77)</f>
        <v>0.76928239117159858</v>
      </c>
      <c r="N77" s="124">
        <f>IF(RES_hhdet_in_tes!N77=0,"",RES_hhdet_in_tes!N77/RES_hhdet_in_fec!N77)</f>
        <v>0.77279856578391337</v>
      </c>
      <c r="O77" s="124">
        <f>IF(RES_hhdet_in_tes!O77=0,"",RES_hhdet_in_tes!O77/RES_hhdet_in_fec!O77)</f>
        <v>0.77762467285892967</v>
      </c>
      <c r="P77" s="124">
        <f>IF(RES_hhdet_in_tes!P77=0,"",RES_hhdet_in_tes!P77/RES_hhdet_in_fec!P77)</f>
        <v>0.78352957628233277</v>
      </c>
      <c r="Q77" s="124">
        <f>IF(RES_hhdet_in_tes!Q77=0,"",RES_hhdet_in_tes!Q77/RES_hhdet_in_fec!Q77)</f>
        <v>0.79108446662495624</v>
      </c>
      <c r="R77" s="124">
        <f>IF(RES_hhdet_in_tes!R77=0,"",RES_hhdet_in_tes!R77/RES_hhdet_in_fec!R77)</f>
        <v>0.79878814665038456</v>
      </c>
      <c r="S77" s="124">
        <f>IF(RES_hhdet_in_tes!S77=0,"",RES_hhdet_in_tes!S77/RES_hhdet_in_fec!S77)</f>
        <v>0.81610248636899141</v>
      </c>
      <c r="T77" s="124">
        <f>IF(RES_hhdet_in_tes!T77=0,"",RES_hhdet_in_tes!T77/RES_hhdet_in_fec!T77)</f>
        <v>0.83243038858426555</v>
      </c>
      <c r="U77" s="124">
        <f>IF(RES_hhdet_in_tes!U77=0,"",RES_hhdet_in_tes!U77/RES_hhdet_in_fec!U77)</f>
        <v>0.84845066078635778</v>
      </c>
      <c r="V77" s="124">
        <f>IF(RES_hhdet_in_tes!V77=0,"",RES_hhdet_in_tes!V77/RES_hhdet_in_fec!V77)</f>
        <v>0.8632042904533318</v>
      </c>
      <c r="W77" s="124">
        <f>IF(RES_hhdet_in_tes!W77=0,"",RES_hhdet_in_tes!W77/RES_hhdet_in_fec!W77)</f>
        <v>0.87259895441405433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0.58570279240859058</v>
      </c>
      <c r="D78" s="111">
        <f>IF(RES_hhdet_in_tes!D78=0,"",RES_hhdet_in_tes!D78/RES_hhdet_in_fec!D78)</f>
        <v>0.58665089449100771</v>
      </c>
      <c r="E78" s="111">
        <f>IF(RES_hhdet_in_tes!E78=0,"",RES_hhdet_in_tes!E78/RES_hhdet_in_fec!E78)</f>
        <v>0.58758562544467663</v>
      </c>
      <c r="F78" s="111">
        <f>IF(RES_hhdet_in_tes!F78=0,"",RES_hhdet_in_tes!F78/RES_hhdet_in_fec!F78)</f>
        <v>0.58851853306260715</v>
      </c>
      <c r="G78" s="111">
        <f>IF(RES_hhdet_in_tes!G78=0,"",RES_hhdet_in_tes!G78/RES_hhdet_in_fec!G78)</f>
        <v>0.5894391266574377</v>
      </c>
      <c r="H78" s="111">
        <f>IF(RES_hhdet_in_tes!H78=0,"",RES_hhdet_in_tes!H78/RES_hhdet_in_fec!H78)</f>
        <v>0.59034869015574798</v>
      </c>
      <c r="I78" s="111">
        <f>IF(RES_hhdet_in_tes!I78=0,"",RES_hhdet_in_tes!I78/RES_hhdet_in_fec!I78)</f>
        <v>0.59124463865186483</v>
      </c>
      <c r="J78" s="111">
        <f>IF(RES_hhdet_in_tes!J78=0,"",RES_hhdet_in_tes!J78/RES_hhdet_in_fec!J78)</f>
        <v>0.59211638269963895</v>
      </c>
      <c r="K78" s="111">
        <f>IF(RES_hhdet_in_tes!K78=0,"",RES_hhdet_in_tes!K78/RES_hhdet_in_fec!K78)</f>
        <v>0.59295491848448589</v>
      </c>
      <c r="L78" s="111">
        <f>IF(RES_hhdet_in_tes!L78=0,"",RES_hhdet_in_tes!L78/RES_hhdet_in_fec!L78)</f>
        <v>0.59375783711686714</v>
      </c>
      <c r="M78" s="111">
        <f>IF(RES_hhdet_in_tes!M78=0,"",RES_hhdet_in_tes!M78/RES_hhdet_in_fec!M78)</f>
        <v>0.59418991364538432</v>
      </c>
      <c r="N78" s="111">
        <f>IF(RES_hhdet_in_tes!N78=0,"",RES_hhdet_in_tes!N78/RES_hhdet_in_fec!N78)</f>
        <v>0.59418991364538443</v>
      </c>
      <c r="O78" s="111">
        <f>IF(RES_hhdet_in_tes!O78=0,"",RES_hhdet_in_tes!O78/RES_hhdet_in_fec!O78)</f>
        <v>0.59418991364538443</v>
      </c>
      <c r="P78" s="111">
        <f>IF(RES_hhdet_in_tes!P78=0,"",RES_hhdet_in_tes!P78/RES_hhdet_in_fec!P78)</f>
        <v>0.59418991364538443</v>
      </c>
      <c r="Q78" s="111">
        <f>IF(RES_hhdet_in_tes!Q78=0,"",RES_hhdet_in_tes!Q78/RES_hhdet_in_fec!Q78)</f>
        <v>0.59418991364538443</v>
      </c>
      <c r="R78" s="111">
        <f>IF(RES_hhdet_in_tes!R78=0,"",RES_hhdet_in_tes!R78/RES_hhdet_in_fec!R78)</f>
        <v>0.59691964287195864</v>
      </c>
      <c r="S78" s="111">
        <f>IF(RES_hhdet_in_tes!S78=0,"",RES_hhdet_in_tes!S78/RES_hhdet_in_fec!S78)</f>
        <v>0.60138336864385644</v>
      </c>
      <c r="T78" s="111">
        <f>IF(RES_hhdet_in_tes!T78=0,"",RES_hhdet_in_tes!T78/RES_hhdet_in_fec!T78)</f>
        <v>0.60659104871106695</v>
      </c>
      <c r="U78" s="111">
        <f>IF(RES_hhdet_in_tes!U78=0,"",RES_hhdet_in_tes!U78/RES_hhdet_in_fec!U78)</f>
        <v>0.61198471735210735</v>
      </c>
      <c r="V78" s="111">
        <f>IF(RES_hhdet_in_tes!V78=0,"",RES_hhdet_in_tes!V78/RES_hhdet_in_fec!V78)</f>
        <v>0.61700640884548963</v>
      </c>
      <c r="W78" s="111">
        <f>IF(RES_hhdet_in_tes!W78=0,"",RES_hhdet_in_tes!W78/RES_hhdet_in_fec!W78)</f>
        <v>0.62165612319121177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0.75193406834569665</v>
      </c>
      <c r="D79" s="45">
        <f>IF(RES_hhdet_in_tes!D79=0,"",RES_hhdet_in_tes!D79/RES_hhdet_in_fec!D79)</f>
        <v>0.75345908982579368</v>
      </c>
      <c r="E79" s="45">
        <f>IF(RES_hhdet_in_tes!E79=0,"",RES_hhdet_in_tes!E79/RES_hhdet_in_fec!E79)</f>
        <v>0.75504050290385205</v>
      </c>
      <c r="F79" s="45">
        <f>IF(RES_hhdet_in_tes!F79=0,"",RES_hhdet_in_tes!F79/RES_hhdet_in_fec!F79)</f>
        <v>0.75662960574526872</v>
      </c>
      <c r="G79" s="45">
        <f>IF(RES_hhdet_in_tes!G79=0,"",RES_hhdet_in_tes!G79/RES_hhdet_in_fec!G79)</f>
        <v>0.75827064193150773</v>
      </c>
      <c r="H79" s="45">
        <f>IF(RES_hhdet_in_tes!H79=0,"",RES_hhdet_in_tes!H79/RES_hhdet_in_fec!H79)</f>
        <v>0.75995819661145048</v>
      </c>
      <c r="I79" s="45">
        <f>IF(RES_hhdet_in_tes!I79=0,"",RES_hhdet_in_tes!I79/RES_hhdet_in_fec!I79)</f>
        <v>0.76170317140486232</v>
      </c>
      <c r="J79" s="45">
        <f>IF(RES_hhdet_in_tes!J79=0,"",RES_hhdet_in_tes!J79/RES_hhdet_in_fec!J79)</f>
        <v>0.76355022639999759</v>
      </c>
      <c r="K79" s="45">
        <f>IF(RES_hhdet_in_tes!K79=0,"",RES_hhdet_in_tes!K79/RES_hhdet_in_fec!K79)</f>
        <v>0.76553733441887184</v>
      </c>
      <c r="L79" s="45">
        <f>IF(RES_hhdet_in_tes!L79=0,"",RES_hhdet_in_tes!L79/RES_hhdet_in_fec!L79)</f>
        <v>0.7676746547481812</v>
      </c>
      <c r="M79" s="45">
        <f>IF(RES_hhdet_in_tes!M79=0,"",RES_hhdet_in_tes!M79/RES_hhdet_in_fec!M79)</f>
        <v>0.7705825480275369</v>
      </c>
      <c r="N79" s="45">
        <f>IF(RES_hhdet_in_tes!N79=0,"",RES_hhdet_in_tes!N79/RES_hhdet_in_fec!N79)</f>
        <v>0.77443691980870333</v>
      </c>
      <c r="O79" s="45">
        <f>IF(RES_hhdet_in_tes!O79=0,"",RES_hhdet_in_tes!O79/RES_hhdet_in_fec!O79)</f>
        <v>0.77966548077739128</v>
      </c>
      <c r="P79" s="45">
        <f>IF(RES_hhdet_in_tes!P79=0,"",RES_hhdet_in_tes!P79/RES_hhdet_in_fec!P79)</f>
        <v>0.78649286844606414</v>
      </c>
      <c r="Q79" s="45">
        <f>IF(RES_hhdet_in_tes!Q79=0,"",RES_hhdet_in_tes!Q79/RES_hhdet_in_fec!Q79)</f>
        <v>0.79529246151824418</v>
      </c>
      <c r="R79" s="45">
        <f>IF(RES_hhdet_in_tes!R79=0,"",RES_hhdet_in_tes!R79/RES_hhdet_in_fec!R79)</f>
        <v>0.80726295104137746</v>
      </c>
      <c r="S79" s="45">
        <f>IF(RES_hhdet_in_tes!S79=0,"",RES_hhdet_in_tes!S79/RES_hhdet_in_fec!S79)</f>
        <v>0.82220324158620883</v>
      </c>
      <c r="T79" s="45">
        <f>IF(RES_hhdet_in_tes!T79=0,"",RES_hhdet_in_tes!T79/RES_hhdet_in_fec!T79)</f>
        <v>0.83826647698076884</v>
      </c>
      <c r="U79" s="45">
        <f>IF(RES_hhdet_in_tes!U79=0,"",RES_hhdet_in_tes!U79/RES_hhdet_in_fec!U79)</f>
        <v>0.85360580105313277</v>
      </c>
      <c r="V79" s="45">
        <f>IF(RES_hhdet_in_tes!V79=0,"",RES_hhdet_in_tes!V79/RES_hhdet_in_fec!V79)</f>
        <v>0.86637435763135706</v>
      </c>
      <c r="W79" s="45">
        <f>IF(RES_hhdet_in_tes!W79=0,"",RES_hhdet_in_tes!W79/RES_hhdet_in_fec!W79)</f>
        <v>0.87592340570652427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0.59101676246253509</v>
      </c>
      <c r="D81" s="119">
        <f>IF(RES_hhdet_in_tes!D81=0,"",RES_hhdet_in_tes!D81/RES_hhdet_in_fec!D81)</f>
        <v>0.58660322893409433</v>
      </c>
      <c r="E81" s="119">
        <f>IF(RES_hhdet_in_tes!E81=0,"",RES_hhdet_in_tes!E81/RES_hhdet_in_fec!E81)</f>
        <v>0.61590369837646708</v>
      </c>
      <c r="F81" s="119">
        <f>IF(RES_hhdet_in_tes!F81=0,"",RES_hhdet_in_tes!F81/RES_hhdet_in_fec!F81)</f>
        <v>0.60373543468675694</v>
      </c>
      <c r="G81" s="119">
        <f>IF(RES_hhdet_in_tes!G81=0,"",RES_hhdet_in_tes!G81/RES_hhdet_in_fec!G81)</f>
        <v>0.63493476647721814</v>
      </c>
      <c r="H81" s="119">
        <f>IF(RES_hhdet_in_tes!H81=0,"",RES_hhdet_in_tes!H81/RES_hhdet_in_fec!H81)</f>
        <v>0.65629440704982112</v>
      </c>
      <c r="I81" s="119">
        <f>IF(RES_hhdet_in_tes!I81=0,"",RES_hhdet_in_tes!I81/RES_hhdet_in_fec!I81)</f>
        <v>0.65035735931371219</v>
      </c>
      <c r="J81" s="119">
        <f>IF(RES_hhdet_in_tes!J81=0,"",RES_hhdet_in_tes!J81/RES_hhdet_in_fec!J81)</f>
        <v>0.64567098177119442</v>
      </c>
      <c r="K81" s="119">
        <f>IF(RES_hhdet_in_tes!K81=0,"",RES_hhdet_in_tes!K81/RES_hhdet_in_fec!K81)</f>
        <v>0.6825041763766212</v>
      </c>
      <c r="L81" s="119">
        <f>IF(RES_hhdet_in_tes!L81=0,"",RES_hhdet_in_tes!L81/RES_hhdet_in_fec!L81)</f>
        <v>0.71105008175224438</v>
      </c>
      <c r="M81" s="119">
        <f>IF(RES_hhdet_in_tes!M81=0,"",RES_hhdet_in_tes!M81/RES_hhdet_in_fec!M81)</f>
        <v>0.70673212581846767</v>
      </c>
      <c r="N81" s="119">
        <f>IF(RES_hhdet_in_tes!N81=0,"",RES_hhdet_in_tes!N81/RES_hhdet_in_fec!N81)</f>
        <v>0.7853613168211071</v>
      </c>
      <c r="O81" s="119">
        <f>IF(RES_hhdet_in_tes!O81=0,"",RES_hhdet_in_tes!O81/RES_hhdet_in_fec!O81)</f>
        <v>0.71373690303430271</v>
      </c>
      <c r="P81" s="119">
        <f>IF(RES_hhdet_in_tes!P81=0,"",RES_hhdet_in_tes!P81/RES_hhdet_in_fec!P81)</f>
        <v>0.71968941862143321</v>
      </c>
      <c r="Q81" s="119">
        <f>IF(RES_hhdet_in_tes!Q81=0,"",RES_hhdet_in_tes!Q81/RES_hhdet_in_fec!Q81)</f>
        <v>0.75317812157103436</v>
      </c>
      <c r="R81" s="119">
        <f>IF(RES_hhdet_in_tes!R81=0,"",RES_hhdet_in_tes!R81/RES_hhdet_in_fec!R81)</f>
        <v>0.80554192127326829</v>
      </c>
      <c r="S81" s="119">
        <f>IF(RES_hhdet_in_tes!S81=0,"",RES_hhdet_in_tes!S81/RES_hhdet_in_fec!S81)</f>
        <v>0.85704172536518508</v>
      </c>
      <c r="T81" s="119">
        <f>IF(RES_hhdet_in_tes!T81=0,"",RES_hhdet_in_tes!T81/RES_hhdet_in_fec!T81)</f>
        <v>0.81990689148061202</v>
      </c>
      <c r="U81" s="119">
        <f>IF(RES_hhdet_in_tes!U81=0,"",RES_hhdet_in_tes!U81/RES_hhdet_in_fec!U81)</f>
        <v>0.83467747253830094</v>
      </c>
      <c r="V81" s="119">
        <f>IF(RES_hhdet_in_tes!V81=0,"",RES_hhdet_in_tes!V81/RES_hhdet_in_fec!V81)</f>
        <v>0.85862860290024579</v>
      </c>
      <c r="W81" s="119">
        <f>IF(RES_hhdet_in_tes!W81=0,"",RES_hhdet_in_tes!W81/RES_hhdet_in_fec!W81)</f>
        <v>0.84762058549011909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0.52468307555578231</v>
      </c>
      <c r="D82" s="124">
        <f>IF(RES_hhdet_in_tes!D82=0,"",RES_hhdet_in_tes!D82/RES_hhdet_in_fec!D82)</f>
        <v>0.53507164560008558</v>
      </c>
      <c r="E82" s="124">
        <f>IF(RES_hhdet_in_tes!E82=0,"",RES_hhdet_in_tes!E82/RES_hhdet_in_fec!E82)</f>
        <v>0.54535265379244535</v>
      </c>
      <c r="F82" s="124">
        <f>IF(RES_hhdet_in_tes!F82=0,"",RES_hhdet_in_tes!F82/RES_hhdet_in_fec!F82)</f>
        <v>0.5559993269123763</v>
      </c>
      <c r="G82" s="124">
        <f>IF(RES_hhdet_in_tes!G82=0,"",RES_hhdet_in_tes!G82/RES_hhdet_in_fec!G82)</f>
        <v>0.56654445254542363</v>
      </c>
      <c r="H82" s="124">
        <f>IF(RES_hhdet_in_tes!H82=0,"",RES_hhdet_in_tes!H82/RES_hhdet_in_fec!H82)</f>
        <v>0.57712847422618274</v>
      </c>
      <c r="I82" s="124">
        <f>IF(RES_hhdet_in_tes!I82=0,"",RES_hhdet_in_tes!I82/RES_hhdet_in_fec!I82)</f>
        <v>0.58768126162544998</v>
      </c>
      <c r="J82" s="124">
        <f>IF(RES_hhdet_in_tes!J82=0,"",RES_hhdet_in_tes!J82/RES_hhdet_in_fec!J82)</f>
        <v>0.59839401161080663</v>
      </c>
      <c r="K82" s="124">
        <f>IF(RES_hhdet_in_tes!K82=0,"",RES_hhdet_in_tes!K82/RES_hhdet_in_fec!K82)</f>
        <v>0.60917106048761849</v>
      </c>
      <c r="L82" s="124">
        <f>IF(RES_hhdet_in_tes!L82=0,"",RES_hhdet_in_tes!L82/RES_hhdet_in_fec!L82)</f>
        <v>0.61966037517245265</v>
      </c>
      <c r="M82" s="124">
        <f>IF(RES_hhdet_in_tes!M82=0,"",RES_hhdet_in_tes!M82/RES_hhdet_in_fec!M82)</f>
        <v>0.62942359656780045</v>
      </c>
      <c r="N82" s="124">
        <f>IF(RES_hhdet_in_tes!N82=0,"",RES_hhdet_in_tes!N82/RES_hhdet_in_fec!N82)</f>
        <v>0.63772180399532052</v>
      </c>
      <c r="O82" s="124">
        <f>IF(RES_hhdet_in_tes!O82=0,"",RES_hhdet_in_tes!O82/RES_hhdet_in_fec!O82)</f>
        <v>0.64493002797545562</v>
      </c>
      <c r="P82" s="124">
        <f>IF(RES_hhdet_in_tes!P82=0,"",RES_hhdet_in_tes!P82/RES_hhdet_in_fec!P82)</f>
        <v>0.6511488977940707</v>
      </c>
      <c r="Q82" s="124">
        <f>IF(RES_hhdet_in_tes!Q82=0,"",RES_hhdet_in_tes!Q82/RES_hhdet_in_fec!Q82)</f>
        <v>0.65837973893878088</v>
      </c>
      <c r="R82" s="124">
        <f>IF(RES_hhdet_in_tes!R82=0,"",RES_hhdet_in_tes!R82/RES_hhdet_in_fec!R82)</f>
        <v>0.66918754994666751</v>
      </c>
      <c r="S82" s="124">
        <f>IF(RES_hhdet_in_tes!S82=0,"",RES_hhdet_in_tes!S82/RES_hhdet_in_fec!S82)</f>
        <v>0.68130436133525574</v>
      </c>
      <c r="T82" s="124">
        <f>IF(RES_hhdet_in_tes!T82=0,"",RES_hhdet_in_tes!T82/RES_hhdet_in_fec!T82)</f>
        <v>0.69347665802193215</v>
      </c>
      <c r="U82" s="124">
        <f>IF(RES_hhdet_in_tes!U82=0,"",RES_hhdet_in_tes!U82/RES_hhdet_in_fec!U82)</f>
        <v>0.70468808174503317</v>
      </c>
      <c r="V82" s="124">
        <f>IF(RES_hhdet_in_tes!V82=0,"",RES_hhdet_in_tes!V82/RES_hhdet_in_fec!V82)</f>
        <v>0.71408523144665204</v>
      </c>
      <c r="W82" s="124">
        <f>IF(RES_hhdet_in_tes!W82=0,"",RES_hhdet_in_tes!W82/RES_hhdet_in_fec!W82)</f>
        <v>0.72164423138634881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0.52237805667414161</v>
      </c>
      <c r="D83" s="111">
        <f>IF(RES_hhdet_in_tes!D83=0,"",RES_hhdet_in_tes!D83/RES_hhdet_in_fec!D83)</f>
        <v>0.53270398827290233</v>
      </c>
      <c r="E83" s="111">
        <f>IF(RES_hhdet_in_tes!E83=0,"",RES_hhdet_in_tes!E83/RES_hhdet_in_fec!E83)</f>
        <v>0.54312808309505778</v>
      </c>
      <c r="F83" s="111">
        <f>IF(RES_hhdet_in_tes!F83=0,"",RES_hhdet_in_tes!F83/RES_hhdet_in_fec!F83)</f>
        <v>0.55364032046922607</v>
      </c>
      <c r="G83" s="111">
        <f>IF(RES_hhdet_in_tes!G83=0,"",RES_hhdet_in_tes!G83/RES_hhdet_in_fec!G83)</f>
        <v>0.56423073926862644</v>
      </c>
      <c r="H83" s="111">
        <f>IF(RES_hhdet_in_tes!H83=0,"",RES_hhdet_in_tes!H83/RES_hhdet_in_fec!H83)</f>
        <v>0.57488747158512699</v>
      </c>
      <c r="I83" s="111">
        <f>IF(RES_hhdet_in_tes!I83=0,"",RES_hhdet_in_tes!I83/RES_hhdet_in_fec!I83)</f>
        <v>0.58559491196131996</v>
      </c>
      <c r="J83" s="111">
        <f>IF(RES_hhdet_in_tes!J83=0,"",RES_hhdet_in_tes!J83/RES_hhdet_in_fec!J83)</f>
        <v>0.59631941263181054</v>
      </c>
      <c r="K83" s="111">
        <f>IF(RES_hhdet_in_tes!K83=0,"",RES_hhdet_in_tes!K83/RES_hhdet_in_fec!K83)</f>
        <v>0.60701646329624137</v>
      </c>
      <c r="L83" s="111">
        <f>IF(RES_hhdet_in_tes!L83=0,"",RES_hhdet_in_tes!L83/RES_hhdet_in_fec!L83)</f>
        <v>0.61764655843455407</v>
      </c>
      <c r="M83" s="111">
        <f>IF(RES_hhdet_in_tes!M83=0,"",RES_hhdet_in_tes!M83/RES_hhdet_in_fec!M83)</f>
        <v>0.62743645484869903</v>
      </c>
      <c r="N83" s="111">
        <f>IF(RES_hhdet_in_tes!N83=0,"",RES_hhdet_in_tes!N83/RES_hhdet_in_fec!N83)</f>
        <v>0.63597105784745256</v>
      </c>
      <c r="O83" s="111">
        <f>IF(RES_hhdet_in_tes!O83=0,"",RES_hhdet_in_tes!O83/RES_hhdet_in_fec!O83)</f>
        <v>0.64302580872199844</v>
      </c>
      <c r="P83" s="111">
        <f>IF(RES_hhdet_in_tes!P83=0,"",RES_hhdet_in_tes!P83/RES_hhdet_in_fec!P83)</f>
        <v>0.64920512373578498</v>
      </c>
      <c r="Q83" s="111">
        <f>IF(RES_hhdet_in_tes!Q83=0,"",RES_hhdet_in_tes!Q83/RES_hhdet_in_fec!Q83)</f>
        <v>0.6565617339742108</v>
      </c>
      <c r="R83" s="111">
        <f>IF(RES_hhdet_in_tes!R83=0,"",RES_hhdet_in_tes!R83/RES_hhdet_in_fec!R83)</f>
        <v>0.66740882346859987</v>
      </c>
      <c r="S83" s="111">
        <f>IF(RES_hhdet_in_tes!S83=0,"",RES_hhdet_in_tes!S83/RES_hhdet_in_fec!S83)</f>
        <v>0.67956592875154365</v>
      </c>
      <c r="T83" s="111">
        <f>IF(RES_hhdet_in_tes!T83=0,"",RES_hhdet_in_tes!T83/RES_hhdet_in_fec!T83)</f>
        <v>0.69178200278949897</v>
      </c>
      <c r="U83" s="111">
        <f>IF(RES_hhdet_in_tes!U83=0,"",RES_hhdet_in_tes!U83/RES_hhdet_in_fec!U83)</f>
        <v>0.70303464914567038</v>
      </c>
      <c r="V83" s="111">
        <f>IF(RES_hhdet_in_tes!V83=0,"",RES_hhdet_in_tes!V83/RES_hhdet_in_fec!V83)</f>
        <v>0.71246691630219017</v>
      </c>
      <c r="W83" s="111">
        <f>IF(RES_hhdet_in_tes!W83=0,"",RES_hhdet_in_tes!W83/RES_hhdet_in_fec!W83)</f>
        <v>0.72005386926656112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2.2074633167834747</v>
      </c>
      <c r="D85" s="124">
        <f>IF(RES_hhdet_in_tes!D85=0,"",RES_hhdet_in_tes!D85/RES_hhdet_in_fec!D85)</f>
        <v>2.2782585571961644</v>
      </c>
      <c r="E85" s="124">
        <f>IF(RES_hhdet_in_tes!E85=0,"",RES_hhdet_in_tes!E85/RES_hhdet_in_fec!E85)</f>
        <v>2.3498012978592508</v>
      </c>
      <c r="F85" s="124">
        <f>IF(RES_hhdet_in_tes!F85=0,"",RES_hhdet_in_tes!F85/RES_hhdet_in_fec!F85)</f>
        <v>2.4214208733708995</v>
      </c>
      <c r="G85" s="124">
        <f>IF(RES_hhdet_in_tes!G85=0,"",RES_hhdet_in_tes!G85/RES_hhdet_in_fec!G85)</f>
        <v>2.4937210120872746</v>
      </c>
      <c r="H85" s="124">
        <f>IF(RES_hhdet_in_tes!H85=0,"",RES_hhdet_in_tes!H85/RES_hhdet_in_fec!H85)</f>
        <v>2.5666239018542689</v>
      </c>
      <c r="I85" s="124">
        <f>IF(RES_hhdet_in_tes!I85=0,"",RES_hhdet_in_tes!I85/RES_hhdet_in_fec!I85)</f>
        <v>2.6402742232492735</v>
      </c>
      <c r="J85" s="124">
        <f>IF(RES_hhdet_in_tes!J85=0,"",RES_hhdet_in_tes!J85/RES_hhdet_in_fec!J85)</f>
        <v>2.7152737820292887</v>
      </c>
      <c r="K85" s="124">
        <f>IF(RES_hhdet_in_tes!K85=0,"",RES_hhdet_in_tes!K85/RES_hhdet_in_fec!K85)</f>
        <v>2.7921285893265022</v>
      </c>
      <c r="L85" s="124">
        <f>IF(RES_hhdet_in_tes!L85=0,"",RES_hhdet_in_tes!L85/RES_hhdet_in_fec!L85)</f>
        <v>2.8709637534303347</v>
      </c>
      <c r="M85" s="124">
        <f>IF(RES_hhdet_in_tes!M85=0,"",RES_hhdet_in_tes!M85/RES_hhdet_in_fec!M85)</f>
        <v>2.9651249284082075</v>
      </c>
      <c r="N85" s="124">
        <f>IF(RES_hhdet_in_tes!N85=0,"",RES_hhdet_in_tes!N85/RES_hhdet_in_fec!N85)</f>
        <v>3.0789796135787664</v>
      </c>
      <c r="O85" s="124">
        <f>IF(RES_hhdet_in_tes!O85=0,"",RES_hhdet_in_tes!O85/RES_hhdet_in_fec!O85)</f>
        <v>3.2149423713807894</v>
      </c>
      <c r="P85" s="124">
        <f>IF(RES_hhdet_in_tes!P85=0,"",RES_hhdet_in_tes!P85/RES_hhdet_in_fec!P85)</f>
        <v>3.362391054518592</v>
      </c>
      <c r="Q85" s="124">
        <f>IF(RES_hhdet_in_tes!Q85=0,"",RES_hhdet_in_tes!Q85/RES_hhdet_in_fec!Q85)</f>
        <v>3.4891060326086354</v>
      </c>
      <c r="R85" s="124">
        <f>IF(RES_hhdet_in_tes!R85=0,"",RES_hhdet_in_tes!R85/RES_hhdet_in_fec!R85)</f>
        <v>3.568601715264216</v>
      </c>
      <c r="S85" s="124">
        <f>IF(RES_hhdet_in_tes!S85=0,"",RES_hhdet_in_tes!S85/RES_hhdet_in_fec!S85)</f>
        <v>3.6318763754675056</v>
      </c>
      <c r="T85" s="124">
        <f>IF(RES_hhdet_in_tes!T85=0,"",RES_hhdet_in_tes!T85/RES_hhdet_in_fec!T85)</f>
        <v>3.684744762753283</v>
      </c>
      <c r="U85" s="124">
        <f>IF(RES_hhdet_in_tes!U85=0,"",RES_hhdet_in_tes!U85/RES_hhdet_in_fec!U85)</f>
        <v>3.7328746468222866</v>
      </c>
      <c r="V85" s="124">
        <f>IF(RES_hhdet_in_tes!V85=0,"",RES_hhdet_in_tes!V85/RES_hhdet_in_fec!V85)</f>
        <v>3.7819483286818745</v>
      </c>
      <c r="W85" s="124">
        <f>IF(RES_hhdet_in_tes!W85=0,"",RES_hhdet_in_tes!W85/RES_hhdet_in_fec!W85)</f>
        <v>3.8299921487112689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2.2074633167834747</v>
      </c>
      <c r="D86" s="111">
        <f>IF(RES_hhdet_in_tes!D86=0,"",RES_hhdet_in_tes!D86/RES_hhdet_in_fec!D86)</f>
        <v>2.2782585571961644</v>
      </c>
      <c r="E86" s="111">
        <f>IF(RES_hhdet_in_tes!E86=0,"",RES_hhdet_in_tes!E86/RES_hhdet_in_fec!E86)</f>
        <v>2.3498012978592508</v>
      </c>
      <c r="F86" s="111">
        <f>IF(RES_hhdet_in_tes!F86=0,"",RES_hhdet_in_tes!F86/RES_hhdet_in_fec!F86)</f>
        <v>2.4214208733708995</v>
      </c>
      <c r="G86" s="111">
        <f>IF(RES_hhdet_in_tes!G86=0,"",RES_hhdet_in_tes!G86/RES_hhdet_in_fec!G86)</f>
        <v>2.4937210120872746</v>
      </c>
      <c r="H86" s="111">
        <f>IF(RES_hhdet_in_tes!H86=0,"",RES_hhdet_in_tes!H86/RES_hhdet_in_fec!H86)</f>
        <v>2.5666239018542689</v>
      </c>
      <c r="I86" s="111">
        <f>IF(RES_hhdet_in_tes!I86=0,"",RES_hhdet_in_tes!I86/RES_hhdet_in_fec!I86)</f>
        <v>2.6402742232492735</v>
      </c>
      <c r="J86" s="111">
        <f>IF(RES_hhdet_in_tes!J86=0,"",RES_hhdet_in_tes!J86/RES_hhdet_in_fec!J86)</f>
        <v>2.7152737820292887</v>
      </c>
      <c r="K86" s="111">
        <f>IF(RES_hhdet_in_tes!K86=0,"",RES_hhdet_in_tes!K86/RES_hhdet_in_fec!K86)</f>
        <v>2.7921285893265022</v>
      </c>
      <c r="L86" s="111">
        <f>IF(RES_hhdet_in_tes!L86=0,"",RES_hhdet_in_tes!L86/RES_hhdet_in_fec!L86)</f>
        <v>2.8709637534303347</v>
      </c>
      <c r="M86" s="111">
        <f>IF(RES_hhdet_in_tes!M86=0,"",RES_hhdet_in_tes!M86/RES_hhdet_in_fec!M86)</f>
        <v>2.9651249284082075</v>
      </c>
      <c r="N86" s="111">
        <f>IF(RES_hhdet_in_tes!N86=0,"",RES_hhdet_in_tes!N86/RES_hhdet_in_fec!N86)</f>
        <v>3.0789796135787664</v>
      </c>
      <c r="O86" s="111">
        <f>IF(RES_hhdet_in_tes!O86=0,"",RES_hhdet_in_tes!O86/RES_hhdet_in_fec!O86)</f>
        <v>3.2149423713807894</v>
      </c>
      <c r="P86" s="111">
        <f>IF(RES_hhdet_in_tes!P86=0,"",RES_hhdet_in_tes!P86/RES_hhdet_in_fec!P86)</f>
        <v>3.362391054518592</v>
      </c>
      <c r="Q86" s="111">
        <f>IF(RES_hhdet_in_tes!Q86=0,"",RES_hhdet_in_tes!Q86/RES_hhdet_in_fec!Q86)</f>
        <v>3.4891060326086354</v>
      </c>
      <c r="R86" s="111">
        <f>IF(RES_hhdet_in_tes!R86=0,"",RES_hhdet_in_tes!R86/RES_hhdet_in_fec!R86)</f>
        <v>3.568601715264216</v>
      </c>
      <c r="S86" s="111">
        <f>IF(RES_hhdet_in_tes!S86=0,"",RES_hhdet_in_tes!S86/RES_hhdet_in_fec!S86)</f>
        <v>3.6318763754675056</v>
      </c>
      <c r="T86" s="111">
        <f>IF(RES_hhdet_in_tes!T86=0,"",RES_hhdet_in_tes!T86/RES_hhdet_in_fec!T86)</f>
        <v>3.684744762753283</v>
      </c>
      <c r="U86" s="111">
        <f>IF(RES_hhdet_in_tes!U86=0,"",RES_hhdet_in_tes!U86/RES_hhdet_in_fec!U86)</f>
        <v>3.7328746468222866</v>
      </c>
      <c r="V86" s="111">
        <f>IF(RES_hhdet_in_tes!V86=0,"",RES_hhdet_in_tes!V86/RES_hhdet_in_fec!V86)</f>
        <v>3.7819483286818745</v>
      </c>
      <c r="W86" s="111">
        <f>IF(RES_hhdet_in_tes!W86=0,"",RES_hhdet_in_tes!W86/RES_hhdet_in_fec!W86)</f>
        <v>3.8299921487112689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0.76992391303417729</v>
      </c>
      <c r="D87" s="124">
        <f>IF(RES_hhdet_in_tes!D87=0,"",RES_hhdet_in_tes!D87/RES_hhdet_in_fec!D87)</f>
        <v>0.73557686993187876</v>
      </c>
      <c r="E87" s="124">
        <f>IF(RES_hhdet_in_tes!E87=0,"",RES_hhdet_in_tes!E87/RES_hhdet_in_fec!E87)</f>
        <v>0.77118750688443571</v>
      </c>
      <c r="F87" s="124">
        <f>IF(RES_hhdet_in_tes!F87=0,"",RES_hhdet_in_tes!F87/RES_hhdet_in_fec!F87)</f>
        <v>0.73080176121333829</v>
      </c>
      <c r="G87" s="124">
        <f>IF(RES_hhdet_in_tes!G87=0,"",RES_hhdet_in_tes!G87/RES_hhdet_in_fec!G87)</f>
        <v>0.752951052749529</v>
      </c>
      <c r="H87" s="124">
        <f>IF(RES_hhdet_in_tes!H87=0,"",RES_hhdet_in_tes!H87/RES_hhdet_in_fec!H87)</f>
        <v>0.77067846512688787</v>
      </c>
      <c r="I87" s="124">
        <f>IF(RES_hhdet_in_tes!I87=0,"",RES_hhdet_in_tes!I87/RES_hhdet_in_fec!I87)</f>
        <v>0.87242307080111137</v>
      </c>
      <c r="J87" s="124">
        <f>IF(RES_hhdet_in_tes!J87=0,"",RES_hhdet_in_tes!J87/RES_hhdet_in_fec!J87)</f>
        <v>0.85584096354686712</v>
      </c>
      <c r="K87" s="124">
        <f>IF(RES_hhdet_in_tes!K87=0,"",RES_hhdet_in_tes!K87/RES_hhdet_in_fec!K87)</f>
        <v>0.77651328180509338</v>
      </c>
      <c r="L87" s="124">
        <f>IF(RES_hhdet_in_tes!L87=0,"",RES_hhdet_in_tes!L87/RES_hhdet_in_fec!L87)</f>
        <v>0.79073016371933103</v>
      </c>
      <c r="M87" s="124">
        <f>IF(RES_hhdet_in_tes!M87=0,"",RES_hhdet_in_tes!M87/RES_hhdet_in_fec!M87)</f>
        <v>0.77404394944806587</v>
      </c>
      <c r="N87" s="124">
        <f>IF(RES_hhdet_in_tes!N87=0,"",RES_hhdet_in_tes!N87/RES_hhdet_in_fec!N87)</f>
        <v>0.79418536587547672</v>
      </c>
      <c r="O87" s="124">
        <f>IF(RES_hhdet_in_tes!O87=0,"",RES_hhdet_in_tes!O87/RES_hhdet_in_fec!O87)</f>
        <v>0.80034659345713532</v>
      </c>
      <c r="P87" s="124">
        <f>IF(RES_hhdet_in_tes!P87=0,"",RES_hhdet_in_tes!P87/RES_hhdet_in_fec!P87)</f>
        <v>0.83668044726773017</v>
      </c>
      <c r="Q87" s="124">
        <f>IF(RES_hhdet_in_tes!Q87=0,"",RES_hhdet_in_tes!Q87/RES_hhdet_in_fec!Q87)</f>
        <v>0.89778526242531287</v>
      </c>
      <c r="R87" s="124">
        <f>IF(RES_hhdet_in_tes!R87=0,"",RES_hhdet_in_tes!R87/RES_hhdet_in_fec!R87)</f>
        <v>0.86836892547952149</v>
      </c>
      <c r="S87" s="124">
        <f>IF(RES_hhdet_in_tes!S87=0,"",RES_hhdet_in_tes!S87/RES_hhdet_in_fec!S87)</f>
        <v>0.86576237700468228</v>
      </c>
      <c r="T87" s="124">
        <f>IF(RES_hhdet_in_tes!T87=0,"",RES_hhdet_in_tes!T87/RES_hhdet_in_fec!T87)</f>
        <v>0.89895086965221405</v>
      </c>
      <c r="U87" s="124">
        <f>IF(RES_hhdet_in_tes!U87=0,"",RES_hhdet_in_tes!U87/RES_hhdet_in_fec!U87)</f>
        <v>0.87066497795745856</v>
      </c>
      <c r="V87" s="124">
        <f>IF(RES_hhdet_in_tes!V87=0,"",RES_hhdet_in_tes!V87/RES_hhdet_in_fec!V87)</f>
        <v>0.88247667342823954</v>
      </c>
      <c r="W87" s="124">
        <f>IF(RES_hhdet_in_tes!W87=0,"",RES_hhdet_in_tes!W87/RES_hhdet_in_fec!W87)</f>
        <v>0.86159742563802033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0.55487358530110409</v>
      </c>
      <c r="D88" s="111">
        <f>IF(RES_hhdet_in_tes!D88=0,"",RES_hhdet_in_tes!D88/RES_hhdet_in_fec!D88)</f>
        <v>0.56853500185757155</v>
      </c>
      <c r="E88" s="111">
        <f>IF(RES_hhdet_in_tes!E88=0,"",RES_hhdet_in_tes!E88/RES_hhdet_in_fec!E88)</f>
        <v>0.58232629034593142</v>
      </c>
      <c r="F88" s="111">
        <f>IF(RES_hhdet_in_tes!F88=0,"",RES_hhdet_in_tes!F88/RES_hhdet_in_fec!F88)</f>
        <v>0.59623419321507432</v>
      </c>
      <c r="G88" s="111">
        <f>IF(RES_hhdet_in_tes!G88=0,"",RES_hhdet_in_tes!G88/RES_hhdet_in_fec!G88)</f>
        <v>0.61024553169260354</v>
      </c>
      <c r="H88" s="111">
        <f>IF(RES_hhdet_in_tes!H88=0,"",RES_hhdet_in_tes!H88/RES_hhdet_in_fec!H88)</f>
        <v>0.62434460429579164</v>
      </c>
      <c r="I88" s="111">
        <f>IF(RES_hhdet_in_tes!I88=0,"",RES_hhdet_in_tes!I88/RES_hhdet_in_fec!I88)</f>
        <v>0.63851076468855117</v>
      </c>
      <c r="J88" s="111">
        <f>IF(RES_hhdet_in_tes!J88=0,"",RES_hhdet_in_tes!J88/RES_hhdet_in_fec!J88)</f>
        <v>0.65269949619605705</v>
      </c>
      <c r="K88" s="111">
        <f>IF(RES_hhdet_in_tes!K88=0,"",RES_hhdet_in_tes!K88/RES_hhdet_in_fec!K88)</f>
        <v>0.66685191078981276</v>
      </c>
      <c r="L88" s="111">
        <f>IF(RES_hhdet_in_tes!L88=0,"",RES_hhdet_in_tes!L88/RES_hhdet_in_fec!L88)</f>
        <v>0.68091574186698145</v>
      </c>
      <c r="M88" s="111">
        <f>IF(RES_hhdet_in_tes!M88=0,"",RES_hhdet_in_tes!M88/RES_hhdet_in_fec!M88)</f>
        <v>0.6938679730220233</v>
      </c>
      <c r="N88" s="111">
        <f>IF(RES_hhdet_in_tes!N88=0,"",RES_hhdet_in_tes!N88/RES_hhdet_in_fec!N88)</f>
        <v>0.70515942557474398</v>
      </c>
      <c r="O88" s="111">
        <f>IF(RES_hhdet_in_tes!O88=0,"",RES_hhdet_in_tes!O88/RES_hhdet_in_fec!O88)</f>
        <v>0.71449300380712766</v>
      </c>
      <c r="P88" s="111">
        <f>IF(RES_hhdet_in_tes!P88=0,"",RES_hhdet_in_tes!P88/RES_hhdet_in_fec!P88)</f>
        <v>0.72266836267228829</v>
      </c>
      <c r="Q88" s="111">
        <f>IF(RES_hhdet_in_tes!Q88=0,"",RES_hhdet_in_tes!Q88/RES_hhdet_in_fec!Q88)</f>
        <v>0.73240130695431005</v>
      </c>
      <c r="R88" s="111">
        <f>IF(RES_hhdet_in_tes!R88=0,"",RES_hhdet_in_tes!R88/RES_hhdet_in_fec!R88)</f>
        <v>0.74675222595767765</v>
      </c>
      <c r="S88" s="111">
        <f>IF(RES_hhdet_in_tes!S88=0,"",RES_hhdet_in_tes!S88/RES_hhdet_in_fec!S88)</f>
        <v>0.76283632237093091</v>
      </c>
      <c r="T88" s="111">
        <f>IF(RES_hhdet_in_tes!T88=0,"",RES_hhdet_in_tes!T88/RES_hhdet_in_fec!T88)</f>
        <v>0.77899843564090276</v>
      </c>
      <c r="U88" s="111">
        <f>IF(RES_hhdet_in_tes!U88=0,"",RES_hhdet_in_tes!U88/RES_hhdet_in_fec!U88)</f>
        <v>0.79388591458301805</v>
      </c>
      <c r="V88" s="111">
        <f>IF(RES_hhdet_in_tes!V88=0,"",RES_hhdet_in_tes!V88/RES_hhdet_in_fec!V88)</f>
        <v>0.80636499498991987</v>
      </c>
      <c r="W88" s="111">
        <f>IF(RES_hhdet_in_tes!W88=0,"",RES_hhdet_in_tes!W88/RES_hhdet_in_fec!W88)</f>
        <v>0.8164026873617185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>
        <f>IF(RES_hhdet_in_tes!I89=0,"",RES_hhdet_in_tes!I89/RES_hhdet_in_fec!I89)</f>
        <v>0.89344494333705105</v>
      </c>
      <c r="J89" s="111">
        <f>IF(RES_hhdet_in_tes!J89=0,"",RES_hhdet_in_tes!J89/RES_hhdet_in_fec!J89)</f>
        <v>0.9040607298714991</v>
      </c>
      <c r="K89" s="111">
        <f>IF(RES_hhdet_in_tes!K89=0,"",RES_hhdet_in_tes!K89/RES_hhdet_in_fec!K89)</f>
        <v>0.90963388478432328</v>
      </c>
      <c r="L89" s="111">
        <f>IF(RES_hhdet_in_tes!L89=0,"",RES_hhdet_in_tes!L89/RES_hhdet_in_fec!L89)</f>
        <v>0.91355521821030361</v>
      </c>
      <c r="M89" s="111">
        <f>IF(RES_hhdet_in_tes!M89=0,"",RES_hhdet_in_tes!M89/RES_hhdet_in_fec!M89)</f>
        <v>0.92265088509390436</v>
      </c>
      <c r="N89" s="111">
        <f>IF(RES_hhdet_in_tes!N89=0,"",RES_hhdet_in_tes!N89/RES_hhdet_in_fec!N89)</f>
        <v>0.93502937875241099</v>
      </c>
      <c r="O89" s="111">
        <f>IF(RES_hhdet_in_tes!O89=0,"",RES_hhdet_in_tes!O89/RES_hhdet_in_fec!O89)</f>
        <v>0.93122254964849371</v>
      </c>
      <c r="P89" s="111" t="str">
        <f>IF(RES_hhdet_in_tes!P89=0,"",RES_hhdet_in_tes!P89/RES_hhdet_in_fec!P89)</f>
        <v/>
      </c>
      <c r="Q89" s="111">
        <f>IF(RES_hhdet_in_tes!Q89=0,"",RES_hhdet_in_tes!Q89/RES_hhdet_in_fec!Q89)</f>
        <v>0.94355229899984028</v>
      </c>
      <c r="R89" s="111">
        <f>IF(RES_hhdet_in_tes!R89=0,"",RES_hhdet_in_tes!R89/RES_hhdet_in_fec!R89)</f>
        <v>0.93680318720291123</v>
      </c>
      <c r="S89" s="111">
        <f>IF(RES_hhdet_in_tes!S89=0,"",RES_hhdet_in_tes!S89/RES_hhdet_in_fec!S89)</f>
        <v>0.93898930249802881</v>
      </c>
      <c r="T89" s="111">
        <f>IF(RES_hhdet_in_tes!T89=0,"",RES_hhdet_in_tes!T89/RES_hhdet_in_fec!T89)</f>
        <v>0.94757615766580772</v>
      </c>
      <c r="U89" s="111">
        <f>IF(RES_hhdet_in_tes!U89=0,"",RES_hhdet_in_tes!U89/RES_hhdet_in_fec!U89)</f>
        <v>0.95156429660479902</v>
      </c>
      <c r="V89" s="111">
        <f>IF(RES_hhdet_in_tes!V89=0,"",RES_hhdet_in_tes!V89/RES_hhdet_in_fec!V89)</f>
        <v>0.95580444360217887</v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>
        <f>IF(RES_hhdet_in_tes!I90=0,"",RES_hhdet_in_tes!I90/RES_hhdet_in_fec!I90)</f>
        <v>0.63851076468855117</v>
      </c>
      <c r="J90" s="112">
        <f>IF(RES_hhdet_in_tes!J90=0,"",RES_hhdet_in_tes!J90/RES_hhdet_in_fec!J90)</f>
        <v>0.65269949619605705</v>
      </c>
      <c r="K90" s="112">
        <f>IF(RES_hhdet_in_tes!K90=0,"",RES_hhdet_in_tes!K90/RES_hhdet_in_fec!K90)</f>
        <v>0.66685191078981276</v>
      </c>
      <c r="L90" s="112">
        <f>IF(RES_hhdet_in_tes!L90=0,"",RES_hhdet_in_tes!L90/RES_hhdet_in_fec!L90)</f>
        <v>0.68091574186698145</v>
      </c>
      <c r="M90" s="112">
        <f>IF(RES_hhdet_in_tes!M90=0,"",RES_hhdet_in_tes!M90/RES_hhdet_in_fec!M90)</f>
        <v>0.6938679730220233</v>
      </c>
      <c r="N90" s="112">
        <f>IF(RES_hhdet_in_tes!N90=0,"",RES_hhdet_in_tes!N90/RES_hhdet_in_fec!N90)</f>
        <v>0.70515942557474398</v>
      </c>
      <c r="O90" s="112">
        <f>IF(RES_hhdet_in_tes!O90=0,"",RES_hhdet_in_tes!O90/RES_hhdet_in_fec!O90)</f>
        <v>0.71449300380712766</v>
      </c>
      <c r="P90" s="112" t="str">
        <f>IF(RES_hhdet_in_tes!P90=0,"",RES_hhdet_in_tes!P90/RES_hhdet_in_fec!P90)</f>
        <v/>
      </c>
      <c r="Q90" s="112">
        <f>IF(RES_hhdet_in_tes!Q90=0,"",RES_hhdet_in_tes!Q90/RES_hhdet_in_fec!Q90)</f>
        <v>0.73240130695431016</v>
      </c>
      <c r="R90" s="112">
        <f>IF(RES_hhdet_in_tes!R90=0,"",RES_hhdet_in_tes!R90/RES_hhdet_in_fec!R90)</f>
        <v>0.74675222595767765</v>
      </c>
      <c r="S90" s="112">
        <f>IF(RES_hhdet_in_tes!S90=0,"",RES_hhdet_in_tes!S90/RES_hhdet_in_fec!S90)</f>
        <v>0.76283632237093091</v>
      </c>
      <c r="T90" s="112">
        <f>IF(RES_hhdet_in_tes!T90=0,"",RES_hhdet_in_tes!T90/RES_hhdet_in_fec!T90)</f>
        <v>0.77899843564090276</v>
      </c>
      <c r="U90" s="112">
        <f>IF(RES_hhdet_in_tes!U90=0,"",RES_hhdet_in_tes!U90/RES_hhdet_in_fec!U90)</f>
        <v>0.79388591458301805</v>
      </c>
      <c r="V90" s="112">
        <f>IF(RES_hhdet_in_tes!V90=0,"",RES_hhdet_in_tes!V90/RES_hhdet_in_fec!V90)</f>
        <v>0.80636499498991987</v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 t="str">
        <f>IF(RES_hhdet_in_tes!P91=0,"",RES_hhdet_in_tes!P91/RES_hhdet_in_fec!P91)</f>
        <v/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0.53833539797966323</v>
      </c>
      <c r="D92" s="112">
        <f>IF(RES_hhdet_in_tes!D92=0,"",RES_hhdet_in_tes!D92/RES_hhdet_in_fec!D92)</f>
        <v>0.54014046083818612</v>
      </c>
      <c r="E92" s="112">
        <f>IF(RES_hhdet_in_tes!E92=0,"",RES_hhdet_in_tes!E92/RES_hhdet_in_fec!E92)</f>
        <v>0.54224434089569773</v>
      </c>
      <c r="F92" s="112">
        <f>IF(RES_hhdet_in_tes!F92=0,"",RES_hhdet_in_tes!F92/RES_hhdet_in_fec!F92)</f>
        <v>0.54438896875307141</v>
      </c>
      <c r="G92" s="112">
        <f>IF(RES_hhdet_in_tes!G92=0,"",RES_hhdet_in_tes!G92/RES_hhdet_in_fec!G92)</f>
        <v>0.54680878967457147</v>
      </c>
      <c r="H92" s="112">
        <f>IF(RES_hhdet_in_tes!H92=0,"",RES_hhdet_in_tes!H92/RES_hhdet_in_fec!H92)</f>
        <v>0.54947511054450759</v>
      </c>
      <c r="I92" s="112">
        <f>IF(RES_hhdet_in_tes!I92=0,"",RES_hhdet_in_tes!I92/RES_hhdet_in_fec!I92)</f>
        <v>0.55244569868284477</v>
      </c>
      <c r="J92" s="112">
        <f>IF(RES_hhdet_in_tes!J92=0,"",RES_hhdet_in_tes!J92/RES_hhdet_in_fec!J92)</f>
        <v>0.55595720640945145</v>
      </c>
      <c r="K92" s="112">
        <f>IF(RES_hhdet_in_tes!K92=0,"",RES_hhdet_in_tes!K92/RES_hhdet_in_fec!K92)</f>
        <v>0.56021085044317931</v>
      </c>
      <c r="L92" s="112">
        <f>IF(RES_hhdet_in_tes!L92=0,"",RES_hhdet_in_tes!L92/RES_hhdet_in_fec!L92)</f>
        <v>0.56526046450578848</v>
      </c>
      <c r="M92" s="112">
        <f>IF(RES_hhdet_in_tes!M92=0,"",RES_hhdet_in_tes!M92/RES_hhdet_in_fec!M92)</f>
        <v>0.57588098600704718</v>
      </c>
      <c r="N92" s="112">
        <f>IF(RES_hhdet_in_tes!N92=0,"",RES_hhdet_in_tes!N92/RES_hhdet_in_fec!N92)</f>
        <v>0.59358797679865838</v>
      </c>
      <c r="O92" s="112">
        <f>IF(RES_hhdet_in_tes!O92=0,"",RES_hhdet_in_tes!O92/RES_hhdet_in_fec!O92)</f>
        <v>0.61964658752192869</v>
      </c>
      <c r="P92" s="112">
        <f>IF(RES_hhdet_in_tes!P92=0,"",RES_hhdet_in_tes!P92/RES_hhdet_in_fec!P92)</f>
        <v>0.65139782682131275</v>
      </c>
      <c r="Q92" s="112">
        <f>IF(RES_hhdet_in_tes!Q92=0,"",RES_hhdet_in_tes!Q92/RES_hhdet_in_fec!Q92)</f>
        <v>0.68022642672863454</v>
      </c>
      <c r="R92" s="112">
        <f>IF(RES_hhdet_in_tes!R92=0,"",RES_hhdet_in_tes!R92/RES_hhdet_in_fec!R92)</f>
        <v>0.69968220495095368</v>
      </c>
      <c r="S92" s="112">
        <f>IF(RES_hhdet_in_tes!S92=0,"",RES_hhdet_in_tes!S92/RES_hhdet_in_fec!S92)</f>
        <v>0.71843050032884603</v>
      </c>
      <c r="T92" s="112">
        <f>IF(RES_hhdet_in_tes!T92=0,"",RES_hhdet_in_tes!T92/RES_hhdet_in_fec!T92)</f>
        <v>0.73541008859560086</v>
      </c>
      <c r="U92" s="112">
        <f>IF(RES_hhdet_in_tes!U92=0,"",RES_hhdet_in_tes!U92/RES_hhdet_in_fec!U92)</f>
        <v>0.74955974548456661</v>
      </c>
      <c r="V92" s="112">
        <f>IF(RES_hhdet_in_tes!V92=0,"",RES_hhdet_in_tes!V92/RES_hhdet_in_fec!V92)</f>
        <v>0.75981824672906662</v>
      </c>
      <c r="W92" s="112">
        <f>IF(RES_hhdet_in_tes!W92=0,"",RES_hhdet_in_tes!W92/RES_hhdet_in_fec!W92)</f>
        <v>0.76464372388783541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0.85623098007395104</v>
      </c>
      <c r="D93" s="113">
        <f>IF(RES_hhdet_in_tes!D93=0,"",RES_hhdet_in_tes!D93/RES_hhdet_in_fec!D93)</f>
        <v>0.85363276316283887</v>
      </c>
      <c r="E93" s="113">
        <f>IF(RES_hhdet_in_tes!E93=0,"",RES_hhdet_in_tes!E93/RES_hhdet_in_fec!E93)</f>
        <v>0.85825987608868348</v>
      </c>
      <c r="F93" s="113">
        <f>IF(RES_hhdet_in_tes!F93=0,"",RES_hhdet_in_tes!F93/RES_hhdet_in_fec!F93)</f>
        <v>0.85694497185819585</v>
      </c>
      <c r="G93" s="113">
        <f>IF(RES_hhdet_in_tes!G93=0,"",RES_hhdet_in_tes!G93/RES_hhdet_in_fec!G93)</f>
        <v>0.84175152337598613</v>
      </c>
      <c r="H93" s="113">
        <f>IF(RES_hhdet_in_tes!H93=0,"",RES_hhdet_in_tes!H93/RES_hhdet_in_fec!H93)</f>
        <v>0.85687829234320301</v>
      </c>
      <c r="I93" s="113">
        <f>IF(RES_hhdet_in_tes!I93=0,"",RES_hhdet_in_tes!I93/RES_hhdet_in_fec!I93)</f>
        <v>0.85818071638178384</v>
      </c>
      <c r="J93" s="113">
        <f>IF(RES_hhdet_in_tes!J93=0,"",RES_hhdet_in_tes!J93/RES_hhdet_in_fec!J93)</f>
        <v>0.86194669031547955</v>
      </c>
      <c r="K93" s="113">
        <f>IF(RES_hhdet_in_tes!K93=0,"",RES_hhdet_in_tes!K93/RES_hhdet_in_fec!K93)</f>
        <v>0.86355132314361116</v>
      </c>
      <c r="L93" s="113">
        <f>IF(RES_hhdet_in_tes!L93=0,"",RES_hhdet_in_tes!L93/RES_hhdet_in_fec!L93)</f>
        <v>0.86659664847586992</v>
      </c>
      <c r="M93" s="113">
        <f>IF(RES_hhdet_in_tes!M93=0,"",RES_hhdet_in_tes!M93/RES_hhdet_in_fec!M93)</f>
        <v>0.89707028259164989</v>
      </c>
      <c r="N93" s="113">
        <f>IF(RES_hhdet_in_tes!N93=0,"",RES_hhdet_in_tes!N93/RES_hhdet_in_fec!N93)</f>
        <v>0.99320005814267842</v>
      </c>
      <c r="O93" s="113">
        <f>IF(RES_hhdet_in_tes!O93=0,"",RES_hhdet_in_tes!O93/RES_hhdet_in_fec!O93)</f>
        <v>0.89766787568707451</v>
      </c>
      <c r="P93" s="113">
        <f>IF(RES_hhdet_in_tes!P93=0,"",RES_hhdet_in_tes!P93/RES_hhdet_in_fec!P93)</f>
        <v>0.91191551749908406</v>
      </c>
      <c r="Q93" s="113">
        <f>IF(RES_hhdet_in_tes!Q93=0,"",RES_hhdet_in_tes!Q93/RES_hhdet_in_fec!Q93)</f>
        <v>0.92641705002149222</v>
      </c>
      <c r="R93" s="113">
        <f>IF(RES_hhdet_in_tes!R93=0,"",RES_hhdet_in_tes!R93/RES_hhdet_in_fec!R93)</f>
        <v>0.92222095481291244</v>
      </c>
      <c r="S93" s="113">
        <f>IF(RES_hhdet_in_tes!S93=0,"",RES_hhdet_in_tes!S93/RES_hhdet_in_fec!S93)</f>
        <v>0.92653850000149163</v>
      </c>
      <c r="T93" s="113">
        <f>IF(RES_hhdet_in_tes!T93=0,"",RES_hhdet_in_tes!T93/RES_hhdet_in_fec!T93)</f>
        <v>0.93361989892611896</v>
      </c>
      <c r="U93" s="113">
        <f>IF(RES_hhdet_in_tes!U93=0,"",RES_hhdet_in_tes!U93/RES_hhdet_in_fec!U93)</f>
        <v>0.94008363578464826</v>
      </c>
      <c r="V93" s="113" t="str">
        <f>IF(RES_hhdet_in_tes!V93=0,"",RES_hhdet_in_tes!V93/RES_hhdet_in_fec!V93)</f>
        <v/>
      </c>
      <c r="W93" s="113">
        <f>IF(RES_hhdet_in_tes!W93=0,"",RES_hhdet_in_tes!W93/RES_hhdet_in_fec!W93)</f>
        <v>0.94384804900397312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0.53833539797966323</v>
      </c>
      <c r="D94" s="111">
        <f>IF(RES_hhdet_in_tes!D94=0,"",RES_hhdet_in_tes!D94/RES_hhdet_in_fec!D94)</f>
        <v>0.54014046083818612</v>
      </c>
      <c r="E94" s="111">
        <f>IF(RES_hhdet_in_tes!E94=0,"",RES_hhdet_in_tes!E94/RES_hhdet_in_fec!E94)</f>
        <v>0.54224434089569773</v>
      </c>
      <c r="F94" s="111">
        <f>IF(RES_hhdet_in_tes!F94=0,"",RES_hhdet_in_tes!F94/RES_hhdet_in_fec!F94)</f>
        <v>0.54438896875307141</v>
      </c>
      <c r="G94" s="111">
        <f>IF(RES_hhdet_in_tes!G94=0,"",RES_hhdet_in_tes!G94/RES_hhdet_in_fec!G94)</f>
        <v>0.54680878967457147</v>
      </c>
      <c r="H94" s="111">
        <f>IF(RES_hhdet_in_tes!H94=0,"",RES_hhdet_in_tes!H94/RES_hhdet_in_fec!H94)</f>
        <v>0.54947511054450759</v>
      </c>
      <c r="I94" s="111">
        <f>IF(RES_hhdet_in_tes!I94=0,"",RES_hhdet_in_tes!I94/RES_hhdet_in_fec!I94)</f>
        <v>0.55244569868284477</v>
      </c>
      <c r="J94" s="111">
        <f>IF(RES_hhdet_in_tes!J94=0,"",RES_hhdet_in_tes!J94/RES_hhdet_in_fec!J94)</f>
        <v>0.55595720640945145</v>
      </c>
      <c r="K94" s="111">
        <f>IF(RES_hhdet_in_tes!K94=0,"",RES_hhdet_in_tes!K94/RES_hhdet_in_fec!K94)</f>
        <v>0.56021085044317931</v>
      </c>
      <c r="L94" s="111">
        <f>IF(RES_hhdet_in_tes!L94=0,"",RES_hhdet_in_tes!L94/RES_hhdet_in_fec!L94)</f>
        <v>0.56526046450578848</v>
      </c>
      <c r="M94" s="111">
        <f>IF(RES_hhdet_in_tes!M94=0,"",RES_hhdet_in_tes!M94/RES_hhdet_in_fec!M94)</f>
        <v>0.57588098600704718</v>
      </c>
      <c r="N94" s="111">
        <f>IF(RES_hhdet_in_tes!N94=0,"",RES_hhdet_in_tes!N94/RES_hhdet_in_fec!N94)</f>
        <v>0.59358797679865838</v>
      </c>
      <c r="O94" s="111">
        <f>IF(RES_hhdet_in_tes!O94=0,"",RES_hhdet_in_tes!O94/RES_hhdet_in_fec!O94)</f>
        <v>0.61964658752192869</v>
      </c>
      <c r="P94" s="111">
        <f>IF(RES_hhdet_in_tes!P94=0,"",RES_hhdet_in_tes!P94/RES_hhdet_in_fec!P94)</f>
        <v>0.65139782682131286</v>
      </c>
      <c r="Q94" s="111">
        <f>IF(RES_hhdet_in_tes!Q94=0,"",RES_hhdet_in_tes!Q94/RES_hhdet_in_fec!Q94)</f>
        <v>0.68022642672863465</v>
      </c>
      <c r="R94" s="111">
        <f>IF(RES_hhdet_in_tes!R94=0,"",RES_hhdet_in_tes!R94/RES_hhdet_in_fec!R94)</f>
        <v>0.69968220495095368</v>
      </c>
      <c r="S94" s="111">
        <f>IF(RES_hhdet_in_tes!S94=0,"",RES_hhdet_in_tes!S94/RES_hhdet_in_fec!S94)</f>
        <v>0.71843050032884603</v>
      </c>
      <c r="T94" s="111">
        <f>IF(RES_hhdet_in_tes!T94=0,"",RES_hhdet_in_tes!T94/RES_hhdet_in_fec!T94)</f>
        <v>0.73541008859560075</v>
      </c>
      <c r="U94" s="111">
        <f>IF(RES_hhdet_in_tes!U94=0,"",RES_hhdet_in_tes!U94/RES_hhdet_in_fec!U94)</f>
        <v>0.74955974548456661</v>
      </c>
      <c r="V94" s="111" t="str">
        <f>IF(RES_hhdet_in_tes!V94=0,"",RES_hhdet_in_tes!V94/RES_hhdet_in_fec!V94)</f>
        <v/>
      </c>
      <c r="W94" s="111">
        <f>IF(RES_hhdet_in_tes!W94=0,"",RES_hhdet_in_tes!W94/RES_hhdet_in_fec!W94)</f>
        <v>0.76464372388783541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 t="str">
        <f>IF(RES_hhdet_in_tes!V95=0,"",RES_hhdet_in_tes!V95/RES_hhdet_in_fec!V95)</f>
        <v/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0.60436321701650553</v>
      </c>
      <c r="D96" s="112">
        <f>IF(RES_hhdet_in_tes!D96=0,"",RES_hhdet_in_tes!D96/RES_hhdet_in_fec!D96)</f>
        <v>0.60610190070916359</v>
      </c>
      <c r="E96" s="112">
        <f>IF(RES_hhdet_in_tes!E96=0,"",RES_hhdet_in_tes!E96/RES_hhdet_in_fec!E96)</f>
        <v>0.60797431376666522</v>
      </c>
      <c r="F96" s="112">
        <f>IF(RES_hhdet_in_tes!F96=0,"",RES_hhdet_in_tes!F96/RES_hhdet_in_fec!F96)</f>
        <v>0.60986471306188972</v>
      </c>
      <c r="G96" s="112">
        <f>IF(RES_hhdet_in_tes!G96=0,"",RES_hhdet_in_tes!G96/RES_hhdet_in_fec!G96)</f>
        <v>0.61187934117220477</v>
      </c>
      <c r="H96" s="112">
        <f>IF(RES_hhdet_in_tes!H96=0,"",RES_hhdet_in_tes!H96/RES_hhdet_in_fec!H96)</f>
        <v>0.61400628973311688</v>
      </c>
      <c r="I96" s="112">
        <f>IF(RES_hhdet_in_tes!I96=0,"",RES_hhdet_in_tes!I96/RES_hhdet_in_fec!I96)</f>
        <v>0.61627322898168213</v>
      </c>
      <c r="J96" s="112">
        <f>IF(RES_hhdet_in_tes!J96=0,"",RES_hhdet_in_tes!J96/RES_hhdet_in_fec!J96)</f>
        <v>0.61879091846064871</v>
      </c>
      <c r="K96" s="112">
        <f>IF(RES_hhdet_in_tes!K96=0,"",RES_hhdet_in_tes!K96/RES_hhdet_in_fec!K96)</f>
        <v>0.62165751330973107</v>
      </c>
      <c r="L96" s="112">
        <f>IF(RES_hhdet_in_tes!L96=0,"",RES_hhdet_in_tes!L96/RES_hhdet_in_fec!L96)</f>
        <v>0.62490736657654999</v>
      </c>
      <c r="M96" s="112">
        <f>IF(RES_hhdet_in_tes!M96=0,"",RES_hhdet_in_tes!M96/RES_hhdet_in_fec!M96)</f>
        <v>0.63079233992305017</v>
      </c>
      <c r="N96" s="112">
        <f>IF(RES_hhdet_in_tes!N96=0,"",RES_hhdet_in_tes!N96/RES_hhdet_in_fec!N96)</f>
        <v>0.64030186753103879</v>
      </c>
      <c r="O96" s="112">
        <f>IF(RES_hhdet_in_tes!O96=0,"",RES_hhdet_in_tes!O96/RES_hhdet_in_fec!O96)</f>
        <v>0.65470478331219994</v>
      </c>
      <c r="P96" s="112">
        <f>IF(RES_hhdet_in_tes!P96=0,"",RES_hhdet_in_tes!P96/RES_hhdet_in_fec!P96)</f>
        <v>0.67344112783628773</v>
      </c>
      <c r="Q96" s="112">
        <f>IF(RES_hhdet_in_tes!Q96=0,"",RES_hhdet_in_tes!Q96/RES_hhdet_in_fec!Q96)</f>
        <v>0.69182598793737782</v>
      </c>
      <c r="R96" s="112">
        <f>IF(RES_hhdet_in_tes!R96=0,"",RES_hhdet_in_tes!R96/RES_hhdet_in_fec!R96)</f>
        <v>0.70500527926086576</v>
      </c>
      <c r="S96" s="112">
        <f>IF(RES_hhdet_in_tes!S96=0,"",RES_hhdet_in_tes!S96/RES_hhdet_in_fec!S96)</f>
        <v>0.71805464278636877</v>
      </c>
      <c r="T96" s="112">
        <f>IF(RES_hhdet_in_tes!T96=0,"",RES_hhdet_in_tes!T96/RES_hhdet_in_fec!T96)</f>
        <v>0.7307004576008822</v>
      </c>
      <c r="U96" s="112">
        <f>IF(RES_hhdet_in_tes!U96=0,"",RES_hhdet_in_tes!U96/RES_hhdet_in_fec!U96)</f>
        <v>0.74257957801151775</v>
      </c>
      <c r="V96" s="112">
        <f>IF(RES_hhdet_in_tes!V96=0,"",RES_hhdet_in_tes!V96/RES_hhdet_in_fec!V96)</f>
        <v>0.75313486581620426</v>
      </c>
      <c r="W96" s="112">
        <f>IF(RES_hhdet_in_tes!W96=0,"",RES_hhdet_in_tes!W96/RES_hhdet_in_fec!W96)</f>
        <v>0.76144391790230026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0.88632756425708847</v>
      </c>
      <c r="D97" s="113">
        <f>IF(RES_hhdet_in_tes!D97=0,"",RES_hhdet_in_tes!D97/RES_hhdet_in_fec!D97)</f>
        <v>0.88450781694406466</v>
      </c>
      <c r="E97" s="113">
        <f>IF(RES_hhdet_in_tes!E97=0,"",RES_hhdet_in_tes!E97/RES_hhdet_in_fec!E97)</f>
        <v>0.88864470047485045</v>
      </c>
      <c r="F97" s="113">
        <f>IF(RES_hhdet_in_tes!F97=0,"",RES_hhdet_in_tes!F97/RES_hhdet_in_fec!F97)</f>
        <v>0.88723741738564454</v>
      </c>
      <c r="G97" s="113">
        <f>IF(RES_hhdet_in_tes!G97=0,"",RES_hhdet_in_tes!G97/RES_hhdet_in_fec!G97)</f>
        <v>0.87492424947713698</v>
      </c>
      <c r="H97" s="113">
        <f>IF(RES_hhdet_in_tes!H97=0,"",RES_hhdet_in_tes!H97/RES_hhdet_in_fec!H97)</f>
        <v>0.88682407785039286</v>
      </c>
      <c r="I97" s="113">
        <f>IF(RES_hhdet_in_tes!I97=0,"",RES_hhdet_in_tes!I97/RES_hhdet_in_fec!I97)</f>
        <v>0.88650626696467583</v>
      </c>
      <c r="J97" s="113">
        <f>IF(RES_hhdet_in_tes!J97=0,"",RES_hhdet_in_tes!J97/RES_hhdet_in_fec!J97)</f>
        <v>0.88933813945064177</v>
      </c>
      <c r="K97" s="113">
        <f>IF(RES_hhdet_in_tes!K97=0,"",RES_hhdet_in_tes!K97/RES_hhdet_in_fec!K97)</f>
        <v>0.88966255391572491</v>
      </c>
      <c r="L97" s="113">
        <f>IF(RES_hhdet_in_tes!L97=0,"",RES_hhdet_in_tes!L97/RES_hhdet_in_fec!L97)</f>
        <v>0.89029816140908224</v>
      </c>
      <c r="M97" s="113">
        <f>IF(RES_hhdet_in_tes!M97=0,"",RES_hhdet_in_tes!M97/RES_hhdet_in_fec!M97)</f>
        <v>0.89483345001039383</v>
      </c>
      <c r="N97" s="113">
        <f>IF(RES_hhdet_in_tes!N97=0,"",RES_hhdet_in_tes!N97/RES_hhdet_in_fec!N97)</f>
        <v>0.91408368151982133</v>
      </c>
      <c r="O97" s="113">
        <f>IF(RES_hhdet_in_tes!O97=0,"",RES_hhdet_in_tes!O97/RES_hhdet_in_fec!O97)</f>
        <v>0.91214320440427421</v>
      </c>
      <c r="P97" s="113">
        <f>IF(RES_hhdet_in_tes!P97=0,"",RES_hhdet_in_tes!P97/RES_hhdet_in_fec!P97)</f>
        <v>0.92004787973699365</v>
      </c>
      <c r="Q97" s="113">
        <f>IF(RES_hhdet_in_tes!Q97=0,"",RES_hhdet_in_tes!Q97/RES_hhdet_in_fec!Q97)</f>
        <v>0.92911495025053381</v>
      </c>
      <c r="R97" s="113">
        <f>IF(RES_hhdet_in_tes!R97=0,"",RES_hhdet_in_tes!R97/RES_hhdet_in_fec!R97)</f>
        <v>0.92262382270097865</v>
      </c>
      <c r="S97" s="113">
        <f>IF(RES_hhdet_in_tes!S97=0,"",RES_hhdet_in_tes!S97/RES_hhdet_in_fec!S97)</f>
        <v>0.92499952728409429</v>
      </c>
      <c r="T97" s="113">
        <f>IF(RES_hhdet_in_tes!T97=0,"",RES_hhdet_in_tes!T97/RES_hhdet_in_fec!T97)</f>
        <v>0.93100643694547613</v>
      </c>
      <c r="U97" s="113">
        <f>IF(RES_hhdet_in_tes!U97=0,"",RES_hhdet_in_tes!U97/RES_hhdet_in_fec!U97)</f>
        <v>0.93699537548442646</v>
      </c>
      <c r="V97" s="113">
        <f>IF(RES_hhdet_in_tes!V97=0,"",RES_hhdet_in_tes!V97/RES_hhdet_in_fec!V97)</f>
        <v>0.94103995771403504</v>
      </c>
      <c r="W97" s="113">
        <f>IF(RES_hhdet_in_tes!W97=0,"",RES_hhdet_in_tes!W97/RES_hhdet_in_fec!W97)</f>
        <v>0.9419512571925307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0.60436321701650553</v>
      </c>
      <c r="D98" s="111">
        <f>IF(RES_hhdet_in_tes!D98=0,"",RES_hhdet_in_tes!D98/RES_hhdet_in_fec!D98)</f>
        <v>0.60610190070916359</v>
      </c>
      <c r="E98" s="111">
        <f>IF(RES_hhdet_in_tes!E98=0,"",RES_hhdet_in_tes!E98/RES_hhdet_in_fec!E98)</f>
        <v>0.60797431376666522</v>
      </c>
      <c r="F98" s="111">
        <f>IF(RES_hhdet_in_tes!F98=0,"",RES_hhdet_in_tes!F98/RES_hhdet_in_fec!F98)</f>
        <v>0.60986471306188972</v>
      </c>
      <c r="G98" s="111">
        <f>IF(RES_hhdet_in_tes!G98=0,"",RES_hhdet_in_tes!G98/RES_hhdet_in_fec!G98)</f>
        <v>0.61187934117220477</v>
      </c>
      <c r="H98" s="111">
        <f>IF(RES_hhdet_in_tes!H98=0,"",RES_hhdet_in_tes!H98/RES_hhdet_in_fec!H98)</f>
        <v>0.61400628973311688</v>
      </c>
      <c r="I98" s="111">
        <f>IF(RES_hhdet_in_tes!I98=0,"",RES_hhdet_in_tes!I98/RES_hhdet_in_fec!I98)</f>
        <v>0.61627322898168213</v>
      </c>
      <c r="J98" s="111">
        <f>IF(RES_hhdet_in_tes!J98=0,"",RES_hhdet_in_tes!J98/RES_hhdet_in_fec!J98)</f>
        <v>0.61879091846064871</v>
      </c>
      <c r="K98" s="111">
        <f>IF(RES_hhdet_in_tes!K98=0,"",RES_hhdet_in_tes!K98/RES_hhdet_in_fec!K98)</f>
        <v>0.62165751330973118</v>
      </c>
      <c r="L98" s="111">
        <f>IF(RES_hhdet_in_tes!L98=0,"",RES_hhdet_in_tes!L98/RES_hhdet_in_fec!L98)</f>
        <v>0.62490736657654999</v>
      </c>
      <c r="M98" s="111">
        <f>IF(RES_hhdet_in_tes!M98=0,"",RES_hhdet_in_tes!M98/RES_hhdet_in_fec!M98)</f>
        <v>0.63079233992305017</v>
      </c>
      <c r="N98" s="111">
        <f>IF(RES_hhdet_in_tes!N98=0,"",RES_hhdet_in_tes!N98/RES_hhdet_in_fec!N98)</f>
        <v>0.64030186753103879</v>
      </c>
      <c r="O98" s="111">
        <f>IF(RES_hhdet_in_tes!O98=0,"",RES_hhdet_in_tes!O98/RES_hhdet_in_fec!O98)</f>
        <v>0.65470478331219994</v>
      </c>
      <c r="P98" s="111">
        <f>IF(RES_hhdet_in_tes!P98=0,"",RES_hhdet_in_tes!P98/RES_hhdet_in_fec!P98)</f>
        <v>0.67344112783628773</v>
      </c>
      <c r="Q98" s="111">
        <f>IF(RES_hhdet_in_tes!Q98=0,"",RES_hhdet_in_tes!Q98/RES_hhdet_in_fec!Q98)</f>
        <v>0.69182598793737782</v>
      </c>
      <c r="R98" s="111">
        <f>IF(RES_hhdet_in_tes!R98=0,"",RES_hhdet_in_tes!R98/RES_hhdet_in_fec!R98)</f>
        <v>0.70500527926086576</v>
      </c>
      <c r="S98" s="111">
        <f>IF(RES_hhdet_in_tes!S98=0,"",RES_hhdet_in_tes!S98/RES_hhdet_in_fec!S98)</f>
        <v>0.71805464278636877</v>
      </c>
      <c r="T98" s="111">
        <f>IF(RES_hhdet_in_tes!T98=0,"",RES_hhdet_in_tes!T98/RES_hhdet_in_fec!T98)</f>
        <v>0.7307004576008822</v>
      </c>
      <c r="U98" s="111">
        <f>IF(RES_hhdet_in_tes!U98=0,"",RES_hhdet_in_tes!U98/RES_hhdet_in_fec!U98)</f>
        <v>0.74257957801151775</v>
      </c>
      <c r="V98" s="111">
        <f>IF(RES_hhdet_in_tes!V98=0,"",RES_hhdet_in_tes!V98/RES_hhdet_in_fec!V98)</f>
        <v>0.75313486581620426</v>
      </c>
      <c r="W98" s="111">
        <f>IF(RES_hhdet_in_tes!W98=0,"",RES_hhdet_in_tes!W98/RES_hhdet_in_fec!W98)</f>
        <v>0.76144391790230026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0.74028078985080625</v>
      </c>
      <c r="D100" s="124">
        <f>IF(RES_hhdet_in_tes!D100=0,"",RES_hhdet_in_tes!D100/RES_hhdet_in_fec!D100)</f>
        <v>0.74353692420120532</v>
      </c>
      <c r="E100" s="124">
        <f>IF(RES_hhdet_in_tes!E100=0,"",RES_hhdet_in_tes!E100/RES_hhdet_in_fec!E100)</f>
        <v>0.74310767081740015</v>
      </c>
      <c r="F100" s="124">
        <f>IF(RES_hhdet_in_tes!F100=0,"",RES_hhdet_in_tes!F100/RES_hhdet_in_fec!F100)</f>
        <v>0.74232550012545973</v>
      </c>
      <c r="G100" s="124">
        <f>IF(RES_hhdet_in_tes!G100=0,"",RES_hhdet_in_tes!G100/RES_hhdet_in_fec!G100)</f>
        <v>0.73812929365830615</v>
      </c>
      <c r="H100" s="124">
        <f>IF(RES_hhdet_in_tes!H100=0,"",RES_hhdet_in_tes!H100/RES_hhdet_in_fec!H100)</f>
        <v>0.73470092428978717</v>
      </c>
      <c r="I100" s="124">
        <f>IF(RES_hhdet_in_tes!I100=0,"",RES_hhdet_in_tes!I100/RES_hhdet_in_fec!I100)</f>
        <v>0.7339293171315262</v>
      </c>
      <c r="J100" s="124">
        <f>IF(RES_hhdet_in_tes!J100=0,"",RES_hhdet_in_tes!J100/RES_hhdet_in_fec!J100)</f>
        <v>0.72495691756406977</v>
      </c>
      <c r="K100" s="124">
        <f>IF(RES_hhdet_in_tes!K100=0,"",RES_hhdet_in_tes!K100/RES_hhdet_in_fec!K100)</f>
        <v>0.73750723567736942</v>
      </c>
      <c r="L100" s="124">
        <f>IF(RES_hhdet_in_tes!L100=0,"",RES_hhdet_in_tes!L100/RES_hhdet_in_fec!L100)</f>
        <v>0.73280430443468192</v>
      </c>
      <c r="M100" s="124">
        <f>IF(RES_hhdet_in_tes!M100=0,"",RES_hhdet_in_tes!M100/RES_hhdet_in_fec!M100)</f>
        <v>0.73589834110387875</v>
      </c>
      <c r="N100" s="124">
        <f>IF(RES_hhdet_in_tes!N100=0,"",RES_hhdet_in_tes!N100/RES_hhdet_in_fec!N100)</f>
        <v>0.72498302674857051</v>
      </c>
      <c r="O100" s="124">
        <f>IF(RES_hhdet_in_tes!O100=0,"",RES_hhdet_in_tes!O100/RES_hhdet_in_fec!O100)</f>
        <v>0.69692676059875758</v>
      </c>
      <c r="P100" s="124">
        <f>IF(RES_hhdet_in_tes!P100=0,"",RES_hhdet_in_tes!P100/RES_hhdet_in_fec!P100)</f>
        <v>0.71067789948673732</v>
      </c>
      <c r="Q100" s="124">
        <f>IF(RES_hhdet_in_tes!Q100=0,"",RES_hhdet_in_tes!Q100/RES_hhdet_in_fec!Q100)</f>
        <v>0.7385570859637971</v>
      </c>
      <c r="R100" s="124">
        <f>IF(RES_hhdet_in_tes!R100=0,"",RES_hhdet_in_tes!R100/RES_hhdet_in_fec!R100)</f>
        <v>0.75768388382213281</v>
      </c>
      <c r="S100" s="124">
        <f>IF(RES_hhdet_in_tes!S100=0,"",RES_hhdet_in_tes!S100/RES_hhdet_in_fec!S100)</f>
        <v>0.74728458699353439</v>
      </c>
      <c r="T100" s="124">
        <f>IF(RES_hhdet_in_tes!T100=0,"",RES_hhdet_in_tes!T100/RES_hhdet_in_fec!T100)</f>
        <v>0.72498470032970186</v>
      </c>
      <c r="U100" s="124">
        <f>IF(RES_hhdet_in_tes!U100=0,"",RES_hhdet_in_tes!U100/RES_hhdet_in_fec!U100)</f>
        <v>0.70118956344921113</v>
      </c>
      <c r="V100" s="124">
        <f>IF(RES_hhdet_in_tes!V100=0,"",RES_hhdet_in_tes!V100/RES_hhdet_in_fec!V100)</f>
        <v>0.65495311758772901</v>
      </c>
      <c r="W100" s="124">
        <f>IF(RES_hhdet_in_tes!W100=0,"",RES_hhdet_in_tes!W100/RES_hhdet_in_fec!W100)</f>
        <v>0.72799522403400752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0.57409383905151679</v>
      </c>
      <c r="D101" s="111">
        <f>IF(RES_hhdet_in_tes!D101=0,"",RES_hhdet_in_tes!D101/RES_hhdet_in_fec!D101)</f>
        <v>0.57447983759180066</v>
      </c>
      <c r="E101" s="111">
        <f>IF(RES_hhdet_in_tes!E101=0,"",RES_hhdet_in_tes!E101/RES_hhdet_in_fec!E101)</f>
        <v>0.5748603923763177</v>
      </c>
      <c r="F101" s="111">
        <f>IF(RES_hhdet_in_tes!F101=0,"",RES_hhdet_in_tes!F101/RES_hhdet_in_fec!F101)</f>
        <v>0.57524020483050275</v>
      </c>
      <c r="G101" s="111">
        <f>IF(RES_hhdet_in_tes!G101=0,"",RES_hhdet_in_tes!G101/RES_hhdet_in_fec!G101)</f>
        <v>0.57561500390582321</v>
      </c>
      <c r="H101" s="111">
        <f>IF(RES_hhdet_in_tes!H101=0,"",RES_hhdet_in_tes!H101/RES_hhdet_in_fec!H101)</f>
        <v>0.57598531232424599</v>
      </c>
      <c r="I101" s="111">
        <f>IF(RES_hhdet_in_tes!I101=0,"",RES_hhdet_in_tes!I101/RES_hhdet_in_fec!I101)</f>
        <v>0.57635007769928759</v>
      </c>
      <c r="J101" s="111">
        <f>IF(RES_hhdet_in_tes!J101=0,"",RES_hhdet_in_tes!J101/RES_hhdet_in_fec!J101)</f>
        <v>0.57670498877498533</v>
      </c>
      <c r="K101" s="111">
        <f>IF(RES_hhdet_in_tes!K101=0,"",RES_hhdet_in_tes!K101/RES_hhdet_in_fec!K101)</f>
        <v>0.57704637984977503</v>
      </c>
      <c r="L101" s="111">
        <f>IF(RES_hhdet_in_tes!L101=0,"",RES_hhdet_in_tes!L101/RES_hhdet_in_fec!L101)</f>
        <v>0.57737327019820217</v>
      </c>
      <c r="M101" s="111">
        <f>IF(RES_hhdet_in_tes!M101=0,"",RES_hhdet_in_tes!M101/RES_hhdet_in_fec!M101)</f>
        <v>0.57754918048507065</v>
      </c>
      <c r="N101" s="111">
        <f>IF(RES_hhdet_in_tes!N101=0,"",RES_hhdet_in_tes!N101/RES_hhdet_in_fec!N101)</f>
        <v>0.57754918048507065</v>
      </c>
      <c r="O101" s="111">
        <f>IF(RES_hhdet_in_tes!O101=0,"",RES_hhdet_in_tes!O101/RES_hhdet_in_fec!O101)</f>
        <v>0.57754918048507065</v>
      </c>
      <c r="P101" s="111">
        <f>IF(RES_hhdet_in_tes!P101=0,"",RES_hhdet_in_tes!P101/RES_hhdet_in_fec!P101)</f>
        <v>0.57754918048507065</v>
      </c>
      <c r="Q101" s="111">
        <f>IF(RES_hhdet_in_tes!Q101=0,"",RES_hhdet_in_tes!Q101/RES_hhdet_in_fec!Q101)</f>
        <v>0.57754918048507065</v>
      </c>
      <c r="R101" s="111">
        <f>IF(RES_hhdet_in_tes!R101=0,"",RES_hhdet_in_tes!R101/RES_hhdet_in_fec!R101)</f>
        <v>0.57866052863667639</v>
      </c>
      <c r="S101" s="111">
        <f>IF(RES_hhdet_in_tes!S101=0,"",RES_hhdet_in_tes!S101/RES_hhdet_in_fec!S101)</f>
        <v>0.58047783466746516</v>
      </c>
      <c r="T101" s="111">
        <f>IF(RES_hhdet_in_tes!T101=0,"",RES_hhdet_in_tes!T101/RES_hhdet_in_fec!T101)</f>
        <v>0.5825980250367172</v>
      </c>
      <c r="U101" s="111">
        <f>IF(RES_hhdet_in_tes!U101=0,"",RES_hhdet_in_tes!U101/RES_hhdet_in_fec!U101)</f>
        <v>0.58479393649058575</v>
      </c>
      <c r="V101" s="111">
        <f>IF(RES_hhdet_in_tes!V101=0,"",RES_hhdet_in_tes!V101/RES_hhdet_in_fec!V101)</f>
        <v>0.58683840577522195</v>
      </c>
      <c r="W101" s="111">
        <f>IF(RES_hhdet_in_tes!W101=0,"",RES_hhdet_in_tes!W101/RES_hhdet_in_fec!W101)</f>
        <v>0.58873143289062491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0.59056774132265766</v>
      </c>
      <c r="D102" s="111">
        <f>IF(RES_hhdet_in_tes!D102=0,"",RES_hhdet_in_tes!D102/RES_hhdet_in_fec!D102)</f>
        <v>0.59133699040847432</v>
      </c>
      <c r="E102" s="111">
        <f>IF(RES_hhdet_in_tes!E102=0,"",RES_hhdet_in_tes!E102/RES_hhdet_in_fec!E102)</f>
        <v>0.59209539073785777</v>
      </c>
      <c r="F102" s="111">
        <f>IF(RES_hhdet_in_tes!F102=0,"",RES_hhdet_in_tes!F102/RES_hhdet_in_fec!F102)</f>
        <v>0.59285231169136399</v>
      </c>
      <c r="G102" s="111">
        <f>IF(RES_hhdet_in_tes!G102=0,"",RES_hhdet_in_tes!G102/RES_hhdet_in_fec!G102)</f>
        <v>0.59359924157830879</v>
      </c>
      <c r="H102" s="111">
        <f>IF(RES_hhdet_in_tes!H102=0,"",RES_hhdet_in_tes!H102/RES_hhdet_in_fec!H102)</f>
        <v>0.5943372221212726</v>
      </c>
      <c r="I102" s="111">
        <f>IF(RES_hhdet_in_tes!I102=0,"",RES_hhdet_in_tes!I102/RES_hhdet_in_fec!I102)</f>
        <v>0.59506415603942164</v>
      </c>
      <c r="J102" s="111">
        <f>IF(RES_hhdet_in_tes!J102=0,"",RES_hhdet_in_tes!J102/RES_hhdet_in_fec!J102)</f>
        <v>0.5957714515134559</v>
      </c>
      <c r="K102" s="111">
        <f>IF(RES_hhdet_in_tes!K102=0,"",RES_hhdet_in_tes!K102/RES_hhdet_in_fec!K102)</f>
        <v>0.59645180323705271</v>
      </c>
      <c r="L102" s="111">
        <f>IF(RES_hhdet_in_tes!L102=0,"",RES_hhdet_in_tes!L102/RES_hhdet_in_fec!L102)</f>
        <v>0.59710325674126785</v>
      </c>
      <c r="M102" s="111">
        <f>IF(RES_hhdet_in_tes!M102=0,"",RES_hhdet_in_tes!M102/RES_hhdet_in_fec!M102)</f>
        <v>0.59745382497725064</v>
      </c>
      <c r="N102" s="111">
        <f>IF(RES_hhdet_in_tes!N102=0,"",RES_hhdet_in_tes!N102/RES_hhdet_in_fec!N102)</f>
        <v>0.59745382497725064</v>
      </c>
      <c r="O102" s="111">
        <f>IF(RES_hhdet_in_tes!O102=0,"",RES_hhdet_in_tes!O102/RES_hhdet_in_fec!O102)</f>
        <v>0.59745382497725064</v>
      </c>
      <c r="P102" s="111">
        <f>IF(RES_hhdet_in_tes!P102=0,"",RES_hhdet_in_tes!P102/RES_hhdet_in_fec!P102)</f>
        <v>0.59745382497725064</v>
      </c>
      <c r="Q102" s="111">
        <f>IF(RES_hhdet_in_tes!Q102=0,"",RES_hhdet_in_tes!Q102/RES_hhdet_in_fec!Q102)</f>
        <v>0.59745382497725075</v>
      </c>
      <c r="R102" s="111">
        <f>IF(RES_hhdet_in_tes!R102=0,"",RES_hhdet_in_tes!R102/RES_hhdet_in_fec!R102)</f>
        <v>0.59966860938813971</v>
      </c>
      <c r="S102" s="111">
        <f>IF(RES_hhdet_in_tes!S102=0,"",RES_hhdet_in_tes!S102/RES_hhdet_in_fec!S102)</f>
        <v>0.60329028371313898</v>
      </c>
      <c r="T102" s="111">
        <f>IF(RES_hhdet_in_tes!T102=0,"",RES_hhdet_in_tes!T102/RES_hhdet_in_fec!T102)</f>
        <v>0.60751557042563487</v>
      </c>
      <c r="U102" s="111">
        <f>IF(RES_hhdet_in_tes!U102=0,"",RES_hhdet_in_tes!U102/RES_hhdet_in_fec!U102)</f>
        <v>0.61189176023500647</v>
      </c>
      <c r="V102" s="111">
        <f>IF(RES_hhdet_in_tes!V102=0,"",RES_hhdet_in_tes!V102/RES_hhdet_in_fec!V102)</f>
        <v>0.61596614385062831</v>
      </c>
      <c r="W102" s="111">
        <f>IF(RES_hhdet_in_tes!W102=0,"",RES_hhdet_in_tes!W102/RES_hhdet_in_fec!W102)</f>
        <v>0.61973872127249852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0.75193406834569665</v>
      </c>
      <c r="D103" s="45">
        <f>IF(RES_hhdet_in_tes!D103=0,"",RES_hhdet_in_tes!D103/RES_hhdet_in_fec!D103)</f>
        <v>0.75345908982579368</v>
      </c>
      <c r="E103" s="45">
        <f>IF(RES_hhdet_in_tes!E103=0,"",RES_hhdet_in_tes!E103/RES_hhdet_in_fec!E103)</f>
        <v>0.75504050290385194</v>
      </c>
      <c r="F103" s="45">
        <f>IF(RES_hhdet_in_tes!F103=0,"",RES_hhdet_in_tes!F103/RES_hhdet_in_fec!F103)</f>
        <v>0.75662960574526872</v>
      </c>
      <c r="G103" s="45">
        <f>IF(RES_hhdet_in_tes!G103=0,"",RES_hhdet_in_tes!G103/RES_hhdet_in_fec!G103)</f>
        <v>0.75827064193150773</v>
      </c>
      <c r="H103" s="45">
        <f>IF(RES_hhdet_in_tes!H103=0,"",RES_hhdet_in_tes!H103/RES_hhdet_in_fec!H103)</f>
        <v>0.75995819661145048</v>
      </c>
      <c r="I103" s="45">
        <f>IF(RES_hhdet_in_tes!I103=0,"",RES_hhdet_in_tes!I103/RES_hhdet_in_fec!I103)</f>
        <v>0.76170317140486232</v>
      </c>
      <c r="J103" s="45">
        <f>IF(RES_hhdet_in_tes!J103=0,"",RES_hhdet_in_tes!J103/RES_hhdet_in_fec!J103)</f>
        <v>0.76355022639999759</v>
      </c>
      <c r="K103" s="45">
        <f>IF(RES_hhdet_in_tes!K103=0,"",RES_hhdet_in_tes!K103/RES_hhdet_in_fec!K103)</f>
        <v>0.76553733441887184</v>
      </c>
      <c r="L103" s="45">
        <f>IF(RES_hhdet_in_tes!L103=0,"",RES_hhdet_in_tes!L103/RES_hhdet_in_fec!L103)</f>
        <v>0.7676746547481812</v>
      </c>
      <c r="M103" s="45">
        <f>IF(RES_hhdet_in_tes!M103=0,"",RES_hhdet_in_tes!M103/RES_hhdet_in_fec!M103)</f>
        <v>0.77058254802753678</v>
      </c>
      <c r="N103" s="45">
        <f>IF(RES_hhdet_in_tes!N103=0,"",RES_hhdet_in_tes!N103/RES_hhdet_in_fec!N103)</f>
        <v>0.77443691980870333</v>
      </c>
      <c r="O103" s="45">
        <f>IF(RES_hhdet_in_tes!O103=0,"",RES_hhdet_in_tes!O103/RES_hhdet_in_fec!O103)</f>
        <v>0.77966548077739128</v>
      </c>
      <c r="P103" s="45">
        <f>IF(RES_hhdet_in_tes!P103=0,"",RES_hhdet_in_tes!P103/RES_hhdet_in_fec!P103)</f>
        <v>0.78649286844606414</v>
      </c>
      <c r="Q103" s="45">
        <f>IF(RES_hhdet_in_tes!Q103=0,"",RES_hhdet_in_tes!Q103/RES_hhdet_in_fec!Q103)</f>
        <v>0.79529246151824418</v>
      </c>
      <c r="R103" s="45">
        <f>IF(RES_hhdet_in_tes!R103=0,"",RES_hhdet_in_tes!R103/RES_hhdet_in_fec!R103)</f>
        <v>0.80726295104137746</v>
      </c>
      <c r="S103" s="45">
        <f>IF(RES_hhdet_in_tes!S103=0,"",RES_hhdet_in_tes!S103/RES_hhdet_in_fec!S103)</f>
        <v>0.82220324158620883</v>
      </c>
      <c r="T103" s="45">
        <f>IF(RES_hhdet_in_tes!T103=0,"",RES_hhdet_in_tes!T103/RES_hhdet_in_fec!T103)</f>
        <v>0.83826647698076873</v>
      </c>
      <c r="U103" s="45">
        <f>IF(RES_hhdet_in_tes!U103=0,"",RES_hhdet_in_tes!U103/RES_hhdet_in_fec!U103)</f>
        <v>0.85360580105313288</v>
      </c>
      <c r="V103" s="45">
        <f>IF(RES_hhdet_in_tes!V103=0,"",RES_hhdet_in_tes!V103/RES_hhdet_in_fec!V103)</f>
        <v>0.86637435763135706</v>
      </c>
      <c r="W103" s="45">
        <f>IF(RES_hhdet_in_tes!W103=0,"",RES_hhdet_in_tes!W103/RES_hhdet_in_fec!W103)</f>
        <v>0.87592340570652438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>
        <f>IF(RES_hhdet_in_tes!F105=0,"",RES_hhdet_in_tes!F105/RES_hhdet_in_fec!F105)</f>
        <v>0.77642661062017548</v>
      </c>
      <c r="G105" s="119">
        <f>IF(RES_hhdet_in_tes!G105=0,"",RES_hhdet_in_tes!G105/RES_hhdet_in_fec!G105)</f>
        <v>0.80981376276705586</v>
      </c>
      <c r="H105" s="119">
        <f>IF(RES_hhdet_in_tes!H105=0,"",RES_hhdet_in_tes!H105/RES_hhdet_in_fec!H105)</f>
        <v>0.82639380287439634</v>
      </c>
      <c r="I105" s="119">
        <f>IF(RES_hhdet_in_tes!I105=0,"",RES_hhdet_in_tes!I105/RES_hhdet_in_fec!I105)</f>
        <v>0.79508988934653302</v>
      </c>
      <c r="J105" s="119">
        <f>IF(RES_hhdet_in_tes!J105=0,"",RES_hhdet_in_tes!J105/RES_hhdet_in_fec!J105)</f>
        <v>0.79191130918346497</v>
      </c>
      <c r="K105" s="119">
        <f>IF(RES_hhdet_in_tes!K105=0,"",RES_hhdet_in_tes!K105/RES_hhdet_in_fec!K105)</f>
        <v>0.83033929034977827</v>
      </c>
      <c r="L105" s="119">
        <f>IF(RES_hhdet_in_tes!L105=0,"",RES_hhdet_in_tes!L105/RES_hhdet_in_fec!L105)</f>
        <v>0.80898133701997088</v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>
        <f>IF(RES_hhdet_in_tes!F106=0,"",RES_hhdet_in_tes!F106/RES_hhdet_in_fec!F106)</f>
        <v>0.76952721067455332</v>
      </c>
      <c r="G106" s="124">
        <f>IF(RES_hhdet_in_tes!G106=0,"",RES_hhdet_in_tes!G106/RES_hhdet_in_fec!G106)</f>
        <v>0.77394983115381866</v>
      </c>
      <c r="H106" s="124">
        <f>IF(RES_hhdet_in_tes!H106=0,"",RES_hhdet_in_tes!H106/RES_hhdet_in_fec!H106)</f>
        <v>0.77836406441760009</v>
      </c>
      <c r="I106" s="124">
        <f>IF(RES_hhdet_in_tes!I106=0,"",RES_hhdet_in_tes!I106/RES_hhdet_in_fec!I106)</f>
        <v>0.78275100506240658</v>
      </c>
      <c r="J106" s="124">
        <f>IF(RES_hhdet_in_tes!J106=0,"",RES_hhdet_in_tes!J106/RES_hhdet_in_fec!J106)</f>
        <v>0.7871904140344409</v>
      </c>
      <c r="K106" s="124">
        <f>IF(RES_hhdet_in_tes!K106=0,"",RES_hhdet_in_tes!K106/RES_hhdet_in_fec!K106)</f>
        <v>0.79166389674914261</v>
      </c>
      <c r="L106" s="124">
        <f>IF(RES_hhdet_in_tes!L106=0,"",RES_hhdet_in_tes!L106/RES_hhdet_in_fec!L106)</f>
        <v>0.79606287491909666</v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>
        <f>IF(RES_hhdet_in_tes!F107=0,"",RES_hhdet_in_tes!F107/RES_hhdet_in_fec!F107)</f>
        <v>0.7686771470761764</v>
      </c>
      <c r="G107" s="111">
        <f>IF(RES_hhdet_in_tes!G107=0,"",RES_hhdet_in_tes!G107/RES_hhdet_in_fec!G107)</f>
        <v>0.77312316195773423</v>
      </c>
      <c r="H107" s="111">
        <f>IF(RES_hhdet_in_tes!H107=0,"",RES_hhdet_in_tes!H107/RES_hhdet_in_fec!H107)</f>
        <v>0.77756973506444471</v>
      </c>
      <c r="I107" s="111">
        <f>IF(RES_hhdet_in_tes!I107=0,"",RES_hhdet_in_tes!I107/RES_hhdet_in_fec!I107)</f>
        <v>0.7820169972165022</v>
      </c>
      <c r="J107" s="111">
        <f>IF(RES_hhdet_in_tes!J107=0,"",RES_hhdet_in_tes!J107/RES_hhdet_in_fec!J107)</f>
        <v>0.7864654843380654</v>
      </c>
      <c r="K107" s="111">
        <f>IF(RES_hhdet_in_tes!K107=0,"",RES_hhdet_in_tes!K107/RES_hhdet_in_fec!K107)</f>
        <v>0.79091565210563208</v>
      </c>
      <c r="L107" s="111">
        <f>IF(RES_hhdet_in_tes!L107=0,"",RES_hhdet_in_tes!L107/RES_hhdet_in_fec!L107)</f>
        <v>0.79536762243134784</v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>
        <f>IF(RES_hhdet_in_tes!F109=0,"",RES_hhdet_in_tes!F109/RES_hhdet_in_fec!F109)</f>
        <v>2.4214208733708995</v>
      </c>
      <c r="G109" s="124">
        <f>IF(RES_hhdet_in_tes!G109=0,"",RES_hhdet_in_tes!G109/RES_hhdet_in_fec!G109)</f>
        <v>2.4937210120872746</v>
      </c>
      <c r="H109" s="124">
        <f>IF(RES_hhdet_in_tes!H109=0,"",RES_hhdet_in_tes!H109/RES_hhdet_in_fec!H109)</f>
        <v>2.5666239018542689</v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>
        <f>IF(RES_hhdet_in_tes!K109=0,"",RES_hhdet_in_tes!K109/RES_hhdet_in_fec!K109)</f>
        <v>2.7921285893265022</v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>
        <f>IF(RES_hhdet_in_tes!F110=0,"",RES_hhdet_in_tes!F110/RES_hhdet_in_fec!F110)</f>
        <v>2.4214208733708995</v>
      </c>
      <c r="G110" s="111">
        <f>IF(RES_hhdet_in_tes!G110=0,"",RES_hhdet_in_tes!G110/RES_hhdet_in_fec!G110)</f>
        <v>2.4937210120872746</v>
      </c>
      <c r="H110" s="111">
        <f>IF(RES_hhdet_in_tes!H110=0,"",RES_hhdet_in_tes!H110/RES_hhdet_in_fec!H110)</f>
        <v>2.5666239018542689</v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>
        <f>IF(RES_hhdet_in_tes!K110=0,"",RES_hhdet_in_tes!K110/RES_hhdet_in_fec!K110)</f>
        <v>2.7921285893265022</v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>
        <f>IF(RES_hhdet_in_tes!F111=0,"",RES_hhdet_in_tes!F111/RES_hhdet_in_fec!F111)</f>
        <v>0.73326922558352858</v>
      </c>
      <c r="G111" s="124">
        <f>IF(RES_hhdet_in_tes!G111=0,"",RES_hhdet_in_tes!G111/RES_hhdet_in_fec!G111)</f>
        <v>0.75963849027891617</v>
      </c>
      <c r="H111" s="124">
        <f>IF(RES_hhdet_in_tes!H111=0,"",RES_hhdet_in_tes!H111/RES_hhdet_in_fec!H111)</f>
        <v>0.7724162561299508</v>
      </c>
      <c r="I111" s="124">
        <f>IF(RES_hhdet_in_tes!I111=0,"",RES_hhdet_in_tes!I111/RES_hhdet_in_fec!I111)</f>
        <v>0.88650626696467594</v>
      </c>
      <c r="J111" s="124">
        <f>IF(RES_hhdet_in_tes!J111=0,"",RES_hhdet_in_tes!J111/RES_hhdet_in_fec!J111)</f>
        <v>0.82900622660596612</v>
      </c>
      <c r="K111" s="124">
        <f>IF(RES_hhdet_in_tes!K111=0,"",RES_hhdet_in_tes!K111/RES_hhdet_in_fec!K111)</f>
        <v>0.75888312288198911</v>
      </c>
      <c r="L111" s="124">
        <f>IF(RES_hhdet_in_tes!L111=0,"",RES_hhdet_in_tes!L111/RES_hhdet_in_fec!L111)</f>
        <v>0.89029816140908224</v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>
        <f>IF(RES_hhdet_in_tes!F116=0,"",RES_hhdet_in_tes!F116/RES_hhdet_in_fec!F116)</f>
        <v>0.60986471306188972</v>
      </c>
      <c r="G116" s="112">
        <f>IF(RES_hhdet_in_tes!G116=0,"",RES_hhdet_in_tes!G116/RES_hhdet_in_fec!G116)</f>
        <v>0.61187934117220477</v>
      </c>
      <c r="H116" s="112">
        <f>IF(RES_hhdet_in_tes!H116=0,"",RES_hhdet_in_tes!H116/RES_hhdet_in_fec!H116)</f>
        <v>0.61400628973311688</v>
      </c>
      <c r="I116" s="112" t="str">
        <f>IF(RES_hhdet_in_tes!I116=0,"",RES_hhdet_in_tes!I116/RES_hhdet_in_fec!I116)</f>
        <v/>
      </c>
      <c r="J116" s="112">
        <f>IF(RES_hhdet_in_tes!J116=0,"",RES_hhdet_in_tes!J116/RES_hhdet_in_fec!J116)</f>
        <v>0.61879091846064871</v>
      </c>
      <c r="K116" s="112">
        <f>IF(RES_hhdet_in_tes!K116=0,"",RES_hhdet_in_tes!K116/RES_hhdet_in_fec!K116)</f>
        <v>0.62165751330973118</v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>
        <f>IF(RES_hhdet_in_tes!F117=0,"",RES_hhdet_in_tes!F117/RES_hhdet_in_fec!F117)</f>
        <v>0.88723741738564432</v>
      </c>
      <c r="G117" s="113">
        <f>IF(RES_hhdet_in_tes!G117=0,"",RES_hhdet_in_tes!G117/RES_hhdet_in_fec!G117)</f>
        <v>0.87492424947713698</v>
      </c>
      <c r="H117" s="113">
        <f>IF(RES_hhdet_in_tes!H117=0,"",RES_hhdet_in_tes!H117/RES_hhdet_in_fec!H117)</f>
        <v>0.88682407785039274</v>
      </c>
      <c r="I117" s="113">
        <f>IF(RES_hhdet_in_tes!I117=0,"",RES_hhdet_in_tes!I117/RES_hhdet_in_fec!I117)</f>
        <v>0.88650626696467594</v>
      </c>
      <c r="J117" s="113">
        <f>IF(RES_hhdet_in_tes!J117=0,"",RES_hhdet_in_tes!J117/RES_hhdet_in_fec!J117)</f>
        <v>0.88933813945064188</v>
      </c>
      <c r="K117" s="113">
        <f>IF(RES_hhdet_in_tes!K117=0,"",RES_hhdet_in_tes!K117/RES_hhdet_in_fec!K117)</f>
        <v>0.88966255391572491</v>
      </c>
      <c r="L117" s="113">
        <f>IF(RES_hhdet_in_tes!L117=0,"",RES_hhdet_in_tes!L117/RES_hhdet_in_fec!L117)</f>
        <v>0.89029816140908224</v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>
        <f>IF(RES_hhdet_in_tes!F118=0,"",RES_hhdet_in_tes!F118/RES_hhdet_in_fec!F118)</f>
        <v>0.60986471306188972</v>
      </c>
      <c r="G118" s="111">
        <f>IF(RES_hhdet_in_tes!G118=0,"",RES_hhdet_in_tes!G118/RES_hhdet_in_fec!G118)</f>
        <v>0.61187934117220477</v>
      </c>
      <c r="H118" s="111">
        <f>IF(RES_hhdet_in_tes!H118=0,"",RES_hhdet_in_tes!H118/RES_hhdet_in_fec!H118)</f>
        <v>0.61400628973311688</v>
      </c>
      <c r="I118" s="111">
        <f>IF(RES_hhdet_in_tes!I118=0,"",RES_hhdet_in_tes!I118/RES_hhdet_in_fec!I118)</f>
        <v>0.61627322898168213</v>
      </c>
      <c r="J118" s="111">
        <f>IF(RES_hhdet_in_tes!J118=0,"",RES_hhdet_in_tes!J118/RES_hhdet_in_fec!J118)</f>
        <v>0.61879091846064871</v>
      </c>
      <c r="K118" s="111">
        <f>IF(RES_hhdet_in_tes!K118=0,"",RES_hhdet_in_tes!K118/RES_hhdet_in_fec!K118)</f>
        <v>0.62165751330973107</v>
      </c>
      <c r="L118" s="111">
        <f>IF(RES_hhdet_in_tes!L118=0,"",RES_hhdet_in_tes!L118/RES_hhdet_in_fec!L118)</f>
        <v>0.62490736657654999</v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>
        <f>IF(RES_hhdet_in_tes!F119=0,"",RES_hhdet_in_tes!F119/RES_hhdet_in_fec!F119)</f>
        <v>1</v>
      </c>
      <c r="G119" s="111">
        <f>IF(RES_hhdet_in_tes!G119=0,"",RES_hhdet_in_tes!G119/RES_hhdet_in_fec!G119)</f>
        <v>1</v>
      </c>
      <c r="H119" s="111">
        <f>IF(RES_hhdet_in_tes!H119=0,"",RES_hhdet_in_tes!H119/RES_hhdet_in_fec!H119)</f>
        <v>1</v>
      </c>
      <c r="I119" s="111">
        <f>IF(RES_hhdet_in_tes!I119=0,"",RES_hhdet_in_tes!I119/RES_hhdet_in_fec!I119)</f>
        <v>1</v>
      </c>
      <c r="J119" s="111">
        <f>IF(RES_hhdet_in_tes!J119=0,"",RES_hhdet_in_tes!J119/RES_hhdet_in_fec!J119)</f>
        <v>1</v>
      </c>
      <c r="K119" s="111">
        <f>IF(RES_hhdet_in_tes!K119=0,"",RES_hhdet_in_tes!K119/RES_hhdet_in_fec!K119)</f>
        <v>1</v>
      </c>
      <c r="L119" s="111">
        <f>IF(RES_hhdet_in_tes!L119=0,"",RES_hhdet_in_tes!L119/RES_hhdet_in_fec!L119)</f>
        <v>1</v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>
        <f>IF(RES_hhdet_in_tes!F120=0,"",RES_hhdet_in_tes!F120/RES_hhdet_in_fec!F120)</f>
        <v>0.74961983029881563</v>
      </c>
      <c r="G120" s="124">
        <f>IF(RES_hhdet_in_tes!G120=0,"",RES_hhdet_in_tes!G120/RES_hhdet_in_fec!G120)</f>
        <v>0.74639231849408294</v>
      </c>
      <c r="H120" s="124">
        <f>IF(RES_hhdet_in_tes!H120=0,"",RES_hhdet_in_tes!H120/RES_hhdet_in_fec!H120)</f>
        <v>0.74355801360675</v>
      </c>
      <c r="I120" s="124">
        <f>IF(RES_hhdet_in_tes!I120=0,"",RES_hhdet_in_tes!I120/RES_hhdet_in_fec!I120)</f>
        <v>0.76170317140486232</v>
      </c>
      <c r="J120" s="124">
        <f>IF(RES_hhdet_in_tes!J120=0,"",RES_hhdet_in_tes!J120/RES_hhdet_in_fec!J120)</f>
        <v>0.76355022639999759</v>
      </c>
      <c r="K120" s="124">
        <f>IF(RES_hhdet_in_tes!K120=0,"",RES_hhdet_in_tes!K120/RES_hhdet_in_fec!K120)</f>
        <v>0.76553733441887184</v>
      </c>
      <c r="L120" s="124">
        <f>IF(RES_hhdet_in_tes!L120=0,"",RES_hhdet_in_tes!L120/RES_hhdet_in_fec!L120)</f>
        <v>0.7676746547481812</v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>
        <f>IF(RES_hhdet_in_tes!F121=0,"",RES_hhdet_in_tes!F121/RES_hhdet_in_fec!F121)</f>
        <v>0.59285231169136399</v>
      </c>
      <c r="G121" s="111">
        <f>IF(RES_hhdet_in_tes!G121=0,"",RES_hhdet_in_tes!G121/RES_hhdet_in_fec!G121)</f>
        <v>0.59359924157830879</v>
      </c>
      <c r="H121" s="111">
        <f>IF(RES_hhdet_in_tes!H121=0,"",RES_hhdet_in_tes!H121/RES_hhdet_in_fec!H121)</f>
        <v>0.5943372221212726</v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>
        <f>IF(RES_hhdet_in_tes!F122=0,"",RES_hhdet_in_tes!F122/RES_hhdet_in_fec!F122)</f>
        <v>0.75662960574526872</v>
      </c>
      <c r="G122" s="45">
        <f>IF(RES_hhdet_in_tes!G122=0,"",RES_hhdet_in_tes!G122/RES_hhdet_in_fec!G122)</f>
        <v>0.75827064193150773</v>
      </c>
      <c r="H122" s="45">
        <f>IF(RES_hhdet_in_tes!H122=0,"",RES_hhdet_in_tes!H122/RES_hhdet_in_fec!H122)</f>
        <v>0.75995819661145048</v>
      </c>
      <c r="I122" s="45">
        <f>IF(RES_hhdet_in_tes!I122=0,"",RES_hhdet_in_tes!I122/RES_hhdet_in_fec!I122)</f>
        <v>0.76170317140486232</v>
      </c>
      <c r="J122" s="45">
        <f>IF(RES_hhdet_in_tes!J122=0,"",RES_hhdet_in_tes!J122/RES_hhdet_in_fec!J122)</f>
        <v>0.76355022639999759</v>
      </c>
      <c r="K122" s="45">
        <f>IF(RES_hhdet_in_tes!K122=0,"",RES_hhdet_in_tes!K122/RES_hhdet_in_fec!K122)</f>
        <v>0.76553733441887184</v>
      </c>
      <c r="L122" s="45">
        <f>IF(RES_hhdet_in_tes!L122=0,"",RES_hhdet_in_tes!L122/RES_hhdet_in_fec!L122)</f>
        <v>0.7676746547481812</v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0.76170628552788344</v>
      </c>
      <c r="D124" s="119">
        <f>IF(RES_hhdet_in_tes!D124=0,"",RES_hhdet_in_tes!D124/RES_hhdet_in_fec!D124)</f>
        <v>0.74866132397729424</v>
      </c>
      <c r="E124" s="119">
        <f>IF(RES_hhdet_in_tes!E124=0,"",RES_hhdet_in_tes!E124/RES_hhdet_in_fec!E124)</f>
        <v>0.7691627263511408</v>
      </c>
      <c r="F124" s="119">
        <f>IF(RES_hhdet_in_tes!F124=0,"",RES_hhdet_in_tes!F124/RES_hhdet_in_fec!F124)</f>
        <v>0.74941165596669179</v>
      </c>
      <c r="G124" s="119">
        <f>IF(RES_hhdet_in_tes!G124=0,"",RES_hhdet_in_tes!G124/RES_hhdet_in_fec!G124)</f>
        <v>0.77592946731877011</v>
      </c>
      <c r="H124" s="119">
        <f>IF(RES_hhdet_in_tes!H124=0,"",RES_hhdet_in_tes!H124/RES_hhdet_in_fec!H124)</f>
        <v>0.7847957421203805</v>
      </c>
      <c r="I124" s="119">
        <f>IF(RES_hhdet_in_tes!I124=0,"",RES_hhdet_in_tes!I124/RES_hhdet_in_fec!I124)</f>
        <v>0.79242655171700394</v>
      </c>
      <c r="J124" s="119">
        <f>IF(RES_hhdet_in_tes!J124=0,"",RES_hhdet_in_tes!J124/RES_hhdet_in_fec!J124)</f>
        <v>0.76188795094549022</v>
      </c>
      <c r="K124" s="119">
        <f>IF(RES_hhdet_in_tes!K124=0,"",RES_hhdet_in_tes!K124/RES_hhdet_in_fec!K124)</f>
        <v>0.78255660631971646</v>
      </c>
      <c r="L124" s="119">
        <f>IF(RES_hhdet_in_tes!L124=0,"",RES_hhdet_in_tes!L124/RES_hhdet_in_fec!L124)</f>
        <v>0.80642267543595414</v>
      </c>
      <c r="M124" s="119">
        <f>IF(RES_hhdet_in_tes!M124=0,"",RES_hhdet_in_tes!M124/RES_hhdet_in_fec!M124)</f>
        <v>0.79799553950569524</v>
      </c>
      <c r="N124" s="119">
        <f>IF(RES_hhdet_in_tes!N124=0,"",RES_hhdet_in_tes!N124/RES_hhdet_in_fec!N124)</f>
        <v>0.90989413017741216</v>
      </c>
      <c r="O124" s="119">
        <f>IF(RES_hhdet_in_tes!O124=0,"",RES_hhdet_in_tes!O124/RES_hhdet_in_fec!O124)</f>
        <v>0.80853077169519316</v>
      </c>
      <c r="P124" s="119">
        <f>IF(RES_hhdet_in_tes!P124=0,"",RES_hhdet_in_tes!P124/RES_hhdet_in_fec!P124)</f>
        <v>0.80169011279252433</v>
      </c>
      <c r="Q124" s="119">
        <f>IF(RES_hhdet_in_tes!Q124=0,"",RES_hhdet_in_tes!Q124/RES_hhdet_in_fec!Q124)</f>
        <v>0.83469505082546869</v>
      </c>
      <c r="R124" s="119">
        <f>IF(RES_hhdet_in_tes!R124=0,"",RES_hhdet_in_tes!R124/RES_hhdet_in_fec!R124)</f>
        <v>0.88701564507471697</v>
      </c>
      <c r="S124" s="119">
        <f>IF(RES_hhdet_in_tes!S124=0,"",RES_hhdet_in_tes!S124/RES_hhdet_in_fec!S124)</f>
        <v>0.93723545629931337</v>
      </c>
      <c r="T124" s="119">
        <f>IF(RES_hhdet_in_tes!T124=0,"",RES_hhdet_in_tes!T124/RES_hhdet_in_fec!T124)</f>
        <v>0.87723041691124248</v>
      </c>
      <c r="U124" s="119">
        <f>IF(RES_hhdet_in_tes!U124=0,"",RES_hhdet_in_tes!U124/RES_hhdet_in_fec!U124)</f>
        <v>0.89161649984803504</v>
      </c>
      <c r="V124" s="119">
        <f>IF(RES_hhdet_in_tes!V124=0,"",RES_hhdet_in_tes!V124/RES_hhdet_in_fec!V124)</f>
        <v>0.91176601956688907</v>
      </c>
      <c r="W124" s="119">
        <f>IF(RES_hhdet_in_tes!W124=0,"",RES_hhdet_in_tes!W124/RES_hhdet_in_fec!W124)</f>
        <v>0.90213784062717628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0.72579386846114435</v>
      </c>
      <c r="D125" s="124">
        <f>IF(RES_hhdet_in_tes!D125=0,"",RES_hhdet_in_tes!D125/RES_hhdet_in_fec!D125)</f>
        <v>0.72706992718303343</v>
      </c>
      <c r="E125" s="124">
        <f>IF(RES_hhdet_in_tes!E125=0,"",RES_hhdet_in_tes!E125/RES_hhdet_in_fec!E125)</f>
        <v>0.72829805828417837</v>
      </c>
      <c r="F125" s="124">
        <f>IF(RES_hhdet_in_tes!F125=0,"",RES_hhdet_in_tes!F125/RES_hhdet_in_fec!F125)</f>
        <v>0.729642891239488</v>
      </c>
      <c r="G125" s="124">
        <f>IF(RES_hhdet_in_tes!G125=0,"",RES_hhdet_in_tes!G125/RES_hhdet_in_fec!G125)</f>
        <v>0.73094754035812637</v>
      </c>
      <c r="H125" s="124">
        <f>IF(RES_hhdet_in_tes!H125=0,"",RES_hhdet_in_tes!H125/RES_hhdet_in_fec!H125)</f>
        <v>0.73226973721945798</v>
      </c>
      <c r="I125" s="124">
        <f>IF(RES_hhdet_in_tes!I125=0,"",RES_hhdet_in_tes!I125/RES_hhdet_in_fec!I125)</f>
        <v>0.73359376471133775</v>
      </c>
      <c r="J125" s="124">
        <f>IF(RES_hhdet_in_tes!J125=0,"",RES_hhdet_in_tes!J125/RES_hhdet_in_fec!J125)</f>
        <v>0.73503728646280475</v>
      </c>
      <c r="K125" s="124">
        <f>IF(RES_hhdet_in_tes!K125=0,"",RES_hhdet_in_tes!K125/RES_hhdet_in_fec!K125)</f>
        <v>0.73660288548476172</v>
      </c>
      <c r="L125" s="124">
        <f>IF(RES_hhdet_in_tes!L125=0,"",RES_hhdet_in_tes!L125/RES_hhdet_in_fec!L125)</f>
        <v>0.73816861069865869</v>
      </c>
      <c r="M125" s="124">
        <f>IF(RES_hhdet_in_tes!M125=0,"",RES_hhdet_in_tes!M125/RES_hhdet_in_fec!M125)</f>
        <v>0.74040214391975567</v>
      </c>
      <c r="N125" s="124">
        <f>IF(RES_hhdet_in_tes!N125=0,"",RES_hhdet_in_tes!N125/RES_hhdet_in_fec!N125)</f>
        <v>0.7433372343939163</v>
      </c>
      <c r="O125" s="124">
        <f>IF(RES_hhdet_in_tes!O125=0,"",RES_hhdet_in_tes!O125/RES_hhdet_in_fec!O125)</f>
        <v>0.74736923602002336</v>
      </c>
      <c r="P125" s="124">
        <f>IF(RES_hhdet_in_tes!P125=0,"",RES_hhdet_in_tes!P125/RES_hhdet_in_fec!P125)</f>
        <v>0.75200936550664266</v>
      </c>
      <c r="Q125" s="124">
        <f>IF(RES_hhdet_in_tes!Q125=0,"",RES_hhdet_in_tes!Q125/RES_hhdet_in_fec!Q125)</f>
        <v>0.75632174858118562</v>
      </c>
      <c r="R125" s="124">
        <f>IF(RES_hhdet_in_tes!R125=0,"",RES_hhdet_in_tes!R125/RES_hhdet_in_fec!R125)</f>
        <v>0.75965557446674947</v>
      </c>
      <c r="S125" s="124">
        <f>IF(RES_hhdet_in_tes!S125=0,"",RES_hhdet_in_tes!S125/RES_hhdet_in_fec!S125)</f>
        <v>0.7629004862936557</v>
      </c>
      <c r="T125" s="124">
        <f>IF(RES_hhdet_in_tes!T125=0,"",RES_hhdet_in_tes!T125/RES_hhdet_in_fec!T125)</f>
        <v>0.76603246628763189</v>
      </c>
      <c r="U125" s="124">
        <f>IF(RES_hhdet_in_tes!U125=0,"",RES_hhdet_in_tes!U125/RES_hhdet_in_fec!U125)</f>
        <v>0.76903097526983988</v>
      </c>
      <c r="V125" s="124">
        <f>IF(RES_hhdet_in_tes!V125=0,"",RES_hhdet_in_tes!V125/RES_hhdet_in_fec!V125)</f>
        <v>0.77187441321490236</v>
      </c>
      <c r="W125" s="124">
        <f>IF(RES_hhdet_in_tes!W125=0,"",RES_hhdet_in_tes!W125/RES_hhdet_in_fec!W125)</f>
        <v>0.77449445884837298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0.7248712665824032</v>
      </c>
      <c r="D126" s="111">
        <f>IF(RES_hhdet_in_tes!D126=0,"",RES_hhdet_in_tes!D126/RES_hhdet_in_fec!D126)</f>
        <v>0.72612264745539168</v>
      </c>
      <c r="E126" s="111">
        <f>IF(RES_hhdet_in_tes!E126=0,"",RES_hhdet_in_tes!E126/RES_hhdet_in_fec!E126)</f>
        <v>0.7274078123472052</v>
      </c>
      <c r="F126" s="111">
        <f>IF(RES_hhdet_in_tes!F126=0,"",RES_hhdet_in_tes!F126/RES_hhdet_in_fec!F126)</f>
        <v>0.72869758415067665</v>
      </c>
      <c r="G126" s="111">
        <f>IF(RES_hhdet_in_tes!G126=0,"",RES_hhdet_in_tes!G126/RES_hhdet_in_fec!G126)</f>
        <v>0.73001846904834256</v>
      </c>
      <c r="H126" s="111">
        <f>IF(RES_hhdet_in_tes!H126=0,"",RES_hhdet_in_tes!H126/RES_hhdet_in_fec!H126)</f>
        <v>0.73136722302090318</v>
      </c>
      <c r="I126" s="111">
        <f>IF(RES_hhdet_in_tes!I126=0,"",RES_hhdet_in_tes!I126/RES_hhdet_in_fec!I126)</f>
        <v>0.73275037719250979</v>
      </c>
      <c r="J126" s="111">
        <f>IF(RES_hhdet_in_tes!J126=0,"",RES_hhdet_in_tes!J126/RES_hhdet_in_fec!J126)</f>
        <v>0.7341946872735321</v>
      </c>
      <c r="K126" s="111">
        <f>IF(RES_hhdet_in_tes!K126=0,"",RES_hhdet_in_tes!K126/RES_hhdet_in_fec!K126)</f>
        <v>0.73572290265537221</v>
      </c>
      <c r="L126" s="111">
        <f>IF(RES_hhdet_in_tes!L126=0,"",RES_hhdet_in_tes!L126/RES_hhdet_in_fec!L126)</f>
        <v>0.73734110973290823</v>
      </c>
      <c r="M126" s="111">
        <f>IF(RES_hhdet_in_tes!M126=0,"",RES_hhdet_in_tes!M126/RES_hhdet_in_fec!M126)</f>
        <v>0.73958171945032403</v>
      </c>
      <c r="N126" s="111">
        <f>IF(RES_hhdet_in_tes!N126=0,"",RES_hhdet_in_tes!N126/RES_hhdet_in_fec!N126)</f>
        <v>0.74261306679145556</v>
      </c>
      <c r="O126" s="111">
        <f>IF(RES_hhdet_in_tes!O126=0,"",RES_hhdet_in_tes!O126/RES_hhdet_in_fec!O126)</f>
        <v>0.74658271782475183</v>
      </c>
      <c r="P126" s="111">
        <f>IF(RES_hhdet_in_tes!P126=0,"",RES_hhdet_in_tes!P126/RES_hhdet_in_fec!P126)</f>
        <v>0.75120991728586328</v>
      </c>
      <c r="Q126" s="111">
        <f>IF(RES_hhdet_in_tes!Q126=0,"",RES_hhdet_in_tes!Q126/RES_hhdet_in_fec!Q126)</f>
        <v>0.75557557381046692</v>
      </c>
      <c r="R126" s="111">
        <f>IF(RES_hhdet_in_tes!R126=0,"",RES_hhdet_in_tes!R126/RES_hhdet_in_fec!R126)</f>
        <v>0.75892083069769722</v>
      </c>
      <c r="S126" s="111">
        <f>IF(RES_hhdet_in_tes!S126=0,"",RES_hhdet_in_tes!S126/RES_hhdet_in_fec!S126)</f>
        <v>0.76217520642804992</v>
      </c>
      <c r="T126" s="111">
        <f>IF(RES_hhdet_in_tes!T126=0,"",RES_hhdet_in_tes!T126/RES_hhdet_in_fec!T126)</f>
        <v>0.76531695665829136</v>
      </c>
      <c r="U126" s="111">
        <f>IF(RES_hhdet_in_tes!U126=0,"",RES_hhdet_in_tes!U126/RES_hhdet_in_fec!U126)</f>
        <v>0.76832433704519831</v>
      </c>
      <c r="V126" s="111">
        <f>IF(RES_hhdet_in_tes!V126=0,"",RES_hhdet_in_tes!V126/RES_hhdet_in_fec!V126)</f>
        <v>0.77117560324554346</v>
      </c>
      <c r="W126" s="111">
        <f>IF(RES_hhdet_in_tes!W126=0,"",RES_hhdet_in_tes!W126/RES_hhdet_in_fec!W126)</f>
        <v>0.77380216898382581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2.2074633167834747</v>
      </c>
      <c r="D128" s="124">
        <f>IF(RES_hhdet_in_tes!D128=0,"",RES_hhdet_in_tes!D128/RES_hhdet_in_fec!D128)</f>
        <v>2.2782585571961644</v>
      </c>
      <c r="E128" s="124">
        <f>IF(RES_hhdet_in_tes!E128=0,"",RES_hhdet_in_tes!E128/RES_hhdet_in_fec!E128)</f>
        <v>2.3498012978592508</v>
      </c>
      <c r="F128" s="124">
        <f>IF(RES_hhdet_in_tes!F128=0,"",RES_hhdet_in_tes!F128/RES_hhdet_in_fec!F128)</f>
        <v>2.4214208733708995</v>
      </c>
      <c r="G128" s="124">
        <f>IF(RES_hhdet_in_tes!G128=0,"",RES_hhdet_in_tes!G128/RES_hhdet_in_fec!G128)</f>
        <v>2.4937210120872746</v>
      </c>
      <c r="H128" s="124">
        <f>IF(RES_hhdet_in_tes!H128=0,"",RES_hhdet_in_tes!H128/RES_hhdet_in_fec!H128)</f>
        <v>2.5666239018542689</v>
      </c>
      <c r="I128" s="124">
        <f>IF(RES_hhdet_in_tes!I128=0,"",RES_hhdet_in_tes!I128/RES_hhdet_in_fec!I128)</f>
        <v>2.640274223249274</v>
      </c>
      <c r="J128" s="124">
        <f>IF(RES_hhdet_in_tes!J128=0,"",RES_hhdet_in_tes!J128/RES_hhdet_in_fec!J128)</f>
        <v>2.7152737820292887</v>
      </c>
      <c r="K128" s="124">
        <f>IF(RES_hhdet_in_tes!K128=0,"",RES_hhdet_in_tes!K128/RES_hhdet_in_fec!K128)</f>
        <v>2.7921285893265022</v>
      </c>
      <c r="L128" s="124">
        <f>IF(RES_hhdet_in_tes!L128=0,"",RES_hhdet_in_tes!L128/RES_hhdet_in_fec!L128)</f>
        <v>2.8709637534303347</v>
      </c>
      <c r="M128" s="124">
        <f>IF(RES_hhdet_in_tes!M128=0,"",RES_hhdet_in_tes!M128/RES_hhdet_in_fec!M128)</f>
        <v>2.9651249284082075</v>
      </c>
      <c r="N128" s="124">
        <f>IF(RES_hhdet_in_tes!N128=0,"",RES_hhdet_in_tes!N128/RES_hhdet_in_fec!N128)</f>
        <v>3.0789796135787664</v>
      </c>
      <c r="O128" s="124">
        <f>IF(RES_hhdet_in_tes!O128=0,"",RES_hhdet_in_tes!O128/RES_hhdet_in_fec!O128)</f>
        <v>3.2149423713807894</v>
      </c>
      <c r="P128" s="124">
        <f>IF(RES_hhdet_in_tes!P128=0,"",RES_hhdet_in_tes!P128/RES_hhdet_in_fec!P128)</f>
        <v>3.362391054518592</v>
      </c>
      <c r="Q128" s="124">
        <f>IF(RES_hhdet_in_tes!Q128=0,"",RES_hhdet_in_tes!Q128/RES_hhdet_in_fec!Q128)</f>
        <v>3.4891060326086354</v>
      </c>
      <c r="R128" s="124">
        <f>IF(RES_hhdet_in_tes!R128=0,"",RES_hhdet_in_tes!R128/RES_hhdet_in_fec!R128)</f>
        <v>3.568601715264216</v>
      </c>
      <c r="S128" s="124">
        <f>IF(RES_hhdet_in_tes!S128=0,"",RES_hhdet_in_tes!S128/RES_hhdet_in_fec!S128)</f>
        <v>3.6318763754675065</v>
      </c>
      <c r="T128" s="124">
        <f>IF(RES_hhdet_in_tes!T128=0,"",RES_hhdet_in_tes!T128/RES_hhdet_in_fec!T128)</f>
        <v>3.6847447627532834</v>
      </c>
      <c r="U128" s="124">
        <f>IF(RES_hhdet_in_tes!U128=0,"",RES_hhdet_in_tes!U128/RES_hhdet_in_fec!U128)</f>
        <v>3.7328746468222866</v>
      </c>
      <c r="V128" s="124">
        <f>IF(RES_hhdet_in_tes!V128=0,"",RES_hhdet_in_tes!V128/RES_hhdet_in_fec!V128)</f>
        <v>3.781948328681874</v>
      </c>
      <c r="W128" s="124">
        <f>IF(RES_hhdet_in_tes!W128=0,"",RES_hhdet_in_tes!W128/RES_hhdet_in_fec!W128)</f>
        <v>3.8299921487112689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2.2074633167834747</v>
      </c>
      <c r="D129" s="111">
        <f>IF(RES_hhdet_in_tes!D129=0,"",RES_hhdet_in_tes!D129/RES_hhdet_in_fec!D129)</f>
        <v>2.2782585571961644</v>
      </c>
      <c r="E129" s="111">
        <f>IF(RES_hhdet_in_tes!E129=0,"",RES_hhdet_in_tes!E129/RES_hhdet_in_fec!E129)</f>
        <v>2.3498012978592508</v>
      </c>
      <c r="F129" s="111">
        <f>IF(RES_hhdet_in_tes!F129=0,"",RES_hhdet_in_tes!F129/RES_hhdet_in_fec!F129)</f>
        <v>2.4214208733708995</v>
      </c>
      <c r="G129" s="111">
        <f>IF(RES_hhdet_in_tes!G129=0,"",RES_hhdet_in_tes!G129/RES_hhdet_in_fec!G129)</f>
        <v>2.4937210120872746</v>
      </c>
      <c r="H129" s="111">
        <f>IF(RES_hhdet_in_tes!H129=0,"",RES_hhdet_in_tes!H129/RES_hhdet_in_fec!H129)</f>
        <v>2.5666239018542689</v>
      </c>
      <c r="I129" s="111">
        <f>IF(RES_hhdet_in_tes!I129=0,"",RES_hhdet_in_tes!I129/RES_hhdet_in_fec!I129)</f>
        <v>2.640274223249274</v>
      </c>
      <c r="J129" s="111">
        <f>IF(RES_hhdet_in_tes!J129=0,"",RES_hhdet_in_tes!J129/RES_hhdet_in_fec!J129)</f>
        <v>2.7152737820292887</v>
      </c>
      <c r="K129" s="111">
        <f>IF(RES_hhdet_in_tes!K129=0,"",RES_hhdet_in_tes!K129/RES_hhdet_in_fec!K129)</f>
        <v>2.7921285893265022</v>
      </c>
      <c r="L129" s="111">
        <f>IF(RES_hhdet_in_tes!L129=0,"",RES_hhdet_in_tes!L129/RES_hhdet_in_fec!L129)</f>
        <v>2.8709637534303347</v>
      </c>
      <c r="M129" s="111">
        <f>IF(RES_hhdet_in_tes!M129=0,"",RES_hhdet_in_tes!M129/RES_hhdet_in_fec!M129)</f>
        <v>2.9651249284082075</v>
      </c>
      <c r="N129" s="111">
        <f>IF(RES_hhdet_in_tes!N129=0,"",RES_hhdet_in_tes!N129/RES_hhdet_in_fec!N129)</f>
        <v>3.0789796135787664</v>
      </c>
      <c r="O129" s="111">
        <f>IF(RES_hhdet_in_tes!O129=0,"",RES_hhdet_in_tes!O129/RES_hhdet_in_fec!O129)</f>
        <v>3.2149423713807894</v>
      </c>
      <c r="P129" s="111">
        <f>IF(RES_hhdet_in_tes!P129=0,"",RES_hhdet_in_tes!P129/RES_hhdet_in_fec!P129)</f>
        <v>3.362391054518592</v>
      </c>
      <c r="Q129" s="111">
        <f>IF(RES_hhdet_in_tes!Q129=0,"",RES_hhdet_in_tes!Q129/RES_hhdet_in_fec!Q129)</f>
        <v>3.4891060326086354</v>
      </c>
      <c r="R129" s="111">
        <f>IF(RES_hhdet_in_tes!R129=0,"",RES_hhdet_in_tes!R129/RES_hhdet_in_fec!R129)</f>
        <v>3.568601715264216</v>
      </c>
      <c r="S129" s="111">
        <f>IF(RES_hhdet_in_tes!S129=0,"",RES_hhdet_in_tes!S129/RES_hhdet_in_fec!S129)</f>
        <v>3.6318763754675065</v>
      </c>
      <c r="T129" s="111">
        <f>IF(RES_hhdet_in_tes!T129=0,"",RES_hhdet_in_tes!T129/RES_hhdet_in_fec!T129)</f>
        <v>3.6847447627532834</v>
      </c>
      <c r="U129" s="111">
        <f>IF(RES_hhdet_in_tes!U129=0,"",RES_hhdet_in_tes!U129/RES_hhdet_in_fec!U129)</f>
        <v>3.7328746468222866</v>
      </c>
      <c r="V129" s="111">
        <f>IF(RES_hhdet_in_tes!V129=0,"",RES_hhdet_in_tes!V129/RES_hhdet_in_fec!V129)</f>
        <v>3.781948328681874</v>
      </c>
      <c r="W129" s="111">
        <f>IF(RES_hhdet_in_tes!W129=0,"",RES_hhdet_in_tes!W129/RES_hhdet_in_fec!W129)</f>
        <v>3.8299921487112689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0.77327816418175566</v>
      </c>
      <c r="D130" s="124">
        <f>IF(RES_hhdet_in_tes!D130=0,"",RES_hhdet_in_tes!D130/RES_hhdet_in_fec!D130)</f>
        <v>0.74037208019188472</v>
      </c>
      <c r="E130" s="124">
        <f>IF(RES_hhdet_in_tes!E130=0,"",RES_hhdet_in_tes!E130/RES_hhdet_in_fec!E130)</f>
        <v>0.77573091570920294</v>
      </c>
      <c r="F130" s="124">
        <f>IF(RES_hhdet_in_tes!F130=0,"",RES_hhdet_in_tes!F130/RES_hhdet_in_fec!F130)</f>
        <v>0.73639850731805201</v>
      </c>
      <c r="G130" s="124">
        <f>IF(RES_hhdet_in_tes!G130=0,"",RES_hhdet_in_tes!G130/RES_hhdet_in_fec!G130)</f>
        <v>0.75689046669296911</v>
      </c>
      <c r="H130" s="124">
        <f>IF(RES_hhdet_in_tes!H130=0,"",RES_hhdet_in_tes!H130/RES_hhdet_in_fec!H130)</f>
        <v>0.77308239703264714</v>
      </c>
      <c r="I130" s="124">
        <f>IF(RES_hhdet_in_tes!I130=0,"",RES_hhdet_in_tes!I130/RES_hhdet_in_fec!I130)</f>
        <v>0.87281914852347076</v>
      </c>
      <c r="J130" s="124">
        <f>IF(RES_hhdet_in_tes!J130=0,"",RES_hhdet_in_tes!J130/RES_hhdet_in_fec!J130)</f>
        <v>0.84674916661979682</v>
      </c>
      <c r="K130" s="124">
        <f>IF(RES_hhdet_in_tes!K130=0,"",RES_hhdet_in_tes!K130/RES_hhdet_in_fec!K130)</f>
        <v>0.78057243014657895</v>
      </c>
      <c r="L130" s="124">
        <f>IF(RES_hhdet_in_tes!L130=0,"",RES_hhdet_in_tes!L130/RES_hhdet_in_fec!L130)</f>
        <v>0.792962079237435</v>
      </c>
      <c r="M130" s="124">
        <f>IF(RES_hhdet_in_tes!M130=0,"",RES_hhdet_in_tes!M130/RES_hhdet_in_fec!M130)</f>
        <v>0.77827419529446429</v>
      </c>
      <c r="N130" s="124">
        <f>IF(RES_hhdet_in_tes!N130=0,"",RES_hhdet_in_tes!N130/RES_hhdet_in_fec!N130)</f>
        <v>0.79801956747742897</v>
      </c>
      <c r="O130" s="124">
        <f>IF(RES_hhdet_in_tes!O130=0,"",RES_hhdet_in_tes!O130/RES_hhdet_in_fec!O130)</f>
        <v>0.80818489216557599</v>
      </c>
      <c r="P130" s="124">
        <f>IF(RES_hhdet_in_tes!P130=0,"",RES_hhdet_in_tes!P130/RES_hhdet_in_fec!P130)</f>
        <v>0.83336098356051769</v>
      </c>
      <c r="Q130" s="124">
        <f>IF(RES_hhdet_in_tes!Q130=0,"",RES_hhdet_in_tes!Q130/RES_hhdet_in_fec!Q130)</f>
        <v>0.88873546833828765</v>
      </c>
      <c r="R130" s="124">
        <f>IF(RES_hhdet_in_tes!R130=0,"",RES_hhdet_in_tes!R130/RES_hhdet_in_fec!R130)</f>
        <v>0.86647768919061607</v>
      </c>
      <c r="S130" s="124">
        <f>IF(RES_hhdet_in_tes!S130=0,"",RES_hhdet_in_tes!S130/RES_hhdet_in_fec!S130)</f>
        <v>0.86072912868562801</v>
      </c>
      <c r="T130" s="124">
        <f>IF(RES_hhdet_in_tes!T130=0,"",RES_hhdet_in_tes!T130/RES_hhdet_in_fec!T130)</f>
        <v>0.88540796955960122</v>
      </c>
      <c r="U130" s="124">
        <f>IF(RES_hhdet_in_tes!U130=0,"",RES_hhdet_in_tes!U130/RES_hhdet_in_fec!U130)</f>
        <v>0.86554066957727227</v>
      </c>
      <c r="V130" s="124">
        <f>IF(RES_hhdet_in_tes!V130=0,"",RES_hhdet_in_tes!V130/RES_hhdet_in_fec!V130)</f>
        <v>0.87124628107425395</v>
      </c>
      <c r="W130" s="124">
        <f>IF(RES_hhdet_in_tes!W130=0,"",RES_hhdet_in_tes!W130/RES_hhdet_in_fec!W130)</f>
        <v>0.86192832375282102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0.77533916471525877</v>
      </c>
      <c r="D131" s="111">
        <f>IF(RES_hhdet_in_tes!D131=0,"",RES_hhdet_in_tes!D131/RES_hhdet_in_fec!D131)</f>
        <v>0.7775274725424548</v>
      </c>
      <c r="E131" s="111">
        <f>IF(RES_hhdet_in_tes!E131=0,"",RES_hhdet_in_tes!E131/RES_hhdet_in_fec!E131)</f>
        <v>0.77977485897187715</v>
      </c>
      <c r="F131" s="111">
        <f>IF(RES_hhdet_in_tes!F131=0,"",RES_hhdet_in_tes!F131/RES_hhdet_in_fec!F131)</f>
        <v>0.78203030157433073</v>
      </c>
      <c r="G131" s="111">
        <f>IF(RES_hhdet_in_tes!G131=0,"",RES_hhdet_in_tes!G131/RES_hhdet_in_fec!G131)</f>
        <v>0.78434015209448826</v>
      </c>
      <c r="H131" s="111">
        <f>IF(RES_hhdet_in_tes!H131=0,"",RES_hhdet_in_tes!H131/RES_hhdet_in_fec!H131)</f>
        <v>0.78669873766889276</v>
      </c>
      <c r="I131" s="111">
        <f>IF(RES_hhdet_in_tes!I131=0,"",RES_hhdet_in_tes!I131/RES_hhdet_in_fec!I131)</f>
        <v>0.78911747936878607</v>
      </c>
      <c r="J131" s="111">
        <f>IF(RES_hhdet_in_tes!J131=0,"",RES_hhdet_in_tes!J131/RES_hhdet_in_fec!J131)</f>
        <v>0.79164316529177081</v>
      </c>
      <c r="K131" s="111">
        <f>IF(RES_hhdet_in_tes!K131=0,"",RES_hhdet_in_tes!K131/RES_hhdet_in_fec!K131)</f>
        <v>0.79431557762754201</v>
      </c>
      <c r="L131" s="111">
        <f>IF(RES_hhdet_in_tes!L131=0,"",RES_hhdet_in_tes!L131/RES_hhdet_in_fec!L131)</f>
        <v>0.79714535974283007</v>
      </c>
      <c r="M131" s="111">
        <f>IF(RES_hhdet_in_tes!M131=0,"",RES_hhdet_in_tes!M131/RES_hhdet_in_fec!M131)</f>
        <v>0.80106354635423593</v>
      </c>
      <c r="N131" s="111">
        <f>IF(RES_hhdet_in_tes!N131=0,"",RES_hhdet_in_tes!N131/RES_hhdet_in_fec!N131)</f>
        <v>0.80636450728206821</v>
      </c>
      <c r="O131" s="111">
        <f>IF(RES_hhdet_in_tes!O131=0,"",RES_hhdet_in_tes!O131/RES_hhdet_in_fec!O131)</f>
        <v>0.81330629344398586</v>
      </c>
      <c r="P131" s="111">
        <f>IF(RES_hhdet_in_tes!P131=0,"",RES_hhdet_in_tes!P131/RES_hhdet_in_fec!P131)</f>
        <v>0.821397944049582</v>
      </c>
      <c r="Q131" s="111">
        <f>IF(RES_hhdet_in_tes!Q131=0,"",RES_hhdet_in_tes!Q131/RES_hhdet_in_fec!Q131)</f>
        <v>0.82903223074027232</v>
      </c>
      <c r="R131" s="111">
        <f>IF(RES_hhdet_in_tes!R131=0,"",RES_hhdet_in_tes!R131/RES_hhdet_in_fec!R131)</f>
        <v>0.83488212983040788</v>
      </c>
      <c r="S131" s="111">
        <f>IF(RES_hhdet_in_tes!S131=0,"",RES_hhdet_in_tes!S131/RES_hhdet_in_fec!S131)</f>
        <v>0.84057310372739646</v>
      </c>
      <c r="T131" s="111">
        <f>IF(RES_hhdet_in_tes!T131=0,"",RES_hhdet_in_tes!T131/RES_hhdet_in_fec!T131)</f>
        <v>0.84606712778380877</v>
      </c>
      <c r="U131" s="111">
        <f>IF(RES_hhdet_in_tes!U131=0,"",RES_hhdet_in_tes!U131/RES_hhdet_in_fec!U131)</f>
        <v>0.85132617735223348</v>
      </c>
      <c r="V131" s="111">
        <f>IF(RES_hhdet_in_tes!V131=0,"",RES_hhdet_in_tes!V131/RES_hhdet_in_fec!V131)</f>
        <v>0.85631222778525196</v>
      </c>
      <c r="W131" s="111">
        <f>IF(RES_hhdet_in_tes!W131=0,"",RES_hhdet_in_tes!W131/RES_hhdet_in_fec!W131)</f>
        <v>0.86090534127115848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>
        <f>IF(RES_hhdet_in_tes!E132=0,"",RES_hhdet_in_tes!E132/RES_hhdet_in_fec!E132)</f>
        <v>0.9467204466136464</v>
      </c>
      <c r="F132" s="111" t="str">
        <f>IF(RES_hhdet_in_tes!F132=0,"",RES_hhdet_in_tes!F132/RES_hhdet_in_fec!F132)</f>
        <v/>
      </c>
      <c r="G132" s="111">
        <f>IF(RES_hhdet_in_tes!G132=0,"",RES_hhdet_in_tes!G132/RES_hhdet_in_fec!G132)</f>
        <v>0.94152433981178141</v>
      </c>
      <c r="H132" s="111">
        <f>IF(RES_hhdet_in_tes!H132=0,"",RES_hhdet_in_tes!H132/RES_hhdet_in_fec!H132)</f>
        <v>0.94675621562082912</v>
      </c>
      <c r="I132" s="111" t="str">
        <f>IF(RES_hhdet_in_tes!I132=0,"",RES_hhdet_in_tes!I132/RES_hhdet_in_fec!I132)</f>
        <v/>
      </c>
      <c r="J132" s="111">
        <f>IF(RES_hhdet_in_tes!J132=0,"",RES_hhdet_in_tes!J132/RES_hhdet_in_fec!J132)</f>
        <v>0.95037028859457573</v>
      </c>
      <c r="K132" s="111">
        <f>IF(RES_hhdet_in_tes!K132=0,"",RES_hhdet_in_tes!K132/RES_hhdet_in_fec!K132)</f>
        <v>0.94909709156941569</v>
      </c>
      <c r="L132" s="111">
        <f>IF(RES_hhdet_in_tes!L132=0,"",RES_hhdet_in_tes!L132/RES_hhdet_in_fec!L132)</f>
        <v>0.94983518228691066</v>
      </c>
      <c r="M132" s="111" t="str">
        <f>IF(RES_hhdet_in_tes!M132=0,"",RES_hhdet_in_tes!M132/RES_hhdet_in_fec!M132)</f>
        <v/>
      </c>
      <c r="N132" s="111">
        <f>IF(RES_hhdet_in_tes!N132=0,"",RES_hhdet_in_tes!N132/RES_hhdet_in_fec!N132)</f>
        <v>0.96312455476138681</v>
      </c>
      <c r="O132" s="111">
        <f>IF(RES_hhdet_in_tes!O132=0,"",RES_hhdet_in_tes!O132/RES_hhdet_in_fec!O132)</f>
        <v>0.95934068251164573</v>
      </c>
      <c r="P132" s="111">
        <f>IF(RES_hhdet_in_tes!P132=0,"",RES_hhdet_in_tes!P132/RES_hhdet_in_fec!P132)</f>
        <v>0.96164152238640688</v>
      </c>
      <c r="Q132" s="111">
        <f>IF(RES_hhdet_in_tes!Q132=0,"",RES_hhdet_in_tes!Q132/RES_hhdet_in_fec!Q132)</f>
        <v>0.96572278893537744</v>
      </c>
      <c r="R132" s="111" t="str">
        <f>IF(RES_hhdet_in_tes!R132=0,"",RES_hhdet_in_tes!R132/RES_hhdet_in_fec!R132)</f>
        <v/>
      </c>
      <c r="S132" s="111">
        <f>IF(RES_hhdet_in_tes!S132=0,"",RES_hhdet_in_tes!S132/RES_hhdet_in_fec!S132)</f>
        <v>0.96239471407777599</v>
      </c>
      <c r="T132" s="111">
        <f>IF(RES_hhdet_in_tes!T132=0,"",RES_hhdet_in_tes!T132/RES_hhdet_in_fec!T132)</f>
        <v>0.96468184126686007</v>
      </c>
      <c r="U132" s="111">
        <f>IF(RES_hhdet_in_tes!U132=0,"",RES_hhdet_in_tes!U132/RES_hhdet_in_fec!U132)</f>
        <v>0.96739240549702865</v>
      </c>
      <c r="V132" s="111">
        <f>IF(RES_hhdet_in_tes!V132=0,"",RES_hhdet_in_tes!V132/RES_hhdet_in_fec!V132)</f>
        <v>0.96879854767681273</v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>
        <f>IF(RES_hhdet_in_tes!E133=0,"",RES_hhdet_in_tes!E133/RES_hhdet_in_fec!E133)</f>
        <v>0.77977485897187726</v>
      </c>
      <c r="F133" s="112" t="str">
        <f>IF(RES_hhdet_in_tes!F133=0,"",RES_hhdet_in_tes!F133/RES_hhdet_in_fec!F133)</f>
        <v/>
      </c>
      <c r="G133" s="112">
        <f>IF(RES_hhdet_in_tes!G133=0,"",RES_hhdet_in_tes!G133/RES_hhdet_in_fec!G133)</f>
        <v>0.78434015209448826</v>
      </c>
      <c r="H133" s="112">
        <f>IF(RES_hhdet_in_tes!H133=0,"",RES_hhdet_in_tes!H133/RES_hhdet_in_fec!H133)</f>
        <v>0.78669873766889276</v>
      </c>
      <c r="I133" s="112" t="str">
        <f>IF(RES_hhdet_in_tes!I133=0,"",RES_hhdet_in_tes!I133/RES_hhdet_in_fec!I133)</f>
        <v/>
      </c>
      <c r="J133" s="112">
        <f>IF(RES_hhdet_in_tes!J133=0,"",RES_hhdet_in_tes!J133/RES_hhdet_in_fec!J133)</f>
        <v>0.79164316529177081</v>
      </c>
      <c r="K133" s="112">
        <f>IF(RES_hhdet_in_tes!K133=0,"",RES_hhdet_in_tes!K133/RES_hhdet_in_fec!K133)</f>
        <v>0.79431557762754201</v>
      </c>
      <c r="L133" s="112">
        <f>IF(RES_hhdet_in_tes!L133=0,"",RES_hhdet_in_tes!L133/RES_hhdet_in_fec!L133)</f>
        <v>0.79714535974282996</v>
      </c>
      <c r="M133" s="112" t="str">
        <f>IF(RES_hhdet_in_tes!M133=0,"",RES_hhdet_in_tes!M133/RES_hhdet_in_fec!M133)</f>
        <v/>
      </c>
      <c r="N133" s="112">
        <f>IF(RES_hhdet_in_tes!N133=0,"",RES_hhdet_in_tes!N133/RES_hhdet_in_fec!N133)</f>
        <v>0.80636450728206821</v>
      </c>
      <c r="O133" s="112">
        <f>IF(RES_hhdet_in_tes!O133=0,"",RES_hhdet_in_tes!O133/RES_hhdet_in_fec!O133)</f>
        <v>0.81330629344398586</v>
      </c>
      <c r="P133" s="112">
        <f>IF(RES_hhdet_in_tes!P133=0,"",RES_hhdet_in_tes!P133/RES_hhdet_in_fec!P133)</f>
        <v>0.821397944049582</v>
      </c>
      <c r="Q133" s="112">
        <f>IF(RES_hhdet_in_tes!Q133=0,"",RES_hhdet_in_tes!Q133/RES_hhdet_in_fec!Q133)</f>
        <v>0.82903223074027232</v>
      </c>
      <c r="R133" s="112" t="str">
        <f>IF(RES_hhdet_in_tes!R133=0,"",RES_hhdet_in_tes!R133/RES_hhdet_in_fec!R133)</f>
        <v/>
      </c>
      <c r="S133" s="112">
        <f>IF(RES_hhdet_in_tes!S133=0,"",RES_hhdet_in_tes!S133/RES_hhdet_in_fec!S133)</f>
        <v>0.84057310372739658</v>
      </c>
      <c r="T133" s="112">
        <f>IF(RES_hhdet_in_tes!T133=0,"",RES_hhdet_in_tes!T133/RES_hhdet_in_fec!T133)</f>
        <v>0.84606712778380866</v>
      </c>
      <c r="U133" s="112">
        <f>IF(RES_hhdet_in_tes!U133=0,"",RES_hhdet_in_tes!U133/RES_hhdet_in_fec!U133)</f>
        <v>0.85132617735223348</v>
      </c>
      <c r="V133" s="112">
        <f>IF(RES_hhdet_in_tes!V133=0,"",RES_hhdet_in_tes!V133/RES_hhdet_in_fec!V133)</f>
        <v>0.85631222778525196</v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>
        <f>IF(RES_hhdet_in_tes!E134=0,"",RES_hhdet_in_tes!E134/RES_hhdet_in_fec!E134)</f>
        <v>1</v>
      </c>
      <c r="F134" s="113" t="str">
        <f>IF(RES_hhdet_in_tes!F134=0,"",RES_hhdet_in_tes!F134/RES_hhdet_in_fec!F134)</f>
        <v/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 t="str">
        <f>IF(RES_hhdet_in_tes!I134=0,"",RES_hhdet_in_tes!I134/RES_hhdet_in_fec!I134)</f>
        <v/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 t="str">
        <f>IF(RES_hhdet_in_tes!M134=0,"",RES_hhdet_in_tes!M134/RES_hhdet_in_fec!M134)</f>
        <v/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 t="str">
        <f>IF(RES_hhdet_in_tes!R134=0,"",RES_hhdet_in_tes!R134/RES_hhdet_in_fec!R134)</f>
        <v/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0.60436321701650553</v>
      </c>
      <c r="D135" s="112">
        <f>IF(RES_hhdet_in_tes!D135=0,"",RES_hhdet_in_tes!D135/RES_hhdet_in_fec!D135)</f>
        <v>0.60610190070916359</v>
      </c>
      <c r="E135" s="112">
        <f>IF(RES_hhdet_in_tes!E135=0,"",RES_hhdet_in_tes!E135/RES_hhdet_in_fec!E135)</f>
        <v>0.60797431376666522</v>
      </c>
      <c r="F135" s="112">
        <f>IF(RES_hhdet_in_tes!F135=0,"",RES_hhdet_in_tes!F135/RES_hhdet_in_fec!F135)</f>
        <v>0.60986471306188972</v>
      </c>
      <c r="G135" s="112">
        <f>IF(RES_hhdet_in_tes!G135=0,"",RES_hhdet_in_tes!G135/RES_hhdet_in_fec!G135)</f>
        <v>0.61187934117220477</v>
      </c>
      <c r="H135" s="112">
        <f>IF(RES_hhdet_in_tes!H135=0,"",RES_hhdet_in_tes!H135/RES_hhdet_in_fec!H135)</f>
        <v>0.61400628973311688</v>
      </c>
      <c r="I135" s="112">
        <f>IF(RES_hhdet_in_tes!I135=0,"",RES_hhdet_in_tes!I135/RES_hhdet_in_fec!I135)</f>
        <v>0.61627322898168213</v>
      </c>
      <c r="J135" s="112">
        <f>IF(RES_hhdet_in_tes!J135=0,"",RES_hhdet_in_tes!J135/RES_hhdet_in_fec!J135)</f>
        <v>0.61879091846064871</v>
      </c>
      <c r="K135" s="112">
        <f>IF(RES_hhdet_in_tes!K135=0,"",RES_hhdet_in_tes!K135/RES_hhdet_in_fec!K135)</f>
        <v>0.62165751330973129</v>
      </c>
      <c r="L135" s="112">
        <f>IF(RES_hhdet_in_tes!L135=0,"",RES_hhdet_in_tes!L135/RES_hhdet_in_fec!L135)</f>
        <v>0.62490736657654999</v>
      </c>
      <c r="M135" s="112">
        <f>IF(RES_hhdet_in_tes!M135=0,"",RES_hhdet_in_tes!M135/RES_hhdet_in_fec!M135)</f>
        <v>0.63079233992305017</v>
      </c>
      <c r="N135" s="112">
        <f>IF(RES_hhdet_in_tes!N135=0,"",RES_hhdet_in_tes!N135/RES_hhdet_in_fec!N135)</f>
        <v>0.64030186753103879</v>
      </c>
      <c r="O135" s="112">
        <f>IF(RES_hhdet_in_tes!O135=0,"",RES_hhdet_in_tes!O135/RES_hhdet_in_fec!O135)</f>
        <v>0.65470478331219994</v>
      </c>
      <c r="P135" s="112">
        <f>IF(RES_hhdet_in_tes!P135=0,"",RES_hhdet_in_tes!P135/RES_hhdet_in_fec!P135)</f>
        <v>0.67344112783628773</v>
      </c>
      <c r="Q135" s="112">
        <f>IF(RES_hhdet_in_tes!Q135=0,"",RES_hhdet_in_tes!Q135/RES_hhdet_in_fec!Q135)</f>
        <v>0.69182598793737782</v>
      </c>
      <c r="R135" s="112">
        <f>IF(RES_hhdet_in_tes!R135=0,"",RES_hhdet_in_tes!R135/RES_hhdet_in_fec!R135)</f>
        <v>0.70500527926086587</v>
      </c>
      <c r="S135" s="112">
        <f>IF(RES_hhdet_in_tes!S135=0,"",RES_hhdet_in_tes!S135/RES_hhdet_in_fec!S135)</f>
        <v>0.71805464278636877</v>
      </c>
      <c r="T135" s="112">
        <f>IF(RES_hhdet_in_tes!T135=0,"",RES_hhdet_in_tes!T135/RES_hhdet_in_fec!T135)</f>
        <v>0.7307004576008822</v>
      </c>
      <c r="U135" s="112">
        <f>IF(RES_hhdet_in_tes!U135=0,"",RES_hhdet_in_tes!U135/RES_hhdet_in_fec!U135)</f>
        <v>0.74257957801151775</v>
      </c>
      <c r="V135" s="112">
        <f>IF(RES_hhdet_in_tes!V135=0,"",RES_hhdet_in_tes!V135/RES_hhdet_in_fec!V135)</f>
        <v>0.75313486581620426</v>
      </c>
      <c r="W135" s="112">
        <f>IF(RES_hhdet_in_tes!W135=0,"",RES_hhdet_in_tes!W135/RES_hhdet_in_fec!W135)</f>
        <v>0.76144391790230026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0.88632756425708847</v>
      </c>
      <c r="D136" s="113">
        <f>IF(RES_hhdet_in_tes!D136=0,"",RES_hhdet_in_tes!D136/RES_hhdet_in_fec!D136)</f>
        <v>0.88450781694406455</v>
      </c>
      <c r="E136" s="113">
        <f>IF(RES_hhdet_in_tes!E136=0,"",RES_hhdet_in_tes!E136/RES_hhdet_in_fec!E136)</f>
        <v>0.88864470047485056</v>
      </c>
      <c r="F136" s="113">
        <f>IF(RES_hhdet_in_tes!F136=0,"",RES_hhdet_in_tes!F136/RES_hhdet_in_fec!F136)</f>
        <v>0.88723741738564443</v>
      </c>
      <c r="G136" s="113">
        <f>IF(RES_hhdet_in_tes!G136=0,"",RES_hhdet_in_tes!G136/RES_hhdet_in_fec!G136)</f>
        <v>0.87492424947713709</v>
      </c>
      <c r="H136" s="113">
        <f>IF(RES_hhdet_in_tes!H136=0,"",RES_hhdet_in_tes!H136/RES_hhdet_in_fec!H136)</f>
        <v>0.88682407785039286</v>
      </c>
      <c r="I136" s="113">
        <f>IF(RES_hhdet_in_tes!I136=0,"",RES_hhdet_in_tes!I136/RES_hhdet_in_fec!I136)</f>
        <v>0.88650626696467583</v>
      </c>
      <c r="J136" s="113">
        <f>IF(RES_hhdet_in_tes!J136=0,"",RES_hhdet_in_tes!J136/RES_hhdet_in_fec!J136)</f>
        <v>0.88933813945064188</v>
      </c>
      <c r="K136" s="113">
        <f>IF(RES_hhdet_in_tes!K136=0,"",RES_hhdet_in_tes!K136/RES_hhdet_in_fec!K136)</f>
        <v>0.88966255391572491</v>
      </c>
      <c r="L136" s="113">
        <f>IF(RES_hhdet_in_tes!L136=0,"",RES_hhdet_in_tes!L136/RES_hhdet_in_fec!L136)</f>
        <v>0.89029816140908236</v>
      </c>
      <c r="M136" s="113">
        <f>IF(RES_hhdet_in_tes!M136=0,"",RES_hhdet_in_tes!M136/RES_hhdet_in_fec!M136)</f>
        <v>0.89483345001039383</v>
      </c>
      <c r="N136" s="113">
        <f>IF(RES_hhdet_in_tes!N136=0,"",RES_hhdet_in_tes!N136/RES_hhdet_in_fec!N136)</f>
        <v>0.91408368151982122</v>
      </c>
      <c r="O136" s="113">
        <f>IF(RES_hhdet_in_tes!O136=0,"",RES_hhdet_in_tes!O136/RES_hhdet_in_fec!O136)</f>
        <v>0.91214320440427421</v>
      </c>
      <c r="P136" s="113">
        <f>IF(RES_hhdet_in_tes!P136=0,"",RES_hhdet_in_tes!P136/RES_hhdet_in_fec!P136)</f>
        <v>0.92004787973699365</v>
      </c>
      <c r="Q136" s="113">
        <f>IF(RES_hhdet_in_tes!Q136=0,"",RES_hhdet_in_tes!Q136/RES_hhdet_in_fec!Q136)</f>
        <v>0.92911495025053392</v>
      </c>
      <c r="R136" s="113">
        <f>IF(RES_hhdet_in_tes!R136=0,"",RES_hhdet_in_tes!R136/RES_hhdet_in_fec!R136)</f>
        <v>0.92262382270097865</v>
      </c>
      <c r="S136" s="113">
        <f>IF(RES_hhdet_in_tes!S136=0,"",RES_hhdet_in_tes!S136/RES_hhdet_in_fec!S136)</f>
        <v>0.9249995272840944</v>
      </c>
      <c r="T136" s="113">
        <f>IF(RES_hhdet_in_tes!T136=0,"",RES_hhdet_in_tes!T136/RES_hhdet_in_fec!T136)</f>
        <v>0.93100643694547602</v>
      </c>
      <c r="U136" s="113">
        <f>IF(RES_hhdet_in_tes!U136=0,"",RES_hhdet_in_tes!U136/RES_hhdet_in_fec!U136)</f>
        <v>0.93699537548442657</v>
      </c>
      <c r="V136" s="113">
        <f>IF(RES_hhdet_in_tes!V136=0,"",RES_hhdet_in_tes!V136/RES_hhdet_in_fec!V136)</f>
        <v>0.94103995771403504</v>
      </c>
      <c r="W136" s="113">
        <f>IF(RES_hhdet_in_tes!W136=0,"",RES_hhdet_in_tes!W136/RES_hhdet_in_fec!W136)</f>
        <v>0.9419512571925307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0.60436321701650553</v>
      </c>
      <c r="D137" s="111">
        <f>IF(RES_hhdet_in_tes!D137=0,"",RES_hhdet_in_tes!D137/RES_hhdet_in_fec!D137)</f>
        <v>0.60610190070916359</v>
      </c>
      <c r="E137" s="111">
        <f>IF(RES_hhdet_in_tes!E137=0,"",RES_hhdet_in_tes!E137/RES_hhdet_in_fec!E137)</f>
        <v>0.60797431376666522</v>
      </c>
      <c r="F137" s="111">
        <f>IF(RES_hhdet_in_tes!F137=0,"",RES_hhdet_in_tes!F137/RES_hhdet_in_fec!F137)</f>
        <v>0.60986471306188972</v>
      </c>
      <c r="G137" s="111">
        <f>IF(RES_hhdet_in_tes!G137=0,"",RES_hhdet_in_tes!G137/RES_hhdet_in_fec!G137)</f>
        <v>0.61187934117220477</v>
      </c>
      <c r="H137" s="111">
        <f>IF(RES_hhdet_in_tes!H137=0,"",RES_hhdet_in_tes!H137/RES_hhdet_in_fec!H137)</f>
        <v>0.61400628973311688</v>
      </c>
      <c r="I137" s="111">
        <f>IF(RES_hhdet_in_tes!I137=0,"",RES_hhdet_in_tes!I137/RES_hhdet_in_fec!I137)</f>
        <v>0.61627322898168213</v>
      </c>
      <c r="J137" s="111">
        <f>IF(RES_hhdet_in_tes!J137=0,"",RES_hhdet_in_tes!J137/RES_hhdet_in_fec!J137)</f>
        <v>0.61879091846064871</v>
      </c>
      <c r="K137" s="111">
        <f>IF(RES_hhdet_in_tes!K137=0,"",RES_hhdet_in_tes!K137/RES_hhdet_in_fec!K137)</f>
        <v>0.62165751330973118</v>
      </c>
      <c r="L137" s="111">
        <f>IF(RES_hhdet_in_tes!L137=0,"",RES_hhdet_in_tes!L137/RES_hhdet_in_fec!L137)</f>
        <v>0.62490736657654999</v>
      </c>
      <c r="M137" s="111">
        <f>IF(RES_hhdet_in_tes!M137=0,"",RES_hhdet_in_tes!M137/RES_hhdet_in_fec!M137)</f>
        <v>0.63079233992305017</v>
      </c>
      <c r="N137" s="111">
        <f>IF(RES_hhdet_in_tes!N137=0,"",RES_hhdet_in_tes!N137/RES_hhdet_in_fec!N137)</f>
        <v>0.64030186753103879</v>
      </c>
      <c r="O137" s="111">
        <f>IF(RES_hhdet_in_tes!O137=0,"",RES_hhdet_in_tes!O137/RES_hhdet_in_fec!O137)</f>
        <v>0.65470478331219994</v>
      </c>
      <c r="P137" s="111">
        <f>IF(RES_hhdet_in_tes!P137=0,"",RES_hhdet_in_tes!P137/RES_hhdet_in_fec!P137)</f>
        <v>0.67344112783628762</v>
      </c>
      <c r="Q137" s="111">
        <f>IF(RES_hhdet_in_tes!Q137=0,"",RES_hhdet_in_tes!Q137/RES_hhdet_in_fec!Q137)</f>
        <v>0.69182598793737782</v>
      </c>
      <c r="R137" s="111">
        <f>IF(RES_hhdet_in_tes!R137=0,"",RES_hhdet_in_tes!R137/RES_hhdet_in_fec!R137)</f>
        <v>0.70500527926086576</v>
      </c>
      <c r="S137" s="111">
        <f>IF(RES_hhdet_in_tes!S137=0,"",RES_hhdet_in_tes!S137/RES_hhdet_in_fec!S137)</f>
        <v>0.71805464278636877</v>
      </c>
      <c r="T137" s="111">
        <f>IF(RES_hhdet_in_tes!T137=0,"",RES_hhdet_in_tes!T137/RES_hhdet_in_fec!T137)</f>
        <v>0.7307004576008822</v>
      </c>
      <c r="U137" s="111">
        <f>IF(RES_hhdet_in_tes!U137=0,"",RES_hhdet_in_tes!U137/RES_hhdet_in_fec!U137)</f>
        <v>0.74257957801151775</v>
      </c>
      <c r="V137" s="111">
        <f>IF(RES_hhdet_in_tes!V137=0,"",RES_hhdet_in_tes!V137/RES_hhdet_in_fec!V137)</f>
        <v>0.75313486581620426</v>
      </c>
      <c r="W137" s="111">
        <f>IF(RES_hhdet_in_tes!W137=0,"",RES_hhdet_in_tes!W137/RES_hhdet_in_fec!W137)</f>
        <v>0.76144391790230026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0.7452129209013314</v>
      </c>
      <c r="D139" s="124">
        <f>IF(RES_hhdet_in_tes!D139=0,"",RES_hhdet_in_tes!D139/RES_hhdet_in_fec!D139)</f>
        <v>0.74883239375990041</v>
      </c>
      <c r="E139" s="124">
        <f>IF(RES_hhdet_in_tes!E139=0,"",RES_hhdet_in_tes!E139/RES_hhdet_in_fec!E139)</f>
        <v>0.7490071309203572</v>
      </c>
      <c r="F139" s="124">
        <f>IF(RES_hhdet_in_tes!F139=0,"",RES_hhdet_in_tes!F139/RES_hhdet_in_fec!F139)</f>
        <v>0.74966593636442336</v>
      </c>
      <c r="G139" s="124">
        <f>IF(RES_hhdet_in_tes!G139=0,"",RES_hhdet_in_tes!G139/RES_hhdet_in_fec!G139)</f>
        <v>0.75008232864150293</v>
      </c>
      <c r="H139" s="124">
        <f>IF(RES_hhdet_in_tes!H139=0,"",RES_hhdet_in_tes!H139/RES_hhdet_in_fec!H139)</f>
        <v>0.75068991341389657</v>
      </c>
      <c r="I139" s="124">
        <f>IF(RES_hhdet_in_tes!I139=0,"",RES_hhdet_in_tes!I139/RES_hhdet_in_fec!I139)</f>
        <v>0.75087631226085938</v>
      </c>
      <c r="J139" s="124">
        <f>IF(RES_hhdet_in_tes!J139=0,"",RES_hhdet_in_tes!J139/RES_hhdet_in_fec!J139)</f>
        <v>0.75334810804060637</v>
      </c>
      <c r="K139" s="124">
        <f>IF(RES_hhdet_in_tes!K139=0,"",RES_hhdet_in_tes!K139/RES_hhdet_in_fec!K139)</f>
        <v>0.7581225868507091</v>
      </c>
      <c r="L139" s="124">
        <f>IF(RES_hhdet_in_tes!L139=0,"",RES_hhdet_in_tes!L139/RES_hhdet_in_fec!L139)</f>
        <v>0.75803766506223269</v>
      </c>
      <c r="M139" s="124">
        <f>IF(RES_hhdet_in_tes!M139=0,"",RES_hhdet_in_tes!M139/RES_hhdet_in_fec!M139)</f>
        <v>0.75833801550533408</v>
      </c>
      <c r="N139" s="124">
        <f>IF(RES_hhdet_in_tes!N139=0,"",RES_hhdet_in_tes!N139/RES_hhdet_in_fec!N139)</f>
        <v>0.76886707561158951</v>
      </c>
      <c r="O139" s="124">
        <f>IF(RES_hhdet_in_tes!O139=0,"",RES_hhdet_in_tes!O139/RES_hhdet_in_fec!O139)</f>
        <v>0.74191790617909337</v>
      </c>
      <c r="P139" s="124">
        <f>IF(RES_hhdet_in_tes!P139=0,"",RES_hhdet_in_tes!P139/RES_hhdet_in_fec!P139)</f>
        <v>0.74694532999658803</v>
      </c>
      <c r="Q139" s="124">
        <f>IF(RES_hhdet_in_tes!Q139=0,"",RES_hhdet_in_tes!Q139/RES_hhdet_in_fec!Q139)</f>
        <v>0.76010767248040811</v>
      </c>
      <c r="R139" s="124">
        <f>IF(RES_hhdet_in_tes!R139=0,"",RES_hhdet_in_tes!R139/RES_hhdet_in_fec!R139)</f>
        <v>0.77972037206111766</v>
      </c>
      <c r="S139" s="124">
        <f>IF(RES_hhdet_in_tes!S139=0,"",RES_hhdet_in_tes!S139/RES_hhdet_in_fec!S139)</f>
        <v>0.77720140743650612</v>
      </c>
      <c r="T139" s="124">
        <f>IF(RES_hhdet_in_tes!T139=0,"",RES_hhdet_in_tes!T139/RES_hhdet_in_fec!T139)</f>
        <v>0.7542135623376589</v>
      </c>
      <c r="U139" s="124">
        <f>IF(RES_hhdet_in_tes!U139=0,"",RES_hhdet_in_tes!U139/RES_hhdet_in_fec!U139)</f>
        <v>0.76235552858782485</v>
      </c>
      <c r="V139" s="124">
        <f>IF(RES_hhdet_in_tes!V139=0,"",RES_hhdet_in_tes!V139/RES_hhdet_in_fec!V139)</f>
        <v>0.7683798566181701</v>
      </c>
      <c r="W139" s="124">
        <f>IF(RES_hhdet_in_tes!W139=0,"",RES_hhdet_in_tes!W139/RES_hhdet_in_fec!W139)</f>
        <v>0.79541214409827732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0.59056774132265766</v>
      </c>
      <c r="D140" s="111">
        <f>IF(RES_hhdet_in_tes!D140=0,"",RES_hhdet_in_tes!D140/RES_hhdet_in_fec!D140)</f>
        <v>0.59133699040847432</v>
      </c>
      <c r="E140" s="111">
        <f>IF(RES_hhdet_in_tes!E140=0,"",RES_hhdet_in_tes!E140/RES_hhdet_in_fec!E140)</f>
        <v>0.59209539073785777</v>
      </c>
      <c r="F140" s="111">
        <f>IF(RES_hhdet_in_tes!F140=0,"",RES_hhdet_in_tes!F140/RES_hhdet_in_fec!F140)</f>
        <v>0.59285231169136399</v>
      </c>
      <c r="G140" s="111">
        <f>IF(RES_hhdet_in_tes!G140=0,"",RES_hhdet_in_tes!G140/RES_hhdet_in_fec!G140)</f>
        <v>0.59359924157830879</v>
      </c>
      <c r="H140" s="111">
        <f>IF(RES_hhdet_in_tes!H140=0,"",RES_hhdet_in_tes!H140/RES_hhdet_in_fec!H140)</f>
        <v>0.5943372221212726</v>
      </c>
      <c r="I140" s="111">
        <f>IF(RES_hhdet_in_tes!I140=0,"",RES_hhdet_in_tes!I140/RES_hhdet_in_fec!I140)</f>
        <v>0.59506415603942164</v>
      </c>
      <c r="J140" s="111">
        <f>IF(RES_hhdet_in_tes!J140=0,"",RES_hhdet_in_tes!J140/RES_hhdet_in_fec!J140)</f>
        <v>0.5957714515134559</v>
      </c>
      <c r="K140" s="111">
        <f>IF(RES_hhdet_in_tes!K140=0,"",RES_hhdet_in_tes!K140/RES_hhdet_in_fec!K140)</f>
        <v>0.59645180323705271</v>
      </c>
      <c r="L140" s="111">
        <f>IF(RES_hhdet_in_tes!L140=0,"",RES_hhdet_in_tes!L140/RES_hhdet_in_fec!L140)</f>
        <v>0.59710325674126785</v>
      </c>
      <c r="M140" s="111">
        <f>IF(RES_hhdet_in_tes!M140=0,"",RES_hhdet_in_tes!M140/RES_hhdet_in_fec!M140)</f>
        <v>0.59745382497725064</v>
      </c>
      <c r="N140" s="111">
        <f>IF(RES_hhdet_in_tes!N140=0,"",RES_hhdet_in_tes!N140/RES_hhdet_in_fec!N140)</f>
        <v>0.59745382497725064</v>
      </c>
      <c r="O140" s="111">
        <f>IF(RES_hhdet_in_tes!O140=0,"",RES_hhdet_in_tes!O140/RES_hhdet_in_fec!O140)</f>
        <v>0.59745382497725064</v>
      </c>
      <c r="P140" s="111">
        <f>IF(RES_hhdet_in_tes!P140=0,"",RES_hhdet_in_tes!P140/RES_hhdet_in_fec!P140)</f>
        <v>0.59745382497725075</v>
      </c>
      <c r="Q140" s="111">
        <f>IF(RES_hhdet_in_tes!Q140=0,"",RES_hhdet_in_tes!Q140/RES_hhdet_in_fec!Q140)</f>
        <v>0.59745382497725064</v>
      </c>
      <c r="R140" s="111">
        <f>IF(RES_hhdet_in_tes!R140=0,"",RES_hhdet_in_tes!R140/RES_hhdet_in_fec!R140)</f>
        <v>0.59966860938813971</v>
      </c>
      <c r="S140" s="111">
        <f>IF(RES_hhdet_in_tes!S140=0,"",RES_hhdet_in_tes!S140/RES_hhdet_in_fec!S140)</f>
        <v>0.60329028371313898</v>
      </c>
      <c r="T140" s="111">
        <f>IF(RES_hhdet_in_tes!T140=0,"",RES_hhdet_in_tes!T140/RES_hhdet_in_fec!T140)</f>
        <v>0.60751557042563487</v>
      </c>
      <c r="U140" s="111">
        <f>IF(RES_hhdet_in_tes!U140=0,"",RES_hhdet_in_tes!U140/RES_hhdet_in_fec!U140)</f>
        <v>0.61189176023500647</v>
      </c>
      <c r="V140" s="111">
        <f>IF(RES_hhdet_in_tes!V140=0,"",RES_hhdet_in_tes!V140/RES_hhdet_in_fec!V140)</f>
        <v>0.61596614385062831</v>
      </c>
      <c r="W140" s="111">
        <f>IF(RES_hhdet_in_tes!W140=0,"",RES_hhdet_in_tes!W140/RES_hhdet_in_fec!W140)</f>
        <v>0.61973872127249852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0.75193406834569665</v>
      </c>
      <c r="D141" s="45">
        <f>IF(RES_hhdet_in_tes!D141=0,"",RES_hhdet_in_tes!D141/RES_hhdet_in_fec!D141)</f>
        <v>0.75345908982579368</v>
      </c>
      <c r="E141" s="45">
        <f>IF(RES_hhdet_in_tes!E141=0,"",RES_hhdet_in_tes!E141/RES_hhdet_in_fec!E141)</f>
        <v>0.75504050290385205</v>
      </c>
      <c r="F141" s="45">
        <f>IF(RES_hhdet_in_tes!F141=0,"",RES_hhdet_in_tes!F141/RES_hhdet_in_fec!F141)</f>
        <v>0.75662960574526872</v>
      </c>
      <c r="G141" s="45">
        <f>IF(RES_hhdet_in_tes!G141=0,"",RES_hhdet_in_tes!G141/RES_hhdet_in_fec!G141)</f>
        <v>0.75827064193150773</v>
      </c>
      <c r="H141" s="45">
        <f>IF(RES_hhdet_in_tes!H141=0,"",RES_hhdet_in_tes!H141/RES_hhdet_in_fec!H141)</f>
        <v>0.75995819661145048</v>
      </c>
      <c r="I141" s="45">
        <f>IF(RES_hhdet_in_tes!I141=0,"",RES_hhdet_in_tes!I141/RES_hhdet_in_fec!I141)</f>
        <v>0.76170317140486232</v>
      </c>
      <c r="J141" s="45">
        <f>IF(RES_hhdet_in_tes!J141=0,"",RES_hhdet_in_tes!J141/RES_hhdet_in_fec!J141)</f>
        <v>0.76355022639999759</v>
      </c>
      <c r="K141" s="45">
        <f>IF(RES_hhdet_in_tes!K141=0,"",RES_hhdet_in_tes!K141/RES_hhdet_in_fec!K141)</f>
        <v>0.76553733441887184</v>
      </c>
      <c r="L141" s="45">
        <f>IF(RES_hhdet_in_tes!L141=0,"",RES_hhdet_in_tes!L141/RES_hhdet_in_fec!L141)</f>
        <v>0.7676746547481812</v>
      </c>
      <c r="M141" s="45">
        <f>IF(RES_hhdet_in_tes!M141=0,"",RES_hhdet_in_tes!M141/RES_hhdet_in_fec!M141)</f>
        <v>0.7705825480275369</v>
      </c>
      <c r="N141" s="45">
        <f>IF(RES_hhdet_in_tes!N141=0,"",RES_hhdet_in_tes!N141/RES_hhdet_in_fec!N141)</f>
        <v>0.77443691980870333</v>
      </c>
      <c r="O141" s="45">
        <f>IF(RES_hhdet_in_tes!O141=0,"",RES_hhdet_in_tes!O141/RES_hhdet_in_fec!O141)</f>
        <v>0.77966548077739128</v>
      </c>
      <c r="P141" s="45">
        <f>IF(RES_hhdet_in_tes!P141=0,"",RES_hhdet_in_tes!P141/RES_hhdet_in_fec!P141)</f>
        <v>0.78649286844606414</v>
      </c>
      <c r="Q141" s="45">
        <f>IF(RES_hhdet_in_tes!Q141=0,"",RES_hhdet_in_tes!Q141/RES_hhdet_in_fec!Q141)</f>
        <v>0.79529246151824418</v>
      </c>
      <c r="R141" s="45">
        <f>IF(RES_hhdet_in_tes!R141=0,"",RES_hhdet_in_tes!R141/RES_hhdet_in_fec!R141)</f>
        <v>0.80726295104137746</v>
      </c>
      <c r="S141" s="45">
        <f>IF(RES_hhdet_in_tes!S141=0,"",RES_hhdet_in_tes!S141/RES_hhdet_in_fec!S141)</f>
        <v>0.82220324158620872</v>
      </c>
      <c r="T141" s="45">
        <f>IF(RES_hhdet_in_tes!T141=0,"",RES_hhdet_in_tes!T141/RES_hhdet_in_fec!T141)</f>
        <v>0.83826647698076862</v>
      </c>
      <c r="U141" s="45">
        <f>IF(RES_hhdet_in_tes!U141=0,"",RES_hhdet_in_tes!U141/RES_hhdet_in_fec!U141)</f>
        <v>0.85360580105313288</v>
      </c>
      <c r="V141" s="45">
        <f>IF(RES_hhdet_in_tes!V141=0,"",RES_hhdet_in_tes!V141/RES_hhdet_in_fec!V141)</f>
        <v>0.86637435763135706</v>
      </c>
      <c r="W141" s="45">
        <f>IF(RES_hhdet_in_tes!W141=0,"",RES_hhdet_in_tes!W141/RES_hhdet_in_fec!W141)</f>
        <v>0.87592340570652427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1.3264961700520703</v>
      </c>
      <c r="D143" s="119">
        <f>IF(RES_hhdet_in_tes!D143=0,"",RES_hhdet_in_tes!D143/RES_hhdet_in_fec!D143)</f>
        <v>1.3352209407732925</v>
      </c>
      <c r="E143" s="119">
        <f>IF(RES_hhdet_in_tes!E143=0,"",RES_hhdet_in_tes!E143/RES_hhdet_in_fec!E143)</f>
        <v>1.4954577015660568</v>
      </c>
      <c r="F143" s="119">
        <f>IF(RES_hhdet_in_tes!F143=0,"",RES_hhdet_in_tes!F143/RES_hhdet_in_fec!F143)</f>
        <v>1.4534955777979979</v>
      </c>
      <c r="G143" s="119">
        <f>IF(RES_hhdet_in_tes!G143=0,"",RES_hhdet_in_tes!G143/RES_hhdet_in_fec!G143)</f>
        <v>1.5419087325251986</v>
      </c>
      <c r="H143" s="119">
        <f>IF(RES_hhdet_in_tes!H143=0,"",RES_hhdet_in_tes!H143/RES_hhdet_in_fec!H143)</f>
        <v>1.6496620809195328</v>
      </c>
      <c r="I143" s="119">
        <f>IF(RES_hhdet_in_tes!I143=0,"",RES_hhdet_in_tes!I143/RES_hhdet_in_fec!I143)</f>
        <v>1.831899232758845</v>
      </c>
      <c r="J143" s="119">
        <f>IF(RES_hhdet_in_tes!J143=0,"",RES_hhdet_in_tes!J143/RES_hhdet_in_fec!J143)</f>
        <v>1.6816352966450632</v>
      </c>
      <c r="K143" s="119">
        <f>IF(RES_hhdet_in_tes!K143=0,"",RES_hhdet_in_tes!K143/RES_hhdet_in_fec!K143)</f>
        <v>1.7344612828052699</v>
      </c>
      <c r="L143" s="119">
        <f>IF(RES_hhdet_in_tes!L143=0,"",RES_hhdet_in_tes!L143/RES_hhdet_in_fec!L143)</f>
        <v>1.8468697553310116</v>
      </c>
      <c r="M143" s="119">
        <f>IF(RES_hhdet_in_tes!M143=0,"",RES_hhdet_in_tes!M143/RES_hhdet_in_fec!M143)</f>
        <v>1.9641754567063858</v>
      </c>
      <c r="N143" s="119">
        <f>IF(RES_hhdet_in_tes!N143=0,"",RES_hhdet_in_tes!N143/RES_hhdet_in_fec!N143)</f>
        <v>2.1810478025902342</v>
      </c>
      <c r="O143" s="119">
        <f>IF(RES_hhdet_in_tes!O143=0,"",RES_hhdet_in_tes!O143/RES_hhdet_in_fec!O143)</f>
        <v>1.9067387709820316</v>
      </c>
      <c r="P143" s="119">
        <f>IF(RES_hhdet_in_tes!P143=0,"",RES_hhdet_in_tes!P143/RES_hhdet_in_fec!P143)</f>
        <v>1.8789179941575567</v>
      </c>
      <c r="Q143" s="119">
        <f>IF(RES_hhdet_in_tes!Q143=0,"",RES_hhdet_in_tes!Q143/RES_hhdet_in_fec!Q143)</f>
        <v>2.2083093656253792</v>
      </c>
      <c r="R143" s="119">
        <f>IF(RES_hhdet_in_tes!R143=0,"",RES_hhdet_in_tes!R143/RES_hhdet_in_fec!R143)</f>
        <v>2.1967766564719562</v>
      </c>
      <c r="S143" s="119">
        <f>IF(RES_hhdet_in_tes!S143=0,"",RES_hhdet_in_tes!S143/RES_hhdet_in_fec!S143)</f>
        <v>2.225684852328385</v>
      </c>
      <c r="T143" s="119">
        <f>IF(RES_hhdet_in_tes!T143=0,"",RES_hhdet_in_tes!T143/RES_hhdet_in_fec!T143)</f>
        <v>2.12209469368003</v>
      </c>
      <c r="U143" s="119">
        <f>IF(RES_hhdet_in_tes!U143=0,"",RES_hhdet_in_tes!U143/RES_hhdet_in_fec!U143)</f>
        <v>2.2044756197496942</v>
      </c>
      <c r="V143" s="119">
        <f>IF(RES_hhdet_in_tes!V143=0,"",RES_hhdet_in_tes!V143/RES_hhdet_in_fec!V143)</f>
        <v>2.1440349507177947</v>
      </c>
      <c r="W143" s="119">
        <f>IF(RES_hhdet_in_tes!W143=0,"",RES_hhdet_in_tes!W143/RES_hhdet_in_fec!W143)</f>
        <v>2.1092013261369638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1.3659619034986832</v>
      </c>
      <c r="D144" s="124">
        <f>IF(RES_hhdet_in_tes!D144=0,"",RES_hhdet_in_tes!D144/RES_hhdet_in_fec!D144)</f>
        <v>1.4849799596642526</v>
      </c>
      <c r="E144" s="124">
        <f>IF(RES_hhdet_in_tes!E144=0,"",RES_hhdet_in_tes!E144/RES_hhdet_in_fec!E144)</f>
        <v>1.6074067127952762</v>
      </c>
      <c r="F144" s="124">
        <f>IF(RES_hhdet_in_tes!F144=0,"",RES_hhdet_in_tes!F144/RES_hhdet_in_fec!F144)</f>
        <v>1.7327332535879565</v>
      </c>
      <c r="G144" s="124">
        <f>IF(RES_hhdet_in_tes!G144=0,"",RES_hhdet_in_tes!G144/RES_hhdet_in_fec!G144)</f>
        <v>1.8613823782584789</v>
      </c>
      <c r="H144" s="124">
        <f>IF(RES_hhdet_in_tes!H144=0,"",RES_hhdet_in_tes!H144/RES_hhdet_in_fec!H144)</f>
        <v>1.9932743094336764</v>
      </c>
      <c r="I144" s="124">
        <f>IF(RES_hhdet_in_tes!I144=0,"",RES_hhdet_in_tes!I144/RES_hhdet_in_fec!I144)</f>
        <v>2.1284840257089517</v>
      </c>
      <c r="J144" s="124">
        <f>IF(RES_hhdet_in_tes!J144=0,"",RES_hhdet_in_tes!J144/RES_hhdet_in_fec!J144)</f>
        <v>2.2673837189441501</v>
      </c>
      <c r="K144" s="124">
        <f>IF(RES_hhdet_in_tes!K144=0,"",RES_hhdet_in_tes!K144/RES_hhdet_in_fec!K144)</f>
        <v>2.410248839604483</v>
      </c>
      <c r="L144" s="124">
        <f>IF(RES_hhdet_in_tes!L144=0,"",RES_hhdet_in_tes!L144/RES_hhdet_in_fec!L144)</f>
        <v>2.5570787996540165</v>
      </c>
      <c r="M144" s="124">
        <f>IF(RES_hhdet_in_tes!M144=0,"",RES_hhdet_in_tes!M144/RES_hhdet_in_fec!M144)</f>
        <v>2.7185299091310005</v>
      </c>
      <c r="N144" s="124">
        <f>IF(RES_hhdet_in_tes!N144=0,"",RES_hhdet_in_tes!N144/RES_hhdet_in_fec!N144)</f>
        <v>2.8973092075201401</v>
      </c>
      <c r="O144" s="124">
        <f>IF(RES_hhdet_in_tes!O144=0,"",RES_hhdet_in_tes!O144/RES_hhdet_in_fec!O144)</f>
        <v>3.0916101984411828</v>
      </c>
      <c r="P144" s="124">
        <f>IF(RES_hhdet_in_tes!P144=0,"",RES_hhdet_in_tes!P144/RES_hhdet_in_fec!P144)</f>
        <v>3.2866398205817089</v>
      </c>
      <c r="Q144" s="124">
        <f>IF(RES_hhdet_in_tes!Q144=0,"",RES_hhdet_in_tes!Q144/RES_hhdet_in_fec!Q144)</f>
        <v>3.446512880177059</v>
      </c>
      <c r="R144" s="124">
        <f>IF(RES_hhdet_in_tes!R144=0,"",RES_hhdet_in_tes!R144/RES_hhdet_in_fec!R144)</f>
        <v>3.5062918453380423</v>
      </c>
      <c r="S144" s="124">
        <f>IF(RES_hhdet_in_tes!S144=0,"",RES_hhdet_in_tes!S144/RES_hhdet_in_fec!S144)</f>
        <v>3.5441295840346521</v>
      </c>
      <c r="T144" s="124">
        <f>IF(RES_hhdet_in_tes!T144=0,"",RES_hhdet_in_tes!T144/RES_hhdet_in_fec!T144)</f>
        <v>3.5683974218242973</v>
      </c>
      <c r="U144" s="124">
        <f>IF(RES_hhdet_in_tes!U144=0,"",RES_hhdet_in_tes!U144/RES_hhdet_in_fec!U144)</f>
        <v>3.5877112922257508</v>
      </c>
      <c r="V144" s="124">
        <f>IF(RES_hhdet_in_tes!V144=0,"",RES_hhdet_in_tes!V144/RES_hhdet_in_fec!V144)</f>
        <v>3.6110255651886147</v>
      </c>
      <c r="W144" s="124">
        <f>IF(RES_hhdet_in_tes!W144=0,"",RES_hhdet_in_tes!W144/RES_hhdet_in_fec!W144)</f>
        <v>3.6376785473342301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1.3659619034986832</v>
      </c>
      <c r="D145" s="111">
        <f>IF(RES_hhdet_in_tes!D145=0,"",RES_hhdet_in_tes!D145/RES_hhdet_in_fec!D145)</f>
        <v>1.4849799596642526</v>
      </c>
      <c r="E145" s="111">
        <f>IF(RES_hhdet_in_tes!E145=0,"",RES_hhdet_in_tes!E145/RES_hhdet_in_fec!E145)</f>
        <v>1.6074067127952762</v>
      </c>
      <c r="F145" s="111">
        <f>IF(RES_hhdet_in_tes!F145=0,"",RES_hhdet_in_tes!F145/RES_hhdet_in_fec!F145)</f>
        <v>1.7327332535879565</v>
      </c>
      <c r="G145" s="111">
        <f>IF(RES_hhdet_in_tes!G145=0,"",RES_hhdet_in_tes!G145/RES_hhdet_in_fec!G145)</f>
        <v>1.8613823782584789</v>
      </c>
      <c r="H145" s="111">
        <f>IF(RES_hhdet_in_tes!H145=0,"",RES_hhdet_in_tes!H145/RES_hhdet_in_fec!H145)</f>
        <v>1.9932743094336764</v>
      </c>
      <c r="I145" s="111">
        <f>IF(RES_hhdet_in_tes!I145=0,"",RES_hhdet_in_tes!I145/RES_hhdet_in_fec!I145)</f>
        <v>2.1284840257089517</v>
      </c>
      <c r="J145" s="111">
        <f>IF(RES_hhdet_in_tes!J145=0,"",RES_hhdet_in_tes!J145/RES_hhdet_in_fec!J145)</f>
        <v>2.2673837189441501</v>
      </c>
      <c r="K145" s="111">
        <f>IF(RES_hhdet_in_tes!K145=0,"",RES_hhdet_in_tes!K145/RES_hhdet_in_fec!K145)</f>
        <v>2.410248839604483</v>
      </c>
      <c r="L145" s="111">
        <f>IF(RES_hhdet_in_tes!L145=0,"",RES_hhdet_in_tes!L145/RES_hhdet_in_fec!L145)</f>
        <v>2.5570787996540165</v>
      </c>
      <c r="M145" s="111">
        <f>IF(RES_hhdet_in_tes!M145=0,"",RES_hhdet_in_tes!M145/RES_hhdet_in_fec!M145)</f>
        <v>2.7185299091310005</v>
      </c>
      <c r="N145" s="111">
        <f>IF(RES_hhdet_in_tes!N145=0,"",RES_hhdet_in_tes!N145/RES_hhdet_in_fec!N145)</f>
        <v>2.8973092075201401</v>
      </c>
      <c r="O145" s="111">
        <f>IF(RES_hhdet_in_tes!O145=0,"",RES_hhdet_in_tes!O145/RES_hhdet_in_fec!O145)</f>
        <v>3.0916101984411828</v>
      </c>
      <c r="P145" s="111">
        <f>IF(RES_hhdet_in_tes!P145=0,"",RES_hhdet_in_tes!P145/RES_hhdet_in_fec!P145)</f>
        <v>3.2866398205817089</v>
      </c>
      <c r="Q145" s="111">
        <f>IF(RES_hhdet_in_tes!Q145=0,"",RES_hhdet_in_tes!Q145/RES_hhdet_in_fec!Q145)</f>
        <v>3.446512880177059</v>
      </c>
      <c r="R145" s="111">
        <f>IF(RES_hhdet_in_tes!R145=0,"",RES_hhdet_in_tes!R145/RES_hhdet_in_fec!R145)</f>
        <v>3.5062918453380423</v>
      </c>
      <c r="S145" s="111">
        <f>IF(RES_hhdet_in_tes!S145=0,"",RES_hhdet_in_tes!S145/RES_hhdet_in_fec!S145)</f>
        <v>3.5441295840346521</v>
      </c>
      <c r="T145" s="111">
        <f>IF(RES_hhdet_in_tes!T145=0,"",RES_hhdet_in_tes!T145/RES_hhdet_in_fec!T145)</f>
        <v>3.5683974218242973</v>
      </c>
      <c r="U145" s="111">
        <f>IF(RES_hhdet_in_tes!U145=0,"",RES_hhdet_in_tes!U145/RES_hhdet_in_fec!U145)</f>
        <v>3.5877112922257508</v>
      </c>
      <c r="V145" s="111">
        <f>IF(RES_hhdet_in_tes!V145=0,"",RES_hhdet_in_tes!V145/RES_hhdet_in_fec!V145)</f>
        <v>3.6110255651886147</v>
      </c>
      <c r="W145" s="111">
        <f>IF(RES_hhdet_in_tes!W145=0,"",RES_hhdet_in_tes!W145/RES_hhdet_in_fec!W145)</f>
        <v>3.6376785473342301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2.2074633167834747</v>
      </c>
      <c r="D146" s="124">
        <f>IF(RES_hhdet_in_tes!D146=0,"",RES_hhdet_in_tes!D146/RES_hhdet_in_fec!D146)</f>
        <v>2.2782585571961644</v>
      </c>
      <c r="E146" s="124">
        <f>IF(RES_hhdet_in_tes!E146=0,"",RES_hhdet_in_tes!E146/RES_hhdet_in_fec!E146)</f>
        <v>2.3498012978592513</v>
      </c>
      <c r="F146" s="124">
        <f>IF(RES_hhdet_in_tes!F146=0,"",RES_hhdet_in_tes!F146/RES_hhdet_in_fec!F146)</f>
        <v>2.4214208733708995</v>
      </c>
      <c r="G146" s="124">
        <f>IF(RES_hhdet_in_tes!G146=0,"",RES_hhdet_in_tes!G146/RES_hhdet_in_fec!G146)</f>
        <v>2.4937210120872746</v>
      </c>
      <c r="H146" s="124">
        <f>IF(RES_hhdet_in_tes!H146=0,"",RES_hhdet_in_tes!H146/RES_hhdet_in_fec!H146)</f>
        <v>2.5666239018542689</v>
      </c>
      <c r="I146" s="124">
        <f>IF(RES_hhdet_in_tes!I146=0,"",RES_hhdet_in_tes!I146/RES_hhdet_in_fec!I146)</f>
        <v>2.6402742232492735</v>
      </c>
      <c r="J146" s="124">
        <f>IF(RES_hhdet_in_tes!J146=0,"",RES_hhdet_in_tes!J146/RES_hhdet_in_fec!J146)</f>
        <v>2.7152737820292887</v>
      </c>
      <c r="K146" s="124">
        <f>IF(RES_hhdet_in_tes!K146=0,"",RES_hhdet_in_tes!K146/RES_hhdet_in_fec!K146)</f>
        <v>2.7921285893265022</v>
      </c>
      <c r="L146" s="124">
        <f>IF(RES_hhdet_in_tes!L146=0,"",RES_hhdet_in_tes!L146/RES_hhdet_in_fec!L146)</f>
        <v>2.8709637534303347</v>
      </c>
      <c r="M146" s="124">
        <f>IF(RES_hhdet_in_tes!M146=0,"",RES_hhdet_in_tes!M146/RES_hhdet_in_fec!M146)</f>
        <v>2.9651249284082075</v>
      </c>
      <c r="N146" s="124">
        <f>IF(RES_hhdet_in_tes!N146=0,"",RES_hhdet_in_tes!N146/RES_hhdet_in_fec!N146)</f>
        <v>3.0789796135787664</v>
      </c>
      <c r="O146" s="124">
        <f>IF(RES_hhdet_in_tes!O146=0,"",RES_hhdet_in_tes!O146/RES_hhdet_in_fec!O146)</f>
        <v>3.2149423713807894</v>
      </c>
      <c r="P146" s="124">
        <f>IF(RES_hhdet_in_tes!P146=0,"",RES_hhdet_in_tes!P146/RES_hhdet_in_fec!P146)</f>
        <v>3.362391054518592</v>
      </c>
      <c r="Q146" s="124">
        <f>IF(RES_hhdet_in_tes!Q146=0,"",RES_hhdet_in_tes!Q146/RES_hhdet_in_fec!Q146)</f>
        <v>3.4891060326086354</v>
      </c>
      <c r="R146" s="124">
        <f>IF(RES_hhdet_in_tes!R146=0,"",RES_hhdet_in_tes!R146/RES_hhdet_in_fec!R146)</f>
        <v>3.568601715264216</v>
      </c>
      <c r="S146" s="124">
        <f>IF(RES_hhdet_in_tes!S146=0,"",RES_hhdet_in_tes!S146/RES_hhdet_in_fec!S146)</f>
        <v>3.6318763754675061</v>
      </c>
      <c r="T146" s="124">
        <f>IF(RES_hhdet_in_tes!T146=0,"",RES_hhdet_in_tes!T146/RES_hhdet_in_fec!T146)</f>
        <v>3.684744762753283</v>
      </c>
      <c r="U146" s="124">
        <f>IF(RES_hhdet_in_tes!U146=0,"",RES_hhdet_in_tes!U146/RES_hhdet_in_fec!U146)</f>
        <v>3.7328746468222866</v>
      </c>
      <c r="V146" s="124">
        <f>IF(RES_hhdet_in_tes!V146=0,"",RES_hhdet_in_tes!V146/RES_hhdet_in_fec!V146)</f>
        <v>3.7819483286818745</v>
      </c>
      <c r="W146" s="124">
        <f>IF(RES_hhdet_in_tes!W146=0,"",RES_hhdet_in_tes!W146/RES_hhdet_in_fec!W146)</f>
        <v>3.8299921487112689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2.2074633167834747</v>
      </c>
      <c r="D147" s="111">
        <f>IF(RES_hhdet_in_tes!D147=0,"",RES_hhdet_in_tes!D147/RES_hhdet_in_fec!D147)</f>
        <v>2.2782585571961644</v>
      </c>
      <c r="E147" s="111">
        <f>IF(RES_hhdet_in_tes!E147=0,"",RES_hhdet_in_tes!E147/RES_hhdet_in_fec!E147)</f>
        <v>2.3498012978592513</v>
      </c>
      <c r="F147" s="111">
        <f>IF(RES_hhdet_in_tes!F147=0,"",RES_hhdet_in_tes!F147/RES_hhdet_in_fec!F147)</f>
        <v>2.4214208733708995</v>
      </c>
      <c r="G147" s="111">
        <f>IF(RES_hhdet_in_tes!G147=0,"",RES_hhdet_in_tes!G147/RES_hhdet_in_fec!G147)</f>
        <v>2.4937210120872746</v>
      </c>
      <c r="H147" s="111">
        <f>IF(RES_hhdet_in_tes!H147=0,"",RES_hhdet_in_tes!H147/RES_hhdet_in_fec!H147)</f>
        <v>2.5666239018542689</v>
      </c>
      <c r="I147" s="111">
        <f>IF(RES_hhdet_in_tes!I147=0,"",RES_hhdet_in_tes!I147/RES_hhdet_in_fec!I147)</f>
        <v>2.6402742232492735</v>
      </c>
      <c r="J147" s="111">
        <f>IF(RES_hhdet_in_tes!J147=0,"",RES_hhdet_in_tes!J147/RES_hhdet_in_fec!J147)</f>
        <v>2.7152737820292887</v>
      </c>
      <c r="K147" s="111">
        <f>IF(RES_hhdet_in_tes!K147=0,"",RES_hhdet_in_tes!K147/RES_hhdet_in_fec!K147)</f>
        <v>2.7921285893265022</v>
      </c>
      <c r="L147" s="111">
        <f>IF(RES_hhdet_in_tes!L147=0,"",RES_hhdet_in_tes!L147/RES_hhdet_in_fec!L147)</f>
        <v>2.8709637534303347</v>
      </c>
      <c r="M147" s="111">
        <f>IF(RES_hhdet_in_tes!M147=0,"",RES_hhdet_in_tes!M147/RES_hhdet_in_fec!M147)</f>
        <v>2.9651249284082075</v>
      </c>
      <c r="N147" s="111">
        <f>IF(RES_hhdet_in_tes!N147=0,"",RES_hhdet_in_tes!N147/RES_hhdet_in_fec!N147)</f>
        <v>3.0789796135787664</v>
      </c>
      <c r="O147" s="111">
        <f>IF(RES_hhdet_in_tes!O147=0,"",RES_hhdet_in_tes!O147/RES_hhdet_in_fec!O147)</f>
        <v>3.2149423713807894</v>
      </c>
      <c r="P147" s="111">
        <f>IF(RES_hhdet_in_tes!P147=0,"",RES_hhdet_in_tes!P147/RES_hhdet_in_fec!P147)</f>
        <v>3.362391054518592</v>
      </c>
      <c r="Q147" s="111">
        <f>IF(RES_hhdet_in_tes!Q147=0,"",RES_hhdet_in_tes!Q147/RES_hhdet_in_fec!Q147)</f>
        <v>3.4891060326086354</v>
      </c>
      <c r="R147" s="111">
        <f>IF(RES_hhdet_in_tes!R147=0,"",RES_hhdet_in_tes!R147/RES_hhdet_in_fec!R147)</f>
        <v>3.568601715264216</v>
      </c>
      <c r="S147" s="111">
        <f>IF(RES_hhdet_in_tes!S147=0,"",RES_hhdet_in_tes!S147/RES_hhdet_in_fec!S147)</f>
        <v>3.6318763754675061</v>
      </c>
      <c r="T147" s="111">
        <f>IF(RES_hhdet_in_tes!T147=0,"",RES_hhdet_in_tes!T147/RES_hhdet_in_fec!T147)</f>
        <v>3.684744762753283</v>
      </c>
      <c r="U147" s="111">
        <f>IF(RES_hhdet_in_tes!U147=0,"",RES_hhdet_in_tes!U147/RES_hhdet_in_fec!U147)</f>
        <v>3.7328746468222866</v>
      </c>
      <c r="V147" s="111">
        <f>IF(RES_hhdet_in_tes!V147=0,"",RES_hhdet_in_tes!V147/RES_hhdet_in_fec!V147)</f>
        <v>3.7819483286818745</v>
      </c>
      <c r="W147" s="111">
        <f>IF(RES_hhdet_in_tes!W147=0,"",RES_hhdet_in_tes!W147/RES_hhdet_in_fec!W147)</f>
        <v>3.8299921487112689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0.77008534911161519</v>
      </c>
      <c r="D148" s="124">
        <f>IF(RES_hhdet_in_tes!D148=0,"",RES_hhdet_in_tes!D148/RES_hhdet_in_fec!D148)</f>
        <v>0.73562696123692295</v>
      </c>
      <c r="E148" s="124">
        <f>IF(RES_hhdet_in_tes!E148=0,"",RES_hhdet_in_tes!E148/RES_hhdet_in_fec!E148)</f>
        <v>0.77127248166914264</v>
      </c>
      <c r="F148" s="124">
        <f>IF(RES_hhdet_in_tes!F148=0,"",RES_hhdet_in_tes!F148/RES_hhdet_in_fec!F148)</f>
        <v>0.7308468833817241</v>
      </c>
      <c r="G148" s="124">
        <f>IF(RES_hhdet_in_tes!G148=0,"",RES_hhdet_in_tes!G148/RES_hhdet_in_fec!G148)</f>
        <v>0.75306263018760111</v>
      </c>
      <c r="H148" s="124">
        <f>IF(RES_hhdet_in_tes!H148=0,"",RES_hhdet_in_tes!H148/RES_hhdet_in_fec!H148)</f>
        <v>0.77076428762622851</v>
      </c>
      <c r="I148" s="124">
        <f>IF(RES_hhdet_in_tes!I148=0,"",RES_hhdet_in_tes!I148/RES_hhdet_in_fec!I148)</f>
        <v>0.8727217758985949</v>
      </c>
      <c r="J148" s="124">
        <f>IF(RES_hhdet_in_tes!J148=0,"",RES_hhdet_in_tes!J148/RES_hhdet_in_fec!J148)</f>
        <v>0.85669197956268806</v>
      </c>
      <c r="K148" s="124">
        <f>IF(RES_hhdet_in_tes!K148=0,"",RES_hhdet_in_tes!K148/RES_hhdet_in_fec!K148)</f>
        <v>0.7766880378238149</v>
      </c>
      <c r="L148" s="124">
        <f>IF(RES_hhdet_in_tes!L148=0,"",RES_hhdet_in_tes!L148/RES_hhdet_in_fec!L148)</f>
        <v>0.79103309122645138</v>
      </c>
      <c r="M148" s="124">
        <f>IF(RES_hhdet_in_tes!M148=0,"",RES_hhdet_in_tes!M148/RES_hhdet_in_fec!M148)</f>
        <v>0.77427420494012322</v>
      </c>
      <c r="N148" s="124">
        <f>IF(RES_hhdet_in_tes!N148=0,"",RES_hhdet_in_tes!N148/RES_hhdet_in_fec!N148)</f>
        <v>0.7945133475719115</v>
      </c>
      <c r="O148" s="124">
        <f>IF(RES_hhdet_in_tes!O148=0,"",RES_hhdet_in_tes!O148/RES_hhdet_in_fec!O148)</f>
        <v>0.80084896296760266</v>
      </c>
      <c r="P148" s="124">
        <f>IF(RES_hhdet_in_tes!P148=0,"",RES_hhdet_in_tes!P148/RES_hhdet_in_fec!P148)</f>
        <v>0.83737906855459499</v>
      </c>
      <c r="Q148" s="124">
        <f>IF(RES_hhdet_in_tes!Q148=0,"",RES_hhdet_in_tes!Q148/RES_hhdet_in_fec!Q148)</f>
        <v>0.89994555211827043</v>
      </c>
      <c r="R148" s="124">
        <f>IF(RES_hhdet_in_tes!R148=0,"",RES_hhdet_in_tes!R148/RES_hhdet_in_fec!R148)</f>
        <v>0.87081847861721973</v>
      </c>
      <c r="S148" s="124">
        <f>IF(RES_hhdet_in_tes!S148=0,"",RES_hhdet_in_tes!S148/RES_hhdet_in_fec!S148)</f>
        <v>0.86828713369136912</v>
      </c>
      <c r="T148" s="124">
        <f>IF(RES_hhdet_in_tes!T148=0,"",RES_hhdet_in_tes!T148/RES_hhdet_in_fec!T148)</f>
        <v>0.9011521331889687</v>
      </c>
      <c r="U148" s="124">
        <f>IF(RES_hhdet_in_tes!U148=0,"",RES_hhdet_in_tes!U148/RES_hhdet_in_fec!U148)</f>
        <v>0.87305471373461574</v>
      </c>
      <c r="V148" s="124">
        <f>IF(RES_hhdet_in_tes!V148=0,"",RES_hhdet_in_tes!V148/RES_hhdet_in_fec!V148)</f>
        <v>0.88704888155038464</v>
      </c>
      <c r="W148" s="124">
        <f>IF(RES_hhdet_in_tes!W148=0,"",RES_hhdet_in_tes!W148/RES_hhdet_in_fec!W148)</f>
        <v>0.86265745196779653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0.53833539797966323</v>
      </c>
      <c r="D149" s="111">
        <f>IF(RES_hhdet_in_tes!D149=0,"",RES_hhdet_in_tes!D149/RES_hhdet_in_fec!D149)</f>
        <v>0.54014046083818612</v>
      </c>
      <c r="E149" s="111">
        <f>IF(RES_hhdet_in_tes!E149=0,"",RES_hhdet_in_tes!E149/RES_hhdet_in_fec!E149)</f>
        <v>0.54224434089569773</v>
      </c>
      <c r="F149" s="111">
        <f>IF(RES_hhdet_in_tes!F149=0,"",RES_hhdet_in_tes!F149/RES_hhdet_in_fec!F149)</f>
        <v>0.54438896875307141</v>
      </c>
      <c r="G149" s="111">
        <f>IF(RES_hhdet_in_tes!G149=0,"",RES_hhdet_in_tes!G149/RES_hhdet_in_fec!G149)</f>
        <v>0.54680878967457147</v>
      </c>
      <c r="H149" s="111">
        <f>IF(RES_hhdet_in_tes!H149=0,"",RES_hhdet_in_tes!H149/RES_hhdet_in_fec!H149)</f>
        <v>0.54947511054450759</v>
      </c>
      <c r="I149" s="111">
        <f>IF(RES_hhdet_in_tes!I149=0,"",RES_hhdet_in_tes!I149/RES_hhdet_in_fec!I149)</f>
        <v>0.55244569868284477</v>
      </c>
      <c r="J149" s="111">
        <f>IF(RES_hhdet_in_tes!J149=0,"",RES_hhdet_in_tes!J149/RES_hhdet_in_fec!J149)</f>
        <v>0.55595720640945145</v>
      </c>
      <c r="K149" s="111">
        <f>IF(RES_hhdet_in_tes!K149=0,"",RES_hhdet_in_tes!K149/RES_hhdet_in_fec!K149)</f>
        <v>0.56021085044317931</v>
      </c>
      <c r="L149" s="111">
        <f>IF(RES_hhdet_in_tes!L149=0,"",RES_hhdet_in_tes!L149/RES_hhdet_in_fec!L149)</f>
        <v>0.56526046450578848</v>
      </c>
      <c r="M149" s="111">
        <f>IF(RES_hhdet_in_tes!M149=0,"",RES_hhdet_in_tes!M149/RES_hhdet_in_fec!M149)</f>
        <v>0.57588098600704718</v>
      </c>
      <c r="N149" s="111">
        <f>IF(RES_hhdet_in_tes!N149=0,"",RES_hhdet_in_tes!N149/RES_hhdet_in_fec!N149)</f>
        <v>0.59358797679865838</v>
      </c>
      <c r="O149" s="111">
        <f>IF(RES_hhdet_in_tes!O149=0,"",RES_hhdet_in_tes!O149/RES_hhdet_in_fec!O149)</f>
        <v>0.61964658752192869</v>
      </c>
      <c r="P149" s="111">
        <f>IF(RES_hhdet_in_tes!P149=0,"",RES_hhdet_in_tes!P149/RES_hhdet_in_fec!P149)</f>
        <v>0.65139782682131286</v>
      </c>
      <c r="Q149" s="111">
        <f>IF(RES_hhdet_in_tes!Q149=0,"",RES_hhdet_in_tes!Q149/RES_hhdet_in_fec!Q149)</f>
        <v>0.68022642672863454</v>
      </c>
      <c r="R149" s="111">
        <f>IF(RES_hhdet_in_tes!R149=0,"",RES_hhdet_in_tes!R149/RES_hhdet_in_fec!R149)</f>
        <v>0.69968220495095368</v>
      </c>
      <c r="S149" s="111">
        <f>IF(RES_hhdet_in_tes!S149=0,"",RES_hhdet_in_tes!S149/RES_hhdet_in_fec!S149)</f>
        <v>0.71843050032884603</v>
      </c>
      <c r="T149" s="111">
        <f>IF(RES_hhdet_in_tes!T149=0,"",RES_hhdet_in_tes!T149/RES_hhdet_in_fec!T149)</f>
        <v>0.73541008859560086</v>
      </c>
      <c r="U149" s="111">
        <f>IF(RES_hhdet_in_tes!U149=0,"",RES_hhdet_in_tes!U149/RES_hhdet_in_fec!U149)</f>
        <v>0.7495597454845665</v>
      </c>
      <c r="V149" s="111">
        <f>IF(RES_hhdet_in_tes!V149=0,"",RES_hhdet_in_tes!V149/RES_hhdet_in_fec!V149)</f>
        <v>0.75981824672906662</v>
      </c>
      <c r="W149" s="111">
        <f>IF(RES_hhdet_in_tes!W149=0,"",RES_hhdet_in_tes!W149/RES_hhdet_in_fec!W149)</f>
        <v>0.76464372388783541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>
        <f>IF(RES_hhdet_in_tes!D150=0,"",RES_hhdet_in_tes!D150/RES_hhdet_in_fec!D150)</f>
        <v>0.85363276316283887</v>
      </c>
      <c r="E150" s="111">
        <f>IF(RES_hhdet_in_tes!E150=0,"",RES_hhdet_in_tes!E150/RES_hhdet_in_fec!E150)</f>
        <v>0.85825987608868348</v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>
        <f>IF(RES_hhdet_in_tes!O150=0,"",RES_hhdet_in_tes!O150/RES_hhdet_in_fec!O150)</f>
        <v>0.89766787568707451</v>
      </c>
      <c r="P150" s="111">
        <f>IF(RES_hhdet_in_tes!P150=0,"",RES_hhdet_in_tes!P150/RES_hhdet_in_fec!P150)</f>
        <v>0.91191551749908406</v>
      </c>
      <c r="Q150" s="111">
        <f>IF(RES_hhdet_in_tes!Q150=0,"",RES_hhdet_in_tes!Q150/RES_hhdet_in_fec!Q150)</f>
        <v>0.92641705002149222</v>
      </c>
      <c r="R150" s="111">
        <f>IF(RES_hhdet_in_tes!R150=0,"",RES_hhdet_in_tes!R150/RES_hhdet_in_fec!R150)</f>
        <v>0.92222095481291244</v>
      </c>
      <c r="S150" s="111">
        <f>IF(RES_hhdet_in_tes!S150=0,"",RES_hhdet_in_tes!S150/RES_hhdet_in_fec!S150)</f>
        <v>0.92653850000149163</v>
      </c>
      <c r="T150" s="111">
        <f>IF(RES_hhdet_in_tes!T150=0,"",RES_hhdet_in_tes!T150/RES_hhdet_in_fec!T150)</f>
        <v>0.93361989892611896</v>
      </c>
      <c r="U150" s="111">
        <f>IF(RES_hhdet_in_tes!U150=0,"",RES_hhdet_in_tes!U150/RES_hhdet_in_fec!U150)</f>
        <v>0.94008363578464826</v>
      </c>
      <c r="V150" s="111">
        <f>IF(RES_hhdet_in_tes!V150=0,"",RES_hhdet_in_tes!V150/RES_hhdet_in_fec!V150)</f>
        <v>0.94369903069711414</v>
      </c>
      <c r="W150" s="111">
        <f>IF(RES_hhdet_in_tes!W150=0,"",RES_hhdet_in_tes!W150/RES_hhdet_in_fec!W150)</f>
        <v>0.94384804900397312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>
        <f>IF(RES_hhdet_in_tes!D151=0,"",RES_hhdet_in_tes!D151/RES_hhdet_in_fec!D151)</f>
        <v>0.54014046083818612</v>
      </c>
      <c r="E151" s="112">
        <f>IF(RES_hhdet_in_tes!E151=0,"",RES_hhdet_in_tes!E151/RES_hhdet_in_fec!E151)</f>
        <v>0.54224434089569773</v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>
        <f>IF(RES_hhdet_in_tes!O151=0,"",RES_hhdet_in_tes!O151/RES_hhdet_in_fec!O151)</f>
        <v>0.61964658752192869</v>
      </c>
      <c r="P151" s="112">
        <f>IF(RES_hhdet_in_tes!P151=0,"",RES_hhdet_in_tes!P151/RES_hhdet_in_fec!P151)</f>
        <v>0.65139782682131286</v>
      </c>
      <c r="Q151" s="112">
        <f>IF(RES_hhdet_in_tes!Q151=0,"",RES_hhdet_in_tes!Q151/RES_hhdet_in_fec!Q151)</f>
        <v>0.68022642672863465</v>
      </c>
      <c r="R151" s="112">
        <f>IF(RES_hhdet_in_tes!R151=0,"",RES_hhdet_in_tes!R151/RES_hhdet_in_fec!R151)</f>
        <v>0.69968220495095368</v>
      </c>
      <c r="S151" s="112">
        <f>IF(RES_hhdet_in_tes!S151=0,"",RES_hhdet_in_tes!S151/RES_hhdet_in_fec!S151)</f>
        <v>0.71843050032884603</v>
      </c>
      <c r="T151" s="112">
        <f>IF(RES_hhdet_in_tes!T151=0,"",RES_hhdet_in_tes!T151/RES_hhdet_in_fec!T151)</f>
        <v>0.73541008859560086</v>
      </c>
      <c r="U151" s="112">
        <f>IF(RES_hhdet_in_tes!U151=0,"",RES_hhdet_in_tes!U151/RES_hhdet_in_fec!U151)</f>
        <v>0.74955974548456661</v>
      </c>
      <c r="V151" s="112">
        <f>IF(RES_hhdet_in_tes!V151=0,"",RES_hhdet_in_tes!V151/RES_hhdet_in_fec!V151)</f>
        <v>0.75981824672906662</v>
      </c>
      <c r="W151" s="112">
        <f>IF(RES_hhdet_in_tes!W151=0,"",RES_hhdet_in_tes!W151/RES_hhdet_in_fec!W151)</f>
        <v>0.76464372388783541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0.60436321701650553</v>
      </c>
      <c r="D153" s="112">
        <f>IF(RES_hhdet_in_tes!D153=0,"",RES_hhdet_in_tes!D153/RES_hhdet_in_fec!D153)</f>
        <v>0.60610190070916359</v>
      </c>
      <c r="E153" s="112">
        <f>IF(RES_hhdet_in_tes!E153=0,"",RES_hhdet_in_tes!E153/RES_hhdet_in_fec!E153)</f>
        <v>0.60797431376666522</v>
      </c>
      <c r="F153" s="112">
        <f>IF(RES_hhdet_in_tes!F153=0,"",RES_hhdet_in_tes!F153/RES_hhdet_in_fec!F153)</f>
        <v>0.60986471306188972</v>
      </c>
      <c r="G153" s="112">
        <f>IF(RES_hhdet_in_tes!G153=0,"",RES_hhdet_in_tes!G153/RES_hhdet_in_fec!G153)</f>
        <v>0.61187934117220477</v>
      </c>
      <c r="H153" s="112">
        <f>IF(RES_hhdet_in_tes!H153=0,"",RES_hhdet_in_tes!H153/RES_hhdet_in_fec!H153)</f>
        <v>0.61400628973311688</v>
      </c>
      <c r="I153" s="112">
        <f>IF(RES_hhdet_in_tes!I153=0,"",RES_hhdet_in_tes!I153/RES_hhdet_in_fec!I153)</f>
        <v>0.61627322898168213</v>
      </c>
      <c r="J153" s="112">
        <f>IF(RES_hhdet_in_tes!J153=0,"",RES_hhdet_in_tes!J153/RES_hhdet_in_fec!J153)</f>
        <v>0.61879091846064871</v>
      </c>
      <c r="K153" s="112">
        <f>IF(RES_hhdet_in_tes!K153=0,"",RES_hhdet_in_tes!K153/RES_hhdet_in_fec!K153)</f>
        <v>0.62165751330973118</v>
      </c>
      <c r="L153" s="112">
        <f>IF(RES_hhdet_in_tes!L153=0,"",RES_hhdet_in_tes!L153/RES_hhdet_in_fec!L153)</f>
        <v>0.62490736657654999</v>
      </c>
      <c r="M153" s="112">
        <f>IF(RES_hhdet_in_tes!M153=0,"",RES_hhdet_in_tes!M153/RES_hhdet_in_fec!M153)</f>
        <v>0.63079233992305017</v>
      </c>
      <c r="N153" s="112">
        <f>IF(RES_hhdet_in_tes!N153=0,"",RES_hhdet_in_tes!N153/RES_hhdet_in_fec!N153)</f>
        <v>0.64030186753103879</v>
      </c>
      <c r="O153" s="112">
        <f>IF(RES_hhdet_in_tes!O153=0,"",RES_hhdet_in_tes!O153/RES_hhdet_in_fec!O153)</f>
        <v>0.65470478331219994</v>
      </c>
      <c r="P153" s="112">
        <f>IF(RES_hhdet_in_tes!P153=0,"",RES_hhdet_in_tes!P153/RES_hhdet_in_fec!P153)</f>
        <v>0.67344112783628773</v>
      </c>
      <c r="Q153" s="112">
        <f>IF(RES_hhdet_in_tes!Q153=0,"",RES_hhdet_in_tes!Q153/RES_hhdet_in_fec!Q153)</f>
        <v>0.69182598793737782</v>
      </c>
      <c r="R153" s="112">
        <f>IF(RES_hhdet_in_tes!R153=0,"",RES_hhdet_in_tes!R153/RES_hhdet_in_fec!R153)</f>
        <v>0.70500527926086576</v>
      </c>
      <c r="S153" s="112">
        <f>IF(RES_hhdet_in_tes!S153=0,"",RES_hhdet_in_tes!S153/RES_hhdet_in_fec!S153)</f>
        <v>0.71805464278636866</v>
      </c>
      <c r="T153" s="112">
        <f>IF(RES_hhdet_in_tes!T153=0,"",RES_hhdet_in_tes!T153/RES_hhdet_in_fec!T153)</f>
        <v>0.7307004576008822</v>
      </c>
      <c r="U153" s="112">
        <f>IF(RES_hhdet_in_tes!U153=0,"",RES_hhdet_in_tes!U153/RES_hhdet_in_fec!U153)</f>
        <v>0.74257957801151775</v>
      </c>
      <c r="V153" s="112">
        <f>IF(RES_hhdet_in_tes!V153=0,"",RES_hhdet_in_tes!V153/RES_hhdet_in_fec!V153)</f>
        <v>0.75313486581620426</v>
      </c>
      <c r="W153" s="112">
        <f>IF(RES_hhdet_in_tes!W153=0,"",RES_hhdet_in_tes!W153/RES_hhdet_in_fec!W153)</f>
        <v>0.76144391790230026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0.88632756425708847</v>
      </c>
      <c r="D154" s="113">
        <f>IF(RES_hhdet_in_tes!D154=0,"",RES_hhdet_in_tes!D154/RES_hhdet_in_fec!D154)</f>
        <v>0.88450781694406455</v>
      </c>
      <c r="E154" s="113">
        <f>IF(RES_hhdet_in_tes!E154=0,"",RES_hhdet_in_tes!E154/RES_hhdet_in_fec!E154)</f>
        <v>0.88864470047485034</v>
      </c>
      <c r="F154" s="113">
        <f>IF(RES_hhdet_in_tes!F154=0,"",RES_hhdet_in_tes!F154/RES_hhdet_in_fec!F154)</f>
        <v>0.88723741738564432</v>
      </c>
      <c r="G154" s="113">
        <f>IF(RES_hhdet_in_tes!G154=0,"",RES_hhdet_in_tes!G154/RES_hhdet_in_fec!G154)</f>
        <v>0.87492424947713698</v>
      </c>
      <c r="H154" s="113">
        <f>IF(RES_hhdet_in_tes!H154=0,"",RES_hhdet_in_tes!H154/RES_hhdet_in_fec!H154)</f>
        <v>0.88682407785039274</v>
      </c>
      <c r="I154" s="113">
        <f>IF(RES_hhdet_in_tes!I154=0,"",RES_hhdet_in_tes!I154/RES_hhdet_in_fec!I154)</f>
        <v>0.88650626696467594</v>
      </c>
      <c r="J154" s="113">
        <f>IF(RES_hhdet_in_tes!J154=0,"",RES_hhdet_in_tes!J154/RES_hhdet_in_fec!J154)</f>
        <v>0.88933813945064188</v>
      </c>
      <c r="K154" s="113">
        <f>IF(RES_hhdet_in_tes!K154=0,"",RES_hhdet_in_tes!K154/RES_hhdet_in_fec!K154)</f>
        <v>0.88966255391572502</v>
      </c>
      <c r="L154" s="113">
        <f>IF(RES_hhdet_in_tes!L154=0,"",RES_hhdet_in_tes!L154/RES_hhdet_in_fec!L154)</f>
        <v>0.89029816140908236</v>
      </c>
      <c r="M154" s="113">
        <f>IF(RES_hhdet_in_tes!M154=0,"",RES_hhdet_in_tes!M154/RES_hhdet_in_fec!M154)</f>
        <v>0.89483345001039372</v>
      </c>
      <c r="N154" s="113">
        <f>IF(RES_hhdet_in_tes!N154=0,"",RES_hhdet_in_tes!N154/RES_hhdet_in_fec!N154)</f>
        <v>0.91408368151982133</v>
      </c>
      <c r="O154" s="113">
        <f>IF(RES_hhdet_in_tes!O154=0,"",RES_hhdet_in_tes!O154/RES_hhdet_in_fec!O154)</f>
        <v>0.91214320440427432</v>
      </c>
      <c r="P154" s="113">
        <f>IF(RES_hhdet_in_tes!P154=0,"",RES_hhdet_in_tes!P154/RES_hhdet_in_fec!P154)</f>
        <v>0.92004787973699365</v>
      </c>
      <c r="Q154" s="113">
        <f>IF(RES_hhdet_in_tes!Q154=0,"",RES_hhdet_in_tes!Q154/RES_hhdet_in_fec!Q154)</f>
        <v>0.92911495025053381</v>
      </c>
      <c r="R154" s="113">
        <f>IF(RES_hhdet_in_tes!R154=0,"",RES_hhdet_in_tes!R154/RES_hhdet_in_fec!R154)</f>
        <v>0.92262382270097865</v>
      </c>
      <c r="S154" s="113">
        <f>IF(RES_hhdet_in_tes!S154=0,"",RES_hhdet_in_tes!S154/RES_hhdet_in_fec!S154)</f>
        <v>0.92499952728409429</v>
      </c>
      <c r="T154" s="113">
        <f>IF(RES_hhdet_in_tes!T154=0,"",RES_hhdet_in_tes!T154/RES_hhdet_in_fec!T154)</f>
        <v>0.93100643694547602</v>
      </c>
      <c r="U154" s="113">
        <f>IF(RES_hhdet_in_tes!U154=0,"",RES_hhdet_in_tes!U154/RES_hhdet_in_fec!U154)</f>
        <v>0.93699537548442646</v>
      </c>
      <c r="V154" s="113">
        <f>IF(RES_hhdet_in_tes!V154=0,"",RES_hhdet_in_tes!V154/RES_hhdet_in_fec!V154)</f>
        <v>0.94103995771403504</v>
      </c>
      <c r="W154" s="113">
        <f>IF(RES_hhdet_in_tes!W154=0,"",RES_hhdet_in_tes!W154/RES_hhdet_in_fec!W154)</f>
        <v>0.94195125719253059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0.60436321701650553</v>
      </c>
      <c r="D155" s="111">
        <f>IF(RES_hhdet_in_tes!D155=0,"",RES_hhdet_in_tes!D155/RES_hhdet_in_fec!D155)</f>
        <v>0.60610190070916359</v>
      </c>
      <c r="E155" s="111">
        <f>IF(RES_hhdet_in_tes!E155=0,"",RES_hhdet_in_tes!E155/RES_hhdet_in_fec!E155)</f>
        <v>0.60797431376666522</v>
      </c>
      <c r="F155" s="111">
        <f>IF(RES_hhdet_in_tes!F155=0,"",RES_hhdet_in_tes!F155/RES_hhdet_in_fec!F155)</f>
        <v>0.60986471306188972</v>
      </c>
      <c r="G155" s="111">
        <f>IF(RES_hhdet_in_tes!G155=0,"",RES_hhdet_in_tes!G155/RES_hhdet_in_fec!G155)</f>
        <v>0.61187934117220477</v>
      </c>
      <c r="H155" s="111">
        <f>IF(RES_hhdet_in_tes!H155=0,"",RES_hhdet_in_tes!H155/RES_hhdet_in_fec!H155)</f>
        <v>0.61400628973311688</v>
      </c>
      <c r="I155" s="111">
        <f>IF(RES_hhdet_in_tes!I155=0,"",RES_hhdet_in_tes!I155/RES_hhdet_in_fec!I155)</f>
        <v>0.61627322898168213</v>
      </c>
      <c r="J155" s="111">
        <f>IF(RES_hhdet_in_tes!J155=0,"",RES_hhdet_in_tes!J155/RES_hhdet_in_fec!J155)</f>
        <v>0.61879091846064871</v>
      </c>
      <c r="K155" s="111">
        <f>IF(RES_hhdet_in_tes!K155=0,"",RES_hhdet_in_tes!K155/RES_hhdet_in_fec!K155)</f>
        <v>0.62165751330973118</v>
      </c>
      <c r="L155" s="111">
        <f>IF(RES_hhdet_in_tes!L155=0,"",RES_hhdet_in_tes!L155/RES_hhdet_in_fec!L155)</f>
        <v>0.62490736657654999</v>
      </c>
      <c r="M155" s="111">
        <f>IF(RES_hhdet_in_tes!M155=0,"",RES_hhdet_in_tes!M155/RES_hhdet_in_fec!M155)</f>
        <v>0.63079233992305017</v>
      </c>
      <c r="N155" s="111">
        <f>IF(RES_hhdet_in_tes!N155=0,"",RES_hhdet_in_tes!N155/RES_hhdet_in_fec!N155)</f>
        <v>0.64030186753103879</v>
      </c>
      <c r="O155" s="111">
        <f>IF(RES_hhdet_in_tes!O155=0,"",RES_hhdet_in_tes!O155/RES_hhdet_in_fec!O155)</f>
        <v>0.65470478331219994</v>
      </c>
      <c r="P155" s="111">
        <f>IF(RES_hhdet_in_tes!P155=0,"",RES_hhdet_in_tes!P155/RES_hhdet_in_fec!P155)</f>
        <v>0.67344112783628773</v>
      </c>
      <c r="Q155" s="111">
        <f>IF(RES_hhdet_in_tes!Q155=0,"",RES_hhdet_in_tes!Q155/RES_hhdet_in_fec!Q155)</f>
        <v>0.69182598793737782</v>
      </c>
      <c r="R155" s="111">
        <f>IF(RES_hhdet_in_tes!R155=0,"",RES_hhdet_in_tes!R155/RES_hhdet_in_fec!R155)</f>
        <v>0.70500527926086576</v>
      </c>
      <c r="S155" s="111">
        <f>IF(RES_hhdet_in_tes!S155=0,"",RES_hhdet_in_tes!S155/RES_hhdet_in_fec!S155)</f>
        <v>0.71805464278636877</v>
      </c>
      <c r="T155" s="111">
        <f>IF(RES_hhdet_in_tes!T155=0,"",RES_hhdet_in_tes!T155/RES_hhdet_in_fec!T155)</f>
        <v>0.7307004576008822</v>
      </c>
      <c r="U155" s="111">
        <f>IF(RES_hhdet_in_tes!U155=0,"",RES_hhdet_in_tes!U155/RES_hhdet_in_fec!U155)</f>
        <v>0.74257957801151775</v>
      </c>
      <c r="V155" s="111">
        <f>IF(RES_hhdet_in_tes!V155=0,"",RES_hhdet_in_tes!V155/RES_hhdet_in_fec!V155)</f>
        <v>0.75313486581620426</v>
      </c>
      <c r="W155" s="111">
        <f>IF(RES_hhdet_in_tes!W155=0,"",RES_hhdet_in_tes!W155/RES_hhdet_in_fec!W155)</f>
        <v>0.76144391790230026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0.74514176463286985</v>
      </c>
      <c r="D157" s="124">
        <f>IF(RES_hhdet_in_tes!D157=0,"",RES_hhdet_in_tes!D157/RES_hhdet_in_fec!D157)</f>
        <v>0.74885469389985149</v>
      </c>
      <c r="E157" s="124">
        <f>IF(RES_hhdet_in_tes!E157=0,"",RES_hhdet_in_tes!E157/RES_hhdet_in_fec!E157)</f>
        <v>0.74904238395457623</v>
      </c>
      <c r="F157" s="124">
        <f>IF(RES_hhdet_in_tes!F157=0,"",RES_hhdet_in_tes!F157/RES_hhdet_in_fec!F157)</f>
        <v>0.74968079862311621</v>
      </c>
      <c r="G157" s="124">
        <f>IF(RES_hhdet_in_tes!G157=0,"",RES_hhdet_in_tes!G157/RES_hhdet_in_fec!G157)</f>
        <v>0.75002560073774971</v>
      </c>
      <c r="H157" s="124">
        <f>IF(RES_hhdet_in_tes!H157=0,"",RES_hhdet_in_tes!H157/RES_hhdet_in_fec!H157)</f>
        <v>0.75067312288264332</v>
      </c>
      <c r="I157" s="124">
        <f>IF(RES_hhdet_in_tes!I157=0,"",RES_hhdet_in_tes!I157/RES_hhdet_in_fec!I157)</f>
        <v>0.75087103707877234</v>
      </c>
      <c r="J157" s="124">
        <f>IF(RES_hhdet_in_tes!J157=0,"",RES_hhdet_in_tes!J157/RES_hhdet_in_fec!J157)</f>
        <v>0.75336088475447627</v>
      </c>
      <c r="K157" s="124">
        <f>IF(RES_hhdet_in_tes!K157=0,"",RES_hhdet_in_tes!K157/RES_hhdet_in_fec!K157)</f>
        <v>0.75817585843932367</v>
      </c>
      <c r="L157" s="124">
        <f>IF(RES_hhdet_in_tes!L157=0,"",RES_hhdet_in_tes!L157/RES_hhdet_in_fec!L157)</f>
        <v>0.75801170892002034</v>
      </c>
      <c r="M157" s="124">
        <f>IF(RES_hhdet_in_tes!M157=0,"",RES_hhdet_in_tes!M157/RES_hhdet_in_fec!M157)</f>
        <v>0.7582877472746582</v>
      </c>
      <c r="N157" s="124">
        <f>IF(RES_hhdet_in_tes!N157=0,"",RES_hhdet_in_tes!N157/RES_hhdet_in_fec!N157)</f>
        <v>0.76885086726551788</v>
      </c>
      <c r="O157" s="124">
        <f>IF(RES_hhdet_in_tes!O157=0,"",RES_hhdet_in_tes!O157/RES_hhdet_in_fec!O157)</f>
        <v>0.74192284118801377</v>
      </c>
      <c r="P157" s="124">
        <f>IF(RES_hhdet_in_tes!P157=0,"",RES_hhdet_in_tes!P157/RES_hhdet_in_fec!P157)</f>
        <v>0.74689948560259245</v>
      </c>
      <c r="Q157" s="124">
        <f>IF(RES_hhdet_in_tes!Q157=0,"",RES_hhdet_in_tes!Q157/RES_hhdet_in_fec!Q157)</f>
        <v>0.76008490520016558</v>
      </c>
      <c r="R157" s="124">
        <f>IF(RES_hhdet_in_tes!R157=0,"",RES_hhdet_in_tes!R157/RES_hhdet_in_fec!R157)</f>
        <v>0.77974209386767235</v>
      </c>
      <c r="S157" s="124">
        <f>IF(RES_hhdet_in_tes!S157=0,"",RES_hhdet_in_tes!S157/RES_hhdet_in_fec!S157)</f>
        <v>0.7772127673498469</v>
      </c>
      <c r="T157" s="124">
        <f>IF(RES_hhdet_in_tes!T157=0,"",RES_hhdet_in_tes!T157/RES_hhdet_in_fec!T157)</f>
        <v>0.75422262627707126</v>
      </c>
      <c r="U157" s="124">
        <f>IF(RES_hhdet_in_tes!U157=0,"",RES_hhdet_in_tes!U157/RES_hhdet_in_fec!U157)</f>
        <v>0.76241075932942159</v>
      </c>
      <c r="V157" s="124">
        <f>IF(RES_hhdet_in_tes!V157=0,"",RES_hhdet_in_tes!V157/RES_hhdet_in_fec!V157)</f>
        <v>0.76854939984628901</v>
      </c>
      <c r="W157" s="124">
        <f>IF(RES_hhdet_in_tes!W157=0,"",RES_hhdet_in_tes!W157/RES_hhdet_in_fec!W157)</f>
        <v>0.79561518415599231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0.59056774132265766</v>
      </c>
      <c r="D158" s="111">
        <f>IF(RES_hhdet_in_tes!D158=0,"",RES_hhdet_in_tes!D158/RES_hhdet_in_fec!D158)</f>
        <v>0.59133699040847432</v>
      </c>
      <c r="E158" s="111">
        <f>IF(RES_hhdet_in_tes!E158=0,"",RES_hhdet_in_tes!E158/RES_hhdet_in_fec!E158)</f>
        <v>0.59209539073785777</v>
      </c>
      <c r="F158" s="111">
        <f>IF(RES_hhdet_in_tes!F158=0,"",RES_hhdet_in_tes!F158/RES_hhdet_in_fec!F158)</f>
        <v>0.59285231169136399</v>
      </c>
      <c r="G158" s="111">
        <f>IF(RES_hhdet_in_tes!G158=0,"",RES_hhdet_in_tes!G158/RES_hhdet_in_fec!G158)</f>
        <v>0.59359924157830879</v>
      </c>
      <c r="H158" s="111">
        <f>IF(RES_hhdet_in_tes!H158=0,"",RES_hhdet_in_tes!H158/RES_hhdet_in_fec!H158)</f>
        <v>0.5943372221212726</v>
      </c>
      <c r="I158" s="111">
        <f>IF(RES_hhdet_in_tes!I158=0,"",RES_hhdet_in_tes!I158/RES_hhdet_in_fec!I158)</f>
        <v>0.59506415603942164</v>
      </c>
      <c r="J158" s="111">
        <f>IF(RES_hhdet_in_tes!J158=0,"",RES_hhdet_in_tes!J158/RES_hhdet_in_fec!J158)</f>
        <v>0.5957714515134559</v>
      </c>
      <c r="K158" s="111">
        <f>IF(RES_hhdet_in_tes!K158=0,"",RES_hhdet_in_tes!K158/RES_hhdet_in_fec!K158)</f>
        <v>0.59645180323705271</v>
      </c>
      <c r="L158" s="111">
        <f>IF(RES_hhdet_in_tes!L158=0,"",RES_hhdet_in_tes!L158/RES_hhdet_in_fec!L158)</f>
        <v>0.59710325674126785</v>
      </c>
      <c r="M158" s="111">
        <f>IF(RES_hhdet_in_tes!M158=0,"",RES_hhdet_in_tes!M158/RES_hhdet_in_fec!M158)</f>
        <v>0.59745382497725064</v>
      </c>
      <c r="N158" s="111">
        <f>IF(RES_hhdet_in_tes!N158=0,"",RES_hhdet_in_tes!N158/RES_hhdet_in_fec!N158)</f>
        <v>0.59745382497725064</v>
      </c>
      <c r="O158" s="111">
        <f>IF(RES_hhdet_in_tes!O158=0,"",RES_hhdet_in_tes!O158/RES_hhdet_in_fec!O158)</f>
        <v>0.59745382497725064</v>
      </c>
      <c r="P158" s="111">
        <f>IF(RES_hhdet_in_tes!P158=0,"",RES_hhdet_in_tes!P158/RES_hhdet_in_fec!P158)</f>
        <v>0.59745382497725064</v>
      </c>
      <c r="Q158" s="111">
        <f>IF(RES_hhdet_in_tes!Q158=0,"",RES_hhdet_in_tes!Q158/RES_hhdet_in_fec!Q158)</f>
        <v>0.59745382497725064</v>
      </c>
      <c r="R158" s="111">
        <f>IF(RES_hhdet_in_tes!R158=0,"",RES_hhdet_in_tes!R158/RES_hhdet_in_fec!R158)</f>
        <v>0.59966860938813971</v>
      </c>
      <c r="S158" s="111">
        <f>IF(RES_hhdet_in_tes!S158=0,"",RES_hhdet_in_tes!S158/RES_hhdet_in_fec!S158)</f>
        <v>0.60329028371313898</v>
      </c>
      <c r="T158" s="111">
        <f>IF(RES_hhdet_in_tes!T158=0,"",RES_hhdet_in_tes!T158/RES_hhdet_in_fec!T158)</f>
        <v>0.60751557042563487</v>
      </c>
      <c r="U158" s="111">
        <f>IF(RES_hhdet_in_tes!U158=0,"",RES_hhdet_in_tes!U158/RES_hhdet_in_fec!U158)</f>
        <v>0.61189176023500647</v>
      </c>
      <c r="V158" s="111">
        <f>IF(RES_hhdet_in_tes!V158=0,"",RES_hhdet_in_tes!V158/RES_hhdet_in_fec!V158)</f>
        <v>0.61596614385062831</v>
      </c>
      <c r="W158" s="111">
        <f>IF(RES_hhdet_in_tes!W158=0,"",RES_hhdet_in_tes!W158/RES_hhdet_in_fec!W158)</f>
        <v>0.61973872127249852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0.75193406834569665</v>
      </c>
      <c r="D159" s="45">
        <f>IF(RES_hhdet_in_tes!D159=0,"",RES_hhdet_in_tes!D159/RES_hhdet_in_fec!D159)</f>
        <v>0.75345908982579368</v>
      </c>
      <c r="E159" s="45">
        <f>IF(RES_hhdet_in_tes!E159=0,"",RES_hhdet_in_tes!E159/RES_hhdet_in_fec!E159)</f>
        <v>0.75504050290385205</v>
      </c>
      <c r="F159" s="45">
        <f>IF(RES_hhdet_in_tes!F159=0,"",RES_hhdet_in_tes!F159/RES_hhdet_in_fec!F159)</f>
        <v>0.75662960574526861</v>
      </c>
      <c r="G159" s="45">
        <f>IF(RES_hhdet_in_tes!G159=0,"",RES_hhdet_in_tes!G159/RES_hhdet_in_fec!G159)</f>
        <v>0.75827064193150773</v>
      </c>
      <c r="H159" s="45">
        <f>IF(RES_hhdet_in_tes!H159=0,"",RES_hhdet_in_tes!H159/RES_hhdet_in_fec!H159)</f>
        <v>0.75995819661145048</v>
      </c>
      <c r="I159" s="45">
        <f>IF(RES_hhdet_in_tes!I159=0,"",RES_hhdet_in_tes!I159/RES_hhdet_in_fec!I159)</f>
        <v>0.76170317140486243</v>
      </c>
      <c r="J159" s="45">
        <f>IF(RES_hhdet_in_tes!J159=0,"",RES_hhdet_in_tes!J159/RES_hhdet_in_fec!J159)</f>
        <v>0.76355022639999759</v>
      </c>
      <c r="K159" s="45">
        <f>IF(RES_hhdet_in_tes!K159=0,"",RES_hhdet_in_tes!K159/RES_hhdet_in_fec!K159)</f>
        <v>0.76553733441887184</v>
      </c>
      <c r="L159" s="45">
        <f>IF(RES_hhdet_in_tes!L159=0,"",RES_hhdet_in_tes!L159/RES_hhdet_in_fec!L159)</f>
        <v>0.7676746547481812</v>
      </c>
      <c r="M159" s="45">
        <f>IF(RES_hhdet_in_tes!M159=0,"",RES_hhdet_in_tes!M159/RES_hhdet_in_fec!M159)</f>
        <v>0.7705825480275369</v>
      </c>
      <c r="N159" s="45">
        <f>IF(RES_hhdet_in_tes!N159=0,"",RES_hhdet_in_tes!N159/RES_hhdet_in_fec!N159)</f>
        <v>0.77443691980870333</v>
      </c>
      <c r="O159" s="45">
        <f>IF(RES_hhdet_in_tes!O159=0,"",RES_hhdet_in_tes!O159/RES_hhdet_in_fec!O159)</f>
        <v>0.77966548077739128</v>
      </c>
      <c r="P159" s="45">
        <f>IF(RES_hhdet_in_tes!P159=0,"",RES_hhdet_in_tes!P159/RES_hhdet_in_fec!P159)</f>
        <v>0.78649286844606414</v>
      </c>
      <c r="Q159" s="45">
        <f>IF(RES_hhdet_in_tes!Q159=0,"",RES_hhdet_in_tes!Q159/RES_hhdet_in_fec!Q159)</f>
        <v>0.79529246151824418</v>
      </c>
      <c r="R159" s="45">
        <f>IF(RES_hhdet_in_tes!R159=0,"",RES_hhdet_in_tes!R159/RES_hhdet_in_fec!R159)</f>
        <v>0.80726295104137746</v>
      </c>
      <c r="S159" s="45">
        <f>IF(RES_hhdet_in_tes!S159=0,"",RES_hhdet_in_tes!S159/RES_hhdet_in_fec!S159)</f>
        <v>0.82220324158620883</v>
      </c>
      <c r="T159" s="45">
        <f>IF(RES_hhdet_in_tes!T159=0,"",RES_hhdet_in_tes!T159/RES_hhdet_in_fec!T159)</f>
        <v>0.83826647698076873</v>
      </c>
      <c r="U159" s="45">
        <f>IF(RES_hhdet_in_tes!U159=0,"",RES_hhdet_in_tes!U159/RES_hhdet_in_fec!U159)</f>
        <v>0.85360580105313277</v>
      </c>
      <c r="V159" s="45">
        <f>IF(RES_hhdet_in_tes!V159=0,"",RES_hhdet_in_tes!V159/RES_hhdet_in_fec!V159)</f>
        <v>0.86637435763135706</v>
      </c>
      <c r="W159" s="45">
        <f>IF(RES_hhdet_in_tes!W159=0,"",RES_hhdet_in_tes!W159/RES_hhdet_in_fec!W159)</f>
        <v>0.87592340570652427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0.81763416214577167</v>
      </c>
      <c r="D161" s="119">
        <f>IF(RES_hhdet_in_tes!D161=0,"",RES_hhdet_in_tes!D161/RES_hhdet_in_fec!D161)</f>
        <v>0.74851297973833986</v>
      </c>
      <c r="E161" s="119">
        <f>IF(RES_hhdet_in_tes!E161=0,"",RES_hhdet_in_tes!E161/RES_hhdet_in_fec!E161)</f>
        <v>0.84949373753910673</v>
      </c>
      <c r="F161" s="119">
        <f>IF(RES_hhdet_in_tes!F161=0,"",RES_hhdet_in_tes!F161/RES_hhdet_in_fec!F161)</f>
        <v>0.7627031955296476</v>
      </c>
      <c r="G161" s="119">
        <f>IF(RES_hhdet_in_tes!G161=0,"",RES_hhdet_in_tes!G161/RES_hhdet_in_fec!G161)</f>
        <v>0.8256913782927382</v>
      </c>
      <c r="H161" s="119">
        <f>IF(RES_hhdet_in_tes!H161=0,"",RES_hhdet_in_tes!H161/RES_hhdet_in_fec!H161)</f>
        <v>0.84715403373450859</v>
      </c>
      <c r="I161" s="119">
        <f>IF(RES_hhdet_in_tes!I161=0,"",RES_hhdet_in_tes!I161/RES_hhdet_in_fec!I161)</f>
        <v>0.85225400170116117</v>
      </c>
      <c r="J161" s="119">
        <f>IF(RES_hhdet_in_tes!J161=0,"",RES_hhdet_in_tes!J161/RES_hhdet_in_fec!J161)</f>
        <v>0.75173004519939601</v>
      </c>
      <c r="K161" s="119">
        <f>IF(RES_hhdet_in_tes!K161=0,"",RES_hhdet_in_tes!K161/RES_hhdet_in_fec!K161)</f>
        <v>0.87313070106768298</v>
      </c>
      <c r="L161" s="119">
        <f>IF(RES_hhdet_in_tes!L161=0,"",RES_hhdet_in_tes!L161/RES_hhdet_in_fec!L161)</f>
        <v>0.94408698381236156</v>
      </c>
      <c r="M161" s="119">
        <f>IF(RES_hhdet_in_tes!M161=0,"",RES_hhdet_in_tes!M161/RES_hhdet_in_fec!M161)</f>
        <v>0.97291176029659765</v>
      </c>
      <c r="N161" s="119">
        <f>IF(RES_hhdet_in_tes!N161=0,"",RES_hhdet_in_tes!N161/RES_hhdet_in_fec!N161)</f>
        <v>1.0485149848516679</v>
      </c>
      <c r="O161" s="119">
        <f>IF(RES_hhdet_in_tes!O161=0,"",RES_hhdet_in_tes!O161/RES_hhdet_in_fec!O161)</f>
        <v>0.95351329516495464</v>
      </c>
      <c r="P161" s="119">
        <f>IF(RES_hhdet_in_tes!P161=0,"",RES_hhdet_in_tes!P161/RES_hhdet_in_fec!P161)</f>
        <v>0.9645425016941106</v>
      </c>
      <c r="Q161" s="119">
        <f>IF(RES_hhdet_in_tes!Q161=0,"",RES_hhdet_in_tes!Q161/RES_hhdet_in_fec!Q161)</f>
        <v>1.0942964934819686</v>
      </c>
      <c r="R161" s="119">
        <f>IF(RES_hhdet_in_tes!R161=0,"",RES_hhdet_in_tes!R161/RES_hhdet_in_fec!R161)</f>
        <v>1.0343613380859178</v>
      </c>
      <c r="S161" s="119">
        <f>IF(RES_hhdet_in_tes!S161=0,"",RES_hhdet_in_tes!S161/RES_hhdet_in_fec!S161)</f>
        <v>1.0962460765308868</v>
      </c>
      <c r="T161" s="119">
        <f>IF(RES_hhdet_in_tes!T161=0,"",RES_hhdet_in_tes!T161/RES_hhdet_in_fec!T161)</f>
        <v>1.1684597539151842</v>
      </c>
      <c r="U161" s="119" t="str">
        <f>IF(RES_hhdet_in_tes!U161=0,"",RES_hhdet_in_tes!U161/RES_hhdet_in_fec!U161)</f>
        <v/>
      </c>
      <c r="V161" s="119">
        <f>IF(RES_hhdet_in_tes!V161=0,"",RES_hhdet_in_tes!V161/RES_hhdet_in_fec!V161)</f>
        <v>1.257943159272497</v>
      </c>
      <c r="W161" s="119" t="str">
        <f>IF(RES_hhdet_in_tes!W161=0,"",RES_hhdet_in_tes!W161/RES_hhdet_in_fec!W161)</f>
        <v/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0.66341040492435299</v>
      </c>
      <c r="D162" s="124">
        <f>IF(RES_hhdet_in_tes!D162=0,"",RES_hhdet_in_tes!D162/RES_hhdet_in_fec!D162)</f>
        <v>0.66684081927363015</v>
      </c>
      <c r="E162" s="124">
        <f>IF(RES_hhdet_in_tes!E162=0,"",RES_hhdet_in_tes!E162/RES_hhdet_in_fec!E162)</f>
        <v>0.67035924300483407</v>
      </c>
      <c r="F162" s="124">
        <f>IF(RES_hhdet_in_tes!F162=0,"",RES_hhdet_in_tes!F162/RES_hhdet_in_fec!F162)</f>
        <v>0.67388955354727553</v>
      </c>
      <c r="G162" s="124">
        <f>IF(RES_hhdet_in_tes!G162=0,"",RES_hhdet_in_tes!G162/RES_hhdet_in_fec!G162)</f>
        <v>0.6775008607247367</v>
      </c>
      <c r="H162" s="124">
        <f>IF(RES_hhdet_in_tes!H162=0,"",RES_hhdet_in_tes!H162/RES_hhdet_in_fec!H162)</f>
        <v>0.68118465732650457</v>
      </c>
      <c r="I162" s="124">
        <f>IF(RES_hhdet_in_tes!I162=0,"",RES_hhdet_in_tes!I162/RES_hhdet_in_fec!I162)</f>
        <v>0.6849579014387428</v>
      </c>
      <c r="J162" s="124">
        <f>IF(RES_hhdet_in_tes!J162=0,"",RES_hhdet_in_tes!J162/RES_hhdet_in_fec!J162)</f>
        <v>0.68889018128600399</v>
      </c>
      <c r="K162" s="124">
        <f>IF(RES_hhdet_in_tes!K162=0,"",RES_hhdet_in_tes!K162/RES_hhdet_in_fec!K162)</f>
        <v>0.69304046173904155</v>
      </c>
      <c r="L162" s="124">
        <f>IF(RES_hhdet_in_tes!L162=0,"",RES_hhdet_in_tes!L162/RES_hhdet_in_fec!L162)</f>
        <v>0.69742410100240892</v>
      </c>
      <c r="M162" s="124">
        <f>IF(RES_hhdet_in_tes!M162=0,"",RES_hhdet_in_tes!M162/RES_hhdet_in_fec!M162)</f>
        <v>0.70325257193565771</v>
      </c>
      <c r="N162" s="124">
        <f>IF(RES_hhdet_in_tes!N162=0,"",RES_hhdet_in_tes!N162/RES_hhdet_in_fec!N162)</f>
        <v>0.71088542433374369</v>
      </c>
      <c r="O162" s="124">
        <f>IF(RES_hhdet_in_tes!O162=0,"",RES_hhdet_in_tes!O162/RES_hhdet_in_fec!O162)</f>
        <v>0.72079458931922669</v>
      </c>
      <c r="P162" s="124">
        <f>IF(RES_hhdet_in_tes!P162=0,"",RES_hhdet_in_tes!P162/RES_hhdet_in_fec!P162)</f>
        <v>0.73265102955702566</v>
      </c>
      <c r="Q162" s="124">
        <f>IF(RES_hhdet_in_tes!Q162=0,"",RES_hhdet_in_tes!Q162/RES_hhdet_in_fec!Q162)</f>
        <v>0.74525311466947586</v>
      </c>
      <c r="R162" s="124">
        <f>IF(RES_hhdet_in_tes!R162=0,"",RES_hhdet_in_tes!R162/RES_hhdet_in_fec!R162)</f>
        <v>0.75879692496935269</v>
      </c>
      <c r="S162" s="124">
        <f>IF(RES_hhdet_in_tes!S162=0,"",RES_hhdet_in_tes!S162/RES_hhdet_in_fec!S162)</f>
        <v>0.77456892358783636</v>
      </c>
      <c r="T162" s="124">
        <f>IF(RES_hhdet_in_tes!T162=0,"",RES_hhdet_in_tes!T162/RES_hhdet_in_fec!T162)</f>
        <v>0.79052750943542593</v>
      </c>
      <c r="U162" s="124" t="str">
        <f>IF(RES_hhdet_in_tes!U162=0,"",RES_hhdet_in_tes!U162/RES_hhdet_in_fec!U162)</f>
        <v/>
      </c>
      <c r="V162" s="124">
        <f>IF(RES_hhdet_in_tes!V162=0,"",RES_hhdet_in_tes!V162/RES_hhdet_in_fec!V162)</f>
        <v>0.81485576428407636</v>
      </c>
      <c r="W162" s="124" t="str">
        <f>IF(RES_hhdet_in_tes!W162=0,"",RES_hhdet_in_tes!W162/RES_hhdet_in_fec!W162)</f>
        <v/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0.66341040492435299</v>
      </c>
      <c r="D163" s="45">
        <f>IF(RES_hhdet_in_tes!D163=0,"",RES_hhdet_in_tes!D163/RES_hhdet_in_fec!D163)</f>
        <v>0.66684081927363015</v>
      </c>
      <c r="E163" s="45">
        <f>IF(RES_hhdet_in_tes!E163=0,"",RES_hhdet_in_tes!E163/RES_hhdet_in_fec!E163)</f>
        <v>0.67035924300483407</v>
      </c>
      <c r="F163" s="45">
        <f>IF(RES_hhdet_in_tes!F163=0,"",RES_hhdet_in_tes!F163/RES_hhdet_in_fec!F163)</f>
        <v>0.67388955354727553</v>
      </c>
      <c r="G163" s="45">
        <f>IF(RES_hhdet_in_tes!G163=0,"",RES_hhdet_in_tes!G163/RES_hhdet_in_fec!G163)</f>
        <v>0.6775008607247367</v>
      </c>
      <c r="H163" s="45">
        <f>IF(RES_hhdet_in_tes!H163=0,"",RES_hhdet_in_tes!H163/RES_hhdet_in_fec!H163)</f>
        <v>0.68118465732650457</v>
      </c>
      <c r="I163" s="45">
        <f>IF(RES_hhdet_in_tes!I163=0,"",RES_hhdet_in_tes!I163/RES_hhdet_in_fec!I163)</f>
        <v>0.6849579014387428</v>
      </c>
      <c r="J163" s="45">
        <f>IF(RES_hhdet_in_tes!J163=0,"",RES_hhdet_in_tes!J163/RES_hhdet_in_fec!J163)</f>
        <v>0.68889018128600399</v>
      </c>
      <c r="K163" s="45">
        <f>IF(RES_hhdet_in_tes!K163=0,"",RES_hhdet_in_tes!K163/RES_hhdet_in_fec!K163)</f>
        <v>0.69304046173904155</v>
      </c>
      <c r="L163" s="45">
        <f>IF(RES_hhdet_in_tes!L163=0,"",RES_hhdet_in_tes!L163/RES_hhdet_in_fec!L163)</f>
        <v>0.69742410100240892</v>
      </c>
      <c r="M163" s="45">
        <f>IF(RES_hhdet_in_tes!M163=0,"",RES_hhdet_in_tes!M163/RES_hhdet_in_fec!M163)</f>
        <v>0.70325257193565771</v>
      </c>
      <c r="N163" s="45">
        <f>IF(RES_hhdet_in_tes!N163=0,"",RES_hhdet_in_tes!N163/RES_hhdet_in_fec!N163)</f>
        <v>0.71088542433374369</v>
      </c>
      <c r="O163" s="45">
        <f>IF(RES_hhdet_in_tes!O163=0,"",RES_hhdet_in_tes!O163/RES_hhdet_in_fec!O163)</f>
        <v>0.72079458931922669</v>
      </c>
      <c r="P163" s="45">
        <f>IF(RES_hhdet_in_tes!P163=0,"",RES_hhdet_in_tes!P163/RES_hhdet_in_fec!P163)</f>
        <v>0.73265102955702566</v>
      </c>
      <c r="Q163" s="45">
        <f>IF(RES_hhdet_in_tes!Q163=0,"",RES_hhdet_in_tes!Q163/RES_hhdet_in_fec!Q163)</f>
        <v>0.74525311466947586</v>
      </c>
      <c r="R163" s="45">
        <f>IF(RES_hhdet_in_tes!R163=0,"",RES_hhdet_in_tes!R163/RES_hhdet_in_fec!R163)</f>
        <v>0.75879692496935269</v>
      </c>
      <c r="S163" s="45">
        <f>IF(RES_hhdet_in_tes!S163=0,"",RES_hhdet_in_tes!S163/RES_hhdet_in_fec!S163)</f>
        <v>0.77456892358783636</v>
      </c>
      <c r="T163" s="45">
        <f>IF(RES_hhdet_in_tes!T163=0,"",RES_hhdet_in_tes!T163/RES_hhdet_in_fec!T163)</f>
        <v>0.79052750943542593</v>
      </c>
      <c r="U163" s="45" t="str">
        <f>IF(RES_hhdet_in_tes!U163=0,"",RES_hhdet_in_tes!U163/RES_hhdet_in_fec!U163)</f>
        <v/>
      </c>
      <c r="V163" s="45">
        <f>IF(RES_hhdet_in_tes!V163=0,"",RES_hhdet_in_tes!V163/RES_hhdet_in_fec!V163)</f>
        <v>0.81485576428407636</v>
      </c>
      <c r="W163" s="45" t="str">
        <f>IF(RES_hhdet_in_tes!W163=0,"",RES_hhdet_in_tes!W163/RES_hhdet_in_fec!W163)</f>
        <v/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2.2074633167834747</v>
      </c>
      <c r="D164" s="124">
        <f>IF(RES_hhdet_in_tes!D164=0,"",RES_hhdet_in_tes!D164/RES_hhdet_in_fec!D164)</f>
        <v>2.2782585571961644</v>
      </c>
      <c r="E164" s="124">
        <f>IF(RES_hhdet_in_tes!E164=0,"",RES_hhdet_in_tes!E164/RES_hhdet_in_fec!E164)</f>
        <v>2.3498012978592508</v>
      </c>
      <c r="F164" s="124">
        <f>IF(RES_hhdet_in_tes!F164=0,"",RES_hhdet_in_tes!F164/RES_hhdet_in_fec!F164)</f>
        <v>2.4214208733708995</v>
      </c>
      <c r="G164" s="124">
        <f>IF(RES_hhdet_in_tes!G164=0,"",RES_hhdet_in_tes!G164/RES_hhdet_in_fec!G164)</f>
        <v>2.4937210120872746</v>
      </c>
      <c r="H164" s="124">
        <f>IF(RES_hhdet_in_tes!H164=0,"",RES_hhdet_in_tes!H164/RES_hhdet_in_fec!H164)</f>
        <v>2.5666239018542689</v>
      </c>
      <c r="I164" s="124">
        <f>IF(RES_hhdet_in_tes!I164=0,"",RES_hhdet_in_tes!I164/RES_hhdet_in_fec!I164)</f>
        <v>2.6402742232492735</v>
      </c>
      <c r="J164" s="124">
        <f>IF(RES_hhdet_in_tes!J164=0,"",RES_hhdet_in_tes!J164/RES_hhdet_in_fec!J164)</f>
        <v>2.7152737820292892</v>
      </c>
      <c r="K164" s="124">
        <f>IF(RES_hhdet_in_tes!K164=0,"",RES_hhdet_in_tes!K164/RES_hhdet_in_fec!K164)</f>
        <v>2.7921285893265022</v>
      </c>
      <c r="L164" s="124">
        <f>IF(RES_hhdet_in_tes!L164=0,"",RES_hhdet_in_tes!L164/RES_hhdet_in_fec!L164)</f>
        <v>2.8709637534303347</v>
      </c>
      <c r="M164" s="124">
        <f>IF(RES_hhdet_in_tes!M164=0,"",RES_hhdet_in_tes!M164/RES_hhdet_in_fec!M164)</f>
        <v>2.9651249284082075</v>
      </c>
      <c r="N164" s="124">
        <f>IF(RES_hhdet_in_tes!N164=0,"",RES_hhdet_in_tes!N164/RES_hhdet_in_fec!N164)</f>
        <v>3.0789796135787664</v>
      </c>
      <c r="O164" s="124">
        <f>IF(RES_hhdet_in_tes!O164=0,"",RES_hhdet_in_tes!O164/RES_hhdet_in_fec!O164)</f>
        <v>3.2149423713807894</v>
      </c>
      <c r="P164" s="124">
        <f>IF(RES_hhdet_in_tes!P164=0,"",RES_hhdet_in_tes!P164/RES_hhdet_in_fec!P164)</f>
        <v>3.362391054518592</v>
      </c>
      <c r="Q164" s="124">
        <f>IF(RES_hhdet_in_tes!Q164=0,"",RES_hhdet_in_tes!Q164/RES_hhdet_in_fec!Q164)</f>
        <v>3.4891060326086358</v>
      </c>
      <c r="R164" s="124">
        <f>IF(RES_hhdet_in_tes!R164=0,"",RES_hhdet_in_tes!R164/RES_hhdet_in_fec!R164)</f>
        <v>3.5686017152642164</v>
      </c>
      <c r="S164" s="124">
        <f>IF(RES_hhdet_in_tes!S164=0,"",RES_hhdet_in_tes!S164/RES_hhdet_in_fec!S164)</f>
        <v>3.6318763754675056</v>
      </c>
      <c r="T164" s="124">
        <f>IF(RES_hhdet_in_tes!T164=0,"",RES_hhdet_in_tes!T164/RES_hhdet_in_fec!T164)</f>
        <v>3.684744762753283</v>
      </c>
      <c r="U164" s="124" t="str">
        <f>IF(RES_hhdet_in_tes!U164=0,"",RES_hhdet_in_tes!U164/RES_hhdet_in_fec!U164)</f>
        <v/>
      </c>
      <c r="V164" s="124">
        <f>IF(RES_hhdet_in_tes!V164=0,"",RES_hhdet_in_tes!V164/RES_hhdet_in_fec!V164)</f>
        <v>3.7819483286818745</v>
      </c>
      <c r="W164" s="124" t="str">
        <f>IF(RES_hhdet_in_tes!W164=0,"",RES_hhdet_in_tes!W164/RES_hhdet_in_fec!W164)</f>
        <v/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2.2074633167834747</v>
      </c>
      <c r="D165" s="111">
        <f>IF(RES_hhdet_in_tes!D165=0,"",RES_hhdet_in_tes!D165/RES_hhdet_in_fec!D165)</f>
        <v>2.2782585571961644</v>
      </c>
      <c r="E165" s="111">
        <f>IF(RES_hhdet_in_tes!E165=0,"",RES_hhdet_in_tes!E165/RES_hhdet_in_fec!E165)</f>
        <v>2.3498012978592508</v>
      </c>
      <c r="F165" s="111">
        <f>IF(RES_hhdet_in_tes!F165=0,"",RES_hhdet_in_tes!F165/RES_hhdet_in_fec!F165)</f>
        <v>2.4214208733708995</v>
      </c>
      <c r="G165" s="111">
        <f>IF(RES_hhdet_in_tes!G165=0,"",RES_hhdet_in_tes!G165/RES_hhdet_in_fec!G165)</f>
        <v>2.4937210120872746</v>
      </c>
      <c r="H165" s="111">
        <f>IF(RES_hhdet_in_tes!H165=0,"",RES_hhdet_in_tes!H165/RES_hhdet_in_fec!H165)</f>
        <v>2.5666239018542689</v>
      </c>
      <c r="I165" s="111">
        <f>IF(RES_hhdet_in_tes!I165=0,"",RES_hhdet_in_tes!I165/RES_hhdet_in_fec!I165)</f>
        <v>2.6402742232492735</v>
      </c>
      <c r="J165" s="111">
        <f>IF(RES_hhdet_in_tes!J165=0,"",RES_hhdet_in_tes!J165/RES_hhdet_in_fec!J165)</f>
        <v>2.7152737820292892</v>
      </c>
      <c r="K165" s="111">
        <f>IF(RES_hhdet_in_tes!K165=0,"",RES_hhdet_in_tes!K165/RES_hhdet_in_fec!K165)</f>
        <v>2.7921285893265022</v>
      </c>
      <c r="L165" s="111">
        <f>IF(RES_hhdet_in_tes!L165=0,"",RES_hhdet_in_tes!L165/RES_hhdet_in_fec!L165)</f>
        <v>2.8709637534303347</v>
      </c>
      <c r="M165" s="111">
        <f>IF(RES_hhdet_in_tes!M165=0,"",RES_hhdet_in_tes!M165/RES_hhdet_in_fec!M165)</f>
        <v>2.9651249284082075</v>
      </c>
      <c r="N165" s="111">
        <f>IF(RES_hhdet_in_tes!N165=0,"",RES_hhdet_in_tes!N165/RES_hhdet_in_fec!N165)</f>
        <v>3.0789796135787664</v>
      </c>
      <c r="O165" s="111">
        <f>IF(RES_hhdet_in_tes!O165=0,"",RES_hhdet_in_tes!O165/RES_hhdet_in_fec!O165)</f>
        <v>3.2149423713807894</v>
      </c>
      <c r="P165" s="111">
        <f>IF(RES_hhdet_in_tes!P165=0,"",RES_hhdet_in_tes!P165/RES_hhdet_in_fec!P165)</f>
        <v>3.362391054518592</v>
      </c>
      <c r="Q165" s="111">
        <f>IF(RES_hhdet_in_tes!Q165=0,"",RES_hhdet_in_tes!Q165/RES_hhdet_in_fec!Q165)</f>
        <v>3.4891060326086358</v>
      </c>
      <c r="R165" s="111">
        <f>IF(RES_hhdet_in_tes!R165=0,"",RES_hhdet_in_tes!R165/RES_hhdet_in_fec!R165)</f>
        <v>3.5686017152642164</v>
      </c>
      <c r="S165" s="111">
        <f>IF(RES_hhdet_in_tes!S165=0,"",RES_hhdet_in_tes!S165/RES_hhdet_in_fec!S165)</f>
        <v>3.6318763754675056</v>
      </c>
      <c r="T165" s="111">
        <f>IF(RES_hhdet_in_tes!T165=0,"",RES_hhdet_in_tes!T165/RES_hhdet_in_fec!T165)</f>
        <v>3.684744762753283</v>
      </c>
      <c r="U165" s="111" t="str">
        <f>IF(RES_hhdet_in_tes!U165=0,"",RES_hhdet_in_tes!U165/RES_hhdet_in_fec!U165)</f>
        <v/>
      </c>
      <c r="V165" s="111">
        <f>IF(RES_hhdet_in_tes!V165=0,"",RES_hhdet_in_tes!V165/RES_hhdet_in_fec!V165)</f>
        <v>3.7819483286818745</v>
      </c>
      <c r="W165" s="111" t="str">
        <f>IF(RES_hhdet_in_tes!W165=0,"",RES_hhdet_in_tes!W165/RES_hhdet_in_fec!W165)</f>
        <v/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0.77003473176585757</v>
      </c>
      <c r="D166" s="124">
        <f>IF(RES_hhdet_in_tes!D166=0,"",RES_hhdet_in_tes!D166/RES_hhdet_in_fec!D166)</f>
        <v>0.73557053610312939</v>
      </c>
      <c r="E166" s="124">
        <f>IF(RES_hhdet_in_tes!E166=0,"",RES_hhdet_in_tes!E166/RES_hhdet_in_fec!E166)</f>
        <v>0.77128816722280968</v>
      </c>
      <c r="F166" s="124">
        <f>IF(RES_hhdet_in_tes!F166=0,"",RES_hhdet_in_tes!F166/RES_hhdet_in_fec!F166)</f>
        <v>0.7308593690165931</v>
      </c>
      <c r="G166" s="124">
        <f>IF(RES_hhdet_in_tes!G166=0,"",RES_hhdet_in_tes!G166/RES_hhdet_in_fec!G166)</f>
        <v>0.75305991540374906</v>
      </c>
      <c r="H166" s="124">
        <f>IF(RES_hhdet_in_tes!H166=0,"",RES_hhdet_in_tes!H166/RES_hhdet_in_fec!H166)</f>
        <v>0.77078866135029411</v>
      </c>
      <c r="I166" s="124">
        <f>IF(RES_hhdet_in_tes!I166=0,"",RES_hhdet_in_tes!I166/RES_hhdet_in_fec!I166)</f>
        <v>0.8726785033649026</v>
      </c>
      <c r="J166" s="124">
        <f>IF(RES_hhdet_in_tes!J166=0,"",RES_hhdet_in_tes!J166/RES_hhdet_in_fec!J166)</f>
        <v>0.85672147207993909</v>
      </c>
      <c r="K166" s="124">
        <f>IF(RES_hhdet_in_tes!K166=0,"",RES_hhdet_in_tes!K166/RES_hhdet_in_fec!K166)</f>
        <v>0.7767699232643609</v>
      </c>
      <c r="L166" s="124">
        <f>IF(RES_hhdet_in_tes!L166=0,"",RES_hhdet_in_tes!L166/RES_hhdet_in_fec!L166)</f>
        <v>0.79100938683941358</v>
      </c>
      <c r="M166" s="124">
        <f>IF(RES_hhdet_in_tes!M166=0,"",RES_hhdet_in_tes!M166/RES_hhdet_in_fec!M166)</f>
        <v>0.77421473244890748</v>
      </c>
      <c r="N166" s="124">
        <f>IF(RES_hhdet_in_tes!N166=0,"",RES_hhdet_in_tes!N166/RES_hhdet_in_fec!N166)</f>
        <v>0.79449444397376023</v>
      </c>
      <c r="O166" s="124">
        <f>IF(RES_hhdet_in_tes!O166=0,"",RES_hhdet_in_tes!O166/RES_hhdet_in_fec!O166)</f>
        <v>0.80085335770305233</v>
      </c>
      <c r="P166" s="124">
        <f>IF(RES_hhdet_in_tes!P166=0,"",RES_hhdet_in_tes!P166/RES_hhdet_in_fec!P166)</f>
        <v>0.83737802748968715</v>
      </c>
      <c r="Q166" s="124">
        <f>IF(RES_hhdet_in_tes!Q166=0,"",RES_hhdet_in_tes!Q166/RES_hhdet_in_fec!Q166)</f>
        <v>0.8999155161210266</v>
      </c>
      <c r="R166" s="124">
        <f>IF(RES_hhdet_in_tes!R166=0,"",RES_hhdet_in_tes!R166/RES_hhdet_in_fec!R166)</f>
        <v>0.87080799002402465</v>
      </c>
      <c r="S166" s="124">
        <f>IF(RES_hhdet_in_tes!S166=0,"",RES_hhdet_in_tes!S166/RES_hhdet_in_fec!S166)</f>
        <v>0.86831144625055523</v>
      </c>
      <c r="T166" s="124">
        <f>IF(RES_hhdet_in_tes!T166=0,"",RES_hhdet_in_tes!T166/RES_hhdet_in_fec!T166)</f>
        <v>0.90117938944666465</v>
      </c>
      <c r="U166" s="124" t="str">
        <f>IF(RES_hhdet_in_tes!U166=0,"",RES_hhdet_in_tes!U166/RES_hhdet_in_fec!U166)</f>
        <v/>
      </c>
      <c r="V166" s="124">
        <f>IF(RES_hhdet_in_tes!V166=0,"",RES_hhdet_in_tes!V166/RES_hhdet_in_fec!V166)</f>
        <v>0.94103995771403504</v>
      </c>
      <c r="W166" s="124" t="str">
        <f>IF(RES_hhdet_in_tes!W166=0,"",RES_hhdet_in_tes!W166/RES_hhdet_in_fec!W166)</f>
        <v/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0.53833539797966323</v>
      </c>
      <c r="D167" s="111">
        <f>IF(RES_hhdet_in_tes!D167=0,"",RES_hhdet_in_tes!D167/RES_hhdet_in_fec!D167)</f>
        <v>0.54014046083818612</v>
      </c>
      <c r="E167" s="111">
        <f>IF(RES_hhdet_in_tes!E167=0,"",RES_hhdet_in_tes!E167/RES_hhdet_in_fec!E167)</f>
        <v>0.54224434089569773</v>
      </c>
      <c r="F167" s="111">
        <f>IF(RES_hhdet_in_tes!F167=0,"",RES_hhdet_in_tes!F167/RES_hhdet_in_fec!F167)</f>
        <v>0.54438896875307141</v>
      </c>
      <c r="G167" s="111">
        <f>IF(RES_hhdet_in_tes!G167=0,"",RES_hhdet_in_tes!G167/RES_hhdet_in_fec!G167)</f>
        <v>0.54680878967457147</v>
      </c>
      <c r="H167" s="111">
        <f>IF(RES_hhdet_in_tes!H167=0,"",RES_hhdet_in_tes!H167/RES_hhdet_in_fec!H167)</f>
        <v>0.54947511054450759</v>
      </c>
      <c r="I167" s="111">
        <f>IF(RES_hhdet_in_tes!I167=0,"",RES_hhdet_in_tes!I167/RES_hhdet_in_fec!I167)</f>
        <v>0.55244569868284477</v>
      </c>
      <c r="J167" s="111">
        <f>IF(RES_hhdet_in_tes!J167=0,"",RES_hhdet_in_tes!J167/RES_hhdet_in_fec!J167)</f>
        <v>0.55595720640945145</v>
      </c>
      <c r="K167" s="111">
        <f>IF(RES_hhdet_in_tes!K167=0,"",RES_hhdet_in_tes!K167/RES_hhdet_in_fec!K167)</f>
        <v>0.56021085044317931</v>
      </c>
      <c r="L167" s="111">
        <f>IF(RES_hhdet_in_tes!L167=0,"",RES_hhdet_in_tes!L167/RES_hhdet_in_fec!L167)</f>
        <v>0.56526046450578848</v>
      </c>
      <c r="M167" s="111">
        <f>IF(RES_hhdet_in_tes!M167=0,"",RES_hhdet_in_tes!M167/RES_hhdet_in_fec!M167)</f>
        <v>0.57588098600704718</v>
      </c>
      <c r="N167" s="111">
        <f>IF(RES_hhdet_in_tes!N167=0,"",RES_hhdet_in_tes!N167/RES_hhdet_in_fec!N167)</f>
        <v>0.59358797679865838</v>
      </c>
      <c r="O167" s="111">
        <f>IF(RES_hhdet_in_tes!O167=0,"",RES_hhdet_in_tes!O167/RES_hhdet_in_fec!O167)</f>
        <v>0.61964658752192869</v>
      </c>
      <c r="P167" s="111">
        <f>IF(RES_hhdet_in_tes!P167=0,"",RES_hhdet_in_tes!P167/RES_hhdet_in_fec!P167)</f>
        <v>0.65139782682131298</v>
      </c>
      <c r="Q167" s="111">
        <f>IF(RES_hhdet_in_tes!Q167=0,"",RES_hhdet_in_tes!Q167/RES_hhdet_in_fec!Q167)</f>
        <v>0.68022642672863465</v>
      </c>
      <c r="R167" s="111">
        <f>IF(RES_hhdet_in_tes!R167=0,"",RES_hhdet_in_tes!R167/RES_hhdet_in_fec!R167)</f>
        <v>0.69968220495095357</v>
      </c>
      <c r="S167" s="111">
        <f>IF(RES_hhdet_in_tes!S167=0,"",RES_hhdet_in_tes!S167/RES_hhdet_in_fec!S167)</f>
        <v>0.71843050032884603</v>
      </c>
      <c r="T167" s="111">
        <f>IF(RES_hhdet_in_tes!T167=0,"",RES_hhdet_in_tes!T167/RES_hhdet_in_fec!T167)</f>
        <v>0.73541008859560086</v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0.85623098007395104</v>
      </c>
      <c r="D168" s="111">
        <f>IF(RES_hhdet_in_tes!D168=0,"",RES_hhdet_in_tes!D168/RES_hhdet_in_fec!D168)</f>
        <v>0.85363276316283887</v>
      </c>
      <c r="E168" s="111">
        <f>IF(RES_hhdet_in_tes!E168=0,"",RES_hhdet_in_tes!E168/RES_hhdet_in_fec!E168)</f>
        <v>0.85825987608868348</v>
      </c>
      <c r="F168" s="111">
        <f>IF(RES_hhdet_in_tes!F168=0,"",RES_hhdet_in_tes!F168/RES_hhdet_in_fec!F168)</f>
        <v>0.85694497185819585</v>
      </c>
      <c r="G168" s="111" t="str">
        <f>IF(RES_hhdet_in_tes!G168=0,"",RES_hhdet_in_tes!G168/RES_hhdet_in_fec!G168)</f>
        <v/>
      </c>
      <c r="H168" s="111">
        <f>IF(RES_hhdet_in_tes!H168=0,"",RES_hhdet_in_tes!H168/RES_hhdet_in_fec!H168)</f>
        <v>0.85687829234320301</v>
      </c>
      <c r="I168" s="111">
        <f>IF(RES_hhdet_in_tes!I168=0,"",RES_hhdet_in_tes!I168/RES_hhdet_in_fec!I168)</f>
        <v>0.85818071638178384</v>
      </c>
      <c r="J168" s="111">
        <f>IF(RES_hhdet_in_tes!J168=0,"",RES_hhdet_in_tes!J168/RES_hhdet_in_fec!J168)</f>
        <v>0.86194669031547932</v>
      </c>
      <c r="K168" s="111">
        <f>IF(RES_hhdet_in_tes!K168=0,"",RES_hhdet_in_tes!K168/RES_hhdet_in_fec!K168)</f>
        <v>0.86355132314361116</v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>
        <f>IF(RES_hhdet_in_tes!O168=0,"",RES_hhdet_in_tes!O168/RES_hhdet_in_fec!O168)</f>
        <v>0.89766787568707462</v>
      </c>
      <c r="P168" s="111">
        <f>IF(RES_hhdet_in_tes!P168=0,"",RES_hhdet_in_tes!P168/RES_hhdet_in_fec!P168)</f>
        <v>0.91191551749908384</v>
      </c>
      <c r="Q168" s="111">
        <f>IF(RES_hhdet_in_tes!Q168=0,"",RES_hhdet_in_tes!Q168/RES_hhdet_in_fec!Q168)</f>
        <v>0.92641705002149222</v>
      </c>
      <c r="R168" s="111">
        <f>IF(RES_hhdet_in_tes!R168=0,"",RES_hhdet_in_tes!R168/RES_hhdet_in_fec!R168)</f>
        <v>0.92222095481291244</v>
      </c>
      <c r="S168" s="111">
        <f>IF(RES_hhdet_in_tes!S168=0,"",RES_hhdet_in_tes!S168/RES_hhdet_in_fec!S168)</f>
        <v>0.92653850000149163</v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0.53833539797966323</v>
      </c>
      <c r="D169" s="112">
        <f>IF(RES_hhdet_in_tes!D169=0,"",RES_hhdet_in_tes!D169/RES_hhdet_in_fec!D169)</f>
        <v>0.54014046083818612</v>
      </c>
      <c r="E169" s="112">
        <f>IF(RES_hhdet_in_tes!E169=0,"",RES_hhdet_in_tes!E169/RES_hhdet_in_fec!E169)</f>
        <v>0.54224434089569773</v>
      </c>
      <c r="F169" s="112">
        <f>IF(RES_hhdet_in_tes!F169=0,"",RES_hhdet_in_tes!F169/RES_hhdet_in_fec!F169)</f>
        <v>0.54438896875307141</v>
      </c>
      <c r="G169" s="112" t="str">
        <f>IF(RES_hhdet_in_tes!G169=0,"",RES_hhdet_in_tes!G169/RES_hhdet_in_fec!G169)</f>
        <v/>
      </c>
      <c r="H169" s="112">
        <f>IF(RES_hhdet_in_tes!H169=0,"",RES_hhdet_in_tes!H169/RES_hhdet_in_fec!H169)</f>
        <v>0.54947511054450759</v>
      </c>
      <c r="I169" s="112">
        <f>IF(RES_hhdet_in_tes!I169=0,"",RES_hhdet_in_tes!I169/RES_hhdet_in_fec!I169)</f>
        <v>0.55244569868284477</v>
      </c>
      <c r="J169" s="112">
        <f>IF(RES_hhdet_in_tes!J169=0,"",RES_hhdet_in_tes!J169/RES_hhdet_in_fec!J169)</f>
        <v>0.55595720640945145</v>
      </c>
      <c r="K169" s="112">
        <f>IF(RES_hhdet_in_tes!K169=0,"",RES_hhdet_in_tes!K169/RES_hhdet_in_fec!K169)</f>
        <v>0.56021085044317931</v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>
        <f>IF(RES_hhdet_in_tes!O169=0,"",RES_hhdet_in_tes!O169/RES_hhdet_in_fec!O169)</f>
        <v>0.61964658752192869</v>
      </c>
      <c r="P169" s="112">
        <f>IF(RES_hhdet_in_tes!P169=0,"",RES_hhdet_in_tes!P169/RES_hhdet_in_fec!P169)</f>
        <v>0.65139782682131286</v>
      </c>
      <c r="Q169" s="112">
        <f>IF(RES_hhdet_in_tes!Q169=0,"",RES_hhdet_in_tes!Q169/RES_hhdet_in_fec!Q169)</f>
        <v>0.68022642672863465</v>
      </c>
      <c r="R169" s="112">
        <f>IF(RES_hhdet_in_tes!R169=0,"",RES_hhdet_in_tes!R169/RES_hhdet_in_fec!R169)</f>
        <v>0.69968220495095368</v>
      </c>
      <c r="S169" s="112">
        <f>IF(RES_hhdet_in_tes!S169=0,"",RES_hhdet_in_tes!S169/RES_hhdet_in_fec!S169)</f>
        <v>0.71843050032884603</v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 t="str">
        <f>IF(RES_hhdet_in_tes!G170=0,"",RES_hhdet_in_tes!G170/RES_hhdet_in_fec!G170)</f>
        <v/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0.60436321701650553</v>
      </c>
      <c r="D171" s="112">
        <f>IF(RES_hhdet_in_tes!D171=0,"",RES_hhdet_in_tes!D171/RES_hhdet_in_fec!D171)</f>
        <v>0.60610190070916359</v>
      </c>
      <c r="E171" s="112">
        <f>IF(RES_hhdet_in_tes!E171=0,"",RES_hhdet_in_tes!E171/RES_hhdet_in_fec!E171)</f>
        <v>0.60797431376666522</v>
      </c>
      <c r="F171" s="112">
        <f>IF(RES_hhdet_in_tes!F171=0,"",RES_hhdet_in_tes!F171/RES_hhdet_in_fec!F171)</f>
        <v>0.60986471306188972</v>
      </c>
      <c r="G171" s="112">
        <f>IF(RES_hhdet_in_tes!G171=0,"",RES_hhdet_in_tes!G171/RES_hhdet_in_fec!G171)</f>
        <v>0.61187934117220477</v>
      </c>
      <c r="H171" s="112">
        <f>IF(RES_hhdet_in_tes!H171=0,"",RES_hhdet_in_tes!H171/RES_hhdet_in_fec!H171)</f>
        <v>0.61400628973311688</v>
      </c>
      <c r="I171" s="112">
        <f>IF(RES_hhdet_in_tes!I171=0,"",RES_hhdet_in_tes!I171/RES_hhdet_in_fec!I171)</f>
        <v>0.61627322898168213</v>
      </c>
      <c r="J171" s="112">
        <f>IF(RES_hhdet_in_tes!J171=0,"",RES_hhdet_in_tes!J171/RES_hhdet_in_fec!J171)</f>
        <v>0.61879091846064871</v>
      </c>
      <c r="K171" s="112">
        <f>IF(RES_hhdet_in_tes!K171=0,"",RES_hhdet_in_tes!K171/RES_hhdet_in_fec!K171)</f>
        <v>0.62165751330973118</v>
      </c>
      <c r="L171" s="112">
        <f>IF(RES_hhdet_in_tes!L171=0,"",RES_hhdet_in_tes!L171/RES_hhdet_in_fec!L171)</f>
        <v>0.62490736657654999</v>
      </c>
      <c r="M171" s="112">
        <f>IF(RES_hhdet_in_tes!M171=0,"",RES_hhdet_in_tes!M171/RES_hhdet_in_fec!M171)</f>
        <v>0.63079233992305017</v>
      </c>
      <c r="N171" s="112">
        <f>IF(RES_hhdet_in_tes!N171=0,"",RES_hhdet_in_tes!N171/RES_hhdet_in_fec!N171)</f>
        <v>0.64030186753103879</v>
      </c>
      <c r="O171" s="112">
        <f>IF(RES_hhdet_in_tes!O171=0,"",RES_hhdet_in_tes!O171/RES_hhdet_in_fec!O171)</f>
        <v>0.65470478331219994</v>
      </c>
      <c r="P171" s="112">
        <f>IF(RES_hhdet_in_tes!P171=0,"",RES_hhdet_in_tes!P171/RES_hhdet_in_fec!P171)</f>
        <v>0.67344112783628773</v>
      </c>
      <c r="Q171" s="112">
        <f>IF(RES_hhdet_in_tes!Q171=0,"",RES_hhdet_in_tes!Q171/RES_hhdet_in_fec!Q171)</f>
        <v>0.69182598793737782</v>
      </c>
      <c r="R171" s="112">
        <f>IF(RES_hhdet_in_tes!R171=0,"",RES_hhdet_in_tes!R171/RES_hhdet_in_fec!R171)</f>
        <v>0.70500527926086587</v>
      </c>
      <c r="S171" s="112">
        <f>IF(RES_hhdet_in_tes!S171=0,"",RES_hhdet_in_tes!S171/RES_hhdet_in_fec!S171)</f>
        <v>0.71805464278636888</v>
      </c>
      <c r="T171" s="112">
        <f>IF(RES_hhdet_in_tes!T171=0,"",RES_hhdet_in_tes!T171/RES_hhdet_in_fec!T171)</f>
        <v>0.7307004576008822</v>
      </c>
      <c r="U171" s="112" t="str">
        <f>IF(RES_hhdet_in_tes!U171=0,"",RES_hhdet_in_tes!U171/RES_hhdet_in_fec!U171)</f>
        <v/>
      </c>
      <c r="V171" s="112" t="str">
        <f>IF(RES_hhdet_in_tes!V171=0,"",RES_hhdet_in_tes!V171/RES_hhdet_in_fec!V171)</f>
        <v/>
      </c>
      <c r="W171" s="112" t="str">
        <f>IF(RES_hhdet_in_tes!W171=0,"",RES_hhdet_in_tes!W171/RES_hhdet_in_fec!W171)</f>
        <v/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0.88632756425708847</v>
      </c>
      <c r="D172" s="113">
        <f>IF(RES_hhdet_in_tes!D172=0,"",RES_hhdet_in_tes!D172/RES_hhdet_in_fec!D172)</f>
        <v>0.88450781694406444</v>
      </c>
      <c r="E172" s="113">
        <f>IF(RES_hhdet_in_tes!E172=0,"",RES_hhdet_in_tes!E172/RES_hhdet_in_fec!E172)</f>
        <v>0.88864470047485045</v>
      </c>
      <c r="F172" s="113">
        <f>IF(RES_hhdet_in_tes!F172=0,"",RES_hhdet_in_tes!F172/RES_hhdet_in_fec!F172)</f>
        <v>0.88723741738564443</v>
      </c>
      <c r="G172" s="113">
        <f>IF(RES_hhdet_in_tes!G172=0,"",RES_hhdet_in_tes!G172/RES_hhdet_in_fec!G172)</f>
        <v>0.87492424947713709</v>
      </c>
      <c r="H172" s="113">
        <f>IF(RES_hhdet_in_tes!H172=0,"",RES_hhdet_in_tes!H172/RES_hhdet_in_fec!H172)</f>
        <v>0.88682407785039297</v>
      </c>
      <c r="I172" s="113">
        <f>IF(RES_hhdet_in_tes!I172=0,"",RES_hhdet_in_tes!I172/RES_hhdet_in_fec!I172)</f>
        <v>0.88650626696467583</v>
      </c>
      <c r="J172" s="113">
        <f>IF(RES_hhdet_in_tes!J172=0,"",RES_hhdet_in_tes!J172/RES_hhdet_in_fec!J172)</f>
        <v>0.88933813945064188</v>
      </c>
      <c r="K172" s="113">
        <f>IF(RES_hhdet_in_tes!K172=0,"",RES_hhdet_in_tes!K172/RES_hhdet_in_fec!K172)</f>
        <v>0.88966255391572491</v>
      </c>
      <c r="L172" s="113">
        <f>IF(RES_hhdet_in_tes!L172=0,"",RES_hhdet_in_tes!L172/RES_hhdet_in_fec!L172)</f>
        <v>0.89029816140908213</v>
      </c>
      <c r="M172" s="113">
        <f>IF(RES_hhdet_in_tes!M172=0,"",RES_hhdet_in_tes!M172/RES_hhdet_in_fec!M172)</f>
        <v>0.89483345001039383</v>
      </c>
      <c r="N172" s="113">
        <f>IF(RES_hhdet_in_tes!N172=0,"",RES_hhdet_in_tes!N172/RES_hhdet_in_fec!N172)</f>
        <v>0.91408368151982122</v>
      </c>
      <c r="O172" s="113">
        <f>IF(RES_hhdet_in_tes!O172=0,"",RES_hhdet_in_tes!O172/RES_hhdet_in_fec!O172)</f>
        <v>0.91214320440427421</v>
      </c>
      <c r="P172" s="113">
        <f>IF(RES_hhdet_in_tes!P172=0,"",RES_hhdet_in_tes!P172/RES_hhdet_in_fec!P172)</f>
        <v>0.92004787973699365</v>
      </c>
      <c r="Q172" s="113">
        <f>IF(RES_hhdet_in_tes!Q172=0,"",RES_hhdet_in_tes!Q172/RES_hhdet_in_fec!Q172)</f>
        <v>0.92911495025053392</v>
      </c>
      <c r="R172" s="113">
        <f>IF(RES_hhdet_in_tes!R172=0,"",RES_hhdet_in_tes!R172/RES_hhdet_in_fec!R172)</f>
        <v>0.92262382270097865</v>
      </c>
      <c r="S172" s="113">
        <f>IF(RES_hhdet_in_tes!S172=0,"",RES_hhdet_in_tes!S172/RES_hhdet_in_fec!S172)</f>
        <v>0.9249995272840944</v>
      </c>
      <c r="T172" s="113">
        <f>IF(RES_hhdet_in_tes!T172=0,"",RES_hhdet_in_tes!T172/RES_hhdet_in_fec!T172)</f>
        <v>0.93100643694547602</v>
      </c>
      <c r="U172" s="113" t="str">
        <f>IF(RES_hhdet_in_tes!U172=0,"",RES_hhdet_in_tes!U172/RES_hhdet_in_fec!U172)</f>
        <v/>
      </c>
      <c r="V172" s="113">
        <f>IF(RES_hhdet_in_tes!V172=0,"",RES_hhdet_in_tes!V172/RES_hhdet_in_fec!V172)</f>
        <v>0.94103995771403504</v>
      </c>
      <c r="W172" s="113" t="str">
        <f>IF(RES_hhdet_in_tes!W172=0,"",RES_hhdet_in_tes!W172/RES_hhdet_in_fec!W172)</f>
        <v/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0.60436321701650553</v>
      </c>
      <c r="D173" s="111">
        <f>IF(RES_hhdet_in_tes!D173=0,"",RES_hhdet_in_tes!D173/RES_hhdet_in_fec!D173)</f>
        <v>0.60610190070916359</v>
      </c>
      <c r="E173" s="111">
        <f>IF(RES_hhdet_in_tes!E173=0,"",RES_hhdet_in_tes!E173/RES_hhdet_in_fec!E173)</f>
        <v>0.60797431376666522</v>
      </c>
      <c r="F173" s="111">
        <f>IF(RES_hhdet_in_tes!F173=0,"",RES_hhdet_in_tes!F173/RES_hhdet_in_fec!F173)</f>
        <v>0.60986471306188972</v>
      </c>
      <c r="G173" s="111">
        <f>IF(RES_hhdet_in_tes!G173=0,"",RES_hhdet_in_tes!G173/RES_hhdet_in_fec!G173)</f>
        <v>0.61187934117220477</v>
      </c>
      <c r="H173" s="111">
        <f>IF(RES_hhdet_in_tes!H173=0,"",RES_hhdet_in_tes!H173/RES_hhdet_in_fec!H173)</f>
        <v>0.61400628973311688</v>
      </c>
      <c r="I173" s="111">
        <f>IF(RES_hhdet_in_tes!I173=0,"",RES_hhdet_in_tes!I173/RES_hhdet_in_fec!I173)</f>
        <v>0.61627322898168213</v>
      </c>
      <c r="J173" s="111">
        <f>IF(RES_hhdet_in_tes!J173=0,"",RES_hhdet_in_tes!J173/RES_hhdet_in_fec!J173)</f>
        <v>0.61879091846064871</v>
      </c>
      <c r="K173" s="111">
        <f>IF(RES_hhdet_in_tes!K173=0,"",RES_hhdet_in_tes!K173/RES_hhdet_in_fec!K173)</f>
        <v>0.62165751330973118</v>
      </c>
      <c r="L173" s="111">
        <f>IF(RES_hhdet_in_tes!L173=0,"",RES_hhdet_in_tes!L173/RES_hhdet_in_fec!L173)</f>
        <v>0.62490736657654999</v>
      </c>
      <c r="M173" s="111">
        <f>IF(RES_hhdet_in_tes!M173=0,"",RES_hhdet_in_tes!M173/RES_hhdet_in_fec!M173)</f>
        <v>0.63079233992305017</v>
      </c>
      <c r="N173" s="111">
        <f>IF(RES_hhdet_in_tes!N173=0,"",RES_hhdet_in_tes!N173/RES_hhdet_in_fec!N173)</f>
        <v>0.64030186753103879</v>
      </c>
      <c r="O173" s="111">
        <f>IF(RES_hhdet_in_tes!O173=0,"",RES_hhdet_in_tes!O173/RES_hhdet_in_fec!O173)</f>
        <v>0.65470478331219994</v>
      </c>
      <c r="P173" s="111">
        <f>IF(RES_hhdet_in_tes!P173=0,"",RES_hhdet_in_tes!P173/RES_hhdet_in_fec!P173)</f>
        <v>0.67344112783628773</v>
      </c>
      <c r="Q173" s="111">
        <f>IF(RES_hhdet_in_tes!Q173=0,"",RES_hhdet_in_tes!Q173/RES_hhdet_in_fec!Q173)</f>
        <v>0.69182598793737771</v>
      </c>
      <c r="R173" s="111">
        <f>IF(RES_hhdet_in_tes!R173=0,"",RES_hhdet_in_tes!R173/RES_hhdet_in_fec!R173)</f>
        <v>0.70500527926086576</v>
      </c>
      <c r="S173" s="111">
        <f>IF(RES_hhdet_in_tes!S173=0,"",RES_hhdet_in_tes!S173/RES_hhdet_in_fec!S173)</f>
        <v>0.71805464278636877</v>
      </c>
      <c r="T173" s="111">
        <f>IF(RES_hhdet_in_tes!T173=0,"",RES_hhdet_in_tes!T173/RES_hhdet_in_fec!T173)</f>
        <v>0.7307004576008822</v>
      </c>
      <c r="U173" s="111" t="str">
        <f>IF(RES_hhdet_in_tes!U173=0,"",RES_hhdet_in_tes!U173/RES_hhdet_in_fec!U173)</f>
        <v/>
      </c>
      <c r="V173" s="111">
        <f>IF(RES_hhdet_in_tes!V173=0,"",RES_hhdet_in_tes!V173/RES_hhdet_in_fec!V173)</f>
        <v>0.75313486581620426</v>
      </c>
      <c r="W173" s="111" t="str">
        <f>IF(RES_hhdet_in_tes!W173=0,"",RES_hhdet_in_tes!W173/RES_hhdet_in_fec!W173)</f>
        <v/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 t="str">
        <f>IF(RES_hhdet_in_tes!U174=0,"",RES_hhdet_in_tes!U174/RES_hhdet_in_fec!U174)</f>
        <v/>
      </c>
      <c r="V174" s="45">
        <f>IF(RES_hhdet_in_tes!V174=0,"",RES_hhdet_in_tes!V174/RES_hhdet_in_fec!V174)</f>
        <v>1</v>
      </c>
      <c r="W174" s="45" t="str">
        <f>IF(RES_hhdet_in_tes!W174=0,"",RES_hhdet_in_tes!W174/RES_hhdet_in_fec!W174)</f>
        <v/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0.74517950948493616</v>
      </c>
      <c r="D175" s="124">
        <f>IF(RES_hhdet_in_tes!D175=0,"",RES_hhdet_in_tes!D175/RES_hhdet_in_fec!D175)</f>
        <v>0.74882916913955899</v>
      </c>
      <c r="E175" s="124">
        <f>IF(RES_hhdet_in_tes!E175=0,"",RES_hhdet_in_tes!E175/RES_hhdet_in_fec!E175)</f>
        <v>0.7490270001233571</v>
      </c>
      <c r="F175" s="124">
        <f>IF(RES_hhdet_in_tes!F175=0,"",RES_hhdet_in_tes!F175/RES_hhdet_in_fec!F175)</f>
        <v>0.74966870993209977</v>
      </c>
      <c r="G175" s="124">
        <f>IF(RES_hhdet_in_tes!G175=0,"",RES_hhdet_in_tes!G175/RES_hhdet_in_fec!G175)</f>
        <v>0.75004200168225366</v>
      </c>
      <c r="H175" s="124">
        <f>IF(RES_hhdet_in_tes!H175=0,"",RES_hhdet_in_tes!H175/RES_hhdet_in_fec!H175)</f>
        <v>0.75069987327326781</v>
      </c>
      <c r="I175" s="124">
        <f>IF(RES_hhdet_in_tes!I175=0,"",RES_hhdet_in_tes!I175/RES_hhdet_in_fec!I175)</f>
        <v>0.75087103707877234</v>
      </c>
      <c r="J175" s="124">
        <f>IF(RES_hhdet_in_tes!J175=0,"",RES_hhdet_in_tes!J175/RES_hhdet_in_fec!J175)</f>
        <v>0.7533426998780568</v>
      </c>
      <c r="K175" s="124">
        <f>IF(RES_hhdet_in_tes!K175=0,"",RES_hhdet_in_tes!K175/RES_hhdet_in_fec!K175)</f>
        <v>0.75814009392080906</v>
      </c>
      <c r="L175" s="124">
        <f>IF(RES_hhdet_in_tes!L175=0,"",RES_hhdet_in_tes!L175/RES_hhdet_in_fec!L175)</f>
        <v>0.75799932989025165</v>
      </c>
      <c r="M175" s="124">
        <f>IF(RES_hhdet_in_tes!M175=0,"",RES_hhdet_in_tes!M175/RES_hhdet_in_fec!M175)</f>
        <v>0.75827463628901193</v>
      </c>
      <c r="N175" s="124">
        <f>IF(RES_hhdet_in_tes!N175=0,"",RES_hhdet_in_tes!N175/RES_hhdet_in_fec!N175)</f>
        <v>0.76883797621773442</v>
      </c>
      <c r="O175" s="124">
        <f>IF(RES_hhdet_in_tes!O175=0,"",RES_hhdet_in_tes!O175/RES_hhdet_in_fec!O175)</f>
        <v>0.74191692379143659</v>
      </c>
      <c r="P175" s="124">
        <f>IF(RES_hhdet_in_tes!P175=0,"",RES_hhdet_in_tes!P175/RES_hhdet_in_fec!P175)</f>
        <v>0.74691145030058803</v>
      </c>
      <c r="Q175" s="124">
        <f>IF(RES_hhdet_in_tes!Q175=0,"",RES_hhdet_in_tes!Q175/RES_hhdet_in_fec!Q175)</f>
        <v>0.76008166244977904</v>
      </c>
      <c r="R175" s="124">
        <f>IF(RES_hhdet_in_tes!R175=0,"",RES_hhdet_in_tes!R175/RES_hhdet_in_fec!R175)</f>
        <v>0.7797421423829537</v>
      </c>
      <c r="S175" s="124">
        <f>IF(RES_hhdet_in_tes!S175=0,"",RES_hhdet_in_tes!S175/RES_hhdet_in_fec!S175)</f>
        <v>0.77721672107534057</v>
      </c>
      <c r="T175" s="124">
        <f>IF(RES_hhdet_in_tes!T175=0,"",RES_hhdet_in_tes!T175/RES_hhdet_in_fec!T175)</f>
        <v>0.75428738750088764</v>
      </c>
      <c r="U175" s="124" t="str">
        <f>IF(RES_hhdet_in_tes!U175=0,"",RES_hhdet_in_tes!U175/RES_hhdet_in_fec!U175)</f>
        <v/>
      </c>
      <c r="V175" s="124">
        <f>IF(RES_hhdet_in_tes!V175=0,"",RES_hhdet_in_tes!V175/RES_hhdet_in_fec!V175)</f>
        <v>0.86637435763135695</v>
      </c>
      <c r="W175" s="124" t="str">
        <f>IF(RES_hhdet_in_tes!W175=0,"",RES_hhdet_in_tes!W175/RES_hhdet_in_fec!W175)</f>
        <v/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0.59056774132265766</v>
      </c>
      <c r="D176" s="111">
        <f>IF(RES_hhdet_in_tes!D176=0,"",RES_hhdet_in_tes!D176/RES_hhdet_in_fec!D176)</f>
        <v>0.59133699040847432</v>
      </c>
      <c r="E176" s="111">
        <f>IF(RES_hhdet_in_tes!E176=0,"",RES_hhdet_in_tes!E176/RES_hhdet_in_fec!E176)</f>
        <v>0.59209539073785777</v>
      </c>
      <c r="F176" s="111">
        <f>IF(RES_hhdet_in_tes!F176=0,"",RES_hhdet_in_tes!F176/RES_hhdet_in_fec!F176)</f>
        <v>0.59285231169136399</v>
      </c>
      <c r="G176" s="111">
        <f>IF(RES_hhdet_in_tes!G176=0,"",RES_hhdet_in_tes!G176/RES_hhdet_in_fec!G176)</f>
        <v>0.59359924157830879</v>
      </c>
      <c r="H176" s="111">
        <f>IF(RES_hhdet_in_tes!H176=0,"",RES_hhdet_in_tes!H176/RES_hhdet_in_fec!H176)</f>
        <v>0.5943372221212726</v>
      </c>
      <c r="I176" s="111">
        <f>IF(RES_hhdet_in_tes!I176=0,"",RES_hhdet_in_tes!I176/RES_hhdet_in_fec!I176)</f>
        <v>0.59506415603942164</v>
      </c>
      <c r="J176" s="111">
        <f>IF(RES_hhdet_in_tes!J176=0,"",RES_hhdet_in_tes!J176/RES_hhdet_in_fec!J176)</f>
        <v>0.5957714515134559</v>
      </c>
      <c r="K176" s="111">
        <f>IF(RES_hhdet_in_tes!K176=0,"",RES_hhdet_in_tes!K176/RES_hhdet_in_fec!K176)</f>
        <v>0.59645180323705271</v>
      </c>
      <c r="L176" s="111">
        <f>IF(RES_hhdet_in_tes!L176=0,"",RES_hhdet_in_tes!L176/RES_hhdet_in_fec!L176)</f>
        <v>0.59710325674126785</v>
      </c>
      <c r="M176" s="111">
        <f>IF(RES_hhdet_in_tes!M176=0,"",RES_hhdet_in_tes!M176/RES_hhdet_in_fec!M176)</f>
        <v>0.59745382497725064</v>
      </c>
      <c r="N176" s="111">
        <f>IF(RES_hhdet_in_tes!N176=0,"",RES_hhdet_in_tes!N176/RES_hhdet_in_fec!N176)</f>
        <v>0.59745382497725064</v>
      </c>
      <c r="O176" s="111">
        <f>IF(RES_hhdet_in_tes!O176=0,"",RES_hhdet_in_tes!O176/RES_hhdet_in_fec!O176)</f>
        <v>0.59745382497725064</v>
      </c>
      <c r="P176" s="111">
        <f>IF(RES_hhdet_in_tes!P176=0,"",RES_hhdet_in_tes!P176/RES_hhdet_in_fec!P176)</f>
        <v>0.59745382497725064</v>
      </c>
      <c r="Q176" s="111">
        <f>IF(RES_hhdet_in_tes!Q176=0,"",RES_hhdet_in_tes!Q176/RES_hhdet_in_fec!Q176)</f>
        <v>0.59745382497725064</v>
      </c>
      <c r="R176" s="111">
        <f>IF(RES_hhdet_in_tes!R176=0,"",RES_hhdet_in_tes!R176/RES_hhdet_in_fec!R176)</f>
        <v>0.59966860938813971</v>
      </c>
      <c r="S176" s="111">
        <f>IF(RES_hhdet_in_tes!S176=0,"",RES_hhdet_in_tes!S176/RES_hhdet_in_fec!S176)</f>
        <v>0.60329028371313898</v>
      </c>
      <c r="T176" s="111">
        <f>IF(RES_hhdet_in_tes!T176=0,"",RES_hhdet_in_tes!T176/RES_hhdet_in_fec!T176)</f>
        <v>0.60751557042563487</v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0.75193406834569665</v>
      </c>
      <c r="D177" s="45">
        <f>IF(RES_hhdet_in_tes!D177=0,"",RES_hhdet_in_tes!D177/RES_hhdet_in_fec!D177)</f>
        <v>0.75345908982579368</v>
      </c>
      <c r="E177" s="45">
        <f>IF(RES_hhdet_in_tes!E177=0,"",RES_hhdet_in_tes!E177/RES_hhdet_in_fec!E177)</f>
        <v>0.75504050290385205</v>
      </c>
      <c r="F177" s="45">
        <f>IF(RES_hhdet_in_tes!F177=0,"",RES_hhdet_in_tes!F177/RES_hhdet_in_fec!F177)</f>
        <v>0.75662960574526872</v>
      </c>
      <c r="G177" s="45">
        <f>IF(RES_hhdet_in_tes!G177=0,"",RES_hhdet_in_tes!G177/RES_hhdet_in_fec!G177)</f>
        <v>0.75827064193150773</v>
      </c>
      <c r="H177" s="45">
        <f>IF(RES_hhdet_in_tes!H177=0,"",RES_hhdet_in_tes!H177/RES_hhdet_in_fec!H177)</f>
        <v>0.75995819661145048</v>
      </c>
      <c r="I177" s="45">
        <f>IF(RES_hhdet_in_tes!I177=0,"",RES_hhdet_in_tes!I177/RES_hhdet_in_fec!I177)</f>
        <v>0.76170317140486232</v>
      </c>
      <c r="J177" s="45">
        <f>IF(RES_hhdet_in_tes!J177=0,"",RES_hhdet_in_tes!J177/RES_hhdet_in_fec!J177)</f>
        <v>0.7635502263999977</v>
      </c>
      <c r="K177" s="45">
        <f>IF(RES_hhdet_in_tes!K177=0,"",RES_hhdet_in_tes!K177/RES_hhdet_in_fec!K177)</f>
        <v>0.76553733441887184</v>
      </c>
      <c r="L177" s="45">
        <f>IF(RES_hhdet_in_tes!L177=0,"",RES_hhdet_in_tes!L177/RES_hhdet_in_fec!L177)</f>
        <v>0.7676746547481812</v>
      </c>
      <c r="M177" s="45">
        <f>IF(RES_hhdet_in_tes!M177=0,"",RES_hhdet_in_tes!M177/RES_hhdet_in_fec!M177)</f>
        <v>0.7705825480275369</v>
      </c>
      <c r="N177" s="45">
        <f>IF(RES_hhdet_in_tes!N177=0,"",RES_hhdet_in_tes!N177/RES_hhdet_in_fec!N177)</f>
        <v>0.77443691980870333</v>
      </c>
      <c r="O177" s="45">
        <f>IF(RES_hhdet_in_tes!O177=0,"",RES_hhdet_in_tes!O177/RES_hhdet_in_fec!O177)</f>
        <v>0.77966548077739128</v>
      </c>
      <c r="P177" s="45">
        <f>IF(RES_hhdet_in_tes!P177=0,"",RES_hhdet_in_tes!P177/RES_hhdet_in_fec!P177)</f>
        <v>0.78649286844606414</v>
      </c>
      <c r="Q177" s="45">
        <f>IF(RES_hhdet_in_tes!Q177=0,"",RES_hhdet_in_tes!Q177/RES_hhdet_in_fec!Q177)</f>
        <v>0.79529246151824418</v>
      </c>
      <c r="R177" s="45">
        <f>IF(RES_hhdet_in_tes!R177=0,"",RES_hhdet_in_tes!R177/RES_hhdet_in_fec!R177)</f>
        <v>0.80726295104137746</v>
      </c>
      <c r="S177" s="45">
        <f>IF(RES_hhdet_in_tes!S177=0,"",RES_hhdet_in_tes!S177/RES_hhdet_in_fec!S177)</f>
        <v>0.82220324158620883</v>
      </c>
      <c r="T177" s="45">
        <f>IF(RES_hhdet_in_tes!T177=0,"",RES_hhdet_in_tes!T177/RES_hhdet_in_fec!T177)</f>
        <v>0.83826647698076873</v>
      </c>
      <c r="U177" s="45" t="str">
        <f>IF(RES_hhdet_in_tes!U177=0,"",RES_hhdet_in_tes!U177/RES_hhdet_in_fec!U177)</f>
        <v/>
      </c>
      <c r="V177" s="45">
        <f>IF(RES_hhdet_in_tes!V177=0,"",RES_hhdet_in_tes!V177/RES_hhdet_in_fec!V177)</f>
        <v>0.86637435763135695</v>
      </c>
      <c r="W177" s="45" t="str">
        <f>IF(RES_hhdet_in_tes!W177=0,"",RES_hhdet_in_tes!W177/RES_hhdet_in_fec!W177)</f>
        <v/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8.0317340632670625E-2</v>
      </c>
      <c r="J3" s="117">
        <f t="shared" si="0"/>
        <v>0.75593162433341599</v>
      </c>
      <c r="K3" s="117">
        <f t="shared" si="0"/>
        <v>0.22030013438087748</v>
      </c>
      <c r="L3" s="117">
        <f t="shared" si="0"/>
        <v>7.4620991214731244E-2</v>
      </c>
      <c r="M3" s="117">
        <f t="shared" si="0"/>
        <v>0</v>
      </c>
      <c r="N3" s="117">
        <f t="shared" si="0"/>
        <v>0.11734583163286331</v>
      </c>
      <c r="O3" s="117">
        <f t="shared" si="0"/>
        <v>0.83972893283231431</v>
      </c>
      <c r="P3" s="117">
        <f t="shared" si="0"/>
        <v>2.5281843677784397</v>
      </c>
      <c r="Q3" s="117">
        <f t="shared" si="0"/>
        <v>1.3193014794727544</v>
      </c>
      <c r="R3" s="117">
        <f t="shared" ref="R3:V3" si="1">R4+R7+R9+R19</f>
        <v>0.17810165352034346</v>
      </c>
      <c r="S3" s="117">
        <f t="shared" si="1"/>
        <v>0.67505138130345188</v>
      </c>
      <c r="T3" s="117">
        <f t="shared" si="1"/>
        <v>4.0132160415913616E-2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7.9895426713005521E-2</v>
      </c>
      <c r="J4" s="122">
        <f t="shared" si="3"/>
        <v>0.75486704877877353</v>
      </c>
      <c r="K4" s="122">
        <f t="shared" si="3"/>
        <v>0.21992453722497832</v>
      </c>
      <c r="L4" s="122">
        <f t="shared" si="3"/>
        <v>7.4387785898449146E-2</v>
      </c>
      <c r="M4" s="122">
        <f t="shared" si="3"/>
        <v>0</v>
      </c>
      <c r="N4" s="122">
        <f t="shared" si="3"/>
        <v>0.11605371746521499</v>
      </c>
      <c r="O4" s="122">
        <f t="shared" si="3"/>
        <v>0.81539869208152893</v>
      </c>
      <c r="P4" s="122">
        <f t="shared" si="3"/>
        <v>2.4959209767861616</v>
      </c>
      <c r="Q4" s="122">
        <f t="shared" si="3"/>
        <v>1.3093334668155203</v>
      </c>
      <c r="R4" s="122">
        <f t="shared" ref="R4:V4" si="4">SUM(R5:R6)</f>
        <v>0.17549983956655096</v>
      </c>
      <c r="S4" s="122">
        <f t="shared" si="4"/>
        <v>0.66667675974563667</v>
      </c>
      <c r="T4" s="122">
        <f t="shared" si="4"/>
        <v>3.8930188941941397E-2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7.9895426713005521E-2</v>
      </c>
      <c r="J5" s="98">
        <v>0.75486704877877353</v>
      </c>
      <c r="K5" s="98">
        <v>0.21992453722497832</v>
      </c>
      <c r="L5" s="98">
        <v>7.4387785898449146E-2</v>
      </c>
      <c r="M5" s="98">
        <v>0</v>
      </c>
      <c r="N5" s="98">
        <v>0.11605371746521499</v>
      </c>
      <c r="O5" s="98">
        <v>0.81539869208152893</v>
      </c>
      <c r="P5" s="98">
        <v>2.4959209767861616</v>
      </c>
      <c r="Q5" s="98">
        <v>1.3093334668155203</v>
      </c>
      <c r="R5" s="98">
        <v>0.17549983956655096</v>
      </c>
      <c r="S5" s="98">
        <v>0.66667675974563667</v>
      </c>
      <c r="T5" s="98">
        <v>3.8930188941941397E-2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3.3229927668673877E-4</v>
      </c>
      <c r="O9" s="122">
        <v>1.929850014656677E-3</v>
      </c>
      <c r="P9" s="122">
        <v>2.2559004635095679E-3</v>
      </c>
      <c r="Q9" s="122">
        <v>4.1034270586805033E-4</v>
      </c>
      <c r="R9" s="122">
        <v>0</v>
      </c>
      <c r="S9" s="122">
        <v>4.0044526913583361E-4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3.3229927668673877E-4</v>
      </c>
      <c r="O11" s="98">
        <v>1.929850014656677E-3</v>
      </c>
      <c r="P11" s="98">
        <v>2.2559004635095679E-3</v>
      </c>
      <c r="Q11" s="98">
        <v>4.1034270586805033E-4</v>
      </c>
      <c r="R11" s="98">
        <v>0</v>
      </c>
      <c r="S11" s="98">
        <v>4.0044526913583361E-4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4.2191391966510741E-4</v>
      </c>
      <c r="J19" s="122">
        <v>1.0645755546424701E-3</v>
      </c>
      <c r="K19" s="122">
        <v>3.7559715589916562E-4</v>
      </c>
      <c r="L19" s="122">
        <v>2.332053162821021E-4</v>
      </c>
      <c r="M19" s="122">
        <v>0</v>
      </c>
      <c r="N19" s="122">
        <v>9.598148909615873E-4</v>
      </c>
      <c r="O19" s="122">
        <v>2.2400390736128695E-2</v>
      </c>
      <c r="P19" s="122">
        <v>3.0007490528768554E-2</v>
      </c>
      <c r="Q19" s="122">
        <v>9.5576699513659578E-3</v>
      </c>
      <c r="R19" s="122">
        <v>2.6018139537925108E-3</v>
      </c>
      <c r="S19" s="122">
        <v>7.9741762886793802E-3</v>
      </c>
      <c r="T19" s="122">
        <v>1.2019714739722194E-3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4.2191391966510741E-4</v>
      </c>
      <c r="J21" s="98">
        <v>1.0645755546424701E-3</v>
      </c>
      <c r="K21" s="98">
        <v>3.7559715589916562E-4</v>
      </c>
      <c r="L21" s="98">
        <v>2.332053162821021E-4</v>
      </c>
      <c r="M21" s="98">
        <v>0</v>
      </c>
      <c r="N21" s="98">
        <v>9.598148909615873E-4</v>
      </c>
      <c r="O21" s="98">
        <v>2.2400390736128695E-2</v>
      </c>
      <c r="P21" s="98">
        <v>3.0007490528768554E-2</v>
      </c>
      <c r="Q21" s="98">
        <v>9.5576699513659578E-3</v>
      </c>
      <c r="R21" s="98">
        <v>2.6018139537925108E-3</v>
      </c>
      <c r="S21" s="98">
        <v>7.9741762886793802E-3</v>
      </c>
      <c r="T21" s="98">
        <v>1.2019714739722194E-3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2.6451682667368317</v>
      </c>
      <c r="I24" s="117">
        <f t="shared" si="7"/>
        <v>2.5890262370426971</v>
      </c>
      <c r="J24" s="117">
        <f t="shared" si="7"/>
        <v>4.2769174217375658</v>
      </c>
      <c r="K24" s="117">
        <f t="shared" si="7"/>
        <v>3.5947453197671244</v>
      </c>
      <c r="L24" s="117">
        <f t="shared" si="7"/>
        <v>3.7930061382300311</v>
      </c>
      <c r="M24" s="117">
        <f t="shared" si="7"/>
        <v>3.5053140967508916</v>
      </c>
      <c r="N24" s="117">
        <f t="shared" si="7"/>
        <v>1.2872056874700639</v>
      </c>
      <c r="O24" s="117">
        <f t="shared" si="7"/>
        <v>5.835378696307262</v>
      </c>
      <c r="P24" s="117">
        <f t="shared" si="7"/>
        <v>7.397026711658115</v>
      </c>
      <c r="Q24" s="117">
        <f t="shared" si="7"/>
        <v>2.0351375840445551</v>
      </c>
      <c r="R24" s="117">
        <f t="shared" ref="R24:V24" si="8">R25+R28+R30+R39</f>
        <v>0.1913523142464098</v>
      </c>
      <c r="S24" s="117">
        <f t="shared" si="8"/>
        <v>0.32523367264830016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0.70098305310794351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2.631503507002777</v>
      </c>
      <c r="I25" s="122">
        <f t="shared" si="10"/>
        <v>2.5750753680504435</v>
      </c>
      <c r="J25" s="122">
        <f t="shared" si="10"/>
        <v>4.2538720552984488</v>
      </c>
      <c r="K25" s="122">
        <f t="shared" si="10"/>
        <v>3.5742448688813653</v>
      </c>
      <c r="L25" s="122">
        <f t="shared" si="10"/>
        <v>3.7703850353422923</v>
      </c>
      <c r="M25" s="122">
        <f t="shared" si="10"/>
        <v>3.4761145083162002</v>
      </c>
      <c r="N25" s="122">
        <f t="shared" si="10"/>
        <v>1.2744006786949762</v>
      </c>
      <c r="O25" s="122">
        <f t="shared" si="10"/>
        <v>5.6954992924802843</v>
      </c>
      <c r="P25" s="122">
        <f t="shared" si="10"/>
        <v>7.2691831271458076</v>
      </c>
      <c r="Q25" s="122">
        <f t="shared" si="10"/>
        <v>2.0007877427208527</v>
      </c>
      <c r="R25" s="122">
        <f t="shared" ref="R25:V25" si="11">SUM(R26:R27)</f>
        <v>0.18875050029261731</v>
      </c>
      <c r="S25" s="122">
        <f t="shared" si="11"/>
        <v>0.31785582312656985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0.66816856802714597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2.631503507002777</v>
      </c>
      <c r="I26" s="98">
        <v>2.5750753680504435</v>
      </c>
      <c r="J26" s="98">
        <v>4.2538720552984488</v>
      </c>
      <c r="K26" s="98">
        <v>3.5742448688813653</v>
      </c>
      <c r="L26" s="98">
        <v>3.7703850353422923</v>
      </c>
      <c r="M26" s="98">
        <v>3.4761145083162002</v>
      </c>
      <c r="N26" s="98">
        <v>1.2744006786949762</v>
      </c>
      <c r="O26" s="98">
        <v>5.6954992924802843</v>
      </c>
      <c r="P26" s="98">
        <v>7.2691831271458076</v>
      </c>
      <c r="Q26" s="98">
        <v>2.0007877427208527</v>
      </c>
      <c r="R26" s="98">
        <v>0.18875050029261731</v>
      </c>
      <c r="S26" s="98">
        <v>0.31785582312656985</v>
      </c>
      <c r="T26" s="98">
        <v>0</v>
      </c>
      <c r="U26" s="98">
        <v>0</v>
      </c>
      <c r="V26" s="98">
        <v>0</v>
      </c>
      <c r="W26" s="98">
        <v>0.66816856802714597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2.2881707982706353E-3</v>
      </c>
      <c r="I30" s="122">
        <v>8.715374826351928E-4</v>
      </c>
      <c r="J30" s="122">
        <v>2.818430900909768E-3</v>
      </c>
      <c r="K30" s="122">
        <v>3.9741760261957065E-3</v>
      </c>
      <c r="L30" s="122">
        <v>3.7314722688887025E-3</v>
      </c>
      <c r="M30" s="122">
        <v>3.4468003216911736E-3</v>
      </c>
      <c r="N30" s="122">
        <v>2.6583942134939102E-3</v>
      </c>
      <c r="O30" s="122">
        <v>1.0703817248635488E-2</v>
      </c>
      <c r="P30" s="122">
        <v>9.0236018540382715E-3</v>
      </c>
      <c r="Q30" s="122">
        <v>1.6413708234722013E-3</v>
      </c>
      <c r="R30" s="122">
        <v>0</v>
      </c>
      <c r="S30" s="122">
        <v>4.0044526913583361E-4</v>
      </c>
      <c r="T30" s="122">
        <v>0</v>
      </c>
      <c r="U30" s="122">
        <v>0</v>
      </c>
      <c r="V30" s="122">
        <v>0</v>
      </c>
      <c r="W30" s="122">
        <v>1.2117652334324251E-3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2.2881707982706353E-3</v>
      </c>
      <c r="I31" s="98">
        <v>8.715374826351928E-4</v>
      </c>
      <c r="J31" s="98">
        <v>2.818430900909768E-3</v>
      </c>
      <c r="K31" s="98">
        <v>3.9741760261957065E-3</v>
      </c>
      <c r="L31" s="98">
        <v>3.7314722688887025E-3</v>
      </c>
      <c r="M31" s="98">
        <v>3.4468003216911736E-3</v>
      </c>
      <c r="N31" s="98">
        <v>2.6583942134939102E-3</v>
      </c>
      <c r="O31" s="98">
        <v>1.0614175080611726E-2</v>
      </c>
      <c r="P31" s="98">
        <v>9.0236018540382715E-3</v>
      </c>
      <c r="Q31" s="98">
        <v>1.6413708234722013E-3</v>
      </c>
      <c r="R31" s="98">
        <v>0</v>
      </c>
      <c r="S31" s="98">
        <v>4.0044526913583361E-4</v>
      </c>
      <c r="T31" s="98">
        <v>0</v>
      </c>
      <c r="U31" s="98">
        <v>0</v>
      </c>
      <c r="V31" s="98">
        <v>0</v>
      </c>
      <c r="W31" s="98">
        <v>1.2117652334324251E-3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8.9642168023761808E-5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8.9642168023761808E-5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1.1376588935784134E-2</v>
      </c>
      <c r="I39" s="122">
        <v>1.307933150961833E-2</v>
      </c>
      <c r="J39" s="122">
        <v>2.0226935538206932E-2</v>
      </c>
      <c r="K39" s="122">
        <v>1.6526274859563289E-2</v>
      </c>
      <c r="L39" s="122">
        <v>1.8889630618850271E-2</v>
      </c>
      <c r="M39" s="122">
        <v>2.5752788113000382E-2</v>
      </c>
      <c r="N39" s="122">
        <v>1.0146614561593924E-2</v>
      </c>
      <c r="O39" s="122">
        <v>0.12917558657834216</v>
      </c>
      <c r="P39" s="122">
        <v>0.11881998265826905</v>
      </c>
      <c r="Q39" s="122">
        <v>3.2708470500230166E-2</v>
      </c>
      <c r="R39" s="122">
        <v>2.6018139537925108E-3</v>
      </c>
      <c r="S39" s="122">
        <v>6.9774042525944571E-3</v>
      </c>
      <c r="T39" s="122">
        <v>0</v>
      </c>
      <c r="U39" s="122">
        <v>0</v>
      </c>
      <c r="V39" s="122">
        <v>0</v>
      </c>
      <c r="W39" s="122">
        <v>3.1602719847365048E-2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1.1376588935784134E-2</v>
      </c>
      <c r="I40" s="98">
        <v>1.307933150961833E-2</v>
      </c>
      <c r="J40" s="98">
        <v>2.0226935538206932E-2</v>
      </c>
      <c r="K40" s="98">
        <v>1.6526274859563289E-2</v>
      </c>
      <c r="L40" s="98">
        <v>1.8889630618850271E-2</v>
      </c>
      <c r="M40" s="98">
        <v>2.5752788113000382E-2</v>
      </c>
      <c r="N40" s="98">
        <v>1.0146614561593924E-2</v>
      </c>
      <c r="O40" s="98">
        <v>0.12917558657834216</v>
      </c>
      <c r="P40" s="98">
        <v>0.11881998265826905</v>
      </c>
      <c r="Q40" s="98">
        <v>3.2708470500230166E-2</v>
      </c>
      <c r="R40" s="98">
        <v>2.6018139537925108E-3</v>
      </c>
      <c r="S40" s="98">
        <v>6.9774042525944571E-3</v>
      </c>
      <c r="T40" s="98">
        <v>0</v>
      </c>
      <c r="U40" s="98">
        <v>0</v>
      </c>
      <c r="V40" s="98">
        <v>0</v>
      </c>
      <c r="W40" s="98">
        <v>3.1602719847365048E-2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242.40825385993196</v>
      </c>
      <c r="D43" s="117">
        <f t="shared" si="14"/>
        <v>241.53374885945564</v>
      </c>
      <c r="E43" s="117">
        <f t="shared" si="14"/>
        <v>268.69539619191977</v>
      </c>
      <c r="F43" s="117">
        <f t="shared" si="14"/>
        <v>344.60196020798361</v>
      </c>
      <c r="G43" s="117">
        <f t="shared" si="14"/>
        <v>129.53121773287475</v>
      </c>
      <c r="H43" s="117">
        <f t="shared" si="14"/>
        <v>87.296335821372381</v>
      </c>
      <c r="I43" s="117">
        <f t="shared" si="14"/>
        <v>89.858412781404567</v>
      </c>
      <c r="J43" s="117">
        <f t="shared" si="14"/>
        <v>157.60222513467548</v>
      </c>
      <c r="K43" s="117">
        <f t="shared" si="14"/>
        <v>142.19732900746391</v>
      </c>
      <c r="L43" s="117">
        <f t="shared" si="14"/>
        <v>93.412999256126653</v>
      </c>
      <c r="M43" s="117">
        <f t="shared" si="14"/>
        <v>91.836258258328641</v>
      </c>
      <c r="N43" s="117">
        <f t="shared" si="14"/>
        <v>90.19878689764721</v>
      </c>
      <c r="O43" s="117">
        <f t="shared" si="14"/>
        <v>94.97035985306394</v>
      </c>
      <c r="P43" s="117">
        <f t="shared" si="14"/>
        <v>65.88501623235868</v>
      </c>
      <c r="Q43" s="117">
        <f t="shared" si="14"/>
        <v>0</v>
      </c>
      <c r="R43" s="117">
        <f t="shared" ref="R43:V43" si="15">R44+R47+R49+R58</f>
        <v>31.422019220826456</v>
      </c>
      <c r="S43" s="117">
        <f t="shared" si="15"/>
        <v>62.123991448228686</v>
      </c>
      <c r="T43" s="117">
        <f t="shared" si="15"/>
        <v>46.533562223179224</v>
      </c>
      <c r="U43" s="117">
        <f t="shared" si="15"/>
        <v>76.987318468811921</v>
      </c>
      <c r="V43" s="117">
        <f t="shared" si="15"/>
        <v>86.32592914650796</v>
      </c>
      <c r="W43" s="117">
        <f t="shared" ref="W43" si="16">W44+W47+W49+W58</f>
        <v>23.743719539166875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241.06292154729516</v>
      </c>
      <c r="D44" s="122">
        <f t="shared" si="17"/>
        <v>240.29223724851286</v>
      </c>
      <c r="E44" s="122">
        <f t="shared" si="17"/>
        <v>267.33895086254194</v>
      </c>
      <c r="F44" s="122">
        <f t="shared" si="17"/>
        <v>343.17494854990241</v>
      </c>
      <c r="G44" s="122">
        <f t="shared" si="17"/>
        <v>128.99777258042937</v>
      </c>
      <c r="H44" s="122">
        <f t="shared" si="17"/>
        <v>86.960251573120303</v>
      </c>
      <c r="I44" s="122">
        <f t="shared" si="17"/>
        <v>89.423476262421005</v>
      </c>
      <c r="J44" s="122">
        <f t="shared" si="17"/>
        <v>154.37889724496833</v>
      </c>
      <c r="K44" s="122">
        <f t="shared" si="17"/>
        <v>140.17897388650269</v>
      </c>
      <c r="L44" s="122">
        <f t="shared" si="17"/>
        <v>91.319428802072892</v>
      </c>
      <c r="M44" s="122">
        <f t="shared" si="17"/>
        <v>89.575469231960255</v>
      </c>
      <c r="N44" s="122">
        <f t="shared" si="17"/>
        <v>87.485328477125236</v>
      </c>
      <c r="O44" s="122">
        <f t="shared" si="17"/>
        <v>88.933576214761828</v>
      </c>
      <c r="P44" s="122">
        <f t="shared" si="17"/>
        <v>63.376453962140623</v>
      </c>
      <c r="Q44" s="122">
        <f t="shared" si="17"/>
        <v>0</v>
      </c>
      <c r="R44" s="122">
        <f t="shared" ref="R44:V44" si="18">SUM(R45:R46)</f>
        <v>30.692985862687962</v>
      </c>
      <c r="S44" s="122">
        <f t="shared" si="18"/>
        <v>59.873483136098955</v>
      </c>
      <c r="T44" s="122">
        <f t="shared" si="18"/>
        <v>43.441663695586243</v>
      </c>
      <c r="U44" s="122">
        <f t="shared" si="18"/>
        <v>71.579852773706719</v>
      </c>
      <c r="V44" s="122">
        <f t="shared" si="18"/>
        <v>79.738769813914601</v>
      </c>
      <c r="W44" s="122">
        <f t="shared" ref="W44" si="19">SUM(W45:W46)</f>
        <v>21.639059228942976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241.06292154729516</v>
      </c>
      <c r="D45" s="98">
        <v>240.29223724851286</v>
      </c>
      <c r="E45" s="98">
        <v>267.33895086254194</v>
      </c>
      <c r="F45" s="98">
        <v>343.17494854990241</v>
      </c>
      <c r="G45" s="98">
        <v>128.99777258042937</v>
      </c>
      <c r="H45" s="98">
        <v>86.960251573120303</v>
      </c>
      <c r="I45" s="98">
        <v>89.423476262421005</v>
      </c>
      <c r="J45" s="98">
        <v>154.37889724496833</v>
      </c>
      <c r="K45" s="98">
        <v>140.17897388650269</v>
      </c>
      <c r="L45" s="98">
        <v>91.319428802072892</v>
      </c>
      <c r="M45" s="98">
        <v>89.575469231960255</v>
      </c>
      <c r="N45" s="98">
        <v>87.485328477125236</v>
      </c>
      <c r="O45" s="98">
        <v>88.933576214761828</v>
      </c>
      <c r="P45" s="98">
        <v>63.376453962140623</v>
      </c>
      <c r="Q45" s="98">
        <v>0</v>
      </c>
      <c r="R45" s="98">
        <v>30.692985862687962</v>
      </c>
      <c r="S45" s="98">
        <v>59.873483136098955</v>
      </c>
      <c r="T45" s="98">
        <v>43.441663695586243</v>
      </c>
      <c r="U45" s="98">
        <v>71.579852773706719</v>
      </c>
      <c r="V45" s="98">
        <v>79.738769813914601</v>
      </c>
      <c r="W45" s="98">
        <v>21.639059228942976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0.77660511461010107</v>
      </c>
      <c r="D49" s="122">
        <v>0.82159604091316452</v>
      </c>
      <c r="E49" s="122">
        <v>0.85752900005377464</v>
      </c>
      <c r="F49" s="122">
        <v>0.57934712072263228</v>
      </c>
      <c r="G49" s="122">
        <v>0.18413368738310595</v>
      </c>
      <c r="H49" s="122">
        <v>6.5280800905636482E-2</v>
      </c>
      <c r="I49" s="122">
        <v>0.10246835028745879</v>
      </c>
      <c r="J49" s="122">
        <v>2.6812460172831938</v>
      </c>
      <c r="K49" s="122">
        <v>1.5882963774566794</v>
      </c>
      <c r="L49" s="122">
        <v>1.7176434842070167</v>
      </c>
      <c r="M49" s="122">
        <v>1.9495731293417884</v>
      </c>
      <c r="N49" s="122">
        <v>2.5457650474296791</v>
      </c>
      <c r="O49" s="122">
        <v>3.2768066063806653</v>
      </c>
      <c r="P49" s="122">
        <v>0.49249449928926736</v>
      </c>
      <c r="Q49" s="122">
        <v>0</v>
      </c>
      <c r="R49" s="122">
        <v>0.26010642785111943</v>
      </c>
      <c r="S49" s="122">
        <v>0.8580177777191007</v>
      </c>
      <c r="T49" s="122">
        <v>0.79204630929453057</v>
      </c>
      <c r="U49" s="122">
        <v>1.7282392941451579</v>
      </c>
      <c r="V49" s="122">
        <v>2.1242630657945294</v>
      </c>
      <c r="W49" s="122">
        <v>1.0447537061122707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0.77322213379879656</v>
      </c>
      <c r="D50" s="98">
        <v>0.82159604091316452</v>
      </c>
      <c r="E50" s="98">
        <v>0.85362156294147173</v>
      </c>
      <c r="F50" s="98">
        <v>0.57934712072263228</v>
      </c>
      <c r="G50" s="98">
        <v>0.18413368738310595</v>
      </c>
      <c r="H50" s="98">
        <v>6.5280800905636482E-2</v>
      </c>
      <c r="I50" s="98">
        <v>0.10121835422858949</v>
      </c>
      <c r="J50" s="98">
        <v>2.6593631822875352</v>
      </c>
      <c r="K50" s="98">
        <v>1.5867608420607566</v>
      </c>
      <c r="L50" s="98">
        <v>1.7123088901224448</v>
      </c>
      <c r="M50" s="98">
        <v>1.9422586772578774</v>
      </c>
      <c r="N50" s="98">
        <v>2.5370729334583579</v>
      </c>
      <c r="O50" s="98">
        <v>3.2768066063806653</v>
      </c>
      <c r="P50" s="98">
        <v>0.49249449928926736</v>
      </c>
      <c r="Q50" s="98">
        <v>0</v>
      </c>
      <c r="R50" s="98">
        <v>0.26010642785111943</v>
      </c>
      <c r="S50" s="98">
        <v>0.8580177777191007</v>
      </c>
      <c r="T50" s="98">
        <v>0.78620897242919774</v>
      </c>
      <c r="U50" s="98">
        <v>1.715053119863853</v>
      </c>
      <c r="V50" s="98">
        <v>2.1156098791569486</v>
      </c>
      <c r="W50" s="98">
        <v>1.0405257131984196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3.3829808113045078E-3</v>
      </c>
      <c r="D51" s="98">
        <v>0</v>
      </c>
      <c r="E51" s="98">
        <v>3.9074371123029514E-3</v>
      </c>
      <c r="F51" s="98">
        <v>0</v>
      </c>
      <c r="G51" s="98">
        <v>0</v>
      </c>
      <c r="H51" s="98">
        <v>0</v>
      </c>
      <c r="I51" s="98">
        <v>1.2499960588693011E-3</v>
      </c>
      <c r="J51" s="98">
        <v>2.1882834995658698E-2</v>
      </c>
      <c r="K51" s="98">
        <v>1.5355353959228492E-3</v>
      </c>
      <c r="L51" s="98">
        <v>5.3345940845719968E-3</v>
      </c>
      <c r="M51" s="98">
        <v>7.3144520839109155E-3</v>
      </c>
      <c r="N51" s="98">
        <v>8.6921139713211828E-3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5.8373368653327797E-3</v>
      </c>
      <c r="U51" s="98">
        <v>1.3186174281304837E-2</v>
      </c>
      <c r="V51" s="98">
        <v>8.6531866375808928E-3</v>
      </c>
      <c r="W51" s="98">
        <v>4.2279929138511621E-3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3.3829808113045078E-3</v>
      </c>
      <c r="D52" s="101">
        <v>0</v>
      </c>
      <c r="E52" s="101">
        <v>3.9074371123029514E-3</v>
      </c>
      <c r="F52" s="101">
        <v>0</v>
      </c>
      <c r="G52" s="101">
        <v>0</v>
      </c>
      <c r="H52" s="101">
        <v>0</v>
      </c>
      <c r="I52" s="101">
        <v>1.2499960588693011E-3</v>
      </c>
      <c r="J52" s="101">
        <v>2.1882834995658698E-2</v>
      </c>
      <c r="K52" s="101">
        <v>1.5355353959228492E-3</v>
      </c>
      <c r="L52" s="101">
        <v>5.3345940845719968E-3</v>
      </c>
      <c r="M52" s="101">
        <v>7.3144520839109155E-3</v>
      </c>
      <c r="N52" s="101">
        <v>8.6921139713211828E-3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5.8373368653327797E-3</v>
      </c>
      <c r="U52" s="101">
        <v>1.3186174281304837E-2</v>
      </c>
      <c r="V52" s="101">
        <v>8.6531866375808928E-3</v>
      </c>
      <c r="W52" s="101">
        <v>4.2279929138511621E-3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0.56872719802669591</v>
      </c>
      <c r="D58" s="122">
        <v>0.41991557002960878</v>
      </c>
      <c r="E58" s="122">
        <v>0.49891632932407393</v>
      </c>
      <c r="F58" s="122">
        <v>0.84766453735855951</v>
      </c>
      <c r="G58" s="122">
        <v>0.34931146506226529</v>
      </c>
      <c r="H58" s="122">
        <v>0.27080344734643308</v>
      </c>
      <c r="I58" s="122">
        <v>0.33246816869610463</v>
      </c>
      <c r="J58" s="122">
        <v>0.5420818724239459</v>
      </c>
      <c r="K58" s="122">
        <v>0.43005874350454465</v>
      </c>
      <c r="L58" s="122">
        <v>0.37592696984674867</v>
      </c>
      <c r="M58" s="122">
        <v>0.3112158970265978</v>
      </c>
      <c r="N58" s="122">
        <v>0.16769337309228879</v>
      </c>
      <c r="O58" s="122">
        <v>2.7599770319214567</v>
      </c>
      <c r="P58" s="122">
        <v>2.0160677709287969</v>
      </c>
      <c r="Q58" s="122">
        <v>0</v>
      </c>
      <c r="R58" s="122">
        <v>0.46892693028737337</v>
      </c>
      <c r="S58" s="122">
        <v>1.3924905344106366</v>
      </c>
      <c r="T58" s="122">
        <v>2.2998522182984447</v>
      </c>
      <c r="U58" s="122">
        <v>3.6792264009600446</v>
      </c>
      <c r="V58" s="122">
        <v>4.4628962667988405</v>
      </c>
      <c r="W58" s="122">
        <v>1.0599066041116278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0.56872719802669591</v>
      </c>
      <c r="D59" s="98">
        <v>0.41991557002960878</v>
      </c>
      <c r="E59" s="98">
        <v>0.49891632932407393</v>
      </c>
      <c r="F59" s="98">
        <v>0.84766453735855951</v>
      </c>
      <c r="G59" s="98">
        <v>0.34931146506226529</v>
      </c>
      <c r="H59" s="98">
        <v>0.27080344734643308</v>
      </c>
      <c r="I59" s="98">
        <v>0.33246816869610463</v>
      </c>
      <c r="J59" s="98">
        <v>0.5420818724239459</v>
      </c>
      <c r="K59" s="98">
        <v>0.43005874350454465</v>
      </c>
      <c r="L59" s="98">
        <v>0.37592696984674867</v>
      </c>
      <c r="M59" s="98">
        <v>0.3112158970265978</v>
      </c>
      <c r="N59" s="98">
        <v>0.16769337309228879</v>
      </c>
      <c r="O59" s="98">
        <v>2.7599770319214567</v>
      </c>
      <c r="P59" s="98">
        <v>2.0160677709287969</v>
      </c>
      <c r="Q59" s="98">
        <v>0</v>
      </c>
      <c r="R59" s="98">
        <v>0.46892693028737337</v>
      </c>
      <c r="S59" s="98">
        <v>1.3924905344106366</v>
      </c>
      <c r="T59" s="98">
        <v>2.2998522182984447</v>
      </c>
      <c r="U59" s="98">
        <v>3.6792264009600446</v>
      </c>
      <c r="V59" s="98">
        <v>4.4628962667988405</v>
      </c>
      <c r="W59" s="98">
        <v>1.0599066041116278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0.90043749323561451</v>
      </c>
      <c r="D62" s="117">
        <f t="shared" si="21"/>
        <v>3.5136214842127509</v>
      </c>
      <c r="E62" s="117">
        <f t="shared" si="21"/>
        <v>7.381104532711837</v>
      </c>
      <c r="F62" s="117">
        <f t="shared" si="21"/>
        <v>18.514914848604768</v>
      </c>
      <c r="G62" s="117">
        <f t="shared" si="21"/>
        <v>22.642386661656168</v>
      </c>
      <c r="H62" s="117">
        <f t="shared" si="21"/>
        <v>35.849741450716245</v>
      </c>
      <c r="I62" s="117">
        <f t="shared" si="21"/>
        <v>35.849321428203311</v>
      </c>
      <c r="J62" s="117">
        <f t="shared" si="21"/>
        <v>35.103198302944911</v>
      </c>
      <c r="K62" s="117">
        <f t="shared" si="21"/>
        <v>35.368485767417312</v>
      </c>
      <c r="L62" s="117">
        <f t="shared" si="21"/>
        <v>15.897968209572293</v>
      </c>
      <c r="M62" s="117">
        <f t="shared" si="21"/>
        <v>15.240012769238733</v>
      </c>
      <c r="N62" s="117">
        <f t="shared" si="21"/>
        <v>7.0811961760135329</v>
      </c>
      <c r="O62" s="117">
        <f t="shared" si="21"/>
        <v>14.764217778735086</v>
      </c>
      <c r="P62" s="117">
        <f t="shared" si="21"/>
        <v>22.876485781895649</v>
      </c>
      <c r="Q62" s="117">
        <f t="shared" si="21"/>
        <v>41.120647950938924</v>
      </c>
      <c r="R62" s="117">
        <f t="shared" ref="R62:V62" si="22">R63+R66+R68+R77</f>
        <v>20.868711356473408</v>
      </c>
      <c r="S62" s="117">
        <f t="shared" si="22"/>
        <v>21.547235515153407</v>
      </c>
      <c r="T62" s="117">
        <f t="shared" si="22"/>
        <v>21.972125172740082</v>
      </c>
      <c r="U62" s="117">
        <f t="shared" si="22"/>
        <v>25.896657848785591</v>
      </c>
      <c r="V62" s="117">
        <f t="shared" si="22"/>
        <v>29.879599575982951</v>
      </c>
      <c r="W62" s="117">
        <f t="shared" ref="W62" si="23">W63+W66+W68+W77</f>
        <v>34.391679904521325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0.89481959834821212</v>
      </c>
      <c r="D63" s="122">
        <f t="shared" si="24"/>
        <v>3.4586079289761655</v>
      </c>
      <c r="E63" s="122">
        <f t="shared" si="24"/>
        <v>7.2536702613622923</v>
      </c>
      <c r="F63" s="122">
        <f t="shared" si="24"/>
        <v>18.161473830678066</v>
      </c>
      <c r="G63" s="122">
        <f t="shared" si="24"/>
        <v>22.246900122824801</v>
      </c>
      <c r="H63" s="122">
        <f t="shared" si="24"/>
        <v>35.268351118890273</v>
      </c>
      <c r="I63" s="122">
        <f t="shared" si="24"/>
        <v>35.335282852407893</v>
      </c>
      <c r="J63" s="122">
        <f t="shared" si="24"/>
        <v>34.662771044538253</v>
      </c>
      <c r="K63" s="122">
        <f t="shared" si="24"/>
        <v>34.978663819897434</v>
      </c>
      <c r="L63" s="122">
        <f t="shared" si="24"/>
        <v>15.772576820276216</v>
      </c>
      <c r="M63" s="122">
        <f t="shared" si="24"/>
        <v>15.163370955473869</v>
      </c>
      <c r="N63" s="122">
        <f t="shared" si="24"/>
        <v>7.0334750651750353</v>
      </c>
      <c r="O63" s="122">
        <f t="shared" si="24"/>
        <v>14.577472018083535</v>
      </c>
      <c r="P63" s="122">
        <f t="shared" si="24"/>
        <v>22.585896047653531</v>
      </c>
      <c r="Q63" s="122">
        <f t="shared" si="24"/>
        <v>40.556585286490169</v>
      </c>
      <c r="R63" s="122">
        <f t="shared" ref="R63:V63" si="25">SUM(R64:R65)</f>
        <v>20.435740396193232</v>
      </c>
      <c r="S63" s="122">
        <f t="shared" si="25"/>
        <v>20.942144436981803</v>
      </c>
      <c r="T63" s="122">
        <f t="shared" si="25"/>
        <v>21.387764500551093</v>
      </c>
      <c r="U63" s="122">
        <f t="shared" si="25"/>
        <v>25.464078902335434</v>
      </c>
      <c r="V63" s="122">
        <f t="shared" si="25"/>
        <v>29.511395155431696</v>
      </c>
      <c r="W63" s="122">
        <f t="shared" ref="W63" si="26">SUM(W64:W65)</f>
        <v>34.036784381607575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0.89481959834821212</v>
      </c>
      <c r="D64" s="98">
        <v>3.4586079289761655</v>
      </c>
      <c r="E64" s="98">
        <v>7.2536702613622923</v>
      </c>
      <c r="F64" s="98">
        <v>18.161473830678066</v>
      </c>
      <c r="G64" s="98">
        <v>22.246900122824801</v>
      </c>
      <c r="H64" s="98">
        <v>35.268351118890273</v>
      </c>
      <c r="I64" s="98">
        <v>35.335282852407893</v>
      </c>
      <c r="J64" s="98">
        <v>34.662771044538253</v>
      </c>
      <c r="K64" s="98">
        <v>34.978663819897434</v>
      </c>
      <c r="L64" s="98">
        <v>15.772576820276216</v>
      </c>
      <c r="M64" s="98">
        <v>15.163370955473869</v>
      </c>
      <c r="N64" s="98">
        <v>7.0334750651750353</v>
      </c>
      <c r="O64" s="98">
        <v>14.577472018083535</v>
      </c>
      <c r="P64" s="98">
        <v>22.585896047653531</v>
      </c>
      <c r="Q64" s="98">
        <v>40.556585286490169</v>
      </c>
      <c r="R64" s="98">
        <v>20.435740396193232</v>
      </c>
      <c r="S64" s="98">
        <v>20.942144436981803</v>
      </c>
      <c r="T64" s="98">
        <v>21.387764500551093</v>
      </c>
      <c r="U64" s="98">
        <v>25.464078902335434</v>
      </c>
      <c r="V64" s="98">
        <v>29.511395155431696</v>
      </c>
      <c r="W64" s="98">
        <v>34.036784381607575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5.0451294040923323E-3</v>
      </c>
      <c r="D68" s="122">
        <v>4.95001346111833E-2</v>
      </c>
      <c r="E68" s="122">
        <v>0.11569584195245269</v>
      </c>
      <c r="F68" s="122">
        <v>0.32378294707332672</v>
      </c>
      <c r="G68" s="122">
        <v>0.36211696942339583</v>
      </c>
      <c r="H68" s="122">
        <v>0.53310543903273189</v>
      </c>
      <c r="I68" s="122">
        <v>0.47281282271608477</v>
      </c>
      <c r="J68" s="122">
        <v>0.40734505794411646</v>
      </c>
      <c r="K68" s="122">
        <v>0.35951491953397641</v>
      </c>
      <c r="L68" s="122">
        <v>0.11239472776839871</v>
      </c>
      <c r="M68" s="122">
        <v>6.8530316567171137E-2</v>
      </c>
      <c r="N68" s="122">
        <v>4.2055751932712042E-2</v>
      </c>
      <c r="O68" s="122">
        <v>0.16430431857229844</v>
      </c>
      <c r="P68" s="122">
        <v>0.23605553760522552</v>
      </c>
      <c r="Q68" s="122">
        <v>0.46797272647631827</v>
      </c>
      <c r="R68" s="122">
        <v>0.31688034731957687</v>
      </c>
      <c r="S68" s="122">
        <v>0.52471074210628199</v>
      </c>
      <c r="T68" s="122">
        <v>0.49518173728382936</v>
      </c>
      <c r="U68" s="122">
        <v>0.34523208507840164</v>
      </c>
      <c r="V68" s="122">
        <v>0.3010905360760236</v>
      </c>
      <c r="W68" s="122">
        <v>0.27974016247751943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5.0451294040923323E-3</v>
      </c>
      <c r="D69" s="98">
        <v>4.9475467173821584E-2</v>
      </c>
      <c r="E69" s="98">
        <v>0.11548649355269033</v>
      </c>
      <c r="F69" s="98">
        <v>0.32349533049105733</v>
      </c>
      <c r="G69" s="98">
        <v>0.36111764950799258</v>
      </c>
      <c r="H69" s="98">
        <v>0.53124467829818822</v>
      </c>
      <c r="I69" s="98">
        <v>0.47103526736020013</v>
      </c>
      <c r="J69" s="98">
        <v>0.40566036604470196</v>
      </c>
      <c r="K69" s="98">
        <v>0.35766692724811616</v>
      </c>
      <c r="L69" s="98">
        <v>0.112061981912215</v>
      </c>
      <c r="M69" s="98">
        <v>6.8381721636739126E-2</v>
      </c>
      <c r="N69" s="98">
        <v>4.1880689535362947E-2</v>
      </c>
      <c r="O69" s="98">
        <v>0.16382513259967421</v>
      </c>
      <c r="P69" s="98">
        <v>0.23599681362398131</v>
      </c>
      <c r="Q69" s="98">
        <v>0.46546159893735251</v>
      </c>
      <c r="R69" s="98">
        <v>0.31688034731957687</v>
      </c>
      <c r="S69" s="98">
        <v>0.52114141537762848</v>
      </c>
      <c r="T69" s="98">
        <v>0.49166608087065367</v>
      </c>
      <c r="U69" s="98">
        <v>0.34365884086927928</v>
      </c>
      <c r="V69" s="98">
        <v>0.29933334107975118</v>
      </c>
      <c r="W69" s="98">
        <v>0.27974016247751943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2.466743736171298E-5</v>
      </c>
      <c r="E70" s="98">
        <v>2.0934839976236049E-4</v>
      </c>
      <c r="F70" s="98">
        <v>2.8761658226938259E-4</v>
      </c>
      <c r="G70" s="98">
        <v>9.9931991540323046E-4</v>
      </c>
      <c r="H70" s="98">
        <v>1.8607607345437185E-3</v>
      </c>
      <c r="I70" s="98">
        <v>1.7775553558846591E-3</v>
      </c>
      <c r="J70" s="98">
        <v>1.684691899414482E-3</v>
      </c>
      <c r="K70" s="98">
        <v>1.8479922858602301E-3</v>
      </c>
      <c r="L70" s="98">
        <v>3.3274585618369953E-4</v>
      </c>
      <c r="M70" s="98">
        <v>1.4859493043200428E-4</v>
      </c>
      <c r="N70" s="98">
        <v>1.7506239734909568E-4</v>
      </c>
      <c r="O70" s="98">
        <v>4.7918597262422034E-4</v>
      </c>
      <c r="P70" s="98">
        <v>5.8723981244199541E-5</v>
      </c>
      <c r="Q70" s="98">
        <v>2.5111275389657385E-3</v>
      </c>
      <c r="R70" s="98">
        <v>0</v>
      </c>
      <c r="S70" s="98">
        <v>3.569326728653485E-3</v>
      </c>
      <c r="T70" s="98">
        <v>3.5156564131756966E-3</v>
      </c>
      <c r="U70" s="98">
        <v>1.5732442091223632E-3</v>
      </c>
      <c r="V70" s="98">
        <v>1.7571949962724384E-3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2.466743736171298E-5</v>
      </c>
      <c r="E71" s="101">
        <v>2.0934839976236049E-4</v>
      </c>
      <c r="F71" s="101">
        <v>2.8761658226938259E-4</v>
      </c>
      <c r="G71" s="101">
        <v>9.9931991540323046E-4</v>
      </c>
      <c r="H71" s="101">
        <v>1.8607607345437185E-3</v>
      </c>
      <c r="I71" s="101">
        <v>1.7775553558846591E-3</v>
      </c>
      <c r="J71" s="101">
        <v>1.684691899414482E-3</v>
      </c>
      <c r="K71" s="101">
        <v>1.8479922858602301E-3</v>
      </c>
      <c r="L71" s="101">
        <v>3.3274585618369953E-4</v>
      </c>
      <c r="M71" s="101">
        <v>1.4859493043200428E-4</v>
      </c>
      <c r="N71" s="101">
        <v>1.7506239734909568E-4</v>
      </c>
      <c r="O71" s="101">
        <v>4.7918597262422034E-4</v>
      </c>
      <c r="P71" s="101">
        <v>5.8723981244199541E-5</v>
      </c>
      <c r="Q71" s="101">
        <v>2.5111275389657385E-3</v>
      </c>
      <c r="R71" s="101">
        <v>0</v>
      </c>
      <c r="S71" s="101">
        <v>3.569326728653485E-3</v>
      </c>
      <c r="T71" s="101">
        <v>3.5156564131756966E-3</v>
      </c>
      <c r="U71" s="101">
        <v>1.5732442091223632E-3</v>
      </c>
      <c r="V71" s="101">
        <v>1.7571949962724384E-3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5.7276548331013674E-4</v>
      </c>
      <c r="D77" s="122">
        <v>5.5134206254020086E-3</v>
      </c>
      <c r="E77" s="122">
        <v>1.173842939709217E-2</v>
      </c>
      <c r="F77" s="122">
        <v>2.9658070853375847E-2</v>
      </c>
      <c r="G77" s="122">
        <v>3.3369569407969452E-2</v>
      </c>
      <c r="H77" s="122">
        <v>4.8284892793241163E-2</v>
      </c>
      <c r="I77" s="122">
        <v>4.1225753079330865E-2</v>
      </c>
      <c r="J77" s="122">
        <v>3.308220046253562E-2</v>
      </c>
      <c r="K77" s="122">
        <v>3.0307027985900056E-2</v>
      </c>
      <c r="L77" s="122">
        <v>1.299666152767889E-2</v>
      </c>
      <c r="M77" s="122">
        <v>8.1114971976927151E-3</v>
      </c>
      <c r="N77" s="122">
        <v>5.6653589057855972E-3</v>
      </c>
      <c r="O77" s="122">
        <v>2.2441442079252798E-2</v>
      </c>
      <c r="P77" s="122">
        <v>5.4534196636894246E-2</v>
      </c>
      <c r="Q77" s="122">
        <v>9.6089937972435868E-2</v>
      </c>
      <c r="R77" s="122">
        <v>0.11609061296060033</v>
      </c>
      <c r="S77" s="122">
        <v>8.0380336065320981E-2</v>
      </c>
      <c r="T77" s="122">
        <v>8.9178934905158991E-2</v>
      </c>
      <c r="U77" s="122">
        <v>8.7346861371756734E-2</v>
      </c>
      <c r="V77" s="122">
        <v>6.7113884475228966E-2</v>
      </c>
      <c r="W77" s="122">
        <v>7.5155360436235857E-2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5.7276548331013674E-4</v>
      </c>
      <c r="D78" s="98">
        <v>5.5134206254020086E-3</v>
      </c>
      <c r="E78" s="98">
        <v>1.173842939709217E-2</v>
      </c>
      <c r="F78" s="98">
        <v>2.9658070853375847E-2</v>
      </c>
      <c r="G78" s="98">
        <v>3.3369569407969452E-2</v>
      </c>
      <c r="H78" s="98">
        <v>4.8284892793241163E-2</v>
      </c>
      <c r="I78" s="98">
        <v>4.1225753079330865E-2</v>
      </c>
      <c r="J78" s="98">
        <v>3.308220046253562E-2</v>
      </c>
      <c r="K78" s="98">
        <v>3.0307027985900056E-2</v>
      </c>
      <c r="L78" s="98">
        <v>1.299666152767889E-2</v>
      </c>
      <c r="M78" s="98">
        <v>8.1114971976927151E-3</v>
      </c>
      <c r="N78" s="98">
        <v>5.6653589057855972E-3</v>
      </c>
      <c r="O78" s="98">
        <v>2.2441442079252798E-2</v>
      </c>
      <c r="P78" s="98">
        <v>5.4534196636894246E-2</v>
      </c>
      <c r="Q78" s="98">
        <v>9.6089937972435868E-2</v>
      </c>
      <c r="R78" s="98">
        <v>0.11609061296060033</v>
      </c>
      <c r="S78" s="98">
        <v>8.0380336065320981E-2</v>
      </c>
      <c r="T78" s="98">
        <v>8.9178934905158991E-2</v>
      </c>
      <c r="U78" s="98">
        <v>8.7346861371756734E-2</v>
      </c>
      <c r="V78" s="98">
        <v>6.7113884475228966E-2</v>
      </c>
      <c r="W78" s="98">
        <v>7.5155360436235857E-2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0.13367165825259381</v>
      </c>
      <c r="D81" s="117">
        <f t="shared" si="28"/>
        <v>4.2331759883728226E-2</v>
      </c>
      <c r="E81" s="117">
        <f t="shared" si="28"/>
        <v>6.373579264086926E-2</v>
      </c>
      <c r="F81" s="117">
        <f t="shared" si="28"/>
        <v>0.2447588661034088</v>
      </c>
      <c r="G81" s="117">
        <f t="shared" si="28"/>
        <v>0.22958998998803043</v>
      </c>
      <c r="H81" s="117">
        <f t="shared" si="28"/>
        <v>0.28598096153358255</v>
      </c>
      <c r="I81" s="117">
        <f t="shared" si="28"/>
        <v>0.35547220029061127</v>
      </c>
      <c r="J81" s="117">
        <f t="shared" si="28"/>
        <v>0.22588324520870406</v>
      </c>
      <c r="K81" s="117">
        <f t="shared" si="28"/>
        <v>0.25098541639338501</v>
      </c>
      <c r="L81" s="117">
        <f t="shared" si="28"/>
        <v>0.37774960194071844</v>
      </c>
      <c r="M81" s="117">
        <f t="shared" si="28"/>
        <v>0.63106522184201053</v>
      </c>
      <c r="N81" s="117">
        <f t="shared" si="28"/>
        <v>0.23522159859759365</v>
      </c>
      <c r="O81" s="117">
        <f t="shared" si="28"/>
        <v>1.1310085593807755</v>
      </c>
      <c r="P81" s="117">
        <f t="shared" si="28"/>
        <v>0.40680281830291293</v>
      </c>
      <c r="Q81" s="117">
        <f t="shared" si="28"/>
        <v>0.59562317444035451</v>
      </c>
      <c r="R81" s="117">
        <f t="shared" ref="R81:V81" si="29">R82+R85+R87+R100</f>
        <v>0.49614074841741157</v>
      </c>
      <c r="S81" s="117">
        <f t="shared" si="29"/>
        <v>0.55630211397579199</v>
      </c>
      <c r="T81" s="117">
        <f t="shared" si="29"/>
        <v>1.1338154578551713</v>
      </c>
      <c r="U81" s="117">
        <f t="shared" si="29"/>
        <v>0.31238090189490442</v>
      </c>
      <c r="V81" s="117">
        <f t="shared" si="29"/>
        <v>4.0902527183710805E-2</v>
      </c>
      <c r="W81" s="117">
        <f t="shared" ref="W81" si="30">W82+W85+W87+W100</f>
        <v>1.46126293254771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5.571004037713944E-2</v>
      </c>
      <c r="D87" s="122">
        <v>2.2109197021112512E-2</v>
      </c>
      <c r="E87" s="122">
        <v>2.9314581725448284E-2</v>
      </c>
      <c r="F87" s="122">
        <v>7.7672194864218391E-2</v>
      </c>
      <c r="G87" s="122">
        <v>5.696042604774619E-2</v>
      </c>
      <c r="H87" s="122">
        <v>5.0526201237621617E-2</v>
      </c>
      <c r="I87" s="122">
        <v>2.8066998630487984E-2</v>
      </c>
      <c r="J87" s="122">
        <v>2.8936767599847094E-2</v>
      </c>
      <c r="K87" s="122">
        <v>5.2857916656575139E-2</v>
      </c>
      <c r="L87" s="122">
        <v>6.8286147234368974E-2</v>
      </c>
      <c r="M87" s="122">
        <v>8.2399888654866901E-2</v>
      </c>
      <c r="N87" s="122">
        <v>5.6833145291732924E-2</v>
      </c>
      <c r="O87" s="122">
        <v>0.10830627566129984</v>
      </c>
      <c r="P87" s="122">
        <v>3.4371141498277379E-2</v>
      </c>
      <c r="Q87" s="122">
        <v>3.2145432640934869E-2</v>
      </c>
      <c r="R87" s="122">
        <v>2.8814934409295136E-2</v>
      </c>
      <c r="S87" s="122">
        <v>3.2598086216773722E-2</v>
      </c>
      <c r="T87" s="122">
        <v>4.1704176604012641E-2</v>
      </c>
      <c r="U87" s="122">
        <v>1.7963217470959233E-2</v>
      </c>
      <c r="V87" s="122">
        <v>3.5467835550616281E-3</v>
      </c>
      <c r="W87" s="122">
        <v>5.9128584447949654E-2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5.5541438609309893E-2</v>
      </c>
      <c r="D92" s="101">
        <v>2.201869571267134E-2</v>
      </c>
      <c r="E92" s="101">
        <v>2.9226613394930333E-2</v>
      </c>
      <c r="F92" s="101">
        <v>7.7581170915988845E-2</v>
      </c>
      <c r="G92" s="101">
        <v>5.6858882797979543E-2</v>
      </c>
      <c r="H92" s="101">
        <v>5.0339757561953975E-2</v>
      </c>
      <c r="I92" s="101">
        <v>2.788919944432617E-2</v>
      </c>
      <c r="J92" s="101">
        <v>2.865404749258264E-2</v>
      </c>
      <c r="K92" s="101">
        <v>5.2657832347093099E-2</v>
      </c>
      <c r="L92" s="101">
        <v>6.8099368907218807E-2</v>
      </c>
      <c r="M92" s="101">
        <v>8.2340229907066922E-2</v>
      </c>
      <c r="N92" s="101">
        <v>5.6823176313432325E-2</v>
      </c>
      <c r="O92" s="101">
        <v>0.10758913831710974</v>
      </c>
      <c r="P92" s="101">
        <v>3.4289687045345435E-2</v>
      </c>
      <c r="Q92" s="101">
        <v>3.2006731057707925E-2</v>
      </c>
      <c r="R92" s="101">
        <v>2.8737562489776484E-2</v>
      </c>
      <c r="S92" s="101">
        <v>3.2436066800002522E-2</v>
      </c>
      <c r="T92" s="101">
        <v>4.1472362166994979E-2</v>
      </c>
      <c r="U92" s="101">
        <v>1.7889107375298044E-2</v>
      </c>
      <c r="V92" s="101">
        <v>3.5467835550616281E-3</v>
      </c>
      <c r="W92" s="101">
        <v>5.8972574693711345E-2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1.68601767829544E-4</v>
      </c>
      <c r="D93" s="104">
        <v>9.0501308441171414E-5</v>
      </c>
      <c r="E93" s="104">
        <v>8.7968330517951369E-5</v>
      </c>
      <c r="F93" s="104">
        <v>9.1023948229548374E-5</v>
      </c>
      <c r="G93" s="104">
        <v>1.0154324976664937E-4</v>
      </c>
      <c r="H93" s="104">
        <v>1.8644367566764139E-4</v>
      </c>
      <c r="I93" s="104">
        <v>1.7779918616181499E-4</v>
      </c>
      <c r="J93" s="104">
        <v>2.8272010726445581E-4</v>
      </c>
      <c r="K93" s="104">
        <v>2.0008430948203918E-4</v>
      </c>
      <c r="L93" s="104">
        <v>1.8677832715016866E-4</v>
      </c>
      <c r="M93" s="104">
        <v>5.9658747799972861E-5</v>
      </c>
      <c r="N93" s="104">
        <v>9.9689783006021644E-6</v>
      </c>
      <c r="O93" s="104">
        <v>7.1713734419009446E-4</v>
      </c>
      <c r="P93" s="104">
        <v>8.1454452931945174E-5</v>
      </c>
      <c r="Q93" s="104">
        <v>1.3870158322694151E-4</v>
      </c>
      <c r="R93" s="104">
        <v>7.7371919518652316E-5</v>
      </c>
      <c r="S93" s="104">
        <v>1.6201941677119715E-4</v>
      </c>
      <c r="T93" s="104">
        <v>2.3181443701766511E-4</v>
      </c>
      <c r="U93" s="104">
        <v>7.4110095661188423E-5</v>
      </c>
      <c r="V93" s="104">
        <v>0</v>
      </c>
      <c r="W93" s="104">
        <v>1.5600975423830959E-4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1.68601767829544E-4</v>
      </c>
      <c r="D94" s="98">
        <v>9.0501308441171414E-5</v>
      </c>
      <c r="E94" s="98">
        <v>8.7968330517951369E-5</v>
      </c>
      <c r="F94" s="98">
        <v>9.1023948229548374E-5</v>
      </c>
      <c r="G94" s="98">
        <v>1.0154324976664937E-4</v>
      </c>
      <c r="H94" s="98">
        <v>1.8644367566764139E-4</v>
      </c>
      <c r="I94" s="98">
        <v>1.7779918616181499E-4</v>
      </c>
      <c r="J94" s="98">
        <v>2.8272010726445581E-4</v>
      </c>
      <c r="K94" s="98">
        <v>2.0008430948203918E-4</v>
      </c>
      <c r="L94" s="98">
        <v>1.8677832715016866E-4</v>
      </c>
      <c r="M94" s="98">
        <v>5.9658747799972861E-5</v>
      </c>
      <c r="N94" s="98">
        <v>9.9689783006021644E-6</v>
      </c>
      <c r="O94" s="98">
        <v>7.1713734419009446E-4</v>
      </c>
      <c r="P94" s="98">
        <v>8.1454452931945174E-5</v>
      </c>
      <c r="Q94" s="98">
        <v>1.3870158322694151E-4</v>
      </c>
      <c r="R94" s="98">
        <v>7.7371919518652316E-5</v>
      </c>
      <c r="S94" s="98">
        <v>1.6201941677119715E-4</v>
      </c>
      <c r="T94" s="98">
        <v>2.3181443701766511E-4</v>
      </c>
      <c r="U94" s="98">
        <v>7.4110095661188423E-5</v>
      </c>
      <c r="V94" s="98">
        <v>0</v>
      </c>
      <c r="W94" s="98">
        <v>1.5600975423830959E-4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7.7961617875454373E-2</v>
      </c>
      <c r="D100" s="122">
        <v>2.0222562862615718E-2</v>
      </c>
      <c r="E100" s="122">
        <v>3.4421210915420976E-2</v>
      </c>
      <c r="F100" s="122">
        <v>0.16708667123919041</v>
      </c>
      <c r="G100" s="122">
        <v>0.17262956394028423</v>
      </c>
      <c r="H100" s="122">
        <v>0.23545476029596094</v>
      </c>
      <c r="I100" s="122">
        <v>0.32740520166012327</v>
      </c>
      <c r="J100" s="122">
        <v>0.19694647760885697</v>
      </c>
      <c r="K100" s="122">
        <v>0.19812749973680985</v>
      </c>
      <c r="L100" s="122">
        <v>0.30946345470634945</v>
      </c>
      <c r="M100" s="122">
        <v>0.54866533318714361</v>
      </c>
      <c r="N100" s="122">
        <v>0.17838845330586073</v>
      </c>
      <c r="O100" s="122">
        <v>1.0227022837194757</v>
      </c>
      <c r="P100" s="122">
        <v>0.37243167680463557</v>
      </c>
      <c r="Q100" s="122">
        <v>0.56347774179941967</v>
      </c>
      <c r="R100" s="122">
        <v>0.46732581400811646</v>
      </c>
      <c r="S100" s="122">
        <v>0.52370402775901825</v>
      </c>
      <c r="T100" s="122">
        <v>1.0921112812511586</v>
      </c>
      <c r="U100" s="122">
        <v>0.29441768442394517</v>
      </c>
      <c r="V100" s="122">
        <v>3.7355743628649178E-2</v>
      </c>
      <c r="W100" s="122">
        <v>1.4021343480997603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7.7961617875454373E-2</v>
      </c>
      <c r="D102" s="98">
        <v>2.0222562862615718E-2</v>
      </c>
      <c r="E102" s="98">
        <v>3.4421210915420976E-2</v>
      </c>
      <c r="F102" s="98">
        <v>0.16708667123919041</v>
      </c>
      <c r="G102" s="98">
        <v>0.17262956394028423</v>
      </c>
      <c r="H102" s="98">
        <v>0.23545476029596094</v>
      </c>
      <c r="I102" s="98">
        <v>0.32740520166012327</v>
      </c>
      <c r="J102" s="98">
        <v>0.19694647760885697</v>
      </c>
      <c r="K102" s="98">
        <v>0.19812749973680985</v>
      </c>
      <c r="L102" s="98">
        <v>0.30946345470634945</v>
      </c>
      <c r="M102" s="98">
        <v>0.54866533318714361</v>
      </c>
      <c r="N102" s="98">
        <v>0.17838845330586073</v>
      </c>
      <c r="O102" s="98">
        <v>1.0227022837194757</v>
      </c>
      <c r="P102" s="98">
        <v>0.37243167680463557</v>
      </c>
      <c r="Q102" s="98">
        <v>0.56347774179941967</v>
      </c>
      <c r="R102" s="98">
        <v>0.46732581400811646</v>
      </c>
      <c r="S102" s="98">
        <v>0.52370402775901825</v>
      </c>
      <c r="T102" s="98">
        <v>1.0921112812511586</v>
      </c>
      <c r="U102" s="98">
        <v>0.29441768442394517</v>
      </c>
      <c r="V102" s="98">
        <v>3.7355743628649178E-2</v>
      </c>
      <c r="W102" s="98">
        <v>1.4021343480997603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6.5524184799682519E-4</v>
      </c>
      <c r="G105" s="117">
        <f t="shared" si="35"/>
        <v>2.0261685908484065E-4</v>
      </c>
      <c r="H105" s="117">
        <f t="shared" si="35"/>
        <v>2.0315337385328811E-4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6.5524184799682519E-4</v>
      </c>
      <c r="G120" s="122">
        <v>2.0261685908484065E-4</v>
      </c>
      <c r="H120" s="122">
        <v>2.0315337385328811E-4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6.5524184799682519E-4</v>
      </c>
      <c r="G121" s="98">
        <v>2.0261685908484065E-4</v>
      </c>
      <c r="H121" s="98">
        <v>2.0315337385328811E-4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9.5348741286526931E-3</v>
      </c>
      <c r="D124" s="117">
        <f t="shared" si="42"/>
        <v>1.2292146053746809E-2</v>
      </c>
      <c r="E124" s="117">
        <f t="shared" si="42"/>
        <v>2.3138702893144097E-2</v>
      </c>
      <c r="F124" s="117">
        <f t="shared" si="42"/>
        <v>3.0141125007853951E-2</v>
      </c>
      <c r="G124" s="117">
        <f t="shared" si="42"/>
        <v>1.9451218472144701E-2</v>
      </c>
      <c r="H124" s="117">
        <f t="shared" si="42"/>
        <v>1.5439656412849896E-2</v>
      </c>
      <c r="I124" s="117">
        <f t="shared" si="42"/>
        <v>2.1306652943087923E-2</v>
      </c>
      <c r="J124" s="117">
        <f t="shared" si="42"/>
        <v>1.5968633319637056E-2</v>
      </c>
      <c r="K124" s="117">
        <f t="shared" si="42"/>
        <v>1.5211684813916208E-2</v>
      </c>
      <c r="L124" s="117">
        <f t="shared" si="42"/>
        <v>1.5857961507182942E-2</v>
      </c>
      <c r="M124" s="117">
        <f t="shared" si="42"/>
        <v>1.4404101825915467E-2</v>
      </c>
      <c r="N124" s="117">
        <f t="shared" si="42"/>
        <v>7.0614952692173924E-3</v>
      </c>
      <c r="O124" s="117">
        <f t="shared" si="42"/>
        <v>8.4623698336486183E-2</v>
      </c>
      <c r="P124" s="117">
        <f t="shared" si="42"/>
        <v>7.7438685235531768E-2</v>
      </c>
      <c r="Q124" s="117">
        <f t="shared" si="42"/>
        <v>6.7540867656319434E-2</v>
      </c>
      <c r="R124" s="117">
        <f t="shared" ref="R124:V124" si="43">R125+R128+R130+R139</f>
        <v>4.4430976749379798E-2</v>
      </c>
      <c r="S124" s="117">
        <f t="shared" si="43"/>
        <v>3.9272818221745942E-2</v>
      </c>
      <c r="T124" s="117">
        <f t="shared" si="43"/>
        <v>0.13678435373803857</v>
      </c>
      <c r="U124" s="117">
        <f t="shared" si="43"/>
        <v>8.4296955253139697E-2</v>
      </c>
      <c r="V124" s="117">
        <f t="shared" si="43"/>
        <v>5.7985034886261409E-2</v>
      </c>
      <c r="W124" s="117">
        <f t="shared" ref="W124" si="44">W125+W128+W130+W139</f>
        <v>3.6734785463603821E-2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9.5348741286526931E-3</v>
      </c>
      <c r="D139" s="122">
        <v>1.2292146053746809E-2</v>
      </c>
      <c r="E139" s="122">
        <v>2.3138702893144097E-2</v>
      </c>
      <c r="F139" s="122">
        <v>3.0141125007853951E-2</v>
      </c>
      <c r="G139" s="122">
        <v>1.9451218472144701E-2</v>
      </c>
      <c r="H139" s="122">
        <v>1.5439656412849896E-2</v>
      </c>
      <c r="I139" s="122">
        <v>2.1306652943087923E-2</v>
      </c>
      <c r="J139" s="122">
        <v>1.5968633319637056E-2</v>
      </c>
      <c r="K139" s="122">
        <v>1.5211684813916208E-2</v>
      </c>
      <c r="L139" s="122">
        <v>1.5857961507182942E-2</v>
      </c>
      <c r="M139" s="122">
        <v>1.4404101825915467E-2</v>
      </c>
      <c r="N139" s="122">
        <v>7.0614952692173924E-3</v>
      </c>
      <c r="O139" s="122">
        <v>8.4623698336486183E-2</v>
      </c>
      <c r="P139" s="122">
        <v>7.7438685235531768E-2</v>
      </c>
      <c r="Q139" s="122">
        <v>6.7540867656319434E-2</v>
      </c>
      <c r="R139" s="122">
        <v>4.4430976749379798E-2</v>
      </c>
      <c r="S139" s="122">
        <v>3.9272818221745942E-2</v>
      </c>
      <c r="T139" s="122">
        <v>0.13678435373803857</v>
      </c>
      <c r="U139" s="122">
        <v>8.4296955253139697E-2</v>
      </c>
      <c r="V139" s="122">
        <v>5.7985034886261409E-2</v>
      </c>
      <c r="W139" s="122">
        <v>3.6734785463603821E-2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9.5348741286526931E-3</v>
      </c>
      <c r="D140" s="98">
        <v>1.2292146053746809E-2</v>
      </c>
      <c r="E140" s="98">
        <v>2.3138702893144097E-2</v>
      </c>
      <c r="F140" s="98">
        <v>3.0141125007853951E-2</v>
      </c>
      <c r="G140" s="98">
        <v>1.9451218472144701E-2</v>
      </c>
      <c r="H140" s="98">
        <v>1.5439656412849896E-2</v>
      </c>
      <c r="I140" s="98">
        <v>2.1306652943087923E-2</v>
      </c>
      <c r="J140" s="98">
        <v>1.5968633319637056E-2</v>
      </c>
      <c r="K140" s="98">
        <v>1.5211684813916208E-2</v>
      </c>
      <c r="L140" s="98">
        <v>1.5857961507182942E-2</v>
      </c>
      <c r="M140" s="98">
        <v>1.4404101825915467E-2</v>
      </c>
      <c r="N140" s="98">
        <v>7.0614952692173924E-3</v>
      </c>
      <c r="O140" s="98">
        <v>8.4623698336486183E-2</v>
      </c>
      <c r="P140" s="98">
        <v>7.7438685235531768E-2</v>
      </c>
      <c r="Q140" s="98">
        <v>6.7540867656319434E-2</v>
      </c>
      <c r="R140" s="98">
        <v>4.4430976749379798E-2</v>
      </c>
      <c r="S140" s="98">
        <v>3.9272818221745942E-2</v>
      </c>
      <c r="T140" s="98">
        <v>0.13678435373803857</v>
      </c>
      <c r="U140" s="98">
        <v>8.4296955253139697E-2</v>
      </c>
      <c r="V140" s="98">
        <v>5.7985034886261409E-2</v>
      </c>
      <c r="W140" s="98">
        <v>3.6734785463603821E-2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1.6984609680102073E-2</v>
      </c>
      <c r="D143" s="117">
        <f t="shared" si="49"/>
        <v>3.5961224904677763E-2</v>
      </c>
      <c r="E143" s="117">
        <f t="shared" si="49"/>
        <v>4.2943657983983884E-2</v>
      </c>
      <c r="F143" s="117">
        <f t="shared" si="49"/>
        <v>5.7330958156927458E-2</v>
      </c>
      <c r="G143" s="117">
        <f t="shared" si="49"/>
        <v>4.1660417124788865E-2</v>
      </c>
      <c r="H143" s="117">
        <f t="shared" si="49"/>
        <v>4.7191535241658047E-2</v>
      </c>
      <c r="I143" s="117">
        <f t="shared" si="49"/>
        <v>4.1233590918915396E-2</v>
      </c>
      <c r="J143" s="117">
        <f t="shared" si="49"/>
        <v>2.5600347770258627E-2</v>
      </c>
      <c r="K143" s="117">
        <f t="shared" si="49"/>
        <v>1.4624143852520918E-2</v>
      </c>
      <c r="L143" s="117">
        <f t="shared" si="49"/>
        <v>2.1688281622610567E-2</v>
      </c>
      <c r="M143" s="117">
        <f t="shared" si="49"/>
        <v>3.1983249885865372E-2</v>
      </c>
      <c r="N143" s="117">
        <f t="shared" si="49"/>
        <v>1.9276071369129011E-2</v>
      </c>
      <c r="O143" s="117">
        <f t="shared" si="49"/>
        <v>0.22206385164704798</v>
      </c>
      <c r="P143" s="117">
        <f t="shared" si="49"/>
        <v>0.64491392527868419</v>
      </c>
      <c r="Q143" s="117">
        <f t="shared" si="49"/>
        <v>0.66207319351813687</v>
      </c>
      <c r="R143" s="117">
        <f t="shared" ref="R143:V143" si="50">R144+R146+R148+R157</f>
        <v>0.38859795524194807</v>
      </c>
      <c r="S143" s="117">
        <f t="shared" si="50"/>
        <v>0.42819389992125756</v>
      </c>
      <c r="T143" s="117">
        <f t="shared" si="50"/>
        <v>0.85873588344550267</v>
      </c>
      <c r="U143" s="117">
        <f t="shared" si="50"/>
        <v>0.54982853746995985</v>
      </c>
      <c r="V143" s="117">
        <f t="shared" si="50"/>
        <v>0.6592327382187112</v>
      </c>
      <c r="W143" s="117">
        <f t="shared" ref="W143" si="51">W144+W146+W148+W157</f>
        <v>0.75293529668481696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6.8888606027051038E-3</v>
      </c>
      <c r="D148" s="122">
        <v>1.8514307925166167E-2</v>
      </c>
      <c r="E148" s="122">
        <v>1.9422497191779554E-2</v>
      </c>
      <c r="F148" s="122">
        <v>1.7798033327785678E-2</v>
      </c>
      <c r="G148" s="122">
        <v>9.8495702484688967E-3</v>
      </c>
      <c r="H148" s="122">
        <v>7.779780714120158E-3</v>
      </c>
      <c r="I148" s="122">
        <v>3.0503811892231753E-3</v>
      </c>
      <c r="J148" s="122">
        <v>2.818430900909768E-3</v>
      </c>
      <c r="K148" s="122">
        <v>2.9806320196467803E-3</v>
      </c>
      <c r="L148" s="122">
        <v>3.7314722688887025E-3</v>
      </c>
      <c r="M148" s="122">
        <v>3.8297781352124157E-3</v>
      </c>
      <c r="N148" s="122">
        <v>3.9875913202408655E-3</v>
      </c>
      <c r="O148" s="122">
        <v>1.6975829796269687E-2</v>
      </c>
      <c r="P148" s="122">
        <v>4.5732098268757154E-2</v>
      </c>
      <c r="Q148" s="122">
        <v>3.2966118052670974E-2</v>
      </c>
      <c r="R148" s="122">
        <v>2.0941629617575553E-2</v>
      </c>
      <c r="S148" s="122">
        <v>2.2906390049128113E-2</v>
      </c>
      <c r="T148" s="122">
        <v>2.7933200635904636E-2</v>
      </c>
      <c r="U148" s="122">
        <v>2.3407728411267332E-2</v>
      </c>
      <c r="V148" s="122">
        <v>2.780916121206653E-2</v>
      </c>
      <c r="W148" s="122">
        <v>2.3101544312335229E-2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6.8888606027051038E-3</v>
      </c>
      <c r="D149" s="98">
        <v>1.8423806616724995E-2</v>
      </c>
      <c r="E149" s="98">
        <v>1.9334528861261604E-2</v>
      </c>
      <c r="F149" s="98">
        <v>1.7798033327785678E-2</v>
      </c>
      <c r="G149" s="98">
        <v>9.8495702484688967E-3</v>
      </c>
      <c r="H149" s="98">
        <v>7.779780714120158E-3</v>
      </c>
      <c r="I149" s="98">
        <v>3.0503811892231753E-3</v>
      </c>
      <c r="J149" s="98">
        <v>2.818430900909768E-3</v>
      </c>
      <c r="K149" s="98">
        <v>2.9806320196467803E-3</v>
      </c>
      <c r="L149" s="98">
        <v>3.7314722688887025E-3</v>
      </c>
      <c r="M149" s="98">
        <v>3.8297781352124157E-3</v>
      </c>
      <c r="N149" s="98">
        <v>3.9875913202408655E-3</v>
      </c>
      <c r="O149" s="98">
        <v>1.6886187628245924E-2</v>
      </c>
      <c r="P149" s="98">
        <v>4.5569189362893267E-2</v>
      </c>
      <c r="Q149" s="98">
        <v>3.282741646944403E-2</v>
      </c>
      <c r="R149" s="98">
        <v>2.0864257698056901E-2</v>
      </c>
      <c r="S149" s="98">
        <v>2.2825380340742513E-2</v>
      </c>
      <c r="T149" s="98">
        <v>2.7778657677892858E-2</v>
      </c>
      <c r="U149" s="98">
        <v>2.3333618315606142E-2</v>
      </c>
      <c r="V149" s="98">
        <v>2.7586094317146002E-2</v>
      </c>
      <c r="W149" s="98">
        <v>2.3023539435216074E-2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9.0501308441171414E-5</v>
      </c>
      <c r="E150" s="98">
        <v>8.7968330517951369E-5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8.9642168023761808E-5</v>
      </c>
      <c r="P150" s="98">
        <v>1.6290890586389035E-4</v>
      </c>
      <c r="Q150" s="98">
        <v>1.3870158322694151E-4</v>
      </c>
      <c r="R150" s="98">
        <v>7.7371919518652316E-5</v>
      </c>
      <c r="S150" s="98">
        <v>8.1009708385598576E-5</v>
      </c>
      <c r="T150" s="98">
        <v>1.5454295801177679E-4</v>
      </c>
      <c r="U150" s="98">
        <v>7.4110095661188423E-5</v>
      </c>
      <c r="V150" s="98">
        <v>2.2306689492052902E-4</v>
      </c>
      <c r="W150" s="98">
        <v>7.8004877119154794E-5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9.0501308441171414E-5</v>
      </c>
      <c r="E151" s="101">
        <v>8.7968330517951369E-5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8.9642168023761808E-5</v>
      </c>
      <c r="P151" s="101">
        <v>1.6290890586389035E-4</v>
      </c>
      <c r="Q151" s="101">
        <v>1.3870158322694151E-4</v>
      </c>
      <c r="R151" s="101">
        <v>7.7371919518652316E-5</v>
      </c>
      <c r="S151" s="101">
        <v>8.1009708385598576E-5</v>
      </c>
      <c r="T151" s="101">
        <v>1.5454295801177679E-4</v>
      </c>
      <c r="U151" s="101">
        <v>7.4110095661188423E-5</v>
      </c>
      <c r="V151" s="101">
        <v>2.2306689492052902E-4</v>
      </c>
      <c r="W151" s="101">
        <v>7.8004877119154794E-5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1.009574907739697E-2</v>
      </c>
      <c r="D157" s="122">
        <v>1.74469169795116E-2</v>
      </c>
      <c r="E157" s="122">
        <v>2.3521160792204329E-2</v>
      </c>
      <c r="F157" s="122">
        <v>3.953292482914178E-2</v>
      </c>
      <c r="G157" s="122">
        <v>3.1810846876319972E-2</v>
      </c>
      <c r="H157" s="122">
        <v>3.9411754527537889E-2</v>
      </c>
      <c r="I157" s="122">
        <v>3.8183209729692219E-2</v>
      </c>
      <c r="J157" s="122">
        <v>2.278191686934886E-2</v>
      </c>
      <c r="K157" s="122">
        <v>1.1643511832874136E-2</v>
      </c>
      <c r="L157" s="122">
        <v>1.7956809353721865E-2</v>
      </c>
      <c r="M157" s="122">
        <v>2.8153471750652959E-2</v>
      </c>
      <c r="N157" s="122">
        <v>1.5288480048888145E-2</v>
      </c>
      <c r="O157" s="122">
        <v>0.20508802185077829</v>
      </c>
      <c r="P157" s="122">
        <v>0.59918182700992706</v>
      </c>
      <c r="Q157" s="122">
        <v>0.62910707546546585</v>
      </c>
      <c r="R157" s="122">
        <v>0.3676563256243725</v>
      </c>
      <c r="S157" s="122">
        <v>0.40528750987212947</v>
      </c>
      <c r="T157" s="122">
        <v>0.83080268280959801</v>
      </c>
      <c r="U157" s="122">
        <v>0.52642080905869248</v>
      </c>
      <c r="V157" s="122">
        <v>0.63142357700664464</v>
      </c>
      <c r="W157" s="122">
        <v>0.72983375237248171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1.009574907739697E-2</v>
      </c>
      <c r="D158" s="98">
        <v>1.74469169795116E-2</v>
      </c>
      <c r="E158" s="98">
        <v>2.3521160792204329E-2</v>
      </c>
      <c r="F158" s="98">
        <v>3.953292482914178E-2</v>
      </c>
      <c r="G158" s="98">
        <v>3.1810846876319972E-2</v>
      </c>
      <c r="H158" s="98">
        <v>3.9411754527537889E-2</v>
      </c>
      <c r="I158" s="98">
        <v>3.8183209729692219E-2</v>
      </c>
      <c r="J158" s="98">
        <v>2.278191686934886E-2</v>
      </c>
      <c r="K158" s="98">
        <v>1.1643511832874136E-2</v>
      </c>
      <c r="L158" s="98">
        <v>1.7956809353721865E-2</v>
      </c>
      <c r="M158" s="98">
        <v>2.8153471750652959E-2</v>
      </c>
      <c r="N158" s="98">
        <v>1.5288480048888145E-2</v>
      </c>
      <c r="O158" s="98">
        <v>0.20508802185077829</v>
      </c>
      <c r="P158" s="98">
        <v>0.59918182700992706</v>
      </c>
      <c r="Q158" s="98">
        <v>0.62910707546546585</v>
      </c>
      <c r="R158" s="98">
        <v>0.3676563256243725</v>
      </c>
      <c r="S158" s="98">
        <v>0.40528750987212947</v>
      </c>
      <c r="T158" s="98">
        <v>0.83080268280959801</v>
      </c>
      <c r="U158" s="98">
        <v>0.52642080905869248</v>
      </c>
      <c r="V158" s="98">
        <v>0.63142357700664464</v>
      </c>
      <c r="W158" s="98">
        <v>0.72983375237248171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0.12426160868203176</v>
      </c>
      <c r="D161" s="117">
        <f t="shared" si="54"/>
        <v>0.16884209590470917</v>
      </c>
      <c r="E161" s="117">
        <f t="shared" si="54"/>
        <v>9.2859376401101035E-2</v>
      </c>
      <c r="F161" s="117">
        <f t="shared" si="54"/>
        <v>0.15016793848132123</v>
      </c>
      <c r="G161" s="117">
        <f t="shared" si="54"/>
        <v>5.2856571637752793E-2</v>
      </c>
      <c r="H161" s="117">
        <f t="shared" si="54"/>
        <v>0.108344205429058</v>
      </c>
      <c r="I161" s="117">
        <f t="shared" si="54"/>
        <v>0.11215932991573166</v>
      </c>
      <c r="J161" s="117">
        <f t="shared" si="54"/>
        <v>0.15638945628583134</v>
      </c>
      <c r="K161" s="117">
        <f t="shared" si="54"/>
        <v>9.4351231767527619E-2</v>
      </c>
      <c r="L161" s="117">
        <f t="shared" si="54"/>
        <v>7.0195385227084822E-2</v>
      </c>
      <c r="M161" s="117">
        <f t="shared" si="54"/>
        <v>7.7065341279959954E-2</v>
      </c>
      <c r="N161" s="117">
        <f t="shared" si="54"/>
        <v>3.4528192066518984E-2</v>
      </c>
      <c r="O161" s="117">
        <f t="shared" si="54"/>
        <v>0.60659509525904887</v>
      </c>
      <c r="P161" s="117">
        <f t="shared" si="54"/>
        <v>0.93270394385714783</v>
      </c>
      <c r="Q161" s="117">
        <f t="shared" si="54"/>
        <v>0.51950705345765213</v>
      </c>
      <c r="R161" s="117">
        <f t="shared" ref="R161:V161" si="55">R162+R164+R166+R175</f>
        <v>0.31461246562859757</v>
      </c>
      <c r="S161" s="117">
        <f t="shared" si="55"/>
        <v>0.22540184704993213</v>
      </c>
      <c r="T161" s="117">
        <f t="shared" si="55"/>
        <v>0.10689078505880856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5.0973948712779688E-2</v>
      </c>
      <c r="D166" s="122">
        <v>8.7357063193581122E-2</v>
      </c>
      <c r="E166" s="122">
        <v>4.1992475826090059E-2</v>
      </c>
      <c r="F166" s="122">
        <v>4.6639726497822852E-2</v>
      </c>
      <c r="G166" s="122">
        <v>1.2535816679869506E-2</v>
      </c>
      <c r="H166" s="122">
        <v>1.7940954064344775E-2</v>
      </c>
      <c r="I166" s="122">
        <v>8.3685056781152411E-3</v>
      </c>
      <c r="J166" s="122">
        <v>1.7568803960453204E-2</v>
      </c>
      <c r="K166" s="122">
        <v>1.848060627589616E-2</v>
      </c>
      <c r="L166" s="122">
        <v>1.1660850840277195E-2</v>
      </c>
      <c r="M166" s="122">
        <v>9.1914675245097967E-3</v>
      </c>
      <c r="N166" s="122">
        <v>7.3105840871082531E-3</v>
      </c>
      <c r="O166" s="122">
        <v>4.6585326855831541E-2</v>
      </c>
      <c r="P166" s="122">
        <v>6.6116656893275214E-2</v>
      </c>
      <c r="Q166" s="122">
        <v>2.6331283967168693E-2</v>
      </c>
      <c r="R166" s="122">
        <v>1.7004977221715761E-2</v>
      </c>
      <c r="S166" s="122">
        <v>1.1693922513324776E-2</v>
      </c>
      <c r="T166" s="122">
        <v>3.5212382971976861E-3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5.080534694495014E-2</v>
      </c>
      <c r="D167" s="98">
        <v>8.7176060576698786E-2</v>
      </c>
      <c r="E167" s="98">
        <v>4.1816539165054158E-2</v>
      </c>
      <c r="F167" s="98">
        <v>4.6548702549593306E-2</v>
      </c>
      <c r="G167" s="98">
        <v>1.2535816679869506E-2</v>
      </c>
      <c r="H167" s="98">
        <v>1.7847732226510954E-2</v>
      </c>
      <c r="I167" s="98">
        <v>8.2796060850343339E-3</v>
      </c>
      <c r="J167" s="98">
        <v>1.7380323888943568E-2</v>
      </c>
      <c r="K167" s="98">
        <v>1.838056412115514E-2</v>
      </c>
      <c r="L167" s="98">
        <v>1.1660850840277195E-2</v>
      </c>
      <c r="M167" s="98">
        <v>9.1914675245097967E-3</v>
      </c>
      <c r="N167" s="98">
        <v>7.3105840871082531E-3</v>
      </c>
      <c r="O167" s="98">
        <v>4.6316400351760253E-2</v>
      </c>
      <c r="P167" s="98">
        <v>6.5872293534479376E-2</v>
      </c>
      <c r="Q167" s="98">
        <v>2.6261933175555221E-2</v>
      </c>
      <c r="R167" s="98">
        <v>1.6927605302197109E-2</v>
      </c>
      <c r="S167" s="98">
        <v>1.1612912804939177E-2</v>
      </c>
      <c r="T167" s="98">
        <v>3.5212382971976861E-3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1.68601767829544E-4</v>
      </c>
      <c r="D168" s="98">
        <v>1.8100261688234283E-4</v>
      </c>
      <c r="E168" s="98">
        <v>1.7593666103590274E-4</v>
      </c>
      <c r="F168" s="98">
        <v>9.1023948229548374E-5</v>
      </c>
      <c r="G168" s="98">
        <v>0</v>
      </c>
      <c r="H168" s="98">
        <v>9.3221837833820694E-5</v>
      </c>
      <c r="I168" s="98">
        <v>8.8899593080907495E-5</v>
      </c>
      <c r="J168" s="98">
        <v>1.8848007150963714E-4</v>
      </c>
      <c r="K168" s="98">
        <v>1.0004215474101959E-4</v>
      </c>
      <c r="L168" s="98">
        <v>0</v>
      </c>
      <c r="M168" s="98">
        <v>0</v>
      </c>
      <c r="N168" s="98">
        <v>0</v>
      </c>
      <c r="O168" s="98">
        <v>2.6892650407128542E-4</v>
      </c>
      <c r="P168" s="98">
        <v>2.4436335879583554E-4</v>
      </c>
      <c r="Q168" s="98">
        <v>6.9350791613470756E-5</v>
      </c>
      <c r="R168" s="98">
        <v>7.7371919518652316E-5</v>
      </c>
      <c r="S168" s="98">
        <v>8.1009708385598576E-5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1.68601767829544E-4</v>
      </c>
      <c r="D169" s="101">
        <v>1.8100261688234283E-4</v>
      </c>
      <c r="E169" s="101">
        <v>1.7593666103590274E-4</v>
      </c>
      <c r="F169" s="101">
        <v>9.1023948229548374E-5</v>
      </c>
      <c r="G169" s="101">
        <v>0</v>
      </c>
      <c r="H169" s="101">
        <v>9.3221837833820694E-5</v>
      </c>
      <c r="I169" s="101">
        <v>8.8899593080907495E-5</v>
      </c>
      <c r="J169" s="101">
        <v>1.8848007150963714E-4</v>
      </c>
      <c r="K169" s="101">
        <v>1.0004215474101959E-4</v>
      </c>
      <c r="L169" s="101">
        <v>0</v>
      </c>
      <c r="M169" s="101">
        <v>0</v>
      </c>
      <c r="N169" s="101">
        <v>0</v>
      </c>
      <c r="O169" s="101">
        <v>2.6892650407128542E-4</v>
      </c>
      <c r="P169" s="101">
        <v>2.4436335879583554E-4</v>
      </c>
      <c r="Q169" s="101">
        <v>6.9350791613470756E-5</v>
      </c>
      <c r="R169" s="101">
        <v>7.7371919518652316E-5</v>
      </c>
      <c r="S169" s="101">
        <v>8.1009708385598576E-5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7.3287659969252072E-2</v>
      </c>
      <c r="D175" s="122">
        <v>8.1485032711128044E-2</v>
      </c>
      <c r="E175" s="122">
        <v>5.0866900575010983E-2</v>
      </c>
      <c r="F175" s="122">
        <v>0.10352821198349837</v>
      </c>
      <c r="G175" s="122">
        <v>4.0320754957883287E-2</v>
      </c>
      <c r="H175" s="122">
        <v>9.0403251364713222E-2</v>
      </c>
      <c r="I175" s="122">
        <v>0.10379082423761642</v>
      </c>
      <c r="J175" s="122">
        <v>0.13882065232537813</v>
      </c>
      <c r="K175" s="122">
        <v>7.5870625491631455E-2</v>
      </c>
      <c r="L175" s="122">
        <v>5.8534534386807627E-2</v>
      </c>
      <c r="M175" s="122">
        <v>6.7873873755450162E-2</v>
      </c>
      <c r="N175" s="122">
        <v>2.7217607979410731E-2</v>
      </c>
      <c r="O175" s="122">
        <v>0.56000976840321737</v>
      </c>
      <c r="P175" s="122">
        <v>0.86658728696387266</v>
      </c>
      <c r="Q175" s="122">
        <v>0.49317576949048342</v>
      </c>
      <c r="R175" s="122">
        <v>0.29760748840688184</v>
      </c>
      <c r="S175" s="122">
        <v>0.21370792453660736</v>
      </c>
      <c r="T175" s="122">
        <v>0.10336954676161086</v>
      </c>
      <c r="U175" s="122">
        <v>0</v>
      </c>
      <c r="V175" s="122">
        <v>0</v>
      </c>
      <c r="W175" s="122">
        <v>0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7.3287659969252072E-2</v>
      </c>
      <c r="D176" s="98">
        <v>8.1485032711128044E-2</v>
      </c>
      <c r="E176" s="98">
        <v>5.0866900575010983E-2</v>
      </c>
      <c r="F176" s="98">
        <v>0.10352821198349837</v>
      </c>
      <c r="G176" s="98">
        <v>4.0320754957883287E-2</v>
      </c>
      <c r="H176" s="98">
        <v>9.0403251364713222E-2</v>
      </c>
      <c r="I176" s="98">
        <v>0.10379082423761642</v>
      </c>
      <c r="J176" s="98">
        <v>0.13882065232537813</v>
      </c>
      <c r="K176" s="98">
        <v>7.5870625491631455E-2</v>
      </c>
      <c r="L176" s="98">
        <v>5.8534534386807627E-2</v>
      </c>
      <c r="M176" s="98">
        <v>6.7873873755450162E-2</v>
      </c>
      <c r="N176" s="98">
        <v>2.7217607979410731E-2</v>
      </c>
      <c r="O176" s="98">
        <v>0.56000976840321737</v>
      </c>
      <c r="P176" s="98">
        <v>0.86658728696387266</v>
      </c>
      <c r="Q176" s="98">
        <v>0.49317576949048342</v>
      </c>
      <c r="R176" s="98">
        <v>0.29760748840688184</v>
      </c>
      <c r="S176" s="98">
        <v>0.21370792453660736</v>
      </c>
      <c r="T176" s="98">
        <v>0.10336954676161086</v>
      </c>
      <c r="U176" s="98">
        <v>0</v>
      </c>
      <c r="V176" s="98">
        <v>0</v>
      </c>
      <c r="W176" s="98">
        <v>0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7401.2138250145235</v>
      </c>
      <c r="J3" s="117">
        <f t="shared" si="0"/>
        <v>18129.055256202104</v>
      </c>
      <c r="K3" s="117">
        <f t="shared" si="0"/>
        <v>11945.359647486785</v>
      </c>
      <c r="L3" s="117">
        <f t="shared" si="0"/>
        <v>10934.768418324695</v>
      </c>
      <c r="M3" s="117">
        <f t="shared" si="0"/>
        <v>0</v>
      </c>
      <c r="N3" s="117">
        <f t="shared" si="0"/>
        <v>3994.8861627735405</v>
      </c>
      <c r="O3" s="117">
        <f t="shared" si="0"/>
        <v>5400.2719082000413</v>
      </c>
      <c r="P3" s="117">
        <f t="shared" si="0"/>
        <v>9185.7718450530938</v>
      </c>
      <c r="Q3" s="117">
        <f t="shared" si="0"/>
        <v>11721.456271406307</v>
      </c>
      <c r="R3" s="117">
        <f t="shared" ref="R3:V3" si="1">R4+R7+R9+R19</f>
        <v>6092.1773549436648</v>
      </c>
      <c r="S3" s="117">
        <f t="shared" si="1"/>
        <v>9541.6288571177465</v>
      </c>
      <c r="T3" s="117">
        <f t="shared" si="1"/>
        <v>7848.8231200191749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5255.1786385804635</v>
      </c>
      <c r="J4" s="122">
        <f t="shared" si="3"/>
        <v>16033.270499678536</v>
      </c>
      <c r="K4" s="122">
        <f t="shared" si="3"/>
        <v>9436.1370874546483</v>
      </c>
      <c r="L4" s="122">
        <f t="shared" si="3"/>
        <v>8488.3816727295252</v>
      </c>
      <c r="M4" s="122">
        <f t="shared" si="3"/>
        <v>0</v>
      </c>
      <c r="N4" s="122">
        <f t="shared" si="3"/>
        <v>1307.0397306741129</v>
      </c>
      <c r="O4" s="122">
        <f t="shared" si="3"/>
        <v>3002.5399822573181</v>
      </c>
      <c r="P4" s="122">
        <f t="shared" si="3"/>
        <v>6866.1901363935976</v>
      </c>
      <c r="Q4" s="122">
        <f t="shared" si="3"/>
        <v>9455.0489686633682</v>
      </c>
      <c r="R4" s="122">
        <f t="shared" ref="R4:V4" si="4">SUM(R5:R6)</f>
        <v>3599.3847564087805</v>
      </c>
      <c r="S4" s="122">
        <f t="shared" si="4"/>
        <v>6913.1476197574702</v>
      </c>
      <c r="T4" s="122">
        <f t="shared" si="4"/>
        <v>5371.0657240719329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5227.439879296775</v>
      </c>
      <c r="J5" s="98">
        <v>15947.774528248074</v>
      </c>
      <c r="K5" s="98">
        <v>9382.9834430385763</v>
      </c>
      <c r="L5" s="98">
        <v>8442.873757040652</v>
      </c>
      <c r="M5" s="98">
        <v>0</v>
      </c>
      <c r="N5" s="98">
        <v>1300.7251535897585</v>
      </c>
      <c r="O5" s="98">
        <v>2986.5080691645262</v>
      </c>
      <c r="P5" s="98">
        <v>6828.177198052419</v>
      </c>
      <c r="Q5" s="98">
        <v>9405.0465978358043</v>
      </c>
      <c r="R5" s="98">
        <v>3580.1039472379816</v>
      </c>
      <c r="S5" s="98">
        <v>6875.3751411379635</v>
      </c>
      <c r="T5" s="98">
        <v>5341.1368064298504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27.738759283688541</v>
      </c>
      <c r="J6" s="98">
        <v>85.495971430461495</v>
      </c>
      <c r="K6" s="98">
        <v>53.153644416071387</v>
      </c>
      <c r="L6" s="98">
        <v>45.507915688873922</v>
      </c>
      <c r="M6" s="98">
        <v>0</v>
      </c>
      <c r="N6" s="98">
        <v>6.3145770843543021</v>
      </c>
      <c r="O6" s="98">
        <v>16.031913092791925</v>
      </c>
      <c r="P6" s="98">
        <v>38.012938341178604</v>
      </c>
      <c r="Q6" s="98">
        <v>50.002370827564299</v>
      </c>
      <c r="R6" s="98">
        <v>19.280809170798747</v>
      </c>
      <c r="S6" s="98">
        <v>37.772478619506501</v>
      </c>
      <c r="T6" s="98">
        <v>29.928917642082784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202.00847220768654</v>
      </c>
      <c r="J7" s="122">
        <f t="shared" si="6"/>
        <v>41.283422777790399</v>
      </c>
      <c r="K7" s="122">
        <f t="shared" si="6"/>
        <v>180.19507112263491</v>
      </c>
      <c r="L7" s="122">
        <f t="shared" si="6"/>
        <v>204.93374732866596</v>
      </c>
      <c r="M7" s="122">
        <f t="shared" si="6"/>
        <v>0</v>
      </c>
      <c r="N7" s="122">
        <f t="shared" si="6"/>
        <v>595.44584079883145</v>
      </c>
      <c r="O7" s="122">
        <f t="shared" si="6"/>
        <v>161.3175629357348</v>
      </c>
      <c r="P7" s="122">
        <f t="shared" si="6"/>
        <v>122.23859402819194</v>
      </c>
      <c r="Q7" s="122">
        <f t="shared" si="6"/>
        <v>180.92084095776556</v>
      </c>
      <c r="R7" s="122">
        <f t="shared" si="6"/>
        <v>272.6137729636489</v>
      </c>
      <c r="S7" s="122">
        <f t="shared" si="6"/>
        <v>395.45013644795961</v>
      </c>
      <c r="T7" s="122">
        <f t="shared" si="6"/>
        <v>267.83299570533899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202.00847220768654</v>
      </c>
      <c r="J8" s="98">
        <f>IF(RES_hhdet_in_fec!J8=0,0,RES_hhdet_in_fec!J8*1000*11630/RES_hhdet_in_new!J5)</f>
        <v>41.283422777790399</v>
      </c>
      <c r="K8" s="98">
        <f>IF(RES_hhdet_in_fec!K8=0,0,RES_hhdet_in_fec!K8*1000*11630/RES_hhdet_in_new!K5)</f>
        <v>180.19507112263491</v>
      </c>
      <c r="L8" s="98">
        <f>IF(RES_hhdet_in_fec!L8=0,0,RES_hhdet_in_fec!L8*1000*11630/RES_hhdet_in_new!L5)</f>
        <v>204.93374732866596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595.44584079883145</v>
      </c>
      <c r="O8" s="98">
        <f>IF(RES_hhdet_in_fec!O8=0,0,RES_hhdet_in_fec!O8*1000*11630/RES_hhdet_in_new!O5)</f>
        <v>161.3175629357348</v>
      </c>
      <c r="P8" s="98">
        <f>IF(RES_hhdet_in_fec!P8=0,0,RES_hhdet_in_fec!P8*1000*11630/RES_hhdet_in_new!P5)</f>
        <v>122.23859402819194</v>
      </c>
      <c r="Q8" s="98">
        <f>IF(RES_hhdet_in_fec!Q8=0,0,RES_hhdet_in_fec!Q8*1000*11630/RES_hhdet_in_new!Q5)</f>
        <v>180.92084095776556</v>
      </c>
      <c r="R8" s="98">
        <f>IF(RES_hhdet_in_fec!R8=0,0,RES_hhdet_in_fec!R8*1000*11630/RES_hhdet_in_new!R5)</f>
        <v>272.6137729636489</v>
      </c>
      <c r="S8" s="98">
        <f>IF(RES_hhdet_in_fec!S8=0,0,RES_hhdet_in_fec!S8*1000*11630/RES_hhdet_in_new!S5)</f>
        <v>395.45013644795961</v>
      </c>
      <c r="T8" s="98">
        <f>IF(RES_hhdet_in_fec!T8=0,0,RES_hhdet_in_fec!T8*1000*11630/RES_hhdet_in_new!T5)</f>
        <v>267.83299570533899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1229.978835610531</v>
      </c>
      <c r="J9" s="122">
        <v>1342.585413418215</v>
      </c>
      <c r="K9" s="122">
        <v>1583.821586400496</v>
      </c>
      <c r="L9" s="122">
        <v>1524.9527876157699</v>
      </c>
      <c r="M9" s="122">
        <v>0</v>
      </c>
      <c r="N9" s="122">
        <v>1444.4063755481586</v>
      </c>
      <c r="O9" s="122">
        <v>1477.928422672197</v>
      </c>
      <c r="P9" s="122">
        <v>1433.8904882060333</v>
      </c>
      <c r="Q9" s="122">
        <v>1347.2205716875869</v>
      </c>
      <c r="R9" s="122">
        <v>1460.1834259851298</v>
      </c>
      <c r="S9" s="122">
        <v>1473.1078883701405</v>
      </c>
      <c r="T9" s="122">
        <v>1384.5782151840808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1462.8423872457242</v>
      </c>
      <c r="O11" s="98">
        <v>2123.8884648008857</v>
      </c>
      <c r="P11" s="98">
        <v>1986.1775519541886</v>
      </c>
      <c r="Q11" s="98">
        <v>1806.4038821449651</v>
      </c>
      <c r="R11" s="98">
        <v>0</v>
      </c>
      <c r="S11" s="98">
        <v>1762.8335496382881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1749.2565081664713</v>
      </c>
      <c r="J15" s="101">
        <v>1857.5506498648024</v>
      </c>
      <c r="K15" s="101">
        <v>1984.8438099504722</v>
      </c>
      <c r="L15" s="101">
        <v>1926.2711599062934</v>
      </c>
      <c r="M15" s="101">
        <v>0</v>
      </c>
      <c r="N15" s="101">
        <v>1795.9648105097251</v>
      </c>
      <c r="O15" s="101">
        <v>1809.1612578864049</v>
      </c>
      <c r="P15" s="101">
        <v>1783.5733925768657</v>
      </c>
      <c r="Q15" s="101">
        <v>1747.1629333013732</v>
      </c>
      <c r="R15" s="101">
        <v>1795.2086762096326</v>
      </c>
      <c r="S15" s="101">
        <v>1773.3658448437291</v>
      </c>
      <c r="T15" s="101">
        <v>1698.9016882489407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1216.9968937966325</v>
      </c>
      <c r="J16" s="104">
        <v>1294.457821226945</v>
      </c>
      <c r="K16" s="104">
        <v>1388.4517851838416</v>
      </c>
      <c r="L16" s="104">
        <v>1352.9591994912596</v>
      </c>
      <c r="M16" s="104">
        <v>0</v>
      </c>
      <c r="N16" s="104">
        <v>1256.2205769121456</v>
      </c>
      <c r="O16" s="104">
        <v>1295.7905047980357</v>
      </c>
      <c r="P16" s="104">
        <v>1304.0514456474257</v>
      </c>
      <c r="Q16" s="104">
        <v>1305.4990775794306</v>
      </c>
      <c r="R16" s="104">
        <v>1379.1883105462391</v>
      </c>
      <c r="S16" s="104">
        <v>1384.1391471785846</v>
      </c>
      <c r="T16" s="104">
        <v>1342.6684187754329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359.94757468402003</v>
      </c>
      <c r="J17" s="98">
        <v>375.77045730704884</v>
      </c>
      <c r="K17" s="98">
        <v>404.91942982273031</v>
      </c>
      <c r="L17" s="98">
        <v>395.69455248440073</v>
      </c>
      <c r="M17" s="98">
        <v>0</v>
      </c>
      <c r="N17" s="98">
        <v>300.05673486962326</v>
      </c>
      <c r="O17" s="98">
        <v>329.70048819950989</v>
      </c>
      <c r="P17" s="98">
        <v>319.27375704335884</v>
      </c>
      <c r="Q17" s="98">
        <v>300.28608331612213</v>
      </c>
      <c r="R17" s="98">
        <v>361.75670865626608</v>
      </c>
      <c r="S17" s="98">
        <v>368.19577867468206</v>
      </c>
      <c r="T17" s="98">
        <v>343.98676428053273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857.04931911261269</v>
      </c>
      <c r="J18" s="98">
        <v>918.68736391989603</v>
      </c>
      <c r="K18" s="98">
        <v>983.53235536111106</v>
      </c>
      <c r="L18" s="98">
        <v>957.26464700685915</v>
      </c>
      <c r="M18" s="98">
        <v>0</v>
      </c>
      <c r="N18" s="98">
        <v>956.16384204252245</v>
      </c>
      <c r="O18" s="98">
        <v>966.09001659852572</v>
      </c>
      <c r="P18" s="98">
        <v>984.77768860406673</v>
      </c>
      <c r="Q18" s="98">
        <v>1005.2129942633085</v>
      </c>
      <c r="R18" s="98">
        <v>1017.4316018899731</v>
      </c>
      <c r="S18" s="98">
        <v>1015.9433685039028</v>
      </c>
      <c r="T18" s="98">
        <v>998.68165449490016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714.04787861584305</v>
      </c>
      <c r="J19" s="122">
        <v>711.91592032756398</v>
      </c>
      <c r="K19" s="122">
        <v>745.205902509005</v>
      </c>
      <c r="L19" s="122">
        <v>716.50021065073315</v>
      </c>
      <c r="M19" s="122">
        <v>0</v>
      </c>
      <c r="N19" s="122">
        <v>647.99421575243741</v>
      </c>
      <c r="O19" s="122">
        <v>758.48594033479196</v>
      </c>
      <c r="P19" s="122">
        <v>763.45262642527018</v>
      </c>
      <c r="Q19" s="122">
        <v>738.26589009758527</v>
      </c>
      <c r="R19" s="122">
        <v>759.99539958610626</v>
      </c>
      <c r="S19" s="122">
        <v>759.92321254217711</v>
      </c>
      <c r="T19" s="122">
        <v>825.34618505782237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928.67124420035952</v>
      </c>
      <c r="J21" s="98">
        <v>937.2913846121412</v>
      </c>
      <c r="K21" s="98">
        <v>826.72379798196323</v>
      </c>
      <c r="L21" s="98">
        <v>1026.6125914866263</v>
      </c>
      <c r="M21" s="98">
        <v>0</v>
      </c>
      <c r="N21" s="98">
        <v>301.80580426684372</v>
      </c>
      <c r="O21" s="98">
        <v>1095.6736679055728</v>
      </c>
      <c r="P21" s="98">
        <v>1065.3103159052505</v>
      </c>
      <c r="Q21" s="98">
        <v>934.99148435424411</v>
      </c>
      <c r="R21" s="98">
        <v>881.05095486492417</v>
      </c>
      <c r="S21" s="98">
        <v>877.59467871537458</v>
      </c>
      <c r="T21" s="98">
        <v>1058.2597939533537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703.0415521756114</v>
      </c>
      <c r="J22" s="33">
        <v>701.85451567200255</v>
      </c>
      <c r="K22" s="33">
        <v>742.29454909925664</v>
      </c>
      <c r="L22" s="33">
        <v>700.17850639621247</v>
      </c>
      <c r="M22" s="33">
        <v>0</v>
      </c>
      <c r="N22" s="33">
        <v>674.19225770269861</v>
      </c>
      <c r="O22" s="33">
        <v>701.97403068605763</v>
      </c>
      <c r="P22" s="33">
        <v>709.98069286024509</v>
      </c>
      <c r="Q22" s="33">
        <v>705.95694213572517</v>
      </c>
      <c r="R22" s="33">
        <v>744.25817739985985</v>
      </c>
      <c r="S22" s="33">
        <v>734.20267348792618</v>
      </c>
      <c r="T22" s="33">
        <v>728.29884801801779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12247.770037401908</v>
      </c>
      <c r="I24" s="117">
        <f t="shared" si="7"/>
        <v>11411.172813460478</v>
      </c>
      <c r="J24" s="117">
        <f t="shared" si="7"/>
        <v>11308.787556952229</v>
      </c>
      <c r="K24" s="117">
        <f t="shared" si="7"/>
        <v>9629.2600363201382</v>
      </c>
      <c r="L24" s="117">
        <f t="shared" si="7"/>
        <v>10634.366306468084</v>
      </c>
      <c r="M24" s="117">
        <f t="shared" si="7"/>
        <v>9015.5150200347562</v>
      </c>
      <c r="N24" s="117">
        <f t="shared" si="7"/>
        <v>5301.99160744043</v>
      </c>
      <c r="O24" s="117">
        <f t="shared" si="7"/>
        <v>9421.452606100378</v>
      </c>
      <c r="P24" s="117">
        <f t="shared" si="7"/>
        <v>12246.457169077541</v>
      </c>
      <c r="Q24" s="117">
        <f t="shared" si="7"/>
        <v>10418.400763936374</v>
      </c>
      <c r="R24" s="117">
        <f t="shared" ref="R24:V24" si="8">R25+R28+R30+R39</f>
        <v>10021.919487456371</v>
      </c>
      <c r="S24" s="117">
        <f t="shared" si="8"/>
        <v>9948.8483993022091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8986.1216274656363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9816.2541463379239</v>
      </c>
      <c r="I25" s="122">
        <f t="shared" si="10"/>
        <v>9296.0249713047069</v>
      </c>
      <c r="J25" s="122">
        <f t="shared" si="10"/>
        <v>9217.0858230257454</v>
      </c>
      <c r="K25" s="122">
        <f t="shared" si="10"/>
        <v>7120.8918162450245</v>
      </c>
      <c r="L25" s="122">
        <f t="shared" si="10"/>
        <v>8155.3174606093562</v>
      </c>
      <c r="M25" s="122">
        <f t="shared" si="10"/>
        <v>6565.4150533509173</v>
      </c>
      <c r="N25" s="122">
        <f t="shared" si="10"/>
        <v>2611.0581634432674</v>
      </c>
      <c r="O25" s="122">
        <f t="shared" si="10"/>
        <v>7025.2711687624151</v>
      </c>
      <c r="P25" s="122">
        <f t="shared" si="10"/>
        <v>9927.6218479543768</v>
      </c>
      <c r="Q25" s="122">
        <f t="shared" si="10"/>
        <v>8154.9583722671796</v>
      </c>
      <c r="R25" s="122">
        <f t="shared" ref="R25:V25" si="11">SUM(R26:R27)</f>
        <v>7529.543623341794</v>
      </c>
      <c r="S25" s="122">
        <f t="shared" si="11"/>
        <v>7321.1400730298265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6208.3369683958617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9685.9207976623093</v>
      </c>
      <c r="I26" s="98">
        <v>9178.9103260982229</v>
      </c>
      <c r="J26" s="98">
        <v>9099.283430836882</v>
      </c>
      <c r="K26" s="98">
        <v>7024.3221991134415</v>
      </c>
      <c r="L26" s="98">
        <v>8049.4310025037612</v>
      </c>
      <c r="M26" s="98">
        <v>6478.6172199629809</v>
      </c>
      <c r="N26" s="98">
        <v>2579.3772958550176</v>
      </c>
      <c r="O26" s="98">
        <v>6928.0555161199272</v>
      </c>
      <c r="P26" s="98">
        <v>9780.0360321756107</v>
      </c>
      <c r="Q26" s="98">
        <v>8036.3455784760408</v>
      </c>
      <c r="R26" s="98">
        <v>7418.8779892640678</v>
      </c>
      <c r="S26" s="98">
        <v>7212.6786316781527</v>
      </c>
      <c r="T26" s="98">
        <v>0</v>
      </c>
      <c r="U26" s="98">
        <v>0</v>
      </c>
      <c r="V26" s="98">
        <v>0</v>
      </c>
      <c r="W26" s="98">
        <v>6115.1780333345587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130.33334867561379</v>
      </c>
      <c r="I27" s="98">
        <v>117.11464520648444</v>
      </c>
      <c r="J27" s="98">
        <v>117.80239218886277</v>
      </c>
      <c r="K27" s="98">
        <v>96.569617131583001</v>
      </c>
      <c r="L27" s="98">
        <v>105.88645810559497</v>
      </c>
      <c r="M27" s="98">
        <v>86.797833387936052</v>
      </c>
      <c r="N27" s="98">
        <v>31.680867588249679</v>
      </c>
      <c r="O27" s="98">
        <v>97.215652642487896</v>
      </c>
      <c r="P27" s="98">
        <v>147.58581577876566</v>
      </c>
      <c r="Q27" s="98">
        <v>118.61279379113915</v>
      </c>
      <c r="R27" s="98">
        <v>110.66563407772651</v>
      </c>
      <c r="S27" s="98">
        <v>108.46144135167356</v>
      </c>
      <c r="T27" s="98">
        <v>0</v>
      </c>
      <c r="U27" s="98">
        <v>0</v>
      </c>
      <c r="V27" s="98">
        <v>0</v>
      </c>
      <c r="W27" s="98">
        <v>93.158935061303424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284.24019654159395</v>
      </c>
      <c r="I28" s="122">
        <f t="shared" si="13"/>
        <v>164.97631179649605</v>
      </c>
      <c r="J28" s="122">
        <f t="shared" si="13"/>
        <v>35.205251202634678</v>
      </c>
      <c r="K28" s="122">
        <f t="shared" si="13"/>
        <v>173.09989019718114</v>
      </c>
      <c r="L28" s="122">
        <f t="shared" si="13"/>
        <v>243.82676694778226</v>
      </c>
      <c r="M28" s="122">
        <f t="shared" si="13"/>
        <v>231.53399833279673</v>
      </c>
      <c r="N28" s="122">
        <f t="shared" si="13"/>
        <v>597.49237031384382</v>
      </c>
      <c r="O28" s="122">
        <f t="shared" si="13"/>
        <v>159.84107282724204</v>
      </c>
      <c r="P28" s="122">
        <f t="shared" si="13"/>
        <v>121.56993154376438</v>
      </c>
      <c r="Q28" s="122">
        <f t="shared" si="13"/>
        <v>178.08157228580058</v>
      </c>
      <c r="R28" s="122">
        <f t="shared" si="13"/>
        <v>275.04782450796716</v>
      </c>
      <c r="S28" s="122">
        <f t="shared" si="13"/>
        <v>395.27288403359478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252.15512606959476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284.24019654159395</v>
      </c>
      <c r="I29" s="98">
        <f>IF(RES_hhdet_in_fec!I29=0,0,RES_hhdet_in_fec!I29*1000*11630/RES_hhdet_in_new!I26)</f>
        <v>164.97631179649605</v>
      </c>
      <c r="J29" s="98">
        <f>IF(RES_hhdet_in_fec!J29=0,0,RES_hhdet_in_fec!J29*1000*11630/RES_hhdet_in_new!J26)</f>
        <v>35.205251202634678</v>
      </c>
      <c r="K29" s="98">
        <f>IF(RES_hhdet_in_fec!K29=0,0,RES_hhdet_in_fec!K29*1000*11630/RES_hhdet_in_new!K26)</f>
        <v>173.09989019718114</v>
      </c>
      <c r="L29" s="98">
        <f>IF(RES_hhdet_in_fec!L29=0,0,RES_hhdet_in_fec!L29*1000*11630/RES_hhdet_in_new!L26)</f>
        <v>243.82676694778226</v>
      </c>
      <c r="M29" s="98">
        <f>IF(RES_hhdet_in_fec!M29=0,0,RES_hhdet_in_fec!M29*1000*11630/RES_hhdet_in_new!M26)</f>
        <v>231.53399833279673</v>
      </c>
      <c r="N29" s="98">
        <f>IF(RES_hhdet_in_fec!N29=0,0,RES_hhdet_in_fec!N29*1000*11630/RES_hhdet_in_new!N26)</f>
        <v>597.49237031384382</v>
      </c>
      <c r="O29" s="98">
        <f>IF(RES_hhdet_in_fec!O29=0,0,RES_hhdet_in_fec!O29*1000*11630/RES_hhdet_in_new!O26)</f>
        <v>159.84107282724204</v>
      </c>
      <c r="P29" s="98">
        <f>IF(RES_hhdet_in_fec!P29=0,0,RES_hhdet_in_fec!P29*1000*11630/RES_hhdet_in_new!P26)</f>
        <v>121.56993154376438</v>
      </c>
      <c r="Q29" s="98">
        <f>IF(RES_hhdet_in_fec!Q29=0,0,RES_hhdet_in_fec!Q29*1000*11630/RES_hhdet_in_new!Q26)</f>
        <v>178.08157228580058</v>
      </c>
      <c r="R29" s="98">
        <f>IF(RES_hhdet_in_fec!R29=0,0,RES_hhdet_in_fec!R29*1000*11630/RES_hhdet_in_new!R26)</f>
        <v>275.04782450796716</v>
      </c>
      <c r="S29" s="98">
        <f>IF(RES_hhdet_in_fec!S29=0,0,RES_hhdet_in_fec!S29*1000*11630/RES_hhdet_in_new!S26)</f>
        <v>395.27288403359478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252.15512606959476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1400.2962265182512</v>
      </c>
      <c r="I30" s="122">
        <v>1235.8028195557008</v>
      </c>
      <c r="J30" s="122">
        <v>1343.7738900113632</v>
      </c>
      <c r="K30" s="122">
        <v>1589.6569174297133</v>
      </c>
      <c r="L30" s="122">
        <v>1522.2205070965354</v>
      </c>
      <c r="M30" s="122">
        <v>1541.3704659300392</v>
      </c>
      <c r="N30" s="122">
        <v>1444.5882160305082</v>
      </c>
      <c r="O30" s="122">
        <v>1477.9059547926297</v>
      </c>
      <c r="P30" s="122">
        <v>1433.9635338477908</v>
      </c>
      <c r="Q30" s="122">
        <v>1347.2220163884949</v>
      </c>
      <c r="R30" s="122">
        <v>1457.1921291081255</v>
      </c>
      <c r="S30" s="122">
        <v>1472.3630770861155</v>
      </c>
      <c r="T30" s="122">
        <v>0</v>
      </c>
      <c r="U30" s="122">
        <v>0</v>
      </c>
      <c r="V30" s="122">
        <v>0</v>
      </c>
      <c r="W30" s="122">
        <v>1605.1327502600338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2014.5895388894478</v>
      </c>
      <c r="I31" s="98">
        <v>1918.3339554393217</v>
      </c>
      <c r="J31" s="98">
        <v>2067.8749933305216</v>
      </c>
      <c r="K31" s="98">
        <v>2186.8815076354254</v>
      </c>
      <c r="L31" s="98">
        <v>2053.3281986753291</v>
      </c>
      <c r="M31" s="98">
        <v>1685.9386050415631</v>
      </c>
      <c r="N31" s="98">
        <v>1462.8423872457242</v>
      </c>
      <c r="O31" s="98">
        <v>2123.8884648008861</v>
      </c>
      <c r="P31" s="98">
        <v>1986.1775519541886</v>
      </c>
      <c r="Q31" s="98">
        <v>1806.4038821449651</v>
      </c>
      <c r="R31" s="98">
        <v>0</v>
      </c>
      <c r="S31" s="98">
        <v>1762.8335496382881</v>
      </c>
      <c r="T31" s="98">
        <v>0</v>
      </c>
      <c r="U31" s="98">
        <v>0</v>
      </c>
      <c r="V31" s="98">
        <v>0</v>
      </c>
      <c r="W31" s="98">
        <v>1778.137631966345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1466.7490608856615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394.62127145519366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1072.1277894304678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1757.8527992266627</v>
      </c>
      <c r="I35" s="101">
        <v>1749.2565081664713</v>
      </c>
      <c r="J35" s="101">
        <v>1857.5506498648026</v>
      </c>
      <c r="K35" s="101">
        <v>1984.843809950472</v>
      </c>
      <c r="L35" s="101">
        <v>1926.2711599062941</v>
      </c>
      <c r="M35" s="101">
        <v>1893.6624084146538</v>
      </c>
      <c r="N35" s="101">
        <v>1795.9648105097256</v>
      </c>
      <c r="O35" s="101">
        <v>1809.1612578864053</v>
      </c>
      <c r="P35" s="101">
        <v>1783.5733925768657</v>
      </c>
      <c r="Q35" s="101">
        <v>1747.1629333013734</v>
      </c>
      <c r="R35" s="101">
        <v>1795.2086762096317</v>
      </c>
      <c r="S35" s="101">
        <v>1773.3658448437291</v>
      </c>
      <c r="T35" s="101">
        <v>0</v>
      </c>
      <c r="U35" s="101">
        <v>0</v>
      </c>
      <c r="V35" s="101">
        <v>0</v>
      </c>
      <c r="W35" s="101">
        <v>1821.9433201326592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1216.9683797341359</v>
      </c>
      <c r="I36" s="104">
        <v>1216.996893796633</v>
      </c>
      <c r="J36" s="104">
        <v>1294.457821226945</v>
      </c>
      <c r="K36" s="104">
        <v>1388.4517851838416</v>
      </c>
      <c r="L36" s="104">
        <v>1352.9591994912598</v>
      </c>
      <c r="M36" s="104">
        <v>1334.5755034191643</v>
      </c>
      <c r="N36" s="104">
        <v>1256.2205769121454</v>
      </c>
      <c r="O36" s="104">
        <v>1295.7905047980357</v>
      </c>
      <c r="P36" s="104">
        <v>1304.0514456474259</v>
      </c>
      <c r="Q36" s="104">
        <v>1305.4990775794304</v>
      </c>
      <c r="R36" s="104">
        <v>1379.1883105462391</v>
      </c>
      <c r="S36" s="104">
        <v>1384.1391471785851</v>
      </c>
      <c r="T36" s="104">
        <v>0</v>
      </c>
      <c r="U36" s="104">
        <v>0</v>
      </c>
      <c r="V36" s="104">
        <v>0</v>
      </c>
      <c r="W36" s="104">
        <v>1467.6764254243803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356.82322001592729</v>
      </c>
      <c r="I37" s="98">
        <v>359.94757468402014</v>
      </c>
      <c r="J37" s="98">
        <v>375.77045730704873</v>
      </c>
      <c r="K37" s="98">
        <v>404.91942982273031</v>
      </c>
      <c r="L37" s="98">
        <v>395.69455248440073</v>
      </c>
      <c r="M37" s="98">
        <v>380.14569190136308</v>
      </c>
      <c r="N37" s="98">
        <v>300.05673486962326</v>
      </c>
      <c r="O37" s="98">
        <v>329.70048819950995</v>
      </c>
      <c r="P37" s="98">
        <v>319.27375704335884</v>
      </c>
      <c r="Q37" s="98">
        <v>300.28608331612207</v>
      </c>
      <c r="R37" s="98">
        <v>361.75670865626608</v>
      </c>
      <c r="S37" s="98">
        <v>368.195778674682</v>
      </c>
      <c r="T37" s="98">
        <v>0</v>
      </c>
      <c r="U37" s="98">
        <v>0</v>
      </c>
      <c r="V37" s="98">
        <v>0</v>
      </c>
      <c r="W37" s="98">
        <v>357.13518848433256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860.14515971820845</v>
      </c>
      <c r="I38" s="98">
        <v>857.04931911261292</v>
      </c>
      <c r="J38" s="98">
        <v>918.68736391989626</v>
      </c>
      <c r="K38" s="98">
        <v>983.5323553611114</v>
      </c>
      <c r="L38" s="98">
        <v>957.26464700685904</v>
      </c>
      <c r="M38" s="98">
        <v>954.42981151780145</v>
      </c>
      <c r="N38" s="98">
        <v>956.16384204252211</v>
      </c>
      <c r="O38" s="98">
        <v>966.09001659852584</v>
      </c>
      <c r="P38" s="98">
        <v>984.77768860406684</v>
      </c>
      <c r="Q38" s="98">
        <v>1005.2129942633084</v>
      </c>
      <c r="R38" s="98">
        <v>1017.4316018899731</v>
      </c>
      <c r="S38" s="98">
        <v>1015.9433685039029</v>
      </c>
      <c r="T38" s="98">
        <v>0</v>
      </c>
      <c r="U38" s="98">
        <v>0</v>
      </c>
      <c r="V38" s="98">
        <v>0</v>
      </c>
      <c r="W38" s="98">
        <v>1110.5412369400476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746.97946800414013</v>
      </c>
      <c r="I39" s="122">
        <v>714.36871080357446</v>
      </c>
      <c r="J39" s="122">
        <v>712.72259271248504</v>
      </c>
      <c r="K39" s="122">
        <v>745.61141244821999</v>
      </c>
      <c r="L39" s="122">
        <v>713.00157181441034</v>
      </c>
      <c r="M39" s="122">
        <v>677.19550242100286</v>
      </c>
      <c r="N39" s="122">
        <v>648.8528576528106</v>
      </c>
      <c r="O39" s="122">
        <v>758.43440971809093</v>
      </c>
      <c r="P39" s="122">
        <v>763.30185573160747</v>
      </c>
      <c r="Q39" s="122">
        <v>738.13880299489688</v>
      </c>
      <c r="R39" s="122">
        <v>760.13591049848333</v>
      </c>
      <c r="S39" s="122">
        <v>760.07236515267198</v>
      </c>
      <c r="T39" s="122">
        <v>0</v>
      </c>
      <c r="U39" s="122">
        <v>0</v>
      </c>
      <c r="V39" s="122">
        <v>0</v>
      </c>
      <c r="W39" s="122">
        <v>920.49678274014582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894.31842689420705</v>
      </c>
      <c r="I40" s="98">
        <v>928.67124420035952</v>
      </c>
      <c r="J40" s="98">
        <v>937.2913846121412</v>
      </c>
      <c r="K40" s="98">
        <v>826.72379798196346</v>
      </c>
      <c r="L40" s="98">
        <v>1026.6125914866266</v>
      </c>
      <c r="M40" s="98">
        <v>960.74998705461007</v>
      </c>
      <c r="N40" s="98">
        <v>301.80580426684378</v>
      </c>
      <c r="O40" s="98">
        <v>1095.673667905573</v>
      </c>
      <c r="P40" s="98">
        <v>1065.3103159052505</v>
      </c>
      <c r="Q40" s="98">
        <v>934.99148435424422</v>
      </c>
      <c r="R40" s="98">
        <v>881.05095486492417</v>
      </c>
      <c r="S40" s="98">
        <v>877.59467871537447</v>
      </c>
      <c r="T40" s="98">
        <v>0</v>
      </c>
      <c r="U40" s="98">
        <v>0</v>
      </c>
      <c r="V40" s="98">
        <v>0</v>
      </c>
      <c r="W40" s="98">
        <v>1189.0681310272305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739.74176476041737</v>
      </c>
      <c r="I41" s="33">
        <v>703.04155217561129</v>
      </c>
      <c r="J41" s="33">
        <v>701.85451567200266</v>
      </c>
      <c r="K41" s="33">
        <v>742.29454909925653</v>
      </c>
      <c r="L41" s="33">
        <v>700.1785063962127</v>
      </c>
      <c r="M41" s="33">
        <v>662.28488335381678</v>
      </c>
      <c r="N41" s="33">
        <v>674.19225770269861</v>
      </c>
      <c r="O41" s="33">
        <v>701.97403068605763</v>
      </c>
      <c r="P41" s="33">
        <v>709.9806928602452</v>
      </c>
      <c r="Q41" s="33">
        <v>705.9569421357254</v>
      </c>
      <c r="R41" s="33">
        <v>744.25817739985996</v>
      </c>
      <c r="S41" s="33">
        <v>734.20267348792606</v>
      </c>
      <c r="T41" s="33">
        <v>0</v>
      </c>
      <c r="U41" s="33">
        <v>0</v>
      </c>
      <c r="V41" s="33">
        <v>0</v>
      </c>
      <c r="W41" s="33">
        <v>834.17027793358295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11766.260233831001</v>
      </c>
      <c r="D43" s="117">
        <f t="shared" si="14"/>
        <v>12253.994908046279</v>
      </c>
      <c r="E43" s="117">
        <f t="shared" si="14"/>
        <v>14019.508638918789</v>
      </c>
      <c r="F43" s="117">
        <f t="shared" si="14"/>
        <v>13313.515660963983</v>
      </c>
      <c r="G43" s="117">
        <f t="shared" si="14"/>
        <v>13852.842201400463</v>
      </c>
      <c r="H43" s="117">
        <f t="shared" si="14"/>
        <v>13992.109763940636</v>
      </c>
      <c r="I43" s="117">
        <f t="shared" si="14"/>
        <v>12866.697024305986</v>
      </c>
      <c r="J43" s="117">
        <f t="shared" si="14"/>
        <v>12796.756964210508</v>
      </c>
      <c r="K43" s="117">
        <f t="shared" si="14"/>
        <v>11703.09601263243</v>
      </c>
      <c r="L43" s="117">
        <f t="shared" si="14"/>
        <v>10979.269326134228</v>
      </c>
      <c r="M43" s="117">
        <f t="shared" si="14"/>
        <v>14476.390594012768</v>
      </c>
      <c r="N43" s="117">
        <f t="shared" si="14"/>
        <v>11988.280791474475</v>
      </c>
      <c r="O43" s="117">
        <f t="shared" si="14"/>
        <v>6788.8226756469558</v>
      </c>
      <c r="P43" s="117">
        <f t="shared" si="14"/>
        <v>6659.0480348582951</v>
      </c>
      <c r="Q43" s="117">
        <f t="shared" si="14"/>
        <v>0</v>
      </c>
      <c r="R43" s="117">
        <f t="shared" ref="R43:V43" si="15">R44+R47+R49+R58</f>
        <v>8190.6569749991149</v>
      </c>
      <c r="S43" s="117">
        <f t="shared" si="15"/>
        <v>8424.6741448598714</v>
      </c>
      <c r="T43" s="117">
        <f t="shared" si="15"/>
        <v>7322.9747172236994</v>
      </c>
      <c r="U43" s="117">
        <f t="shared" si="15"/>
        <v>7942.3611681106158</v>
      </c>
      <c r="V43" s="117">
        <f t="shared" si="15"/>
        <v>8583.1002879811713</v>
      </c>
      <c r="W43" s="117">
        <f t="shared" ref="W43" si="16">W44+W47+W49+W58</f>
        <v>7895.5685001160837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9643.6679331778669</v>
      </c>
      <c r="D44" s="122">
        <f t="shared" si="17"/>
        <v>10015.317553827876</v>
      </c>
      <c r="E44" s="122">
        <f t="shared" si="17"/>
        <v>11740.66895955996</v>
      </c>
      <c r="F44" s="122">
        <f t="shared" si="17"/>
        <v>10989.006877001377</v>
      </c>
      <c r="G44" s="122">
        <f t="shared" si="17"/>
        <v>11507.715530143178</v>
      </c>
      <c r="H44" s="122">
        <f t="shared" si="17"/>
        <v>11559.488269326075</v>
      </c>
      <c r="I44" s="122">
        <f t="shared" si="17"/>
        <v>10748.679068859006</v>
      </c>
      <c r="J44" s="122">
        <f t="shared" si="17"/>
        <v>10630.900158068089</v>
      </c>
      <c r="K44" s="122">
        <f t="shared" si="17"/>
        <v>9163.5372651212056</v>
      </c>
      <c r="L44" s="122">
        <f t="shared" si="17"/>
        <v>8452.3260218405394</v>
      </c>
      <c r="M44" s="122">
        <f t="shared" si="17"/>
        <v>11942.639304245326</v>
      </c>
      <c r="N44" s="122">
        <f t="shared" si="17"/>
        <v>9208.6926513535418</v>
      </c>
      <c r="O44" s="122">
        <f t="shared" si="17"/>
        <v>4364.8924563224828</v>
      </c>
      <c r="P44" s="122">
        <f t="shared" si="17"/>
        <v>4335.93910192986</v>
      </c>
      <c r="Q44" s="122">
        <f t="shared" si="17"/>
        <v>0</v>
      </c>
      <c r="R44" s="122">
        <f t="shared" ref="R44:V44" si="18">SUM(R45:R46)</f>
        <v>5687.5214655765649</v>
      </c>
      <c r="S44" s="122">
        <f t="shared" si="18"/>
        <v>5793.2006509013618</v>
      </c>
      <c r="T44" s="122">
        <f t="shared" si="18"/>
        <v>4877.6331244799076</v>
      </c>
      <c r="U44" s="122">
        <f t="shared" si="18"/>
        <v>5368.5885647253854</v>
      </c>
      <c r="V44" s="122">
        <f t="shared" si="18"/>
        <v>5836.9333923355443</v>
      </c>
      <c r="W44" s="122">
        <f t="shared" ref="W44" si="19">SUM(W45:W46)</f>
        <v>5083.6898237971927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9539.2526074558536</v>
      </c>
      <c r="D45" s="98">
        <v>9902.3423062333059</v>
      </c>
      <c r="E45" s="98">
        <v>11614.243668661778</v>
      </c>
      <c r="F45" s="98">
        <v>10861.51970618109</v>
      </c>
      <c r="G45" s="98">
        <v>11374.464529257932</v>
      </c>
      <c r="H45" s="98">
        <v>11427.400952479595</v>
      </c>
      <c r="I45" s="98">
        <v>10632.009292188492</v>
      </c>
      <c r="J45" s="98">
        <v>10513.688450391375</v>
      </c>
      <c r="K45" s="98">
        <v>9056.1804658229412</v>
      </c>
      <c r="L45" s="98">
        <v>8357.3953419750578</v>
      </c>
      <c r="M45" s="98">
        <v>11805.754065732717</v>
      </c>
      <c r="N45" s="98">
        <v>9111.5316446795023</v>
      </c>
      <c r="O45" s="98">
        <v>4312.1458117239845</v>
      </c>
      <c r="P45" s="98">
        <v>4279.404241201044</v>
      </c>
      <c r="Q45" s="98">
        <v>0</v>
      </c>
      <c r="R45" s="98">
        <v>5613.859384536313</v>
      </c>
      <c r="S45" s="98">
        <v>5717.4871452041943</v>
      </c>
      <c r="T45" s="98">
        <v>4813.5755193782052</v>
      </c>
      <c r="U45" s="98">
        <v>5297.8267035128638</v>
      </c>
      <c r="V45" s="98">
        <v>5759.7146107594317</v>
      </c>
      <c r="W45" s="98">
        <v>5016.2527995476976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104.41532572201412</v>
      </c>
      <c r="D46" s="98">
        <v>112.97524759456941</v>
      </c>
      <c r="E46" s="98">
        <v>126.42529089818127</v>
      </c>
      <c r="F46" s="98">
        <v>127.48717082028703</v>
      </c>
      <c r="G46" s="98">
        <v>133.25100088524621</v>
      </c>
      <c r="H46" s="98">
        <v>132.08731684647987</v>
      </c>
      <c r="I46" s="98">
        <v>116.66977667051394</v>
      </c>
      <c r="J46" s="98">
        <v>117.21170767671289</v>
      </c>
      <c r="K46" s="98">
        <v>107.35679929826527</v>
      </c>
      <c r="L46" s="98">
        <v>94.930679865481409</v>
      </c>
      <c r="M46" s="98">
        <v>136.8852385126078</v>
      </c>
      <c r="N46" s="98">
        <v>97.161006674039257</v>
      </c>
      <c r="O46" s="98">
        <v>52.746644598498129</v>
      </c>
      <c r="P46" s="98">
        <v>56.534860728816355</v>
      </c>
      <c r="Q46" s="98">
        <v>0</v>
      </c>
      <c r="R46" s="98">
        <v>73.662081040251678</v>
      </c>
      <c r="S46" s="98">
        <v>75.71350569716769</v>
      </c>
      <c r="T46" s="98">
        <v>64.057605101702649</v>
      </c>
      <c r="U46" s="98">
        <v>70.76186121252141</v>
      </c>
      <c r="V46" s="98">
        <v>77.21878157611232</v>
      </c>
      <c r="W46" s="98">
        <v>67.437024249495224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151.82925200964246</v>
      </c>
      <c r="D47" s="122">
        <f t="shared" si="20"/>
        <v>89.102792073758621</v>
      </c>
      <c r="E47" s="122">
        <f t="shared" si="20"/>
        <v>221.56897102472314</v>
      </c>
      <c r="F47" s="122">
        <f t="shared" si="20"/>
        <v>97.830018552511106</v>
      </c>
      <c r="G47" s="122">
        <f t="shared" si="20"/>
        <v>230.38905870528899</v>
      </c>
      <c r="H47" s="122">
        <f t="shared" si="20"/>
        <v>284.83660048660551</v>
      </c>
      <c r="I47" s="122">
        <f t="shared" si="20"/>
        <v>163.90285275153661</v>
      </c>
      <c r="J47" s="122">
        <f t="shared" si="20"/>
        <v>35.389647784408965</v>
      </c>
      <c r="K47" s="122">
        <f t="shared" si="20"/>
        <v>172.82281943199783</v>
      </c>
      <c r="L47" s="122">
        <f t="shared" si="20"/>
        <v>243.72933406206769</v>
      </c>
      <c r="M47" s="122">
        <f t="shared" si="20"/>
        <v>231.32223671917453</v>
      </c>
      <c r="N47" s="122">
        <f t="shared" si="20"/>
        <v>597.4244824369498</v>
      </c>
      <c r="O47" s="122">
        <f t="shared" si="20"/>
        <v>159.89668786436317</v>
      </c>
      <c r="P47" s="122">
        <f t="shared" si="20"/>
        <v>121.63952827733411</v>
      </c>
      <c r="Q47" s="122">
        <f t="shared" si="20"/>
        <v>0</v>
      </c>
      <c r="R47" s="122">
        <f t="shared" si="20"/>
        <v>271.84821464917411</v>
      </c>
      <c r="S47" s="122">
        <f t="shared" si="20"/>
        <v>393.11562974715571</v>
      </c>
      <c r="T47" s="122">
        <f t="shared" si="20"/>
        <v>226.67565955616368</v>
      </c>
      <c r="U47" s="122">
        <f t="shared" si="20"/>
        <v>252.19356904889565</v>
      </c>
      <c r="V47" s="122">
        <f t="shared" si="20"/>
        <v>308.88645483212053</v>
      </c>
      <c r="W47" s="122">
        <f t="shared" si="20"/>
        <v>251.18151566505114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151.82925200964246</v>
      </c>
      <c r="D48" s="98">
        <f>IF(RES_hhdet_in_fec!D48=0,0,RES_hhdet_in_fec!D48*1000*11630/RES_hhdet_in_new!D45)</f>
        <v>89.102792073758621</v>
      </c>
      <c r="E48" s="98">
        <f>IF(RES_hhdet_in_fec!E48=0,0,RES_hhdet_in_fec!E48*1000*11630/RES_hhdet_in_new!E45)</f>
        <v>221.56897102472314</v>
      </c>
      <c r="F48" s="98">
        <f>IF(RES_hhdet_in_fec!F48=0,0,RES_hhdet_in_fec!F48*1000*11630/RES_hhdet_in_new!F45)</f>
        <v>97.830018552511106</v>
      </c>
      <c r="G48" s="98">
        <f>IF(RES_hhdet_in_fec!G48=0,0,RES_hhdet_in_fec!G48*1000*11630/RES_hhdet_in_new!G45)</f>
        <v>230.38905870528899</v>
      </c>
      <c r="H48" s="98">
        <f>IF(RES_hhdet_in_fec!H48=0,0,RES_hhdet_in_fec!H48*1000*11630/RES_hhdet_in_new!H45)</f>
        <v>284.83660048660551</v>
      </c>
      <c r="I48" s="98">
        <f>IF(RES_hhdet_in_fec!I48=0,0,RES_hhdet_in_fec!I48*1000*11630/RES_hhdet_in_new!I45)</f>
        <v>163.90285275153661</v>
      </c>
      <c r="J48" s="98">
        <f>IF(RES_hhdet_in_fec!J48=0,0,RES_hhdet_in_fec!J48*1000*11630/RES_hhdet_in_new!J45)</f>
        <v>35.389647784408965</v>
      </c>
      <c r="K48" s="98">
        <f>IF(RES_hhdet_in_fec!K48=0,0,RES_hhdet_in_fec!K48*1000*11630/RES_hhdet_in_new!K45)</f>
        <v>172.82281943199783</v>
      </c>
      <c r="L48" s="98">
        <f>IF(RES_hhdet_in_fec!L48=0,0,RES_hhdet_in_fec!L48*1000*11630/RES_hhdet_in_new!L45)</f>
        <v>243.72933406206769</v>
      </c>
      <c r="M48" s="98">
        <f>IF(RES_hhdet_in_fec!M48=0,0,RES_hhdet_in_fec!M48*1000*11630/RES_hhdet_in_new!M45)</f>
        <v>231.32223671917453</v>
      </c>
      <c r="N48" s="98">
        <f>IF(RES_hhdet_in_fec!N48=0,0,RES_hhdet_in_fec!N48*1000*11630/RES_hhdet_in_new!N45)</f>
        <v>597.4244824369498</v>
      </c>
      <c r="O48" s="98">
        <f>IF(RES_hhdet_in_fec!O48=0,0,RES_hhdet_in_fec!O48*1000*11630/RES_hhdet_in_new!O45)</f>
        <v>159.89668786436317</v>
      </c>
      <c r="P48" s="98">
        <f>IF(RES_hhdet_in_fec!P48=0,0,RES_hhdet_in_fec!P48*1000*11630/RES_hhdet_in_new!P45)</f>
        <v>121.63952827733411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271.84821464917411</v>
      </c>
      <c r="S48" s="98">
        <f>IF(RES_hhdet_in_fec!S48=0,0,RES_hhdet_in_fec!S48*1000*11630/RES_hhdet_in_new!S45)</f>
        <v>393.11562974715571</v>
      </c>
      <c r="T48" s="98">
        <f>IF(RES_hhdet_in_fec!T48=0,0,RES_hhdet_in_fec!T48*1000*11630/RES_hhdet_in_new!T45)</f>
        <v>226.67565955616368</v>
      </c>
      <c r="U48" s="98">
        <f>IF(RES_hhdet_in_fec!U48=0,0,RES_hhdet_in_fec!U48*1000*11630/RES_hhdet_in_new!U45)</f>
        <v>252.19356904889565</v>
      </c>
      <c r="V48" s="98">
        <f>IF(RES_hhdet_in_fec!V48=0,0,RES_hhdet_in_fec!V48*1000*11630/RES_hhdet_in_new!V45)</f>
        <v>308.88645483212053</v>
      </c>
      <c r="W48" s="98">
        <f>IF(RES_hhdet_in_fec!W48=0,0,RES_hhdet_in_fec!W48*1000*11630/RES_hhdet_in_new!W45)</f>
        <v>251.18151566505114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1339.3111649034145</v>
      </c>
      <c r="D49" s="122">
        <v>1438.0801294515722</v>
      </c>
      <c r="E49" s="122">
        <v>1368.1583163860732</v>
      </c>
      <c r="F49" s="122">
        <v>1486.1350630420002</v>
      </c>
      <c r="G49" s="122">
        <v>1390.5595883900946</v>
      </c>
      <c r="H49" s="122">
        <v>1400.8211360751773</v>
      </c>
      <c r="I49" s="122">
        <v>1239.796359265518</v>
      </c>
      <c r="J49" s="122">
        <v>1417.7237569965041</v>
      </c>
      <c r="K49" s="122">
        <v>1621.1096600721214</v>
      </c>
      <c r="L49" s="122">
        <v>1570.1900654424962</v>
      </c>
      <c r="M49" s="122">
        <v>1625.1815668511636</v>
      </c>
      <c r="N49" s="122">
        <v>1533.2772083133425</v>
      </c>
      <c r="O49" s="122">
        <v>1505.5984830027912</v>
      </c>
      <c r="P49" s="122">
        <v>1438.1719888776331</v>
      </c>
      <c r="Q49" s="122">
        <v>0</v>
      </c>
      <c r="R49" s="122">
        <v>1471.3924155341906</v>
      </c>
      <c r="S49" s="122">
        <v>1478.6433935631185</v>
      </c>
      <c r="T49" s="122">
        <v>1397.066370806444</v>
      </c>
      <c r="U49" s="122">
        <v>1474.2241279826037</v>
      </c>
      <c r="V49" s="122">
        <v>1468.307652496816</v>
      </c>
      <c r="W49" s="122">
        <v>1640.4138988259047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2149.0716569896567</v>
      </c>
      <c r="D50" s="98">
        <v>2122.8569560288979</v>
      </c>
      <c r="E50" s="98">
        <v>2201.0779737730909</v>
      </c>
      <c r="F50" s="98">
        <v>2198.4182600473641</v>
      </c>
      <c r="G50" s="98">
        <v>2130.6888404252759</v>
      </c>
      <c r="H50" s="98">
        <v>2146.9616880522144</v>
      </c>
      <c r="I50" s="98">
        <v>2084.986274171571</v>
      </c>
      <c r="J50" s="98">
        <v>2308.9345221032127</v>
      </c>
      <c r="K50" s="98">
        <v>2364.4116132952299</v>
      </c>
      <c r="L50" s="98">
        <v>2235.9888757698714</v>
      </c>
      <c r="M50" s="98">
        <v>2299.8882686744228</v>
      </c>
      <c r="N50" s="98">
        <v>2176.3953457926764</v>
      </c>
      <c r="O50" s="98">
        <v>1839.6735848341191</v>
      </c>
      <c r="P50" s="98">
        <v>1857.5284682715223</v>
      </c>
      <c r="Q50" s="98">
        <v>0</v>
      </c>
      <c r="R50" s="98">
        <v>1994.1366604519269</v>
      </c>
      <c r="S50" s="98">
        <v>1617.2697795726579</v>
      </c>
      <c r="T50" s="98">
        <v>1629.3489853989208</v>
      </c>
      <c r="U50" s="98">
        <v>1755.3057547368926</v>
      </c>
      <c r="V50" s="98">
        <v>1663.8506054424031</v>
      </c>
      <c r="W50" s="98">
        <v>1893.6092597719783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1261.2074271920176</v>
      </c>
      <c r="D51" s="98">
        <v>0</v>
      </c>
      <c r="E51" s="98">
        <v>1298.8563936798173</v>
      </c>
      <c r="F51" s="98">
        <v>0</v>
      </c>
      <c r="G51" s="98">
        <v>0</v>
      </c>
      <c r="H51" s="98">
        <v>0</v>
      </c>
      <c r="I51" s="98">
        <v>1259.6608942702869</v>
      </c>
      <c r="J51" s="98">
        <v>1401.7075128126742</v>
      </c>
      <c r="K51" s="98">
        <v>1444.6110714762981</v>
      </c>
      <c r="L51" s="98">
        <v>1377.2338906380589</v>
      </c>
      <c r="M51" s="98">
        <v>1438.4458055723569</v>
      </c>
      <c r="N51" s="98">
        <v>1366.5402042371049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1262.8155060849642</v>
      </c>
      <c r="U51" s="98">
        <v>1385.0478545993171</v>
      </c>
      <c r="V51" s="98">
        <v>1326.778799979847</v>
      </c>
      <c r="W51" s="98">
        <v>1523.3672796928699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422.80182037523815</v>
      </c>
      <c r="D52" s="101">
        <v>0</v>
      </c>
      <c r="E52" s="101">
        <v>430.87127049038872</v>
      </c>
      <c r="F52" s="101">
        <v>0</v>
      </c>
      <c r="G52" s="101">
        <v>0</v>
      </c>
      <c r="H52" s="101">
        <v>0</v>
      </c>
      <c r="I52" s="101">
        <v>426.02126269760737</v>
      </c>
      <c r="J52" s="101">
        <v>468.79410325598428</v>
      </c>
      <c r="K52" s="101">
        <v>479.73436766549457</v>
      </c>
      <c r="L52" s="101">
        <v>454.53718933977234</v>
      </c>
      <c r="M52" s="101">
        <v>464.77243818831687</v>
      </c>
      <c r="N52" s="101">
        <v>370.27894135246697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321.82555692953588</v>
      </c>
      <c r="U52" s="101">
        <v>343.29575946004741</v>
      </c>
      <c r="V52" s="101">
        <v>314.96532254302821</v>
      </c>
      <c r="W52" s="101">
        <v>377.38943027395669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838.40560681677948</v>
      </c>
      <c r="D53" s="104">
        <v>0</v>
      </c>
      <c r="E53" s="104">
        <v>867.98512318942846</v>
      </c>
      <c r="F53" s="104">
        <v>0</v>
      </c>
      <c r="G53" s="104">
        <v>0</v>
      </c>
      <c r="H53" s="104">
        <v>0</v>
      </c>
      <c r="I53" s="104">
        <v>833.63963157267938</v>
      </c>
      <c r="J53" s="104">
        <v>932.91340955668988</v>
      </c>
      <c r="K53" s="104">
        <v>964.87670381080341</v>
      </c>
      <c r="L53" s="104">
        <v>922.69670129828637</v>
      </c>
      <c r="M53" s="104">
        <v>973.67336738404015</v>
      </c>
      <c r="N53" s="104">
        <v>996.26126288463786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940.98994915542823</v>
      </c>
      <c r="U53" s="104">
        <v>1041.7520951392696</v>
      </c>
      <c r="V53" s="104">
        <v>1011.8134774368185</v>
      </c>
      <c r="W53" s="104">
        <v>1145.9778494189131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1698.304146810731</v>
      </c>
      <c r="D54" s="101">
        <v>1739.0745387909562</v>
      </c>
      <c r="E54" s="101">
        <v>1725.5207135547862</v>
      </c>
      <c r="F54" s="101">
        <v>1778.6874805504324</v>
      </c>
      <c r="G54" s="101">
        <v>1708.5915389431716</v>
      </c>
      <c r="H54" s="101">
        <v>1757.8527992266629</v>
      </c>
      <c r="I54" s="101">
        <v>1749.2565081664711</v>
      </c>
      <c r="J54" s="101">
        <v>1857.5506498648028</v>
      </c>
      <c r="K54" s="101">
        <v>1984.8438099504724</v>
      </c>
      <c r="L54" s="101">
        <v>1926.2711599062939</v>
      </c>
      <c r="M54" s="101">
        <v>1893.6624084146538</v>
      </c>
      <c r="N54" s="101">
        <v>1795.9648105097258</v>
      </c>
      <c r="O54" s="101">
        <v>1809.1612578864051</v>
      </c>
      <c r="P54" s="101">
        <v>1783.5733925768659</v>
      </c>
      <c r="Q54" s="101">
        <v>0</v>
      </c>
      <c r="R54" s="101">
        <v>1795.2086762096319</v>
      </c>
      <c r="S54" s="101">
        <v>1773.3658448437293</v>
      </c>
      <c r="T54" s="101">
        <v>1698.9016882489409</v>
      </c>
      <c r="U54" s="101">
        <v>1705.8329578388382</v>
      </c>
      <c r="V54" s="101">
        <v>1708.5172381631212</v>
      </c>
      <c r="W54" s="101">
        <v>1821.943320132659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1158.3706297140661</v>
      </c>
      <c r="D55" s="104">
        <v>1191.4053958409324</v>
      </c>
      <c r="E55" s="104">
        <v>1180.5461115568532</v>
      </c>
      <c r="F55" s="104">
        <v>1221.9484644192328</v>
      </c>
      <c r="G55" s="104">
        <v>1194.470791004054</v>
      </c>
      <c r="H55" s="104">
        <v>1216.9683797341359</v>
      </c>
      <c r="I55" s="104">
        <v>1216.9968937966325</v>
      </c>
      <c r="J55" s="104">
        <v>1294.457821226945</v>
      </c>
      <c r="K55" s="104">
        <v>1388.4517851838418</v>
      </c>
      <c r="L55" s="104">
        <v>1352.9591994912596</v>
      </c>
      <c r="M55" s="104">
        <v>1334.5755034191648</v>
      </c>
      <c r="N55" s="104">
        <v>1256.2205769121454</v>
      </c>
      <c r="O55" s="104">
        <v>1295.7905047980357</v>
      </c>
      <c r="P55" s="104">
        <v>1304.0514456474259</v>
      </c>
      <c r="Q55" s="104">
        <v>0</v>
      </c>
      <c r="R55" s="104">
        <v>1379.1883105462389</v>
      </c>
      <c r="S55" s="104">
        <v>1384.1391471785848</v>
      </c>
      <c r="T55" s="104">
        <v>1342.6684187754329</v>
      </c>
      <c r="U55" s="104">
        <v>1356.5450359315284</v>
      </c>
      <c r="V55" s="104">
        <v>1368.0955000830918</v>
      </c>
      <c r="W55" s="104">
        <v>1467.6764254243801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332.81741394136617</v>
      </c>
      <c r="D56" s="98">
        <v>349.32387416445511</v>
      </c>
      <c r="E56" s="98">
        <v>335.33533763759186</v>
      </c>
      <c r="F56" s="98">
        <v>353.18534181046073</v>
      </c>
      <c r="G56" s="98">
        <v>384.93011712823238</v>
      </c>
      <c r="H56" s="98">
        <v>356.82322001592723</v>
      </c>
      <c r="I56" s="98">
        <v>359.94757468402008</v>
      </c>
      <c r="J56" s="98">
        <v>375.77045730704867</v>
      </c>
      <c r="K56" s="98">
        <v>404.91942982273031</v>
      </c>
      <c r="L56" s="98">
        <v>395.69455248440073</v>
      </c>
      <c r="M56" s="98">
        <v>380.14569190136308</v>
      </c>
      <c r="N56" s="98">
        <v>300.0567348696232</v>
      </c>
      <c r="O56" s="98">
        <v>329.70048819950989</v>
      </c>
      <c r="P56" s="98">
        <v>319.27375704335884</v>
      </c>
      <c r="Q56" s="98">
        <v>0</v>
      </c>
      <c r="R56" s="98">
        <v>361.75670865626614</v>
      </c>
      <c r="S56" s="98">
        <v>368.19577867468212</v>
      </c>
      <c r="T56" s="98">
        <v>343.98676428053273</v>
      </c>
      <c r="U56" s="98">
        <v>332.01954206708263</v>
      </c>
      <c r="V56" s="98">
        <v>326.74913289327634</v>
      </c>
      <c r="W56" s="98">
        <v>357.1351884843325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825.55321577269979</v>
      </c>
      <c r="D57" s="98">
        <v>842.08152167647711</v>
      </c>
      <c r="E57" s="98">
        <v>845.21077391926144</v>
      </c>
      <c r="F57" s="98">
        <v>868.76312260877194</v>
      </c>
      <c r="G57" s="98">
        <v>809.54067387582188</v>
      </c>
      <c r="H57" s="98">
        <v>860.14515971820856</v>
      </c>
      <c r="I57" s="98">
        <v>857.04931911261281</v>
      </c>
      <c r="J57" s="98">
        <v>918.68736391989648</v>
      </c>
      <c r="K57" s="98">
        <v>983.53235536111129</v>
      </c>
      <c r="L57" s="98">
        <v>957.26464700685892</v>
      </c>
      <c r="M57" s="98">
        <v>954.42981151780157</v>
      </c>
      <c r="N57" s="98">
        <v>956.16384204252222</v>
      </c>
      <c r="O57" s="98">
        <v>966.09001659852595</v>
      </c>
      <c r="P57" s="98">
        <v>984.77768860406707</v>
      </c>
      <c r="Q57" s="98">
        <v>0</v>
      </c>
      <c r="R57" s="98">
        <v>1017.4316018899729</v>
      </c>
      <c r="S57" s="98">
        <v>1015.9433685039029</v>
      </c>
      <c r="T57" s="98">
        <v>998.68165449490004</v>
      </c>
      <c r="U57" s="98">
        <v>1024.5254938644457</v>
      </c>
      <c r="V57" s="98">
        <v>1041.3463671898155</v>
      </c>
      <c r="W57" s="98">
        <v>1110.5412369400478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631.45188374007739</v>
      </c>
      <c r="D58" s="122">
        <v>711.49443269307517</v>
      </c>
      <c r="E58" s="122">
        <v>689.11239194803488</v>
      </c>
      <c r="F58" s="122">
        <v>740.54370236809575</v>
      </c>
      <c r="G58" s="122">
        <v>724.17802416190136</v>
      </c>
      <c r="H58" s="122">
        <v>746.96375805277808</v>
      </c>
      <c r="I58" s="122">
        <v>714.31874342992444</v>
      </c>
      <c r="J58" s="122">
        <v>712.74340136150818</v>
      </c>
      <c r="K58" s="122">
        <v>745.62626800710575</v>
      </c>
      <c r="L58" s="122">
        <v>713.02390478912707</v>
      </c>
      <c r="M58" s="122">
        <v>677.24748619710488</v>
      </c>
      <c r="N58" s="122">
        <v>648.88644937064043</v>
      </c>
      <c r="O58" s="122">
        <v>758.43504845731854</v>
      </c>
      <c r="P58" s="122">
        <v>763.29741577346772</v>
      </c>
      <c r="Q58" s="122">
        <v>0</v>
      </c>
      <c r="R58" s="122">
        <v>759.894879239185</v>
      </c>
      <c r="S58" s="122">
        <v>759.71447064823519</v>
      </c>
      <c r="T58" s="122">
        <v>821.59956238118389</v>
      </c>
      <c r="U58" s="122">
        <v>847.35490635373117</v>
      </c>
      <c r="V58" s="122">
        <v>968.97278831669064</v>
      </c>
      <c r="W58" s="122">
        <v>920.2832618279358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823.02481179825679</v>
      </c>
      <c r="D59" s="98">
        <v>872.77874723420814</v>
      </c>
      <c r="E59" s="98">
        <v>841.82492309436736</v>
      </c>
      <c r="F59" s="98">
        <v>961.49828020899372</v>
      </c>
      <c r="G59" s="98">
        <v>891.95659044215802</v>
      </c>
      <c r="H59" s="98">
        <v>894.31842689420728</v>
      </c>
      <c r="I59" s="98">
        <v>928.67124420035952</v>
      </c>
      <c r="J59" s="98">
        <v>937.29138461214131</v>
      </c>
      <c r="K59" s="98">
        <v>826.72379798196334</v>
      </c>
      <c r="L59" s="98">
        <v>1026.6125914866266</v>
      </c>
      <c r="M59" s="98">
        <v>960.74998705460996</v>
      </c>
      <c r="N59" s="98">
        <v>301.80580426684378</v>
      </c>
      <c r="O59" s="98">
        <v>1095.6736679055728</v>
      </c>
      <c r="P59" s="98">
        <v>1065.3103159052505</v>
      </c>
      <c r="Q59" s="98">
        <v>0</v>
      </c>
      <c r="R59" s="98">
        <v>881.05095486492428</v>
      </c>
      <c r="S59" s="98">
        <v>877.59467871537447</v>
      </c>
      <c r="T59" s="98">
        <v>1058.2597939533537</v>
      </c>
      <c r="U59" s="98">
        <v>1094.6627259091445</v>
      </c>
      <c r="V59" s="98">
        <v>1227.2152059515279</v>
      </c>
      <c r="W59" s="98">
        <v>1189.0681310272305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625.09724508487147</v>
      </c>
      <c r="D60" s="33">
        <v>707.65013804427065</v>
      </c>
      <c r="E60" s="33">
        <v>684.35164402402029</v>
      </c>
      <c r="F60" s="33">
        <v>733.05924065251872</v>
      </c>
      <c r="G60" s="33">
        <v>717.08768837890921</v>
      </c>
      <c r="H60" s="33">
        <v>739.74176476041748</v>
      </c>
      <c r="I60" s="33">
        <v>703.04155217561129</v>
      </c>
      <c r="J60" s="33">
        <v>701.85451567200255</v>
      </c>
      <c r="K60" s="33">
        <v>742.29454909925664</v>
      </c>
      <c r="L60" s="33">
        <v>700.17850639621247</v>
      </c>
      <c r="M60" s="33">
        <v>662.28488335381655</v>
      </c>
      <c r="N60" s="33">
        <v>674.1922577026985</v>
      </c>
      <c r="O60" s="33">
        <v>701.97403068605786</v>
      </c>
      <c r="P60" s="33">
        <v>709.98069286024509</v>
      </c>
      <c r="Q60" s="33">
        <v>0</v>
      </c>
      <c r="R60" s="33">
        <v>744.25817739985996</v>
      </c>
      <c r="S60" s="33">
        <v>734.20267348792618</v>
      </c>
      <c r="T60" s="33">
        <v>728.29884801801768</v>
      </c>
      <c r="U60" s="33">
        <v>745.3060317088391</v>
      </c>
      <c r="V60" s="33">
        <v>853.79468434621901</v>
      </c>
      <c r="W60" s="33">
        <v>834.17027793358295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9191.8386233632427</v>
      </c>
      <c r="D62" s="117">
        <f t="shared" si="21"/>
        <v>8491.9089847839059</v>
      </c>
      <c r="E62" s="117">
        <f t="shared" si="21"/>
        <v>9514.1136942974936</v>
      </c>
      <c r="F62" s="117">
        <f t="shared" si="21"/>
        <v>9194.4812236344678</v>
      </c>
      <c r="G62" s="117">
        <f t="shared" si="21"/>
        <v>10564.570462663904</v>
      </c>
      <c r="H62" s="117">
        <f t="shared" si="21"/>
        <v>12501.852087778478</v>
      </c>
      <c r="I62" s="117">
        <f t="shared" si="21"/>
        <v>11257.366942251905</v>
      </c>
      <c r="J62" s="117">
        <f t="shared" si="21"/>
        <v>10460.944149921108</v>
      </c>
      <c r="K62" s="117">
        <f t="shared" si="21"/>
        <v>10814.308160268927</v>
      </c>
      <c r="L62" s="117">
        <f t="shared" si="21"/>
        <v>9824.9821637748519</v>
      </c>
      <c r="M62" s="117">
        <f t="shared" si="21"/>
        <v>11707.802440712674</v>
      </c>
      <c r="N62" s="117">
        <f t="shared" si="21"/>
        <v>10442.916002823515</v>
      </c>
      <c r="O62" s="117">
        <f t="shared" si="21"/>
        <v>7452.4390241214051</v>
      </c>
      <c r="P62" s="117">
        <f t="shared" si="21"/>
        <v>6881.016108077275</v>
      </c>
      <c r="Q62" s="117">
        <f t="shared" si="21"/>
        <v>8597.7620054634608</v>
      </c>
      <c r="R62" s="117">
        <f t="shared" ref="R62:V62" si="22">R63+R66+R68+R77</f>
        <v>7913.6927391555892</v>
      </c>
      <c r="S62" s="117">
        <f t="shared" si="22"/>
        <v>8024.8973774670039</v>
      </c>
      <c r="T62" s="117">
        <f t="shared" si="22"/>
        <v>6857.1592829446363</v>
      </c>
      <c r="U62" s="117">
        <f t="shared" si="22"/>
        <v>7201.6040990359661</v>
      </c>
      <c r="V62" s="117">
        <f t="shared" si="22"/>
        <v>7479.1196114942659</v>
      </c>
      <c r="W62" s="117">
        <f t="shared" ref="W62" si="23">W63+W66+W68+W77</f>
        <v>7728.9198729488435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7077.8996211823096</v>
      </c>
      <c r="D63" s="122">
        <f t="shared" si="24"/>
        <v>6269.7347911758106</v>
      </c>
      <c r="E63" s="122">
        <f t="shared" si="24"/>
        <v>7246.4315933862463</v>
      </c>
      <c r="F63" s="122">
        <f t="shared" si="24"/>
        <v>6886.7816866856128</v>
      </c>
      <c r="G63" s="122">
        <f t="shared" si="24"/>
        <v>8213.9614405463926</v>
      </c>
      <c r="H63" s="122">
        <f t="shared" si="24"/>
        <v>10033.439963938761</v>
      </c>
      <c r="I63" s="122">
        <f t="shared" si="24"/>
        <v>9112.5915074256372</v>
      </c>
      <c r="J63" s="122">
        <f t="shared" si="24"/>
        <v>8352.4526947353679</v>
      </c>
      <c r="K63" s="122">
        <f t="shared" si="24"/>
        <v>8286.4322510076818</v>
      </c>
      <c r="L63" s="122">
        <f t="shared" si="24"/>
        <v>7347.0219396391431</v>
      </c>
      <c r="M63" s="122">
        <f t="shared" si="24"/>
        <v>9265.4628337866397</v>
      </c>
      <c r="N63" s="122">
        <f t="shared" si="24"/>
        <v>7717.9071537706786</v>
      </c>
      <c r="O63" s="122">
        <f t="shared" si="24"/>
        <v>5103.4228175001626</v>
      </c>
      <c r="P63" s="122">
        <f t="shared" si="24"/>
        <v>4610.9664097043751</v>
      </c>
      <c r="Q63" s="122">
        <f t="shared" si="24"/>
        <v>6349.1843706549316</v>
      </c>
      <c r="R63" s="122">
        <f t="shared" ref="R63:V63" si="25">SUM(R64:R65)</f>
        <v>5425.1357348629754</v>
      </c>
      <c r="S63" s="122">
        <f t="shared" si="25"/>
        <v>5401.4940821742603</v>
      </c>
      <c r="T63" s="122">
        <f t="shared" si="25"/>
        <v>4496.6170125972794</v>
      </c>
      <c r="U63" s="122">
        <f t="shared" si="25"/>
        <v>4740.1498367839986</v>
      </c>
      <c r="V63" s="122">
        <f t="shared" si="25"/>
        <v>4859.8697465446267</v>
      </c>
      <c r="W63" s="122">
        <f t="shared" ref="W63" si="26">SUM(W64:W65)</f>
        <v>5034.3005063439259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6988.4500846609544</v>
      </c>
      <c r="D64" s="98">
        <v>6186.8542491963253</v>
      </c>
      <c r="E64" s="98">
        <v>7154.655552243682</v>
      </c>
      <c r="F64" s="98">
        <v>6792.5140446937721</v>
      </c>
      <c r="G64" s="98">
        <v>8101.4180916788209</v>
      </c>
      <c r="H64" s="98">
        <v>9897.4369695714358</v>
      </c>
      <c r="I64" s="98">
        <v>8995.0022483399989</v>
      </c>
      <c r="J64" s="98">
        <v>8242.8135129011662</v>
      </c>
      <c r="K64" s="98">
        <v>8170.7788043586552</v>
      </c>
      <c r="L64" s="98">
        <v>7248.7032043630725</v>
      </c>
      <c r="M64" s="98">
        <v>9139.5082636141888</v>
      </c>
      <c r="N64" s="98">
        <v>7622.2542666623422</v>
      </c>
      <c r="O64" s="98">
        <v>5032.0688879224581</v>
      </c>
      <c r="P64" s="98">
        <v>4542.5692279299747</v>
      </c>
      <c r="Q64" s="98">
        <v>6257.8666257479699</v>
      </c>
      <c r="R64" s="98">
        <v>5346.458243032409</v>
      </c>
      <c r="S64" s="98">
        <v>5322.5806348838269</v>
      </c>
      <c r="T64" s="98">
        <v>4430.6331174619036</v>
      </c>
      <c r="U64" s="98">
        <v>4670.3249926354993</v>
      </c>
      <c r="V64" s="98">
        <v>4787.9993202549513</v>
      </c>
      <c r="W64" s="98">
        <v>4959.6040527336345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89.449536521354844</v>
      </c>
      <c r="D65" s="98">
        <v>82.880541979485713</v>
      </c>
      <c r="E65" s="98">
        <v>91.776041142564665</v>
      </c>
      <c r="F65" s="98">
        <v>94.267641991840776</v>
      </c>
      <c r="G65" s="98">
        <v>112.54334886757253</v>
      </c>
      <c r="H65" s="98">
        <v>136.00299436732521</v>
      </c>
      <c r="I65" s="98">
        <v>117.58925908563856</v>
      </c>
      <c r="J65" s="98">
        <v>109.63918183420256</v>
      </c>
      <c r="K65" s="98">
        <v>115.65344664902592</v>
      </c>
      <c r="L65" s="98">
        <v>98.318735276070697</v>
      </c>
      <c r="M65" s="98">
        <v>125.95457017245124</v>
      </c>
      <c r="N65" s="98">
        <v>95.652887108336742</v>
      </c>
      <c r="O65" s="98">
        <v>71.353929577704577</v>
      </c>
      <c r="P65" s="98">
        <v>68.397181774400877</v>
      </c>
      <c r="Q65" s="98">
        <v>91.317744906961465</v>
      </c>
      <c r="R65" s="98">
        <v>78.677491830566325</v>
      </c>
      <c r="S65" s="98">
        <v>78.913447290433822</v>
      </c>
      <c r="T65" s="98">
        <v>65.983895135375974</v>
      </c>
      <c r="U65" s="98">
        <v>69.824844148499253</v>
      </c>
      <c r="V65" s="98">
        <v>71.870426289675663</v>
      </c>
      <c r="W65" s="98">
        <v>74.696453610291741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152.72976616694649</v>
      </c>
      <c r="D66" s="122">
        <f t="shared" si="27"/>
        <v>89.020830334208881</v>
      </c>
      <c r="E66" s="122">
        <f t="shared" si="27"/>
        <v>221.52301432593723</v>
      </c>
      <c r="F66" s="122">
        <f t="shared" si="27"/>
        <v>97.807823127844216</v>
      </c>
      <c r="G66" s="122">
        <f t="shared" si="27"/>
        <v>230.37578432282831</v>
      </c>
      <c r="H66" s="122">
        <f t="shared" si="27"/>
        <v>284.84278777851017</v>
      </c>
      <c r="I66" s="122">
        <f t="shared" si="27"/>
        <v>163.93520815373665</v>
      </c>
      <c r="J66" s="122">
        <f t="shared" si="27"/>
        <v>35.337356842212962</v>
      </c>
      <c r="K66" s="122">
        <f t="shared" si="27"/>
        <v>172.81622875180665</v>
      </c>
      <c r="L66" s="122">
        <f t="shared" si="27"/>
        <v>243.72418932349225</v>
      </c>
      <c r="M66" s="122">
        <f t="shared" si="27"/>
        <v>231.26359524929777</v>
      </c>
      <c r="N66" s="122">
        <f t="shared" si="27"/>
        <v>597.33872913378934</v>
      </c>
      <c r="O66" s="122">
        <f t="shared" si="27"/>
        <v>159.88586539468736</v>
      </c>
      <c r="P66" s="122">
        <f t="shared" si="27"/>
        <v>121.6652380897139</v>
      </c>
      <c r="Q66" s="122">
        <f t="shared" si="27"/>
        <v>178.96673801367203</v>
      </c>
      <c r="R66" s="122">
        <f t="shared" si="27"/>
        <v>271.88664925767802</v>
      </c>
      <c r="S66" s="122">
        <f t="shared" si="27"/>
        <v>393.08436291541278</v>
      </c>
      <c r="T66" s="122">
        <f t="shared" si="27"/>
        <v>226.64843406131752</v>
      </c>
      <c r="U66" s="122">
        <f t="shared" si="27"/>
        <v>252.22464487069874</v>
      </c>
      <c r="V66" s="122">
        <f t="shared" si="27"/>
        <v>308.89746578927571</v>
      </c>
      <c r="W66" s="122">
        <f t="shared" si="27"/>
        <v>251.2223968206371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152.72976616694649</v>
      </c>
      <c r="D67" s="98">
        <f>IF(RES_hhdet_in_fec!D67=0,0,RES_hhdet_in_fec!D67*1000*11630/RES_hhdet_in_new!D64)</f>
        <v>89.020830334208881</v>
      </c>
      <c r="E67" s="98">
        <f>IF(RES_hhdet_in_fec!E67=0,0,RES_hhdet_in_fec!E67*1000*11630/RES_hhdet_in_new!E64)</f>
        <v>221.52301432593723</v>
      </c>
      <c r="F67" s="98">
        <f>IF(RES_hhdet_in_fec!F67=0,0,RES_hhdet_in_fec!F67*1000*11630/RES_hhdet_in_new!F64)</f>
        <v>97.807823127844216</v>
      </c>
      <c r="G67" s="98">
        <f>IF(RES_hhdet_in_fec!G67=0,0,RES_hhdet_in_fec!G67*1000*11630/RES_hhdet_in_new!G64)</f>
        <v>230.37578432282831</v>
      </c>
      <c r="H67" s="98">
        <f>IF(RES_hhdet_in_fec!H67=0,0,RES_hhdet_in_fec!H67*1000*11630/RES_hhdet_in_new!H64)</f>
        <v>284.84278777851017</v>
      </c>
      <c r="I67" s="98">
        <f>IF(RES_hhdet_in_fec!I67=0,0,RES_hhdet_in_fec!I67*1000*11630/RES_hhdet_in_new!I64)</f>
        <v>163.93520815373665</v>
      </c>
      <c r="J67" s="98">
        <f>IF(RES_hhdet_in_fec!J67=0,0,RES_hhdet_in_fec!J67*1000*11630/RES_hhdet_in_new!J64)</f>
        <v>35.337356842212962</v>
      </c>
      <c r="K67" s="98">
        <f>IF(RES_hhdet_in_fec!K67=0,0,RES_hhdet_in_fec!K67*1000*11630/RES_hhdet_in_new!K64)</f>
        <v>172.81622875180665</v>
      </c>
      <c r="L67" s="98">
        <f>IF(RES_hhdet_in_fec!L67=0,0,RES_hhdet_in_fec!L67*1000*11630/RES_hhdet_in_new!L64)</f>
        <v>243.72418932349225</v>
      </c>
      <c r="M67" s="98">
        <f>IF(RES_hhdet_in_fec!M67=0,0,RES_hhdet_in_fec!M67*1000*11630/RES_hhdet_in_new!M64)</f>
        <v>231.26359524929777</v>
      </c>
      <c r="N67" s="98">
        <f>IF(RES_hhdet_in_fec!N67=0,0,RES_hhdet_in_fec!N67*1000*11630/RES_hhdet_in_new!N64)</f>
        <v>597.33872913378934</v>
      </c>
      <c r="O67" s="98">
        <f>IF(RES_hhdet_in_fec!O67=0,0,RES_hhdet_in_fec!O67*1000*11630/RES_hhdet_in_new!O64)</f>
        <v>159.88586539468736</v>
      </c>
      <c r="P67" s="98">
        <f>IF(RES_hhdet_in_fec!P67=0,0,RES_hhdet_in_fec!P67*1000*11630/RES_hhdet_in_new!P64)</f>
        <v>121.6652380897139</v>
      </c>
      <c r="Q67" s="98">
        <f>IF(RES_hhdet_in_fec!Q67=0,0,RES_hhdet_in_fec!Q67*1000*11630/RES_hhdet_in_new!Q64)</f>
        <v>178.96673801367203</v>
      </c>
      <c r="R67" s="98">
        <f>IF(RES_hhdet_in_fec!R67=0,0,RES_hhdet_in_fec!R67*1000*11630/RES_hhdet_in_new!R64)</f>
        <v>271.88664925767802</v>
      </c>
      <c r="S67" s="98">
        <f>IF(RES_hhdet_in_fec!S67=0,0,RES_hhdet_in_fec!S67*1000*11630/RES_hhdet_in_new!S64)</f>
        <v>393.08436291541278</v>
      </c>
      <c r="T67" s="98">
        <f>IF(RES_hhdet_in_fec!T67=0,0,RES_hhdet_in_fec!T67*1000*11630/RES_hhdet_in_new!T64)</f>
        <v>226.64843406131752</v>
      </c>
      <c r="U67" s="98">
        <f>IF(RES_hhdet_in_fec!U67=0,0,RES_hhdet_in_fec!U67*1000*11630/RES_hhdet_in_new!U64)</f>
        <v>252.22464487069874</v>
      </c>
      <c r="V67" s="98">
        <f>IF(RES_hhdet_in_fec!V67=0,0,RES_hhdet_in_fec!V67*1000*11630/RES_hhdet_in_new!V64)</f>
        <v>308.89746578927571</v>
      </c>
      <c r="W67" s="98">
        <f>IF(RES_hhdet_in_fec!W67=0,0,RES_hhdet_in_fec!W67*1000*11630/RES_hhdet_in_new!W64)</f>
        <v>251.2223968206371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1335.5825819381685</v>
      </c>
      <c r="D68" s="122">
        <v>1426.1224767805552</v>
      </c>
      <c r="E68" s="122">
        <v>1361.6805485500734</v>
      </c>
      <c r="F68" s="122">
        <v>1477.3127336799255</v>
      </c>
      <c r="G68" s="122">
        <v>1402.0688271877316</v>
      </c>
      <c r="H68" s="122">
        <v>1440.549134821702</v>
      </c>
      <c r="I68" s="122">
        <v>1275.2559174921475</v>
      </c>
      <c r="J68" s="122">
        <v>1369.6684895493111</v>
      </c>
      <c r="K68" s="122">
        <v>1610.9384424736063</v>
      </c>
      <c r="L68" s="122">
        <v>1532.5687280901402</v>
      </c>
      <c r="M68" s="122">
        <v>1547.7717484612244</v>
      </c>
      <c r="N68" s="122">
        <v>1452.2076627106601</v>
      </c>
      <c r="O68" s="122">
        <v>1485.0865068614908</v>
      </c>
      <c r="P68" s="122">
        <v>1436.6063394041007</v>
      </c>
      <c r="Q68" s="122">
        <v>1361.0369127583053</v>
      </c>
      <c r="R68" s="122">
        <v>1462.8429472314019</v>
      </c>
      <c r="S68" s="122">
        <v>1490.8746209422984</v>
      </c>
      <c r="T68" s="122">
        <v>1400.5278046970884</v>
      </c>
      <c r="U68" s="122">
        <v>1458.3664918644104</v>
      </c>
      <c r="V68" s="122">
        <v>1453.8099673712622</v>
      </c>
      <c r="W68" s="122">
        <v>1605.8118525713189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1665.3889892692716</v>
      </c>
      <c r="D69" s="98">
        <v>1416.0495117164385</v>
      </c>
      <c r="E69" s="98">
        <v>1458.7462959008139</v>
      </c>
      <c r="F69" s="98">
        <v>1450.886971138716</v>
      </c>
      <c r="G69" s="98">
        <v>1597.9135017843566</v>
      </c>
      <c r="H69" s="98">
        <v>1961.5548323602009</v>
      </c>
      <c r="I69" s="98">
        <v>1861.3883516960761</v>
      </c>
      <c r="J69" s="98">
        <v>1893.1360790767999</v>
      </c>
      <c r="K69" s="98">
        <v>2210.9601019133347</v>
      </c>
      <c r="L69" s="98">
        <v>2003.1486006131786</v>
      </c>
      <c r="M69" s="98">
        <v>1850.2208855061683</v>
      </c>
      <c r="N69" s="98">
        <v>1742.6152085762444</v>
      </c>
      <c r="O69" s="98">
        <v>1835.2401286361326</v>
      </c>
      <c r="P69" s="98">
        <v>1641.1972613888202</v>
      </c>
      <c r="Q69" s="98">
        <v>1711.0035054290981</v>
      </c>
      <c r="R69" s="98">
        <v>1536.7534659823293</v>
      </c>
      <c r="S69" s="98">
        <v>1729.5033317510793</v>
      </c>
      <c r="T69" s="98">
        <v>1649.3716620166194</v>
      </c>
      <c r="U69" s="98">
        <v>1603.7873181617474</v>
      </c>
      <c r="V69" s="98">
        <v>1618.0586425505549</v>
      </c>
      <c r="W69" s="98">
        <v>1691.2412356314674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826.08985802863117</v>
      </c>
      <c r="E70" s="98">
        <v>897.09849239157268</v>
      </c>
      <c r="F70" s="98">
        <v>879.63986465593212</v>
      </c>
      <c r="G70" s="98">
        <v>1057.0945152426646</v>
      </c>
      <c r="H70" s="98">
        <v>1294.9522960883596</v>
      </c>
      <c r="I70" s="98">
        <v>1241.4816230784093</v>
      </c>
      <c r="J70" s="98">
        <v>1270.9744422534916</v>
      </c>
      <c r="K70" s="98">
        <v>1506.008609308868</v>
      </c>
      <c r="L70" s="98">
        <v>1378.630745277793</v>
      </c>
      <c r="M70" s="98">
        <v>1289.8063494042315</v>
      </c>
      <c r="N70" s="98">
        <v>1223.2150108924343</v>
      </c>
      <c r="O70" s="98">
        <v>1342.1629281506084</v>
      </c>
      <c r="P70" s="98">
        <v>1239.2846432434012</v>
      </c>
      <c r="Q70" s="98">
        <v>1331.7496961040881</v>
      </c>
      <c r="R70" s="98">
        <v>0</v>
      </c>
      <c r="S70" s="98">
        <v>1412.5461952796479</v>
      </c>
      <c r="T70" s="98">
        <v>1365.8355050930684</v>
      </c>
      <c r="U70" s="98">
        <v>1341.3362516799086</v>
      </c>
      <c r="V70" s="98">
        <v>1365.1084018801605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122.14021272387095</v>
      </c>
      <c r="E71" s="101">
        <v>207.31669614018665</v>
      </c>
      <c r="F71" s="101">
        <v>158.23627465800848</v>
      </c>
      <c r="G71" s="101">
        <v>353.43629410464246</v>
      </c>
      <c r="H71" s="101">
        <v>400.58744618902534</v>
      </c>
      <c r="I71" s="101">
        <v>382.67486370195104</v>
      </c>
      <c r="J71" s="101">
        <v>379.16866963180871</v>
      </c>
      <c r="K71" s="101">
        <v>457.51443005056188</v>
      </c>
      <c r="L71" s="101">
        <v>411.89574195843176</v>
      </c>
      <c r="M71" s="101">
        <v>367.88208167955105</v>
      </c>
      <c r="N71" s="101">
        <v>288.93905946572863</v>
      </c>
      <c r="O71" s="101">
        <v>338.95394606019596</v>
      </c>
      <c r="P71" s="101">
        <v>290.77035672509174</v>
      </c>
      <c r="Q71" s="101">
        <v>296.04253776864562</v>
      </c>
      <c r="R71" s="101">
        <v>0</v>
      </c>
      <c r="S71" s="101">
        <v>360.68232632987389</v>
      </c>
      <c r="T71" s="101">
        <v>334.76320645898045</v>
      </c>
      <c r="U71" s="101">
        <v>311.5952087784438</v>
      </c>
      <c r="V71" s="101">
        <v>310.73957294804461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703.94964530476034</v>
      </c>
      <c r="E72" s="104">
        <v>689.78179625138603</v>
      </c>
      <c r="F72" s="104">
        <v>721.40358999792363</v>
      </c>
      <c r="G72" s="104">
        <v>703.65822113802199</v>
      </c>
      <c r="H72" s="104">
        <v>894.3648498993341</v>
      </c>
      <c r="I72" s="104">
        <v>858.80675937645833</v>
      </c>
      <c r="J72" s="104">
        <v>891.80577262168288</v>
      </c>
      <c r="K72" s="104">
        <v>1048.4941792583063</v>
      </c>
      <c r="L72" s="104">
        <v>966.73500331936123</v>
      </c>
      <c r="M72" s="104">
        <v>921.92426772468036</v>
      </c>
      <c r="N72" s="104">
        <v>934.27595142670577</v>
      </c>
      <c r="O72" s="104">
        <v>1003.2089820904123</v>
      </c>
      <c r="P72" s="104">
        <v>948.51428651830952</v>
      </c>
      <c r="Q72" s="104">
        <v>1035.7071583354427</v>
      </c>
      <c r="R72" s="104">
        <v>0</v>
      </c>
      <c r="S72" s="104">
        <v>1051.8638689497741</v>
      </c>
      <c r="T72" s="104">
        <v>1031.0722986340877</v>
      </c>
      <c r="U72" s="104">
        <v>1029.7410429014647</v>
      </c>
      <c r="V72" s="104">
        <v>1054.3688289321158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1698.3041468107308</v>
      </c>
      <c r="D73" s="101">
        <v>1739.0745387909562</v>
      </c>
      <c r="E73" s="101">
        <v>1725.5207135547862</v>
      </c>
      <c r="F73" s="101">
        <v>1778.6874805504326</v>
      </c>
      <c r="G73" s="101">
        <v>1708.5915389431714</v>
      </c>
      <c r="H73" s="101">
        <v>1757.8527992266622</v>
      </c>
      <c r="I73" s="101">
        <v>1749.2565081664711</v>
      </c>
      <c r="J73" s="101">
        <v>1857.5506498648026</v>
      </c>
      <c r="K73" s="101">
        <v>1984.8438099504722</v>
      </c>
      <c r="L73" s="101">
        <v>1926.2711599062936</v>
      </c>
      <c r="M73" s="101">
        <v>1893.6624084146533</v>
      </c>
      <c r="N73" s="101">
        <v>1795.9648105097258</v>
      </c>
      <c r="O73" s="101">
        <v>1809.1612578864051</v>
      </c>
      <c r="P73" s="101">
        <v>1783.5733925768654</v>
      </c>
      <c r="Q73" s="101">
        <v>1747.1629333013732</v>
      </c>
      <c r="R73" s="101">
        <v>1795.2086762096321</v>
      </c>
      <c r="S73" s="101">
        <v>1773.3658448437293</v>
      </c>
      <c r="T73" s="101">
        <v>1698.9016882489411</v>
      </c>
      <c r="U73" s="101">
        <v>1705.832957838838</v>
      </c>
      <c r="V73" s="101">
        <v>1708.517238163121</v>
      </c>
      <c r="W73" s="101">
        <v>1821.9433201326594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1158.3706297140659</v>
      </c>
      <c r="D74" s="104">
        <v>1191.4053958409315</v>
      </c>
      <c r="E74" s="104">
        <v>1180.546111556853</v>
      </c>
      <c r="F74" s="104">
        <v>1221.9484644192328</v>
      </c>
      <c r="G74" s="104">
        <v>1194.4707910040545</v>
      </c>
      <c r="H74" s="104">
        <v>1216.9683797341361</v>
      </c>
      <c r="I74" s="104">
        <v>1216.9968937966325</v>
      </c>
      <c r="J74" s="104">
        <v>1294.4578212269453</v>
      </c>
      <c r="K74" s="104">
        <v>1388.4517851838416</v>
      </c>
      <c r="L74" s="104">
        <v>1352.9591994912598</v>
      </c>
      <c r="M74" s="104">
        <v>1334.5755034191645</v>
      </c>
      <c r="N74" s="104">
        <v>1256.2205769121456</v>
      </c>
      <c r="O74" s="104">
        <v>1295.7905047980355</v>
      </c>
      <c r="P74" s="104">
        <v>1304.0514456474257</v>
      </c>
      <c r="Q74" s="104">
        <v>1305.4990775794304</v>
      </c>
      <c r="R74" s="104">
        <v>1379.1883105462393</v>
      </c>
      <c r="S74" s="104">
        <v>1384.1391471785848</v>
      </c>
      <c r="T74" s="104">
        <v>1342.6684187754327</v>
      </c>
      <c r="U74" s="104">
        <v>1356.5450359315284</v>
      </c>
      <c r="V74" s="104">
        <v>1368.0955000830916</v>
      </c>
      <c r="W74" s="104">
        <v>1467.6764254243801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332.81741394136623</v>
      </c>
      <c r="D75" s="98">
        <v>349.32387416445516</v>
      </c>
      <c r="E75" s="98">
        <v>335.33533763759175</v>
      </c>
      <c r="F75" s="98">
        <v>353.18534181046078</v>
      </c>
      <c r="G75" s="98">
        <v>384.93011712823238</v>
      </c>
      <c r="H75" s="98">
        <v>356.82322001592729</v>
      </c>
      <c r="I75" s="98">
        <v>359.94757468402003</v>
      </c>
      <c r="J75" s="98">
        <v>375.77045730704873</v>
      </c>
      <c r="K75" s="98">
        <v>404.91942982273036</v>
      </c>
      <c r="L75" s="98">
        <v>395.69455248440067</v>
      </c>
      <c r="M75" s="98">
        <v>380.14569190136319</v>
      </c>
      <c r="N75" s="98">
        <v>300.05673486962326</v>
      </c>
      <c r="O75" s="98">
        <v>329.70048819950983</v>
      </c>
      <c r="P75" s="98">
        <v>319.27375704335878</v>
      </c>
      <c r="Q75" s="98">
        <v>300.28608331612207</v>
      </c>
      <c r="R75" s="98">
        <v>361.75670865626608</v>
      </c>
      <c r="S75" s="98">
        <v>368.19577867468206</v>
      </c>
      <c r="T75" s="98">
        <v>343.98676428053278</v>
      </c>
      <c r="U75" s="98">
        <v>332.01954206708263</v>
      </c>
      <c r="V75" s="98">
        <v>326.74913289327634</v>
      </c>
      <c r="W75" s="98">
        <v>357.13518848433245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825.55321577269979</v>
      </c>
      <c r="D76" s="98">
        <v>842.08152167647665</v>
      </c>
      <c r="E76" s="98">
        <v>845.21077391926144</v>
      </c>
      <c r="F76" s="98">
        <v>868.76312260877216</v>
      </c>
      <c r="G76" s="98">
        <v>809.54067387582199</v>
      </c>
      <c r="H76" s="98">
        <v>860.14515971820879</v>
      </c>
      <c r="I76" s="98">
        <v>857.04931911261258</v>
      </c>
      <c r="J76" s="98">
        <v>918.68736391989637</v>
      </c>
      <c r="K76" s="98">
        <v>983.53235536111129</v>
      </c>
      <c r="L76" s="98">
        <v>957.26464700685892</v>
      </c>
      <c r="M76" s="98">
        <v>954.42981151780157</v>
      </c>
      <c r="N76" s="98">
        <v>956.16384204252222</v>
      </c>
      <c r="O76" s="98">
        <v>966.09001659852561</v>
      </c>
      <c r="P76" s="98">
        <v>984.77768860406684</v>
      </c>
      <c r="Q76" s="98">
        <v>1005.2129942633084</v>
      </c>
      <c r="R76" s="98">
        <v>1017.4316018899732</v>
      </c>
      <c r="S76" s="98">
        <v>1015.9433685039028</v>
      </c>
      <c r="T76" s="98">
        <v>998.68165449490016</v>
      </c>
      <c r="U76" s="98">
        <v>1024.5254938644457</v>
      </c>
      <c r="V76" s="98">
        <v>1041.3463671898155</v>
      </c>
      <c r="W76" s="98">
        <v>1110.5412369400478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625.6266540758196</v>
      </c>
      <c r="D77" s="122">
        <v>707.03088649333142</v>
      </c>
      <c r="E77" s="122">
        <v>684.47853803523674</v>
      </c>
      <c r="F77" s="122">
        <v>732.57898014108491</v>
      </c>
      <c r="G77" s="122">
        <v>718.16441060695001</v>
      </c>
      <c r="H77" s="122">
        <v>743.02020123950354</v>
      </c>
      <c r="I77" s="122">
        <v>705.5843091803838</v>
      </c>
      <c r="J77" s="122">
        <v>703.48560879421632</v>
      </c>
      <c r="K77" s="122">
        <v>744.12123803583381</v>
      </c>
      <c r="L77" s="122">
        <v>701.66730672207711</v>
      </c>
      <c r="M77" s="122">
        <v>663.30426321551181</v>
      </c>
      <c r="N77" s="122">
        <v>675.46245720838715</v>
      </c>
      <c r="O77" s="122">
        <v>704.04383436506464</v>
      </c>
      <c r="P77" s="122">
        <v>711.77812087908467</v>
      </c>
      <c r="Q77" s="122">
        <v>708.57398403655179</v>
      </c>
      <c r="R77" s="122">
        <v>753.82740780353333</v>
      </c>
      <c r="S77" s="122">
        <v>739.44431143503323</v>
      </c>
      <c r="T77" s="122">
        <v>733.36603158895036</v>
      </c>
      <c r="U77" s="122">
        <v>750.86312551685899</v>
      </c>
      <c r="V77" s="122">
        <v>856.54243178910133</v>
      </c>
      <c r="W77" s="122">
        <v>837.58511721296168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709.00857015019892</v>
      </c>
      <c r="D78" s="98">
        <v>665.84310650768896</v>
      </c>
      <c r="E78" s="98">
        <v>691.93507183719601</v>
      </c>
      <c r="F78" s="98">
        <v>702.63737983493445</v>
      </c>
      <c r="G78" s="98">
        <v>786.802889020208</v>
      </c>
      <c r="H78" s="98">
        <v>975.8427167481367</v>
      </c>
      <c r="I78" s="98">
        <v>927.85594535666064</v>
      </c>
      <c r="J78" s="98">
        <v>885.43625075705677</v>
      </c>
      <c r="K78" s="98">
        <v>1000.4300516901054</v>
      </c>
      <c r="L78" s="98">
        <v>932.64712539424431</v>
      </c>
      <c r="M78" s="98">
        <v>836.74749926684262</v>
      </c>
      <c r="N78" s="98">
        <v>850.05715289940349</v>
      </c>
      <c r="O78" s="98">
        <v>957.91596147635914</v>
      </c>
      <c r="P78" s="98">
        <v>849.13440479673784</v>
      </c>
      <c r="Q78" s="98">
        <v>857.27383330242765</v>
      </c>
      <c r="R78" s="98">
        <v>1086.6159366057655</v>
      </c>
      <c r="S78" s="98">
        <v>987.59619826593894</v>
      </c>
      <c r="T78" s="98">
        <v>1003.5620791826351</v>
      </c>
      <c r="U78" s="98">
        <v>1141.1499935429194</v>
      </c>
      <c r="V78" s="98">
        <v>1141.9682383301545</v>
      </c>
      <c r="W78" s="98">
        <v>1212.1496054663619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625.09724508487125</v>
      </c>
      <c r="D79" s="33">
        <v>707.65013804427065</v>
      </c>
      <c r="E79" s="33">
        <v>684.35164402402017</v>
      </c>
      <c r="F79" s="33">
        <v>733.05924065251884</v>
      </c>
      <c r="G79" s="33">
        <v>717.08768837890932</v>
      </c>
      <c r="H79" s="33">
        <v>739.7417647604176</v>
      </c>
      <c r="I79" s="33">
        <v>703.04155217561129</v>
      </c>
      <c r="J79" s="33">
        <v>701.85451567200266</v>
      </c>
      <c r="K79" s="33">
        <v>742.29454909925664</v>
      </c>
      <c r="L79" s="33">
        <v>700.17850639621258</v>
      </c>
      <c r="M79" s="33">
        <v>662.28488335381667</v>
      </c>
      <c r="N79" s="33">
        <v>674.19225770269861</v>
      </c>
      <c r="O79" s="33">
        <v>701.97403068605774</v>
      </c>
      <c r="P79" s="33">
        <v>709.98069286024509</v>
      </c>
      <c r="Q79" s="33">
        <v>705.95694213572528</v>
      </c>
      <c r="R79" s="33">
        <v>744.25817739985973</v>
      </c>
      <c r="S79" s="33">
        <v>734.20267348792618</v>
      </c>
      <c r="T79" s="33">
        <v>728.29884801801768</v>
      </c>
      <c r="U79" s="33">
        <v>745.30603170883899</v>
      </c>
      <c r="V79" s="33">
        <v>853.79468434621913</v>
      </c>
      <c r="W79" s="33">
        <v>834.17027793358307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10847.457856654144</v>
      </c>
      <c r="D81" s="117">
        <f t="shared" si="28"/>
        <v>11491.620820876607</v>
      </c>
      <c r="E81" s="117">
        <f t="shared" si="28"/>
        <v>11971.979193935778</v>
      </c>
      <c r="F81" s="117">
        <f t="shared" si="28"/>
        <v>12173.681262181184</v>
      </c>
      <c r="G81" s="117">
        <f t="shared" si="28"/>
        <v>12118.364391769323</v>
      </c>
      <c r="H81" s="117">
        <f t="shared" si="28"/>
        <v>12094.169000680356</v>
      </c>
      <c r="I81" s="117">
        <f t="shared" si="28"/>
        <v>12706.303954379049</v>
      </c>
      <c r="J81" s="117">
        <f t="shared" si="28"/>
        <v>10881.941721456844</v>
      </c>
      <c r="K81" s="117">
        <f t="shared" si="28"/>
        <v>10103.212330893295</v>
      </c>
      <c r="L81" s="117">
        <f t="shared" si="28"/>
        <v>9765.1140199763722</v>
      </c>
      <c r="M81" s="117">
        <f t="shared" si="28"/>
        <v>10818.519820471489</v>
      </c>
      <c r="N81" s="117">
        <f t="shared" si="28"/>
        <v>11820.370176549401</v>
      </c>
      <c r="O81" s="117">
        <f t="shared" si="28"/>
        <v>9930.0967090731338</v>
      </c>
      <c r="P81" s="117">
        <f t="shared" si="28"/>
        <v>9387.3704191784382</v>
      </c>
      <c r="Q81" s="117">
        <f t="shared" si="28"/>
        <v>9396.047514523465</v>
      </c>
      <c r="R81" s="117">
        <f t="shared" ref="R81:V81" si="29">R82+R85+R87+R100</f>
        <v>8425.7077357213529</v>
      </c>
      <c r="S81" s="117">
        <f t="shared" si="29"/>
        <v>8449.7245000464172</v>
      </c>
      <c r="T81" s="117">
        <f t="shared" si="29"/>
        <v>7828.8304209403959</v>
      </c>
      <c r="U81" s="117">
        <f t="shared" si="29"/>
        <v>7715.5057362655607</v>
      </c>
      <c r="V81" s="117">
        <f t="shared" si="29"/>
        <v>7807.3248953050361</v>
      </c>
      <c r="W81" s="117">
        <f t="shared" ref="W81" si="30">W82+W85+W87+W100</f>
        <v>8034.0315217924035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8726.4743752312006</v>
      </c>
      <c r="D82" s="122">
        <f t="shared" si="31"/>
        <v>9252.9214078565929</v>
      </c>
      <c r="E82" s="122">
        <f t="shared" si="31"/>
        <v>9695.7032520902412</v>
      </c>
      <c r="F82" s="122">
        <f t="shared" si="31"/>
        <v>9844.4585579917057</v>
      </c>
      <c r="G82" s="122">
        <f t="shared" si="31"/>
        <v>9765.5382090488165</v>
      </c>
      <c r="H82" s="122">
        <f t="shared" si="31"/>
        <v>9649.007699807391</v>
      </c>
      <c r="I82" s="122">
        <f t="shared" si="31"/>
        <v>10568.502072482383</v>
      </c>
      <c r="J82" s="122">
        <f t="shared" si="31"/>
        <v>8763.4082326801763</v>
      </c>
      <c r="K82" s="122">
        <f t="shared" si="31"/>
        <v>7579.8534710405702</v>
      </c>
      <c r="L82" s="122">
        <f t="shared" si="31"/>
        <v>7262.9147216603087</v>
      </c>
      <c r="M82" s="122">
        <f t="shared" si="31"/>
        <v>8358.7759987747904</v>
      </c>
      <c r="N82" s="122">
        <f t="shared" si="31"/>
        <v>9082.0637855062232</v>
      </c>
      <c r="O82" s="122">
        <f t="shared" si="31"/>
        <v>7476.3993508534095</v>
      </c>
      <c r="P82" s="122">
        <f t="shared" si="31"/>
        <v>7028.7598609082543</v>
      </c>
      <c r="Q82" s="122">
        <f t="shared" si="31"/>
        <v>7107.3834570235622</v>
      </c>
      <c r="R82" s="122">
        <f t="shared" ref="R82:V82" si="32">SUM(R83:R84)</f>
        <v>5909.1302023716207</v>
      </c>
      <c r="S82" s="122">
        <f t="shared" si="32"/>
        <v>5787.1208776266485</v>
      </c>
      <c r="T82" s="122">
        <f t="shared" si="32"/>
        <v>5366.6581913606942</v>
      </c>
      <c r="U82" s="122">
        <f t="shared" si="32"/>
        <v>5076.3831078375943</v>
      </c>
      <c r="V82" s="122">
        <f t="shared" si="32"/>
        <v>4896.5888842502827</v>
      </c>
      <c r="W82" s="122">
        <f t="shared" ref="W82" si="33">SUM(W83:W84)</f>
        <v>5169.5826206026559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8684.3601288358295</v>
      </c>
      <c r="D83" s="98">
        <v>9206.0394601845092</v>
      </c>
      <c r="E83" s="98">
        <v>9648.4935713305185</v>
      </c>
      <c r="F83" s="98">
        <v>9792.430692947888</v>
      </c>
      <c r="G83" s="98">
        <v>9713.6881648960352</v>
      </c>
      <c r="H83" s="98">
        <v>9598.1424575632645</v>
      </c>
      <c r="I83" s="98">
        <v>10515.294253887205</v>
      </c>
      <c r="J83" s="98">
        <v>8718.3712446729696</v>
      </c>
      <c r="K83" s="98">
        <v>7538.2956716051567</v>
      </c>
      <c r="L83" s="98">
        <v>7224.661687576121</v>
      </c>
      <c r="M83" s="98">
        <v>8314.1928055881272</v>
      </c>
      <c r="N83" s="98">
        <v>9038.3848733484574</v>
      </c>
      <c r="O83" s="98">
        <v>7436.5177461372205</v>
      </c>
      <c r="P83" s="98">
        <v>6989.8131088203954</v>
      </c>
      <c r="Q83" s="98">
        <v>7069.7602225497376</v>
      </c>
      <c r="R83" s="98">
        <v>5877.5276611890076</v>
      </c>
      <c r="S83" s="98">
        <v>5755.7243427314979</v>
      </c>
      <c r="T83" s="98">
        <v>5337.1510390627118</v>
      </c>
      <c r="U83" s="98">
        <v>5048.1190113926514</v>
      </c>
      <c r="V83" s="98">
        <v>4869.0295375285896</v>
      </c>
      <c r="W83" s="98">
        <v>5140.2144405410863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42.114246395371161</v>
      </c>
      <c r="D84" s="98">
        <v>46.881947672084017</v>
      </c>
      <c r="E84" s="98">
        <v>47.209680759721792</v>
      </c>
      <c r="F84" s="98">
        <v>52.027865043816981</v>
      </c>
      <c r="G84" s="98">
        <v>51.850044152781052</v>
      </c>
      <c r="H84" s="98">
        <v>50.865242244126691</v>
      </c>
      <c r="I84" s="98">
        <v>53.207818595177585</v>
      </c>
      <c r="J84" s="98">
        <v>45.036988007206162</v>
      </c>
      <c r="K84" s="98">
        <v>41.557799435413614</v>
      </c>
      <c r="L84" s="98">
        <v>38.253034084187405</v>
      </c>
      <c r="M84" s="98">
        <v>44.583193186662704</v>
      </c>
      <c r="N84" s="98">
        <v>43.678912157766604</v>
      </c>
      <c r="O84" s="98">
        <v>39.881604716188782</v>
      </c>
      <c r="P84" s="98">
        <v>38.946752087858663</v>
      </c>
      <c r="Q84" s="98">
        <v>37.623234473824972</v>
      </c>
      <c r="R84" s="98">
        <v>31.602541182613351</v>
      </c>
      <c r="S84" s="98">
        <v>31.396534895150644</v>
      </c>
      <c r="T84" s="98">
        <v>29.507152297982255</v>
      </c>
      <c r="U84" s="98">
        <v>28.264096444942471</v>
      </c>
      <c r="V84" s="98">
        <v>27.559346721692894</v>
      </c>
      <c r="W84" s="98">
        <v>29.368180061569962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151.82119568082331</v>
      </c>
      <c r="D85" s="122">
        <f t="shared" si="34"/>
        <v>89.199911494258771</v>
      </c>
      <c r="E85" s="122">
        <f t="shared" si="34"/>
        <v>221.74948556192797</v>
      </c>
      <c r="F85" s="122">
        <f t="shared" si="34"/>
        <v>97.808635886444648</v>
      </c>
      <c r="G85" s="122">
        <f t="shared" si="34"/>
        <v>230.40173566431022</v>
      </c>
      <c r="H85" s="122">
        <f t="shared" si="34"/>
        <v>284.82061743049769</v>
      </c>
      <c r="I85" s="122">
        <f t="shared" si="34"/>
        <v>163.90643590668222</v>
      </c>
      <c r="J85" s="122">
        <f t="shared" si="34"/>
        <v>35.334275416478292</v>
      </c>
      <c r="K85" s="122">
        <f t="shared" si="34"/>
        <v>172.80364086147571</v>
      </c>
      <c r="L85" s="122">
        <f t="shared" si="34"/>
        <v>243.72463674613573</v>
      </c>
      <c r="M85" s="122">
        <f t="shared" si="34"/>
        <v>231.3240218262612</v>
      </c>
      <c r="N85" s="122">
        <f t="shared" si="34"/>
        <v>597.36315852415669</v>
      </c>
      <c r="O85" s="122">
        <f t="shared" si="34"/>
        <v>159.91416577937281</v>
      </c>
      <c r="P85" s="122">
        <f t="shared" si="34"/>
        <v>121.58833270925265</v>
      </c>
      <c r="Q85" s="122">
        <f t="shared" si="34"/>
        <v>179.04116653290947</v>
      </c>
      <c r="R85" s="122">
        <f t="shared" si="34"/>
        <v>271.87370258124434</v>
      </c>
      <c r="S85" s="122">
        <f t="shared" si="34"/>
        <v>393.1459574661896</v>
      </c>
      <c r="T85" s="122">
        <f t="shared" si="34"/>
        <v>226.6630586189838</v>
      </c>
      <c r="U85" s="122">
        <f t="shared" si="34"/>
        <v>252.2315889542719</v>
      </c>
      <c r="V85" s="122">
        <f t="shared" si="34"/>
        <v>309.61055027609632</v>
      </c>
      <c r="W85" s="122">
        <f t="shared" si="34"/>
        <v>251.21630426938006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151.82119568082331</v>
      </c>
      <c r="D86" s="98">
        <f>IF(RES_hhdet_in_fec!D86=0,0,RES_hhdet_in_fec!D86*1000*11630/RES_hhdet_in_new!D83)</f>
        <v>89.199911494258771</v>
      </c>
      <c r="E86" s="98">
        <f>IF(RES_hhdet_in_fec!E86=0,0,RES_hhdet_in_fec!E86*1000*11630/RES_hhdet_in_new!E83)</f>
        <v>221.74948556192797</v>
      </c>
      <c r="F86" s="98">
        <f>IF(RES_hhdet_in_fec!F86=0,0,RES_hhdet_in_fec!F86*1000*11630/RES_hhdet_in_new!F83)</f>
        <v>97.808635886444648</v>
      </c>
      <c r="G86" s="98">
        <f>IF(RES_hhdet_in_fec!G86=0,0,RES_hhdet_in_fec!G86*1000*11630/RES_hhdet_in_new!G83)</f>
        <v>230.40173566431022</v>
      </c>
      <c r="H86" s="98">
        <f>IF(RES_hhdet_in_fec!H86=0,0,RES_hhdet_in_fec!H86*1000*11630/RES_hhdet_in_new!H83)</f>
        <v>284.82061743049769</v>
      </c>
      <c r="I86" s="98">
        <f>IF(RES_hhdet_in_fec!I86=0,0,RES_hhdet_in_fec!I86*1000*11630/RES_hhdet_in_new!I83)</f>
        <v>163.90643590668222</v>
      </c>
      <c r="J86" s="98">
        <f>IF(RES_hhdet_in_fec!J86=0,0,RES_hhdet_in_fec!J86*1000*11630/RES_hhdet_in_new!J83)</f>
        <v>35.334275416478292</v>
      </c>
      <c r="K86" s="98">
        <f>IF(RES_hhdet_in_fec!K86=0,0,RES_hhdet_in_fec!K86*1000*11630/RES_hhdet_in_new!K83)</f>
        <v>172.80364086147571</v>
      </c>
      <c r="L86" s="98">
        <f>IF(RES_hhdet_in_fec!L86=0,0,RES_hhdet_in_fec!L86*1000*11630/RES_hhdet_in_new!L83)</f>
        <v>243.72463674613573</v>
      </c>
      <c r="M86" s="98">
        <f>IF(RES_hhdet_in_fec!M86=0,0,RES_hhdet_in_fec!M86*1000*11630/RES_hhdet_in_new!M83)</f>
        <v>231.3240218262612</v>
      </c>
      <c r="N86" s="98">
        <f>IF(RES_hhdet_in_fec!N86=0,0,RES_hhdet_in_fec!N86*1000*11630/RES_hhdet_in_new!N83)</f>
        <v>597.36315852415669</v>
      </c>
      <c r="O86" s="98">
        <f>IF(RES_hhdet_in_fec!O86=0,0,RES_hhdet_in_fec!O86*1000*11630/RES_hhdet_in_new!O83)</f>
        <v>159.91416577937281</v>
      </c>
      <c r="P86" s="98">
        <f>IF(RES_hhdet_in_fec!P86=0,0,RES_hhdet_in_fec!P86*1000*11630/RES_hhdet_in_new!P83)</f>
        <v>121.58833270925265</v>
      </c>
      <c r="Q86" s="98">
        <f>IF(RES_hhdet_in_fec!Q86=0,0,RES_hhdet_in_fec!Q86*1000*11630/RES_hhdet_in_new!Q83)</f>
        <v>179.04116653290947</v>
      </c>
      <c r="R86" s="98">
        <f>IF(RES_hhdet_in_fec!R86=0,0,RES_hhdet_in_fec!R86*1000*11630/RES_hhdet_in_new!R83)</f>
        <v>271.87370258124434</v>
      </c>
      <c r="S86" s="98">
        <f>IF(RES_hhdet_in_fec!S86=0,0,RES_hhdet_in_fec!S86*1000*11630/RES_hhdet_in_new!S83)</f>
        <v>393.1459574661896</v>
      </c>
      <c r="T86" s="98">
        <f>IF(RES_hhdet_in_fec!T86=0,0,RES_hhdet_in_fec!T86*1000*11630/RES_hhdet_in_new!T83)</f>
        <v>226.6630586189838</v>
      </c>
      <c r="U86" s="98">
        <f>IF(RES_hhdet_in_fec!U86=0,0,RES_hhdet_in_fec!U86*1000*11630/RES_hhdet_in_new!U83)</f>
        <v>252.2315889542719</v>
      </c>
      <c r="V86" s="98">
        <f>IF(RES_hhdet_in_fec!V86=0,0,RES_hhdet_in_fec!V86*1000*11630/RES_hhdet_in_new!V83)</f>
        <v>309.61055027609632</v>
      </c>
      <c r="W86" s="98">
        <f>IF(RES_hhdet_in_fec!W86=0,0,RES_hhdet_in_fec!W86*1000*11630/RES_hhdet_in_new!W83)</f>
        <v>251.21630426938006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1333.3034032813021</v>
      </c>
      <c r="D87" s="122">
        <v>1432.9945891170757</v>
      </c>
      <c r="E87" s="122">
        <v>1360.6619673210748</v>
      </c>
      <c r="F87" s="122">
        <v>1483.9819264393857</v>
      </c>
      <c r="G87" s="122">
        <v>1388.3682222928544</v>
      </c>
      <c r="H87" s="122">
        <v>1400.5037297973772</v>
      </c>
      <c r="I87" s="122">
        <v>1236.662130299311</v>
      </c>
      <c r="J87" s="122">
        <v>1344.786324236743</v>
      </c>
      <c r="K87" s="122">
        <v>1589.9013527943498</v>
      </c>
      <c r="L87" s="122">
        <v>1522.6379146138647</v>
      </c>
      <c r="M87" s="122">
        <v>1541.1892420947847</v>
      </c>
      <c r="N87" s="122">
        <v>1445.2530843410073</v>
      </c>
      <c r="O87" s="122">
        <v>1479.4871357169138</v>
      </c>
      <c r="P87" s="122">
        <v>1433.2420070158739</v>
      </c>
      <c r="Q87" s="122">
        <v>1348.8165719810979</v>
      </c>
      <c r="R87" s="122">
        <v>1463.2470183881949</v>
      </c>
      <c r="S87" s="122">
        <v>1478.6528511062982</v>
      </c>
      <c r="T87" s="122">
        <v>1387.3637814868032</v>
      </c>
      <c r="U87" s="122">
        <v>1460.271768914288</v>
      </c>
      <c r="V87" s="122">
        <v>1461.2303608484224</v>
      </c>
      <c r="W87" s="122">
        <v>1606.5132169219526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1868.4323117274321</v>
      </c>
      <c r="D88" s="98">
        <v>1862.8257118578463</v>
      </c>
      <c r="E88" s="98">
        <v>1709.1922571340785</v>
      </c>
      <c r="F88" s="98">
        <v>1796.3827858067343</v>
      </c>
      <c r="G88" s="98">
        <v>1640.4205057538031</v>
      </c>
      <c r="H88" s="98">
        <v>1623.6064821364398</v>
      </c>
      <c r="I88" s="98">
        <v>1857.5727326064475</v>
      </c>
      <c r="J88" s="98">
        <v>1702.6026710021549</v>
      </c>
      <c r="K88" s="98">
        <v>1727.6477506334604</v>
      </c>
      <c r="L88" s="98">
        <v>1690.2591023569935</v>
      </c>
      <c r="M88" s="98">
        <v>1437.3928900732253</v>
      </c>
      <c r="N88" s="98">
        <v>1620.9256108855948</v>
      </c>
      <c r="O88" s="98">
        <v>1774.8253764348271</v>
      </c>
      <c r="P88" s="98">
        <v>1322.1057292436171</v>
      </c>
      <c r="Q88" s="98">
        <v>1465.5729030019845</v>
      </c>
      <c r="R88" s="98">
        <v>1676.9914602855395</v>
      </c>
      <c r="S88" s="98">
        <v>1767.8064948257004</v>
      </c>
      <c r="T88" s="98">
        <v>1460.2164904838701</v>
      </c>
      <c r="U88" s="98">
        <v>1662.6971916166783</v>
      </c>
      <c r="V88" s="98">
        <v>1642.4507135186207</v>
      </c>
      <c r="W88" s="98">
        <v>1693.4091696282705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1328.2561760761771</v>
      </c>
      <c r="J89" s="98">
        <v>1229.3016109485875</v>
      </c>
      <c r="K89" s="98">
        <v>1266.1931304201382</v>
      </c>
      <c r="L89" s="98">
        <v>1260.235403277612</v>
      </c>
      <c r="M89" s="98">
        <v>1080.4552903552087</v>
      </c>
      <c r="N89" s="98">
        <v>1222.5143106187643</v>
      </c>
      <c r="O89" s="98">
        <v>1361.6965491680357</v>
      </c>
      <c r="P89" s="98">
        <v>0</v>
      </c>
      <c r="Q89" s="98">
        <v>1137.4900068886504</v>
      </c>
      <c r="R89" s="98">
        <v>1336.8748199051633</v>
      </c>
      <c r="S89" s="98">
        <v>1436.3479623291587</v>
      </c>
      <c r="T89" s="98">
        <v>1200.430898297675</v>
      </c>
      <c r="U89" s="98">
        <v>1387.5539690416451</v>
      </c>
      <c r="V89" s="98">
        <v>1385.9769117942308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391.52593847716827</v>
      </c>
      <c r="J90" s="101">
        <v>339.58574211794433</v>
      </c>
      <c r="K90" s="101">
        <v>343.45373128241147</v>
      </c>
      <c r="L90" s="101">
        <v>341.41695073709451</v>
      </c>
      <c r="M90" s="101">
        <v>272.9941758449084</v>
      </c>
      <c r="N90" s="101">
        <v>269.39139702803845</v>
      </c>
      <c r="O90" s="101">
        <v>328.02704680817959</v>
      </c>
      <c r="P90" s="101">
        <v>0</v>
      </c>
      <c r="Q90" s="101">
        <v>239.94398129798464</v>
      </c>
      <c r="R90" s="101">
        <v>333.61093911360183</v>
      </c>
      <c r="S90" s="101">
        <v>369.50258114270235</v>
      </c>
      <c r="T90" s="101">
        <v>284.75454609540992</v>
      </c>
      <c r="U90" s="101">
        <v>326.06773260241192</v>
      </c>
      <c r="V90" s="101">
        <v>316.33753808145889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936.73023759900877</v>
      </c>
      <c r="J91" s="104">
        <v>889.7158688306431</v>
      </c>
      <c r="K91" s="104">
        <v>922.73939913772665</v>
      </c>
      <c r="L91" s="104">
        <v>918.81845254051768</v>
      </c>
      <c r="M91" s="104">
        <v>807.46111451030026</v>
      </c>
      <c r="N91" s="104">
        <v>953.12291359072583</v>
      </c>
      <c r="O91" s="104">
        <v>1033.6695023598561</v>
      </c>
      <c r="P91" s="104">
        <v>0</v>
      </c>
      <c r="Q91" s="104">
        <v>897.54602559066586</v>
      </c>
      <c r="R91" s="104">
        <v>1003.2638807915615</v>
      </c>
      <c r="S91" s="104">
        <v>1066.8453811864561</v>
      </c>
      <c r="T91" s="104">
        <v>915.67635220226543</v>
      </c>
      <c r="U91" s="104">
        <v>1061.4862364392332</v>
      </c>
      <c r="V91" s="104">
        <v>1069.6393737127719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1895.3767726231242</v>
      </c>
      <c r="D92" s="101">
        <v>1978.1701751773753</v>
      </c>
      <c r="E92" s="101">
        <v>1979.3986884832329</v>
      </c>
      <c r="F92" s="101">
        <v>2008.9797011691378</v>
      </c>
      <c r="G92" s="101">
        <v>1970.891611933298</v>
      </c>
      <c r="H92" s="101">
        <v>2014.5895388894478</v>
      </c>
      <c r="I92" s="101">
        <v>1918.3339554393217</v>
      </c>
      <c r="J92" s="101">
        <v>2067.8749933305212</v>
      </c>
      <c r="K92" s="101">
        <v>2186.8815076354249</v>
      </c>
      <c r="L92" s="101">
        <v>2053.3281986753286</v>
      </c>
      <c r="M92" s="101">
        <v>1685.9386050415628</v>
      </c>
      <c r="N92" s="101">
        <v>1462.8423872457242</v>
      </c>
      <c r="O92" s="101">
        <v>2123.8884648008857</v>
      </c>
      <c r="P92" s="101">
        <v>1986.1775519541889</v>
      </c>
      <c r="Q92" s="101">
        <v>1806.4038821449649</v>
      </c>
      <c r="R92" s="101">
        <v>1732.986615539616</v>
      </c>
      <c r="S92" s="101">
        <v>1762.8335496382881</v>
      </c>
      <c r="T92" s="101">
        <v>1722.3485635174848</v>
      </c>
      <c r="U92" s="101">
        <v>1711.9811524627382</v>
      </c>
      <c r="V92" s="101">
        <v>1734.8435537661303</v>
      </c>
      <c r="W92" s="101">
        <v>1778.137631966345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1191.6851640320995</v>
      </c>
      <c r="D93" s="104">
        <v>1251.7117347098047</v>
      </c>
      <c r="E93" s="104">
        <v>1250.6488954385172</v>
      </c>
      <c r="F93" s="104">
        <v>1276.188753181736</v>
      </c>
      <c r="G93" s="104">
        <v>1280.1508191797238</v>
      </c>
      <c r="H93" s="104">
        <v>1291.8113025302707</v>
      </c>
      <c r="I93" s="104">
        <v>1235.0324287020226</v>
      </c>
      <c r="J93" s="104">
        <v>1334.386334210446</v>
      </c>
      <c r="K93" s="104">
        <v>1419.4704590082999</v>
      </c>
      <c r="L93" s="104">
        <v>1339.7600457013093</v>
      </c>
      <c r="M93" s="104">
        <v>1082.1544163766657</v>
      </c>
      <c r="N93" s="104">
        <v>874.29679061900845</v>
      </c>
      <c r="O93" s="104">
        <v>1466.7490608856615</v>
      </c>
      <c r="P93" s="104">
        <v>1419.1021373756196</v>
      </c>
      <c r="Q93" s="104">
        <v>1326.7372958096785</v>
      </c>
      <c r="R93" s="104">
        <v>1315.1338937812054</v>
      </c>
      <c r="S93" s="104">
        <v>1366.882004974638</v>
      </c>
      <c r="T93" s="104">
        <v>1355.8846259479296</v>
      </c>
      <c r="U93" s="104">
        <v>1363.6540235847028</v>
      </c>
      <c r="V93" s="104">
        <v>0</v>
      </c>
      <c r="W93" s="104">
        <v>1439.2983599431507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371.10795877254793</v>
      </c>
      <c r="D94" s="98">
        <v>398.40336521029843</v>
      </c>
      <c r="E94" s="98">
        <v>387.25273163387635</v>
      </c>
      <c r="F94" s="98">
        <v>400.70412145425411</v>
      </c>
      <c r="G94" s="98">
        <v>447.01201693365624</v>
      </c>
      <c r="H94" s="98">
        <v>410.37963476765577</v>
      </c>
      <c r="I94" s="98">
        <v>391.35232030686512</v>
      </c>
      <c r="J94" s="98">
        <v>414.8619288379054</v>
      </c>
      <c r="K94" s="98">
        <v>440.403921205404</v>
      </c>
      <c r="L94" s="98">
        <v>411.11623338212848</v>
      </c>
      <c r="M94" s="98">
        <v>262.62875418195483</v>
      </c>
      <c r="N94" s="98">
        <v>14.628423872457246</v>
      </c>
      <c r="O94" s="98">
        <v>394.62127145519366</v>
      </c>
      <c r="P94" s="98">
        <v>358.57744731442665</v>
      </c>
      <c r="Q94" s="98">
        <v>305.29490937432098</v>
      </c>
      <c r="R94" s="98">
        <v>340.6053861536023</v>
      </c>
      <c r="S94" s="98">
        <v>356.61960021834193</v>
      </c>
      <c r="T94" s="98">
        <v>340.16322858728807</v>
      </c>
      <c r="U94" s="98">
        <v>326.24623904379473</v>
      </c>
      <c r="V94" s="98">
        <v>0</v>
      </c>
      <c r="W94" s="98">
        <v>343.39178164797846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820.57720525955165</v>
      </c>
      <c r="D95" s="98">
        <v>853.30836949950606</v>
      </c>
      <c r="E95" s="98">
        <v>863.39616380464099</v>
      </c>
      <c r="F95" s="98">
        <v>875.48463172748177</v>
      </c>
      <c r="G95" s="98">
        <v>833.1388022460676</v>
      </c>
      <c r="H95" s="98">
        <v>881.43166776261478</v>
      </c>
      <c r="I95" s="98">
        <v>843.68010839515762</v>
      </c>
      <c r="J95" s="98">
        <v>919.52440537254051</v>
      </c>
      <c r="K95" s="98">
        <v>979.06653780289605</v>
      </c>
      <c r="L95" s="98">
        <v>928.64381231918082</v>
      </c>
      <c r="M95" s="98">
        <v>819.52566219471078</v>
      </c>
      <c r="N95" s="98">
        <v>859.66836674655121</v>
      </c>
      <c r="O95" s="98">
        <v>1072.1277894304678</v>
      </c>
      <c r="P95" s="98">
        <v>1060.524690061193</v>
      </c>
      <c r="Q95" s="98">
        <v>1021.4423864353572</v>
      </c>
      <c r="R95" s="98">
        <v>974.52850762760306</v>
      </c>
      <c r="S95" s="98">
        <v>1010.2624047562961</v>
      </c>
      <c r="T95" s="98">
        <v>1015.7213973606418</v>
      </c>
      <c r="U95" s="98">
        <v>1037.4077845409081</v>
      </c>
      <c r="V95" s="98">
        <v>0</v>
      </c>
      <c r="W95" s="98">
        <v>1095.9065782951723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1698.304146810731</v>
      </c>
      <c r="D96" s="101">
        <v>1739.0745387909565</v>
      </c>
      <c r="E96" s="101">
        <v>1725.520713554786</v>
      </c>
      <c r="F96" s="101">
        <v>1778.6874805504326</v>
      </c>
      <c r="G96" s="101">
        <v>1708.5915389431716</v>
      </c>
      <c r="H96" s="101">
        <v>1757.8527992266625</v>
      </c>
      <c r="I96" s="101">
        <v>1749.2565081664707</v>
      </c>
      <c r="J96" s="101">
        <v>1857.5506498648024</v>
      </c>
      <c r="K96" s="101">
        <v>1984.8438099504722</v>
      </c>
      <c r="L96" s="101">
        <v>1926.2711599062934</v>
      </c>
      <c r="M96" s="101">
        <v>1893.6624084146533</v>
      </c>
      <c r="N96" s="101">
        <v>1795.9648105097256</v>
      </c>
      <c r="O96" s="101">
        <v>1809.1612578864049</v>
      </c>
      <c r="P96" s="101">
        <v>1783.5733925768657</v>
      </c>
      <c r="Q96" s="101">
        <v>1747.162933301373</v>
      </c>
      <c r="R96" s="101">
        <v>1795.2086762096319</v>
      </c>
      <c r="S96" s="101">
        <v>1773.3658448437291</v>
      </c>
      <c r="T96" s="101">
        <v>1698.9016882489409</v>
      </c>
      <c r="U96" s="101">
        <v>1705.8329578388377</v>
      </c>
      <c r="V96" s="101">
        <v>1708.5172381631212</v>
      </c>
      <c r="W96" s="101">
        <v>1821.9433201326594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1158.3706297140661</v>
      </c>
      <c r="D97" s="104">
        <v>1191.405395840932</v>
      </c>
      <c r="E97" s="104">
        <v>1180.5461115568532</v>
      </c>
      <c r="F97" s="104">
        <v>1221.9484644192328</v>
      </c>
      <c r="G97" s="104">
        <v>1194.4707910040545</v>
      </c>
      <c r="H97" s="104">
        <v>1216.9683797341359</v>
      </c>
      <c r="I97" s="104">
        <v>1216.9968937966328</v>
      </c>
      <c r="J97" s="104">
        <v>1294.457821226945</v>
      </c>
      <c r="K97" s="104">
        <v>1388.4517851838414</v>
      </c>
      <c r="L97" s="104">
        <v>1352.9591994912603</v>
      </c>
      <c r="M97" s="104">
        <v>1334.5755034191648</v>
      </c>
      <c r="N97" s="104">
        <v>1256.2205769121454</v>
      </c>
      <c r="O97" s="104">
        <v>1295.7905047980357</v>
      </c>
      <c r="P97" s="104">
        <v>1304.0514456474257</v>
      </c>
      <c r="Q97" s="104">
        <v>1305.4990775794308</v>
      </c>
      <c r="R97" s="104">
        <v>1379.1883105462396</v>
      </c>
      <c r="S97" s="104">
        <v>1384.1391471785848</v>
      </c>
      <c r="T97" s="104">
        <v>1342.6684187754327</v>
      </c>
      <c r="U97" s="104">
        <v>1356.5450359315282</v>
      </c>
      <c r="V97" s="104">
        <v>1368.095500083092</v>
      </c>
      <c r="W97" s="104">
        <v>1467.6764254243801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332.81741394136623</v>
      </c>
      <c r="D98" s="98">
        <v>349.32387416445505</v>
      </c>
      <c r="E98" s="98">
        <v>335.33533763759192</v>
      </c>
      <c r="F98" s="98">
        <v>353.18534181046078</v>
      </c>
      <c r="G98" s="98">
        <v>384.93011712823238</v>
      </c>
      <c r="H98" s="98">
        <v>356.82322001592735</v>
      </c>
      <c r="I98" s="98">
        <v>359.94757468402003</v>
      </c>
      <c r="J98" s="98">
        <v>375.77045730704873</v>
      </c>
      <c r="K98" s="98">
        <v>404.91942982273031</v>
      </c>
      <c r="L98" s="98">
        <v>395.69455248440073</v>
      </c>
      <c r="M98" s="98">
        <v>380.14569190136319</v>
      </c>
      <c r="N98" s="98">
        <v>300.0567348696232</v>
      </c>
      <c r="O98" s="98">
        <v>329.70048819950989</v>
      </c>
      <c r="P98" s="98">
        <v>319.27375704335878</v>
      </c>
      <c r="Q98" s="98">
        <v>300.28608331612207</v>
      </c>
      <c r="R98" s="98">
        <v>361.75670865626603</v>
      </c>
      <c r="S98" s="98">
        <v>368.19577867468212</v>
      </c>
      <c r="T98" s="98">
        <v>343.98676428053284</v>
      </c>
      <c r="U98" s="98">
        <v>332.01954206708257</v>
      </c>
      <c r="V98" s="98">
        <v>326.7491328932764</v>
      </c>
      <c r="W98" s="98">
        <v>357.1351884843325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825.55321577269979</v>
      </c>
      <c r="D99" s="98">
        <v>842.081521676477</v>
      </c>
      <c r="E99" s="98">
        <v>845.21077391926144</v>
      </c>
      <c r="F99" s="98">
        <v>868.76312260877205</v>
      </c>
      <c r="G99" s="98">
        <v>809.54067387582199</v>
      </c>
      <c r="H99" s="98">
        <v>860.14515971820845</v>
      </c>
      <c r="I99" s="98">
        <v>857.04931911261281</v>
      </c>
      <c r="J99" s="98">
        <v>918.68736391989637</v>
      </c>
      <c r="K99" s="98">
        <v>983.53235536111094</v>
      </c>
      <c r="L99" s="98">
        <v>957.26464700685926</v>
      </c>
      <c r="M99" s="98">
        <v>954.42981151780157</v>
      </c>
      <c r="N99" s="98">
        <v>956.16384204252211</v>
      </c>
      <c r="O99" s="98">
        <v>966.09001659852572</v>
      </c>
      <c r="P99" s="98">
        <v>984.77768860406684</v>
      </c>
      <c r="Q99" s="98">
        <v>1005.2129942633086</v>
      </c>
      <c r="R99" s="98">
        <v>1017.4316018899733</v>
      </c>
      <c r="S99" s="98">
        <v>1015.9433685039029</v>
      </c>
      <c r="T99" s="98">
        <v>998.68165449490004</v>
      </c>
      <c r="U99" s="98">
        <v>1024.5254938644459</v>
      </c>
      <c r="V99" s="98">
        <v>1041.3463671898155</v>
      </c>
      <c r="W99" s="98">
        <v>1110.5412369400476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635.85888246081743</v>
      </c>
      <c r="D100" s="122">
        <v>716.50491240868075</v>
      </c>
      <c r="E100" s="122">
        <v>693.86448896253364</v>
      </c>
      <c r="F100" s="122">
        <v>747.43214186364912</v>
      </c>
      <c r="G100" s="122">
        <v>734.05622476334099</v>
      </c>
      <c r="H100" s="122">
        <v>759.83695364509003</v>
      </c>
      <c r="I100" s="122">
        <v>737.23331569067398</v>
      </c>
      <c r="J100" s="122">
        <v>738.4128891234451</v>
      </c>
      <c r="K100" s="122">
        <v>760.65386619690071</v>
      </c>
      <c r="L100" s="122">
        <v>735.83674695606305</v>
      </c>
      <c r="M100" s="122">
        <v>687.23055777565219</v>
      </c>
      <c r="N100" s="122">
        <v>695.69014817801315</v>
      </c>
      <c r="O100" s="122">
        <v>814.29605672343837</v>
      </c>
      <c r="P100" s="122">
        <v>803.7802185450588</v>
      </c>
      <c r="Q100" s="122">
        <v>760.80631898589422</v>
      </c>
      <c r="R100" s="122">
        <v>781.45681238029272</v>
      </c>
      <c r="S100" s="122">
        <v>790.80481384728137</v>
      </c>
      <c r="T100" s="122">
        <v>848.14538947391475</v>
      </c>
      <c r="U100" s="122">
        <v>926.61927055940657</v>
      </c>
      <c r="V100" s="122">
        <v>1139.8950999302344</v>
      </c>
      <c r="W100" s="122">
        <v>1006.7193799984151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833.02813402505888</v>
      </c>
      <c r="D101" s="98">
        <v>924.41242275538468</v>
      </c>
      <c r="E101" s="98">
        <v>863.17744010846252</v>
      </c>
      <c r="F101" s="98">
        <v>948.31712266768477</v>
      </c>
      <c r="G101" s="98">
        <v>901.80686808079463</v>
      </c>
      <c r="H101" s="98">
        <v>916.60819025507567</v>
      </c>
      <c r="I101" s="98">
        <v>1050.6618080876112</v>
      </c>
      <c r="J101" s="98">
        <v>909.46877731752897</v>
      </c>
      <c r="K101" s="98">
        <v>902.05977554653214</v>
      </c>
      <c r="L101" s="98">
        <v>916.69252357228811</v>
      </c>
      <c r="M101" s="98">
        <v>767.27052884612829</v>
      </c>
      <c r="N101" s="98">
        <v>918.32508825158561</v>
      </c>
      <c r="O101" s="98">
        <v>1012.0993639366394</v>
      </c>
      <c r="P101" s="98">
        <v>998.36758737489492</v>
      </c>
      <c r="Q101" s="98">
        <v>987.69926648608441</v>
      </c>
      <c r="R101" s="98">
        <v>1015.1796284415676</v>
      </c>
      <c r="S101" s="98">
        <v>1024.4704672590328</v>
      </c>
      <c r="T101" s="98">
        <v>1006.5275909323871</v>
      </c>
      <c r="U101" s="98">
        <v>1127.1337718878638</v>
      </c>
      <c r="V101" s="98">
        <v>1274.7352286297275</v>
      </c>
      <c r="W101" s="98">
        <v>1248.1931374252306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823.02481179825668</v>
      </c>
      <c r="D102" s="98">
        <v>872.77874723420803</v>
      </c>
      <c r="E102" s="98">
        <v>841.82492309436736</v>
      </c>
      <c r="F102" s="98">
        <v>961.49828020899372</v>
      </c>
      <c r="G102" s="98">
        <v>891.95659044215802</v>
      </c>
      <c r="H102" s="98">
        <v>894.31842689420716</v>
      </c>
      <c r="I102" s="98">
        <v>928.67124420035941</v>
      </c>
      <c r="J102" s="98">
        <v>937.29138461214109</v>
      </c>
      <c r="K102" s="98">
        <v>826.72379798196334</v>
      </c>
      <c r="L102" s="98">
        <v>1026.6125914866263</v>
      </c>
      <c r="M102" s="98">
        <v>960.74998705460996</v>
      </c>
      <c r="N102" s="98">
        <v>301.80580426684372</v>
      </c>
      <c r="O102" s="98">
        <v>1095.6736679055728</v>
      </c>
      <c r="P102" s="98">
        <v>1065.3103159052507</v>
      </c>
      <c r="Q102" s="98">
        <v>934.99148435424434</v>
      </c>
      <c r="R102" s="98">
        <v>881.05095486492439</v>
      </c>
      <c r="S102" s="98">
        <v>877.59467871537447</v>
      </c>
      <c r="T102" s="98">
        <v>1058.2597939533539</v>
      </c>
      <c r="U102" s="98">
        <v>1094.6627259091442</v>
      </c>
      <c r="V102" s="98">
        <v>1227.2152059515279</v>
      </c>
      <c r="W102" s="98">
        <v>1189.0681310272305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625.09724508487136</v>
      </c>
      <c r="D103" s="33">
        <v>707.65013804427076</v>
      </c>
      <c r="E103" s="33">
        <v>684.35164402402017</v>
      </c>
      <c r="F103" s="33">
        <v>733.05924065251884</v>
      </c>
      <c r="G103" s="33">
        <v>717.08768837890932</v>
      </c>
      <c r="H103" s="33">
        <v>739.74176476041748</v>
      </c>
      <c r="I103" s="33">
        <v>703.04155217561129</v>
      </c>
      <c r="J103" s="33">
        <v>701.85451567200255</v>
      </c>
      <c r="K103" s="33">
        <v>742.29454909925664</v>
      </c>
      <c r="L103" s="33">
        <v>700.17850639621247</v>
      </c>
      <c r="M103" s="33">
        <v>662.28488335381667</v>
      </c>
      <c r="N103" s="33">
        <v>674.19225770269884</v>
      </c>
      <c r="O103" s="33">
        <v>701.97403068605774</v>
      </c>
      <c r="P103" s="33">
        <v>709.98069286024509</v>
      </c>
      <c r="Q103" s="33">
        <v>705.95694213572528</v>
      </c>
      <c r="R103" s="33">
        <v>744.25817739985973</v>
      </c>
      <c r="S103" s="33">
        <v>734.20267348792606</v>
      </c>
      <c r="T103" s="33">
        <v>728.29884801801757</v>
      </c>
      <c r="U103" s="33">
        <v>745.3060317088391</v>
      </c>
      <c r="V103" s="33">
        <v>853.79468434621924</v>
      </c>
      <c r="W103" s="33">
        <v>834.17027793358295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12229.75763113603</v>
      </c>
      <c r="G105" s="117">
        <f t="shared" si="35"/>
        <v>9943.639450951403</v>
      </c>
      <c r="H105" s="117">
        <f t="shared" si="35"/>
        <v>9971.7485793174146</v>
      </c>
      <c r="I105" s="117">
        <f t="shared" si="35"/>
        <v>9034.2309108927875</v>
      </c>
      <c r="J105" s="117">
        <f t="shared" si="35"/>
        <v>8782.4863533823936</v>
      </c>
      <c r="K105" s="117">
        <f t="shared" si="35"/>
        <v>8931.2986932536151</v>
      </c>
      <c r="L105" s="117">
        <f t="shared" si="35"/>
        <v>8330.687920469969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9917.7969153036593</v>
      </c>
      <c r="G106" s="122">
        <f t="shared" si="38"/>
        <v>7609.871174673247</v>
      </c>
      <c r="H106" s="122">
        <f t="shared" si="38"/>
        <v>7534.7412304698228</v>
      </c>
      <c r="I106" s="122">
        <f t="shared" si="38"/>
        <v>7114.1924649205439</v>
      </c>
      <c r="J106" s="122">
        <f t="shared" si="38"/>
        <v>6692.3252117104703</v>
      </c>
      <c r="K106" s="122">
        <f t="shared" si="38"/>
        <v>6352.9692665616085</v>
      </c>
      <c r="L106" s="122">
        <f t="shared" si="38"/>
        <v>6277.5502145824976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9881.3510647219646</v>
      </c>
      <c r="G107" s="98">
        <v>7582.1431521013656</v>
      </c>
      <c r="H107" s="98">
        <v>7507.8336235867109</v>
      </c>
      <c r="I107" s="98">
        <v>7090.2370508751992</v>
      </c>
      <c r="J107" s="98">
        <v>6669.6053939389394</v>
      </c>
      <c r="K107" s="98">
        <v>6330.2340629370246</v>
      </c>
      <c r="L107" s="98">
        <v>6256.2218087089377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36.445850581695453</v>
      </c>
      <c r="G108" s="98">
        <v>27.728022571881084</v>
      </c>
      <c r="H108" s="98">
        <v>26.907606883111644</v>
      </c>
      <c r="I108" s="98">
        <v>23.955414045344661</v>
      </c>
      <c r="J108" s="98">
        <v>22.719817771531169</v>
      </c>
      <c r="K108" s="98">
        <v>22.735203624583953</v>
      </c>
      <c r="L108" s="98">
        <v>21.328405873559415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92.465584428974225</v>
      </c>
      <c r="G109" s="122">
        <f t="shared" si="41"/>
        <v>230.46900926590124</v>
      </c>
      <c r="H109" s="122">
        <f t="shared" si="41"/>
        <v>287.1210093443803</v>
      </c>
      <c r="I109" s="122">
        <f t="shared" si="41"/>
        <v>0</v>
      </c>
      <c r="J109" s="122">
        <f t="shared" si="41"/>
        <v>0</v>
      </c>
      <c r="K109" s="122">
        <f t="shared" si="41"/>
        <v>209.02628250225649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92.465584428974225</v>
      </c>
      <c r="G110" s="98">
        <f>IF(RES_hhdet_in_fec!G110=0,0,RES_hhdet_in_fec!G110*1000*11630/RES_hhdet_in_new!G107)</f>
        <v>230.46900926590124</v>
      </c>
      <c r="H110" s="98">
        <f>IF(RES_hhdet_in_fec!H110=0,0,RES_hhdet_in_fec!H110*1000*11630/RES_hhdet_in_new!H107)</f>
        <v>287.1210093443803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209.02628250225649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1478.9049334028632</v>
      </c>
      <c r="G111" s="122">
        <v>1375.9251726296252</v>
      </c>
      <c r="H111" s="122">
        <v>1397.2631862316448</v>
      </c>
      <c r="I111" s="122">
        <v>1216.9968937966325</v>
      </c>
      <c r="J111" s="122">
        <v>1388.3066259999214</v>
      </c>
      <c r="K111" s="122">
        <v>1627.0085950904938</v>
      </c>
      <c r="L111" s="122">
        <v>1352.9591994912596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1778.6874805504326</v>
      </c>
      <c r="G116" s="101">
        <v>1708.5915389431718</v>
      </c>
      <c r="H116" s="101">
        <v>1757.8527992266627</v>
      </c>
      <c r="I116" s="101">
        <v>0</v>
      </c>
      <c r="J116" s="101">
        <v>1857.5506498648026</v>
      </c>
      <c r="K116" s="101">
        <v>1984.8438099504722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1221.9484644192328</v>
      </c>
      <c r="G117" s="104">
        <v>1194.470791004054</v>
      </c>
      <c r="H117" s="104">
        <v>1216.9683797341359</v>
      </c>
      <c r="I117" s="104">
        <v>1216.9968937966325</v>
      </c>
      <c r="J117" s="104">
        <v>1294.4578212269448</v>
      </c>
      <c r="K117" s="104">
        <v>1388.4517851838418</v>
      </c>
      <c r="L117" s="104">
        <v>1352.9591994912596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353.18534181046078</v>
      </c>
      <c r="G118" s="98">
        <v>384.93011712823244</v>
      </c>
      <c r="H118" s="98">
        <v>356.82322001592729</v>
      </c>
      <c r="I118" s="98">
        <v>359.94757468402003</v>
      </c>
      <c r="J118" s="98">
        <v>375.77045730704879</v>
      </c>
      <c r="K118" s="98">
        <v>404.91942982273036</v>
      </c>
      <c r="L118" s="98">
        <v>395.69455248440067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868.76312260877182</v>
      </c>
      <c r="G119" s="98">
        <v>809.54067387582177</v>
      </c>
      <c r="H119" s="98">
        <v>860.14515971820856</v>
      </c>
      <c r="I119" s="98">
        <v>857.04931911261269</v>
      </c>
      <c r="J119" s="98">
        <v>918.68736391989626</v>
      </c>
      <c r="K119" s="98">
        <v>983.5323553611114</v>
      </c>
      <c r="L119" s="98">
        <v>957.26464700685904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740.59019800053443</v>
      </c>
      <c r="G120" s="122">
        <v>727.37409438262966</v>
      </c>
      <c r="H120" s="122">
        <v>752.62315327156648</v>
      </c>
      <c r="I120" s="122">
        <v>703.04155217561129</v>
      </c>
      <c r="J120" s="122">
        <v>701.85451567200255</v>
      </c>
      <c r="K120" s="122">
        <v>742.29454909925664</v>
      </c>
      <c r="L120" s="122">
        <v>700.17850639621247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961.49828020899361</v>
      </c>
      <c r="G121" s="98">
        <v>891.95659044215802</v>
      </c>
      <c r="H121" s="98">
        <v>894.31842689420705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733.05924065251884</v>
      </c>
      <c r="G122" s="33">
        <v>717.08768837890932</v>
      </c>
      <c r="H122" s="33">
        <v>739.74176476041737</v>
      </c>
      <c r="I122" s="33">
        <v>703.04155217561129</v>
      </c>
      <c r="J122" s="33">
        <v>701.85451567200255</v>
      </c>
      <c r="K122" s="33">
        <v>742.29454909925664</v>
      </c>
      <c r="L122" s="33">
        <v>700.17850639621247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8373.0553765976838</v>
      </c>
      <c r="D124" s="117">
        <f t="shared" si="42"/>
        <v>7982.4410050562692</v>
      </c>
      <c r="E124" s="117">
        <f t="shared" si="42"/>
        <v>10727.475349593058</v>
      </c>
      <c r="F124" s="117">
        <f t="shared" si="42"/>
        <v>9625.4298410981828</v>
      </c>
      <c r="G124" s="117">
        <f t="shared" si="42"/>
        <v>10144.051741785001</v>
      </c>
      <c r="H124" s="117">
        <f t="shared" si="42"/>
        <v>11317.768216319266</v>
      </c>
      <c r="I124" s="117">
        <f t="shared" si="42"/>
        <v>8444.0351988314596</v>
      </c>
      <c r="J124" s="117">
        <f t="shared" si="42"/>
        <v>8717.4078091877436</v>
      </c>
      <c r="K124" s="117">
        <f t="shared" si="42"/>
        <v>9614.2372060332655</v>
      </c>
      <c r="L124" s="117">
        <f t="shared" si="42"/>
        <v>9044.9551114621136</v>
      </c>
      <c r="M124" s="117">
        <f t="shared" si="42"/>
        <v>10146.411475424777</v>
      </c>
      <c r="N124" s="117">
        <f t="shared" si="42"/>
        <v>8932.4091612982302</v>
      </c>
      <c r="O124" s="117">
        <f t="shared" si="42"/>
        <v>7852.6639132358914</v>
      </c>
      <c r="P124" s="117">
        <f t="shared" si="42"/>
        <v>8739.2025505262081</v>
      </c>
      <c r="Q124" s="117">
        <f t="shared" si="42"/>
        <v>8597.0727010500359</v>
      </c>
      <c r="R124" s="117">
        <f t="shared" ref="R124:V124" si="43">R125+R128+R130+R139</f>
        <v>7334.7552657535798</v>
      </c>
      <c r="S124" s="117">
        <f t="shared" si="43"/>
        <v>7374.5768900091743</v>
      </c>
      <c r="T124" s="117">
        <f t="shared" si="43"/>
        <v>7388.8471852952825</v>
      </c>
      <c r="U124" s="117">
        <f t="shared" si="43"/>
        <v>7212.6542952773607</v>
      </c>
      <c r="V124" s="117">
        <f t="shared" si="43"/>
        <v>7711.1813610188456</v>
      </c>
      <c r="W124" s="117">
        <f t="shared" ref="W124" si="44">W125+W128+W130+W139</f>
        <v>7244.2268869012296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6261.7453767036341</v>
      </c>
      <c r="D125" s="122">
        <f t="shared" si="45"/>
        <v>5770.1346606584029</v>
      </c>
      <c r="E125" s="122">
        <f t="shared" si="45"/>
        <v>8450.6844968726182</v>
      </c>
      <c r="F125" s="122">
        <f t="shared" si="45"/>
        <v>7317.3214588879837</v>
      </c>
      <c r="G125" s="122">
        <f t="shared" si="45"/>
        <v>7807.8921609622912</v>
      </c>
      <c r="H125" s="122">
        <f t="shared" si="45"/>
        <v>8882.0730257659798</v>
      </c>
      <c r="I125" s="122">
        <f t="shared" si="45"/>
        <v>6331.1973349325654</v>
      </c>
      <c r="J125" s="122">
        <f t="shared" si="45"/>
        <v>6623.9195985190327</v>
      </c>
      <c r="K125" s="122">
        <f t="shared" si="45"/>
        <v>7099.8947980444254</v>
      </c>
      <c r="L125" s="122">
        <f t="shared" si="45"/>
        <v>6562.0178236354704</v>
      </c>
      <c r="M125" s="122">
        <f t="shared" si="45"/>
        <v>7718.6683316898143</v>
      </c>
      <c r="N125" s="122">
        <f t="shared" si="45"/>
        <v>6294.5651303388149</v>
      </c>
      <c r="O125" s="122">
        <f t="shared" si="45"/>
        <v>5445.6043785883558</v>
      </c>
      <c r="P125" s="122">
        <f t="shared" si="45"/>
        <v>6369.9754144569015</v>
      </c>
      <c r="Q125" s="122">
        <f t="shared" si="45"/>
        <v>6312.5750233931749</v>
      </c>
      <c r="R125" s="122">
        <f t="shared" ref="R125:V125" si="46">SUM(R126:R127)</f>
        <v>4849.2001895017938</v>
      </c>
      <c r="S125" s="122">
        <f t="shared" si="46"/>
        <v>4735.9660856295732</v>
      </c>
      <c r="T125" s="122">
        <f t="shared" si="46"/>
        <v>4920.5175479483778</v>
      </c>
      <c r="U125" s="122">
        <f t="shared" si="46"/>
        <v>4649.214279503326</v>
      </c>
      <c r="V125" s="122">
        <f t="shared" si="46"/>
        <v>4937.2981032612342</v>
      </c>
      <c r="W125" s="122">
        <f t="shared" ref="W125" si="47">SUM(W126:W127)</f>
        <v>4480.6361254028234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6240.7475769573739</v>
      </c>
      <c r="D126" s="98">
        <v>5750.1770718361795</v>
      </c>
      <c r="E126" s="98">
        <v>8423.0858059388756</v>
      </c>
      <c r="F126" s="98">
        <v>7291.8254977681981</v>
      </c>
      <c r="G126" s="98">
        <v>7781.0233282274539</v>
      </c>
      <c r="H126" s="98">
        <v>8852.2323000418146</v>
      </c>
      <c r="I126" s="98">
        <v>6311.2173149219634</v>
      </c>
      <c r="J126" s="98">
        <v>6602.921864402022</v>
      </c>
      <c r="K126" s="98">
        <v>7076.2537577290659</v>
      </c>
      <c r="L126" s="98">
        <v>6541.3443330834925</v>
      </c>
      <c r="M126" s="98">
        <v>7694.351358405991</v>
      </c>
      <c r="N126" s="98">
        <v>6276.8551398503805</v>
      </c>
      <c r="O126" s="98">
        <v>5428.7031361346217</v>
      </c>
      <c r="P126" s="98">
        <v>6349.5064895868236</v>
      </c>
      <c r="Q126" s="98">
        <v>6293.3041007028505</v>
      </c>
      <c r="R126" s="98">
        <v>4834.4211456116282</v>
      </c>
      <c r="S126" s="98">
        <v>4721.5230967615516</v>
      </c>
      <c r="T126" s="98">
        <v>4905.5157070110681</v>
      </c>
      <c r="U126" s="98">
        <v>4635.033625037745</v>
      </c>
      <c r="V126" s="98">
        <v>4922.2200207438436</v>
      </c>
      <c r="W126" s="98">
        <v>4466.9229126703876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20.997799746260306</v>
      </c>
      <c r="D127" s="98">
        <v>19.95758882222383</v>
      </c>
      <c r="E127" s="98">
        <v>27.598690933742262</v>
      </c>
      <c r="F127" s="98">
        <v>25.495961119785225</v>
      </c>
      <c r="G127" s="98">
        <v>26.868832734837124</v>
      </c>
      <c r="H127" s="98">
        <v>29.840725724164827</v>
      </c>
      <c r="I127" s="98">
        <v>19.980020010601557</v>
      </c>
      <c r="J127" s="98">
        <v>20.997734117011042</v>
      </c>
      <c r="K127" s="98">
        <v>23.641040315359099</v>
      </c>
      <c r="L127" s="98">
        <v>20.67349055197764</v>
      </c>
      <c r="M127" s="98">
        <v>24.3169732838237</v>
      </c>
      <c r="N127" s="98">
        <v>17.709990488433998</v>
      </c>
      <c r="O127" s="98">
        <v>16.901242453734383</v>
      </c>
      <c r="P127" s="98">
        <v>20.468924870077661</v>
      </c>
      <c r="Q127" s="98">
        <v>19.270922690324305</v>
      </c>
      <c r="R127" s="98">
        <v>14.779043890165612</v>
      </c>
      <c r="S127" s="98">
        <v>14.442988868021754</v>
      </c>
      <c r="T127" s="98">
        <v>15.001840937309646</v>
      </c>
      <c r="U127" s="98">
        <v>14.180654465581021</v>
      </c>
      <c r="V127" s="98">
        <v>15.078082517390932</v>
      </c>
      <c r="W127" s="98">
        <v>13.713212732435766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152.11676122119627</v>
      </c>
      <c r="D128" s="122">
        <f t="shared" si="48"/>
        <v>89.020985700202729</v>
      </c>
      <c r="E128" s="122">
        <f t="shared" si="48"/>
        <v>221.58859546973017</v>
      </c>
      <c r="F128" s="122">
        <f t="shared" si="48"/>
        <v>97.841490500426232</v>
      </c>
      <c r="G128" s="122">
        <f t="shared" si="48"/>
        <v>230.66284358824424</v>
      </c>
      <c r="H128" s="122">
        <f t="shared" si="48"/>
        <v>285.3551974787938</v>
      </c>
      <c r="I128" s="122">
        <f t="shared" si="48"/>
        <v>163.9257270760049</v>
      </c>
      <c r="J128" s="122">
        <f t="shared" si="48"/>
        <v>35.734849309505378</v>
      </c>
      <c r="K128" s="122">
        <f t="shared" si="48"/>
        <v>172.9978265826781</v>
      </c>
      <c r="L128" s="122">
        <f t="shared" si="48"/>
        <v>243.60272331047423</v>
      </c>
      <c r="M128" s="122">
        <f t="shared" si="48"/>
        <v>231.34762402006271</v>
      </c>
      <c r="N128" s="122">
        <f t="shared" si="48"/>
        <v>597.30576727425932</v>
      </c>
      <c r="O128" s="122">
        <f t="shared" si="48"/>
        <v>159.61432516936873</v>
      </c>
      <c r="P128" s="122">
        <f t="shared" si="48"/>
        <v>121.54280494457176</v>
      </c>
      <c r="Q128" s="122">
        <f t="shared" si="48"/>
        <v>179.29135523788108</v>
      </c>
      <c r="R128" s="122">
        <f t="shared" si="48"/>
        <v>271.84933021884348</v>
      </c>
      <c r="S128" s="122">
        <f t="shared" si="48"/>
        <v>393.68988814150003</v>
      </c>
      <c r="T128" s="122">
        <f t="shared" si="48"/>
        <v>226.75284537001716</v>
      </c>
      <c r="U128" s="122">
        <f t="shared" si="48"/>
        <v>252.57244245285867</v>
      </c>
      <c r="V128" s="122">
        <f t="shared" si="48"/>
        <v>310.15963671429864</v>
      </c>
      <c r="W128" s="122">
        <f t="shared" si="48"/>
        <v>250.76120714927106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152.11676122119627</v>
      </c>
      <c r="D129" s="98">
        <f>IF(RES_hhdet_in_fec!D129=0,0,RES_hhdet_in_fec!D129*1000*11630/RES_hhdet_in_new!D126)</f>
        <v>89.020985700202729</v>
      </c>
      <c r="E129" s="98">
        <f>IF(RES_hhdet_in_fec!E129=0,0,RES_hhdet_in_fec!E129*1000*11630/RES_hhdet_in_new!E126)</f>
        <v>221.58859546973017</v>
      </c>
      <c r="F129" s="98">
        <f>IF(RES_hhdet_in_fec!F129=0,0,RES_hhdet_in_fec!F129*1000*11630/RES_hhdet_in_new!F126)</f>
        <v>97.841490500426232</v>
      </c>
      <c r="G129" s="98">
        <f>IF(RES_hhdet_in_fec!G129=0,0,RES_hhdet_in_fec!G129*1000*11630/RES_hhdet_in_new!G126)</f>
        <v>230.66284358824424</v>
      </c>
      <c r="H129" s="98">
        <f>IF(RES_hhdet_in_fec!H129=0,0,RES_hhdet_in_fec!H129*1000*11630/RES_hhdet_in_new!H126)</f>
        <v>285.3551974787938</v>
      </c>
      <c r="I129" s="98">
        <f>IF(RES_hhdet_in_fec!I129=0,0,RES_hhdet_in_fec!I129*1000*11630/RES_hhdet_in_new!I126)</f>
        <v>163.9257270760049</v>
      </c>
      <c r="J129" s="98">
        <f>IF(RES_hhdet_in_fec!J129=0,0,RES_hhdet_in_fec!J129*1000*11630/RES_hhdet_in_new!J126)</f>
        <v>35.734849309505378</v>
      </c>
      <c r="K129" s="98">
        <f>IF(RES_hhdet_in_fec!K129=0,0,RES_hhdet_in_fec!K129*1000*11630/RES_hhdet_in_new!K126)</f>
        <v>172.9978265826781</v>
      </c>
      <c r="L129" s="98">
        <f>IF(RES_hhdet_in_fec!L129=0,0,RES_hhdet_in_fec!L129*1000*11630/RES_hhdet_in_new!L126)</f>
        <v>243.60272331047423</v>
      </c>
      <c r="M129" s="98">
        <f>IF(RES_hhdet_in_fec!M129=0,0,RES_hhdet_in_fec!M129*1000*11630/RES_hhdet_in_new!M126)</f>
        <v>231.34762402006271</v>
      </c>
      <c r="N129" s="98">
        <f>IF(RES_hhdet_in_fec!N129=0,0,RES_hhdet_in_fec!N129*1000*11630/RES_hhdet_in_new!N126)</f>
        <v>597.30576727425932</v>
      </c>
      <c r="O129" s="98">
        <f>IF(RES_hhdet_in_fec!O129=0,0,RES_hhdet_in_fec!O129*1000*11630/RES_hhdet_in_new!O126)</f>
        <v>159.61432516936873</v>
      </c>
      <c r="P129" s="98">
        <f>IF(RES_hhdet_in_fec!P129=0,0,RES_hhdet_in_fec!P129*1000*11630/RES_hhdet_in_new!P126)</f>
        <v>121.54280494457176</v>
      </c>
      <c r="Q129" s="98">
        <f>IF(RES_hhdet_in_fec!Q129=0,0,RES_hhdet_in_fec!Q129*1000*11630/RES_hhdet_in_new!Q126)</f>
        <v>179.29135523788108</v>
      </c>
      <c r="R129" s="98">
        <f>IF(RES_hhdet_in_fec!R129=0,0,RES_hhdet_in_fec!R129*1000*11630/RES_hhdet_in_new!R126)</f>
        <v>271.84933021884348</v>
      </c>
      <c r="S129" s="98">
        <f>IF(RES_hhdet_in_fec!S129=0,0,RES_hhdet_in_fec!S129*1000*11630/RES_hhdet_in_new!S126)</f>
        <v>393.68988814150003</v>
      </c>
      <c r="T129" s="98">
        <f>IF(RES_hhdet_in_fec!T129=0,0,RES_hhdet_in_fec!T129*1000*11630/RES_hhdet_in_new!T126)</f>
        <v>226.75284537001716</v>
      </c>
      <c r="U129" s="98">
        <f>IF(RES_hhdet_in_fec!U129=0,0,RES_hhdet_in_fec!U129*1000*11630/RES_hhdet_in_new!U126)</f>
        <v>252.57244245285867</v>
      </c>
      <c r="V129" s="98">
        <f>IF(RES_hhdet_in_fec!V129=0,0,RES_hhdet_in_fec!V129*1000*11630/RES_hhdet_in_new!V126)</f>
        <v>310.15963671429864</v>
      </c>
      <c r="W129" s="98">
        <f>IF(RES_hhdet_in_fec!W129=0,0,RES_hhdet_in_fec!W129*1000*11630/RES_hhdet_in_new!W126)</f>
        <v>250.76120714927106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1327.7712405163131</v>
      </c>
      <c r="D130" s="122">
        <v>1411.793579463983</v>
      </c>
      <c r="E130" s="122">
        <v>1366.0775003089766</v>
      </c>
      <c r="F130" s="122">
        <v>1469.7267332929462</v>
      </c>
      <c r="G130" s="122">
        <v>1381.3495809842063</v>
      </c>
      <c r="H130" s="122">
        <v>1403.3732428760861</v>
      </c>
      <c r="I130" s="122">
        <v>1234.5946821759769</v>
      </c>
      <c r="J130" s="122">
        <v>1345.0124306622283</v>
      </c>
      <c r="K130" s="122">
        <v>1595.7107895532417</v>
      </c>
      <c r="L130" s="122">
        <v>1526.3473346426649</v>
      </c>
      <c r="M130" s="122">
        <v>1519.2324665391395</v>
      </c>
      <c r="N130" s="122">
        <v>1391.5469289153705</v>
      </c>
      <c r="O130" s="122">
        <v>1489.0148832819302</v>
      </c>
      <c r="P130" s="122">
        <v>1484.4458024919361</v>
      </c>
      <c r="Q130" s="122">
        <v>1367.0935372697936</v>
      </c>
      <c r="R130" s="122">
        <v>1453.7939621396567</v>
      </c>
      <c r="S130" s="122">
        <v>1485.2004242950645</v>
      </c>
      <c r="T130" s="122">
        <v>1419.9639388707956</v>
      </c>
      <c r="U130" s="122">
        <v>1463.4650594279369</v>
      </c>
      <c r="V130" s="122">
        <v>1494.5181365575636</v>
      </c>
      <c r="W130" s="122">
        <v>1592.3156126933054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1340.5049754515778</v>
      </c>
      <c r="D131" s="98">
        <v>1156.2140984147866</v>
      </c>
      <c r="E131" s="98">
        <v>1499.0429560122227</v>
      </c>
      <c r="F131" s="98">
        <v>1353.3914502002604</v>
      </c>
      <c r="G131" s="98">
        <v>1338.2407679228554</v>
      </c>
      <c r="H131" s="98">
        <v>1529.8199362254711</v>
      </c>
      <c r="I131" s="98">
        <v>1212.4129010288004</v>
      </c>
      <c r="J131" s="98">
        <v>1366.4893257198141</v>
      </c>
      <c r="K131" s="98">
        <v>1659.2949884102416</v>
      </c>
      <c r="L131" s="98">
        <v>1579.408078898088</v>
      </c>
      <c r="M131" s="98">
        <v>1381.8193998984475</v>
      </c>
      <c r="N131" s="98">
        <v>1233.5636559011502</v>
      </c>
      <c r="O131" s="98">
        <v>1514.6918245408804</v>
      </c>
      <c r="P131" s="98">
        <v>1592.7926998503951</v>
      </c>
      <c r="Q131" s="98">
        <v>1480.6872225325142</v>
      </c>
      <c r="R131" s="98">
        <v>1423.7233751558961</v>
      </c>
      <c r="S131" s="98">
        <v>1519.7995238218175</v>
      </c>
      <c r="T131" s="98">
        <v>1508.0242666464171</v>
      </c>
      <c r="U131" s="98">
        <v>1482.7297489223856</v>
      </c>
      <c r="V131" s="98">
        <v>1533.1922456112791</v>
      </c>
      <c r="W131" s="98">
        <v>1582.213603392612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1234.8236009788443</v>
      </c>
      <c r="F132" s="98">
        <v>0</v>
      </c>
      <c r="G132" s="98">
        <v>1114.6862213512672</v>
      </c>
      <c r="H132" s="98">
        <v>1271.2461268357229</v>
      </c>
      <c r="I132" s="98">
        <v>0</v>
      </c>
      <c r="J132" s="98">
        <v>1138.5180280228769</v>
      </c>
      <c r="K132" s="98">
        <v>1389.2621580840382</v>
      </c>
      <c r="L132" s="98">
        <v>1325.914766869955</v>
      </c>
      <c r="M132" s="98">
        <v>0</v>
      </c>
      <c r="N132" s="98">
        <v>1032.4965575615197</v>
      </c>
      <c r="O132" s="98">
        <v>1284.0189476211308</v>
      </c>
      <c r="P132" s="98">
        <v>1360.4309311534646</v>
      </c>
      <c r="Q132" s="98">
        <v>1270.6700352576718</v>
      </c>
      <c r="R132" s="98">
        <v>0</v>
      </c>
      <c r="S132" s="98">
        <v>1327.3290563120324</v>
      </c>
      <c r="T132" s="98">
        <v>1323.6206608652537</v>
      </c>
      <c r="U132" s="98">
        <v>1305.8138373187321</v>
      </c>
      <c r="V132" s="98">
        <v>1356.0598715651633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298.74359332425394</v>
      </c>
      <c r="F133" s="101">
        <v>0</v>
      </c>
      <c r="G133" s="101">
        <v>302.24454542314589</v>
      </c>
      <c r="H133" s="101">
        <v>317.32561697187009</v>
      </c>
      <c r="I133" s="101">
        <v>0</v>
      </c>
      <c r="J133" s="101">
        <v>271.19014953252429</v>
      </c>
      <c r="K133" s="101">
        <v>343.81546061359427</v>
      </c>
      <c r="L133" s="101">
        <v>327.89130432905387</v>
      </c>
      <c r="M133" s="101">
        <v>0</v>
      </c>
      <c r="N133" s="101">
        <v>196.6259890322813</v>
      </c>
      <c r="O133" s="101">
        <v>279.64163878618029</v>
      </c>
      <c r="P133" s="101">
        <v>292.18061986910573</v>
      </c>
      <c r="Q133" s="101">
        <v>254.75576584175658</v>
      </c>
      <c r="R133" s="101">
        <v>0</v>
      </c>
      <c r="S133" s="101">
        <v>313.08762726046461</v>
      </c>
      <c r="T133" s="101">
        <v>303.68980926469902</v>
      </c>
      <c r="U133" s="101">
        <v>286.39505829170878</v>
      </c>
      <c r="V133" s="101">
        <v>294.46512238210539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936.08000765459053</v>
      </c>
      <c r="F134" s="104">
        <v>0</v>
      </c>
      <c r="G134" s="104">
        <v>812.44167592812107</v>
      </c>
      <c r="H134" s="104">
        <v>953.92050986385277</v>
      </c>
      <c r="I134" s="104">
        <v>0</v>
      </c>
      <c r="J134" s="104">
        <v>867.32787849035253</v>
      </c>
      <c r="K134" s="104">
        <v>1045.446697470444</v>
      </c>
      <c r="L134" s="104">
        <v>998.02346254090116</v>
      </c>
      <c r="M134" s="104">
        <v>0</v>
      </c>
      <c r="N134" s="104">
        <v>835.87056852923831</v>
      </c>
      <c r="O134" s="104">
        <v>1004.3773088349504</v>
      </c>
      <c r="P134" s="104">
        <v>1068.2503112843588</v>
      </c>
      <c r="Q134" s="104">
        <v>1015.9142694159153</v>
      </c>
      <c r="R134" s="104">
        <v>0</v>
      </c>
      <c r="S134" s="104">
        <v>1014.2414290515676</v>
      </c>
      <c r="T134" s="104">
        <v>1019.9308516005545</v>
      </c>
      <c r="U134" s="104">
        <v>1019.418779027023</v>
      </c>
      <c r="V134" s="104">
        <v>1061.594749183058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1698.3041468107308</v>
      </c>
      <c r="D135" s="101">
        <v>1739.074538790956</v>
      </c>
      <c r="E135" s="101">
        <v>1725.5207135547862</v>
      </c>
      <c r="F135" s="101">
        <v>1778.6874805504324</v>
      </c>
      <c r="G135" s="101">
        <v>1708.5915389431714</v>
      </c>
      <c r="H135" s="101">
        <v>1757.8527992266625</v>
      </c>
      <c r="I135" s="101">
        <v>1749.2565081664711</v>
      </c>
      <c r="J135" s="101">
        <v>1857.5506498648026</v>
      </c>
      <c r="K135" s="101">
        <v>1984.843809950472</v>
      </c>
      <c r="L135" s="101">
        <v>1926.2711599062936</v>
      </c>
      <c r="M135" s="101">
        <v>1893.6624084146536</v>
      </c>
      <c r="N135" s="101">
        <v>1795.9648105097251</v>
      </c>
      <c r="O135" s="101">
        <v>1809.1612578864051</v>
      </c>
      <c r="P135" s="101">
        <v>1783.5733925768652</v>
      </c>
      <c r="Q135" s="101">
        <v>1747.162933301373</v>
      </c>
      <c r="R135" s="101">
        <v>1795.2086762096324</v>
      </c>
      <c r="S135" s="101">
        <v>1773.3658448437288</v>
      </c>
      <c r="T135" s="101">
        <v>1698.9016882489411</v>
      </c>
      <c r="U135" s="101">
        <v>1705.832957838838</v>
      </c>
      <c r="V135" s="101">
        <v>1708.517238163121</v>
      </c>
      <c r="W135" s="101">
        <v>1821.9433201326597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1158.3706297140661</v>
      </c>
      <c r="D136" s="104">
        <v>1191.4053958409318</v>
      </c>
      <c r="E136" s="104">
        <v>1180.5461115568532</v>
      </c>
      <c r="F136" s="104">
        <v>1221.9484644192326</v>
      </c>
      <c r="G136" s="104">
        <v>1194.4707910040543</v>
      </c>
      <c r="H136" s="104">
        <v>1216.9683797341361</v>
      </c>
      <c r="I136" s="104">
        <v>1216.9968937966325</v>
      </c>
      <c r="J136" s="104">
        <v>1294.457821226945</v>
      </c>
      <c r="K136" s="104">
        <v>1388.4517851838416</v>
      </c>
      <c r="L136" s="104">
        <v>1352.9591994912598</v>
      </c>
      <c r="M136" s="104">
        <v>1334.5755034191648</v>
      </c>
      <c r="N136" s="104">
        <v>1256.2205769121454</v>
      </c>
      <c r="O136" s="104">
        <v>1295.790504798036</v>
      </c>
      <c r="P136" s="104">
        <v>1304.0514456474259</v>
      </c>
      <c r="Q136" s="104">
        <v>1305.4990775794304</v>
      </c>
      <c r="R136" s="104">
        <v>1379.1883105462391</v>
      </c>
      <c r="S136" s="104">
        <v>1384.1391471785851</v>
      </c>
      <c r="T136" s="104">
        <v>1342.6684187754327</v>
      </c>
      <c r="U136" s="104">
        <v>1356.5450359315282</v>
      </c>
      <c r="V136" s="104">
        <v>1368.095500083092</v>
      </c>
      <c r="W136" s="104">
        <v>1467.6764254243801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332.81741394136623</v>
      </c>
      <c r="D137" s="98">
        <v>349.32387416445511</v>
      </c>
      <c r="E137" s="98">
        <v>335.33533763759192</v>
      </c>
      <c r="F137" s="98">
        <v>353.18534181046073</v>
      </c>
      <c r="G137" s="98">
        <v>384.93011712823233</v>
      </c>
      <c r="H137" s="98">
        <v>356.82322001592723</v>
      </c>
      <c r="I137" s="98">
        <v>359.94757468401997</v>
      </c>
      <c r="J137" s="98">
        <v>375.77045730704884</v>
      </c>
      <c r="K137" s="98">
        <v>404.91942982273031</v>
      </c>
      <c r="L137" s="98">
        <v>395.69455248440067</v>
      </c>
      <c r="M137" s="98">
        <v>380.14569190136314</v>
      </c>
      <c r="N137" s="98">
        <v>300.05673486962326</v>
      </c>
      <c r="O137" s="98">
        <v>329.70048819950995</v>
      </c>
      <c r="P137" s="98">
        <v>319.27375704335884</v>
      </c>
      <c r="Q137" s="98">
        <v>300.28608331612207</v>
      </c>
      <c r="R137" s="98">
        <v>361.75670865626608</v>
      </c>
      <c r="S137" s="98">
        <v>368.19577867468206</v>
      </c>
      <c r="T137" s="98">
        <v>343.98676428053261</v>
      </c>
      <c r="U137" s="98">
        <v>332.01954206708263</v>
      </c>
      <c r="V137" s="98">
        <v>326.74913289327634</v>
      </c>
      <c r="W137" s="98">
        <v>357.1351884843325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825.55321577269979</v>
      </c>
      <c r="D138" s="98">
        <v>842.08152167647688</v>
      </c>
      <c r="E138" s="98">
        <v>845.21077391926133</v>
      </c>
      <c r="F138" s="98">
        <v>868.76312260877171</v>
      </c>
      <c r="G138" s="98">
        <v>809.54067387582211</v>
      </c>
      <c r="H138" s="98">
        <v>860.14515971820879</v>
      </c>
      <c r="I138" s="98">
        <v>857.04931911261269</v>
      </c>
      <c r="J138" s="98">
        <v>918.68736391989626</v>
      </c>
      <c r="K138" s="98">
        <v>983.53235536111106</v>
      </c>
      <c r="L138" s="98">
        <v>957.26464700685892</v>
      </c>
      <c r="M138" s="98">
        <v>954.42981151780134</v>
      </c>
      <c r="N138" s="98">
        <v>956.16384204252211</v>
      </c>
      <c r="O138" s="98">
        <v>966.09001659852584</v>
      </c>
      <c r="P138" s="98">
        <v>984.77768860406684</v>
      </c>
      <c r="Q138" s="98">
        <v>1005.2129942633086</v>
      </c>
      <c r="R138" s="98">
        <v>1017.431601889973</v>
      </c>
      <c r="S138" s="98">
        <v>1015.9433685039028</v>
      </c>
      <c r="T138" s="98">
        <v>998.68165449489993</v>
      </c>
      <c r="U138" s="98">
        <v>1024.5254938644457</v>
      </c>
      <c r="V138" s="98">
        <v>1041.3463671898155</v>
      </c>
      <c r="W138" s="98">
        <v>1110.5412369400476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631.42199815653964</v>
      </c>
      <c r="D139" s="122">
        <v>711.49177923368018</v>
      </c>
      <c r="E139" s="122">
        <v>689.12475694173361</v>
      </c>
      <c r="F139" s="122">
        <v>740.54015841682667</v>
      </c>
      <c r="G139" s="122">
        <v>724.14715625025985</v>
      </c>
      <c r="H139" s="122">
        <v>746.96675019840518</v>
      </c>
      <c r="I139" s="122">
        <v>714.31745464691232</v>
      </c>
      <c r="J139" s="122">
        <v>712.74093069697813</v>
      </c>
      <c r="K139" s="122">
        <v>745.63379185291853</v>
      </c>
      <c r="L139" s="122">
        <v>712.98722987350527</v>
      </c>
      <c r="M139" s="122">
        <v>677.16305317575961</v>
      </c>
      <c r="N139" s="122">
        <v>648.99133476978591</v>
      </c>
      <c r="O139" s="122">
        <v>758.43032619623716</v>
      </c>
      <c r="P139" s="122">
        <v>763.23852863279865</v>
      </c>
      <c r="Q139" s="122">
        <v>738.11278514918627</v>
      </c>
      <c r="R139" s="122">
        <v>759.91178389328479</v>
      </c>
      <c r="S139" s="122">
        <v>759.72049194303679</v>
      </c>
      <c r="T139" s="122">
        <v>821.6128531060923</v>
      </c>
      <c r="U139" s="122">
        <v>847.40251389323851</v>
      </c>
      <c r="V139" s="122">
        <v>969.20548448574982</v>
      </c>
      <c r="W139" s="122">
        <v>920.51394165582985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823.02481179825668</v>
      </c>
      <c r="D140" s="98">
        <v>872.77874723420814</v>
      </c>
      <c r="E140" s="98">
        <v>841.82492309436736</v>
      </c>
      <c r="F140" s="98">
        <v>961.49828020899361</v>
      </c>
      <c r="G140" s="98">
        <v>891.9565904421579</v>
      </c>
      <c r="H140" s="98">
        <v>894.31842689420728</v>
      </c>
      <c r="I140" s="98">
        <v>928.67124420035952</v>
      </c>
      <c r="J140" s="98">
        <v>937.29138461214143</v>
      </c>
      <c r="K140" s="98">
        <v>826.72379798196346</v>
      </c>
      <c r="L140" s="98">
        <v>1026.6125914866263</v>
      </c>
      <c r="M140" s="98">
        <v>960.74998705461007</v>
      </c>
      <c r="N140" s="98">
        <v>301.80580426684372</v>
      </c>
      <c r="O140" s="98">
        <v>1095.6736679055728</v>
      </c>
      <c r="P140" s="98">
        <v>1065.3103159052505</v>
      </c>
      <c r="Q140" s="98">
        <v>934.99148435424422</v>
      </c>
      <c r="R140" s="98">
        <v>881.05095486492428</v>
      </c>
      <c r="S140" s="98">
        <v>877.59467871537447</v>
      </c>
      <c r="T140" s="98">
        <v>1058.2597939533539</v>
      </c>
      <c r="U140" s="98">
        <v>1094.6627259091442</v>
      </c>
      <c r="V140" s="98">
        <v>1227.2152059515277</v>
      </c>
      <c r="W140" s="98">
        <v>1189.0681310272305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625.09724508487125</v>
      </c>
      <c r="D141" s="33">
        <v>707.65013804427065</v>
      </c>
      <c r="E141" s="33">
        <v>684.35164402402029</v>
      </c>
      <c r="F141" s="33">
        <v>733.05924065251895</v>
      </c>
      <c r="G141" s="33">
        <v>717.08768837890932</v>
      </c>
      <c r="H141" s="33">
        <v>739.74176476041737</v>
      </c>
      <c r="I141" s="33">
        <v>703.04155217561117</v>
      </c>
      <c r="J141" s="33">
        <v>701.85451567200244</v>
      </c>
      <c r="K141" s="33">
        <v>742.29454909925664</v>
      </c>
      <c r="L141" s="33">
        <v>700.17850639621247</v>
      </c>
      <c r="M141" s="33">
        <v>662.28488335381667</v>
      </c>
      <c r="N141" s="33">
        <v>674.19225770269861</v>
      </c>
      <c r="O141" s="33">
        <v>701.97403068605774</v>
      </c>
      <c r="P141" s="33">
        <v>709.98069286024531</v>
      </c>
      <c r="Q141" s="33">
        <v>705.9569421357254</v>
      </c>
      <c r="R141" s="33">
        <v>744.25817739985985</v>
      </c>
      <c r="S141" s="33">
        <v>734.20267348792618</v>
      </c>
      <c r="T141" s="33">
        <v>728.29884801801757</v>
      </c>
      <c r="U141" s="33">
        <v>745.3060317088391</v>
      </c>
      <c r="V141" s="33">
        <v>853.79468434621901</v>
      </c>
      <c r="W141" s="33">
        <v>834.17027793358284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6151.0612763074323</v>
      </c>
      <c r="D143" s="117">
        <f t="shared" si="49"/>
        <v>5947.3128236089433</v>
      </c>
      <c r="E143" s="117">
        <f t="shared" si="49"/>
        <v>6976.8173011983599</v>
      </c>
      <c r="F143" s="117">
        <f t="shared" si="49"/>
        <v>6069.0662159997528</v>
      </c>
      <c r="G143" s="117">
        <f t="shared" si="49"/>
        <v>5754.9066647766685</v>
      </c>
      <c r="H143" s="117">
        <f t="shared" si="49"/>
        <v>6084.1783962534391</v>
      </c>
      <c r="I143" s="117">
        <f t="shared" si="49"/>
        <v>6156.194841528586</v>
      </c>
      <c r="J143" s="117">
        <f t="shared" si="49"/>
        <v>4817.2320786117625</v>
      </c>
      <c r="K143" s="117">
        <f t="shared" si="49"/>
        <v>5174.2163079736147</v>
      </c>
      <c r="L143" s="117">
        <f t="shared" si="49"/>
        <v>5093.4439824741967</v>
      </c>
      <c r="M143" s="117">
        <f t="shared" si="49"/>
        <v>5386.4908070170195</v>
      </c>
      <c r="N143" s="117">
        <f t="shared" si="49"/>
        <v>5744.5226672942699</v>
      </c>
      <c r="O143" s="117">
        <f t="shared" si="49"/>
        <v>4257.0070998610627</v>
      </c>
      <c r="P143" s="117">
        <f t="shared" si="49"/>
        <v>3833.0472760847924</v>
      </c>
      <c r="Q143" s="117">
        <f t="shared" si="49"/>
        <v>4341.9896377354944</v>
      </c>
      <c r="R143" s="117">
        <f t="shared" ref="R143:V143" si="50">R144+R146+R148+R157</f>
        <v>4467.9469312127421</v>
      </c>
      <c r="S143" s="117">
        <f t="shared" si="50"/>
        <v>4506.0843228087388</v>
      </c>
      <c r="T143" s="117">
        <f t="shared" si="50"/>
        <v>4088.092125399312</v>
      </c>
      <c r="U143" s="117">
        <f t="shared" si="50"/>
        <v>4461.4310488433075</v>
      </c>
      <c r="V143" s="117">
        <f t="shared" si="50"/>
        <v>4453.7562197394145</v>
      </c>
      <c r="W143" s="117">
        <f t="shared" ref="W143" si="51">W144+W146+W148+W157</f>
        <v>4508.1459964208661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3065.2177901267783</v>
      </c>
      <c r="D144" s="122">
        <f t="shared" si="52"/>
        <v>2911.9431165383321</v>
      </c>
      <c r="E144" s="122">
        <f t="shared" si="52"/>
        <v>3650.1861376454326</v>
      </c>
      <c r="F144" s="122">
        <f t="shared" si="52"/>
        <v>3089.6454577572345</v>
      </c>
      <c r="G144" s="122">
        <f t="shared" si="52"/>
        <v>2844.1093831611079</v>
      </c>
      <c r="H144" s="122">
        <f t="shared" si="52"/>
        <v>2978.1982222366187</v>
      </c>
      <c r="I144" s="122">
        <f t="shared" si="52"/>
        <v>2817.4049797034909</v>
      </c>
      <c r="J144" s="122">
        <f t="shared" si="52"/>
        <v>2419.7076055294456</v>
      </c>
      <c r="K144" s="122">
        <f t="shared" si="52"/>
        <v>1969.0977882517927</v>
      </c>
      <c r="L144" s="122">
        <f t="shared" si="52"/>
        <v>1731.4321369251925</v>
      </c>
      <c r="M144" s="122">
        <f t="shared" si="52"/>
        <v>2109.1931064066603</v>
      </c>
      <c r="N144" s="122">
        <f t="shared" si="52"/>
        <v>1974.3801402196507</v>
      </c>
      <c r="O144" s="122">
        <f t="shared" si="52"/>
        <v>1016.8004392919121</v>
      </c>
      <c r="P144" s="122">
        <f t="shared" si="52"/>
        <v>912.96934225027007</v>
      </c>
      <c r="Q144" s="122">
        <f t="shared" si="52"/>
        <v>1362.6950151473316</v>
      </c>
      <c r="R144" s="122">
        <f t="shared" si="52"/>
        <v>1164.2712168447631</v>
      </c>
      <c r="S144" s="122">
        <f t="shared" si="52"/>
        <v>1114.6438156661629</v>
      </c>
      <c r="T144" s="122">
        <f t="shared" si="52"/>
        <v>1049.135354292343</v>
      </c>
      <c r="U144" s="122">
        <f t="shared" si="52"/>
        <v>977.06749210324642</v>
      </c>
      <c r="V144" s="122">
        <f t="shared" si="52"/>
        <v>1011.6827231971895</v>
      </c>
      <c r="W144" s="122">
        <f t="shared" si="52"/>
        <v>1059.6574595615075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3065.2177901267783</v>
      </c>
      <c r="D145" s="98">
        <v>2911.9431165383321</v>
      </c>
      <c r="E145" s="98">
        <v>3650.1861376454326</v>
      </c>
      <c r="F145" s="98">
        <v>3089.6454577572345</v>
      </c>
      <c r="G145" s="98">
        <v>2844.1093831611079</v>
      </c>
      <c r="H145" s="98">
        <v>2978.1982222366187</v>
      </c>
      <c r="I145" s="98">
        <v>2817.4049797034909</v>
      </c>
      <c r="J145" s="98">
        <v>2419.7076055294456</v>
      </c>
      <c r="K145" s="98">
        <v>1969.0977882517927</v>
      </c>
      <c r="L145" s="98">
        <v>1731.4321369251925</v>
      </c>
      <c r="M145" s="98">
        <v>2109.1931064066603</v>
      </c>
      <c r="N145" s="98">
        <v>1974.3801402196507</v>
      </c>
      <c r="O145" s="98">
        <v>1016.8004392919121</v>
      </c>
      <c r="P145" s="98">
        <v>912.96934225027007</v>
      </c>
      <c r="Q145" s="98">
        <v>1362.6950151473316</v>
      </c>
      <c r="R145" s="98">
        <v>1164.2712168447631</v>
      </c>
      <c r="S145" s="98">
        <v>1114.6438156661629</v>
      </c>
      <c r="T145" s="98">
        <v>1049.135354292343</v>
      </c>
      <c r="U145" s="98">
        <v>977.06749210324642</v>
      </c>
      <c r="V145" s="98">
        <v>1011.6827231971895</v>
      </c>
      <c r="W145" s="98">
        <v>1059.6574595615075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1121.3315430430591</v>
      </c>
      <c r="D146" s="122">
        <f t="shared" si="53"/>
        <v>891.00241731838207</v>
      </c>
      <c r="E146" s="122">
        <f t="shared" si="53"/>
        <v>1276.9998605725648</v>
      </c>
      <c r="F146" s="122">
        <f t="shared" si="53"/>
        <v>754.99927549543565</v>
      </c>
      <c r="G146" s="122">
        <f t="shared" si="53"/>
        <v>798.40623380851684</v>
      </c>
      <c r="H146" s="122">
        <f t="shared" si="53"/>
        <v>958.59469014034983</v>
      </c>
      <c r="I146" s="122">
        <f t="shared" si="53"/>
        <v>1388.3227564532021</v>
      </c>
      <c r="J146" s="122">
        <f t="shared" si="53"/>
        <v>341.18958255153581</v>
      </c>
      <c r="K146" s="122">
        <f t="shared" si="53"/>
        <v>869.72937051287215</v>
      </c>
      <c r="L146" s="122">
        <f t="shared" si="53"/>
        <v>1126.7690961964461</v>
      </c>
      <c r="M146" s="122">
        <f t="shared" si="53"/>
        <v>1058.6790955896658</v>
      </c>
      <c r="N146" s="122">
        <f t="shared" si="53"/>
        <v>1676.502382170718</v>
      </c>
      <c r="O146" s="122">
        <f t="shared" si="53"/>
        <v>1003.7824606341605</v>
      </c>
      <c r="P146" s="122">
        <f t="shared" si="53"/>
        <v>722.86051844323583</v>
      </c>
      <c r="Q146" s="122">
        <f t="shared" si="53"/>
        <v>893.70415962520997</v>
      </c>
      <c r="R146" s="122">
        <f t="shared" si="53"/>
        <v>1084.2657105632834</v>
      </c>
      <c r="S146" s="122">
        <f t="shared" si="53"/>
        <v>1159.0462677060002</v>
      </c>
      <c r="T146" s="122">
        <f t="shared" si="53"/>
        <v>831.20705778937929</v>
      </c>
      <c r="U146" s="122">
        <f t="shared" si="53"/>
        <v>1182.3793613071</v>
      </c>
      <c r="V146" s="122">
        <f t="shared" si="53"/>
        <v>1021.5666977168091</v>
      </c>
      <c r="W146" s="122">
        <f t="shared" si="53"/>
        <v>923.63264971263186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1121.3315430430591</v>
      </c>
      <c r="D147" s="98">
        <f>IF(RES_hhdet_in_fec!D147=0,0,RES_hhdet_in_fec!D147*1000*11630/RES_hhdet_in_new!D145)</f>
        <v>891.00241731838207</v>
      </c>
      <c r="E147" s="98">
        <f>IF(RES_hhdet_in_fec!E147=0,0,RES_hhdet_in_fec!E147*1000*11630/RES_hhdet_in_new!E145)</f>
        <v>1276.9998605725648</v>
      </c>
      <c r="F147" s="98">
        <f>IF(RES_hhdet_in_fec!F147=0,0,RES_hhdet_in_fec!F147*1000*11630/RES_hhdet_in_new!F145)</f>
        <v>754.99927549543565</v>
      </c>
      <c r="G147" s="98">
        <f>IF(RES_hhdet_in_fec!G147=0,0,RES_hhdet_in_fec!G147*1000*11630/RES_hhdet_in_new!G145)</f>
        <v>798.40623380851684</v>
      </c>
      <c r="H147" s="98">
        <f>IF(RES_hhdet_in_fec!H147=0,0,RES_hhdet_in_fec!H147*1000*11630/RES_hhdet_in_new!H145)</f>
        <v>958.59469014034983</v>
      </c>
      <c r="I147" s="98">
        <f>IF(RES_hhdet_in_fec!I147=0,0,RES_hhdet_in_fec!I147*1000*11630/RES_hhdet_in_new!I145)</f>
        <v>1388.3227564532021</v>
      </c>
      <c r="J147" s="98">
        <f>IF(RES_hhdet_in_fec!J147=0,0,RES_hhdet_in_fec!J147*1000*11630/RES_hhdet_in_new!J145)</f>
        <v>341.18958255153581</v>
      </c>
      <c r="K147" s="98">
        <f>IF(RES_hhdet_in_fec!K147=0,0,RES_hhdet_in_fec!K147*1000*11630/RES_hhdet_in_new!K145)</f>
        <v>869.72937051287215</v>
      </c>
      <c r="L147" s="98">
        <f>IF(RES_hhdet_in_fec!L147=0,0,RES_hhdet_in_fec!L147*1000*11630/RES_hhdet_in_new!L145)</f>
        <v>1126.7690961964461</v>
      </c>
      <c r="M147" s="98">
        <f>IF(RES_hhdet_in_fec!M147=0,0,RES_hhdet_in_fec!M147*1000*11630/RES_hhdet_in_new!M145)</f>
        <v>1058.6790955896658</v>
      </c>
      <c r="N147" s="98">
        <f>IF(RES_hhdet_in_fec!N147=0,0,RES_hhdet_in_fec!N147*1000*11630/RES_hhdet_in_new!N145)</f>
        <v>1676.502382170718</v>
      </c>
      <c r="O147" s="98">
        <f>IF(RES_hhdet_in_fec!O147=0,0,RES_hhdet_in_fec!O147*1000*11630/RES_hhdet_in_new!O145)</f>
        <v>1003.7824606341605</v>
      </c>
      <c r="P147" s="98">
        <f>IF(RES_hhdet_in_fec!P147=0,0,RES_hhdet_in_fec!P147*1000*11630/RES_hhdet_in_new!P145)</f>
        <v>722.86051844323583</v>
      </c>
      <c r="Q147" s="98">
        <f>IF(RES_hhdet_in_fec!Q147=0,0,RES_hhdet_in_fec!Q147*1000*11630/RES_hhdet_in_new!Q145)</f>
        <v>893.70415962520997</v>
      </c>
      <c r="R147" s="98">
        <f>IF(RES_hhdet_in_fec!R147=0,0,RES_hhdet_in_fec!R147*1000*11630/RES_hhdet_in_new!R145)</f>
        <v>1084.2657105632834</v>
      </c>
      <c r="S147" s="98">
        <f>IF(RES_hhdet_in_fec!S147=0,0,RES_hhdet_in_fec!S147*1000*11630/RES_hhdet_in_new!S145)</f>
        <v>1159.0462677060002</v>
      </c>
      <c r="T147" s="98">
        <f>IF(RES_hhdet_in_fec!T147=0,0,RES_hhdet_in_fec!T147*1000*11630/RES_hhdet_in_new!T145)</f>
        <v>831.20705778937929</v>
      </c>
      <c r="U147" s="98">
        <f>IF(RES_hhdet_in_fec!U147=0,0,RES_hhdet_in_fec!U147*1000*11630/RES_hhdet_in_new!U145)</f>
        <v>1182.3793613071</v>
      </c>
      <c r="V147" s="98">
        <f>IF(RES_hhdet_in_fec!V147=0,0,RES_hhdet_in_fec!V147*1000*11630/RES_hhdet_in_new!V145)</f>
        <v>1021.5666977168091</v>
      </c>
      <c r="W147" s="98">
        <f>IF(RES_hhdet_in_fec!W147=0,0,RES_hhdet_in_fec!W147*1000*11630/RES_hhdet_in_new!W145)</f>
        <v>923.63264971263186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1333.0223005631772</v>
      </c>
      <c r="D148" s="122">
        <v>1432.8941268174785</v>
      </c>
      <c r="E148" s="122">
        <v>1360.5346287442762</v>
      </c>
      <c r="F148" s="122">
        <v>1483.8974531146537</v>
      </c>
      <c r="G148" s="122">
        <v>1388.1944993494371</v>
      </c>
      <c r="H148" s="122">
        <v>1400.4055167375941</v>
      </c>
      <c r="I148" s="122">
        <v>1236.1440685950442</v>
      </c>
      <c r="J148" s="122">
        <v>1343.607804735087</v>
      </c>
      <c r="K148" s="122">
        <v>1589.7794554417205</v>
      </c>
      <c r="L148" s="122">
        <v>1522.2203877943828</v>
      </c>
      <c r="M148" s="122">
        <v>1541.3930936585718</v>
      </c>
      <c r="N148" s="122">
        <v>1444.7193963662039</v>
      </c>
      <c r="O148" s="122">
        <v>1478.0018481998843</v>
      </c>
      <c r="P148" s="122">
        <v>1433.9125121752966</v>
      </c>
      <c r="Q148" s="122">
        <v>1347.4559220959634</v>
      </c>
      <c r="R148" s="122">
        <v>1459.5108247738551</v>
      </c>
      <c r="S148" s="122">
        <v>1472.6804128351991</v>
      </c>
      <c r="T148" s="122">
        <v>1386.1482119570328</v>
      </c>
      <c r="U148" s="122">
        <v>1454.6519364345584</v>
      </c>
      <c r="V148" s="122">
        <v>1451.5279279837557</v>
      </c>
      <c r="W148" s="122">
        <v>1604.5821703104741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1895.3767726231242</v>
      </c>
      <c r="D149" s="98">
        <v>1978.1701751773753</v>
      </c>
      <c r="E149" s="98">
        <v>1979.3986884832329</v>
      </c>
      <c r="F149" s="98">
        <v>2008.9797011691383</v>
      </c>
      <c r="G149" s="98">
        <v>1970.891611933298</v>
      </c>
      <c r="H149" s="98">
        <v>2014.5895388894471</v>
      </c>
      <c r="I149" s="98">
        <v>1918.3339554393222</v>
      </c>
      <c r="J149" s="98">
        <v>2067.8749933305216</v>
      </c>
      <c r="K149" s="98">
        <v>2186.8815076354258</v>
      </c>
      <c r="L149" s="98">
        <v>2053.3281986753291</v>
      </c>
      <c r="M149" s="98">
        <v>1685.9386050415633</v>
      </c>
      <c r="N149" s="98">
        <v>1462.8423872457242</v>
      </c>
      <c r="O149" s="98">
        <v>2123.8884648008857</v>
      </c>
      <c r="P149" s="98">
        <v>1986.1775519541882</v>
      </c>
      <c r="Q149" s="98">
        <v>1806.4038821449653</v>
      </c>
      <c r="R149" s="98">
        <v>1732.986615539616</v>
      </c>
      <c r="S149" s="98">
        <v>1762.8335496382883</v>
      </c>
      <c r="T149" s="98">
        <v>1722.3485635174843</v>
      </c>
      <c r="U149" s="98">
        <v>1711.9811524627382</v>
      </c>
      <c r="V149" s="98">
        <v>1734.843553766131</v>
      </c>
      <c r="W149" s="98">
        <v>1778.1376319663452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1251.7117347098047</v>
      </c>
      <c r="E150" s="98">
        <v>1250.6488954385172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1466.7490608856615</v>
      </c>
      <c r="P150" s="98">
        <v>1419.1021373756196</v>
      </c>
      <c r="Q150" s="98">
        <v>1326.7372958096785</v>
      </c>
      <c r="R150" s="98">
        <v>1315.1338937812054</v>
      </c>
      <c r="S150" s="98">
        <v>1366.882004974638</v>
      </c>
      <c r="T150" s="98">
        <v>1355.8846259479301</v>
      </c>
      <c r="U150" s="98">
        <v>1363.6540235847028</v>
      </c>
      <c r="V150" s="98">
        <v>1396.3881223469382</v>
      </c>
      <c r="W150" s="98">
        <v>1439.2983599431507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398.40336521029843</v>
      </c>
      <c r="E151" s="101">
        <v>387.25273163387635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394.62127145519366</v>
      </c>
      <c r="P151" s="101">
        <v>358.57744731442665</v>
      </c>
      <c r="Q151" s="101">
        <v>305.29490937432098</v>
      </c>
      <c r="R151" s="101">
        <v>340.6053861536023</v>
      </c>
      <c r="S151" s="101">
        <v>356.61960021834193</v>
      </c>
      <c r="T151" s="101">
        <v>340.16322858728813</v>
      </c>
      <c r="U151" s="101">
        <v>326.24623904379473</v>
      </c>
      <c r="V151" s="101">
        <v>327.32713347497946</v>
      </c>
      <c r="W151" s="101">
        <v>343.39178164797846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853.30836949950606</v>
      </c>
      <c r="E152" s="104">
        <v>863.39616380464099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1072.1277894304678</v>
      </c>
      <c r="P152" s="104">
        <v>1060.524690061193</v>
      </c>
      <c r="Q152" s="104">
        <v>1021.4423864353572</v>
      </c>
      <c r="R152" s="104">
        <v>974.52850762760306</v>
      </c>
      <c r="S152" s="104">
        <v>1010.2624047562961</v>
      </c>
      <c r="T152" s="104">
        <v>1015.7213973606418</v>
      </c>
      <c r="U152" s="104">
        <v>1037.4077845409081</v>
      </c>
      <c r="V152" s="104">
        <v>1069.0609888719584</v>
      </c>
      <c r="W152" s="104">
        <v>1095.9065782951723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1698.304146810731</v>
      </c>
      <c r="D153" s="101">
        <v>1739.0745387909565</v>
      </c>
      <c r="E153" s="101">
        <v>1725.5207135547862</v>
      </c>
      <c r="F153" s="101">
        <v>1778.6874805504324</v>
      </c>
      <c r="G153" s="101">
        <v>1708.5915389431716</v>
      </c>
      <c r="H153" s="101">
        <v>1757.8527992266629</v>
      </c>
      <c r="I153" s="101">
        <v>1749.2565081664716</v>
      </c>
      <c r="J153" s="101">
        <v>1857.5506498648028</v>
      </c>
      <c r="K153" s="101">
        <v>1984.8438099504724</v>
      </c>
      <c r="L153" s="101">
        <v>1926.2711599062936</v>
      </c>
      <c r="M153" s="101">
        <v>1893.6624084146536</v>
      </c>
      <c r="N153" s="101">
        <v>1795.9648105097251</v>
      </c>
      <c r="O153" s="101">
        <v>1809.1612578864051</v>
      </c>
      <c r="P153" s="101">
        <v>1783.5733925768657</v>
      </c>
      <c r="Q153" s="101">
        <v>1747.162933301373</v>
      </c>
      <c r="R153" s="101">
        <v>1795.2086762096324</v>
      </c>
      <c r="S153" s="101">
        <v>1773.3658448437297</v>
      </c>
      <c r="T153" s="101">
        <v>1698.9016882489409</v>
      </c>
      <c r="U153" s="101">
        <v>1705.832957838838</v>
      </c>
      <c r="V153" s="101">
        <v>1708.5172381631214</v>
      </c>
      <c r="W153" s="101">
        <v>1821.9433201326592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1158.3706297140659</v>
      </c>
      <c r="D154" s="104">
        <v>1191.4053958409322</v>
      </c>
      <c r="E154" s="104">
        <v>1180.5461115568535</v>
      </c>
      <c r="F154" s="104">
        <v>1221.9484644192328</v>
      </c>
      <c r="G154" s="104">
        <v>1194.4707910040543</v>
      </c>
      <c r="H154" s="104">
        <v>1216.9683797341356</v>
      </c>
      <c r="I154" s="104">
        <v>1216.996893796633</v>
      </c>
      <c r="J154" s="104">
        <v>1294.457821226945</v>
      </c>
      <c r="K154" s="104">
        <v>1388.4517851838416</v>
      </c>
      <c r="L154" s="104">
        <v>1352.9591994912594</v>
      </c>
      <c r="M154" s="104">
        <v>1334.575503419165</v>
      </c>
      <c r="N154" s="104">
        <v>1256.2205769121451</v>
      </c>
      <c r="O154" s="104">
        <v>1295.7905047980357</v>
      </c>
      <c r="P154" s="104">
        <v>1304.0514456474259</v>
      </c>
      <c r="Q154" s="104">
        <v>1305.4990775794306</v>
      </c>
      <c r="R154" s="104">
        <v>1379.1883105462391</v>
      </c>
      <c r="S154" s="104">
        <v>1384.1391471785851</v>
      </c>
      <c r="T154" s="104">
        <v>1342.6684187754329</v>
      </c>
      <c r="U154" s="104">
        <v>1356.5450359315289</v>
      </c>
      <c r="V154" s="104">
        <v>1368.095500083092</v>
      </c>
      <c r="W154" s="104">
        <v>1467.6764254243803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332.81741394136617</v>
      </c>
      <c r="D155" s="98">
        <v>349.32387416445516</v>
      </c>
      <c r="E155" s="98">
        <v>335.33533763759198</v>
      </c>
      <c r="F155" s="98">
        <v>353.18534181046078</v>
      </c>
      <c r="G155" s="98">
        <v>384.93011712823238</v>
      </c>
      <c r="H155" s="98">
        <v>356.82322001592729</v>
      </c>
      <c r="I155" s="98">
        <v>359.94757468402003</v>
      </c>
      <c r="J155" s="98">
        <v>375.77045730704867</v>
      </c>
      <c r="K155" s="98">
        <v>404.91942982273031</v>
      </c>
      <c r="L155" s="98">
        <v>395.69455248440062</v>
      </c>
      <c r="M155" s="98">
        <v>380.14569190136308</v>
      </c>
      <c r="N155" s="98">
        <v>300.0567348696232</v>
      </c>
      <c r="O155" s="98">
        <v>329.70048819950983</v>
      </c>
      <c r="P155" s="98">
        <v>319.27375704335878</v>
      </c>
      <c r="Q155" s="98">
        <v>300.28608331612207</v>
      </c>
      <c r="R155" s="98">
        <v>361.75670865626608</v>
      </c>
      <c r="S155" s="98">
        <v>368.19577867468217</v>
      </c>
      <c r="T155" s="98">
        <v>343.98676428053273</v>
      </c>
      <c r="U155" s="98">
        <v>332.01954206708263</v>
      </c>
      <c r="V155" s="98">
        <v>326.74913289327634</v>
      </c>
      <c r="W155" s="98">
        <v>357.13518848433245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825.55321577269979</v>
      </c>
      <c r="D156" s="98">
        <v>842.081521676477</v>
      </c>
      <c r="E156" s="98">
        <v>845.21077391926144</v>
      </c>
      <c r="F156" s="98">
        <v>868.76312260877194</v>
      </c>
      <c r="G156" s="98">
        <v>809.54067387582188</v>
      </c>
      <c r="H156" s="98">
        <v>860.14515971820833</v>
      </c>
      <c r="I156" s="98">
        <v>857.04931911261281</v>
      </c>
      <c r="J156" s="98">
        <v>918.68736391989614</v>
      </c>
      <c r="K156" s="98">
        <v>983.53235536111117</v>
      </c>
      <c r="L156" s="98">
        <v>957.26464700685892</v>
      </c>
      <c r="M156" s="98">
        <v>954.42981151780168</v>
      </c>
      <c r="N156" s="98">
        <v>956.16384204252211</v>
      </c>
      <c r="O156" s="98">
        <v>966.09001659852595</v>
      </c>
      <c r="P156" s="98">
        <v>984.77768860406695</v>
      </c>
      <c r="Q156" s="98">
        <v>1005.2129942633085</v>
      </c>
      <c r="R156" s="98">
        <v>1017.4316018899731</v>
      </c>
      <c r="S156" s="98">
        <v>1015.943368503903</v>
      </c>
      <c r="T156" s="98">
        <v>998.68165449489982</v>
      </c>
      <c r="U156" s="98">
        <v>1024.5254938644459</v>
      </c>
      <c r="V156" s="98">
        <v>1041.3463671898155</v>
      </c>
      <c r="W156" s="98">
        <v>1110.5412369400478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631.48964257441844</v>
      </c>
      <c r="D157" s="122">
        <v>711.4731629347508</v>
      </c>
      <c r="E157" s="122">
        <v>689.09667423608607</v>
      </c>
      <c r="F157" s="122">
        <v>740.52402963242889</v>
      </c>
      <c r="G157" s="122">
        <v>724.19654845760681</v>
      </c>
      <c r="H157" s="122">
        <v>746.9799671388763</v>
      </c>
      <c r="I157" s="122">
        <v>714.32303677684877</v>
      </c>
      <c r="J157" s="122">
        <v>712.72708579569485</v>
      </c>
      <c r="K157" s="122">
        <v>745.60969376722869</v>
      </c>
      <c r="L157" s="122">
        <v>713.02236155817559</v>
      </c>
      <c r="M157" s="122">
        <v>677.22551136212167</v>
      </c>
      <c r="N157" s="122">
        <v>648.92074853769702</v>
      </c>
      <c r="O157" s="122">
        <v>758.42235173510608</v>
      </c>
      <c r="P157" s="122">
        <v>763.30490321598995</v>
      </c>
      <c r="Q157" s="122">
        <v>738.13454086698994</v>
      </c>
      <c r="R157" s="122">
        <v>759.89917903083972</v>
      </c>
      <c r="S157" s="122">
        <v>759.71382660137681</v>
      </c>
      <c r="T157" s="122">
        <v>821.60150136055722</v>
      </c>
      <c r="U157" s="122">
        <v>847.33225899840249</v>
      </c>
      <c r="V157" s="122">
        <v>968.97887084166018</v>
      </c>
      <c r="W157" s="122">
        <v>920.27371683625302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823.02481179825656</v>
      </c>
      <c r="D158" s="98">
        <v>872.77874723420803</v>
      </c>
      <c r="E158" s="98">
        <v>841.82492309436725</v>
      </c>
      <c r="F158" s="98">
        <v>961.49828020899372</v>
      </c>
      <c r="G158" s="98">
        <v>891.95659044215768</v>
      </c>
      <c r="H158" s="98">
        <v>894.31842689420705</v>
      </c>
      <c r="I158" s="98">
        <v>928.67124420035952</v>
      </c>
      <c r="J158" s="98">
        <v>937.29138461214109</v>
      </c>
      <c r="K158" s="98">
        <v>826.72379798196334</v>
      </c>
      <c r="L158" s="98">
        <v>1026.6125914866266</v>
      </c>
      <c r="M158" s="98">
        <v>960.74998705460996</v>
      </c>
      <c r="N158" s="98">
        <v>301.80580426684384</v>
      </c>
      <c r="O158" s="98">
        <v>1095.673667905573</v>
      </c>
      <c r="P158" s="98">
        <v>1065.3103159052507</v>
      </c>
      <c r="Q158" s="98">
        <v>934.99148435424434</v>
      </c>
      <c r="R158" s="98">
        <v>881.05095486492428</v>
      </c>
      <c r="S158" s="98">
        <v>877.59467871537436</v>
      </c>
      <c r="T158" s="98">
        <v>1058.2597939533537</v>
      </c>
      <c r="U158" s="98">
        <v>1094.6627259091442</v>
      </c>
      <c r="V158" s="98">
        <v>1227.2152059515279</v>
      </c>
      <c r="W158" s="98">
        <v>1189.0681310272305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625.09724508487136</v>
      </c>
      <c r="D159" s="33">
        <v>707.65013804427076</v>
      </c>
      <c r="E159" s="33">
        <v>684.35164402402029</v>
      </c>
      <c r="F159" s="33">
        <v>733.05924065251884</v>
      </c>
      <c r="G159" s="33">
        <v>717.08768837890909</v>
      </c>
      <c r="H159" s="33">
        <v>739.74176476041748</v>
      </c>
      <c r="I159" s="33">
        <v>703.04155217561151</v>
      </c>
      <c r="J159" s="33">
        <v>701.85451567200266</v>
      </c>
      <c r="K159" s="33">
        <v>742.29454909925653</v>
      </c>
      <c r="L159" s="33">
        <v>700.17850639621236</v>
      </c>
      <c r="M159" s="33">
        <v>662.28488335381655</v>
      </c>
      <c r="N159" s="33">
        <v>674.19225770269861</v>
      </c>
      <c r="O159" s="33">
        <v>701.97403068605786</v>
      </c>
      <c r="P159" s="33">
        <v>709.98069286024509</v>
      </c>
      <c r="Q159" s="33">
        <v>705.95694213572528</v>
      </c>
      <c r="R159" s="33">
        <v>744.25817739985985</v>
      </c>
      <c r="S159" s="33">
        <v>734.20267348792606</v>
      </c>
      <c r="T159" s="33">
        <v>728.29884801801757</v>
      </c>
      <c r="U159" s="33">
        <v>745.30603170883899</v>
      </c>
      <c r="V159" s="33">
        <v>853.79468434621924</v>
      </c>
      <c r="W159" s="33">
        <v>834.17027793358307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8856.9635826295271</v>
      </c>
      <c r="D161" s="117">
        <f t="shared" si="54"/>
        <v>10709.603159817281</v>
      </c>
      <c r="E161" s="117">
        <f t="shared" si="54"/>
        <v>11320.496191250035</v>
      </c>
      <c r="F161" s="117">
        <f t="shared" si="54"/>
        <v>11122.187699483886</v>
      </c>
      <c r="G161" s="117">
        <f t="shared" si="54"/>
        <v>10793.296049002283</v>
      </c>
      <c r="H161" s="117">
        <f t="shared" si="54"/>
        <v>11792.838232605816</v>
      </c>
      <c r="I161" s="117">
        <f t="shared" si="54"/>
        <v>10762.448489055063</v>
      </c>
      <c r="J161" s="117">
        <f t="shared" si="54"/>
        <v>9937.5392914654985</v>
      </c>
      <c r="K161" s="117">
        <f t="shared" si="54"/>
        <v>10666.940338107583</v>
      </c>
      <c r="L161" s="117">
        <f t="shared" si="54"/>
        <v>10612.79288986366</v>
      </c>
      <c r="M161" s="117">
        <f t="shared" si="54"/>
        <v>9224.3107972773287</v>
      </c>
      <c r="N161" s="117">
        <f t="shared" si="54"/>
        <v>11927.625553467333</v>
      </c>
      <c r="O161" s="117">
        <f t="shared" si="54"/>
        <v>8209.8311761013119</v>
      </c>
      <c r="P161" s="117">
        <f t="shared" si="54"/>
        <v>7252.8491385240941</v>
      </c>
      <c r="Q161" s="117">
        <f t="shared" si="54"/>
        <v>7308.0543414105596</v>
      </c>
      <c r="R161" s="117">
        <f t="shared" ref="R161:V161" si="55">R162+R164+R166+R175</f>
        <v>11415.480138766838</v>
      </c>
      <c r="S161" s="117">
        <f t="shared" si="55"/>
        <v>10340.891554664981</v>
      </c>
      <c r="T161" s="117">
        <f t="shared" si="55"/>
        <v>6448.4689791132887</v>
      </c>
      <c r="U161" s="117">
        <f t="shared" si="55"/>
        <v>0</v>
      </c>
      <c r="V161" s="117">
        <f t="shared" si="55"/>
        <v>7845.675387698584</v>
      </c>
      <c r="W161" s="117">
        <f t="shared" ref="W161" si="56">W162+W164+W166+W175</f>
        <v>0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6133.244737823853</v>
      </c>
      <c r="D162" s="122">
        <f t="shared" si="57"/>
        <v>8119.6250104044884</v>
      </c>
      <c r="E162" s="122">
        <f t="shared" si="57"/>
        <v>8177.441734320937</v>
      </c>
      <c r="F162" s="122">
        <f t="shared" si="57"/>
        <v>8413.0087088459295</v>
      </c>
      <c r="G162" s="122">
        <f t="shared" si="57"/>
        <v>7886.9351060413683</v>
      </c>
      <c r="H162" s="122">
        <f t="shared" si="57"/>
        <v>8701.5189412154305</v>
      </c>
      <c r="I162" s="122">
        <f t="shared" si="57"/>
        <v>8033.8530490803269</v>
      </c>
      <c r="J162" s="122">
        <f t="shared" si="57"/>
        <v>7707.0074092045097</v>
      </c>
      <c r="K162" s="122">
        <f t="shared" si="57"/>
        <v>7503.0679569424292</v>
      </c>
      <c r="L162" s="122">
        <f t="shared" si="57"/>
        <v>7258.5083347941563</v>
      </c>
      <c r="M162" s="122">
        <f t="shared" si="57"/>
        <v>5970.6730609100514</v>
      </c>
      <c r="N162" s="122">
        <f t="shared" si="57"/>
        <v>8200.3616106400077</v>
      </c>
      <c r="O162" s="122">
        <f t="shared" si="57"/>
        <v>5261.237160771615</v>
      </c>
      <c r="P162" s="122">
        <f t="shared" si="57"/>
        <v>4477.3317785555537</v>
      </c>
      <c r="Q162" s="122">
        <f t="shared" si="57"/>
        <v>4372.7068115955281</v>
      </c>
      <c r="R162" s="122">
        <f t="shared" si="57"/>
        <v>8140.3580065610695</v>
      </c>
      <c r="S162" s="122">
        <f t="shared" si="57"/>
        <v>6993.3753335996125</v>
      </c>
      <c r="T162" s="122">
        <f t="shared" si="57"/>
        <v>3441.4951530727008</v>
      </c>
      <c r="U162" s="122">
        <f t="shared" si="57"/>
        <v>0</v>
      </c>
      <c r="V162" s="122">
        <f t="shared" si="57"/>
        <v>4525.1671216444147</v>
      </c>
      <c r="W162" s="122">
        <f t="shared" si="57"/>
        <v>0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6133.244737823853</v>
      </c>
      <c r="D163" s="33">
        <v>8119.6250104044884</v>
      </c>
      <c r="E163" s="33">
        <v>8177.441734320937</v>
      </c>
      <c r="F163" s="33">
        <v>8413.0087088459295</v>
      </c>
      <c r="G163" s="33">
        <v>7886.9351060413683</v>
      </c>
      <c r="H163" s="33">
        <v>8701.5189412154305</v>
      </c>
      <c r="I163" s="33">
        <v>8033.8530490803269</v>
      </c>
      <c r="J163" s="33">
        <v>7707.0074092045097</v>
      </c>
      <c r="K163" s="33">
        <v>7503.0679569424292</v>
      </c>
      <c r="L163" s="33">
        <v>7258.5083347941563</v>
      </c>
      <c r="M163" s="33">
        <v>5970.6730609100514</v>
      </c>
      <c r="N163" s="33">
        <v>8200.3616106400077</v>
      </c>
      <c r="O163" s="33">
        <v>5261.237160771615</v>
      </c>
      <c r="P163" s="33">
        <v>4477.3317785555537</v>
      </c>
      <c r="Q163" s="33">
        <v>4372.7068115955281</v>
      </c>
      <c r="R163" s="33">
        <v>8140.3580065610695</v>
      </c>
      <c r="S163" s="33">
        <v>6993.3753335996125</v>
      </c>
      <c r="T163" s="33">
        <v>3441.4951530727008</v>
      </c>
      <c r="U163" s="33">
        <v>0</v>
      </c>
      <c r="V163" s="33">
        <v>4525.1671216444147</v>
      </c>
      <c r="W163" s="33">
        <v>0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759.15732291818972</v>
      </c>
      <c r="D164" s="122">
        <f t="shared" si="58"/>
        <v>445.47861231824373</v>
      </c>
      <c r="E164" s="122">
        <f t="shared" si="58"/>
        <v>1093.4382448359124</v>
      </c>
      <c r="F164" s="122">
        <f t="shared" si="58"/>
        <v>484.76884835972373</v>
      </c>
      <c r="G164" s="122">
        <f t="shared" si="58"/>
        <v>793.97865822124345</v>
      </c>
      <c r="H164" s="122">
        <f t="shared" si="58"/>
        <v>943.99579779829025</v>
      </c>
      <c r="I164" s="122">
        <f t="shared" si="58"/>
        <v>778.06929878660583</v>
      </c>
      <c r="J164" s="122">
        <f t="shared" si="58"/>
        <v>174.22348468807809</v>
      </c>
      <c r="K164" s="122">
        <f t="shared" si="58"/>
        <v>828.6333437607766</v>
      </c>
      <c r="L164" s="122">
        <f t="shared" si="58"/>
        <v>1118.9706415120377</v>
      </c>
      <c r="M164" s="122">
        <f t="shared" si="58"/>
        <v>1034.8805273433138</v>
      </c>
      <c r="N164" s="122">
        <f t="shared" si="58"/>
        <v>1633.6869738940993</v>
      </c>
      <c r="O164" s="122">
        <f t="shared" si="58"/>
        <v>712.16087882331044</v>
      </c>
      <c r="P164" s="122">
        <f t="shared" si="58"/>
        <v>578.31554221031638</v>
      </c>
      <c r="Q164" s="122">
        <f t="shared" si="58"/>
        <v>849.7083155900732</v>
      </c>
      <c r="R164" s="122">
        <f t="shared" si="58"/>
        <v>1055.6963641516038</v>
      </c>
      <c r="S164" s="122">
        <f t="shared" si="58"/>
        <v>1115.1645533361998</v>
      </c>
      <c r="T164" s="122">
        <f t="shared" si="58"/>
        <v>799.34599191322741</v>
      </c>
      <c r="U164" s="122">
        <f t="shared" si="58"/>
        <v>0</v>
      </c>
      <c r="V164" s="122">
        <f t="shared" si="58"/>
        <v>1098.6180816248577</v>
      </c>
      <c r="W164" s="122">
        <f t="shared" si="58"/>
        <v>0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759.15732291818972</v>
      </c>
      <c r="D165" s="98">
        <f>IF(RES_hhdet_in_fec!D165=0,0,RES_hhdet_in_fec!D165*1000*11630/RES_hhdet_in_new!D163)</f>
        <v>445.47861231824373</v>
      </c>
      <c r="E165" s="98">
        <f>IF(RES_hhdet_in_fec!E165=0,0,RES_hhdet_in_fec!E165*1000*11630/RES_hhdet_in_new!E163)</f>
        <v>1093.4382448359124</v>
      </c>
      <c r="F165" s="98">
        <f>IF(RES_hhdet_in_fec!F165=0,0,RES_hhdet_in_fec!F165*1000*11630/RES_hhdet_in_new!F163)</f>
        <v>484.76884835972373</v>
      </c>
      <c r="G165" s="98">
        <f>IF(RES_hhdet_in_fec!G165=0,0,RES_hhdet_in_fec!G165*1000*11630/RES_hhdet_in_new!G163)</f>
        <v>793.97865822124345</v>
      </c>
      <c r="H165" s="98">
        <f>IF(RES_hhdet_in_fec!H165=0,0,RES_hhdet_in_fec!H165*1000*11630/RES_hhdet_in_new!H163)</f>
        <v>943.99579779829025</v>
      </c>
      <c r="I165" s="98">
        <f>IF(RES_hhdet_in_fec!I165=0,0,RES_hhdet_in_fec!I165*1000*11630/RES_hhdet_in_new!I163)</f>
        <v>778.06929878660583</v>
      </c>
      <c r="J165" s="98">
        <f>IF(RES_hhdet_in_fec!J165=0,0,RES_hhdet_in_fec!J165*1000*11630/RES_hhdet_in_new!J163)</f>
        <v>174.22348468807809</v>
      </c>
      <c r="K165" s="98">
        <f>IF(RES_hhdet_in_fec!K165=0,0,RES_hhdet_in_fec!K165*1000*11630/RES_hhdet_in_new!K163)</f>
        <v>828.6333437607766</v>
      </c>
      <c r="L165" s="98">
        <f>IF(RES_hhdet_in_fec!L165=0,0,RES_hhdet_in_fec!L165*1000*11630/RES_hhdet_in_new!L163)</f>
        <v>1118.9706415120377</v>
      </c>
      <c r="M165" s="98">
        <f>IF(RES_hhdet_in_fec!M165=0,0,RES_hhdet_in_fec!M165*1000*11630/RES_hhdet_in_new!M163)</f>
        <v>1034.8805273433138</v>
      </c>
      <c r="N165" s="98">
        <f>IF(RES_hhdet_in_fec!N165=0,0,RES_hhdet_in_fec!N165*1000*11630/RES_hhdet_in_new!N163)</f>
        <v>1633.6869738940993</v>
      </c>
      <c r="O165" s="98">
        <f>IF(RES_hhdet_in_fec!O165=0,0,RES_hhdet_in_fec!O165*1000*11630/RES_hhdet_in_new!O163)</f>
        <v>712.16087882331044</v>
      </c>
      <c r="P165" s="98">
        <f>IF(RES_hhdet_in_fec!P165=0,0,RES_hhdet_in_fec!P165*1000*11630/RES_hhdet_in_new!P163)</f>
        <v>578.31554221031638</v>
      </c>
      <c r="Q165" s="98">
        <f>IF(RES_hhdet_in_fec!Q165=0,0,RES_hhdet_in_fec!Q165*1000*11630/RES_hhdet_in_new!Q163)</f>
        <v>849.7083155900732</v>
      </c>
      <c r="R165" s="98">
        <f>IF(RES_hhdet_in_fec!R165=0,0,RES_hhdet_in_fec!R165*1000*11630/RES_hhdet_in_new!R163)</f>
        <v>1055.6963641516038</v>
      </c>
      <c r="S165" s="98">
        <f>IF(RES_hhdet_in_fec!S165=0,0,RES_hhdet_in_fec!S165*1000*11630/RES_hhdet_in_new!S163)</f>
        <v>1115.1645533361998</v>
      </c>
      <c r="T165" s="98">
        <f>IF(RES_hhdet_in_fec!T165=0,0,RES_hhdet_in_fec!T165*1000*11630/RES_hhdet_in_new!T163)</f>
        <v>799.34599191322741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1098.6180816248577</v>
      </c>
      <c r="W165" s="98">
        <f>IF(RES_hhdet_in_fec!W165=0,0,RES_hhdet_in_fec!W165*1000*11630/RES_hhdet_in_new!W163)</f>
        <v>0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1333.107763108394</v>
      </c>
      <c r="D166" s="122">
        <v>1433.0050658466384</v>
      </c>
      <c r="E166" s="122">
        <v>1360.5072833181468</v>
      </c>
      <c r="F166" s="122">
        <v>1483.8729938391286</v>
      </c>
      <c r="G166" s="122">
        <v>1388.200017051774</v>
      </c>
      <c r="H166" s="122">
        <v>1400.3645832383993</v>
      </c>
      <c r="I166" s="122">
        <v>1236.2031044112834</v>
      </c>
      <c r="J166" s="122">
        <v>1343.5616064060548</v>
      </c>
      <c r="K166" s="122">
        <v>1589.6131652707782</v>
      </c>
      <c r="L166" s="122">
        <v>1522.274795741115</v>
      </c>
      <c r="M166" s="122">
        <v>1541.5154053912311</v>
      </c>
      <c r="N166" s="122">
        <v>1444.7123490605825</v>
      </c>
      <c r="O166" s="122">
        <v>1478.0012228538599</v>
      </c>
      <c r="P166" s="122">
        <v>1433.9142384244071</v>
      </c>
      <c r="Q166" s="122">
        <v>1347.5015745803751</v>
      </c>
      <c r="R166" s="122">
        <v>1459.5266171756007</v>
      </c>
      <c r="S166" s="122">
        <v>1472.6401609183374</v>
      </c>
      <c r="T166" s="122">
        <v>1386.1074310816196</v>
      </c>
      <c r="U166" s="122">
        <v>0</v>
      </c>
      <c r="V166" s="122">
        <v>1368.0955000830916</v>
      </c>
      <c r="W166" s="122">
        <v>0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1895.3767726231245</v>
      </c>
      <c r="D167" s="98">
        <v>1978.1701751773755</v>
      </c>
      <c r="E167" s="98">
        <v>1979.3986884832325</v>
      </c>
      <c r="F167" s="98">
        <v>2008.9797011691378</v>
      </c>
      <c r="G167" s="98">
        <v>1970.8916119332982</v>
      </c>
      <c r="H167" s="98">
        <v>2014.589538889448</v>
      </c>
      <c r="I167" s="98">
        <v>1918.3339554393224</v>
      </c>
      <c r="J167" s="98">
        <v>2067.8749933305212</v>
      </c>
      <c r="K167" s="98">
        <v>2186.8815076354254</v>
      </c>
      <c r="L167" s="98">
        <v>2053.3281986753291</v>
      </c>
      <c r="M167" s="98">
        <v>1685.9386050415631</v>
      </c>
      <c r="N167" s="98">
        <v>1462.8423872457242</v>
      </c>
      <c r="O167" s="98">
        <v>2123.8884648008857</v>
      </c>
      <c r="P167" s="98">
        <v>1986.1775519541889</v>
      </c>
      <c r="Q167" s="98">
        <v>1806.4038821449651</v>
      </c>
      <c r="R167" s="98">
        <v>1732.986615539616</v>
      </c>
      <c r="S167" s="98">
        <v>1762.8335496382886</v>
      </c>
      <c r="T167" s="98">
        <v>1722.3485635174843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1191.6851640320995</v>
      </c>
      <c r="D168" s="98">
        <v>1251.7117347098047</v>
      </c>
      <c r="E168" s="98">
        <v>1250.6488954385172</v>
      </c>
      <c r="F168" s="98">
        <v>1276.188753181736</v>
      </c>
      <c r="G168" s="98">
        <v>0</v>
      </c>
      <c r="H168" s="98">
        <v>1291.8113025302707</v>
      </c>
      <c r="I168" s="98">
        <v>1235.0324287020226</v>
      </c>
      <c r="J168" s="98">
        <v>1334.3863342104455</v>
      </c>
      <c r="K168" s="98">
        <v>1419.4704590082999</v>
      </c>
      <c r="L168" s="98">
        <v>0</v>
      </c>
      <c r="M168" s="98">
        <v>0</v>
      </c>
      <c r="N168" s="98">
        <v>0</v>
      </c>
      <c r="O168" s="98">
        <v>1466.7490608856613</v>
      </c>
      <c r="P168" s="98">
        <v>1419.10213737562</v>
      </c>
      <c r="Q168" s="98">
        <v>1326.7372958096785</v>
      </c>
      <c r="R168" s="98">
        <v>1315.1338937812054</v>
      </c>
      <c r="S168" s="98">
        <v>1366.882004974638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371.10795877254793</v>
      </c>
      <c r="D169" s="101">
        <v>398.40336521029843</v>
      </c>
      <c r="E169" s="101">
        <v>387.25273163387635</v>
      </c>
      <c r="F169" s="101">
        <v>400.70412145425411</v>
      </c>
      <c r="G169" s="101">
        <v>0</v>
      </c>
      <c r="H169" s="101">
        <v>410.37963476765577</v>
      </c>
      <c r="I169" s="101">
        <v>391.35232030686512</v>
      </c>
      <c r="J169" s="101">
        <v>414.86192883790523</v>
      </c>
      <c r="K169" s="101">
        <v>440.403921205404</v>
      </c>
      <c r="L169" s="101">
        <v>0</v>
      </c>
      <c r="M169" s="101">
        <v>0</v>
      </c>
      <c r="N169" s="101">
        <v>0</v>
      </c>
      <c r="O169" s="101">
        <v>394.62127145519366</v>
      </c>
      <c r="P169" s="101">
        <v>358.57744731442671</v>
      </c>
      <c r="Q169" s="101">
        <v>305.29490937432098</v>
      </c>
      <c r="R169" s="101">
        <v>340.6053861536023</v>
      </c>
      <c r="S169" s="101">
        <v>356.61960021834193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820.57720525955165</v>
      </c>
      <c r="D170" s="104">
        <v>853.30836949950606</v>
      </c>
      <c r="E170" s="104">
        <v>863.39616380464099</v>
      </c>
      <c r="F170" s="104">
        <v>875.48463172748177</v>
      </c>
      <c r="G170" s="104">
        <v>0</v>
      </c>
      <c r="H170" s="104">
        <v>881.43166776261478</v>
      </c>
      <c r="I170" s="104">
        <v>843.68010839515762</v>
      </c>
      <c r="J170" s="104">
        <v>919.52440537254029</v>
      </c>
      <c r="K170" s="104">
        <v>979.06653780289605</v>
      </c>
      <c r="L170" s="104">
        <v>0</v>
      </c>
      <c r="M170" s="104">
        <v>0</v>
      </c>
      <c r="N170" s="104">
        <v>0</v>
      </c>
      <c r="O170" s="104">
        <v>1072.1277894304678</v>
      </c>
      <c r="P170" s="104">
        <v>1060.524690061193</v>
      </c>
      <c r="Q170" s="104">
        <v>1021.4423864353572</v>
      </c>
      <c r="R170" s="104">
        <v>974.52850762760306</v>
      </c>
      <c r="S170" s="104">
        <v>1010.2624047562961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1698.304146810731</v>
      </c>
      <c r="D171" s="101">
        <v>1739.0745387909565</v>
      </c>
      <c r="E171" s="101">
        <v>1725.5207135547864</v>
      </c>
      <c r="F171" s="101">
        <v>1778.6874805504326</v>
      </c>
      <c r="G171" s="101">
        <v>1708.5915389431716</v>
      </c>
      <c r="H171" s="101">
        <v>1757.8527992266625</v>
      </c>
      <c r="I171" s="101">
        <v>1749.2565081664711</v>
      </c>
      <c r="J171" s="101">
        <v>1857.5506498648024</v>
      </c>
      <c r="K171" s="101">
        <v>1984.843809950472</v>
      </c>
      <c r="L171" s="101">
        <v>1926.2711599062934</v>
      </c>
      <c r="M171" s="101">
        <v>1893.6624084146536</v>
      </c>
      <c r="N171" s="101">
        <v>1795.9648105097253</v>
      </c>
      <c r="O171" s="101">
        <v>1809.1612578864053</v>
      </c>
      <c r="P171" s="101">
        <v>1783.5733925768654</v>
      </c>
      <c r="Q171" s="101">
        <v>1747.162933301373</v>
      </c>
      <c r="R171" s="101">
        <v>1795.2086762096324</v>
      </c>
      <c r="S171" s="101">
        <v>1773.3658448437291</v>
      </c>
      <c r="T171" s="101">
        <v>1698.9016882489411</v>
      </c>
      <c r="U171" s="101">
        <v>0</v>
      </c>
      <c r="V171" s="101">
        <v>0</v>
      </c>
      <c r="W171" s="101">
        <v>0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1158.3706297140657</v>
      </c>
      <c r="D172" s="104">
        <v>1191.405395840932</v>
      </c>
      <c r="E172" s="104">
        <v>1180.5461115568532</v>
      </c>
      <c r="F172" s="104">
        <v>1221.948464419233</v>
      </c>
      <c r="G172" s="104">
        <v>1194.470791004054</v>
      </c>
      <c r="H172" s="104">
        <v>1216.9683797341361</v>
      </c>
      <c r="I172" s="104">
        <v>1216.9968937966328</v>
      </c>
      <c r="J172" s="104">
        <v>1294.457821226945</v>
      </c>
      <c r="K172" s="104">
        <v>1388.4517851838418</v>
      </c>
      <c r="L172" s="104">
        <v>1352.9591994912598</v>
      </c>
      <c r="M172" s="104">
        <v>1334.5755034191648</v>
      </c>
      <c r="N172" s="104">
        <v>1256.2205769121456</v>
      </c>
      <c r="O172" s="104">
        <v>1295.790504798036</v>
      </c>
      <c r="P172" s="104">
        <v>1304.0514456474252</v>
      </c>
      <c r="Q172" s="104">
        <v>1305.4990775794301</v>
      </c>
      <c r="R172" s="104">
        <v>1379.1883105462391</v>
      </c>
      <c r="S172" s="104">
        <v>1384.1391471785848</v>
      </c>
      <c r="T172" s="104">
        <v>1342.6684187754327</v>
      </c>
      <c r="U172" s="104">
        <v>0</v>
      </c>
      <c r="V172" s="104">
        <v>1368.0955000830916</v>
      </c>
      <c r="W172" s="104">
        <v>0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332.81741394136617</v>
      </c>
      <c r="D173" s="98">
        <v>349.32387416445516</v>
      </c>
      <c r="E173" s="98">
        <v>335.33533763759198</v>
      </c>
      <c r="F173" s="98">
        <v>353.18534181046078</v>
      </c>
      <c r="G173" s="98">
        <v>384.93011712823238</v>
      </c>
      <c r="H173" s="98">
        <v>356.82322001592712</v>
      </c>
      <c r="I173" s="98">
        <v>359.94757468401997</v>
      </c>
      <c r="J173" s="98">
        <v>375.77045730704873</v>
      </c>
      <c r="K173" s="98">
        <v>404.91942982273036</v>
      </c>
      <c r="L173" s="98">
        <v>395.69455248440067</v>
      </c>
      <c r="M173" s="98">
        <v>380.14569190136319</v>
      </c>
      <c r="N173" s="98">
        <v>300.05673486962326</v>
      </c>
      <c r="O173" s="98">
        <v>329.70048819950995</v>
      </c>
      <c r="P173" s="98">
        <v>319.27375704335878</v>
      </c>
      <c r="Q173" s="98">
        <v>300.28608331612202</v>
      </c>
      <c r="R173" s="98">
        <v>361.75670865626608</v>
      </c>
      <c r="S173" s="98">
        <v>368.19577867468206</v>
      </c>
      <c r="T173" s="98">
        <v>343.98676428053278</v>
      </c>
      <c r="U173" s="98">
        <v>0</v>
      </c>
      <c r="V173" s="98">
        <v>326.74913289327634</v>
      </c>
      <c r="W173" s="98">
        <v>0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825.55321577269979</v>
      </c>
      <c r="D174" s="33">
        <v>842.081521676477</v>
      </c>
      <c r="E174" s="33">
        <v>845.21077391926133</v>
      </c>
      <c r="F174" s="33">
        <v>868.76312260877194</v>
      </c>
      <c r="G174" s="33">
        <v>809.54067387582188</v>
      </c>
      <c r="H174" s="33">
        <v>860.1451597182089</v>
      </c>
      <c r="I174" s="33">
        <v>857.04931911261281</v>
      </c>
      <c r="J174" s="33">
        <v>918.68736391989637</v>
      </c>
      <c r="K174" s="33">
        <v>983.53235536111129</v>
      </c>
      <c r="L174" s="33">
        <v>957.26464700685904</v>
      </c>
      <c r="M174" s="33">
        <v>954.42981151780145</v>
      </c>
      <c r="N174" s="33">
        <v>956.16384204252211</v>
      </c>
      <c r="O174" s="33">
        <v>966.09001659852595</v>
      </c>
      <c r="P174" s="33">
        <v>984.77768860406684</v>
      </c>
      <c r="Q174" s="33">
        <v>1005.2129942633082</v>
      </c>
      <c r="R174" s="33">
        <v>1017.4316018899729</v>
      </c>
      <c r="S174" s="33">
        <v>1015.9433685039028</v>
      </c>
      <c r="T174" s="33">
        <v>998.68165449489993</v>
      </c>
      <c r="U174" s="33">
        <v>0</v>
      </c>
      <c r="V174" s="33">
        <v>1041.3463671898155</v>
      </c>
      <c r="W174" s="33">
        <v>0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631.45375877909112</v>
      </c>
      <c r="D175" s="122">
        <v>711.49447124791084</v>
      </c>
      <c r="E175" s="122">
        <v>689.10892877503818</v>
      </c>
      <c r="F175" s="122">
        <v>740.53714843910518</v>
      </c>
      <c r="G175" s="122">
        <v>724.18226768789725</v>
      </c>
      <c r="H175" s="122">
        <v>746.95891035369584</v>
      </c>
      <c r="I175" s="122">
        <v>714.32303677684854</v>
      </c>
      <c r="J175" s="122">
        <v>712.74679116685616</v>
      </c>
      <c r="K175" s="122">
        <v>745.62587213359734</v>
      </c>
      <c r="L175" s="122">
        <v>713.03911781634974</v>
      </c>
      <c r="M175" s="122">
        <v>677.24180363273172</v>
      </c>
      <c r="N175" s="122">
        <v>648.86461987264317</v>
      </c>
      <c r="O175" s="122">
        <v>758.43191365252721</v>
      </c>
      <c r="P175" s="122">
        <v>763.28757933381712</v>
      </c>
      <c r="Q175" s="122">
        <v>738.13763964458417</v>
      </c>
      <c r="R175" s="122">
        <v>759.89915087856411</v>
      </c>
      <c r="S175" s="122">
        <v>759.71150681083122</v>
      </c>
      <c r="T175" s="122">
        <v>821.52040304574086</v>
      </c>
      <c r="U175" s="122">
        <v>0</v>
      </c>
      <c r="V175" s="122">
        <v>853.79468434621924</v>
      </c>
      <c r="W175" s="122">
        <v>0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823.02481179825656</v>
      </c>
      <c r="D176" s="98">
        <v>872.77874723420803</v>
      </c>
      <c r="E176" s="98">
        <v>841.82492309436714</v>
      </c>
      <c r="F176" s="98">
        <v>961.49828020899383</v>
      </c>
      <c r="G176" s="98">
        <v>891.95659044215802</v>
      </c>
      <c r="H176" s="98">
        <v>894.31842689420716</v>
      </c>
      <c r="I176" s="98">
        <v>928.67124420035941</v>
      </c>
      <c r="J176" s="98">
        <v>937.29138461214131</v>
      </c>
      <c r="K176" s="98">
        <v>826.72379798196323</v>
      </c>
      <c r="L176" s="98">
        <v>1026.6125914866263</v>
      </c>
      <c r="M176" s="98">
        <v>960.74998705461007</v>
      </c>
      <c r="N176" s="98">
        <v>301.80580426684378</v>
      </c>
      <c r="O176" s="98">
        <v>1095.6736679055725</v>
      </c>
      <c r="P176" s="98">
        <v>1065.3103159052507</v>
      </c>
      <c r="Q176" s="98">
        <v>934.99148435424434</v>
      </c>
      <c r="R176" s="98">
        <v>881.05095486492428</v>
      </c>
      <c r="S176" s="98">
        <v>877.59467871537458</v>
      </c>
      <c r="T176" s="98">
        <v>1058.2597939533537</v>
      </c>
      <c r="U176" s="98">
        <v>0</v>
      </c>
      <c r="V176" s="98">
        <v>0</v>
      </c>
      <c r="W176" s="98">
        <v>0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625.09724508487136</v>
      </c>
      <c r="D177" s="33">
        <v>707.65013804427065</v>
      </c>
      <c r="E177" s="33">
        <v>684.35164402402029</v>
      </c>
      <c r="F177" s="33">
        <v>733.05924065251895</v>
      </c>
      <c r="G177" s="33">
        <v>717.08768837890921</v>
      </c>
      <c r="H177" s="33">
        <v>739.74176476041737</v>
      </c>
      <c r="I177" s="33">
        <v>703.04155217561106</v>
      </c>
      <c r="J177" s="33">
        <v>701.85451567200266</v>
      </c>
      <c r="K177" s="33">
        <v>742.29454909925664</v>
      </c>
      <c r="L177" s="33">
        <v>700.1785063962127</v>
      </c>
      <c r="M177" s="33">
        <v>662.28488335381667</v>
      </c>
      <c r="N177" s="33">
        <v>674.19225770269873</v>
      </c>
      <c r="O177" s="33">
        <v>701.97403068605763</v>
      </c>
      <c r="P177" s="33">
        <v>709.98069286024509</v>
      </c>
      <c r="Q177" s="33">
        <v>705.95694213572528</v>
      </c>
      <c r="R177" s="33">
        <v>744.25817739985973</v>
      </c>
      <c r="S177" s="33">
        <v>734.20267348792618</v>
      </c>
      <c r="T177" s="33">
        <v>728.29884801801768</v>
      </c>
      <c r="U177" s="33">
        <v>0</v>
      </c>
      <c r="V177" s="33">
        <v>853.79468434621924</v>
      </c>
      <c r="W177" s="33">
        <v>0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5386.4814284530557</v>
      </c>
      <c r="J3" s="117">
        <f t="shared" si="0"/>
        <v>11754.91090147557</v>
      </c>
      <c r="K3" s="117">
        <f t="shared" si="0"/>
        <v>8209.423439594093</v>
      </c>
      <c r="L3" s="117">
        <f t="shared" si="0"/>
        <v>7688.0298956296256</v>
      </c>
      <c r="M3" s="117">
        <f t="shared" si="0"/>
        <v>0</v>
      </c>
      <c r="N3" s="117">
        <f t="shared" si="0"/>
        <v>4316.2148140481322</v>
      </c>
      <c r="O3" s="117">
        <f t="shared" si="0"/>
        <v>4203.2909046124032</v>
      </c>
      <c r="P3" s="117">
        <f t="shared" si="0"/>
        <v>6648.9038980271653</v>
      </c>
      <c r="Q3" s="117">
        <f t="shared" si="0"/>
        <v>8623.9210214252871</v>
      </c>
      <c r="R3" s="117">
        <f t="shared" ref="R3:V3" si="1">R4+R7+R9+R19</f>
        <v>5249.0053838803278</v>
      </c>
      <c r="S3" s="117">
        <f t="shared" si="1"/>
        <v>8048.7680614068813</v>
      </c>
      <c r="T3" s="117">
        <f t="shared" si="1"/>
        <v>6630.7985359351069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3237.9255434058041</v>
      </c>
      <c r="J4" s="122">
        <f t="shared" si="3"/>
        <v>9954.8929734796038</v>
      </c>
      <c r="K4" s="122">
        <f t="shared" si="3"/>
        <v>5905.8250500290087</v>
      </c>
      <c r="L4" s="122">
        <f t="shared" si="3"/>
        <v>5354.0907478103227</v>
      </c>
      <c r="M4" s="122">
        <f t="shared" si="3"/>
        <v>0</v>
      </c>
      <c r="N4" s="122">
        <f t="shared" si="3"/>
        <v>837.31383927332854</v>
      </c>
      <c r="O4" s="122">
        <f t="shared" si="3"/>
        <v>1938.2858018646887</v>
      </c>
      <c r="P4" s="122">
        <f t="shared" si="3"/>
        <v>4467.0335125355932</v>
      </c>
      <c r="Q4" s="122">
        <f t="shared" si="3"/>
        <v>6219.0016480539089</v>
      </c>
      <c r="R4" s="122">
        <f t="shared" ref="R4:V4" si="4">SUM(R5:R6)</f>
        <v>2412.5407746367077</v>
      </c>
      <c r="S4" s="122">
        <f t="shared" si="4"/>
        <v>4743.4845172825662</v>
      </c>
      <c r="T4" s="122">
        <f t="shared" si="4"/>
        <v>3774.848236151935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3210.1867841221156</v>
      </c>
      <c r="J5" s="98">
        <v>9869.3970020491415</v>
      </c>
      <c r="K5" s="98">
        <v>5852.6714056129376</v>
      </c>
      <c r="L5" s="98">
        <v>5308.5828321214485</v>
      </c>
      <c r="M5" s="98">
        <v>0</v>
      </c>
      <c r="N5" s="98">
        <v>830.99926218897428</v>
      </c>
      <c r="O5" s="98">
        <v>1922.2538887718968</v>
      </c>
      <c r="P5" s="98">
        <v>4429.0205741944146</v>
      </c>
      <c r="Q5" s="98">
        <v>6168.9992772263449</v>
      </c>
      <c r="R5" s="98">
        <v>2393.2599654659089</v>
      </c>
      <c r="S5" s="98">
        <v>4705.7120386630595</v>
      </c>
      <c r="T5" s="98">
        <v>3744.919318509852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27.738759283688541</v>
      </c>
      <c r="J6" s="98">
        <v>85.495971430461495</v>
      </c>
      <c r="K6" s="98">
        <v>53.153644416071387</v>
      </c>
      <c r="L6" s="98">
        <v>45.507915688873922</v>
      </c>
      <c r="M6" s="98">
        <v>0</v>
      </c>
      <c r="N6" s="98">
        <v>6.3145770843543021</v>
      </c>
      <c r="O6" s="98">
        <v>16.031913092791925</v>
      </c>
      <c r="P6" s="98">
        <v>38.012938341178604</v>
      </c>
      <c r="Q6" s="98">
        <v>50.002370827564299</v>
      </c>
      <c r="R6" s="98">
        <v>19.280809170798747</v>
      </c>
      <c r="S6" s="98">
        <v>37.772478619506501</v>
      </c>
      <c r="T6" s="98">
        <v>29.928917642082784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533.35776204792194</v>
      </c>
      <c r="J7" s="122">
        <f t="shared" si="6"/>
        <v>112.09579550096502</v>
      </c>
      <c r="K7" s="122">
        <f t="shared" si="6"/>
        <v>503.1278097372313</v>
      </c>
      <c r="L7" s="122">
        <f t="shared" si="6"/>
        <v>588.35736043525071</v>
      </c>
      <c r="M7" s="122">
        <f t="shared" si="6"/>
        <v>0</v>
      </c>
      <c r="N7" s="122">
        <f t="shared" si="6"/>
        <v>1833.3656048098696</v>
      </c>
      <c r="O7" s="122">
        <f t="shared" si="6"/>
        <v>518.62666832998104</v>
      </c>
      <c r="P7" s="122">
        <f t="shared" si="6"/>
        <v>411.01395507732235</v>
      </c>
      <c r="Q7" s="122">
        <f t="shared" si="6"/>
        <v>631.25199761036743</v>
      </c>
      <c r="R7" s="122">
        <f t="shared" si="6"/>
        <v>972.84997780272681</v>
      </c>
      <c r="S7" s="122">
        <f t="shared" si="6"/>
        <v>1436.2260082407463</v>
      </c>
      <c r="T7" s="122">
        <f t="shared" si="6"/>
        <v>986.89622821777061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533.35776204792194</v>
      </c>
      <c r="J8" s="98">
        <f>IF(RES_hhdet_in_tes!J8=0,0,RES_hhdet_in_tes!J8*1000*11630/RES_hhdet_in_new!J5)</f>
        <v>112.09579550096502</v>
      </c>
      <c r="K8" s="98">
        <f>IF(RES_hhdet_in_tes!K8=0,0,RES_hhdet_in_tes!K8*1000*11630/RES_hhdet_in_new!K5)</f>
        <v>503.1278097372313</v>
      </c>
      <c r="L8" s="98">
        <f>IF(RES_hhdet_in_tes!L8=0,0,RES_hhdet_in_tes!L8*1000*11630/RES_hhdet_in_new!L5)</f>
        <v>588.35736043525071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1833.3656048098696</v>
      </c>
      <c r="O8" s="98">
        <f>IF(RES_hhdet_in_tes!O8=0,0,RES_hhdet_in_tes!O8*1000*11630/RES_hhdet_in_new!O5)</f>
        <v>518.62666832998104</v>
      </c>
      <c r="P8" s="98">
        <f>IF(RES_hhdet_in_tes!P8=0,0,RES_hhdet_in_tes!P8*1000*11630/RES_hhdet_in_new!P5)</f>
        <v>411.01395507732235</v>
      </c>
      <c r="Q8" s="98">
        <f>IF(RES_hhdet_in_tes!Q8=0,0,RES_hhdet_in_tes!Q8*1000*11630/RES_hhdet_in_new!Q5)</f>
        <v>631.25199761036743</v>
      </c>
      <c r="R8" s="98">
        <f>IF(RES_hhdet_in_tes!R8=0,0,RES_hhdet_in_tes!R8*1000*11630/RES_hhdet_in_new!R5)</f>
        <v>972.84997780272681</v>
      </c>
      <c r="S8" s="98">
        <f>IF(RES_hhdet_in_tes!S8=0,0,RES_hhdet_in_tes!S8*1000*11630/RES_hhdet_in_new!S5)</f>
        <v>1436.2260082407463</v>
      </c>
      <c r="T8" s="98">
        <f>IF(RES_hhdet_in_tes!T8=0,0,RES_hhdet_in_tes!T8*1000*11630/RES_hhdet_in_new!T5)</f>
        <v>986.89622821777061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1078.8545094072033</v>
      </c>
      <c r="J9" s="122">
        <v>1151.0589806170217</v>
      </c>
      <c r="K9" s="122">
        <v>1234.807882128674</v>
      </c>
      <c r="L9" s="122">
        <v>1204.2982727928199</v>
      </c>
      <c r="M9" s="122">
        <v>0</v>
      </c>
      <c r="N9" s="122">
        <v>1147.4625312621592</v>
      </c>
      <c r="O9" s="122">
        <v>1183.6702362481685</v>
      </c>
      <c r="P9" s="122">
        <v>1200.7119306285408</v>
      </c>
      <c r="Q9" s="122">
        <v>1212.6240750709517</v>
      </c>
      <c r="R9" s="122">
        <v>1271.1402325541674</v>
      </c>
      <c r="S9" s="122">
        <v>1278.7066281489997</v>
      </c>
      <c r="T9" s="122">
        <v>1249.0159170879299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868.32565302050887</v>
      </c>
      <c r="O11" s="98">
        <v>1316.0602394910568</v>
      </c>
      <c r="P11" s="98">
        <v>1293.7917410242339</v>
      </c>
      <c r="Q11" s="98">
        <v>1228.7636579802033</v>
      </c>
      <c r="R11" s="98">
        <v>0</v>
      </c>
      <c r="S11" s="98">
        <v>1266.473389063111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1078.0199566049735</v>
      </c>
      <c r="J15" s="101">
        <v>1149.4354727170162</v>
      </c>
      <c r="K15" s="101">
        <v>1233.8930672020233</v>
      </c>
      <c r="L15" s="101">
        <v>1203.741037849398</v>
      </c>
      <c r="M15" s="101">
        <v>0</v>
      </c>
      <c r="N15" s="101">
        <v>1149.9596221894051</v>
      </c>
      <c r="O15" s="101">
        <v>1184.4665293213459</v>
      </c>
      <c r="P15" s="101">
        <v>1201.1316770757583</v>
      </c>
      <c r="Q15" s="101">
        <v>1208.7327224187895</v>
      </c>
      <c r="R15" s="101">
        <v>1265.6315941027012</v>
      </c>
      <c r="S15" s="101">
        <v>1273.3735782488111</v>
      </c>
      <c r="T15" s="101">
        <v>1241.3882410224121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1078.8753732272589</v>
      </c>
      <c r="J16" s="104">
        <v>1151.2107103273029</v>
      </c>
      <c r="K16" s="104">
        <v>1235.2535611955036</v>
      </c>
      <c r="L16" s="104">
        <v>1204.5370877685723</v>
      </c>
      <c r="M16" s="104">
        <v>0</v>
      </c>
      <c r="N16" s="104">
        <v>1148.2907297448078</v>
      </c>
      <c r="O16" s="104">
        <v>1181.9465032831126</v>
      </c>
      <c r="P16" s="104">
        <v>1199.7897676358753</v>
      </c>
      <c r="Q16" s="104">
        <v>1212.9587105173305</v>
      </c>
      <c r="R16" s="104">
        <v>1272.4719913006759</v>
      </c>
      <c r="S16" s="104">
        <v>1280.3280568356004</v>
      </c>
      <c r="T16" s="104">
        <v>1250.032940563332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221.82605411464624</v>
      </c>
      <c r="J17" s="98">
        <v>232.52334640740671</v>
      </c>
      <c r="K17" s="98">
        <v>251.72120583439269</v>
      </c>
      <c r="L17" s="98">
        <v>247.27244076171328</v>
      </c>
      <c r="M17" s="98">
        <v>0</v>
      </c>
      <c r="N17" s="98">
        <v>192.12688770228556</v>
      </c>
      <c r="O17" s="98">
        <v>215.85648668458671</v>
      </c>
      <c r="P17" s="98">
        <v>215.0120790318085</v>
      </c>
      <c r="Q17" s="98">
        <v>207.74571625402191</v>
      </c>
      <c r="R17" s="98">
        <v>255.04038941070255</v>
      </c>
      <c r="S17" s="98">
        <v>264.3846883316977</v>
      </c>
      <c r="T17" s="98">
        <v>251.35128606843207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857.04931911261269</v>
      </c>
      <c r="J18" s="98">
        <v>918.68736391989603</v>
      </c>
      <c r="K18" s="98">
        <v>983.53235536111106</v>
      </c>
      <c r="L18" s="98">
        <v>957.26464700685915</v>
      </c>
      <c r="M18" s="98">
        <v>0</v>
      </c>
      <c r="N18" s="98">
        <v>956.16384204252245</v>
      </c>
      <c r="O18" s="98">
        <v>966.09001659852572</v>
      </c>
      <c r="P18" s="98">
        <v>984.77768860406673</v>
      </c>
      <c r="Q18" s="98">
        <v>1005.2129942633085</v>
      </c>
      <c r="R18" s="98">
        <v>1017.4316018899731</v>
      </c>
      <c r="S18" s="98">
        <v>1015.9433685039028</v>
      </c>
      <c r="T18" s="98">
        <v>998.68165449490016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536.34361359212642</v>
      </c>
      <c r="J19" s="122">
        <v>536.86315187797948</v>
      </c>
      <c r="K19" s="122">
        <v>565.66269769917994</v>
      </c>
      <c r="L19" s="122">
        <v>541.28351459123201</v>
      </c>
      <c r="M19" s="122">
        <v>0</v>
      </c>
      <c r="N19" s="122">
        <v>498.07283870277513</v>
      </c>
      <c r="O19" s="122">
        <v>562.70819816956453</v>
      </c>
      <c r="P19" s="122">
        <v>570.14449978570849</v>
      </c>
      <c r="Q19" s="122">
        <v>561.04330069005891</v>
      </c>
      <c r="R19" s="122">
        <v>592.47439888672591</v>
      </c>
      <c r="S19" s="122">
        <v>590.35090773456852</v>
      </c>
      <c r="T19" s="122">
        <v>620.03815447747206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552.61897016816658</v>
      </c>
      <c r="J21" s="98">
        <v>558.41144870143228</v>
      </c>
      <c r="K21" s="98">
        <v>493.10090008532694</v>
      </c>
      <c r="L21" s="98">
        <v>612.9937217882574</v>
      </c>
      <c r="M21" s="98">
        <v>0</v>
      </c>
      <c r="N21" s="98">
        <v>180.31503215956124</v>
      </c>
      <c r="O21" s="98">
        <v>654.6144238170383</v>
      </c>
      <c r="P21" s="98">
        <v>636.47372302531517</v>
      </c>
      <c r="Q21" s="98">
        <v>558.61423864860046</v>
      </c>
      <c r="R21" s="98">
        <v>528.33860090394182</v>
      </c>
      <c r="S21" s="98">
        <v>529.44434270733939</v>
      </c>
      <c r="T21" s="98">
        <v>642.90930238208648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535.50897992156024</v>
      </c>
      <c r="J22" s="33">
        <v>535.90117434121817</v>
      </c>
      <c r="K22" s="33">
        <v>568.25419047110324</v>
      </c>
      <c r="L22" s="33">
        <v>537.50929315980966</v>
      </c>
      <c r="M22" s="33">
        <v>0</v>
      </c>
      <c r="N22" s="33">
        <v>522.11937541415341</v>
      </c>
      <c r="O22" s="33">
        <v>547.3049201280885</v>
      </c>
      <c r="P22" s="33">
        <v>558.39475166897819</v>
      </c>
      <c r="Q22" s="33">
        <v>561.44223423701374</v>
      </c>
      <c r="R22" s="33">
        <v>600.81205262448793</v>
      </c>
      <c r="S22" s="33">
        <v>603.66381812303382</v>
      </c>
      <c r="T22" s="33">
        <v>610.50850951721588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8155.4083845830946</v>
      </c>
      <c r="I24" s="117">
        <f t="shared" si="7"/>
        <v>7589.319005527379</v>
      </c>
      <c r="J24" s="117">
        <f t="shared" si="7"/>
        <v>7340.8934571134287</v>
      </c>
      <c r="K24" s="117">
        <f t="shared" si="7"/>
        <v>6633.2100838348742</v>
      </c>
      <c r="L24" s="117">
        <f t="shared" si="7"/>
        <v>7491.2551375433941</v>
      </c>
      <c r="M24" s="117">
        <f t="shared" si="7"/>
        <v>6542.7725233904057</v>
      </c>
      <c r="N24" s="117">
        <f t="shared" si="7"/>
        <v>5185.7324290192337</v>
      </c>
      <c r="O24" s="117">
        <f t="shared" si="7"/>
        <v>7019.9870971769833</v>
      </c>
      <c r="P24" s="117">
        <f t="shared" si="7"/>
        <v>9205.4751772245472</v>
      </c>
      <c r="Q24" s="117">
        <f t="shared" si="7"/>
        <v>8367.138178162164</v>
      </c>
      <c r="R24" s="117">
        <f t="shared" ref="R24:V24" si="8">R25+R28+R30+R39</f>
        <v>8450.4076672417159</v>
      </c>
      <c r="S24" s="117">
        <f t="shared" si="8"/>
        <v>8817.9022535552322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7871.5597832864478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5785.7481450438636</v>
      </c>
      <c r="I25" s="122">
        <f t="shared" si="10"/>
        <v>5538.5523154931388</v>
      </c>
      <c r="J25" s="122">
        <f t="shared" si="10"/>
        <v>5557.3034907809351</v>
      </c>
      <c r="K25" s="122">
        <f t="shared" si="10"/>
        <v>4349.8263264014786</v>
      </c>
      <c r="L25" s="122">
        <f t="shared" si="10"/>
        <v>5046.6272074424051</v>
      </c>
      <c r="M25" s="122">
        <f t="shared" si="10"/>
        <v>4149.2433068240753</v>
      </c>
      <c r="N25" s="122">
        <f t="shared" si="10"/>
        <v>1699.3635794881302</v>
      </c>
      <c r="O25" s="122">
        <f t="shared" si="10"/>
        <v>4759.7450777936256</v>
      </c>
      <c r="P25" s="122">
        <f t="shared" si="10"/>
        <v>7025.8819230315257</v>
      </c>
      <c r="Q25" s="122">
        <f t="shared" si="10"/>
        <v>5972.1131543297679</v>
      </c>
      <c r="R25" s="122">
        <f t="shared" ref="R25:V25" si="11">SUM(R26:R27)</f>
        <v>5605.2821565470567</v>
      </c>
      <c r="S25" s="122">
        <f t="shared" si="11"/>
        <v>5513.3311131633855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4789.4358619927261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5655.4147963682499</v>
      </c>
      <c r="I26" s="98">
        <v>5421.4376702866548</v>
      </c>
      <c r="J26" s="98">
        <v>5439.5010985920726</v>
      </c>
      <c r="K26" s="98">
        <v>4253.2567092698955</v>
      </c>
      <c r="L26" s="98">
        <v>4940.74074933681</v>
      </c>
      <c r="M26" s="98">
        <v>4062.4454734361393</v>
      </c>
      <c r="N26" s="98">
        <v>1667.6827118998806</v>
      </c>
      <c r="O26" s="98">
        <v>4662.5294251511377</v>
      </c>
      <c r="P26" s="98">
        <v>6878.2961072527596</v>
      </c>
      <c r="Q26" s="98">
        <v>5853.5003605386291</v>
      </c>
      <c r="R26" s="98">
        <v>5494.6165224693304</v>
      </c>
      <c r="S26" s="98">
        <v>5404.8696718117117</v>
      </c>
      <c r="T26" s="98">
        <v>0</v>
      </c>
      <c r="U26" s="98">
        <v>0</v>
      </c>
      <c r="V26" s="98">
        <v>0</v>
      </c>
      <c r="W26" s="98">
        <v>4696.2769269314231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130.33334867561379</v>
      </c>
      <c r="I27" s="98">
        <v>117.11464520648444</v>
      </c>
      <c r="J27" s="98">
        <v>117.80239218886277</v>
      </c>
      <c r="K27" s="98">
        <v>96.569617131583001</v>
      </c>
      <c r="L27" s="98">
        <v>105.88645810559497</v>
      </c>
      <c r="M27" s="98">
        <v>86.797833387936052</v>
      </c>
      <c r="N27" s="98">
        <v>31.680867588249679</v>
      </c>
      <c r="O27" s="98">
        <v>97.215652642487896</v>
      </c>
      <c r="P27" s="98">
        <v>147.58581577876566</v>
      </c>
      <c r="Q27" s="98">
        <v>118.61279379113915</v>
      </c>
      <c r="R27" s="98">
        <v>110.66563407772651</v>
      </c>
      <c r="S27" s="98">
        <v>108.46144135167356</v>
      </c>
      <c r="T27" s="98">
        <v>0</v>
      </c>
      <c r="U27" s="98">
        <v>0</v>
      </c>
      <c r="V27" s="98">
        <v>0</v>
      </c>
      <c r="W27" s="98">
        <v>93.158935061303424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729.53768231141009</v>
      </c>
      <c r="I28" s="122">
        <f t="shared" si="13"/>
        <v>435.58270348302352</v>
      </c>
      <c r="J28" s="122">
        <f t="shared" si="13"/>
        <v>95.591895580269025</v>
      </c>
      <c r="K28" s="122">
        <f t="shared" si="13"/>
        <v>483.31715222882775</v>
      </c>
      <c r="L28" s="122">
        <f t="shared" si="13"/>
        <v>700.01781002318853</v>
      </c>
      <c r="M28" s="122">
        <f t="shared" si="13"/>
        <v>686.52723023060003</v>
      </c>
      <c r="N28" s="122">
        <f t="shared" si="13"/>
        <v>1839.6668274651802</v>
      </c>
      <c r="O28" s="122">
        <f t="shared" si="13"/>
        <v>513.87983771926292</v>
      </c>
      <c r="P28" s="122">
        <f t="shared" si="13"/>
        <v>408.76565032119095</v>
      </c>
      <c r="Q28" s="122">
        <f t="shared" si="13"/>
        <v>621.34548815881772</v>
      </c>
      <c r="R28" s="122">
        <f t="shared" si="13"/>
        <v>981.53613831882262</v>
      </c>
      <c r="S28" s="122">
        <f t="shared" si="13"/>
        <v>1435.5822493845201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965.75215310384806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729.53768231141009</v>
      </c>
      <c r="I29" s="98">
        <f>IF(RES_hhdet_in_tes!I29=0,0,RES_hhdet_in_tes!I29*1000*11630/RES_hhdet_in_new!I26)</f>
        <v>435.58270348302352</v>
      </c>
      <c r="J29" s="98">
        <f>IF(RES_hhdet_in_tes!J29=0,0,RES_hhdet_in_tes!J29*1000*11630/RES_hhdet_in_new!J26)</f>
        <v>95.591895580269025</v>
      </c>
      <c r="K29" s="98">
        <f>IF(RES_hhdet_in_tes!K29=0,0,RES_hhdet_in_tes!K29*1000*11630/RES_hhdet_in_new!K26)</f>
        <v>483.31715222882775</v>
      </c>
      <c r="L29" s="98">
        <f>IF(RES_hhdet_in_tes!L29=0,0,RES_hhdet_in_tes!L29*1000*11630/RES_hhdet_in_new!L26)</f>
        <v>700.01781002318853</v>
      </c>
      <c r="M29" s="98">
        <f>IF(RES_hhdet_in_tes!M29=0,0,RES_hhdet_in_tes!M29*1000*11630/RES_hhdet_in_new!M26)</f>
        <v>686.52723023060003</v>
      </c>
      <c r="N29" s="98">
        <f>IF(RES_hhdet_in_tes!N29=0,0,RES_hhdet_in_tes!N29*1000*11630/RES_hhdet_in_new!N26)</f>
        <v>1839.6668274651802</v>
      </c>
      <c r="O29" s="98">
        <f>IF(RES_hhdet_in_tes!O29=0,0,RES_hhdet_in_tes!O29*1000*11630/RES_hhdet_in_new!O26)</f>
        <v>513.87983771926292</v>
      </c>
      <c r="P29" s="98">
        <f>IF(RES_hhdet_in_tes!P29=0,0,RES_hhdet_in_tes!P29*1000*11630/RES_hhdet_in_new!P26)</f>
        <v>408.76565032119095</v>
      </c>
      <c r="Q29" s="98">
        <f>IF(RES_hhdet_in_tes!Q29=0,0,RES_hhdet_in_tes!Q29*1000*11630/RES_hhdet_in_new!Q26)</f>
        <v>621.34548815881772</v>
      </c>
      <c r="R29" s="98">
        <f>IF(RES_hhdet_in_tes!R29=0,0,RES_hhdet_in_tes!R29*1000*11630/RES_hhdet_in_new!R26)</f>
        <v>981.53613831882262</v>
      </c>
      <c r="S29" s="98">
        <f>IF(RES_hhdet_in_tes!S29=0,0,RES_hhdet_in_tes!S29*1000*11630/RES_hhdet_in_new!S26)</f>
        <v>1435.5822493845201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965.75215310384806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1079.3846736073606</v>
      </c>
      <c r="I30" s="122">
        <v>1078.8160435565476</v>
      </c>
      <c r="J30" s="122">
        <v>1151.0577923953508</v>
      </c>
      <c r="K30" s="122">
        <v>1234.7648654271914</v>
      </c>
      <c r="L30" s="122">
        <v>1204.1356287031965</v>
      </c>
      <c r="M30" s="122">
        <v>1193.4765794304737</v>
      </c>
      <c r="N30" s="122">
        <v>1147.8410571353004</v>
      </c>
      <c r="O30" s="122">
        <v>1183.6680290368176</v>
      </c>
      <c r="P30" s="122">
        <v>1200.7162339461402</v>
      </c>
      <c r="Q30" s="122">
        <v>1212.6346657801914</v>
      </c>
      <c r="R30" s="122">
        <v>1271.1894168260555</v>
      </c>
      <c r="S30" s="122">
        <v>1278.7151844283612</v>
      </c>
      <c r="T30" s="122">
        <v>0</v>
      </c>
      <c r="U30" s="122">
        <v>0</v>
      </c>
      <c r="V30" s="122">
        <v>0</v>
      </c>
      <c r="W30" s="122">
        <v>1384.1841019929259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1106.966809583088</v>
      </c>
      <c r="I31" s="98">
        <v>1059.7753423197014</v>
      </c>
      <c r="J31" s="98">
        <v>1149.6500044960001</v>
      </c>
      <c r="K31" s="98">
        <v>1225.1147492109037</v>
      </c>
      <c r="L31" s="98">
        <v>1160.6652513660504</v>
      </c>
      <c r="M31" s="98">
        <v>970.89998621868108</v>
      </c>
      <c r="N31" s="98">
        <v>868.32565302050887</v>
      </c>
      <c r="O31" s="98">
        <v>1316.0602394910568</v>
      </c>
      <c r="P31" s="98">
        <v>1293.7917410242339</v>
      </c>
      <c r="Q31" s="98">
        <v>1228.7636579802033</v>
      </c>
      <c r="R31" s="98">
        <v>0</v>
      </c>
      <c r="S31" s="98">
        <v>1266.473389063111</v>
      </c>
      <c r="T31" s="98">
        <v>0</v>
      </c>
      <c r="U31" s="98">
        <v>0</v>
      </c>
      <c r="V31" s="98">
        <v>0</v>
      </c>
      <c r="W31" s="98">
        <v>1359.6417804918435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1316.6535136512432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244.52572422077543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1072.1277894304678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1079.3326751501368</v>
      </c>
      <c r="I35" s="101">
        <v>1078.0199566049732</v>
      </c>
      <c r="J35" s="101">
        <v>1149.435472717016</v>
      </c>
      <c r="K35" s="101">
        <v>1233.8930672020228</v>
      </c>
      <c r="L35" s="101">
        <v>1203.7410378493987</v>
      </c>
      <c r="M35" s="101">
        <v>1194.5077416281986</v>
      </c>
      <c r="N35" s="101">
        <v>1149.9596221894055</v>
      </c>
      <c r="O35" s="101">
        <v>1184.4665293213459</v>
      </c>
      <c r="P35" s="101">
        <v>1201.1316770757583</v>
      </c>
      <c r="Q35" s="101">
        <v>1208.7327224187895</v>
      </c>
      <c r="R35" s="101">
        <v>1265.6315941027008</v>
      </c>
      <c r="S35" s="101">
        <v>1273.3735782488111</v>
      </c>
      <c r="T35" s="101">
        <v>0</v>
      </c>
      <c r="U35" s="101">
        <v>0</v>
      </c>
      <c r="V35" s="101">
        <v>0</v>
      </c>
      <c r="W35" s="101">
        <v>1387.3076598777368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1079.2368611308116</v>
      </c>
      <c r="I36" s="104">
        <v>1078.8753732272592</v>
      </c>
      <c r="J36" s="104">
        <v>1151.2107103273029</v>
      </c>
      <c r="K36" s="104">
        <v>1235.2535611955043</v>
      </c>
      <c r="L36" s="104">
        <v>1204.5370877685725</v>
      </c>
      <c r="M36" s="104">
        <v>1194.2228020239293</v>
      </c>
      <c r="N36" s="104">
        <v>1148.2907297448078</v>
      </c>
      <c r="O36" s="104">
        <v>1181.9465032831124</v>
      </c>
      <c r="P36" s="104">
        <v>1199.7897676358753</v>
      </c>
      <c r="Q36" s="104">
        <v>1212.95871051733</v>
      </c>
      <c r="R36" s="104">
        <v>1272.4719913006759</v>
      </c>
      <c r="S36" s="104">
        <v>1280.3280568356006</v>
      </c>
      <c r="T36" s="104">
        <v>0</v>
      </c>
      <c r="U36" s="104">
        <v>0</v>
      </c>
      <c r="V36" s="104">
        <v>0</v>
      </c>
      <c r="W36" s="104">
        <v>1382.4796540803343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219.09170141260316</v>
      </c>
      <c r="I37" s="98">
        <v>221.82605411464621</v>
      </c>
      <c r="J37" s="98">
        <v>232.52334640740668</v>
      </c>
      <c r="K37" s="98">
        <v>251.72120583439272</v>
      </c>
      <c r="L37" s="98">
        <v>247.27244076171334</v>
      </c>
      <c r="M37" s="98">
        <v>239.79299050612772</v>
      </c>
      <c r="N37" s="98">
        <v>192.12688770228553</v>
      </c>
      <c r="O37" s="98">
        <v>215.85648668458671</v>
      </c>
      <c r="P37" s="98">
        <v>215.0120790318085</v>
      </c>
      <c r="Q37" s="98">
        <v>207.74571625402191</v>
      </c>
      <c r="R37" s="98">
        <v>255.04038941070255</v>
      </c>
      <c r="S37" s="98">
        <v>264.3846883316977</v>
      </c>
      <c r="T37" s="98">
        <v>0</v>
      </c>
      <c r="U37" s="98">
        <v>0</v>
      </c>
      <c r="V37" s="98">
        <v>0</v>
      </c>
      <c r="W37" s="98">
        <v>271.93841714028667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860.14515971820845</v>
      </c>
      <c r="I38" s="98">
        <v>857.04931911261292</v>
      </c>
      <c r="J38" s="98">
        <v>918.68736391989626</v>
      </c>
      <c r="K38" s="98">
        <v>983.5323553611114</v>
      </c>
      <c r="L38" s="98">
        <v>957.26464700685904</v>
      </c>
      <c r="M38" s="98">
        <v>954.42981151780145</v>
      </c>
      <c r="N38" s="98">
        <v>956.16384204252211</v>
      </c>
      <c r="O38" s="98">
        <v>966.09001659852584</v>
      </c>
      <c r="P38" s="98">
        <v>984.77768860406684</v>
      </c>
      <c r="Q38" s="98">
        <v>1005.2129942633084</v>
      </c>
      <c r="R38" s="98">
        <v>1017.4316018899731</v>
      </c>
      <c r="S38" s="98">
        <v>1015.9433685039029</v>
      </c>
      <c r="T38" s="98">
        <v>0</v>
      </c>
      <c r="U38" s="98">
        <v>0</v>
      </c>
      <c r="V38" s="98">
        <v>0</v>
      </c>
      <c r="W38" s="98">
        <v>1110.5412369400476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560.73788362045991</v>
      </c>
      <c r="I39" s="122">
        <v>536.36794299466908</v>
      </c>
      <c r="J39" s="122">
        <v>536.94027835687439</v>
      </c>
      <c r="K39" s="122">
        <v>565.30173977737638</v>
      </c>
      <c r="L39" s="122">
        <v>540.4744913746033</v>
      </c>
      <c r="M39" s="122">
        <v>513.52540690525575</v>
      </c>
      <c r="N39" s="122">
        <v>498.86096493062274</v>
      </c>
      <c r="O39" s="122">
        <v>562.6941526272775</v>
      </c>
      <c r="P39" s="122">
        <v>570.11136992569016</v>
      </c>
      <c r="Q39" s="122">
        <v>561.04486989338648</v>
      </c>
      <c r="R39" s="122">
        <v>592.39995554978157</v>
      </c>
      <c r="S39" s="122">
        <v>590.27370657896518</v>
      </c>
      <c r="T39" s="122">
        <v>0</v>
      </c>
      <c r="U39" s="122">
        <v>0</v>
      </c>
      <c r="V39" s="122">
        <v>0</v>
      </c>
      <c r="W39" s="122">
        <v>732.18766619694691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531.5267295321695</v>
      </c>
      <c r="I40" s="98">
        <v>552.61897016816647</v>
      </c>
      <c r="J40" s="98">
        <v>558.41144870143216</v>
      </c>
      <c r="K40" s="98">
        <v>493.10090008532694</v>
      </c>
      <c r="L40" s="98">
        <v>612.99372178825752</v>
      </c>
      <c r="M40" s="98">
        <v>574.00375461262092</v>
      </c>
      <c r="N40" s="98">
        <v>180.31503215956124</v>
      </c>
      <c r="O40" s="98">
        <v>654.61442381703841</v>
      </c>
      <c r="P40" s="98">
        <v>636.47372302531517</v>
      </c>
      <c r="Q40" s="98">
        <v>558.61423864860046</v>
      </c>
      <c r="R40" s="98">
        <v>528.33860090394182</v>
      </c>
      <c r="S40" s="98">
        <v>529.44434270733927</v>
      </c>
      <c r="T40" s="98">
        <v>0</v>
      </c>
      <c r="U40" s="98">
        <v>0</v>
      </c>
      <c r="V40" s="98">
        <v>0</v>
      </c>
      <c r="W40" s="98">
        <v>736.91156302869535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562.17281750549864</v>
      </c>
      <c r="I41" s="33">
        <v>535.50897992156013</v>
      </c>
      <c r="J41" s="33">
        <v>535.90117434121828</v>
      </c>
      <c r="K41" s="33">
        <v>568.25419047110324</v>
      </c>
      <c r="L41" s="33">
        <v>537.50929315980966</v>
      </c>
      <c r="M41" s="33">
        <v>510.3451729349041</v>
      </c>
      <c r="N41" s="33">
        <v>522.11937541415352</v>
      </c>
      <c r="O41" s="33">
        <v>547.30492012808838</v>
      </c>
      <c r="P41" s="33">
        <v>558.3947516689783</v>
      </c>
      <c r="Q41" s="33">
        <v>561.44223423701374</v>
      </c>
      <c r="R41" s="33">
        <v>600.81205262448793</v>
      </c>
      <c r="S41" s="33">
        <v>603.66381812303371</v>
      </c>
      <c r="T41" s="33">
        <v>0</v>
      </c>
      <c r="U41" s="33">
        <v>0</v>
      </c>
      <c r="V41" s="33">
        <v>0</v>
      </c>
      <c r="W41" s="33">
        <v>730.66927078674189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6435.9895074244941</v>
      </c>
      <c r="D43" s="117">
        <f t="shared" si="14"/>
        <v>6629.5019142172641</v>
      </c>
      <c r="E43" s="117">
        <f t="shared" si="14"/>
        <v>7826.2135482916547</v>
      </c>
      <c r="F43" s="117">
        <f t="shared" si="14"/>
        <v>7317.8047887717248</v>
      </c>
      <c r="G43" s="117">
        <f t="shared" si="14"/>
        <v>7930.3113899037107</v>
      </c>
      <c r="H43" s="117">
        <f t="shared" si="14"/>
        <v>8234.6562003789259</v>
      </c>
      <c r="I43" s="117">
        <f t="shared" si="14"/>
        <v>7565.2820008361332</v>
      </c>
      <c r="J43" s="117">
        <f t="shared" si="14"/>
        <v>7315.0679572517438</v>
      </c>
      <c r="K43" s="117">
        <f t="shared" si="14"/>
        <v>7117.2652682630651</v>
      </c>
      <c r="L43" s="117">
        <f t="shared" si="14"/>
        <v>6965.6687910990222</v>
      </c>
      <c r="M43" s="117">
        <f t="shared" si="14"/>
        <v>8940.2512186796157</v>
      </c>
      <c r="N43" s="117">
        <f t="shared" si="14"/>
        <v>8705.3019281375164</v>
      </c>
      <c r="O43" s="117">
        <f t="shared" si="14"/>
        <v>4832.4798447787171</v>
      </c>
      <c r="P43" s="117">
        <f t="shared" si="14"/>
        <v>4869.7605180032851</v>
      </c>
      <c r="Q43" s="117">
        <f t="shared" si="14"/>
        <v>0</v>
      </c>
      <c r="R43" s="117">
        <f t="shared" ref="R43:V43" si="15">R44+R47+R49+R58</f>
        <v>6566.7604161867966</v>
      </c>
      <c r="S43" s="117">
        <f t="shared" si="15"/>
        <v>7138.2386948247149</v>
      </c>
      <c r="T43" s="117">
        <f t="shared" si="15"/>
        <v>5969.9507076786313</v>
      </c>
      <c r="U43" s="117">
        <f t="shared" si="15"/>
        <v>6483.9856543363594</v>
      </c>
      <c r="V43" s="117">
        <f t="shared" si="15"/>
        <v>7161.5559916131779</v>
      </c>
      <c r="W43" s="117">
        <f t="shared" ref="W43" si="16">W44+W47+W49+W58</f>
        <v>6551.5079322550955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4603.4356532182728</v>
      </c>
      <c r="D44" s="122">
        <f t="shared" si="17"/>
        <v>4840.0930763498836</v>
      </c>
      <c r="E44" s="122">
        <f t="shared" si="17"/>
        <v>5739.8080985069364</v>
      </c>
      <c r="F44" s="122">
        <f t="shared" si="17"/>
        <v>5441.3297877637679</v>
      </c>
      <c r="G44" s="122">
        <f t="shared" si="17"/>
        <v>5767.321029812234</v>
      </c>
      <c r="H44" s="122">
        <f t="shared" si="17"/>
        <v>5863.610167267444</v>
      </c>
      <c r="I44" s="122">
        <f t="shared" si="17"/>
        <v>5517.5137198875664</v>
      </c>
      <c r="J44" s="122">
        <f t="shared" si="17"/>
        <v>5529.4380710697797</v>
      </c>
      <c r="K44" s="122">
        <f t="shared" si="17"/>
        <v>4835.7179595057914</v>
      </c>
      <c r="L44" s="122">
        <f t="shared" si="17"/>
        <v>4524.4666825325521</v>
      </c>
      <c r="M44" s="122">
        <f t="shared" si="17"/>
        <v>6543.598354154271</v>
      </c>
      <c r="N44" s="122">
        <f t="shared" si="17"/>
        <v>5211.7220473313346</v>
      </c>
      <c r="O44" s="122">
        <f t="shared" si="17"/>
        <v>2582.5119224484397</v>
      </c>
      <c r="P44" s="122">
        <f t="shared" si="17"/>
        <v>2691.3647081852218</v>
      </c>
      <c r="Q44" s="122">
        <f t="shared" si="17"/>
        <v>0</v>
      </c>
      <c r="R44" s="122">
        <f t="shared" ref="R44:V44" si="18">SUM(R45:R46)</f>
        <v>3731.0295279114935</v>
      </c>
      <c r="S44" s="122">
        <f t="shared" si="18"/>
        <v>3848.682273116654</v>
      </c>
      <c r="T44" s="122">
        <f t="shared" si="18"/>
        <v>3270.1951034458907</v>
      </c>
      <c r="U44" s="122">
        <f t="shared" si="18"/>
        <v>3624.8684410274336</v>
      </c>
      <c r="V44" s="122">
        <f t="shared" si="18"/>
        <v>3965.1728804232016</v>
      </c>
      <c r="W44" s="122">
        <f t="shared" ref="W44" si="19">SUM(W45:W46)</f>
        <v>3467.0351497047968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4499.0203274962587</v>
      </c>
      <c r="D45" s="98">
        <v>4727.1178287553139</v>
      </c>
      <c r="E45" s="98">
        <v>5613.3828076087548</v>
      </c>
      <c r="F45" s="98">
        <v>5313.8426169434806</v>
      </c>
      <c r="G45" s="98">
        <v>5634.070028926988</v>
      </c>
      <c r="H45" s="98">
        <v>5731.5228504209645</v>
      </c>
      <c r="I45" s="98">
        <v>5400.8439432170526</v>
      </c>
      <c r="J45" s="98">
        <v>5412.226363393067</v>
      </c>
      <c r="K45" s="98">
        <v>4728.3611602075262</v>
      </c>
      <c r="L45" s="98">
        <v>4429.5360026670705</v>
      </c>
      <c r="M45" s="98">
        <v>6406.7131156416635</v>
      </c>
      <c r="N45" s="98">
        <v>5114.5610406572951</v>
      </c>
      <c r="O45" s="98">
        <v>2529.7652778499414</v>
      </c>
      <c r="P45" s="98">
        <v>2634.8298474564053</v>
      </c>
      <c r="Q45" s="98">
        <v>0</v>
      </c>
      <c r="R45" s="98">
        <v>3657.3674468712416</v>
      </c>
      <c r="S45" s="98">
        <v>3772.9687674194861</v>
      </c>
      <c r="T45" s="98">
        <v>3206.1374983441879</v>
      </c>
      <c r="U45" s="98">
        <v>3554.106579814912</v>
      </c>
      <c r="V45" s="98">
        <v>3887.9540988470894</v>
      </c>
      <c r="W45" s="98">
        <v>3399.5981254553017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104.41532572201412</v>
      </c>
      <c r="D46" s="98">
        <v>112.97524759456941</v>
      </c>
      <c r="E46" s="98">
        <v>126.42529089818127</v>
      </c>
      <c r="F46" s="98">
        <v>127.48717082028703</v>
      </c>
      <c r="G46" s="98">
        <v>133.25100088524621</v>
      </c>
      <c r="H46" s="98">
        <v>132.08731684647987</v>
      </c>
      <c r="I46" s="98">
        <v>116.66977667051394</v>
      </c>
      <c r="J46" s="98">
        <v>117.21170767671289</v>
      </c>
      <c r="K46" s="98">
        <v>107.35679929826527</v>
      </c>
      <c r="L46" s="98">
        <v>94.930679865481409</v>
      </c>
      <c r="M46" s="98">
        <v>136.8852385126078</v>
      </c>
      <c r="N46" s="98">
        <v>97.161006674039257</v>
      </c>
      <c r="O46" s="98">
        <v>52.746644598498129</v>
      </c>
      <c r="P46" s="98">
        <v>56.534860728816355</v>
      </c>
      <c r="Q46" s="98">
        <v>0</v>
      </c>
      <c r="R46" s="98">
        <v>73.662081040251678</v>
      </c>
      <c r="S46" s="98">
        <v>75.71350569716769</v>
      </c>
      <c r="T46" s="98">
        <v>64.057605101702649</v>
      </c>
      <c r="U46" s="98">
        <v>70.76186121252141</v>
      </c>
      <c r="V46" s="98">
        <v>77.21878157611232</v>
      </c>
      <c r="W46" s="98">
        <v>67.437024249495224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335.15750422595937</v>
      </c>
      <c r="D47" s="122">
        <f t="shared" si="20"/>
        <v>202.99919851211115</v>
      </c>
      <c r="E47" s="122">
        <f t="shared" si="20"/>
        <v>520.64305567923316</v>
      </c>
      <c r="F47" s="122">
        <f t="shared" si="20"/>
        <v>236.88764896531276</v>
      </c>
      <c r="G47" s="122">
        <f t="shared" si="20"/>
        <v>574.52603664838773</v>
      </c>
      <c r="H47" s="122">
        <f t="shared" si="20"/>
        <v>731.06842693183717</v>
      </c>
      <c r="I47" s="122">
        <f t="shared" si="20"/>
        <v>432.74847723690328</v>
      </c>
      <c r="J47" s="122">
        <f t="shared" si="20"/>
        <v>96.092582784256578</v>
      </c>
      <c r="K47" s="122">
        <f t="shared" si="20"/>
        <v>482.54353502409288</v>
      </c>
      <c r="L47" s="122">
        <f t="shared" si="20"/>
        <v>699.73808373990983</v>
      </c>
      <c r="M47" s="122">
        <f t="shared" si="20"/>
        <v>685.89933059116879</v>
      </c>
      <c r="N47" s="122">
        <f t="shared" si="20"/>
        <v>1839.4578020762142</v>
      </c>
      <c r="O47" s="122">
        <f t="shared" si="20"/>
        <v>514.05863685858969</v>
      </c>
      <c r="P47" s="122">
        <f t="shared" si="20"/>
        <v>408.99966175556949</v>
      </c>
      <c r="Q47" s="122">
        <f t="shared" si="20"/>
        <v>0</v>
      </c>
      <c r="R47" s="122">
        <f t="shared" si="20"/>
        <v>970.11800508855765</v>
      </c>
      <c r="S47" s="122">
        <f t="shared" si="20"/>
        <v>1427.7473685057257</v>
      </c>
      <c r="T47" s="122">
        <f t="shared" si="20"/>
        <v>835.24194939322035</v>
      </c>
      <c r="U47" s="122">
        <f t="shared" si="20"/>
        <v>941.40697999424867</v>
      </c>
      <c r="V47" s="122">
        <f t="shared" si="20"/>
        <v>1168.1926116048076</v>
      </c>
      <c r="W47" s="122">
        <f t="shared" si="20"/>
        <v>962.02323289854246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335.15750422595937</v>
      </c>
      <c r="D48" s="98">
        <f>IF(RES_hhdet_in_tes!D48=0,0,RES_hhdet_in_tes!D48*1000*11630/RES_hhdet_in_new!D45)</f>
        <v>202.99919851211115</v>
      </c>
      <c r="E48" s="98">
        <f>IF(RES_hhdet_in_tes!E48=0,0,RES_hhdet_in_tes!E48*1000*11630/RES_hhdet_in_new!E45)</f>
        <v>520.64305567923316</v>
      </c>
      <c r="F48" s="98">
        <f>IF(RES_hhdet_in_tes!F48=0,0,RES_hhdet_in_tes!F48*1000*11630/RES_hhdet_in_new!F45)</f>
        <v>236.88764896531276</v>
      </c>
      <c r="G48" s="98">
        <f>IF(RES_hhdet_in_tes!G48=0,0,RES_hhdet_in_tes!G48*1000*11630/RES_hhdet_in_new!G45)</f>
        <v>574.52603664838773</v>
      </c>
      <c r="H48" s="98">
        <f>IF(RES_hhdet_in_tes!H48=0,0,RES_hhdet_in_tes!H48*1000*11630/RES_hhdet_in_new!H45)</f>
        <v>731.06842693183717</v>
      </c>
      <c r="I48" s="98">
        <f>IF(RES_hhdet_in_tes!I48=0,0,RES_hhdet_in_tes!I48*1000*11630/RES_hhdet_in_new!I45)</f>
        <v>432.74847723690328</v>
      </c>
      <c r="J48" s="98">
        <f>IF(RES_hhdet_in_tes!J48=0,0,RES_hhdet_in_tes!J48*1000*11630/RES_hhdet_in_new!J45)</f>
        <v>96.092582784256578</v>
      </c>
      <c r="K48" s="98">
        <f>IF(RES_hhdet_in_tes!K48=0,0,RES_hhdet_in_tes!K48*1000*11630/RES_hhdet_in_new!K45)</f>
        <v>482.54353502409288</v>
      </c>
      <c r="L48" s="98">
        <f>IF(RES_hhdet_in_tes!L48=0,0,RES_hhdet_in_tes!L48*1000*11630/RES_hhdet_in_new!L45)</f>
        <v>699.73808373990983</v>
      </c>
      <c r="M48" s="98">
        <f>IF(RES_hhdet_in_tes!M48=0,0,RES_hhdet_in_tes!M48*1000*11630/RES_hhdet_in_new!M45)</f>
        <v>685.89933059116879</v>
      </c>
      <c r="N48" s="98">
        <f>IF(RES_hhdet_in_tes!N48=0,0,RES_hhdet_in_tes!N48*1000*11630/RES_hhdet_in_new!N45)</f>
        <v>1839.4578020762142</v>
      </c>
      <c r="O48" s="98">
        <f>IF(RES_hhdet_in_tes!O48=0,0,RES_hhdet_in_tes!O48*1000*11630/RES_hhdet_in_new!O45)</f>
        <v>514.05863685858969</v>
      </c>
      <c r="P48" s="98">
        <f>IF(RES_hhdet_in_tes!P48=0,0,RES_hhdet_in_tes!P48*1000*11630/RES_hhdet_in_new!P45)</f>
        <v>408.99966175556949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970.11800508855765</v>
      </c>
      <c r="S48" s="98">
        <f>IF(RES_hhdet_in_tes!S48=0,0,RES_hhdet_in_tes!S48*1000*11630/RES_hhdet_in_new!S45)</f>
        <v>1427.7473685057257</v>
      </c>
      <c r="T48" s="98">
        <f>IF(RES_hhdet_in_tes!T48=0,0,RES_hhdet_in_tes!T48*1000*11630/RES_hhdet_in_new!T45)</f>
        <v>835.24194939322035</v>
      </c>
      <c r="U48" s="98">
        <f>IF(RES_hhdet_in_tes!U48=0,0,RES_hhdet_in_tes!U48*1000*11630/RES_hhdet_in_new!U45)</f>
        <v>941.40697999424867</v>
      </c>
      <c r="V48" s="98">
        <f>IF(RES_hhdet_in_tes!V48=0,0,RES_hhdet_in_tes!V48*1000*11630/RES_hhdet_in_new!V45)</f>
        <v>1168.1926116048076</v>
      </c>
      <c r="W48" s="98">
        <f>IF(RES_hhdet_in_tes!W48=0,0,RES_hhdet_in_tes!W48*1000*11630/RES_hhdet_in_new!W45)</f>
        <v>962.02323289854246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1026.8500995139609</v>
      </c>
      <c r="D49" s="122">
        <v>1053.6218216156224</v>
      </c>
      <c r="E49" s="122">
        <v>1049.6016022792733</v>
      </c>
      <c r="F49" s="122">
        <v>1084.4293822875384</v>
      </c>
      <c r="G49" s="122">
        <v>1045.2968592290003</v>
      </c>
      <c r="H49" s="122">
        <v>1079.236607932793</v>
      </c>
      <c r="I49" s="122">
        <v>1078.6556498516077</v>
      </c>
      <c r="J49" s="122">
        <v>1152.5950355121722</v>
      </c>
      <c r="K49" s="122">
        <v>1233.7152573842427</v>
      </c>
      <c r="L49" s="122">
        <v>1200.9843691878286</v>
      </c>
      <c r="M49" s="122">
        <v>1197.217039590503</v>
      </c>
      <c r="N49" s="122">
        <v>1155.230280789857</v>
      </c>
      <c r="O49" s="122">
        <v>1173.2149587452168</v>
      </c>
      <c r="P49" s="122">
        <v>1199.2857537587104</v>
      </c>
      <c r="Q49" s="122">
        <v>0</v>
      </c>
      <c r="R49" s="122">
        <v>1273.0852281512334</v>
      </c>
      <c r="S49" s="122">
        <v>1271.350100993174</v>
      </c>
      <c r="T49" s="122">
        <v>1244.8434031298877</v>
      </c>
      <c r="U49" s="122">
        <v>1271.6928230401102</v>
      </c>
      <c r="V49" s="122">
        <v>1283.4826340927011</v>
      </c>
      <c r="W49" s="122">
        <v>1390.2656390704672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1043.7330205357903</v>
      </c>
      <c r="D50" s="98">
        <v>1035.5642973965814</v>
      </c>
      <c r="E50" s="98">
        <v>1079.2359980579274</v>
      </c>
      <c r="F50" s="98">
        <v>1083.5461002095713</v>
      </c>
      <c r="G50" s="98">
        <v>1056.3034012960825</v>
      </c>
      <c r="H50" s="98">
        <v>1071.1873102159268</v>
      </c>
      <c r="I50" s="98">
        <v>1047.6409890365142</v>
      </c>
      <c r="J50" s="98">
        <v>1169.8225968085103</v>
      </c>
      <c r="K50" s="98">
        <v>1209.9060701131086</v>
      </c>
      <c r="L50" s="98">
        <v>1157.6349778133499</v>
      </c>
      <c r="M50" s="98">
        <v>1219.8032093289487</v>
      </c>
      <c r="N50" s="98">
        <v>1200.1947468206135</v>
      </c>
      <c r="O50" s="98">
        <v>1071.5908014386318</v>
      </c>
      <c r="P50" s="98">
        <v>1152.2211559131838</v>
      </c>
      <c r="Q50" s="98">
        <v>0</v>
      </c>
      <c r="R50" s="98">
        <v>1351.6127541271574</v>
      </c>
      <c r="S50" s="98">
        <v>1132.2801732351695</v>
      </c>
      <c r="T50" s="98">
        <v>1173.6804304556972</v>
      </c>
      <c r="U50" s="98">
        <v>1293.986816714337</v>
      </c>
      <c r="V50" s="98">
        <v>1246.8921103635296</v>
      </c>
      <c r="W50" s="98">
        <v>1429.9543050136119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1043.7464662678899</v>
      </c>
      <c r="D51" s="98">
        <v>0</v>
      </c>
      <c r="E51" s="98">
        <v>1079.2505990985162</v>
      </c>
      <c r="F51" s="98">
        <v>0</v>
      </c>
      <c r="G51" s="98">
        <v>0</v>
      </c>
      <c r="H51" s="98">
        <v>0</v>
      </c>
      <c r="I51" s="98">
        <v>1047.7021136772398</v>
      </c>
      <c r="J51" s="98">
        <v>1170.4281290039476</v>
      </c>
      <c r="K51" s="98">
        <v>1210.3642154676327</v>
      </c>
      <c r="L51" s="98">
        <v>1158.023520138348</v>
      </c>
      <c r="M51" s="98">
        <v>1220.1770429893375</v>
      </c>
      <c r="N51" s="98">
        <v>1200.455248655026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1172.8128192548156</v>
      </c>
      <c r="U51" s="98">
        <v>1294.8249206435778</v>
      </c>
      <c r="V51" s="98">
        <v>1247.8489570840934</v>
      </c>
      <c r="W51" s="98">
        <v>1430.9625355161184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205.34085945111036</v>
      </c>
      <c r="D52" s="101">
        <v>0</v>
      </c>
      <c r="E52" s="101">
        <v>211.26547590908746</v>
      </c>
      <c r="F52" s="101">
        <v>0</v>
      </c>
      <c r="G52" s="101">
        <v>0</v>
      </c>
      <c r="H52" s="101">
        <v>0</v>
      </c>
      <c r="I52" s="101">
        <v>214.06248210456036</v>
      </c>
      <c r="J52" s="101">
        <v>237.51471944725765</v>
      </c>
      <c r="K52" s="101">
        <v>245.48751165682947</v>
      </c>
      <c r="L52" s="101">
        <v>235.32681884006172</v>
      </c>
      <c r="M52" s="101">
        <v>246.5036756052975</v>
      </c>
      <c r="N52" s="101">
        <v>204.1939857703882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231.82287009938716</v>
      </c>
      <c r="U52" s="101">
        <v>253.07282550430813</v>
      </c>
      <c r="V52" s="101">
        <v>236.03547964727483</v>
      </c>
      <c r="W52" s="101">
        <v>284.98468609720538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838.40560681677948</v>
      </c>
      <c r="D53" s="104">
        <v>0</v>
      </c>
      <c r="E53" s="104">
        <v>867.98512318942846</v>
      </c>
      <c r="F53" s="104">
        <v>0</v>
      </c>
      <c r="G53" s="104">
        <v>0</v>
      </c>
      <c r="H53" s="104">
        <v>0</v>
      </c>
      <c r="I53" s="104">
        <v>833.63963157267938</v>
      </c>
      <c r="J53" s="104">
        <v>932.91340955668988</v>
      </c>
      <c r="K53" s="104">
        <v>964.87670381080341</v>
      </c>
      <c r="L53" s="104">
        <v>922.69670129828637</v>
      </c>
      <c r="M53" s="104">
        <v>973.67336738404015</v>
      </c>
      <c r="N53" s="104">
        <v>996.26126288463786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940.98994915542823</v>
      </c>
      <c r="U53" s="104">
        <v>1041.7520951392696</v>
      </c>
      <c r="V53" s="104">
        <v>1011.8134774368185</v>
      </c>
      <c r="W53" s="104">
        <v>1145.9778494189131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1026.392557639005</v>
      </c>
      <c r="D54" s="101">
        <v>1054.0563834361105</v>
      </c>
      <c r="E54" s="101">
        <v>1049.0722717136377</v>
      </c>
      <c r="F54" s="101">
        <v>1084.7587299526651</v>
      </c>
      <c r="G54" s="101">
        <v>1045.4518651809515</v>
      </c>
      <c r="H54" s="101">
        <v>1079.332675150137</v>
      </c>
      <c r="I54" s="101">
        <v>1078.0199566049735</v>
      </c>
      <c r="J54" s="101">
        <v>1149.4354727170162</v>
      </c>
      <c r="K54" s="101">
        <v>1233.8930672020233</v>
      </c>
      <c r="L54" s="101">
        <v>1203.7410378493985</v>
      </c>
      <c r="M54" s="101">
        <v>1194.5077416281981</v>
      </c>
      <c r="N54" s="101">
        <v>1149.9596221894055</v>
      </c>
      <c r="O54" s="101">
        <v>1184.4665293213459</v>
      </c>
      <c r="P54" s="101">
        <v>1201.1316770757587</v>
      </c>
      <c r="Q54" s="101">
        <v>0</v>
      </c>
      <c r="R54" s="101">
        <v>1265.6315941027008</v>
      </c>
      <c r="S54" s="101">
        <v>1273.3735782488113</v>
      </c>
      <c r="T54" s="101">
        <v>1241.3882410224121</v>
      </c>
      <c r="U54" s="101">
        <v>1266.7167179901035</v>
      </c>
      <c r="V54" s="101">
        <v>1286.7439009086543</v>
      </c>
      <c r="W54" s="101">
        <v>1387.307659877737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1026.695818741418</v>
      </c>
      <c r="D55" s="104">
        <v>1053.807385770642</v>
      </c>
      <c r="E55" s="104">
        <v>1049.0860457011893</v>
      </c>
      <c r="F55" s="104">
        <v>1084.1583997496739</v>
      </c>
      <c r="G55" s="104">
        <v>1045.0714603415843</v>
      </c>
      <c r="H55" s="104">
        <v>1079.2368611308116</v>
      </c>
      <c r="I55" s="104">
        <v>1078.8753732272589</v>
      </c>
      <c r="J55" s="104">
        <v>1151.2107103273029</v>
      </c>
      <c r="K55" s="104">
        <v>1235.2535611955041</v>
      </c>
      <c r="L55" s="104">
        <v>1204.5370877685723</v>
      </c>
      <c r="M55" s="104">
        <v>1194.2228020239293</v>
      </c>
      <c r="N55" s="104">
        <v>1148.2907297448078</v>
      </c>
      <c r="O55" s="104">
        <v>1181.9465032831126</v>
      </c>
      <c r="P55" s="104">
        <v>1199.7897676358753</v>
      </c>
      <c r="Q55" s="104">
        <v>0</v>
      </c>
      <c r="R55" s="104">
        <v>1272.4719913006757</v>
      </c>
      <c r="S55" s="104">
        <v>1280.3280568356008</v>
      </c>
      <c r="T55" s="104">
        <v>1250.0329405633322</v>
      </c>
      <c r="U55" s="104">
        <v>1271.0764253041973</v>
      </c>
      <c r="V55" s="104">
        <v>1287.4325315469544</v>
      </c>
      <c r="W55" s="104">
        <v>1382.4796540803345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201.14260296871808</v>
      </c>
      <c r="D56" s="98">
        <v>211.72586409416493</v>
      </c>
      <c r="E56" s="98">
        <v>203.87527178192795</v>
      </c>
      <c r="F56" s="98">
        <v>215.3952771409021</v>
      </c>
      <c r="G56" s="98">
        <v>235.53078646576242</v>
      </c>
      <c r="H56" s="98">
        <v>219.09170141260313</v>
      </c>
      <c r="I56" s="98">
        <v>221.82605411464621</v>
      </c>
      <c r="J56" s="98">
        <v>232.52334640740662</v>
      </c>
      <c r="K56" s="98">
        <v>251.7212058343928</v>
      </c>
      <c r="L56" s="98">
        <v>247.27244076171328</v>
      </c>
      <c r="M56" s="98">
        <v>239.79299050612769</v>
      </c>
      <c r="N56" s="98">
        <v>192.1268877022855</v>
      </c>
      <c r="O56" s="98">
        <v>215.85648668458668</v>
      </c>
      <c r="P56" s="98">
        <v>215.01207903180853</v>
      </c>
      <c r="Q56" s="98">
        <v>0</v>
      </c>
      <c r="R56" s="98">
        <v>255.04038941070255</v>
      </c>
      <c r="S56" s="98">
        <v>264.3846883316977</v>
      </c>
      <c r="T56" s="98">
        <v>251.35128606843205</v>
      </c>
      <c r="U56" s="98">
        <v>246.55093143975159</v>
      </c>
      <c r="V56" s="98">
        <v>246.08616435713878</v>
      </c>
      <c r="W56" s="98">
        <v>271.93841714028662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825.55321577269979</v>
      </c>
      <c r="D57" s="98">
        <v>842.08152167647711</v>
      </c>
      <c r="E57" s="98">
        <v>845.21077391926144</v>
      </c>
      <c r="F57" s="98">
        <v>868.76312260877194</v>
      </c>
      <c r="G57" s="98">
        <v>809.54067387582188</v>
      </c>
      <c r="H57" s="98">
        <v>860.14515971820856</v>
      </c>
      <c r="I57" s="98">
        <v>857.04931911261281</v>
      </c>
      <c r="J57" s="98">
        <v>918.68736391989648</v>
      </c>
      <c r="K57" s="98">
        <v>983.53235536111129</v>
      </c>
      <c r="L57" s="98">
        <v>957.26464700685892</v>
      </c>
      <c r="M57" s="98">
        <v>954.42981151780157</v>
      </c>
      <c r="N57" s="98">
        <v>956.16384204252222</v>
      </c>
      <c r="O57" s="98">
        <v>966.09001659852595</v>
      </c>
      <c r="P57" s="98">
        <v>984.77768860406707</v>
      </c>
      <c r="Q57" s="98">
        <v>0</v>
      </c>
      <c r="R57" s="98">
        <v>1017.4316018899729</v>
      </c>
      <c r="S57" s="98">
        <v>1015.9433685039029</v>
      </c>
      <c r="T57" s="98">
        <v>998.68165449490004</v>
      </c>
      <c r="U57" s="98">
        <v>1024.5254938644457</v>
      </c>
      <c r="V57" s="98">
        <v>1041.3463671898155</v>
      </c>
      <c r="W57" s="98">
        <v>1110.5412369400478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470.54625046630071</v>
      </c>
      <c r="D58" s="122">
        <v>532.78781773964727</v>
      </c>
      <c r="E58" s="122">
        <v>516.16079182621263</v>
      </c>
      <c r="F58" s="122">
        <v>555.15796975510523</v>
      </c>
      <c r="G58" s="122">
        <v>543.16746421408789</v>
      </c>
      <c r="H58" s="122">
        <v>560.74099824685197</v>
      </c>
      <c r="I58" s="122">
        <v>536.36415386005604</v>
      </c>
      <c r="J58" s="122">
        <v>536.94226788553522</v>
      </c>
      <c r="K58" s="122">
        <v>565.28851634893715</v>
      </c>
      <c r="L58" s="122">
        <v>540.47965563873208</v>
      </c>
      <c r="M58" s="122">
        <v>513.53649434367276</v>
      </c>
      <c r="N58" s="122">
        <v>498.8917979401096</v>
      </c>
      <c r="O58" s="122">
        <v>562.69432672647144</v>
      </c>
      <c r="P58" s="122">
        <v>570.11039430378321</v>
      </c>
      <c r="Q58" s="122">
        <v>0</v>
      </c>
      <c r="R58" s="122">
        <v>592.527655035512</v>
      </c>
      <c r="S58" s="122">
        <v>590.45895220916145</v>
      </c>
      <c r="T58" s="122">
        <v>619.67025170963245</v>
      </c>
      <c r="U58" s="122">
        <v>646.0174102745666</v>
      </c>
      <c r="V58" s="122">
        <v>744.70786549246679</v>
      </c>
      <c r="W58" s="122">
        <v>732.18391058128964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486.05190415620189</v>
      </c>
      <c r="D59" s="98">
        <v>516.10635768195527</v>
      </c>
      <c r="E59" s="98">
        <v>498.44065677242639</v>
      </c>
      <c r="F59" s="98">
        <v>570.02647810917279</v>
      </c>
      <c r="G59" s="98">
        <v>529.46475560723911</v>
      </c>
      <c r="H59" s="98">
        <v>531.5267295321695</v>
      </c>
      <c r="I59" s="98">
        <v>552.61897016816647</v>
      </c>
      <c r="J59" s="98">
        <v>558.41144870143228</v>
      </c>
      <c r="K59" s="98">
        <v>493.10090008532683</v>
      </c>
      <c r="L59" s="98">
        <v>612.99372178825763</v>
      </c>
      <c r="M59" s="98">
        <v>574.0037546126207</v>
      </c>
      <c r="N59" s="98">
        <v>180.31503215956127</v>
      </c>
      <c r="O59" s="98">
        <v>654.6144238170383</v>
      </c>
      <c r="P59" s="98">
        <v>636.47372302531517</v>
      </c>
      <c r="Q59" s="98">
        <v>0</v>
      </c>
      <c r="R59" s="98">
        <v>528.33860090394171</v>
      </c>
      <c r="S59" s="98">
        <v>529.44434270733927</v>
      </c>
      <c r="T59" s="98">
        <v>642.90930238208648</v>
      </c>
      <c r="U59" s="98">
        <v>669.81510222019688</v>
      </c>
      <c r="V59" s="98">
        <v>755.92301808481716</v>
      </c>
      <c r="W59" s="98">
        <v>736.91156302869547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470.03191460835444</v>
      </c>
      <c r="D60" s="33">
        <v>533.18542892593337</v>
      </c>
      <c r="E60" s="33">
        <v>516.71320946697415</v>
      </c>
      <c r="F60" s="33">
        <v>554.65432424284131</v>
      </c>
      <c r="G60" s="33">
        <v>543.74654178825642</v>
      </c>
      <c r="H60" s="33">
        <v>562.17281750549864</v>
      </c>
      <c r="I60" s="33">
        <v>535.50897992156013</v>
      </c>
      <c r="J60" s="33">
        <v>535.90117434121828</v>
      </c>
      <c r="K60" s="33">
        <v>568.25419047110336</v>
      </c>
      <c r="L60" s="33">
        <v>537.50929315980954</v>
      </c>
      <c r="M60" s="33">
        <v>510.3451729349041</v>
      </c>
      <c r="N60" s="33">
        <v>522.11937541415341</v>
      </c>
      <c r="O60" s="33">
        <v>547.3049201280885</v>
      </c>
      <c r="P60" s="33">
        <v>558.39475166897819</v>
      </c>
      <c r="Q60" s="33">
        <v>0</v>
      </c>
      <c r="R60" s="33">
        <v>600.81205262448793</v>
      </c>
      <c r="S60" s="33">
        <v>603.66381812303371</v>
      </c>
      <c r="T60" s="33">
        <v>610.508509517216</v>
      </c>
      <c r="U60" s="33">
        <v>636.19755222655522</v>
      </c>
      <c r="V60" s="33">
        <v>739.70582119952292</v>
      </c>
      <c r="W60" s="33">
        <v>730.66927078674189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5773.9554043986309</v>
      </c>
      <c r="D62" s="117">
        <f t="shared" si="21"/>
        <v>5320.7713996176835</v>
      </c>
      <c r="E62" s="117">
        <f t="shared" si="21"/>
        <v>6231.8129177139117</v>
      </c>
      <c r="F62" s="117">
        <f t="shared" si="21"/>
        <v>5874.0848656364478</v>
      </c>
      <c r="G62" s="117">
        <f t="shared" si="21"/>
        <v>7021.4650429212143</v>
      </c>
      <c r="H62" s="117">
        <f t="shared" si="21"/>
        <v>8413.5906520766712</v>
      </c>
      <c r="I62" s="117">
        <f t="shared" si="21"/>
        <v>7608.4618228862837</v>
      </c>
      <c r="J62" s="117">
        <f t="shared" si="21"/>
        <v>6953.1308045636688</v>
      </c>
      <c r="K62" s="117">
        <f t="shared" si="21"/>
        <v>7498.5462009644771</v>
      </c>
      <c r="L62" s="117">
        <f t="shared" si="21"/>
        <v>7127.9065381658202</v>
      </c>
      <c r="M62" s="117">
        <f t="shared" si="21"/>
        <v>8410.4097403175019</v>
      </c>
      <c r="N62" s="117">
        <f t="shared" si="21"/>
        <v>8640.1116310126581</v>
      </c>
      <c r="O62" s="117">
        <f t="shared" si="21"/>
        <v>5739.3538157210423</v>
      </c>
      <c r="P62" s="117">
        <f t="shared" si="21"/>
        <v>5421.6546616207406</v>
      </c>
      <c r="Q62" s="117">
        <f t="shared" si="21"/>
        <v>6997.0704893994634</v>
      </c>
      <c r="R62" s="117">
        <f t="shared" ref="R62:V62" si="22">R63+R66+R68+R77</f>
        <v>6822.2879114894859</v>
      </c>
      <c r="S62" s="117">
        <f t="shared" si="22"/>
        <v>7325.1179180222334</v>
      </c>
      <c r="T62" s="117">
        <f t="shared" si="22"/>
        <v>6065.9060667181093</v>
      </c>
      <c r="U62" s="117">
        <f t="shared" si="22"/>
        <v>6425.5933324033467</v>
      </c>
      <c r="V62" s="117">
        <f t="shared" si="22"/>
        <v>6885.8901409070086</v>
      </c>
      <c r="W62" s="117">
        <f t="shared" ref="W62" si="23">W63+W66+W68+W77</f>
        <v>6917.2935153988874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3943.6278414006752</v>
      </c>
      <c r="D63" s="122">
        <f t="shared" si="24"/>
        <v>3550.7736954790917</v>
      </c>
      <c r="E63" s="122">
        <f t="shared" si="24"/>
        <v>4166.7047823781313</v>
      </c>
      <c r="F63" s="122">
        <f t="shared" si="24"/>
        <v>4023.4740883498334</v>
      </c>
      <c r="G63" s="122">
        <f t="shared" si="24"/>
        <v>4871.0600173909279</v>
      </c>
      <c r="H63" s="122">
        <f t="shared" si="24"/>
        <v>6037.4346272620023</v>
      </c>
      <c r="I63" s="122">
        <f t="shared" si="24"/>
        <v>5560.997619363714</v>
      </c>
      <c r="J63" s="122">
        <f t="shared" si="24"/>
        <v>5172.2057303958863</v>
      </c>
      <c r="K63" s="122">
        <f t="shared" si="24"/>
        <v>5209.4273739071559</v>
      </c>
      <c r="L63" s="122">
        <f t="shared" si="24"/>
        <v>4685.9439188223078</v>
      </c>
      <c r="M63" s="122">
        <f t="shared" si="24"/>
        <v>6021.0737624769381</v>
      </c>
      <c r="N63" s="122">
        <f t="shared" si="24"/>
        <v>5130.8264261388476</v>
      </c>
      <c r="O63" s="122">
        <f t="shared" si="24"/>
        <v>3493.5373662273732</v>
      </c>
      <c r="P63" s="122">
        <f t="shared" si="24"/>
        <v>3256.0752568215626</v>
      </c>
      <c r="Q63" s="122">
        <f t="shared" si="24"/>
        <v>4597.8168808914397</v>
      </c>
      <c r="R63" s="122">
        <f t="shared" ref="R63:V63" si="25">SUM(R64:R65)</f>
        <v>3985.0631567339615</v>
      </c>
      <c r="S63" s="122">
        <f t="shared" si="25"/>
        <v>4011.3422684716538</v>
      </c>
      <c r="T63" s="122">
        <f t="shared" si="25"/>
        <v>3368.5338444265103</v>
      </c>
      <c r="U63" s="122">
        <f t="shared" si="25"/>
        <v>3576.8685223441594</v>
      </c>
      <c r="V63" s="122">
        <f t="shared" si="25"/>
        <v>3690.5356366880947</v>
      </c>
      <c r="W63" s="122">
        <f t="shared" ref="W63" si="26">SUM(W64:W65)</f>
        <v>3840.2529338639033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3854.1783048793204</v>
      </c>
      <c r="D64" s="98">
        <v>3467.8931534996059</v>
      </c>
      <c r="E64" s="98">
        <v>4074.9287412355666</v>
      </c>
      <c r="F64" s="98">
        <v>3929.2064463579927</v>
      </c>
      <c r="G64" s="98">
        <v>4758.5166685233553</v>
      </c>
      <c r="H64" s="98">
        <v>5901.431632894677</v>
      </c>
      <c r="I64" s="98">
        <v>5443.4083602780756</v>
      </c>
      <c r="J64" s="98">
        <v>5062.5665485616837</v>
      </c>
      <c r="K64" s="98">
        <v>5093.7739272581302</v>
      </c>
      <c r="L64" s="98">
        <v>4587.6251835462372</v>
      </c>
      <c r="M64" s="98">
        <v>5895.1191923044871</v>
      </c>
      <c r="N64" s="98">
        <v>5035.1735390305112</v>
      </c>
      <c r="O64" s="98">
        <v>3422.1834366496687</v>
      </c>
      <c r="P64" s="98">
        <v>3187.6780750471617</v>
      </c>
      <c r="Q64" s="98">
        <v>4506.499135984478</v>
      </c>
      <c r="R64" s="98">
        <v>3906.3856649033951</v>
      </c>
      <c r="S64" s="98">
        <v>3932.42882118122</v>
      </c>
      <c r="T64" s="98">
        <v>3302.5499492911345</v>
      </c>
      <c r="U64" s="98">
        <v>3507.04367819566</v>
      </c>
      <c r="V64" s="98">
        <v>3618.6652103984188</v>
      </c>
      <c r="W64" s="98">
        <v>3765.5564802536114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89.449536521354844</v>
      </c>
      <c r="D65" s="98">
        <v>82.880541979485713</v>
      </c>
      <c r="E65" s="98">
        <v>91.776041142564665</v>
      </c>
      <c r="F65" s="98">
        <v>94.267641991840776</v>
      </c>
      <c r="G65" s="98">
        <v>112.54334886757253</v>
      </c>
      <c r="H65" s="98">
        <v>136.00299436732521</v>
      </c>
      <c r="I65" s="98">
        <v>117.58925908563856</v>
      </c>
      <c r="J65" s="98">
        <v>109.63918183420256</v>
      </c>
      <c r="K65" s="98">
        <v>115.65344664902592</v>
      </c>
      <c r="L65" s="98">
        <v>98.318735276070697</v>
      </c>
      <c r="M65" s="98">
        <v>125.95457017245124</v>
      </c>
      <c r="N65" s="98">
        <v>95.652887108336742</v>
      </c>
      <c r="O65" s="98">
        <v>71.353929577704577</v>
      </c>
      <c r="P65" s="98">
        <v>68.397181774400877</v>
      </c>
      <c r="Q65" s="98">
        <v>91.317744906961465</v>
      </c>
      <c r="R65" s="98">
        <v>78.677491830566325</v>
      </c>
      <c r="S65" s="98">
        <v>78.913447290433822</v>
      </c>
      <c r="T65" s="98">
        <v>65.983895135375974</v>
      </c>
      <c r="U65" s="98">
        <v>69.824844148499253</v>
      </c>
      <c r="V65" s="98">
        <v>71.870426289675663</v>
      </c>
      <c r="W65" s="98">
        <v>74.696453610291741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337.14535619445218</v>
      </c>
      <c r="D66" s="122">
        <f t="shared" si="27"/>
        <v>202.81246847761923</v>
      </c>
      <c r="E66" s="122">
        <f t="shared" si="27"/>
        <v>520.53506656878062</v>
      </c>
      <c r="F66" s="122">
        <f t="shared" si="27"/>
        <v>236.83390450073102</v>
      </c>
      <c r="G66" s="122">
        <f t="shared" si="27"/>
        <v>574.49293404192315</v>
      </c>
      <c r="H66" s="122">
        <f t="shared" si="27"/>
        <v>731.08430738312734</v>
      </c>
      <c r="I66" s="122">
        <f t="shared" si="27"/>
        <v>432.83390437131493</v>
      </c>
      <c r="J66" s="122">
        <f t="shared" si="27"/>
        <v>95.950598559874152</v>
      </c>
      <c r="K66" s="122">
        <f t="shared" si="27"/>
        <v>482.52513299750797</v>
      </c>
      <c r="L66" s="122">
        <f t="shared" si="27"/>
        <v>699.72331338193885</v>
      </c>
      <c r="M66" s="122">
        <f t="shared" si="27"/>
        <v>685.72545130699882</v>
      </c>
      <c r="N66" s="122">
        <f t="shared" si="27"/>
        <v>1839.1937694039859</v>
      </c>
      <c r="O66" s="122">
        <f t="shared" si="27"/>
        <v>514.0238432422658</v>
      </c>
      <c r="P66" s="122">
        <f t="shared" si="27"/>
        <v>409.08610819872865</v>
      </c>
      <c r="Q66" s="122">
        <f t="shared" si="27"/>
        <v>624.4339252397923</v>
      </c>
      <c r="R66" s="122">
        <f t="shared" si="27"/>
        <v>970.25516289838993</v>
      </c>
      <c r="S66" s="122">
        <f t="shared" si="27"/>
        <v>1427.6338112381832</v>
      </c>
      <c r="T66" s="122">
        <f t="shared" si="27"/>
        <v>835.14163039367247</v>
      </c>
      <c r="U66" s="122">
        <f t="shared" si="27"/>
        <v>941.52298214158634</v>
      </c>
      <c r="V66" s="122">
        <f t="shared" si="27"/>
        <v>1168.2342544758178</v>
      </c>
      <c r="W66" s="122">
        <f t="shared" si="27"/>
        <v>962.17980740346695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337.14535619445218</v>
      </c>
      <c r="D67" s="98">
        <f>IF(RES_hhdet_in_tes!D67=0,0,RES_hhdet_in_tes!D67*1000*11630/RES_hhdet_in_new!D64)</f>
        <v>202.81246847761923</v>
      </c>
      <c r="E67" s="98">
        <f>IF(RES_hhdet_in_tes!E67=0,0,RES_hhdet_in_tes!E67*1000*11630/RES_hhdet_in_new!E64)</f>
        <v>520.53506656878062</v>
      </c>
      <c r="F67" s="98">
        <f>IF(RES_hhdet_in_tes!F67=0,0,RES_hhdet_in_tes!F67*1000*11630/RES_hhdet_in_new!F64)</f>
        <v>236.83390450073102</v>
      </c>
      <c r="G67" s="98">
        <f>IF(RES_hhdet_in_tes!G67=0,0,RES_hhdet_in_tes!G67*1000*11630/RES_hhdet_in_new!G64)</f>
        <v>574.49293404192315</v>
      </c>
      <c r="H67" s="98">
        <f>IF(RES_hhdet_in_tes!H67=0,0,RES_hhdet_in_tes!H67*1000*11630/RES_hhdet_in_new!H64)</f>
        <v>731.08430738312734</v>
      </c>
      <c r="I67" s="98">
        <f>IF(RES_hhdet_in_tes!I67=0,0,RES_hhdet_in_tes!I67*1000*11630/RES_hhdet_in_new!I64)</f>
        <v>432.83390437131493</v>
      </c>
      <c r="J67" s="98">
        <f>IF(RES_hhdet_in_tes!J67=0,0,RES_hhdet_in_tes!J67*1000*11630/RES_hhdet_in_new!J64)</f>
        <v>95.950598559874152</v>
      </c>
      <c r="K67" s="98">
        <f>IF(RES_hhdet_in_tes!K67=0,0,RES_hhdet_in_tes!K67*1000*11630/RES_hhdet_in_new!K64)</f>
        <v>482.52513299750797</v>
      </c>
      <c r="L67" s="98">
        <f>IF(RES_hhdet_in_tes!L67=0,0,RES_hhdet_in_tes!L67*1000*11630/RES_hhdet_in_new!L64)</f>
        <v>699.72331338193885</v>
      </c>
      <c r="M67" s="98">
        <f>IF(RES_hhdet_in_tes!M67=0,0,RES_hhdet_in_tes!M67*1000*11630/RES_hhdet_in_new!M64)</f>
        <v>685.72545130699882</v>
      </c>
      <c r="N67" s="98">
        <f>IF(RES_hhdet_in_tes!N67=0,0,RES_hhdet_in_tes!N67*1000*11630/RES_hhdet_in_new!N64)</f>
        <v>1839.1937694039859</v>
      </c>
      <c r="O67" s="98">
        <f>IF(RES_hhdet_in_tes!O67=0,0,RES_hhdet_in_tes!O67*1000*11630/RES_hhdet_in_new!O64)</f>
        <v>514.0238432422658</v>
      </c>
      <c r="P67" s="98">
        <f>IF(RES_hhdet_in_tes!P67=0,0,RES_hhdet_in_tes!P67*1000*11630/RES_hhdet_in_new!P64)</f>
        <v>409.08610819872865</v>
      </c>
      <c r="Q67" s="98">
        <f>IF(RES_hhdet_in_tes!Q67=0,0,RES_hhdet_in_tes!Q67*1000*11630/RES_hhdet_in_new!Q64)</f>
        <v>624.4339252397923</v>
      </c>
      <c r="R67" s="98">
        <f>IF(RES_hhdet_in_tes!R67=0,0,RES_hhdet_in_tes!R67*1000*11630/RES_hhdet_in_new!R64)</f>
        <v>970.25516289838993</v>
      </c>
      <c r="S67" s="98">
        <f>IF(RES_hhdet_in_tes!S67=0,0,RES_hhdet_in_tes!S67*1000*11630/RES_hhdet_in_new!S64)</f>
        <v>1427.6338112381832</v>
      </c>
      <c r="T67" s="98">
        <f>IF(RES_hhdet_in_tes!T67=0,0,RES_hhdet_in_tes!T67*1000*11630/RES_hhdet_in_new!T64)</f>
        <v>835.14163039367247</v>
      </c>
      <c r="U67" s="98">
        <f>IF(RES_hhdet_in_tes!U67=0,0,RES_hhdet_in_tes!U67*1000*11630/RES_hhdet_in_new!U64)</f>
        <v>941.52298214158634</v>
      </c>
      <c r="V67" s="98">
        <f>IF(RES_hhdet_in_tes!V67=0,0,RES_hhdet_in_tes!V67*1000*11630/RES_hhdet_in_new!V64)</f>
        <v>1168.2342544758178</v>
      </c>
      <c r="W67" s="98">
        <f>IF(RES_hhdet_in_tes!W67=0,0,RES_hhdet_in_tes!W67*1000*11630/RES_hhdet_in_new!W64)</f>
        <v>962.17980740346695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1023.4958039631598</v>
      </c>
      <c r="D68" s="122">
        <v>1036.1115433575117</v>
      </c>
      <c r="E68" s="122">
        <v>1029.7028746448875</v>
      </c>
      <c r="F68" s="122">
        <v>1061.3506695246244</v>
      </c>
      <c r="G68" s="122">
        <v>1033.4007168801354</v>
      </c>
      <c r="H68" s="122">
        <v>1082.705684681735</v>
      </c>
      <c r="I68" s="122">
        <v>1078.9733683733584</v>
      </c>
      <c r="J68" s="122">
        <v>1149.1765418257082</v>
      </c>
      <c r="K68" s="122">
        <v>1238.1629050421348</v>
      </c>
      <c r="L68" s="122">
        <v>1204.6258964076933</v>
      </c>
      <c r="M68" s="122">
        <v>1193.34223685282</v>
      </c>
      <c r="N68" s="122">
        <v>1148.095017298305</v>
      </c>
      <c r="O68" s="122">
        <v>1184.310749874923</v>
      </c>
      <c r="P68" s="122">
        <v>1198.7940871410251</v>
      </c>
      <c r="Q68" s="122">
        <v>1214.2778110423558</v>
      </c>
      <c r="R68" s="122">
        <v>1264.8211938834863</v>
      </c>
      <c r="S68" s="122">
        <v>1282.6794972188588</v>
      </c>
      <c r="T68" s="122">
        <v>1251.7544212478365</v>
      </c>
      <c r="U68" s="122">
        <v>1270.1315129127127</v>
      </c>
      <c r="V68" s="122">
        <v>1287.7491476674127</v>
      </c>
      <c r="W68" s="122">
        <v>1383.9848766187145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895.36403770492348</v>
      </c>
      <c r="D69" s="98">
        <v>770.70569759513205</v>
      </c>
      <c r="E69" s="98">
        <v>804.03990851673314</v>
      </c>
      <c r="F69" s="98">
        <v>809.83059348918277</v>
      </c>
      <c r="G69" s="98">
        <v>903.46205193361891</v>
      </c>
      <c r="H69" s="98">
        <v>1123.7232064202501</v>
      </c>
      <c r="I69" s="98">
        <v>1080.7747575593517</v>
      </c>
      <c r="J69" s="98">
        <v>1114.8068745731416</v>
      </c>
      <c r="K69" s="98">
        <v>1321.6266676091921</v>
      </c>
      <c r="L69" s="98">
        <v>1216.6095936561112</v>
      </c>
      <c r="M69" s="98">
        <v>1150.5542800234618</v>
      </c>
      <c r="N69" s="98">
        <v>1119.7254834851956</v>
      </c>
      <c r="O69" s="98">
        <v>1230.4003392713616</v>
      </c>
      <c r="P69" s="98">
        <v>1153.5446907287762</v>
      </c>
      <c r="Q69" s="98">
        <v>1251.9287572956621</v>
      </c>
      <c r="R69" s="98">
        <v>1153.5575212734007</v>
      </c>
      <c r="S69" s="98">
        <v>1328.1535355121978</v>
      </c>
      <c r="T69" s="98">
        <v>1291.6628729841875</v>
      </c>
      <c r="U69" s="98">
        <v>1276.1341916462136</v>
      </c>
      <c r="V69" s="98">
        <v>1302.7296541231594</v>
      </c>
      <c r="W69" s="98">
        <v>1369.871557936712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770.42624592705488</v>
      </c>
      <c r="E70" s="98">
        <v>804.05176757330867</v>
      </c>
      <c r="F70" s="98">
        <v>809.72513314145272</v>
      </c>
      <c r="G70" s="98">
        <v>903.49149067546591</v>
      </c>
      <c r="H70" s="98">
        <v>1123.8508688762283</v>
      </c>
      <c r="I70" s="98">
        <v>1080.9986156135944</v>
      </c>
      <c r="J70" s="98">
        <v>1115.0859922530287</v>
      </c>
      <c r="K70" s="98">
        <v>1321.978658262507</v>
      </c>
      <c r="L70" s="98">
        <v>1216.8993251771278</v>
      </c>
      <c r="M70" s="98">
        <v>1150.6906312091969</v>
      </c>
      <c r="N70" s="98">
        <v>1119.9350840141883</v>
      </c>
      <c r="O70" s="98">
        <v>1230.4539315236855</v>
      </c>
      <c r="P70" s="98">
        <v>1152.8874043101978</v>
      </c>
      <c r="Q70" s="98">
        <v>1252.3193191167302</v>
      </c>
      <c r="R70" s="98">
        <v>0</v>
      </c>
      <c r="S70" s="98">
        <v>1328.8459933072729</v>
      </c>
      <c r="T70" s="98">
        <v>1293.2334688433095</v>
      </c>
      <c r="U70" s="98">
        <v>1277.6774714866981</v>
      </c>
      <c r="V70" s="98">
        <v>1304.5511435550773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66.47660062229447</v>
      </c>
      <c r="E71" s="101">
        <v>114.26997132192275</v>
      </c>
      <c r="F71" s="101">
        <v>88.321543143529098</v>
      </c>
      <c r="G71" s="101">
        <v>199.83326953744398</v>
      </c>
      <c r="H71" s="101">
        <v>229.48601897689392</v>
      </c>
      <c r="I71" s="101">
        <v>222.19185623713605</v>
      </c>
      <c r="J71" s="101">
        <v>223.2802196313458</v>
      </c>
      <c r="K71" s="101">
        <v>273.48447900420075</v>
      </c>
      <c r="L71" s="101">
        <v>250.16432185776665</v>
      </c>
      <c r="M71" s="101">
        <v>228.76636348451657</v>
      </c>
      <c r="N71" s="101">
        <v>185.65913258748256</v>
      </c>
      <c r="O71" s="101">
        <v>227.24494943327332</v>
      </c>
      <c r="P71" s="101">
        <v>204.3731177918884</v>
      </c>
      <c r="Q71" s="101">
        <v>216.61216078128768</v>
      </c>
      <c r="R71" s="101">
        <v>0</v>
      </c>
      <c r="S71" s="101">
        <v>276.982124357499</v>
      </c>
      <c r="T71" s="101">
        <v>262.16117020922144</v>
      </c>
      <c r="U71" s="101">
        <v>247.9364285852331</v>
      </c>
      <c r="V71" s="101">
        <v>250.1823146229612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703.94964530476034</v>
      </c>
      <c r="E72" s="104">
        <v>689.78179625138603</v>
      </c>
      <c r="F72" s="104">
        <v>721.40358999792363</v>
      </c>
      <c r="G72" s="104">
        <v>703.65822113802199</v>
      </c>
      <c r="H72" s="104">
        <v>894.3648498993341</v>
      </c>
      <c r="I72" s="104">
        <v>858.80675937645833</v>
      </c>
      <c r="J72" s="104">
        <v>891.80577262168288</v>
      </c>
      <c r="K72" s="104">
        <v>1048.4941792583063</v>
      </c>
      <c r="L72" s="104">
        <v>966.73500331936123</v>
      </c>
      <c r="M72" s="104">
        <v>921.92426772468036</v>
      </c>
      <c r="N72" s="104">
        <v>934.27595142670577</v>
      </c>
      <c r="O72" s="104">
        <v>1003.2089820904123</v>
      </c>
      <c r="P72" s="104">
        <v>948.51428651830952</v>
      </c>
      <c r="Q72" s="104">
        <v>1035.7071583354427</v>
      </c>
      <c r="R72" s="104">
        <v>0</v>
      </c>
      <c r="S72" s="104">
        <v>1051.8638689497741</v>
      </c>
      <c r="T72" s="104">
        <v>1031.0722986340877</v>
      </c>
      <c r="U72" s="104">
        <v>1029.7410429014647</v>
      </c>
      <c r="V72" s="104">
        <v>1054.3688289321158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1026.392557639005</v>
      </c>
      <c r="D73" s="101">
        <v>1054.0563834361105</v>
      </c>
      <c r="E73" s="101">
        <v>1049.0722717136375</v>
      </c>
      <c r="F73" s="101">
        <v>1084.7587299526651</v>
      </c>
      <c r="G73" s="101">
        <v>1045.4518651809512</v>
      </c>
      <c r="H73" s="101">
        <v>1079.3326751501365</v>
      </c>
      <c r="I73" s="101">
        <v>1078.0199566049732</v>
      </c>
      <c r="J73" s="101">
        <v>1149.4354727170162</v>
      </c>
      <c r="K73" s="101">
        <v>1233.8930672020231</v>
      </c>
      <c r="L73" s="101">
        <v>1203.7410378493985</v>
      </c>
      <c r="M73" s="101">
        <v>1194.5077416281981</v>
      </c>
      <c r="N73" s="101">
        <v>1149.9596221894055</v>
      </c>
      <c r="O73" s="101">
        <v>1184.4665293213459</v>
      </c>
      <c r="P73" s="101">
        <v>1201.1316770757585</v>
      </c>
      <c r="Q73" s="101">
        <v>1208.7327224187895</v>
      </c>
      <c r="R73" s="101">
        <v>1265.6315941027008</v>
      </c>
      <c r="S73" s="101">
        <v>1273.3735782488111</v>
      </c>
      <c r="T73" s="101">
        <v>1241.3882410224123</v>
      </c>
      <c r="U73" s="101">
        <v>1266.7167179901032</v>
      </c>
      <c r="V73" s="101">
        <v>1286.743900908654</v>
      </c>
      <c r="W73" s="101">
        <v>1387.3076598777373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1026.695818741418</v>
      </c>
      <c r="D74" s="104">
        <v>1053.8073857706415</v>
      </c>
      <c r="E74" s="104">
        <v>1049.0860457011893</v>
      </c>
      <c r="F74" s="104">
        <v>1084.1583997496741</v>
      </c>
      <c r="G74" s="104">
        <v>1045.0714603415845</v>
      </c>
      <c r="H74" s="104">
        <v>1079.236861130812</v>
      </c>
      <c r="I74" s="104">
        <v>1078.8753732272587</v>
      </c>
      <c r="J74" s="104">
        <v>1151.2107103273029</v>
      </c>
      <c r="K74" s="104">
        <v>1235.2535611955041</v>
      </c>
      <c r="L74" s="104">
        <v>1204.5370877685721</v>
      </c>
      <c r="M74" s="104">
        <v>1194.222802023929</v>
      </c>
      <c r="N74" s="104">
        <v>1148.2907297448078</v>
      </c>
      <c r="O74" s="104">
        <v>1181.9465032831122</v>
      </c>
      <c r="P74" s="104">
        <v>1199.7897676358753</v>
      </c>
      <c r="Q74" s="104">
        <v>1212.9587105173302</v>
      </c>
      <c r="R74" s="104">
        <v>1272.4719913006757</v>
      </c>
      <c r="S74" s="104">
        <v>1280.3280568356006</v>
      </c>
      <c r="T74" s="104">
        <v>1250.0329405633322</v>
      </c>
      <c r="U74" s="104">
        <v>1271.0764253041973</v>
      </c>
      <c r="V74" s="104">
        <v>1287.4325315469541</v>
      </c>
      <c r="W74" s="104">
        <v>1382.4796540803343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201.14260296871802</v>
      </c>
      <c r="D75" s="98">
        <v>211.72586409416493</v>
      </c>
      <c r="E75" s="98">
        <v>203.87527178192789</v>
      </c>
      <c r="F75" s="98">
        <v>215.39527714090215</v>
      </c>
      <c r="G75" s="98">
        <v>235.53078646576245</v>
      </c>
      <c r="H75" s="98">
        <v>219.09170141260319</v>
      </c>
      <c r="I75" s="98">
        <v>221.82605411464618</v>
      </c>
      <c r="J75" s="98">
        <v>232.52334640740671</v>
      </c>
      <c r="K75" s="98">
        <v>251.72120583439278</v>
      </c>
      <c r="L75" s="98">
        <v>247.27244076171331</v>
      </c>
      <c r="M75" s="98">
        <v>239.79299050612778</v>
      </c>
      <c r="N75" s="98">
        <v>192.1268877022855</v>
      </c>
      <c r="O75" s="98">
        <v>215.85648668458666</v>
      </c>
      <c r="P75" s="98">
        <v>215.01207903180841</v>
      </c>
      <c r="Q75" s="98">
        <v>207.74571625402189</v>
      </c>
      <c r="R75" s="98">
        <v>255.04038941070257</v>
      </c>
      <c r="S75" s="98">
        <v>264.3846883316977</v>
      </c>
      <c r="T75" s="98">
        <v>251.3512860684321</v>
      </c>
      <c r="U75" s="98">
        <v>246.55093143975154</v>
      </c>
      <c r="V75" s="98">
        <v>246.08616435713876</v>
      </c>
      <c r="W75" s="98">
        <v>271.93841714028656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825.55321577269979</v>
      </c>
      <c r="D76" s="98">
        <v>842.08152167647665</v>
      </c>
      <c r="E76" s="98">
        <v>845.21077391926144</v>
      </c>
      <c r="F76" s="98">
        <v>868.76312260877216</v>
      </c>
      <c r="G76" s="98">
        <v>809.54067387582199</v>
      </c>
      <c r="H76" s="98">
        <v>860.14515971820879</v>
      </c>
      <c r="I76" s="98">
        <v>857.04931911261258</v>
      </c>
      <c r="J76" s="98">
        <v>918.68736391989637</v>
      </c>
      <c r="K76" s="98">
        <v>983.53235536111129</v>
      </c>
      <c r="L76" s="98">
        <v>957.26464700685892</v>
      </c>
      <c r="M76" s="98">
        <v>954.42981151780157</v>
      </c>
      <c r="N76" s="98">
        <v>956.16384204252222</v>
      </c>
      <c r="O76" s="98">
        <v>966.09001659852561</v>
      </c>
      <c r="P76" s="98">
        <v>984.77768860406684</v>
      </c>
      <c r="Q76" s="98">
        <v>1005.2129942633084</v>
      </c>
      <c r="R76" s="98">
        <v>1017.4316018899732</v>
      </c>
      <c r="S76" s="98">
        <v>1015.9433685039028</v>
      </c>
      <c r="T76" s="98">
        <v>998.68165449490016</v>
      </c>
      <c r="U76" s="98">
        <v>1024.5254938644457</v>
      </c>
      <c r="V76" s="98">
        <v>1041.3463671898155</v>
      </c>
      <c r="W76" s="98">
        <v>1110.5412369400478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469.68640284034313</v>
      </c>
      <c r="D77" s="122">
        <v>531.07369230346114</v>
      </c>
      <c r="E77" s="122">
        <v>514.87019412211146</v>
      </c>
      <c r="F77" s="122">
        <v>552.42620326125859</v>
      </c>
      <c r="G77" s="122">
        <v>542.51137460822747</v>
      </c>
      <c r="H77" s="122">
        <v>562.36603274980689</v>
      </c>
      <c r="I77" s="122">
        <v>535.65693077789649</v>
      </c>
      <c r="J77" s="122">
        <v>535.79793378219961</v>
      </c>
      <c r="K77" s="122">
        <v>568.43078901767751</v>
      </c>
      <c r="L77" s="122">
        <v>537.6134095538805</v>
      </c>
      <c r="M77" s="122">
        <v>510.26828968074437</v>
      </c>
      <c r="N77" s="122">
        <v>521.99641817151951</v>
      </c>
      <c r="O77" s="122">
        <v>547.48185637647975</v>
      </c>
      <c r="P77" s="122">
        <v>557.69920945942408</v>
      </c>
      <c r="Q77" s="122">
        <v>560.54187222587586</v>
      </c>
      <c r="R77" s="122">
        <v>602.148397973648</v>
      </c>
      <c r="S77" s="122">
        <v>603.46234109353736</v>
      </c>
      <c r="T77" s="122">
        <v>610.47617065009069</v>
      </c>
      <c r="U77" s="122">
        <v>637.07031500488881</v>
      </c>
      <c r="V77" s="122">
        <v>739.37110207568253</v>
      </c>
      <c r="W77" s="122">
        <v>730.87589751280348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415.26829937859355</v>
      </c>
      <c r="D78" s="98">
        <v>390.61745402340705</v>
      </c>
      <c r="E78" s="98">
        <v>406.5711019525661</v>
      </c>
      <c r="F78" s="98">
        <v>413.51512005540951</v>
      </c>
      <c r="G78" s="98">
        <v>463.77240775562018</v>
      </c>
      <c r="H78" s="98">
        <v>576.08746963028921</v>
      </c>
      <c r="I78" s="98">
        <v>548.58985313338326</v>
      </c>
      <c r="J78" s="98">
        <v>524.28130990939894</v>
      </c>
      <c r="K78" s="98">
        <v>593.20991974933645</v>
      </c>
      <c r="L78" s="98">
        <v>553.76653996735001</v>
      </c>
      <c r="M78" s="98">
        <v>497.18692433235657</v>
      </c>
      <c r="N78" s="98">
        <v>505.09538627493794</v>
      </c>
      <c r="O78" s="98">
        <v>569.18400242917323</v>
      </c>
      <c r="P78" s="98">
        <v>504.5470986594986</v>
      </c>
      <c r="Q78" s="98">
        <v>509.3834649804171</v>
      </c>
      <c r="R78" s="98">
        <v>648.62239681769245</v>
      </c>
      <c r="S78" s="98">
        <v>593.92392857303628</v>
      </c>
      <c r="T78" s="98">
        <v>608.75177405805334</v>
      </c>
      <c r="U78" s="98">
        <v>698.36635625472275</v>
      </c>
      <c r="V78" s="98">
        <v>704.60172174769878</v>
      </c>
      <c r="W78" s="98">
        <v>753.54022446197553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470.03191460835433</v>
      </c>
      <c r="D79" s="33">
        <v>533.18542892593348</v>
      </c>
      <c r="E79" s="33">
        <v>516.71320946697415</v>
      </c>
      <c r="F79" s="33">
        <v>554.65432424284131</v>
      </c>
      <c r="G79" s="33">
        <v>543.74654178825642</v>
      </c>
      <c r="H79" s="33">
        <v>562.17281750549876</v>
      </c>
      <c r="I79" s="33">
        <v>535.50897992156013</v>
      </c>
      <c r="J79" s="33">
        <v>535.90117434121828</v>
      </c>
      <c r="K79" s="33">
        <v>568.25419047110324</v>
      </c>
      <c r="L79" s="33">
        <v>537.50929315980966</v>
      </c>
      <c r="M79" s="33">
        <v>510.3451729349041</v>
      </c>
      <c r="N79" s="33">
        <v>522.11937541415341</v>
      </c>
      <c r="O79" s="33">
        <v>547.30492012808838</v>
      </c>
      <c r="P79" s="33">
        <v>558.3947516689783</v>
      </c>
      <c r="Q79" s="33">
        <v>561.44223423701351</v>
      </c>
      <c r="R79" s="33">
        <v>600.81205262448771</v>
      </c>
      <c r="S79" s="33">
        <v>603.66381812303371</v>
      </c>
      <c r="T79" s="33">
        <v>610.508509517216</v>
      </c>
      <c r="U79" s="33">
        <v>636.1975522265551</v>
      </c>
      <c r="V79" s="33">
        <v>739.7058211995228</v>
      </c>
      <c r="W79" s="33">
        <v>730.669270786742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6411.0294233885234</v>
      </c>
      <c r="D81" s="117">
        <f t="shared" si="28"/>
        <v>6741.0218792124861</v>
      </c>
      <c r="E81" s="117">
        <f t="shared" si="28"/>
        <v>7373.5862624311594</v>
      </c>
      <c r="F81" s="117">
        <f t="shared" si="28"/>
        <v>7349.6827485609847</v>
      </c>
      <c r="G81" s="117">
        <f t="shared" si="28"/>
        <v>7694.3708651738898</v>
      </c>
      <c r="H81" s="117">
        <f t="shared" si="28"/>
        <v>7937.3354730618421</v>
      </c>
      <c r="I81" s="117">
        <f t="shared" si="28"/>
        <v>8263.6382864073366</v>
      </c>
      <c r="J81" s="117">
        <f t="shared" si="28"/>
        <v>7026.1539948699583</v>
      </c>
      <c r="K81" s="117">
        <f t="shared" si="28"/>
        <v>6895.4846106544537</v>
      </c>
      <c r="L81" s="117">
        <f t="shared" si="28"/>
        <v>6943.485122224185</v>
      </c>
      <c r="M81" s="117">
        <f t="shared" si="28"/>
        <v>7645.7955109310406</v>
      </c>
      <c r="N81" s="117">
        <f t="shared" si="28"/>
        <v>9283.2614871677797</v>
      </c>
      <c r="O81" s="117">
        <f t="shared" si="28"/>
        <v>7087.4764719649802</v>
      </c>
      <c r="P81" s="117">
        <f t="shared" si="28"/>
        <v>6755.9911593625693</v>
      </c>
      <c r="Q81" s="117">
        <f t="shared" si="28"/>
        <v>7076.8974171809696</v>
      </c>
      <c r="R81" s="117">
        <f t="shared" ref="R81:V81" si="29">R82+R85+R87+R100</f>
        <v>6787.2607975200171</v>
      </c>
      <c r="S81" s="117">
        <f t="shared" si="29"/>
        <v>7241.7664643802582</v>
      </c>
      <c r="T81" s="117">
        <f t="shared" si="29"/>
        <v>6418.9120143620921</v>
      </c>
      <c r="U81" s="117">
        <f t="shared" si="29"/>
        <v>6439.9588273008994</v>
      </c>
      <c r="V81" s="117">
        <f t="shared" si="29"/>
        <v>6703.5924672440688</v>
      </c>
      <c r="W81" s="117">
        <f t="shared" ref="W81" si="30">W82+W85+W87+W100</f>
        <v>6809.8105023477492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4578.6334139550299</v>
      </c>
      <c r="D82" s="122">
        <f t="shared" si="31"/>
        <v>4950.975884310089</v>
      </c>
      <c r="E82" s="122">
        <f t="shared" si="31"/>
        <v>5287.5774989114543</v>
      </c>
      <c r="F82" s="122">
        <f t="shared" si="31"/>
        <v>5473.5123320601706</v>
      </c>
      <c r="G82" s="122">
        <f t="shared" si="31"/>
        <v>5532.6114984569776</v>
      </c>
      <c r="H82" s="122">
        <f t="shared" si="31"/>
        <v>5568.7170915865281</v>
      </c>
      <c r="I82" s="122">
        <f t="shared" si="31"/>
        <v>6210.9106314476294</v>
      </c>
      <c r="J82" s="122">
        <f t="shared" si="31"/>
        <v>5243.9710077366572</v>
      </c>
      <c r="K82" s="122">
        <f t="shared" si="31"/>
        <v>4617.4273772945398</v>
      </c>
      <c r="L82" s="122">
        <f t="shared" si="31"/>
        <v>4500.5404612695556</v>
      </c>
      <c r="M82" s="122">
        <f t="shared" si="31"/>
        <v>5261.2108520534357</v>
      </c>
      <c r="N82" s="122">
        <f t="shared" si="31"/>
        <v>5791.830101293599</v>
      </c>
      <c r="O82" s="122">
        <f t="shared" si="31"/>
        <v>4821.7544425015685</v>
      </c>
      <c r="P82" s="122">
        <f t="shared" si="31"/>
        <v>4576.769236289615</v>
      </c>
      <c r="Q82" s="122">
        <f t="shared" si="31"/>
        <v>4679.3572649729822</v>
      </c>
      <c r="R82" s="122">
        <f t="shared" ref="R82:V82" si="32">SUM(R83:R84)</f>
        <v>3954.3163624409212</v>
      </c>
      <c r="S82" s="122">
        <f t="shared" si="32"/>
        <v>3942.7906935013489</v>
      </c>
      <c r="T82" s="122">
        <f t="shared" si="32"/>
        <v>3721.6521872908406</v>
      </c>
      <c r="U82" s="122">
        <f t="shared" si="32"/>
        <v>3577.2666744649632</v>
      </c>
      <c r="V82" s="122">
        <f t="shared" si="32"/>
        <v>3496.5818067089663</v>
      </c>
      <c r="W82" s="122">
        <f t="shared" ref="W82" si="33">SUM(W83:W84)</f>
        <v>3730.5994768330311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4536.5191675596589</v>
      </c>
      <c r="D83" s="98">
        <v>4904.0939366380053</v>
      </c>
      <c r="E83" s="98">
        <v>5240.3678181517325</v>
      </c>
      <c r="F83" s="98">
        <v>5421.4844670163538</v>
      </c>
      <c r="G83" s="98">
        <v>5480.7614543041964</v>
      </c>
      <c r="H83" s="98">
        <v>5517.8518493424017</v>
      </c>
      <c r="I83" s="98">
        <v>6157.7028128524516</v>
      </c>
      <c r="J83" s="98">
        <v>5198.9340197294514</v>
      </c>
      <c r="K83" s="98">
        <v>4575.8695778591264</v>
      </c>
      <c r="L83" s="98">
        <v>4462.287427185368</v>
      </c>
      <c r="M83" s="98">
        <v>5216.6276588667733</v>
      </c>
      <c r="N83" s="98">
        <v>5748.1511891358323</v>
      </c>
      <c r="O83" s="98">
        <v>4781.8728377853795</v>
      </c>
      <c r="P83" s="98">
        <v>4537.8224842017562</v>
      </c>
      <c r="Q83" s="98">
        <v>4641.7340304991576</v>
      </c>
      <c r="R83" s="98">
        <v>3922.7138212583077</v>
      </c>
      <c r="S83" s="98">
        <v>3911.3941586061983</v>
      </c>
      <c r="T83" s="98">
        <v>3692.1450349928582</v>
      </c>
      <c r="U83" s="98">
        <v>3549.0025780200208</v>
      </c>
      <c r="V83" s="98">
        <v>3469.0224599872736</v>
      </c>
      <c r="W83" s="98">
        <v>3701.2312967714611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42.114246395371161</v>
      </c>
      <c r="D84" s="98">
        <v>46.881947672084017</v>
      </c>
      <c r="E84" s="98">
        <v>47.209680759721792</v>
      </c>
      <c r="F84" s="98">
        <v>52.027865043816981</v>
      </c>
      <c r="G84" s="98">
        <v>51.850044152781052</v>
      </c>
      <c r="H84" s="98">
        <v>50.865242244126691</v>
      </c>
      <c r="I84" s="98">
        <v>53.207818595177585</v>
      </c>
      <c r="J84" s="98">
        <v>45.036988007206162</v>
      </c>
      <c r="K84" s="98">
        <v>41.557799435413614</v>
      </c>
      <c r="L84" s="98">
        <v>38.253034084187405</v>
      </c>
      <c r="M84" s="98">
        <v>44.583193186662704</v>
      </c>
      <c r="N84" s="98">
        <v>43.678912157766604</v>
      </c>
      <c r="O84" s="98">
        <v>39.881604716188782</v>
      </c>
      <c r="P84" s="98">
        <v>38.946752087858663</v>
      </c>
      <c r="Q84" s="98">
        <v>37.623234473824972</v>
      </c>
      <c r="R84" s="98">
        <v>31.602541182613351</v>
      </c>
      <c r="S84" s="98">
        <v>31.396534895150644</v>
      </c>
      <c r="T84" s="98">
        <v>29.507152297982255</v>
      </c>
      <c r="U84" s="98">
        <v>28.264096444942471</v>
      </c>
      <c r="V84" s="98">
        <v>27.559346721692894</v>
      </c>
      <c r="W84" s="98">
        <v>29.368180061569962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335.13972017562315</v>
      </c>
      <c r="D85" s="122">
        <f t="shared" si="34"/>
        <v>203.22046166293555</v>
      </c>
      <c r="E85" s="122">
        <f t="shared" si="34"/>
        <v>521.06722897303951</v>
      </c>
      <c r="F85" s="122">
        <f t="shared" si="34"/>
        <v>236.83587253137111</v>
      </c>
      <c r="G85" s="122">
        <f t="shared" si="34"/>
        <v>574.55764944746852</v>
      </c>
      <c r="H85" s="122">
        <f t="shared" si="34"/>
        <v>731.02740443800599</v>
      </c>
      <c r="I85" s="122">
        <f t="shared" si="34"/>
        <v>432.75793774907231</v>
      </c>
      <c r="J85" s="122">
        <f t="shared" si="34"/>
        <v>95.942231645365538</v>
      </c>
      <c r="K85" s="122">
        <f t="shared" si="34"/>
        <v>482.48998598903569</v>
      </c>
      <c r="L85" s="122">
        <f t="shared" si="34"/>
        <v>699.72459791613073</v>
      </c>
      <c r="M85" s="122">
        <f t="shared" si="34"/>
        <v>685.90462365669123</v>
      </c>
      <c r="N85" s="122">
        <f t="shared" si="34"/>
        <v>1839.268986998899</v>
      </c>
      <c r="O85" s="122">
        <f t="shared" si="34"/>
        <v>514.11482734811761</v>
      </c>
      <c r="P85" s="122">
        <f t="shared" si="34"/>
        <v>408.82752223542144</v>
      </c>
      <c r="Q85" s="122">
        <f t="shared" si="34"/>
        <v>624.69361423526186</v>
      </c>
      <c r="R85" s="122">
        <f t="shared" si="34"/>
        <v>970.20896136666192</v>
      </c>
      <c r="S85" s="122">
        <f t="shared" si="34"/>
        <v>1427.8575150320069</v>
      </c>
      <c r="T85" s="122">
        <f t="shared" si="34"/>
        <v>835.19551815594093</v>
      </c>
      <c r="U85" s="122">
        <f t="shared" si="34"/>
        <v>941.54890353510189</v>
      </c>
      <c r="V85" s="122">
        <f t="shared" si="34"/>
        <v>1170.9311031589577</v>
      </c>
      <c r="W85" s="122">
        <f t="shared" si="34"/>
        <v>962.1564729799868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335.13972017562315</v>
      </c>
      <c r="D86" s="98">
        <f>IF(RES_hhdet_in_tes!D86=0,0,RES_hhdet_in_tes!D86*1000*11630/RES_hhdet_in_new!D83)</f>
        <v>203.22046166293555</v>
      </c>
      <c r="E86" s="98">
        <f>IF(RES_hhdet_in_tes!E86=0,0,RES_hhdet_in_tes!E86*1000*11630/RES_hhdet_in_new!E83)</f>
        <v>521.06722897303951</v>
      </c>
      <c r="F86" s="98">
        <f>IF(RES_hhdet_in_tes!F86=0,0,RES_hhdet_in_tes!F86*1000*11630/RES_hhdet_in_new!F83)</f>
        <v>236.83587253137111</v>
      </c>
      <c r="G86" s="98">
        <f>IF(RES_hhdet_in_tes!G86=0,0,RES_hhdet_in_tes!G86*1000*11630/RES_hhdet_in_new!G83)</f>
        <v>574.55764944746852</v>
      </c>
      <c r="H86" s="98">
        <f>IF(RES_hhdet_in_tes!H86=0,0,RES_hhdet_in_tes!H86*1000*11630/RES_hhdet_in_new!H83)</f>
        <v>731.02740443800599</v>
      </c>
      <c r="I86" s="98">
        <f>IF(RES_hhdet_in_tes!I86=0,0,RES_hhdet_in_tes!I86*1000*11630/RES_hhdet_in_new!I83)</f>
        <v>432.75793774907231</v>
      </c>
      <c r="J86" s="98">
        <f>IF(RES_hhdet_in_tes!J86=0,0,RES_hhdet_in_tes!J86*1000*11630/RES_hhdet_in_new!J83)</f>
        <v>95.942231645365538</v>
      </c>
      <c r="K86" s="98">
        <f>IF(RES_hhdet_in_tes!K86=0,0,RES_hhdet_in_tes!K86*1000*11630/RES_hhdet_in_new!K83)</f>
        <v>482.48998598903569</v>
      </c>
      <c r="L86" s="98">
        <f>IF(RES_hhdet_in_tes!L86=0,0,RES_hhdet_in_tes!L86*1000*11630/RES_hhdet_in_new!L83)</f>
        <v>699.72459791613073</v>
      </c>
      <c r="M86" s="98">
        <f>IF(RES_hhdet_in_tes!M86=0,0,RES_hhdet_in_tes!M86*1000*11630/RES_hhdet_in_new!M83)</f>
        <v>685.90462365669123</v>
      </c>
      <c r="N86" s="98">
        <f>IF(RES_hhdet_in_tes!N86=0,0,RES_hhdet_in_tes!N86*1000*11630/RES_hhdet_in_new!N83)</f>
        <v>1839.268986998899</v>
      </c>
      <c r="O86" s="98">
        <f>IF(RES_hhdet_in_tes!O86=0,0,RES_hhdet_in_tes!O86*1000*11630/RES_hhdet_in_new!O83)</f>
        <v>514.11482734811761</v>
      </c>
      <c r="P86" s="98">
        <f>IF(RES_hhdet_in_tes!P86=0,0,RES_hhdet_in_tes!P86*1000*11630/RES_hhdet_in_new!P83)</f>
        <v>408.82752223542144</v>
      </c>
      <c r="Q86" s="98">
        <f>IF(RES_hhdet_in_tes!Q86=0,0,RES_hhdet_in_tes!Q86*1000*11630/RES_hhdet_in_new!Q83)</f>
        <v>624.69361423526186</v>
      </c>
      <c r="R86" s="98">
        <f>IF(RES_hhdet_in_tes!R86=0,0,RES_hhdet_in_tes!R86*1000*11630/RES_hhdet_in_new!R83)</f>
        <v>970.20896136666192</v>
      </c>
      <c r="S86" s="98">
        <f>IF(RES_hhdet_in_tes!S86=0,0,RES_hhdet_in_tes!S86*1000*11630/RES_hhdet_in_new!S83)</f>
        <v>1427.8575150320069</v>
      </c>
      <c r="T86" s="98">
        <f>IF(RES_hhdet_in_tes!T86=0,0,RES_hhdet_in_tes!T86*1000*11630/RES_hhdet_in_new!T83)</f>
        <v>835.19551815594093</v>
      </c>
      <c r="U86" s="98">
        <f>IF(RES_hhdet_in_tes!U86=0,0,RES_hhdet_in_tes!U86*1000*11630/RES_hhdet_in_new!U83)</f>
        <v>941.54890353510189</v>
      </c>
      <c r="V86" s="98">
        <f>IF(RES_hhdet_in_tes!V86=0,0,RES_hhdet_in_tes!V86*1000*11630/RES_hhdet_in_new!V83)</f>
        <v>1170.9311031589577</v>
      </c>
      <c r="W86" s="98">
        <f>IF(RES_hhdet_in_tes!W86=0,0,RES_hhdet_in_tes!W86*1000*11630/RES_hhdet_in_new!W83)</f>
        <v>962.1564729799868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1026.5421735161256</v>
      </c>
      <c r="D87" s="122">
        <v>1054.0776744920574</v>
      </c>
      <c r="E87" s="122">
        <v>1049.3255102908111</v>
      </c>
      <c r="F87" s="122">
        <v>1084.4966054506658</v>
      </c>
      <c r="G87" s="122">
        <v>1045.3733145793967</v>
      </c>
      <c r="H87" s="122">
        <v>1079.3380648847244</v>
      </c>
      <c r="I87" s="122">
        <v>1078.8925732591688</v>
      </c>
      <c r="J87" s="122">
        <v>1150.9232234994236</v>
      </c>
      <c r="K87" s="122">
        <v>1234.5795172046983</v>
      </c>
      <c r="L87" s="122">
        <v>1203.9957275078821</v>
      </c>
      <c r="M87" s="122">
        <v>1192.9482077979185</v>
      </c>
      <c r="N87" s="122">
        <v>1147.798849570024</v>
      </c>
      <c r="O87" s="122">
        <v>1184.1024891346863</v>
      </c>
      <c r="P87" s="122">
        <v>1199.1655634729407</v>
      </c>
      <c r="Q87" s="122">
        <v>1210.9476400396607</v>
      </c>
      <c r="R87" s="122">
        <v>1270.6382410688705</v>
      </c>
      <c r="S87" s="122">
        <v>1280.1620071385391</v>
      </c>
      <c r="T87" s="122">
        <v>1247.171877891546</v>
      </c>
      <c r="U87" s="122">
        <v>1271.4074874936575</v>
      </c>
      <c r="V87" s="122">
        <v>1289.5017079538616</v>
      </c>
      <c r="W87" s="122">
        <v>1384.1676519534089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1036.7437357006304</v>
      </c>
      <c r="D88" s="98">
        <v>1059.0816195514326</v>
      </c>
      <c r="E88" s="98">
        <v>995.3075865848773</v>
      </c>
      <c r="F88" s="98">
        <v>1071.064841000926</v>
      </c>
      <c r="G88" s="98">
        <v>1001.059283733179</v>
      </c>
      <c r="H88" s="98">
        <v>1013.6899466215579</v>
      </c>
      <c r="I88" s="98">
        <v>1186.0801859611445</v>
      </c>
      <c r="J88" s="98">
        <v>1111.2879055851677</v>
      </c>
      <c r="K88" s="98">
        <v>1152.085203681645</v>
      </c>
      <c r="L88" s="98">
        <v>1150.9240306288302</v>
      </c>
      <c r="M88" s="98">
        <v>997.36089107137673</v>
      </c>
      <c r="N88" s="98">
        <v>1143.010972671477</v>
      </c>
      <c r="O88" s="98">
        <v>1268.1003144420358</v>
      </c>
      <c r="P88" s="98">
        <v>955.44398263213645</v>
      </c>
      <c r="Q88" s="98">
        <v>1073.3875095954759</v>
      </c>
      <c r="R88" s="98">
        <v>1252.297105880243</v>
      </c>
      <c r="S88" s="98">
        <v>1348.5470051762834</v>
      </c>
      <c r="T88" s="98">
        <v>1137.5063617839839</v>
      </c>
      <c r="U88" s="98">
        <v>1319.9918806412225</v>
      </c>
      <c r="V88" s="98">
        <v>1324.4147613776327</v>
      </c>
      <c r="W88" s="98">
        <v>1382.5037968874963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1186.7237639714681</v>
      </c>
      <c r="J89" s="98">
        <v>1111.3633116263895</v>
      </c>
      <c r="K89" s="98">
        <v>1151.7721761112937</v>
      </c>
      <c r="L89" s="98">
        <v>1151.2946288376288</v>
      </c>
      <c r="M89" s="98">
        <v>996.88302995062475</v>
      </c>
      <c r="N89" s="98">
        <v>1143.0867963737951</v>
      </c>
      <c r="O89" s="98">
        <v>1268.0425323638137</v>
      </c>
      <c r="P89" s="98">
        <v>0</v>
      </c>
      <c r="Q89" s="98">
        <v>1073.2813110891307</v>
      </c>
      <c r="R89" s="98">
        <v>1252.3885921784749</v>
      </c>
      <c r="S89" s="98">
        <v>1348.7153712919214</v>
      </c>
      <c r="T89" s="98">
        <v>1137.4996981522249</v>
      </c>
      <c r="U89" s="98">
        <v>1320.3468165523097</v>
      </c>
      <c r="V89" s="98">
        <v>1324.722891022951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249.99352637245934</v>
      </c>
      <c r="J90" s="101">
        <v>221.64744279574643</v>
      </c>
      <c r="K90" s="101">
        <v>229.03277697356694</v>
      </c>
      <c r="L90" s="101">
        <v>232.47617629711135</v>
      </c>
      <c r="M90" s="101">
        <v>189.42191544032437</v>
      </c>
      <c r="N90" s="101">
        <v>189.96388278306938</v>
      </c>
      <c r="O90" s="101">
        <v>234.3730300039575</v>
      </c>
      <c r="P90" s="101">
        <v>0</v>
      </c>
      <c r="Q90" s="101">
        <v>175.73528549846452</v>
      </c>
      <c r="R90" s="101">
        <v>249.12471138691345</v>
      </c>
      <c r="S90" s="101">
        <v>281.86999010546555</v>
      </c>
      <c r="T90" s="101">
        <v>221.82334594995967</v>
      </c>
      <c r="U90" s="101">
        <v>258.86058011307682</v>
      </c>
      <c r="V90" s="101">
        <v>255.08351731017913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936.73023759900877</v>
      </c>
      <c r="J91" s="104">
        <v>889.7158688306431</v>
      </c>
      <c r="K91" s="104">
        <v>922.73939913772665</v>
      </c>
      <c r="L91" s="104">
        <v>918.81845254051768</v>
      </c>
      <c r="M91" s="104">
        <v>807.46111451030026</v>
      </c>
      <c r="N91" s="104">
        <v>953.12291359072583</v>
      </c>
      <c r="O91" s="104">
        <v>1033.6695023598561</v>
      </c>
      <c r="P91" s="104">
        <v>0</v>
      </c>
      <c r="Q91" s="104">
        <v>897.54602559066586</v>
      </c>
      <c r="R91" s="104">
        <v>1003.2638807915615</v>
      </c>
      <c r="S91" s="104">
        <v>1066.8453811864561</v>
      </c>
      <c r="T91" s="104">
        <v>915.67635220226543</v>
      </c>
      <c r="U91" s="104">
        <v>1061.4862364392332</v>
      </c>
      <c r="V91" s="104">
        <v>1069.6393737127719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1020.348409211479</v>
      </c>
      <c r="D92" s="101">
        <v>1068.4897500366628</v>
      </c>
      <c r="E92" s="101">
        <v>1073.3177372063994</v>
      </c>
      <c r="F92" s="101">
        <v>1093.6663877653205</v>
      </c>
      <c r="G92" s="101">
        <v>1077.7008569010118</v>
      </c>
      <c r="H92" s="101">
        <v>1106.9668095830878</v>
      </c>
      <c r="I92" s="101">
        <v>1059.7753423197014</v>
      </c>
      <c r="J92" s="101">
        <v>1149.6500044959996</v>
      </c>
      <c r="K92" s="101">
        <v>1225.1147492109035</v>
      </c>
      <c r="L92" s="101">
        <v>1160.6652513660501</v>
      </c>
      <c r="M92" s="101">
        <v>970.89998621868097</v>
      </c>
      <c r="N92" s="101">
        <v>868.32565302050887</v>
      </c>
      <c r="O92" s="101">
        <v>1316.0602394910568</v>
      </c>
      <c r="P92" s="101">
        <v>1293.7917410242337</v>
      </c>
      <c r="Q92" s="101">
        <v>1228.7636579802031</v>
      </c>
      <c r="R92" s="101">
        <v>1212.5398963112491</v>
      </c>
      <c r="S92" s="101">
        <v>1266.473389063111</v>
      </c>
      <c r="T92" s="101">
        <v>1266.6325096888995</v>
      </c>
      <c r="U92" s="101">
        <v>1283.2321569143451</v>
      </c>
      <c r="V92" s="101">
        <v>1318.1657873718043</v>
      </c>
      <c r="W92" s="101">
        <v>1359.6417804918431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1020.3577559387918</v>
      </c>
      <c r="D93" s="104">
        <v>1068.5021467836809</v>
      </c>
      <c r="E93" s="104">
        <v>1073.3817660295106</v>
      </c>
      <c r="F93" s="104">
        <v>1093.6235351810687</v>
      </c>
      <c r="G93" s="104">
        <v>1077.5689021955493</v>
      </c>
      <c r="H93" s="104">
        <v>1106.925062941787</v>
      </c>
      <c r="I93" s="104">
        <v>1059.8810144182362</v>
      </c>
      <c r="J93" s="104">
        <v>1150.1698843748993</v>
      </c>
      <c r="K93" s="104">
        <v>1225.7855930398864</v>
      </c>
      <c r="L93" s="104">
        <v>1161.031565366633</v>
      </c>
      <c r="M93" s="104">
        <v>970.76856810681738</v>
      </c>
      <c r="N93" s="104">
        <v>868.35162327675641</v>
      </c>
      <c r="O93" s="104">
        <v>1316.6535136512432</v>
      </c>
      <c r="P93" s="104">
        <v>1294.1012599889443</v>
      </c>
      <c r="Q93" s="104">
        <v>1229.1120517374941</v>
      </c>
      <c r="R93" s="104">
        <v>1212.8440352297266</v>
      </c>
      <c r="S93" s="104">
        <v>1266.4688025682324</v>
      </c>
      <c r="T93" s="104">
        <v>1265.8808674329848</v>
      </c>
      <c r="U93" s="104">
        <v>1281.9488324438719</v>
      </c>
      <c r="V93" s="104">
        <v>0</v>
      </c>
      <c r="W93" s="104">
        <v>1358.4789489669611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199.78055067924001</v>
      </c>
      <c r="D94" s="98">
        <v>215.19377728417476</v>
      </c>
      <c r="E94" s="98">
        <v>209.98560222486978</v>
      </c>
      <c r="F94" s="98">
        <v>218.13890345358686</v>
      </c>
      <c r="G94" s="98">
        <v>244.43009994948162</v>
      </c>
      <c r="H94" s="98">
        <v>225.49339517917232</v>
      </c>
      <c r="I94" s="98">
        <v>216.20090602307855</v>
      </c>
      <c r="J94" s="98">
        <v>230.64547900235848</v>
      </c>
      <c r="K94" s="98">
        <v>246.71905523699027</v>
      </c>
      <c r="L94" s="98">
        <v>232.38775304745209</v>
      </c>
      <c r="M94" s="98">
        <v>151.24290591210655</v>
      </c>
      <c r="N94" s="98">
        <v>8.6832565302050924</v>
      </c>
      <c r="O94" s="98">
        <v>244.52572422077543</v>
      </c>
      <c r="P94" s="98">
        <v>233.57656992775134</v>
      </c>
      <c r="Q94" s="98">
        <v>207.66966530213671</v>
      </c>
      <c r="R94" s="98">
        <v>238.3155276021235</v>
      </c>
      <c r="S94" s="98">
        <v>256.20639781193648</v>
      </c>
      <c r="T94" s="98">
        <v>250.15947007234311</v>
      </c>
      <c r="U94" s="98">
        <v>244.54104790296387</v>
      </c>
      <c r="V94" s="98">
        <v>0</v>
      </c>
      <c r="W94" s="98">
        <v>262.57237067178869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820.57720525955165</v>
      </c>
      <c r="D95" s="98">
        <v>853.30836949950606</v>
      </c>
      <c r="E95" s="98">
        <v>863.39616380464099</v>
      </c>
      <c r="F95" s="98">
        <v>875.48463172748177</v>
      </c>
      <c r="G95" s="98">
        <v>833.1388022460676</v>
      </c>
      <c r="H95" s="98">
        <v>881.43166776261478</v>
      </c>
      <c r="I95" s="98">
        <v>843.68010839515762</v>
      </c>
      <c r="J95" s="98">
        <v>919.52440537254051</v>
      </c>
      <c r="K95" s="98">
        <v>979.06653780289605</v>
      </c>
      <c r="L95" s="98">
        <v>928.64381231918082</v>
      </c>
      <c r="M95" s="98">
        <v>819.52566219471078</v>
      </c>
      <c r="N95" s="98">
        <v>859.66836674655121</v>
      </c>
      <c r="O95" s="98">
        <v>1072.1277894304678</v>
      </c>
      <c r="P95" s="98">
        <v>1060.524690061193</v>
      </c>
      <c r="Q95" s="98">
        <v>1021.4423864353572</v>
      </c>
      <c r="R95" s="98">
        <v>974.52850762760306</v>
      </c>
      <c r="S95" s="98">
        <v>1010.2624047562961</v>
      </c>
      <c r="T95" s="98">
        <v>1015.7213973606418</v>
      </c>
      <c r="U95" s="98">
        <v>1037.4077845409081</v>
      </c>
      <c r="V95" s="98">
        <v>0</v>
      </c>
      <c r="W95" s="98">
        <v>1095.9065782951723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1026.392557639005</v>
      </c>
      <c r="D96" s="101">
        <v>1054.0563834361108</v>
      </c>
      <c r="E96" s="101">
        <v>1049.0722717136375</v>
      </c>
      <c r="F96" s="101">
        <v>1084.7587299526649</v>
      </c>
      <c r="G96" s="101">
        <v>1045.4518651809515</v>
      </c>
      <c r="H96" s="101">
        <v>1079.3326751501368</v>
      </c>
      <c r="I96" s="101">
        <v>1078.0199566049735</v>
      </c>
      <c r="J96" s="101">
        <v>1149.435472717016</v>
      </c>
      <c r="K96" s="101">
        <v>1233.8930672020231</v>
      </c>
      <c r="L96" s="101">
        <v>1203.741037849398</v>
      </c>
      <c r="M96" s="101">
        <v>1194.5077416281979</v>
      </c>
      <c r="N96" s="101">
        <v>1149.9596221894053</v>
      </c>
      <c r="O96" s="101">
        <v>1184.4665293213457</v>
      </c>
      <c r="P96" s="101">
        <v>1201.1316770757583</v>
      </c>
      <c r="Q96" s="101">
        <v>1208.7327224187893</v>
      </c>
      <c r="R96" s="101">
        <v>1265.6315941027008</v>
      </c>
      <c r="S96" s="101">
        <v>1273.3735782488111</v>
      </c>
      <c r="T96" s="101">
        <v>1241.3882410224123</v>
      </c>
      <c r="U96" s="101">
        <v>1266.7167179901032</v>
      </c>
      <c r="V96" s="101">
        <v>1286.7439009086543</v>
      </c>
      <c r="W96" s="101">
        <v>1387.3076598777368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1026.6958187414177</v>
      </c>
      <c r="D97" s="104">
        <v>1053.8073857706418</v>
      </c>
      <c r="E97" s="104">
        <v>1049.0860457011893</v>
      </c>
      <c r="F97" s="104">
        <v>1084.1583997496741</v>
      </c>
      <c r="G97" s="104">
        <v>1045.0714603415845</v>
      </c>
      <c r="H97" s="104">
        <v>1079.2368611308118</v>
      </c>
      <c r="I97" s="104">
        <v>1078.8753732272589</v>
      </c>
      <c r="J97" s="104">
        <v>1151.2107103273029</v>
      </c>
      <c r="K97" s="104">
        <v>1235.2535611955038</v>
      </c>
      <c r="L97" s="104">
        <v>1204.5370877685725</v>
      </c>
      <c r="M97" s="104">
        <v>1194.2228020239295</v>
      </c>
      <c r="N97" s="104">
        <v>1148.2907297448075</v>
      </c>
      <c r="O97" s="104">
        <v>1181.9465032831124</v>
      </c>
      <c r="P97" s="104">
        <v>1199.7897676358755</v>
      </c>
      <c r="Q97" s="104">
        <v>1212.9587105173307</v>
      </c>
      <c r="R97" s="104">
        <v>1272.4719913006759</v>
      </c>
      <c r="S97" s="104">
        <v>1280.3280568356006</v>
      </c>
      <c r="T97" s="104">
        <v>1250.0329405633322</v>
      </c>
      <c r="U97" s="104">
        <v>1271.0764253041973</v>
      </c>
      <c r="V97" s="104">
        <v>1287.4325315469544</v>
      </c>
      <c r="W97" s="104">
        <v>1382.4796540803345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201.14260296871805</v>
      </c>
      <c r="D98" s="98">
        <v>211.72586409416493</v>
      </c>
      <c r="E98" s="98">
        <v>203.87527178192789</v>
      </c>
      <c r="F98" s="98">
        <v>215.39527714090215</v>
      </c>
      <c r="G98" s="98">
        <v>235.53078646576247</v>
      </c>
      <c r="H98" s="98">
        <v>219.09170141260316</v>
      </c>
      <c r="I98" s="98">
        <v>221.82605411464618</v>
      </c>
      <c r="J98" s="98">
        <v>232.52334640740668</v>
      </c>
      <c r="K98" s="98">
        <v>251.72120583439272</v>
      </c>
      <c r="L98" s="98">
        <v>247.27244076171331</v>
      </c>
      <c r="M98" s="98">
        <v>239.79299050612778</v>
      </c>
      <c r="N98" s="98">
        <v>192.1268877022855</v>
      </c>
      <c r="O98" s="98">
        <v>215.85648668458666</v>
      </c>
      <c r="P98" s="98">
        <v>215.01207903180847</v>
      </c>
      <c r="Q98" s="98">
        <v>207.74571625402191</v>
      </c>
      <c r="R98" s="98">
        <v>255.04038941070252</v>
      </c>
      <c r="S98" s="98">
        <v>264.38468833169776</v>
      </c>
      <c r="T98" s="98">
        <v>251.35128606843213</v>
      </c>
      <c r="U98" s="98">
        <v>246.55093143975157</v>
      </c>
      <c r="V98" s="98">
        <v>246.08616435713878</v>
      </c>
      <c r="W98" s="98">
        <v>271.93841714028662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825.55321577269979</v>
      </c>
      <c r="D99" s="98">
        <v>842.081521676477</v>
      </c>
      <c r="E99" s="98">
        <v>845.21077391926144</v>
      </c>
      <c r="F99" s="98">
        <v>868.76312260877205</v>
      </c>
      <c r="G99" s="98">
        <v>809.54067387582199</v>
      </c>
      <c r="H99" s="98">
        <v>860.14515971820845</v>
      </c>
      <c r="I99" s="98">
        <v>857.04931911261281</v>
      </c>
      <c r="J99" s="98">
        <v>918.68736391989637</v>
      </c>
      <c r="K99" s="98">
        <v>983.53235536111094</v>
      </c>
      <c r="L99" s="98">
        <v>957.26464700685926</v>
      </c>
      <c r="M99" s="98">
        <v>954.42981151780157</v>
      </c>
      <c r="N99" s="98">
        <v>956.16384204252211</v>
      </c>
      <c r="O99" s="98">
        <v>966.09001659852572</v>
      </c>
      <c r="P99" s="98">
        <v>984.77768860406684</v>
      </c>
      <c r="Q99" s="98">
        <v>1005.2129942633086</v>
      </c>
      <c r="R99" s="98">
        <v>1017.4316018899733</v>
      </c>
      <c r="S99" s="98">
        <v>1015.9433685039029</v>
      </c>
      <c r="T99" s="98">
        <v>998.68165449490004</v>
      </c>
      <c r="U99" s="98">
        <v>1024.5254938644459</v>
      </c>
      <c r="V99" s="98">
        <v>1041.3463671898155</v>
      </c>
      <c r="W99" s="98">
        <v>1110.5412369400476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470.71411574174488</v>
      </c>
      <c r="D100" s="122">
        <v>532.74785874740451</v>
      </c>
      <c r="E100" s="122">
        <v>515.61602425585397</v>
      </c>
      <c r="F100" s="122">
        <v>554.83793851877681</v>
      </c>
      <c r="G100" s="122">
        <v>541.82840269004771</v>
      </c>
      <c r="H100" s="122">
        <v>558.2529121525838</v>
      </c>
      <c r="I100" s="122">
        <v>541.07714395146718</v>
      </c>
      <c r="J100" s="122">
        <v>535.31753198851197</v>
      </c>
      <c r="K100" s="122">
        <v>560.98773016617997</v>
      </c>
      <c r="L100" s="122">
        <v>539.22433553061683</v>
      </c>
      <c r="M100" s="122">
        <v>505.73182742299571</v>
      </c>
      <c r="N100" s="122">
        <v>504.36354930525744</v>
      </c>
      <c r="O100" s="122">
        <v>567.50471298060813</v>
      </c>
      <c r="P100" s="122">
        <v>571.22883736459289</v>
      </c>
      <c r="Q100" s="122">
        <v>561.8988979330652</v>
      </c>
      <c r="R100" s="122">
        <v>592.09723264356398</v>
      </c>
      <c r="S100" s="122">
        <v>590.95624870836446</v>
      </c>
      <c r="T100" s="122">
        <v>614.89243102376452</v>
      </c>
      <c r="U100" s="122">
        <v>649.7357618071768</v>
      </c>
      <c r="V100" s="122">
        <v>746.57784942228284</v>
      </c>
      <c r="W100" s="122">
        <v>732.88690058132329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478.23631950036747</v>
      </c>
      <c r="D101" s="98">
        <v>531.0562984923564</v>
      </c>
      <c r="E101" s="98">
        <v>496.20652191113618</v>
      </c>
      <c r="F101" s="98">
        <v>545.51013588763192</v>
      </c>
      <c r="G101" s="98">
        <v>519.09356389262473</v>
      </c>
      <c r="H101" s="98">
        <v>527.95285474303159</v>
      </c>
      <c r="I101" s="98">
        <v>605.54901472696861</v>
      </c>
      <c r="J101" s="98">
        <v>524.49518101410513</v>
      </c>
      <c r="K101" s="98">
        <v>520.53032788722692</v>
      </c>
      <c r="L101" s="98">
        <v>529.2737601011745</v>
      </c>
      <c r="M101" s="98">
        <v>443.13646514542813</v>
      </c>
      <c r="N101" s="98">
        <v>530.37790213858352</v>
      </c>
      <c r="O101" s="98">
        <v>584.53715821106732</v>
      </c>
      <c r="P101" s="98">
        <v>576.60638191122769</v>
      </c>
      <c r="Q101" s="98">
        <v>570.44490192474348</v>
      </c>
      <c r="R101" s="98">
        <v>587.44438045518211</v>
      </c>
      <c r="S101" s="98">
        <v>594.68239851528972</v>
      </c>
      <c r="T101" s="98">
        <v>586.4009866221736</v>
      </c>
      <c r="U101" s="98">
        <v>659.14099541378584</v>
      </c>
      <c r="V101" s="98">
        <v>748.06358935458229</v>
      </c>
      <c r="W101" s="98">
        <v>734.85053432060067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486.05190415620183</v>
      </c>
      <c r="D102" s="98">
        <v>516.10635768195516</v>
      </c>
      <c r="E102" s="98">
        <v>498.44065677242645</v>
      </c>
      <c r="F102" s="98">
        <v>570.02647810917279</v>
      </c>
      <c r="G102" s="98">
        <v>529.46475560723911</v>
      </c>
      <c r="H102" s="98">
        <v>531.5267295321695</v>
      </c>
      <c r="I102" s="98">
        <v>552.61897016816647</v>
      </c>
      <c r="J102" s="98">
        <v>558.41144870143228</v>
      </c>
      <c r="K102" s="98">
        <v>493.10090008532683</v>
      </c>
      <c r="L102" s="98">
        <v>612.99372178825729</v>
      </c>
      <c r="M102" s="98">
        <v>574.0037546126207</v>
      </c>
      <c r="N102" s="98">
        <v>180.31503215956121</v>
      </c>
      <c r="O102" s="98">
        <v>654.61442381703841</v>
      </c>
      <c r="P102" s="98">
        <v>636.47372302531517</v>
      </c>
      <c r="Q102" s="98">
        <v>558.61423864860046</v>
      </c>
      <c r="R102" s="98">
        <v>528.33860090394182</v>
      </c>
      <c r="S102" s="98">
        <v>529.44434270733927</v>
      </c>
      <c r="T102" s="98">
        <v>642.90930238208659</v>
      </c>
      <c r="U102" s="98">
        <v>669.81510222019676</v>
      </c>
      <c r="V102" s="98">
        <v>755.92301808481716</v>
      </c>
      <c r="W102" s="98">
        <v>736.91156302869558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470.03191460835427</v>
      </c>
      <c r="D103" s="33">
        <v>533.18542892593348</v>
      </c>
      <c r="E103" s="33">
        <v>516.71320946697404</v>
      </c>
      <c r="F103" s="33">
        <v>554.65432424284143</v>
      </c>
      <c r="G103" s="33">
        <v>543.74654178825665</v>
      </c>
      <c r="H103" s="33">
        <v>562.17281750549876</v>
      </c>
      <c r="I103" s="33">
        <v>535.50897992156001</v>
      </c>
      <c r="J103" s="33">
        <v>535.90117434121828</v>
      </c>
      <c r="K103" s="33">
        <v>568.25419047110324</v>
      </c>
      <c r="L103" s="33">
        <v>537.50929315980966</v>
      </c>
      <c r="M103" s="33">
        <v>510.34517293490404</v>
      </c>
      <c r="N103" s="33">
        <v>522.11937541415352</v>
      </c>
      <c r="O103" s="33">
        <v>547.3049201280885</v>
      </c>
      <c r="P103" s="33">
        <v>558.3947516689783</v>
      </c>
      <c r="Q103" s="33">
        <v>561.44223423701374</v>
      </c>
      <c r="R103" s="33">
        <v>600.81205262448771</v>
      </c>
      <c r="S103" s="33">
        <v>603.66381812303382</v>
      </c>
      <c r="T103" s="33">
        <v>610.50850951721588</v>
      </c>
      <c r="U103" s="33">
        <v>636.19755222655522</v>
      </c>
      <c r="V103" s="33">
        <v>739.70582119952303</v>
      </c>
      <c r="W103" s="33">
        <v>730.669270786742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9495.5092662491752</v>
      </c>
      <c r="G105" s="117">
        <f t="shared" si="35"/>
        <v>8052.4960793738965</v>
      </c>
      <c r="H105" s="117">
        <f t="shared" si="35"/>
        <v>8240.5912297694776</v>
      </c>
      <c r="I105" s="117">
        <f t="shared" si="35"/>
        <v>7183.0256552727751</v>
      </c>
      <c r="J105" s="117">
        <f t="shared" si="35"/>
        <v>6954.9502659929667</v>
      </c>
      <c r="K105" s="117">
        <f t="shared" si="35"/>
        <v>7416.0082188581091</v>
      </c>
      <c r="L105" s="117">
        <f t="shared" si="35"/>
        <v>6739.3710521979156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7632.0145962703136</v>
      </c>
      <c r="G106" s="122">
        <f t="shared" si="38"/>
        <v>5889.6585107406709</v>
      </c>
      <c r="H106" s="122">
        <f t="shared" si="38"/>
        <v>5864.7718084833605</v>
      </c>
      <c r="I106" s="122">
        <f t="shared" si="38"/>
        <v>5568.6413021239559</v>
      </c>
      <c r="J106" s="122">
        <f t="shared" si="38"/>
        <v>5268.134254259493</v>
      </c>
      <c r="K106" s="122">
        <f t="shared" si="38"/>
        <v>5029.4164054937055</v>
      </c>
      <c r="L106" s="122">
        <f t="shared" si="38"/>
        <v>4997.3246712695345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7595.568745688618</v>
      </c>
      <c r="G107" s="98">
        <v>5861.9304881687895</v>
      </c>
      <c r="H107" s="98">
        <v>5837.8642016002486</v>
      </c>
      <c r="I107" s="98">
        <v>5544.6858880786112</v>
      </c>
      <c r="J107" s="98">
        <v>5245.4144364879621</v>
      </c>
      <c r="K107" s="98">
        <v>5006.6812018691217</v>
      </c>
      <c r="L107" s="98">
        <v>4975.9962653959747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36.445850581695453</v>
      </c>
      <c r="G108" s="98">
        <v>27.728022571881084</v>
      </c>
      <c r="H108" s="98">
        <v>26.907606883111644</v>
      </c>
      <c r="I108" s="98">
        <v>23.955414045344661</v>
      </c>
      <c r="J108" s="98">
        <v>22.719817771531169</v>
      </c>
      <c r="K108" s="98">
        <v>22.735203624583953</v>
      </c>
      <c r="L108" s="98">
        <v>21.328405873559415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223.89809620475745</v>
      </c>
      <c r="G109" s="122">
        <f t="shared" si="41"/>
        <v>574.72541104131471</v>
      </c>
      <c r="H109" s="122">
        <f t="shared" si="41"/>
        <v>736.9316453078095</v>
      </c>
      <c r="I109" s="122">
        <f t="shared" si="41"/>
        <v>0</v>
      </c>
      <c r="J109" s="122">
        <f t="shared" si="41"/>
        <v>0</v>
      </c>
      <c r="K109" s="122">
        <f t="shared" si="41"/>
        <v>583.6282592951884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223.89809620475745</v>
      </c>
      <c r="G110" s="98">
        <f>IF(RES_hhdet_in_tes!G110=0,0,RES_hhdet_in_tes!G110*1000*11630/RES_hhdet_in_new!G107)</f>
        <v>574.72541104131471</v>
      </c>
      <c r="H110" s="98">
        <f>IF(RES_hhdet_in_tes!H110=0,0,RES_hhdet_in_tes!H110*1000*11630/RES_hhdet_in_new!H107)</f>
        <v>736.9316453078095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583.6282592951884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1084.4354752279776</v>
      </c>
      <c r="G111" s="122">
        <v>1045.2057208731255</v>
      </c>
      <c r="H111" s="122">
        <v>1079.2687991372534</v>
      </c>
      <c r="I111" s="122">
        <v>1078.8753732272589</v>
      </c>
      <c r="J111" s="122">
        <v>1150.9148373922551</v>
      </c>
      <c r="K111" s="122">
        <v>1234.7093635981118</v>
      </c>
      <c r="L111" s="122">
        <v>1204.5370877685721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1084.7587299526651</v>
      </c>
      <c r="G116" s="101">
        <v>1045.4518651809515</v>
      </c>
      <c r="H116" s="101">
        <v>1079.3326751501365</v>
      </c>
      <c r="I116" s="101">
        <v>0</v>
      </c>
      <c r="J116" s="101">
        <v>1149.4354727170162</v>
      </c>
      <c r="K116" s="101">
        <v>1233.8930672020231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1084.1583997496741</v>
      </c>
      <c r="G117" s="104">
        <v>1045.0714603415843</v>
      </c>
      <c r="H117" s="104">
        <v>1079.2368611308116</v>
      </c>
      <c r="I117" s="104">
        <v>1078.8753732272589</v>
      </c>
      <c r="J117" s="104">
        <v>1151.2107103273026</v>
      </c>
      <c r="K117" s="104">
        <v>1235.2535611955043</v>
      </c>
      <c r="L117" s="104">
        <v>1204.5370877685721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215.3952771409021</v>
      </c>
      <c r="G118" s="98">
        <v>235.5307864657625</v>
      </c>
      <c r="H118" s="98">
        <v>219.09170141260319</v>
      </c>
      <c r="I118" s="98">
        <v>221.82605411464624</v>
      </c>
      <c r="J118" s="98">
        <v>232.52334640740668</v>
      </c>
      <c r="K118" s="98">
        <v>251.72120583439278</v>
      </c>
      <c r="L118" s="98">
        <v>247.27244076171328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868.76312260877182</v>
      </c>
      <c r="G119" s="98">
        <v>809.54067387582177</v>
      </c>
      <c r="H119" s="98">
        <v>860.14515971820856</v>
      </c>
      <c r="I119" s="98">
        <v>857.04931911261269</v>
      </c>
      <c r="J119" s="98">
        <v>918.68736391989626</v>
      </c>
      <c r="K119" s="98">
        <v>983.5323553611114</v>
      </c>
      <c r="L119" s="98">
        <v>957.26464700685904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555.16109854612705</v>
      </c>
      <c r="G120" s="122">
        <v>542.9064367187849</v>
      </c>
      <c r="H120" s="122">
        <v>559.61897684105463</v>
      </c>
      <c r="I120" s="122">
        <v>535.50897992156001</v>
      </c>
      <c r="J120" s="122">
        <v>535.90117434121817</v>
      </c>
      <c r="K120" s="122">
        <v>568.25419047110324</v>
      </c>
      <c r="L120" s="122">
        <v>537.50929315980966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570.0264781091729</v>
      </c>
      <c r="G121" s="98">
        <v>529.46475560723911</v>
      </c>
      <c r="H121" s="98">
        <v>531.5267295321695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554.65432424284143</v>
      </c>
      <c r="G122" s="33">
        <v>543.74654178825654</v>
      </c>
      <c r="H122" s="33">
        <v>562.17281750549864</v>
      </c>
      <c r="I122" s="33">
        <v>535.50897992156001</v>
      </c>
      <c r="J122" s="33">
        <v>535.90117434121817</v>
      </c>
      <c r="K122" s="33">
        <v>568.25419047110324</v>
      </c>
      <c r="L122" s="33">
        <v>537.50929315980966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6377.8089094274947</v>
      </c>
      <c r="D124" s="117">
        <f t="shared" si="42"/>
        <v>5976.1448514160693</v>
      </c>
      <c r="E124" s="117">
        <f t="shared" si="42"/>
        <v>8251.1741867576548</v>
      </c>
      <c r="F124" s="117">
        <f t="shared" si="42"/>
        <v>7213.4093166086004</v>
      </c>
      <c r="G124" s="117">
        <f t="shared" si="42"/>
        <v>7871.0686644572788</v>
      </c>
      <c r="H124" s="117">
        <f t="shared" si="42"/>
        <v>8882.1363064727302</v>
      </c>
      <c r="I124" s="117">
        <f t="shared" si="42"/>
        <v>6691.2776951870201</v>
      </c>
      <c r="J124" s="117">
        <f t="shared" si="42"/>
        <v>6641.687973298267</v>
      </c>
      <c r="K124" s="117">
        <f t="shared" si="42"/>
        <v>7523.6848403061449</v>
      </c>
      <c r="L124" s="117">
        <f t="shared" si="42"/>
        <v>7294.0569001833874</v>
      </c>
      <c r="M124" s="117">
        <f t="shared" si="42"/>
        <v>8096.7910993783707</v>
      </c>
      <c r="N124" s="117">
        <f t="shared" si="42"/>
        <v>8127.5466642081992</v>
      </c>
      <c r="O124" s="117">
        <f t="shared" si="42"/>
        <v>6349.1204136316128</v>
      </c>
      <c r="P124" s="117">
        <f t="shared" si="42"/>
        <v>7006.1322784480726</v>
      </c>
      <c r="Q124" s="117">
        <f t="shared" si="42"/>
        <v>7175.9340351532092</v>
      </c>
      <c r="R124" s="117">
        <f t="shared" ref="R124:V124" si="43">R125+R128+R130+R139</f>
        <v>6506.0426735175879</v>
      </c>
      <c r="S124" s="117">
        <f t="shared" si="43"/>
        <v>6911.7149365221212</v>
      </c>
      <c r="T124" s="117">
        <f t="shared" si="43"/>
        <v>6481.7214968500402</v>
      </c>
      <c r="U124" s="117">
        <f t="shared" si="43"/>
        <v>6430.9215773690967</v>
      </c>
      <c r="V124" s="117">
        <f t="shared" si="43"/>
        <v>7030.793135694541</v>
      </c>
      <c r="W124" s="117">
        <f t="shared" ref="W124" si="44">W125+W128+W130+W139</f>
        <v>6535.2912007624054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4544.7364002764161</v>
      </c>
      <c r="D125" s="122">
        <f t="shared" si="45"/>
        <v>4195.2913875612021</v>
      </c>
      <c r="E125" s="122">
        <f t="shared" si="45"/>
        <v>6154.6171102445369</v>
      </c>
      <c r="F125" s="122">
        <f t="shared" si="45"/>
        <v>5339.0315853917764</v>
      </c>
      <c r="G125" s="122">
        <f t="shared" si="45"/>
        <v>5707.1595704368829</v>
      </c>
      <c r="H125" s="122">
        <f t="shared" si="45"/>
        <v>6504.0732805416892</v>
      </c>
      <c r="I125" s="122">
        <f t="shared" si="45"/>
        <v>4644.5268880635695</v>
      </c>
      <c r="J125" s="122">
        <f t="shared" si="45"/>
        <v>4868.8278874432208</v>
      </c>
      <c r="K125" s="122">
        <f t="shared" si="45"/>
        <v>5229.802994877773</v>
      </c>
      <c r="L125" s="122">
        <f t="shared" si="45"/>
        <v>4843.8755802528312</v>
      </c>
      <c r="M125" s="122">
        <f t="shared" si="45"/>
        <v>5714.9185809886621</v>
      </c>
      <c r="N125" s="122">
        <f t="shared" si="45"/>
        <v>4678.9846356984363</v>
      </c>
      <c r="O125" s="122">
        <f t="shared" si="45"/>
        <v>4069.8771840928744</v>
      </c>
      <c r="P125" s="122">
        <f t="shared" si="45"/>
        <v>4790.281169718648</v>
      </c>
      <c r="Q125" s="122">
        <f t="shared" si="45"/>
        <v>4774.3377797426447</v>
      </c>
      <c r="R125" s="122">
        <f t="shared" ref="R125:V125" si="46">SUM(R126:R127)</f>
        <v>3683.7219556602554</v>
      </c>
      <c r="S125" s="122">
        <f t="shared" si="46"/>
        <v>3613.0708297970627</v>
      </c>
      <c r="T125" s="122">
        <f t="shared" si="46"/>
        <v>3769.2761926664662</v>
      </c>
      <c r="U125" s="122">
        <f t="shared" si="46"/>
        <v>3575.3897916049086</v>
      </c>
      <c r="V125" s="122">
        <f t="shared" si="46"/>
        <v>3810.974076321816</v>
      </c>
      <c r="W125" s="122">
        <f t="shared" ref="W125" si="47">SUM(W126:W127)</f>
        <v>3470.2278512403304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4523.738600530156</v>
      </c>
      <c r="D126" s="98">
        <v>4175.3337987389787</v>
      </c>
      <c r="E126" s="98">
        <v>6127.0184193107943</v>
      </c>
      <c r="F126" s="98">
        <v>5313.5356242719909</v>
      </c>
      <c r="G126" s="98">
        <v>5680.2907377020456</v>
      </c>
      <c r="H126" s="98">
        <v>6474.232554817524</v>
      </c>
      <c r="I126" s="98">
        <v>4624.5468680529675</v>
      </c>
      <c r="J126" s="98">
        <v>4847.8301533262102</v>
      </c>
      <c r="K126" s="98">
        <v>5206.1619545624135</v>
      </c>
      <c r="L126" s="98">
        <v>4823.2020897008533</v>
      </c>
      <c r="M126" s="98">
        <v>5690.6016077048389</v>
      </c>
      <c r="N126" s="98">
        <v>4661.2746452100018</v>
      </c>
      <c r="O126" s="98">
        <v>4052.9759416391398</v>
      </c>
      <c r="P126" s="98">
        <v>4769.8122448485701</v>
      </c>
      <c r="Q126" s="98">
        <v>4755.0668570523203</v>
      </c>
      <c r="R126" s="98">
        <v>3668.9429117700897</v>
      </c>
      <c r="S126" s="98">
        <v>3598.6278409290412</v>
      </c>
      <c r="T126" s="98">
        <v>3754.2743517291565</v>
      </c>
      <c r="U126" s="98">
        <v>3561.2091371393276</v>
      </c>
      <c r="V126" s="98">
        <v>3795.895993804425</v>
      </c>
      <c r="W126" s="98">
        <v>3456.5146385078947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20.997799746260306</v>
      </c>
      <c r="D127" s="98">
        <v>19.95758882222383</v>
      </c>
      <c r="E127" s="98">
        <v>27.598690933742262</v>
      </c>
      <c r="F127" s="98">
        <v>25.495961119785225</v>
      </c>
      <c r="G127" s="98">
        <v>26.868832734837124</v>
      </c>
      <c r="H127" s="98">
        <v>29.840725724164827</v>
      </c>
      <c r="I127" s="98">
        <v>19.980020010601557</v>
      </c>
      <c r="J127" s="98">
        <v>20.997734117011042</v>
      </c>
      <c r="K127" s="98">
        <v>23.641040315359099</v>
      </c>
      <c r="L127" s="98">
        <v>20.67349055197764</v>
      </c>
      <c r="M127" s="98">
        <v>24.3169732838237</v>
      </c>
      <c r="N127" s="98">
        <v>17.709990488433998</v>
      </c>
      <c r="O127" s="98">
        <v>16.901242453734383</v>
      </c>
      <c r="P127" s="98">
        <v>20.468924870077661</v>
      </c>
      <c r="Q127" s="98">
        <v>19.270922690324305</v>
      </c>
      <c r="R127" s="98">
        <v>14.779043890165612</v>
      </c>
      <c r="S127" s="98">
        <v>14.442988868021754</v>
      </c>
      <c r="T127" s="98">
        <v>15.001840937309646</v>
      </c>
      <c r="U127" s="98">
        <v>14.180654465581021</v>
      </c>
      <c r="V127" s="98">
        <v>15.078082517390932</v>
      </c>
      <c r="W127" s="98">
        <v>13.713212732435766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335.79217026370173</v>
      </c>
      <c r="D128" s="122">
        <f t="shared" si="48"/>
        <v>202.81282244152428</v>
      </c>
      <c r="E128" s="122">
        <f t="shared" si="48"/>
        <v>520.68916922558049</v>
      </c>
      <c r="F128" s="122">
        <f t="shared" si="48"/>
        <v>236.91542737945261</v>
      </c>
      <c r="G128" s="122">
        <f t="shared" si="48"/>
        <v>575.2087797638053</v>
      </c>
      <c r="H128" s="122">
        <f t="shared" si="48"/>
        <v>732.39947036741717</v>
      </c>
      <c r="I128" s="122">
        <f t="shared" si="48"/>
        <v>432.80887172617122</v>
      </c>
      <c r="J128" s="122">
        <f t="shared" si="48"/>
        <v>97.029899434867389</v>
      </c>
      <c r="K128" s="122">
        <f t="shared" si="48"/>
        <v>483.03217749284386</v>
      </c>
      <c r="L128" s="122">
        <f t="shared" si="48"/>
        <v>699.37458886129036</v>
      </c>
      <c r="M128" s="122">
        <f t="shared" si="48"/>
        <v>685.97460710989731</v>
      </c>
      <c r="N128" s="122">
        <f t="shared" si="48"/>
        <v>1839.0922805104676</v>
      </c>
      <c r="O128" s="122">
        <f t="shared" si="48"/>
        <v>513.15085706635466</v>
      </c>
      <c r="P128" s="122">
        <f t="shared" si="48"/>
        <v>408.67444008672624</v>
      </c>
      <c r="Q128" s="122">
        <f t="shared" si="48"/>
        <v>625.56654915506874</v>
      </c>
      <c r="R128" s="122">
        <f t="shared" si="48"/>
        <v>970.12198611239319</v>
      </c>
      <c r="S128" s="122">
        <f t="shared" si="48"/>
        <v>1429.8330040015589</v>
      </c>
      <c r="T128" s="122">
        <f t="shared" si="48"/>
        <v>835.52635941657581</v>
      </c>
      <c r="U128" s="122">
        <f t="shared" si="48"/>
        <v>942.82126691825727</v>
      </c>
      <c r="V128" s="122">
        <f t="shared" si="48"/>
        <v>1173.0077196962193</v>
      </c>
      <c r="W128" s="122">
        <f t="shared" si="48"/>
        <v>960.41345458306841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335.79217026370173</v>
      </c>
      <c r="D129" s="98">
        <f>IF(RES_hhdet_in_tes!D129=0,0,RES_hhdet_in_tes!D129*1000*11630/RES_hhdet_in_new!D126)</f>
        <v>202.81282244152428</v>
      </c>
      <c r="E129" s="98">
        <f>IF(RES_hhdet_in_tes!E129=0,0,RES_hhdet_in_tes!E129*1000*11630/RES_hhdet_in_new!E126)</f>
        <v>520.68916922558049</v>
      </c>
      <c r="F129" s="98">
        <f>IF(RES_hhdet_in_tes!F129=0,0,RES_hhdet_in_tes!F129*1000*11630/RES_hhdet_in_new!F126)</f>
        <v>236.91542737945261</v>
      </c>
      <c r="G129" s="98">
        <f>IF(RES_hhdet_in_tes!G129=0,0,RES_hhdet_in_tes!G129*1000*11630/RES_hhdet_in_new!G126)</f>
        <v>575.2087797638053</v>
      </c>
      <c r="H129" s="98">
        <f>IF(RES_hhdet_in_tes!H129=0,0,RES_hhdet_in_tes!H129*1000*11630/RES_hhdet_in_new!H126)</f>
        <v>732.39947036741717</v>
      </c>
      <c r="I129" s="98">
        <f>IF(RES_hhdet_in_tes!I129=0,0,RES_hhdet_in_tes!I129*1000*11630/RES_hhdet_in_new!I126)</f>
        <v>432.80887172617122</v>
      </c>
      <c r="J129" s="98">
        <f>IF(RES_hhdet_in_tes!J129=0,0,RES_hhdet_in_tes!J129*1000*11630/RES_hhdet_in_new!J126)</f>
        <v>97.029899434867389</v>
      </c>
      <c r="K129" s="98">
        <f>IF(RES_hhdet_in_tes!K129=0,0,RES_hhdet_in_tes!K129*1000*11630/RES_hhdet_in_new!K126)</f>
        <v>483.03217749284386</v>
      </c>
      <c r="L129" s="98">
        <f>IF(RES_hhdet_in_tes!L129=0,0,RES_hhdet_in_tes!L129*1000*11630/RES_hhdet_in_new!L126)</f>
        <v>699.37458886129036</v>
      </c>
      <c r="M129" s="98">
        <f>IF(RES_hhdet_in_tes!M129=0,0,RES_hhdet_in_tes!M129*1000*11630/RES_hhdet_in_new!M126)</f>
        <v>685.97460710989731</v>
      </c>
      <c r="N129" s="98">
        <f>IF(RES_hhdet_in_tes!N129=0,0,RES_hhdet_in_tes!N129*1000*11630/RES_hhdet_in_new!N126)</f>
        <v>1839.0922805104676</v>
      </c>
      <c r="O129" s="98">
        <f>IF(RES_hhdet_in_tes!O129=0,0,RES_hhdet_in_tes!O129*1000*11630/RES_hhdet_in_new!O126)</f>
        <v>513.15085706635466</v>
      </c>
      <c r="P129" s="98">
        <f>IF(RES_hhdet_in_tes!P129=0,0,RES_hhdet_in_tes!P129*1000*11630/RES_hhdet_in_new!P126)</f>
        <v>408.67444008672624</v>
      </c>
      <c r="Q129" s="98">
        <f>IF(RES_hhdet_in_tes!Q129=0,0,RES_hhdet_in_tes!Q129*1000*11630/RES_hhdet_in_new!Q126)</f>
        <v>625.56654915506874</v>
      </c>
      <c r="R129" s="98">
        <f>IF(RES_hhdet_in_tes!R129=0,0,RES_hhdet_in_tes!R129*1000*11630/RES_hhdet_in_new!R126)</f>
        <v>970.12198611239319</v>
      </c>
      <c r="S129" s="98">
        <f>IF(RES_hhdet_in_tes!S129=0,0,RES_hhdet_in_tes!S129*1000*11630/RES_hhdet_in_new!S126)</f>
        <v>1429.8330040015589</v>
      </c>
      <c r="T129" s="98">
        <f>IF(RES_hhdet_in_tes!T129=0,0,RES_hhdet_in_tes!T129*1000*11630/RES_hhdet_in_new!T126)</f>
        <v>835.52635941657581</v>
      </c>
      <c r="U129" s="98">
        <f>IF(RES_hhdet_in_tes!U129=0,0,RES_hhdet_in_tes!U129*1000*11630/RES_hhdet_in_new!U126)</f>
        <v>942.82126691825727</v>
      </c>
      <c r="V129" s="98">
        <f>IF(RES_hhdet_in_tes!V129=0,0,RES_hhdet_in_tes!V129*1000*11630/RES_hhdet_in_new!V126)</f>
        <v>1173.0077196962193</v>
      </c>
      <c r="W129" s="98">
        <f>IF(RES_hhdet_in_tes!W129=0,0,RES_hhdet_in_tes!W129*1000*11630/RES_hhdet_in_new!W126)</f>
        <v>960.41345458306841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1026.7365073197871</v>
      </c>
      <c r="D130" s="122">
        <v>1045.2525492292959</v>
      </c>
      <c r="E130" s="122">
        <v>1059.7085502444213</v>
      </c>
      <c r="F130" s="122">
        <v>1082.304572562362</v>
      </c>
      <c r="G130" s="122">
        <v>1045.5303290172735</v>
      </c>
      <c r="H130" s="122">
        <v>1084.923150534124</v>
      </c>
      <c r="I130" s="122">
        <v>1077.5778792684412</v>
      </c>
      <c r="J130" s="122">
        <v>1138.888154756509</v>
      </c>
      <c r="K130" s="122">
        <v>1245.5678488126903</v>
      </c>
      <c r="L130" s="122">
        <v>1210.3355561167643</v>
      </c>
      <c r="M130" s="122">
        <v>1182.3794253609728</v>
      </c>
      <c r="N130" s="122">
        <v>1110.4816783375886</v>
      </c>
      <c r="O130" s="122">
        <v>1203.3993328781446</v>
      </c>
      <c r="P130" s="122">
        <v>1237.0792140069618</v>
      </c>
      <c r="Q130" s="122">
        <v>1214.9845151077163</v>
      </c>
      <c r="R130" s="122">
        <v>1259.6800328740394</v>
      </c>
      <c r="S130" s="122">
        <v>1278.3552671270161</v>
      </c>
      <c r="T130" s="122">
        <v>1257.2473879634451</v>
      </c>
      <c r="U130" s="122">
        <v>1266.6885274401991</v>
      </c>
      <c r="V130" s="122">
        <v>1302.0933684738013</v>
      </c>
      <c r="W130" s="122">
        <v>1372.4619269341867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1039.3460079632748</v>
      </c>
      <c r="D131" s="98">
        <v>898.98822565840192</v>
      </c>
      <c r="E131" s="98">
        <v>1168.916009617217</v>
      </c>
      <c r="F131" s="98">
        <v>1058.3931239482306</v>
      </c>
      <c r="G131" s="98">
        <v>1049.6359674516573</v>
      </c>
      <c r="H131" s="98">
        <v>1203.5074126892841</v>
      </c>
      <c r="I131" s="98">
        <v>956.73621241404453</v>
      </c>
      <c r="J131" s="98">
        <v>1081.7719351502512</v>
      </c>
      <c r="K131" s="98">
        <v>1318.0038571735668</v>
      </c>
      <c r="L131" s="98">
        <v>1259.0178212339486</v>
      </c>
      <c r="M131" s="98">
        <v>1106.9251489037324</v>
      </c>
      <c r="N131" s="98">
        <v>994.70194959179776</v>
      </c>
      <c r="O131" s="98">
        <v>1231.9083935272515</v>
      </c>
      <c r="P131" s="98">
        <v>1308.3166489542975</v>
      </c>
      <c r="Q131" s="98">
        <v>1227.5374311247483</v>
      </c>
      <c r="R131" s="98">
        <v>1188.6412037394912</v>
      </c>
      <c r="S131" s="98">
        <v>1277.5026027823244</v>
      </c>
      <c r="T131" s="98">
        <v>1275.8897599098186</v>
      </c>
      <c r="U131" s="98">
        <v>1262.2866491965317</v>
      </c>
      <c r="V131" s="98">
        <v>1312.8912674624678</v>
      </c>
      <c r="W131" s="98">
        <v>1362.1361421925858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1169.0327510077627</v>
      </c>
      <c r="F132" s="98">
        <v>0</v>
      </c>
      <c r="G132" s="98">
        <v>1049.5042086550409</v>
      </c>
      <c r="H132" s="98">
        <v>1203.5601721656255</v>
      </c>
      <c r="I132" s="98">
        <v>0</v>
      </c>
      <c r="J132" s="98">
        <v>1082.0137068622287</v>
      </c>
      <c r="K132" s="98">
        <v>1318.5446736650106</v>
      </c>
      <c r="L132" s="98">
        <v>1259.4004942868303</v>
      </c>
      <c r="M132" s="98">
        <v>0</v>
      </c>
      <c r="N132" s="98">
        <v>994.42278729410327</v>
      </c>
      <c r="O132" s="98">
        <v>1231.8116135687405</v>
      </c>
      <c r="P132" s="98">
        <v>1308.2468717359745</v>
      </c>
      <c r="Q132" s="98">
        <v>1227.1150102656534</v>
      </c>
      <c r="R132" s="98">
        <v>0</v>
      </c>
      <c r="S132" s="98">
        <v>1277.4144676365427</v>
      </c>
      <c r="T132" s="98">
        <v>1276.8728162623511</v>
      </c>
      <c r="U132" s="98">
        <v>1263.2343892150739</v>
      </c>
      <c r="V132" s="98">
        <v>1313.7488341351357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232.95274335317194</v>
      </c>
      <c r="F133" s="101">
        <v>0</v>
      </c>
      <c r="G133" s="101">
        <v>237.06253272691973</v>
      </c>
      <c r="H133" s="101">
        <v>249.63966230177277</v>
      </c>
      <c r="I133" s="101">
        <v>0</v>
      </c>
      <c r="J133" s="101">
        <v>214.68582837187614</v>
      </c>
      <c r="K133" s="101">
        <v>273.09797619456657</v>
      </c>
      <c r="L133" s="101">
        <v>261.3770317459294</v>
      </c>
      <c r="M133" s="101">
        <v>0</v>
      </c>
      <c r="N133" s="101">
        <v>158.55221876486485</v>
      </c>
      <c r="O133" s="101">
        <v>227.43430473379027</v>
      </c>
      <c r="P133" s="101">
        <v>239.99656045161586</v>
      </c>
      <c r="Q133" s="101">
        <v>211.20074084973794</v>
      </c>
      <c r="R133" s="101">
        <v>0</v>
      </c>
      <c r="S133" s="101">
        <v>263.17303858497496</v>
      </c>
      <c r="T133" s="101">
        <v>256.94196466179665</v>
      </c>
      <c r="U133" s="101">
        <v>243.81561018805053</v>
      </c>
      <c r="V133" s="101">
        <v>252.15408495207751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936.08000765459053</v>
      </c>
      <c r="F134" s="104">
        <v>0</v>
      </c>
      <c r="G134" s="104">
        <v>812.44167592812107</v>
      </c>
      <c r="H134" s="104">
        <v>953.92050986385277</v>
      </c>
      <c r="I134" s="104">
        <v>0</v>
      </c>
      <c r="J134" s="104">
        <v>867.32787849035253</v>
      </c>
      <c r="K134" s="104">
        <v>1045.446697470444</v>
      </c>
      <c r="L134" s="104">
        <v>998.02346254090116</v>
      </c>
      <c r="M134" s="104">
        <v>0</v>
      </c>
      <c r="N134" s="104">
        <v>835.87056852923831</v>
      </c>
      <c r="O134" s="104">
        <v>1004.3773088349504</v>
      </c>
      <c r="P134" s="104">
        <v>1068.2503112843588</v>
      </c>
      <c r="Q134" s="104">
        <v>1015.9142694159153</v>
      </c>
      <c r="R134" s="104">
        <v>0</v>
      </c>
      <c r="S134" s="104">
        <v>1014.2414290515676</v>
      </c>
      <c r="T134" s="104">
        <v>1019.9308516005545</v>
      </c>
      <c r="U134" s="104">
        <v>1019.418779027023</v>
      </c>
      <c r="V134" s="104">
        <v>1061.594749183058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1026.392557639005</v>
      </c>
      <c r="D135" s="101">
        <v>1054.0563834361105</v>
      </c>
      <c r="E135" s="101">
        <v>1049.0722717136377</v>
      </c>
      <c r="F135" s="101">
        <v>1084.7587299526651</v>
      </c>
      <c r="G135" s="101">
        <v>1045.4518651809512</v>
      </c>
      <c r="H135" s="101">
        <v>1079.3326751501368</v>
      </c>
      <c r="I135" s="101">
        <v>1078.0199566049732</v>
      </c>
      <c r="J135" s="101">
        <v>1149.4354727170162</v>
      </c>
      <c r="K135" s="101">
        <v>1233.8930672020233</v>
      </c>
      <c r="L135" s="101">
        <v>1203.7410378493985</v>
      </c>
      <c r="M135" s="101">
        <v>1194.5077416281981</v>
      </c>
      <c r="N135" s="101">
        <v>1149.9596221894051</v>
      </c>
      <c r="O135" s="101">
        <v>1184.4665293213459</v>
      </c>
      <c r="P135" s="101">
        <v>1201.1316770757583</v>
      </c>
      <c r="Q135" s="101">
        <v>1208.7327224187893</v>
      </c>
      <c r="R135" s="101">
        <v>1265.6315941027012</v>
      </c>
      <c r="S135" s="101">
        <v>1273.3735782488109</v>
      </c>
      <c r="T135" s="101">
        <v>1241.3882410224123</v>
      </c>
      <c r="U135" s="101">
        <v>1266.7167179901032</v>
      </c>
      <c r="V135" s="101">
        <v>1286.7439009086543</v>
      </c>
      <c r="W135" s="101">
        <v>1387.3076598777373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1026.6958187414177</v>
      </c>
      <c r="D136" s="104">
        <v>1053.8073857706418</v>
      </c>
      <c r="E136" s="104">
        <v>1049.0860457011895</v>
      </c>
      <c r="F136" s="104">
        <v>1084.1583997496739</v>
      </c>
      <c r="G136" s="104">
        <v>1045.0714603415845</v>
      </c>
      <c r="H136" s="104">
        <v>1079.2368611308118</v>
      </c>
      <c r="I136" s="104">
        <v>1078.8753732272587</v>
      </c>
      <c r="J136" s="104">
        <v>1151.2107103273031</v>
      </c>
      <c r="K136" s="104">
        <v>1235.2535611955038</v>
      </c>
      <c r="L136" s="104">
        <v>1204.5370877685721</v>
      </c>
      <c r="M136" s="104">
        <v>1194.2228020239293</v>
      </c>
      <c r="N136" s="104">
        <v>1148.2907297448073</v>
      </c>
      <c r="O136" s="104">
        <v>1181.9465032831126</v>
      </c>
      <c r="P136" s="104">
        <v>1199.7897676358753</v>
      </c>
      <c r="Q136" s="104">
        <v>1212.9587105173307</v>
      </c>
      <c r="R136" s="104">
        <v>1272.4719913006754</v>
      </c>
      <c r="S136" s="104">
        <v>1280.3280568356006</v>
      </c>
      <c r="T136" s="104">
        <v>1250.0329405633317</v>
      </c>
      <c r="U136" s="104">
        <v>1271.0764253041973</v>
      </c>
      <c r="V136" s="104">
        <v>1287.4325315469546</v>
      </c>
      <c r="W136" s="104">
        <v>1382.4796540803345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201.14260296871805</v>
      </c>
      <c r="D137" s="98">
        <v>211.7258640941649</v>
      </c>
      <c r="E137" s="98">
        <v>203.87527178192792</v>
      </c>
      <c r="F137" s="98">
        <v>215.3952771409021</v>
      </c>
      <c r="G137" s="98">
        <v>235.53078646576242</v>
      </c>
      <c r="H137" s="98">
        <v>219.09170141260316</v>
      </c>
      <c r="I137" s="98">
        <v>221.82605411464618</v>
      </c>
      <c r="J137" s="98">
        <v>232.52334640740673</v>
      </c>
      <c r="K137" s="98">
        <v>251.72120583439272</v>
      </c>
      <c r="L137" s="98">
        <v>247.27244076171328</v>
      </c>
      <c r="M137" s="98">
        <v>239.79299050612775</v>
      </c>
      <c r="N137" s="98">
        <v>192.1268877022855</v>
      </c>
      <c r="O137" s="98">
        <v>215.85648668458666</v>
      </c>
      <c r="P137" s="98">
        <v>215.01207903180847</v>
      </c>
      <c r="Q137" s="98">
        <v>207.74571625402189</v>
      </c>
      <c r="R137" s="98">
        <v>255.04038941070255</v>
      </c>
      <c r="S137" s="98">
        <v>264.38468833169776</v>
      </c>
      <c r="T137" s="98">
        <v>251.35128606843199</v>
      </c>
      <c r="U137" s="98">
        <v>246.55093143975157</v>
      </c>
      <c r="V137" s="98">
        <v>246.08616435713881</v>
      </c>
      <c r="W137" s="98">
        <v>271.93841714028662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825.55321577269979</v>
      </c>
      <c r="D138" s="98">
        <v>842.08152167647688</v>
      </c>
      <c r="E138" s="98">
        <v>845.21077391926133</v>
      </c>
      <c r="F138" s="98">
        <v>868.76312260877171</v>
      </c>
      <c r="G138" s="98">
        <v>809.54067387582211</v>
      </c>
      <c r="H138" s="98">
        <v>860.14515971820879</v>
      </c>
      <c r="I138" s="98">
        <v>857.04931911261269</v>
      </c>
      <c r="J138" s="98">
        <v>918.68736391989626</v>
      </c>
      <c r="K138" s="98">
        <v>983.53235536111106</v>
      </c>
      <c r="L138" s="98">
        <v>957.26464700685892</v>
      </c>
      <c r="M138" s="98">
        <v>954.42981151780134</v>
      </c>
      <c r="N138" s="98">
        <v>956.16384204252211</v>
      </c>
      <c r="O138" s="98">
        <v>966.09001659852584</v>
      </c>
      <c r="P138" s="98">
        <v>984.77768860406684</v>
      </c>
      <c r="Q138" s="98">
        <v>1005.2129942633086</v>
      </c>
      <c r="R138" s="98">
        <v>1017.431601889973</v>
      </c>
      <c r="S138" s="98">
        <v>1015.9433685039028</v>
      </c>
      <c r="T138" s="98">
        <v>998.68165449489993</v>
      </c>
      <c r="U138" s="98">
        <v>1024.5254938644457</v>
      </c>
      <c r="V138" s="98">
        <v>1041.3463671898155</v>
      </c>
      <c r="W138" s="98">
        <v>1110.5412369400476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470.54383156759002</v>
      </c>
      <c r="D139" s="122">
        <v>532.78809218404729</v>
      </c>
      <c r="E139" s="122">
        <v>516.15935704311642</v>
      </c>
      <c r="F139" s="122">
        <v>555.15773127500893</v>
      </c>
      <c r="G139" s="122">
        <v>543.16998523931727</v>
      </c>
      <c r="H139" s="122">
        <v>560.74040502950049</v>
      </c>
      <c r="I139" s="122">
        <v>536.36405612883721</v>
      </c>
      <c r="J139" s="122">
        <v>536.94203166366947</v>
      </c>
      <c r="K139" s="122">
        <v>565.28181912283776</v>
      </c>
      <c r="L139" s="122">
        <v>540.4711749525012</v>
      </c>
      <c r="M139" s="122">
        <v>513.51848591883856</v>
      </c>
      <c r="N139" s="122">
        <v>498.98806966170747</v>
      </c>
      <c r="O139" s="122">
        <v>562.69303959423894</v>
      </c>
      <c r="P139" s="122">
        <v>570.09745463573609</v>
      </c>
      <c r="Q139" s="122">
        <v>561.04519114777952</v>
      </c>
      <c r="R139" s="122">
        <v>592.51869887089981</v>
      </c>
      <c r="S139" s="122">
        <v>590.45583559648287</v>
      </c>
      <c r="T139" s="122">
        <v>619.67155680355359</v>
      </c>
      <c r="U139" s="122">
        <v>646.02199140573146</v>
      </c>
      <c r="V139" s="122">
        <v>744.71797120270446</v>
      </c>
      <c r="W139" s="122">
        <v>732.18796800482005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486.05190415620189</v>
      </c>
      <c r="D140" s="98">
        <v>516.10635768195516</v>
      </c>
      <c r="E140" s="98">
        <v>498.44065677242651</v>
      </c>
      <c r="F140" s="98">
        <v>570.02647810917267</v>
      </c>
      <c r="G140" s="98">
        <v>529.46475560723911</v>
      </c>
      <c r="H140" s="98">
        <v>531.5267295321695</v>
      </c>
      <c r="I140" s="98">
        <v>552.61897016816658</v>
      </c>
      <c r="J140" s="98">
        <v>558.41144870143228</v>
      </c>
      <c r="K140" s="98">
        <v>493.10090008532694</v>
      </c>
      <c r="L140" s="98">
        <v>612.99372178825729</v>
      </c>
      <c r="M140" s="98">
        <v>574.00375461262081</v>
      </c>
      <c r="N140" s="98">
        <v>180.31503215956121</v>
      </c>
      <c r="O140" s="98">
        <v>654.6144238170383</v>
      </c>
      <c r="P140" s="98">
        <v>636.47372302531517</v>
      </c>
      <c r="Q140" s="98">
        <v>558.61423864860046</v>
      </c>
      <c r="R140" s="98">
        <v>528.33860090394171</v>
      </c>
      <c r="S140" s="98">
        <v>529.44434270733939</v>
      </c>
      <c r="T140" s="98">
        <v>642.90930238208648</v>
      </c>
      <c r="U140" s="98">
        <v>669.81510222019665</v>
      </c>
      <c r="V140" s="98">
        <v>755.92301808481716</v>
      </c>
      <c r="W140" s="98">
        <v>736.91156302869558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470.03191460835427</v>
      </c>
      <c r="D141" s="33">
        <v>533.18542892593348</v>
      </c>
      <c r="E141" s="33">
        <v>516.71320946697415</v>
      </c>
      <c r="F141" s="33">
        <v>554.65432424284143</v>
      </c>
      <c r="G141" s="33">
        <v>543.74654178825654</v>
      </c>
      <c r="H141" s="33">
        <v>562.17281750549864</v>
      </c>
      <c r="I141" s="33">
        <v>535.50897992156001</v>
      </c>
      <c r="J141" s="33">
        <v>535.90117434121817</v>
      </c>
      <c r="K141" s="33">
        <v>568.25419047110336</v>
      </c>
      <c r="L141" s="33">
        <v>537.50929315980966</v>
      </c>
      <c r="M141" s="33">
        <v>510.34517293490404</v>
      </c>
      <c r="N141" s="33">
        <v>522.11937541415352</v>
      </c>
      <c r="O141" s="33">
        <v>547.30492012808838</v>
      </c>
      <c r="P141" s="33">
        <v>558.3947516689783</v>
      </c>
      <c r="Q141" s="33">
        <v>561.44223423701374</v>
      </c>
      <c r="R141" s="33">
        <v>600.81205262448793</v>
      </c>
      <c r="S141" s="33">
        <v>603.66381812303371</v>
      </c>
      <c r="T141" s="33">
        <v>610.50850951721588</v>
      </c>
      <c r="U141" s="33">
        <v>636.19755222655533</v>
      </c>
      <c r="V141" s="33">
        <v>739.70582119952292</v>
      </c>
      <c r="W141" s="33">
        <v>730.66927078674189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8159.3592247774095</v>
      </c>
      <c r="D143" s="117">
        <f t="shared" si="49"/>
        <v>7940.9766234121989</v>
      </c>
      <c r="E143" s="117">
        <f t="shared" si="49"/>
        <v>10433.535165496396</v>
      </c>
      <c r="F143" s="117">
        <f t="shared" si="49"/>
        <v>8821.3609063188687</v>
      </c>
      <c r="G143" s="117">
        <f t="shared" si="49"/>
        <v>8873.5408412866109</v>
      </c>
      <c r="H143" s="117">
        <f t="shared" si="49"/>
        <v>10036.838393849115</v>
      </c>
      <c r="I143" s="117">
        <f t="shared" si="49"/>
        <v>11277.528606910175</v>
      </c>
      <c r="J143" s="117">
        <f t="shared" si="49"/>
        <v>8100.8274955244051</v>
      </c>
      <c r="K143" s="117">
        <f t="shared" si="49"/>
        <v>8974.4778550398642</v>
      </c>
      <c r="L143" s="117">
        <f t="shared" si="49"/>
        <v>9406.9276417043329</v>
      </c>
      <c r="M143" s="117">
        <f t="shared" si="49"/>
        <v>10580.013040917402</v>
      </c>
      <c r="N143" s="117">
        <f t="shared" si="49"/>
        <v>12529.078540431958</v>
      </c>
      <c r="O143" s="117">
        <f t="shared" si="49"/>
        <v>8117.0004856508649</v>
      </c>
      <c r="P143" s="117">
        <f t="shared" si="49"/>
        <v>7201.9814994923236</v>
      </c>
      <c r="Q143" s="117">
        <f t="shared" si="49"/>
        <v>9588.4563824596389</v>
      </c>
      <c r="R143" s="117">
        <f t="shared" ref="R143:V143" si="50">R144+R146+R148+R157</f>
        <v>9815.0815208436634</v>
      </c>
      <c r="S143" s="117">
        <f t="shared" si="50"/>
        <v>10029.12362058982</v>
      </c>
      <c r="T143" s="117">
        <f t="shared" si="50"/>
        <v>8675.3186065849968</v>
      </c>
      <c r="U143" s="117">
        <f t="shared" si="50"/>
        <v>9835.1159763693777</v>
      </c>
      <c r="V143" s="117">
        <f t="shared" si="50"/>
        <v>9549.0089970980644</v>
      </c>
      <c r="W143" s="117">
        <f t="shared" ref="W143" si="51">W144+W146+W148+W157</f>
        <v>9508.5875140699354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4186.9707272396008</v>
      </c>
      <c r="D144" s="122">
        <f t="shared" si="52"/>
        <v>4324.1771717416896</v>
      </c>
      <c r="E144" s="122">
        <f t="shared" si="52"/>
        <v>5867.3337006035308</v>
      </c>
      <c r="F144" s="122">
        <f t="shared" si="52"/>
        <v>5353.5314264529452</v>
      </c>
      <c r="G144" s="122">
        <f t="shared" si="52"/>
        <v>5293.9750876556773</v>
      </c>
      <c r="H144" s="122">
        <f t="shared" si="52"/>
        <v>5936.3660047852991</v>
      </c>
      <c r="I144" s="122">
        <f t="shared" si="52"/>
        <v>5996.8014932517344</v>
      </c>
      <c r="J144" s="122">
        <f t="shared" si="52"/>
        <v>5486.4056293827989</v>
      </c>
      <c r="K144" s="122">
        <f t="shared" si="52"/>
        <v>4746.0156592016383</v>
      </c>
      <c r="L144" s="122">
        <f t="shared" si="52"/>
        <v>4427.4084103710602</v>
      </c>
      <c r="M144" s="122">
        <f t="shared" si="52"/>
        <v>5733.9045438994308</v>
      </c>
      <c r="N144" s="122">
        <f t="shared" si="52"/>
        <v>5720.3897594032987</v>
      </c>
      <c r="O144" s="122">
        <f t="shared" si="52"/>
        <v>3143.5506078943504</v>
      </c>
      <c r="P144" s="122">
        <f t="shared" si="52"/>
        <v>3000.6013952100284</v>
      </c>
      <c r="Q144" s="122">
        <f t="shared" si="52"/>
        <v>4696.5459214583507</v>
      </c>
      <c r="R144" s="122">
        <f t="shared" si="52"/>
        <v>4082.274673384592</v>
      </c>
      <c r="S144" s="122">
        <f t="shared" si="52"/>
        <v>3950.4421227637158</v>
      </c>
      <c r="T144" s="122">
        <f t="shared" si="52"/>
        <v>3743.7318934015175</v>
      </c>
      <c r="U144" s="122">
        <f t="shared" si="52"/>
        <v>3505.4360746855114</v>
      </c>
      <c r="V144" s="122">
        <f t="shared" si="52"/>
        <v>3653.2121773246877</v>
      </c>
      <c r="W144" s="122">
        <f t="shared" si="52"/>
        <v>3854.693208169585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4186.9707272396008</v>
      </c>
      <c r="D145" s="98">
        <v>4324.1771717416896</v>
      </c>
      <c r="E145" s="98">
        <v>5867.3337006035308</v>
      </c>
      <c r="F145" s="98">
        <v>5353.5314264529452</v>
      </c>
      <c r="G145" s="98">
        <v>5293.9750876556773</v>
      </c>
      <c r="H145" s="98">
        <v>5936.3660047852991</v>
      </c>
      <c r="I145" s="98">
        <v>5996.8014932517344</v>
      </c>
      <c r="J145" s="98">
        <v>5486.4056293827989</v>
      </c>
      <c r="K145" s="98">
        <v>4746.0156592016383</v>
      </c>
      <c r="L145" s="98">
        <v>4427.4084103710602</v>
      </c>
      <c r="M145" s="98">
        <v>5733.9045438994308</v>
      </c>
      <c r="N145" s="98">
        <v>5720.3897594032987</v>
      </c>
      <c r="O145" s="98">
        <v>3143.5506078943504</v>
      </c>
      <c r="P145" s="98">
        <v>3000.6013952100284</v>
      </c>
      <c r="Q145" s="98">
        <v>4696.5459214583507</v>
      </c>
      <c r="R145" s="98">
        <v>4082.274673384592</v>
      </c>
      <c r="S145" s="98">
        <v>3950.4421227637158</v>
      </c>
      <c r="T145" s="98">
        <v>3743.7318934015175</v>
      </c>
      <c r="U145" s="98">
        <v>3505.4360746855114</v>
      </c>
      <c r="V145" s="98">
        <v>3653.2121773246877</v>
      </c>
      <c r="W145" s="98">
        <v>3854.693208169585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2475.2982472197637</v>
      </c>
      <c r="D146" s="122">
        <f t="shared" si="53"/>
        <v>2029.9338817380717</v>
      </c>
      <c r="E146" s="122">
        <f t="shared" si="53"/>
        <v>3000.6959297394951</v>
      </c>
      <c r="F146" s="122">
        <f t="shared" si="53"/>
        <v>1828.171005064554</v>
      </c>
      <c r="G146" s="122">
        <f t="shared" si="53"/>
        <v>1991.0024014297642</v>
      </c>
      <c r="H146" s="122">
        <f t="shared" si="53"/>
        <v>2460.3520439048084</v>
      </c>
      <c r="I146" s="122">
        <f t="shared" si="53"/>
        <v>3665.5527874137688</v>
      </c>
      <c r="J146" s="122">
        <f t="shared" si="53"/>
        <v>926.42312820370273</v>
      </c>
      <c r="K146" s="122">
        <f t="shared" si="53"/>
        <v>2428.3962403859323</v>
      </c>
      <c r="L146" s="122">
        <f t="shared" si="53"/>
        <v>3234.9132336654548</v>
      </c>
      <c r="M146" s="122">
        <f t="shared" si="53"/>
        <v>3139.115777517573</v>
      </c>
      <c r="N146" s="122">
        <f t="shared" si="53"/>
        <v>5161.916656819878</v>
      </c>
      <c r="O146" s="122">
        <f t="shared" si="53"/>
        <v>3227.1027643416323</v>
      </c>
      <c r="P146" s="122">
        <f t="shared" si="53"/>
        <v>2430.5397408782078</v>
      </c>
      <c r="Q146" s="122">
        <f t="shared" si="53"/>
        <v>3118.2285747157507</v>
      </c>
      <c r="R146" s="122">
        <f t="shared" si="53"/>
        <v>3869.3124745183068</v>
      </c>
      <c r="S146" s="122">
        <f t="shared" si="53"/>
        <v>4209.5127577552093</v>
      </c>
      <c r="T146" s="122">
        <f t="shared" si="53"/>
        <v>3062.7858529529808</v>
      </c>
      <c r="U146" s="122">
        <f t="shared" si="53"/>
        <v>4413.6739407492023</v>
      </c>
      <c r="V146" s="122">
        <f t="shared" si="53"/>
        <v>3863.5124650671473</v>
      </c>
      <c r="W146" s="122">
        <f t="shared" si="53"/>
        <v>3537.5057966927657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2475.2982472197637</v>
      </c>
      <c r="D147" s="98">
        <f>IF(RES_hhdet_in_tes!D147=0,0,RES_hhdet_in_tes!D147*1000*11630/RES_hhdet_in_new!D145)</f>
        <v>2029.9338817380717</v>
      </c>
      <c r="E147" s="98">
        <f>IF(RES_hhdet_in_tes!E147=0,0,RES_hhdet_in_tes!E147*1000*11630/RES_hhdet_in_new!E145)</f>
        <v>3000.6959297394951</v>
      </c>
      <c r="F147" s="98">
        <f>IF(RES_hhdet_in_tes!F147=0,0,RES_hhdet_in_tes!F147*1000*11630/RES_hhdet_in_new!F145)</f>
        <v>1828.171005064554</v>
      </c>
      <c r="G147" s="98">
        <f>IF(RES_hhdet_in_tes!G147=0,0,RES_hhdet_in_tes!G147*1000*11630/RES_hhdet_in_new!G145)</f>
        <v>1991.0024014297642</v>
      </c>
      <c r="H147" s="98">
        <f>IF(RES_hhdet_in_tes!H147=0,0,RES_hhdet_in_tes!H147*1000*11630/RES_hhdet_in_new!H145)</f>
        <v>2460.3520439048084</v>
      </c>
      <c r="I147" s="98">
        <f>IF(RES_hhdet_in_tes!I147=0,0,RES_hhdet_in_tes!I147*1000*11630/RES_hhdet_in_new!I145)</f>
        <v>3665.5527874137688</v>
      </c>
      <c r="J147" s="98">
        <f>IF(RES_hhdet_in_tes!J147=0,0,RES_hhdet_in_tes!J147*1000*11630/RES_hhdet_in_new!J145)</f>
        <v>926.42312820370273</v>
      </c>
      <c r="K147" s="98">
        <f>IF(RES_hhdet_in_tes!K147=0,0,RES_hhdet_in_tes!K147*1000*11630/RES_hhdet_in_new!K145)</f>
        <v>2428.3962403859323</v>
      </c>
      <c r="L147" s="98">
        <f>IF(RES_hhdet_in_tes!L147=0,0,RES_hhdet_in_tes!L147*1000*11630/RES_hhdet_in_new!L145)</f>
        <v>3234.9132336654548</v>
      </c>
      <c r="M147" s="98">
        <f>IF(RES_hhdet_in_tes!M147=0,0,RES_hhdet_in_tes!M147*1000*11630/RES_hhdet_in_new!M145)</f>
        <v>3139.115777517573</v>
      </c>
      <c r="N147" s="98">
        <f>IF(RES_hhdet_in_tes!N147=0,0,RES_hhdet_in_tes!N147*1000*11630/RES_hhdet_in_new!N145)</f>
        <v>5161.916656819878</v>
      </c>
      <c r="O147" s="98">
        <f>IF(RES_hhdet_in_tes!O147=0,0,RES_hhdet_in_tes!O147*1000*11630/RES_hhdet_in_new!O145)</f>
        <v>3227.1027643416323</v>
      </c>
      <c r="P147" s="98">
        <f>IF(RES_hhdet_in_tes!P147=0,0,RES_hhdet_in_tes!P147*1000*11630/RES_hhdet_in_new!P145)</f>
        <v>2430.5397408782078</v>
      </c>
      <c r="Q147" s="98">
        <f>IF(RES_hhdet_in_tes!Q147=0,0,RES_hhdet_in_tes!Q147*1000*11630/RES_hhdet_in_new!Q145)</f>
        <v>3118.2285747157507</v>
      </c>
      <c r="R147" s="98">
        <f>IF(RES_hhdet_in_tes!R147=0,0,RES_hhdet_in_tes!R147*1000*11630/RES_hhdet_in_new!R145)</f>
        <v>3869.3124745183068</v>
      </c>
      <c r="S147" s="98">
        <f>IF(RES_hhdet_in_tes!S147=0,0,RES_hhdet_in_tes!S147*1000*11630/RES_hhdet_in_new!S145)</f>
        <v>4209.5127577552093</v>
      </c>
      <c r="T147" s="98">
        <f>IF(RES_hhdet_in_tes!T147=0,0,RES_hhdet_in_tes!T147*1000*11630/RES_hhdet_in_new!T145)</f>
        <v>3062.7858529529808</v>
      </c>
      <c r="U147" s="98">
        <f>IF(RES_hhdet_in_tes!U147=0,0,RES_hhdet_in_tes!U147*1000*11630/RES_hhdet_in_new!U145)</f>
        <v>4413.6739407492023</v>
      </c>
      <c r="V147" s="98">
        <f>IF(RES_hhdet_in_tes!V147=0,0,RES_hhdet_in_tes!V147*1000*11630/RES_hhdet_in_new!V145)</f>
        <v>3863.5124650671473</v>
      </c>
      <c r="W147" s="98">
        <f>IF(RES_hhdet_in_tes!W147=0,0,RES_hhdet_in_tes!W147*1000*11630/RES_hhdet_in_new!W145)</f>
        <v>3537.5057966927657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1026.5409437027629</v>
      </c>
      <c r="D148" s="122">
        <v>1054.0755522849756</v>
      </c>
      <c r="E148" s="122">
        <v>1049.3429195084034</v>
      </c>
      <c r="F148" s="122">
        <v>1084.5018288669228</v>
      </c>
      <c r="G148" s="122">
        <v>1045.3974008920472</v>
      </c>
      <c r="H148" s="122">
        <v>1079.3825604960921</v>
      </c>
      <c r="I148" s="122">
        <v>1078.8098468107814</v>
      </c>
      <c r="J148" s="122">
        <v>1151.0580299943795</v>
      </c>
      <c r="K148" s="122">
        <v>1234.7626858196429</v>
      </c>
      <c r="L148" s="122">
        <v>1204.1266988849181</v>
      </c>
      <c r="M148" s="122">
        <v>1193.4609120926875</v>
      </c>
      <c r="N148" s="122">
        <v>1147.848843908984</v>
      </c>
      <c r="O148" s="122">
        <v>1183.6562473950776</v>
      </c>
      <c r="P148" s="122">
        <v>1200.728323834129</v>
      </c>
      <c r="Q148" s="122">
        <v>1212.6369637656849</v>
      </c>
      <c r="R148" s="122">
        <v>1270.9689959549321</v>
      </c>
      <c r="S148" s="122">
        <v>1278.7094545040973</v>
      </c>
      <c r="T148" s="122">
        <v>1249.1304181211549</v>
      </c>
      <c r="U148" s="122">
        <v>1269.9907299473775</v>
      </c>
      <c r="V148" s="122">
        <v>1287.5762250571377</v>
      </c>
      <c r="W148" s="122">
        <v>1384.2047665129908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1020.3484092114794</v>
      </c>
      <c r="D149" s="98">
        <v>1068.4897500366628</v>
      </c>
      <c r="E149" s="98">
        <v>1073.3177372063992</v>
      </c>
      <c r="F149" s="98">
        <v>1093.6663877653207</v>
      </c>
      <c r="G149" s="98">
        <v>1077.700856901012</v>
      </c>
      <c r="H149" s="98">
        <v>1106.9668095830875</v>
      </c>
      <c r="I149" s="98">
        <v>1059.7753423197014</v>
      </c>
      <c r="J149" s="98">
        <v>1149.6500044960001</v>
      </c>
      <c r="K149" s="98">
        <v>1225.1147492109039</v>
      </c>
      <c r="L149" s="98">
        <v>1160.6652513660504</v>
      </c>
      <c r="M149" s="98">
        <v>970.89998621868108</v>
      </c>
      <c r="N149" s="98">
        <v>868.32565302050909</v>
      </c>
      <c r="O149" s="98">
        <v>1316.0602394910566</v>
      </c>
      <c r="P149" s="98">
        <v>1293.7917410242337</v>
      </c>
      <c r="Q149" s="98">
        <v>1228.7636579802033</v>
      </c>
      <c r="R149" s="98">
        <v>1212.5398963112493</v>
      </c>
      <c r="S149" s="98">
        <v>1266.473389063111</v>
      </c>
      <c r="T149" s="98">
        <v>1266.6325096888993</v>
      </c>
      <c r="U149" s="98">
        <v>1283.2321569143451</v>
      </c>
      <c r="V149" s="98">
        <v>1318.1657873718048</v>
      </c>
      <c r="W149" s="98">
        <v>1359.6417804918435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1068.5021467836809</v>
      </c>
      <c r="E150" s="98">
        <v>1073.3817660295106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1316.6535136512432</v>
      </c>
      <c r="P150" s="98">
        <v>1294.1012599889443</v>
      </c>
      <c r="Q150" s="98">
        <v>1229.1120517374941</v>
      </c>
      <c r="R150" s="98">
        <v>1212.8440352297266</v>
      </c>
      <c r="S150" s="98">
        <v>1266.4688025682324</v>
      </c>
      <c r="T150" s="98">
        <v>1265.8808674329848</v>
      </c>
      <c r="U150" s="98">
        <v>1281.9488324438719</v>
      </c>
      <c r="V150" s="98">
        <v>1317.7701175357686</v>
      </c>
      <c r="W150" s="98">
        <v>1358.4789489669611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215.19377728417476</v>
      </c>
      <c r="E151" s="101">
        <v>209.98560222486978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244.52572422077543</v>
      </c>
      <c r="P151" s="101">
        <v>233.57656992775134</v>
      </c>
      <c r="Q151" s="101">
        <v>207.66966530213671</v>
      </c>
      <c r="R151" s="101">
        <v>238.3155276021235</v>
      </c>
      <c r="S151" s="101">
        <v>256.20639781193648</v>
      </c>
      <c r="T151" s="101">
        <v>250.15947007234317</v>
      </c>
      <c r="U151" s="101">
        <v>244.54104790296387</v>
      </c>
      <c r="V151" s="101">
        <v>248.70912866381011</v>
      </c>
      <c r="W151" s="101">
        <v>262.57237067178869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853.30836949950606</v>
      </c>
      <c r="E152" s="104">
        <v>863.39616380464099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1072.1277894304678</v>
      </c>
      <c r="P152" s="104">
        <v>1060.524690061193</v>
      </c>
      <c r="Q152" s="104">
        <v>1021.4423864353572</v>
      </c>
      <c r="R152" s="104">
        <v>974.52850762760306</v>
      </c>
      <c r="S152" s="104">
        <v>1010.2624047562961</v>
      </c>
      <c r="T152" s="104">
        <v>1015.7213973606418</v>
      </c>
      <c r="U152" s="104">
        <v>1037.4077845409081</v>
      </c>
      <c r="V152" s="104">
        <v>1069.0609888719584</v>
      </c>
      <c r="W152" s="104">
        <v>1095.9065782951723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1026.392557639005</v>
      </c>
      <c r="D153" s="101">
        <v>1054.0563834361108</v>
      </c>
      <c r="E153" s="101">
        <v>1049.0722717136377</v>
      </c>
      <c r="F153" s="101">
        <v>1084.7587299526651</v>
      </c>
      <c r="G153" s="101">
        <v>1045.4518651809512</v>
      </c>
      <c r="H153" s="101">
        <v>1079.3326751501368</v>
      </c>
      <c r="I153" s="101">
        <v>1078.0199566049735</v>
      </c>
      <c r="J153" s="101">
        <v>1149.4354727170164</v>
      </c>
      <c r="K153" s="101">
        <v>1233.8930672020235</v>
      </c>
      <c r="L153" s="101">
        <v>1203.7410378493985</v>
      </c>
      <c r="M153" s="101">
        <v>1194.5077416281979</v>
      </c>
      <c r="N153" s="101">
        <v>1149.9596221894053</v>
      </c>
      <c r="O153" s="101">
        <v>1184.4665293213459</v>
      </c>
      <c r="P153" s="101">
        <v>1201.1316770757583</v>
      </c>
      <c r="Q153" s="101">
        <v>1208.7327224187895</v>
      </c>
      <c r="R153" s="101">
        <v>1265.6315941027012</v>
      </c>
      <c r="S153" s="101">
        <v>1273.3735782488111</v>
      </c>
      <c r="T153" s="101">
        <v>1241.3882410224123</v>
      </c>
      <c r="U153" s="101">
        <v>1266.7167179901032</v>
      </c>
      <c r="V153" s="101">
        <v>1286.7439009086543</v>
      </c>
      <c r="W153" s="101">
        <v>1387.3076598777368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1026.695818741418</v>
      </c>
      <c r="D154" s="104">
        <v>1053.807385770642</v>
      </c>
      <c r="E154" s="104">
        <v>1049.0860457011893</v>
      </c>
      <c r="F154" s="104">
        <v>1084.1583997496741</v>
      </c>
      <c r="G154" s="104">
        <v>1045.0714603415845</v>
      </c>
      <c r="H154" s="104">
        <v>1079.2368611308116</v>
      </c>
      <c r="I154" s="104">
        <v>1078.8753732272594</v>
      </c>
      <c r="J154" s="104">
        <v>1151.2107103273029</v>
      </c>
      <c r="K154" s="104">
        <v>1235.2535611955043</v>
      </c>
      <c r="L154" s="104">
        <v>1204.5370877685723</v>
      </c>
      <c r="M154" s="104">
        <v>1194.2228020239293</v>
      </c>
      <c r="N154" s="104">
        <v>1148.2907297448075</v>
      </c>
      <c r="O154" s="104">
        <v>1181.9465032831126</v>
      </c>
      <c r="P154" s="104">
        <v>1199.7897676358755</v>
      </c>
      <c r="Q154" s="104">
        <v>1212.9587105173305</v>
      </c>
      <c r="R154" s="104">
        <v>1272.4719913006757</v>
      </c>
      <c r="S154" s="104">
        <v>1280.3280568356008</v>
      </c>
      <c r="T154" s="104">
        <v>1250.032940563332</v>
      </c>
      <c r="U154" s="104">
        <v>1271.0764253041978</v>
      </c>
      <c r="V154" s="104">
        <v>1287.4325315469544</v>
      </c>
      <c r="W154" s="104">
        <v>1382.4796540803345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201.14260296871799</v>
      </c>
      <c r="D155" s="98">
        <v>211.72586409416496</v>
      </c>
      <c r="E155" s="98">
        <v>203.87527178192795</v>
      </c>
      <c r="F155" s="98">
        <v>215.3952771409021</v>
      </c>
      <c r="G155" s="98">
        <v>235.53078646576245</v>
      </c>
      <c r="H155" s="98">
        <v>219.09170141260313</v>
      </c>
      <c r="I155" s="98">
        <v>221.82605411464621</v>
      </c>
      <c r="J155" s="98">
        <v>232.52334640740665</v>
      </c>
      <c r="K155" s="98">
        <v>251.72120583439275</v>
      </c>
      <c r="L155" s="98">
        <v>247.27244076171323</v>
      </c>
      <c r="M155" s="98">
        <v>239.79299050612778</v>
      </c>
      <c r="N155" s="98">
        <v>192.1268877022855</v>
      </c>
      <c r="O155" s="98">
        <v>215.85648668458663</v>
      </c>
      <c r="P155" s="98">
        <v>215.0120790318085</v>
      </c>
      <c r="Q155" s="98">
        <v>207.74571625402189</v>
      </c>
      <c r="R155" s="98">
        <v>255.04038941070257</v>
      </c>
      <c r="S155" s="98">
        <v>264.38468833169782</v>
      </c>
      <c r="T155" s="98">
        <v>251.35128606843202</v>
      </c>
      <c r="U155" s="98">
        <v>246.55093143975162</v>
      </c>
      <c r="V155" s="98">
        <v>246.08616435713878</v>
      </c>
      <c r="W155" s="98">
        <v>271.93841714028656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825.55321577269979</v>
      </c>
      <c r="D156" s="98">
        <v>842.081521676477</v>
      </c>
      <c r="E156" s="98">
        <v>845.21077391926144</v>
      </c>
      <c r="F156" s="98">
        <v>868.76312260877194</v>
      </c>
      <c r="G156" s="98">
        <v>809.54067387582188</v>
      </c>
      <c r="H156" s="98">
        <v>860.14515971820833</v>
      </c>
      <c r="I156" s="98">
        <v>857.04931911261281</v>
      </c>
      <c r="J156" s="98">
        <v>918.68736391989614</v>
      </c>
      <c r="K156" s="98">
        <v>983.53235536111117</v>
      </c>
      <c r="L156" s="98">
        <v>957.26464700685892</v>
      </c>
      <c r="M156" s="98">
        <v>954.42981151780168</v>
      </c>
      <c r="N156" s="98">
        <v>956.16384204252211</v>
      </c>
      <c r="O156" s="98">
        <v>966.09001659852595</v>
      </c>
      <c r="P156" s="98">
        <v>984.77768860406695</v>
      </c>
      <c r="Q156" s="98">
        <v>1005.2129942633085</v>
      </c>
      <c r="R156" s="98">
        <v>1017.4316018899731</v>
      </c>
      <c r="S156" s="98">
        <v>1015.943368503903</v>
      </c>
      <c r="T156" s="98">
        <v>998.68165449489982</v>
      </c>
      <c r="U156" s="98">
        <v>1024.5254938644459</v>
      </c>
      <c r="V156" s="98">
        <v>1041.3463671898155</v>
      </c>
      <c r="W156" s="98">
        <v>1110.5412369400478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470.54930661528238</v>
      </c>
      <c r="D157" s="122">
        <v>532.79001764746204</v>
      </c>
      <c r="E157" s="122">
        <v>516.16261564496801</v>
      </c>
      <c r="F157" s="122">
        <v>555.1566459344474</v>
      </c>
      <c r="G157" s="122">
        <v>543.1659513091214</v>
      </c>
      <c r="H157" s="122">
        <v>560.73778466291446</v>
      </c>
      <c r="I157" s="122">
        <v>536.36447943389055</v>
      </c>
      <c r="J157" s="122">
        <v>536.94070794352422</v>
      </c>
      <c r="K157" s="122">
        <v>565.30326963264974</v>
      </c>
      <c r="L157" s="122">
        <v>540.47929878290131</v>
      </c>
      <c r="M157" s="122">
        <v>513.53180740771177</v>
      </c>
      <c r="N157" s="122">
        <v>498.92328029979734</v>
      </c>
      <c r="O157" s="122">
        <v>562.69086601980507</v>
      </c>
      <c r="P157" s="122">
        <v>570.11203956995951</v>
      </c>
      <c r="Q157" s="122">
        <v>561.0449225198538</v>
      </c>
      <c r="R157" s="122">
        <v>592.52537698583217</v>
      </c>
      <c r="S157" s="122">
        <v>590.4592855667978</v>
      </c>
      <c r="T157" s="122">
        <v>619.67044210934432</v>
      </c>
      <c r="U157" s="122">
        <v>646.01523098728615</v>
      </c>
      <c r="V157" s="122">
        <v>744.7081296490926</v>
      </c>
      <c r="W157" s="122">
        <v>732.18374269459491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486.05190415620189</v>
      </c>
      <c r="D158" s="98">
        <v>516.10635768195516</v>
      </c>
      <c r="E158" s="98">
        <v>498.44065677242645</v>
      </c>
      <c r="F158" s="98">
        <v>570.02647810917279</v>
      </c>
      <c r="G158" s="98">
        <v>529.464755607239</v>
      </c>
      <c r="H158" s="98">
        <v>531.5267295321695</v>
      </c>
      <c r="I158" s="98">
        <v>552.61897016816658</v>
      </c>
      <c r="J158" s="98">
        <v>558.41144870143216</v>
      </c>
      <c r="K158" s="98">
        <v>493.100900085327</v>
      </c>
      <c r="L158" s="98">
        <v>612.99372178825752</v>
      </c>
      <c r="M158" s="98">
        <v>574.0037546126207</v>
      </c>
      <c r="N158" s="98">
        <v>180.31503215956127</v>
      </c>
      <c r="O158" s="98">
        <v>654.61442381703841</v>
      </c>
      <c r="P158" s="98">
        <v>636.47372302531528</v>
      </c>
      <c r="Q158" s="98">
        <v>558.61423864860035</v>
      </c>
      <c r="R158" s="98">
        <v>528.33860090394171</v>
      </c>
      <c r="S158" s="98">
        <v>529.44434270733927</v>
      </c>
      <c r="T158" s="98">
        <v>642.90930238208648</v>
      </c>
      <c r="U158" s="98">
        <v>669.81510222019676</v>
      </c>
      <c r="V158" s="98">
        <v>755.92301808481716</v>
      </c>
      <c r="W158" s="98">
        <v>736.91156302869558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470.03191460835433</v>
      </c>
      <c r="D159" s="33">
        <v>533.18542892593348</v>
      </c>
      <c r="E159" s="33">
        <v>516.71320946697415</v>
      </c>
      <c r="F159" s="33">
        <v>554.65432424284131</v>
      </c>
      <c r="G159" s="33">
        <v>543.74654178825654</v>
      </c>
      <c r="H159" s="33">
        <v>562.17281750549864</v>
      </c>
      <c r="I159" s="33">
        <v>535.50897992156024</v>
      </c>
      <c r="J159" s="33">
        <v>535.90117434121839</v>
      </c>
      <c r="K159" s="33">
        <v>568.25419047110324</v>
      </c>
      <c r="L159" s="33">
        <v>537.50929315980966</v>
      </c>
      <c r="M159" s="33">
        <v>510.34517293490399</v>
      </c>
      <c r="N159" s="33">
        <v>522.11937541415341</v>
      </c>
      <c r="O159" s="33">
        <v>547.3049201280885</v>
      </c>
      <c r="P159" s="33">
        <v>558.39475166897819</v>
      </c>
      <c r="Q159" s="33">
        <v>561.44223423701351</v>
      </c>
      <c r="R159" s="33">
        <v>600.81205262448782</v>
      </c>
      <c r="S159" s="33">
        <v>603.66381812303371</v>
      </c>
      <c r="T159" s="33">
        <v>610.50850951721588</v>
      </c>
      <c r="U159" s="33">
        <v>636.1975522265551</v>
      </c>
      <c r="V159" s="33">
        <v>739.70582119952292</v>
      </c>
      <c r="W159" s="33">
        <v>730.66927078674212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7241.7559980389078</v>
      </c>
      <c r="D161" s="117">
        <f t="shared" si="54"/>
        <v>8016.276972969973</v>
      </c>
      <c r="E161" s="117">
        <f t="shared" si="54"/>
        <v>9616.6906203022136</v>
      </c>
      <c r="F161" s="117">
        <f t="shared" si="54"/>
        <v>8482.9280996769012</v>
      </c>
      <c r="G161" s="117">
        <f t="shared" si="54"/>
        <v>8911.931491022262</v>
      </c>
      <c r="H161" s="117">
        <f t="shared" si="54"/>
        <v>9990.3504779305476</v>
      </c>
      <c r="I161" s="117">
        <f t="shared" si="54"/>
        <v>9172.3397928997947</v>
      </c>
      <c r="J161" s="117">
        <f t="shared" si="54"/>
        <v>7470.3468607441355</v>
      </c>
      <c r="K161" s="117">
        <f t="shared" si="54"/>
        <v>9313.6330956590191</v>
      </c>
      <c r="L161" s="117">
        <f t="shared" si="54"/>
        <v>10019.399629216658</v>
      </c>
      <c r="M161" s="117">
        <f t="shared" si="54"/>
        <v>8974.440455301994</v>
      </c>
      <c r="N161" s="117">
        <f t="shared" si="54"/>
        <v>12506.294126510165</v>
      </c>
      <c r="O161" s="117">
        <f t="shared" si="54"/>
        <v>7828.1831774723378</v>
      </c>
      <c r="P161" s="117">
        <f t="shared" si="54"/>
        <v>6995.681252482007</v>
      </c>
      <c r="Q161" s="117">
        <f t="shared" si="54"/>
        <v>7997.1782399812519</v>
      </c>
      <c r="R161" s="117">
        <f t="shared" ref="R161:V161" si="55">R162+R164+R166+R175</f>
        <v>11807.731311228086</v>
      </c>
      <c r="S161" s="117">
        <f t="shared" si="55"/>
        <v>11336.16179463287</v>
      </c>
      <c r="T161" s="117">
        <f t="shared" si="55"/>
        <v>7534.7764764644126</v>
      </c>
      <c r="U161" s="117">
        <f t="shared" si="55"/>
        <v>0</v>
      </c>
      <c r="V161" s="117">
        <f t="shared" si="55"/>
        <v>9869.4136838280265</v>
      </c>
      <c r="W161" s="117">
        <f t="shared" ref="W161" si="56">W162+W164+W166+W175</f>
        <v>0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4068.8583750198795</v>
      </c>
      <c r="D162" s="122">
        <f t="shared" si="57"/>
        <v>5414.4973941327862</v>
      </c>
      <c r="E162" s="122">
        <f t="shared" si="57"/>
        <v>5481.8236507355214</v>
      </c>
      <c r="F162" s="122">
        <f t="shared" si="57"/>
        <v>5669.4386827935241</v>
      </c>
      <c r="G162" s="122">
        <f t="shared" si="57"/>
        <v>5343.4053228231696</v>
      </c>
      <c r="H162" s="122">
        <f t="shared" si="57"/>
        <v>5927.3411981919216</v>
      </c>
      <c r="I162" s="122">
        <f t="shared" si="57"/>
        <v>5502.8511249653066</v>
      </c>
      <c r="J162" s="122">
        <f t="shared" si="57"/>
        <v>5309.2817312994712</v>
      </c>
      <c r="K162" s="122">
        <f t="shared" si="57"/>
        <v>5199.9296813387882</v>
      </c>
      <c r="L162" s="122">
        <f t="shared" si="57"/>
        <v>5062.258650012307</v>
      </c>
      <c r="M162" s="122">
        <f t="shared" si="57"/>
        <v>4198.8911862719397</v>
      </c>
      <c r="N162" s="122">
        <f t="shared" si="57"/>
        <v>5829.5175432699634</v>
      </c>
      <c r="O162" s="122">
        <f t="shared" si="57"/>
        <v>3792.2712786094307</v>
      </c>
      <c r="P162" s="122">
        <f t="shared" si="57"/>
        <v>3280.3217372271156</v>
      </c>
      <c r="Q162" s="122">
        <f t="shared" si="57"/>
        <v>3258.7733708780002</v>
      </c>
      <c r="R162" s="122">
        <f t="shared" si="57"/>
        <v>6176.8786235281887</v>
      </c>
      <c r="S162" s="122">
        <f t="shared" si="57"/>
        <v>5416.8512043919791</v>
      </c>
      <c r="T162" s="122">
        <f t="shared" si="57"/>
        <v>2720.5965920926524</v>
      </c>
      <c r="U162" s="122">
        <f t="shared" si="57"/>
        <v>0</v>
      </c>
      <c r="V162" s="122">
        <f t="shared" si="57"/>
        <v>3687.3585134207333</v>
      </c>
      <c r="W162" s="122">
        <f t="shared" si="57"/>
        <v>0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4068.8583750198795</v>
      </c>
      <c r="D163" s="33">
        <v>5414.4973941327862</v>
      </c>
      <c r="E163" s="33">
        <v>5481.8236507355214</v>
      </c>
      <c r="F163" s="33">
        <v>5669.4386827935241</v>
      </c>
      <c r="G163" s="33">
        <v>5343.4053228231696</v>
      </c>
      <c r="H163" s="33">
        <v>5927.3411981919216</v>
      </c>
      <c r="I163" s="33">
        <v>5502.8511249653066</v>
      </c>
      <c r="J163" s="33">
        <v>5309.2817312994712</v>
      </c>
      <c r="K163" s="33">
        <v>5199.9296813387882</v>
      </c>
      <c r="L163" s="33">
        <v>5062.258650012307</v>
      </c>
      <c r="M163" s="33">
        <v>4198.8911862719397</v>
      </c>
      <c r="N163" s="33">
        <v>5829.5175432699634</v>
      </c>
      <c r="O163" s="33">
        <v>3792.2712786094307</v>
      </c>
      <c r="P163" s="33">
        <v>3280.3217372271156</v>
      </c>
      <c r="Q163" s="33">
        <v>3258.7733708780002</v>
      </c>
      <c r="R163" s="33">
        <v>6176.8786235281887</v>
      </c>
      <c r="S163" s="33">
        <v>5416.8512043919791</v>
      </c>
      <c r="T163" s="33">
        <v>2720.5965920926524</v>
      </c>
      <c r="U163" s="33">
        <v>0</v>
      </c>
      <c r="V163" s="33">
        <v>3687.3585134207333</v>
      </c>
      <c r="W163" s="33">
        <v>0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1675.8119420094506</v>
      </c>
      <c r="D164" s="122">
        <f t="shared" si="58"/>
        <v>1014.9154605619115</v>
      </c>
      <c r="E164" s="122">
        <f t="shared" si="58"/>
        <v>2569.3626068443682</v>
      </c>
      <c r="F164" s="122">
        <f t="shared" si="58"/>
        <v>1173.8294081782076</v>
      </c>
      <c r="G164" s="122">
        <f t="shared" si="58"/>
        <v>1979.9612631551754</v>
      </c>
      <c r="H164" s="122">
        <f t="shared" si="58"/>
        <v>2422.8821778790812</v>
      </c>
      <c r="I164" s="122">
        <f t="shared" si="58"/>
        <v>2054.3163134879128</v>
      </c>
      <c r="J164" s="122">
        <f t="shared" si="58"/>
        <v>473.06446018731964</v>
      </c>
      <c r="K164" s="122">
        <f t="shared" si="58"/>
        <v>2313.6508491836798</v>
      </c>
      <c r="L164" s="122">
        <f t="shared" si="58"/>
        <v>3212.5241529337491</v>
      </c>
      <c r="M164" s="122">
        <f t="shared" si="58"/>
        <v>3068.5500495498914</v>
      </c>
      <c r="N164" s="122">
        <f t="shared" si="58"/>
        <v>5030.0888875891178</v>
      </c>
      <c r="O164" s="122">
        <f t="shared" si="58"/>
        <v>2289.5561845688408</v>
      </c>
      <c r="P164" s="122">
        <f t="shared" si="58"/>
        <v>1944.5230058170371</v>
      </c>
      <c r="Q164" s="122">
        <f t="shared" si="58"/>
        <v>2964.7224098830466</v>
      </c>
      <c r="R164" s="122">
        <f t="shared" si="58"/>
        <v>3767.3598559096099</v>
      </c>
      <c r="S164" s="122">
        <f t="shared" si="58"/>
        <v>4050.1397960205177</v>
      </c>
      <c r="T164" s="122">
        <f t="shared" si="58"/>
        <v>2945.3859573300929</v>
      </c>
      <c r="U164" s="122">
        <f t="shared" si="58"/>
        <v>0</v>
      </c>
      <c r="V164" s="122">
        <f t="shared" si="58"/>
        <v>4154.9168176608173</v>
      </c>
      <c r="W164" s="122">
        <f t="shared" si="58"/>
        <v>0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1675.8119420094506</v>
      </c>
      <c r="D165" s="98">
        <f>IF(RES_hhdet_in_tes!D165=0,0,RES_hhdet_in_tes!D165*1000*11630/RES_hhdet_in_new!D163)</f>
        <v>1014.9154605619115</v>
      </c>
      <c r="E165" s="98">
        <f>IF(RES_hhdet_in_tes!E165=0,0,RES_hhdet_in_tes!E165*1000*11630/RES_hhdet_in_new!E163)</f>
        <v>2569.3626068443682</v>
      </c>
      <c r="F165" s="98">
        <f>IF(RES_hhdet_in_tes!F165=0,0,RES_hhdet_in_tes!F165*1000*11630/RES_hhdet_in_new!F163)</f>
        <v>1173.8294081782076</v>
      </c>
      <c r="G165" s="98">
        <f>IF(RES_hhdet_in_tes!G165=0,0,RES_hhdet_in_tes!G165*1000*11630/RES_hhdet_in_new!G163)</f>
        <v>1979.9612631551754</v>
      </c>
      <c r="H165" s="98">
        <f>IF(RES_hhdet_in_tes!H165=0,0,RES_hhdet_in_tes!H165*1000*11630/RES_hhdet_in_new!H163)</f>
        <v>2422.8821778790812</v>
      </c>
      <c r="I165" s="98">
        <f>IF(RES_hhdet_in_tes!I165=0,0,RES_hhdet_in_tes!I165*1000*11630/RES_hhdet_in_new!I163)</f>
        <v>2054.3163134879128</v>
      </c>
      <c r="J165" s="98">
        <f>IF(RES_hhdet_in_tes!J165=0,0,RES_hhdet_in_tes!J165*1000*11630/RES_hhdet_in_new!J163)</f>
        <v>473.06446018731964</v>
      </c>
      <c r="K165" s="98">
        <f>IF(RES_hhdet_in_tes!K165=0,0,RES_hhdet_in_tes!K165*1000*11630/RES_hhdet_in_new!K163)</f>
        <v>2313.6508491836798</v>
      </c>
      <c r="L165" s="98">
        <f>IF(RES_hhdet_in_tes!L165=0,0,RES_hhdet_in_tes!L165*1000*11630/RES_hhdet_in_new!L163)</f>
        <v>3212.5241529337491</v>
      </c>
      <c r="M165" s="98">
        <f>IF(RES_hhdet_in_tes!M165=0,0,RES_hhdet_in_tes!M165*1000*11630/RES_hhdet_in_new!M163)</f>
        <v>3068.5500495498914</v>
      </c>
      <c r="N165" s="98">
        <f>IF(RES_hhdet_in_tes!N165=0,0,RES_hhdet_in_tes!N165*1000*11630/RES_hhdet_in_new!N163)</f>
        <v>5030.0888875891178</v>
      </c>
      <c r="O165" s="98">
        <f>IF(RES_hhdet_in_tes!O165=0,0,RES_hhdet_in_tes!O165*1000*11630/RES_hhdet_in_new!O163)</f>
        <v>2289.5561845688408</v>
      </c>
      <c r="P165" s="98">
        <f>IF(RES_hhdet_in_tes!P165=0,0,RES_hhdet_in_tes!P165*1000*11630/RES_hhdet_in_new!P163)</f>
        <v>1944.5230058170371</v>
      </c>
      <c r="Q165" s="98">
        <f>IF(RES_hhdet_in_tes!Q165=0,0,RES_hhdet_in_tes!Q165*1000*11630/RES_hhdet_in_new!Q163)</f>
        <v>2964.7224098830466</v>
      </c>
      <c r="R165" s="98">
        <f>IF(RES_hhdet_in_tes!R165=0,0,RES_hhdet_in_tes!R165*1000*11630/RES_hhdet_in_new!R163)</f>
        <v>3767.3598559096099</v>
      </c>
      <c r="S165" s="98">
        <f>IF(RES_hhdet_in_tes!S165=0,0,RES_hhdet_in_tes!S165*1000*11630/RES_hhdet_in_new!S163)</f>
        <v>4050.1397960205177</v>
      </c>
      <c r="T165" s="98">
        <f>IF(RES_hhdet_in_tes!T165=0,0,RES_hhdet_in_tes!T165*1000*11630/RES_hhdet_in_new!T163)</f>
        <v>2945.3859573300929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4154.9168176608173</v>
      </c>
      <c r="W165" s="98">
        <f>IF(RES_hhdet_in_tes!W165=0,0,RES_hhdet_in_tes!W165*1000*11630/RES_hhdet_in_new!W163)</f>
        <v>0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1026.5392787801545</v>
      </c>
      <c r="D166" s="122">
        <v>1054.076304523312</v>
      </c>
      <c r="E166" s="122">
        <v>1049.3431690437374</v>
      </c>
      <c r="F166" s="122">
        <v>1084.5024799780285</v>
      </c>
      <c r="G166" s="122">
        <v>1045.3977874044917</v>
      </c>
      <c r="H166" s="122">
        <v>1079.3851425166881</v>
      </c>
      <c r="I166" s="122">
        <v>1078.8078750126851</v>
      </c>
      <c r="J166" s="122">
        <v>1151.0580772702831</v>
      </c>
      <c r="K166" s="122">
        <v>1234.7636964074002</v>
      </c>
      <c r="L166" s="122">
        <v>1204.1336527802732</v>
      </c>
      <c r="M166" s="122">
        <v>1193.463937150841</v>
      </c>
      <c r="N166" s="122">
        <v>1147.8159344689125</v>
      </c>
      <c r="O166" s="122">
        <v>1183.6622420117312</v>
      </c>
      <c r="P166" s="122">
        <v>1200.7282765612069</v>
      </c>
      <c r="Q166" s="122">
        <v>1212.6375749623942</v>
      </c>
      <c r="R166" s="122">
        <v>1270.9674398892489</v>
      </c>
      <c r="S166" s="122">
        <v>1278.7103079336521</v>
      </c>
      <c r="T166" s="122">
        <v>1249.1314484496186</v>
      </c>
      <c r="U166" s="122">
        <v>0</v>
      </c>
      <c r="V166" s="122">
        <v>1287.4325315469541</v>
      </c>
      <c r="W166" s="122">
        <v>0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1020.3484092114793</v>
      </c>
      <c r="D167" s="98">
        <v>1068.4897500366631</v>
      </c>
      <c r="E167" s="98">
        <v>1073.317737206399</v>
      </c>
      <c r="F167" s="98">
        <v>1093.6663877653207</v>
      </c>
      <c r="G167" s="98">
        <v>1077.7008569010118</v>
      </c>
      <c r="H167" s="98">
        <v>1106.966809583088</v>
      </c>
      <c r="I167" s="98">
        <v>1059.7753423197016</v>
      </c>
      <c r="J167" s="98">
        <v>1149.6500044959998</v>
      </c>
      <c r="K167" s="98">
        <v>1225.1147492109035</v>
      </c>
      <c r="L167" s="98">
        <v>1160.6652513660506</v>
      </c>
      <c r="M167" s="98">
        <v>970.89998621868097</v>
      </c>
      <c r="N167" s="98">
        <v>868.32565302050909</v>
      </c>
      <c r="O167" s="98">
        <v>1316.0602394910568</v>
      </c>
      <c r="P167" s="98">
        <v>1293.7917410242337</v>
      </c>
      <c r="Q167" s="98">
        <v>1228.7636579802033</v>
      </c>
      <c r="R167" s="98">
        <v>1212.5398963112491</v>
      </c>
      <c r="S167" s="98">
        <v>1266.4733890631112</v>
      </c>
      <c r="T167" s="98">
        <v>1266.6325096888991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1020.3577559387918</v>
      </c>
      <c r="D168" s="98">
        <v>1068.5021467836809</v>
      </c>
      <c r="E168" s="98">
        <v>1073.3817660295106</v>
      </c>
      <c r="F168" s="98">
        <v>1093.6235351810687</v>
      </c>
      <c r="G168" s="98">
        <v>0</v>
      </c>
      <c r="H168" s="98">
        <v>1106.925062941787</v>
      </c>
      <c r="I168" s="98">
        <v>1059.8810144182362</v>
      </c>
      <c r="J168" s="98">
        <v>1150.1698843748989</v>
      </c>
      <c r="K168" s="98">
        <v>1225.7855930398864</v>
      </c>
      <c r="L168" s="98">
        <v>0</v>
      </c>
      <c r="M168" s="98">
        <v>0</v>
      </c>
      <c r="N168" s="98">
        <v>0</v>
      </c>
      <c r="O168" s="98">
        <v>1316.6535136512432</v>
      </c>
      <c r="P168" s="98">
        <v>1294.1012599889443</v>
      </c>
      <c r="Q168" s="98">
        <v>1229.1120517374941</v>
      </c>
      <c r="R168" s="98">
        <v>1212.8440352297266</v>
      </c>
      <c r="S168" s="98">
        <v>1266.4688025682324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199.78055067924001</v>
      </c>
      <c r="D169" s="101">
        <v>215.19377728417476</v>
      </c>
      <c r="E169" s="101">
        <v>209.98560222486978</v>
      </c>
      <c r="F169" s="101">
        <v>218.13890345358686</v>
      </c>
      <c r="G169" s="101">
        <v>0</v>
      </c>
      <c r="H169" s="101">
        <v>225.49339517917232</v>
      </c>
      <c r="I169" s="101">
        <v>216.20090602307855</v>
      </c>
      <c r="J169" s="101">
        <v>230.64547900235843</v>
      </c>
      <c r="K169" s="101">
        <v>246.71905523699027</v>
      </c>
      <c r="L169" s="101">
        <v>0</v>
      </c>
      <c r="M169" s="101">
        <v>0</v>
      </c>
      <c r="N169" s="101">
        <v>0</v>
      </c>
      <c r="O169" s="101">
        <v>244.52572422077546</v>
      </c>
      <c r="P169" s="101">
        <v>233.57656992775136</v>
      </c>
      <c r="Q169" s="101">
        <v>207.66966530213671</v>
      </c>
      <c r="R169" s="101">
        <v>238.3155276021235</v>
      </c>
      <c r="S169" s="101">
        <v>256.20639781193648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820.57720525955165</v>
      </c>
      <c r="D170" s="104">
        <v>853.30836949950606</v>
      </c>
      <c r="E170" s="104">
        <v>863.39616380464099</v>
      </c>
      <c r="F170" s="104">
        <v>875.48463172748177</v>
      </c>
      <c r="G170" s="104">
        <v>0</v>
      </c>
      <c r="H170" s="104">
        <v>881.43166776261478</v>
      </c>
      <c r="I170" s="104">
        <v>843.68010839515762</v>
      </c>
      <c r="J170" s="104">
        <v>919.52440537254029</v>
      </c>
      <c r="K170" s="104">
        <v>979.06653780289605</v>
      </c>
      <c r="L170" s="104">
        <v>0</v>
      </c>
      <c r="M170" s="104">
        <v>0</v>
      </c>
      <c r="N170" s="104">
        <v>0</v>
      </c>
      <c r="O170" s="104">
        <v>1072.1277894304678</v>
      </c>
      <c r="P170" s="104">
        <v>1060.524690061193</v>
      </c>
      <c r="Q170" s="104">
        <v>1021.4423864353572</v>
      </c>
      <c r="R170" s="104">
        <v>974.52850762760306</v>
      </c>
      <c r="S170" s="104">
        <v>1010.2624047562961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1026.3925576390052</v>
      </c>
      <c r="D171" s="101">
        <v>1054.0563834361108</v>
      </c>
      <c r="E171" s="101">
        <v>1049.0722717136377</v>
      </c>
      <c r="F171" s="101">
        <v>1084.7587299526651</v>
      </c>
      <c r="G171" s="101">
        <v>1045.4518651809515</v>
      </c>
      <c r="H171" s="101">
        <v>1079.3326751501368</v>
      </c>
      <c r="I171" s="101">
        <v>1078.0199566049732</v>
      </c>
      <c r="J171" s="101">
        <v>1149.4354727170162</v>
      </c>
      <c r="K171" s="101">
        <v>1233.8930672020231</v>
      </c>
      <c r="L171" s="101">
        <v>1203.7410378493983</v>
      </c>
      <c r="M171" s="101">
        <v>1194.5077416281979</v>
      </c>
      <c r="N171" s="101">
        <v>1149.9596221894053</v>
      </c>
      <c r="O171" s="101">
        <v>1184.4665293213459</v>
      </c>
      <c r="P171" s="101">
        <v>1201.1316770757583</v>
      </c>
      <c r="Q171" s="101">
        <v>1208.7327224187893</v>
      </c>
      <c r="R171" s="101">
        <v>1265.631594102701</v>
      </c>
      <c r="S171" s="101">
        <v>1273.3735782488109</v>
      </c>
      <c r="T171" s="101">
        <v>1241.3882410224123</v>
      </c>
      <c r="U171" s="101">
        <v>0</v>
      </c>
      <c r="V171" s="101">
        <v>0</v>
      </c>
      <c r="W171" s="101">
        <v>0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1026.6958187414177</v>
      </c>
      <c r="D172" s="104">
        <v>1053.8073857706418</v>
      </c>
      <c r="E172" s="104">
        <v>1049.0860457011893</v>
      </c>
      <c r="F172" s="104">
        <v>1084.1583997496741</v>
      </c>
      <c r="G172" s="104">
        <v>1045.0714603415843</v>
      </c>
      <c r="H172" s="104">
        <v>1079.236861130812</v>
      </c>
      <c r="I172" s="104">
        <v>1078.8753732272587</v>
      </c>
      <c r="J172" s="104">
        <v>1151.2107103273031</v>
      </c>
      <c r="K172" s="104">
        <v>1235.2535611955041</v>
      </c>
      <c r="L172" s="104">
        <v>1204.5370877685723</v>
      </c>
      <c r="M172" s="104">
        <v>1194.2228020239293</v>
      </c>
      <c r="N172" s="104">
        <v>1148.2907297448073</v>
      </c>
      <c r="O172" s="104">
        <v>1181.9465032831124</v>
      </c>
      <c r="P172" s="104">
        <v>1199.7897676358753</v>
      </c>
      <c r="Q172" s="104">
        <v>1212.9587105173302</v>
      </c>
      <c r="R172" s="104">
        <v>1272.4719913006754</v>
      </c>
      <c r="S172" s="104">
        <v>1280.3280568356004</v>
      </c>
      <c r="T172" s="104">
        <v>1250.032940563332</v>
      </c>
      <c r="U172" s="104">
        <v>0</v>
      </c>
      <c r="V172" s="104">
        <v>1287.4325315469541</v>
      </c>
      <c r="W172" s="104">
        <v>0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201.14260296871805</v>
      </c>
      <c r="D173" s="98">
        <v>211.72586409416493</v>
      </c>
      <c r="E173" s="98">
        <v>203.87527178192795</v>
      </c>
      <c r="F173" s="98">
        <v>215.39527714090212</v>
      </c>
      <c r="G173" s="98">
        <v>235.53078646576245</v>
      </c>
      <c r="H173" s="98">
        <v>219.09170141260304</v>
      </c>
      <c r="I173" s="98">
        <v>221.82605411464615</v>
      </c>
      <c r="J173" s="98">
        <v>232.52334640740668</v>
      </c>
      <c r="K173" s="98">
        <v>251.72120583439278</v>
      </c>
      <c r="L173" s="98">
        <v>247.27244076171328</v>
      </c>
      <c r="M173" s="98">
        <v>239.79299050612778</v>
      </c>
      <c r="N173" s="98">
        <v>192.12688770228553</v>
      </c>
      <c r="O173" s="98">
        <v>215.85648668458668</v>
      </c>
      <c r="P173" s="98">
        <v>215.01207903180847</v>
      </c>
      <c r="Q173" s="98">
        <v>207.74571625402183</v>
      </c>
      <c r="R173" s="98">
        <v>255.04038941070255</v>
      </c>
      <c r="S173" s="98">
        <v>264.38468833169776</v>
      </c>
      <c r="T173" s="98">
        <v>251.3512860684321</v>
      </c>
      <c r="U173" s="98">
        <v>0</v>
      </c>
      <c r="V173" s="98">
        <v>246.08616435713876</v>
      </c>
      <c r="W173" s="98">
        <v>0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825.55321577269979</v>
      </c>
      <c r="D174" s="33">
        <v>842.081521676477</v>
      </c>
      <c r="E174" s="33">
        <v>845.21077391926133</v>
      </c>
      <c r="F174" s="33">
        <v>868.76312260877194</v>
      </c>
      <c r="G174" s="33">
        <v>809.54067387582188</v>
      </c>
      <c r="H174" s="33">
        <v>860.1451597182089</v>
      </c>
      <c r="I174" s="33">
        <v>857.04931911261281</v>
      </c>
      <c r="J174" s="33">
        <v>918.68736391989637</v>
      </c>
      <c r="K174" s="33">
        <v>983.53235536111129</v>
      </c>
      <c r="L174" s="33">
        <v>957.26464700685904</v>
      </c>
      <c r="M174" s="33">
        <v>954.42981151780145</v>
      </c>
      <c r="N174" s="33">
        <v>956.16384204252211</v>
      </c>
      <c r="O174" s="33">
        <v>966.09001659852595</v>
      </c>
      <c r="P174" s="33">
        <v>984.77768860406684</v>
      </c>
      <c r="Q174" s="33">
        <v>1005.2129942633082</v>
      </c>
      <c r="R174" s="33">
        <v>1017.4316018899729</v>
      </c>
      <c r="S174" s="33">
        <v>1015.9433685039028</v>
      </c>
      <c r="T174" s="33">
        <v>998.68165449489993</v>
      </c>
      <c r="U174" s="33">
        <v>0</v>
      </c>
      <c r="V174" s="33">
        <v>1041.3463671898155</v>
      </c>
      <c r="W174" s="33">
        <v>0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470.54640222942231</v>
      </c>
      <c r="D175" s="122">
        <v>532.78781375196286</v>
      </c>
      <c r="E175" s="122">
        <v>516.16119367858698</v>
      </c>
      <c r="F175" s="122">
        <v>555.15752872713983</v>
      </c>
      <c r="G175" s="122">
        <v>543.16711763942419</v>
      </c>
      <c r="H175" s="122">
        <v>560.74195934285763</v>
      </c>
      <c r="I175" s="122">
        <v>536.36447943389032</v>
      </c>
      <c r="J175" s="122">
        <v>536.94259198706095</v>
      </c>
      <c r="K175" s="122">
        <v>565.28886872915064</v>
      </c>
      <c r="L175" s="122">
        <v>540.48317349032925</v>
      </c>
      <c r="M175" s="122">
        <v>513.5352823293241</v>
      </c>
      <c r="N175" s="122">
        <v>498.87176118217258</v>
      </c>
      <c r="O175" s="122">
        <v>562.69347228233551</v>
      </c>
      <c r="P175" s="122">
        <v>570.10823287664653</v>
      </c>
      <c r="Q175" s="122">
        <v>561.04488425781142</v>
      </c>
      <c r="R175" s="122">
        <v>592.52539190103892</v>
      </c>
      <c r="S175" s="122">
        <v>590.46048628672042</v>
      </c>
      <c r="T175" s="122">
        <v>619.66247859204805</v>
      </c>
      <c r="U175" s="122">
        <v>0</v>
      </c>
      <c r="V175" s="122">
        <v>739.7058211995228</v>
      </c>
      <c r="W175" s="122">
        <v>0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486.05190415620189</v>
      </c>
      <c r="D176" s="98">
        <v>516.10635768195516</v>
      </c>
      <c r="E176" s="98">
        <v>498.44065677242639</v>
      </c>
      <c r="F176" s="98">
        <v>570.0264781091729</v>
      </c>
      <c r="G176" s="98">
        <v>529.46475560723911</v>
      </c>
      <c r="H176" s="98">
        <v>531.5267295321695</v>
      </c>
      <c r="I176" s="98">
        <v>552.61897016816658</v>
      </c>
      <c r="J176" s="98">
        <v>558.41144870143228</v>
      </c>
      <c r="K176" s="98">
        <v>493.100900085327</v>
      </c>
      <c r="L176" s="98">
        <v>612.9937217882574</v>
      </c>
      <c r="M176" s="98">
        <v>574.00375461262081</v>
      </c>
      <c r="N176" s="98">
        <v>180.31503215956124</v>
      </c>
      <c r="O176" s="98">
        <v>654.6144238170383</v>
      </c>
      <c r="P176" s="98">
        <v>636.47372302531517</v>
      </c>
      <c r="Q176" s="98">
        <v>558.61423864860046</v>
      </c>
      <c r="R176" s="98">
        <v>528.33860090394171</v>
      </c>
      <c r="S176" s="98">
        <v>529.44434270733927</v>
      </c>
      <c r="T176" s="98">
        <v>642.90930238208659</v>
      </c>
      <c r="U176" s="98">
        <v>0</v>
      </c>
      <c r="V176" s="98">
        <v>0</v>
      </c>
      <c r="W176" s="98">
        <v>0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470.03191460835438</v>
      </c>
      <c r="D177" s="33">
        <v>533.18542892593337</v>
      </c>
      <c r="E177" s="33">
        <v>516.71320946697426</v>
      </c>
      <c r="F177" s="33">
        <v>554.65432424284143</v>
      </c>
      <c r="G177" s="33">
        <v>543.74654178825642</v>
      </c>
      <c r="H177" s="33">
        <v>562.17281750549864</v>
      </c>
      <c r="I177" s="33">
        <v>535.5089799215599</v>
      </c>
      <c r="J177" s="33">
        <v>535.90117434121828</v>
      </c>
      <c r="K177" s="33">
        <v>568.25419047110336</v>
      </c>
      <c r="L177" s="33">
        <v>537.50929315980966</v>
      </c>
      <c r="M177" s="33">
        <v>510.34517293490416</v>
      </c>
      <c r="N177" s="33">
        <v>522.11937541415352</v>
      </c>
      <c r="O177" s="33">
        <v>547.30492012808838</v>
      </c>
      <c r="P177" s="33">
        <v>558.39475166897819</v>
      </c>
      <c r="Q177" s="33">
        <v>561.44223423701374</v>
      </c>
      <c r="R177" s="33">
        <v>600.81205262448782</v>
      </c>
      <c r="S177" s="33">
        <v>603.66381812303382</v>
      </c>
      <c r="T177" s="33">
        <v>610.508509517216</v>
      </c>
      <c r="U177" s="33">
        <v>0</v>
      </c>
      <c r="V177" s="33">
        <v>739.7058211995228</v>
      </c>
      <c r="W177" s="33">
        <v>0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1958.959527626113</v>
      </c>
      <c r="J3" s="117">
        <f t="shared" si="0"/>
        <v>6460.954054131761</v>
      </c>
      <c r="K3" s="117">
        <f t="shared" si="0"/>
        <v>3798.2781789806463</v>
      </c>
      <c r="L3" s="117">
        <f t="shared" si="0"/>
        <v>3731.0495607365624</v>
      </c>
      <c r="M3" s="117">
        <f t="shared" si="0"/>
        <v>0</v>
      </c>
      <c r="N3" s="117">
        <f t="shared" si="0"/>
        <v>589.67754589378558</v>
      </c>
      <c r="O3" s="117">
        <f t="shared" si="0"/>
        <v>1339.2805946288904</v>
      </c>
      <c r="P3" s="117">
        <f t="shared" si="0"/>
        <v>3068.1849123524753</v>
      </c>
      <c r="Q3" s="117">
        <f t="shared" si="0"/>
        <v>4135.7413149616123</v>
      </c>
      <c r="R3" s="117">
        <f t="shared" ref="R3:V3" si="1">R4+R7+R9+R19</f>
        <v>1576.120827613659</v>
      </c>
      <c r="S3" s="117">
        <f t="shared" si="1"/>
        <v>3027.1362390289323</v>
      </c>
      <c r="T3" s="117">
        <f t="shared" si="1"/>
        <v>2360.7153185831539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1948.6689442196468</v>
      </c>
      <c r="J4" s="122">
        <f t="shared" si="3"/>
        <v>6451.8551177672953</v>
      </c>
      <c r="K4" s="122">
        <f t="shared" si="3"/>
        <v>3791.8023659479022</v>
      </c>
      <c r="L4" s="122">
        <f t="shared" si="3"/>
        <v>3719.3892949224573</v>
      </c>
      <c r="M4" s="122">
        <f t="shared" si="3"/>
        <v>0</v>
      </c>
      <c r="N4" s="122">
        <f t="shared" si="3"/>
        <v>583.18450987545225</v>
      </c>
      <c r="O4" s="122">
        <f t="shared" si="3"/>
        <v>1300.4763829051499</v>
      </c>
      <c r="P4" s="122">
        <f t="shared" si="3"/>
        <v>3029.0303116336913</v>
      </c>
      <c r="Q4" s="122">
        <f t="shared" si="3"/>
        <v>4104.4936263809414</v>
      </c>
      <c r="R4" s="122">
        <f t="shared" ref="R4:V4" si="4">SUM(R5:R6)</f>
        <v>1553.0959253677077</v>
      </c>
      <c r="S4" s="122">
        <f t="shared" si="4"/>
        <v>2989.5818822674291</v>
      </c>
      <c r="T4" s="122">
        <f t="shared" si="4"/>
        <v>2290.0111142318469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1948.6689442196468</v>
      </c>
      <c r="J5" s="98">
        <v>6451.8551177672953</v>
      </c>
      <c r="K5" s="98">
        <v>3791.8023659479022</v>
      </c>
      <c r="L5" s="98">
        <v>3719.3892949224573</v>
      </c>
      <c r="M5" s="98">
        <v>0</v>
      </c>
      <c r="N5" s="98">
        <v>583.18450987545225</v>
      </c>
      <c r="O5" s="98">
        <v>1300.4763829051499</v>
      </c>
      <c r="P5" s="98">
        <v>3029.0303116336913</v>
      </c>
      <c r="Q5" s="98">
        <v>4104.4936263809414</v>
      </c>
      <c r="R5" s="98">
        <v>1553.0959253677077</v>
      </c>
      <c r="S5" s="98">
        <v>2989.5818822674291</v>
      </c>
      <c r="T5" s="98">
        <v>2290.0111142318469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1.6698456114911497</v>
      </c>
      <c r="O9" s="122">
        <v>3.0779107091813032</v>
      </c>
      <c r="P9" s="122">
        <v>2.7377432809582136</v>
      </c>
      <c r="Q9" s="122">
        <v>1.2863407707462391</v>
      </c>
      <c r="R9" s="122">
        <v>0</v>
      </c>
      <c r="S9" s="122">
        <v>1.7957186956763838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332.29927668673878</v>
      </c>
      <c r="O11" s="98">
        <v>482.46250366416928</v>
      </c>
      <c r="P11" s="98">
        <v>451.18009270191362</v>
      </c>
      <c r="Q11" s="98">
        <v>410.3427058680503</v>
      </c>
      <c r="R11" s="98">
        <v>0</v>
      </c>
      <c r="S11" s="98">
        <v>400.4452691358336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10.290583406466034</v>
      </c>
      <c r="J19" s="122">
        <v>9.0989363644655565</v>
      </c>
      <c r="K19" s="122">
        <v>6.4758130327442345</v>
      </c>
      <c r="L19" s="122">
        <v>11.660265814105106</v>
      </c>
      <c r="M19" s="122">
        <v>0</v>
      </c>
      <c r="N19" s="122">
        <v>4.8231904068421469</v>
      </c>
      <c r="O19" s="122">
        <v>35.726301014559319</v>
      </c>
      <c r="P19" s="122">
        <v>36.416857437825918</v>
      </c>
      <c r="Q19" s="122">
        <v>29.961347809924629</v>
      </c>
      <c r="R19" s="122">
        <v>23.024902245951424</v>
      </c>
      <c r="S19" s="122">
        <v>35.758638065826815</v>
      </c>
      <c r="T19" s="122">
        <v>70.704204351307027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210.95695983255371</v>
      </c>
      <c r="J21" s="98">
        <v>212.91511092849402</v>
      </c>
      <c r="K21" s="98">
        <v>187.79857794958281</v>
      </c>
      <c r="L21" s="98">
        <v>233.2053162821021</v>
      </c>
      <c r="M21" s="98">
        <v>0</v>
      </c>
      <c r="N21" s="98">
        <v>68.558206497256236</v>
      </c>
      <c r="O21" s="98">
        <v>248.89323040142995</v>
      </c>
      <c r="P21" s="98">
        <v>241.99589136103674</v>
      </c>
      <c r="Q21" s="98">
        <v>212.39266558591015</v>
      </c>
      <c r="R21" s="98">
        <v>200.13953490711623</v>
      </c>
      <c r="S21" s="98">
        <v>199.3544072169845</v>
      </c>
      <c r="T21" s="98">
        <v>240.39429479444388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2211.6791527899932</v>
      </c>
      <c r="I24" s="117">
        <f t="shared" si="7"/>
        <v>2096.3775198726289</v>
      </c>
      <c r="J24" s="117">
        <f t="shared" si="7"/>
        <v>2078.1911670250561</v>
      </c>
      <c r="K24" s="117">
        <f t="shared" si="7"/>
        <v>1604.7970177531806</v>
      </c>
      <c r="L24" s="117">
        <f t="shared" si="7"/>
        <v>1839.4792134966203</v>
      </c>
      <c r="M24" s="117">
        <f t="shared" si="7"/>
        <v>1484.0449181841204</v>
      </c>
      <c r="N24" s="117">
        <f t="shared" si="7"/>
        <v>591.81870688278809</v>
      </c>
      <c r="O24" s="117">
        <f t="shared" si="7"/>
        <v>1612.4284875123685</v>
      </c>
      <c r="P24" s="117">
        <f t="shared" si="7"/>
        <v>2260.704985225585</v>
      </c>
      <c r="Q24" s="117">
        <f t="shared" si="7"/>
        <v>1856.8773577048858</v>
      </c>
      <c r="R24" s="117">
        <f t="shared" ref="R24:V24" si="8">R25+R28+R30+R39</f>
        <v>1708.502805771516</v>
      </c>
      <c r="S24" s="117">
        <f t="shared" si="8"/>
        <v>1676.4622301458771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1457.345224756639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2200.2537683969708</v>
      </c>
      <c r="I25" s="122">
        <f t="shared" si="10"/>
        <v>2085.0812696764724</v>
      </c>
      <c r="J25" s="122">
        <f t="shared" si="10"/>
        <v>2066.9932241489059</v>
      </c>
      <c r="K25" s="122">
        <f t="shared" si="10"/>
        <v>1595.6450307506095</v>
      </c>
      <c r="L25" s="122">
        <f t="shared" si="10"/>
        <v>1828.5087465287547</v>
      </c>
      <c r="M25" s="122">
        <f t="shared" si="10"/>
        <v>1471.682687686791</v>
      </c>
      <c r="N25" s="122">
        <f t="shared" si="10"/>
        <v>585.93134652642584</v>
      </c>
      <c r="O25" s="122">
        <f t="shared" si="10"/>
        <v>1573.7770910418028</v>
      </c>
      <c r="P25" s="122">
        <f t="shared" si="10"/>
        <v>2221.6329850690122</v>
      </c>
      <c r="Q25" s="122">
        <f t="shared" si="10"/>
        <v>1825.5362616066172</v>
      </c>
      <c r="R25" s="122">
        <f t="shared" ref="R25:V25" si="11">SUM(R26:R27)</f>
        <v>1685.2723240412258</v>
      </c>
      <c r="S25" s="122">
        <f t="shared" si="11"/>
        <v>1638.4320779720097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1389.1238420522784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2200.2537683969708</v>
      </c>
      <c r="I26" s="98">
        <v>2085.0812696764724</v>
      </c>
      <c r="J26" s="98">
        <v>2066.9932241489059</v>
      </c>
      <c r="K26" s="98">
        <v>1595.6450307506095</v>
      </c>
      <c r="L26" s="98">
        <v>1828.5087465287547</v>
      </c>
      <c r="M26" s="98">
        <v>1471.682687686791</v>
      </c>
      <c r="N26" s="98">
        <v>585.93134652642584</v>
      </c>
      <c r="O26" s="98">
        <v>1573.7770910418028</v>
      </c>
      <c r="P26" s="98">
        <v>2221.6329850690122</v>
      </c>
      <c r="Q26" s="98">
        <v>1825.5362616066172</v>
      </c>
      <c r="R26" s="98">
        <v>1685.2723240412258</v>
      </c>
      <c r="S26" s="98">
        <v>1638.4320779720097</v>
      </c>
      <c r="T26" s="98">
        <v>0</v>
      </c>
      <c r="U26" s="98">
        <v>0</v>
      </c>
      <c r="V26" s="98">
        <v>0</v>
      </c>
      <c r="W26" s="98">
        <v>1389.1238420522784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1.9131862861794608</v>
      </c>
      <c r="I30" s="122">
        <v>0.70569836650622897</v>
      </c>
      <c r="J30" s="122">
        <v>1.3694999518511992</v>
      </c>
      <c r="K30" s="122">
        <v>1.7741857259802261</v>
      </c>
      <c r="L30" s="122">
        <v>1.8096373757947153</v>
      </c>
      <c r="M30" s="122">
        <v>1.4592719397507086</v>
      </c>
      <c r="N30" s="122">
        <v>1.2222502131006483</v>
      </c>
      <c r="O30" s="122">
        <v>2.9576726301838874</v>
      </c>
      <c r="P30" s="122">
        <v>2.7578245275178093</v>
      </c>
      <c r="Q30" s="122">
        <v>1.4976011163067529</v>
      </c>
      <c r="R30" s="122">
        <v>0</v>
      </c>
      <c r="S30" s="122">
        <v>2.0641508718341939</v>
      </c>
      <c r="T30" s="122">
        <v>0</v>
      </c>
      <c r="U30" s="122">
        <v>0</v>
      </c>
      <c r="V30" s="122">
        <v>0</v>
      </c>
      <c r="W30" s="122">
        <v>2.5192624395684518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457.63415965412707</v>
      </c>
      <c r="I31" s="98">
        <v>435.76874131759638</v>
      </c>
      <c r="J31" s="98">
        <v>469.73848348496131</v>
      </c>
      <c r="K31" s="98">
        <v>496.77200327446332</v>
      </c>
      <c r="L31" s="98">
        <v>466.43403361108784</v>
      </c>
      <c r="M31" s="98">
        <v>382.9778135212415</v>
      </c>
      <c r="N31" s="98">
        <v>332.29927668673878</v>
      </c>
      <c r="O31" s="98">
        <v>482.46250366416933</v>
      </c>
      <c r="P31" s="98">
        <v>451.18009270191362</v>
      </c>
      <c r="Q31" s="98">
        <v>410.3427058680503</v>
      </c>
      <c r="R31" s="98">
        <v>0</v>
      </c>
      <c r="S31" s="98">
        <v>400.4452691358336</v>
      </c>
      <c r="T31" s="98">
        <v>0</v>
      </c>
      <c r="U31" s="98">
        <v>0</v>
      </c>
      <c r="V31" s="98">
        <v>0</v>
      </c>
      <c r="W31" s="98">
        <v>403.9217444774751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89.642168023761812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89.642168023761812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9.51219810684292</v>
      </c>
      <c r="I39" s="122">
        <v>10.590551829650471</v>
      </c>
      <c r="J39" s="122">
        <v>9.8284429242988018</v>
      </c>
      <c r="K39" s="122">
        <v>7.3778012765907537</v>
      </c>
      <c r="L39" s="122">
        <v>9.1608295920709359</v>
      </c>
      <c r="M39" s="122">
        <v>10.902958557578485</v>
      </c>
      <c r="N39" s="122">
        <v>4.6651101432615745</v>
      </c>
      <c r="O39" s="122">
        <v>35.693723840381921</v>
      </c>
      <c r="P39" s="122">
        <v>36.314175629055335</v>
      </c>
      <c r="Q39" s="122">
        <v>29.843494981961832</v>
      </c>
      <c r="R39" s="122">
        <v>23.230481730290276</v>
      </c>
      <c r="S39" s="122">
        <v>35.966001302033284</v>
      </c>
      <c r="T39" s="122">
        <v>0</v>
      </c>
      <c r="U39" s="122">
        <v>0</v>
      </c>
      <c r="V39" s="122">
        <v>0</v>
      </c>
      <c r="W39" s="122">
        <v>65.7021202647922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203.15337385328809</v>
      </c>
      <c r="I40" s="98">
        <v>210.95695983255371</v>
      </c>
      <c r="J40" s="98">
        <v>212.91511092849404</v>
      </c>
      <c r="K40" s="98">
        <v>187.79857794958281</v>
      </c>
      <c r="L40" s="98">
        <v>233.2053162821021</v>
      </c>
      <c r="M40" s="98">
        <v>218.24396705932526</v>
      </c>
      <c r="N40" s="98">
        <v>68.558206497256236</v>
      </c>
      <c r="O40" s="98">
        <v>248.89323040142997</v>
      </c>
      <c r="P40" s="98">
        <v>241.99589136103677</v>
      </c>
      <c r="Q40" s="98">
        <v>212.39266558591018</v>
      </c>
      <c r="R40" s="98">
        <v>200.13953490711623</v>
      </c>
      <c r="S40" s="98">
        <v>199.35440721698447</v>
      </c>
      <c r="T40" s="98">
        <v>0</v>
      </c>
      <c r="U40" s="98">
        <v>0</v>
      </c>
      <c r="V40" s="98">
        <v>0</v>
      </c>
      <c r="W40" s="98">
        <v>270.10871664414572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2558.4254594764266</v>
      </c>
      <c r="D43" s="117">
        <f t="shared" si="14"/>
        <v>2654.8880360910521</v>
      </c>
      <c r="E43" s="117">
        <f t="shared" si="14"/>
        <v>3113.5400895945472</v>
      </c>
      <c r="F43" s="117">
        <f t="shared" si="14"/>
        <v>2909.1381554850668</v>
      </c>
      <c r="G43" s="117">
        <f t="shared" si="14"/>
        <v>3046.4314243720396</v>
      </c>
      <c r="H43" s="117">
        <f t="shared" si="14"/>
        <v>3059.7012309898837</v>
      </c>
      <c r="I43" s="117">
        <f t="shared" si="14"/>
        <v>2849.7530375937008</v>
      </c>
      <c r="J43" s="117">
        <f t="shared" si="14"/>
        <v>2862.9443792743823</v>
      </c>
      <c r="K43" s="117">
        <f t="shared" si="14"/>
        <v>2450.3684066699502</v>
      </c>
      <c r="L43" s="117">
        <f t="shared" si="14"/>
        <v>2280.3124436989297</v>
      </c>
      <c r="M43" s="117">
        <f t="shared" si="14"/>
        <v>3228.5553966717748</v>
      </c>
      <c r="N43" s="117">
        <f t="shared" si="14"/>
        <v>2505.9395148537869</v>
      </c>
      <c r="O43" s="117">
        <f t="shared" si="14"/>
        <v>1228.2291149213552</v>
      </c>
      <c r="P43" s="117">
        <f t="shared" si="14"/>
        <v>1186.6470269867564</v>
      </c>
      <c r="Q43" s="117">
        <f t="shared" si="14"/>
        <v>0</v>
      </c>
      <c r="R43" s="117">
        <f t="shared" ref="R43:V43" si="15">R44+R47+R49+R58</f>
        <v>1533.005767713639</v>
      </c>
      <c r="S43" s="117">
        <f t="shared" si="15"/>
        <v>1582.3736996492278</v>
      </c>
      <c r="T43" s="117">
        <f t="shared" si="15"/>
        <v>1375.3491228698711</v>
      </c>
      <c r="U43" s="117">
        <f t="shared" si="15"/>
        <v>1519.8965208144023</v>
      </c>
      <c r="V43" s="117">
        <f t="shared" si="15"/>
        <v>1663.2165606324868</v>
      </c>
      <c r="W43" s="117">
        <f t="shared" ref="W43" si="16">W44+W47+W49+W58</f>
        <v>1468.1993284174421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2544.2265517028691</v>
      </c>
      <c r="D44" s="122">
        <f t="shared" si="17"/>
        <v>2641.2416022567559</v>
      </c>
      <c r="E44" s="122">
        <f t="shared" si="17"/>
        <v>3097.822116855838</v>
      </c>
      <c r="F44" s="122">
        <f t="shared" si="17"/>
        <v>2897.0912882520993</v>
      </c>
      <c r="G44" s="122">
        <f t="shared" si="17"/>
        <v>3033.8853825449651</v>
      </c>
      <c r="H44" s="122">
        <f t="shared" si="17"/>
        <v>3047.921614143223</v>
      </c>
      <c r="I44" s="122">
        <f t="shared" si="17"/>
        <v>2835.9595414950213</v>
      </c>
      <c r="J44" s="122">
        <f t="shared" si="17"/>
        <v>2804.3905837520815</v>
      </c>
      <c r="K44" s="122">
        <f t="shared" si="17"/>
        <v>2415.5877700970632</v>
      </c>
      <c r="L44" s="122">
        <f t="shared" si="17"/>
        <v>2229.2061223501255</v>
      </c>
      <c r="M44" s="122">
        <f t="shared" si="17"/>
        <v>3149.0760847938213</v>
      </c>
      <c r="N44" s="122">
        <f t="shared" si="17"/>
        <v>2430.5531054377184</v>
      </c>
      <c r="O44" s="122">
        <f t="shared" si="17"/>
        <v>1150.156825456356</v>
      </c>
      <c r="P44" s="122">
        <f t="shared" si="17"/>
        <v>1141.465616550928</v>
      </c>
      <c r="Q44" s="122">
        <f t="shared" si="17"/>
        <v>0</v>
      </c>
      <c r="R44" s="122">
        <f t="shared" ref="R44:V44" si="18">SUM(R45:R46)</f>
        <v>1497.437959832559</v>
      </c>
      <c r="S44" s="122">
        <f t="shared" si="18"/>
        <v>1525.0505128909565</v>
      </c>
      <c r="T44" s="122">
        <f t="shared" si="18"/>
        <v>1283.9647601698364</v>
      </c>
      <c r="U44" s="122">
        <f t="shared" si="18"/>
        <v>1413.1414284189825</v>
      </c>
      <c r="V44" s="122">
        <f t="shared" si="18"/>
        <v>1536.3036782828467</v>
      </c>
      <c r="W44" s="122">
        <f t="shared" ref="W44" si="19">SUM(W45:W46)</f>
        <v>1338.0570881117349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2544.2265517028691</v>
      </c>
      <c r="D45" s="98">
        <v>2641.2416022567559</v>
      </c>
      <c r="E45" s="98">
        <v>3097.822116855838</v>
      </c>
      <c r="F45" s="98">
        <v>2897.0912882520993</v>
      </c>
      <c r="G45" s="98">
        <v>3033.8853825449651</v>
      </c>
      <c r="H45" s="98">
        <v>3047.921614143223</v>
      </c>
      <c r="I45" s="98">
        <v>2835.9595414950213</v>
      </c>
      <c r="J45" s="98">
        <v>2804.3905837520815</v>
      </c>
      <c r="K45" s="98">
        <v>2415.5877700970632</v>
      </c>
      <c r="L45" s="98">
        <v>2229.2061223501255</v>
      </c>
      <c r="M45" s="98">
        <v>3149.0760847938213</v>
      </c>
      <c r="N45" s="98">
        <v>2430.5531054377184</v>
      </c>
      <c r="O45" s="98">
        <v>1150.156825456356</v>
      </c>
      <c r="P45" s="98">
        <v>1141.465616550928</v>
      </c>
      <c r="Q45" s="98">
        <v>0</v>
      </c>
      <c r="R45" s="98">
        <v>1497.437959832559</v>
      </c>
      <c r="S45" s="98">
        <v>1525.0505128909565</v>
      </c>
      <c r="T45" s="98">
        <v>1283.9647601698364</v>
      </c>
      <c r="U45" s="98">
        <v>1413.1414284189825</v>
      </c>
      <c r="V45" s="98">
        <v>1536.3036782828467</v>
      </c>
      <c r="W45" s="98">
        <v>1338.0570881117349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8.1964465546876593</v>
      </c>
      <c r="D49" s="122">
        <v>9.0308104346501263</v>
      </c>
      <c r="E49" s="122">
        <v>9.9367200089662067</v>
      </c>
      <c r="F49" s="122">
        <v>4.8908625277331668</v>
      </c>
      <c r="G49" s="122">
        <v>4.3306213077237459</v>
      </c>
      <c r="H49" s="122">
        <v>2.2880656445843637</v>
      </c>
      <c r="I49" s="122">
        <v>3.2496622569915892</v>
      </c>
      <c r="J49" s="122">
        <v>48.706534492601023</v>
      </c>
      <c r="K49" s="122">
        <v>27.369791619249703</v>
      </c>
      <c r="L49" s="122">
        <v>41.929537024460309</v>
      </c>
      <c r="M49" s="122">
        <v>68.538341688936129</v>
      </c>
      <c r="N49" s="122">
        <v>70.727483675881501</v>
      </c>
      <c r="O49" s="122">
        <v>42.378161819648298</v>
      </c>
      <c r="P49" s="122">
        <v>8.8702586234153546</v>
      </c>
      <c r="Q49" s="122">
        <v>0</v>
      </c>
      <c r="R49" s="122">
        <v>12.689975501347487</v>
      </c>
      <c r="S49" s="122">
        <v>21.854757455911887</v>
      </c>
      <c r="T49" s="122">
        <v>23.409774466351319</v>
      </c>
      <c r="U49" s="122">
        <v>34.119189271023586</v>
      </c>
      <c r="V49" s="122">
        <v>40.927558441603168</v>
      </c>
      <c r="W49" s="122">
        <v>64.602628376964546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573.18171519554971</v>
      </c>
      <c r="D50" s="98">
        <v>566.22745755559231</v>
      </c>
      <c r="E50" s="98">
        <v>587.08498139028313</v>
      </c>
      <c r="F50" s="98">
        <v>586.38372542776551</v>
      </c>
      <c r="G50" s="98">
        <v>568.31384994785788</v>
      </c>
      <c r="H50" s="98">
        <v>572.63860443540773</v>
      </c>
      <c r="I50" s="98">
        <v>556.14480345378843</v>
      </c>
      <c r="J50" s="98">
        <v>615.87845814903551</v>
      </c>
      <c r="K50" s="98">
        <v>630.6680612324152</v>
      </c>
      <c r="L50" s="98">
        <v>596.41549638538652</v>
      </c>
      <c r="M50" s="98">
        <v>613.47399787046027</v>
      </c>
      <c r="N50" s="98">
        <v>580.56588866323978</v>
      </c>
      <c r="O50" s="98">
        <v>490.6868233573922</v>
      </c>
      <c r="P50" s="98">
        <v>495.46730310791486</v>
      </c>
      <c r="Q50" s="98">
        <v>0</v>
      </c>
      <c r="R50" s="98">
        <v>531.91498538061228</v>
      </c>
      <c r="S50" s="98">
        <v>431.38148703826079</v>
      </c>
      <c r="T50" s="98">
        <v>434.60971389120937</v>
      </c>
      <c r="U50" s="98">
        <v>468.20996993280181</v>
      </c>
      <c r="V50" s="98">
        <v>443.80320519340228</v>
      </c>
      <c r="W50" s="98">
        <v>505.10956951379592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112.76602704348359</v>
      </c>
      <c r="D51" s="98">
        <v>0</v>
      </c>
      <c r="E51" s="98">
        <v>114.9246209500868</v>
      </c>
      <c r="F51" s="98">
        <v>0</v>
      </c>
      <c r="G51" s="98">
        <v>0</v>
      </c>
      <c r="H51" s="98">
        <v>0</v>
      </c>
      <c r="I51" s="98">
        <v>113.63600535175465</v>
      </c>
      <c r="J51" s="98">
        <v>125.04477140376399</v>
      </c>
      <c r="K51" s="98">
        <v>127.96128299357076</v>
      </c>
      <c r="L51" s="98">
        <v>121.24077464936357</v>
      </c>
      <c r="M51" s="98">
        <v>123.97376413408331</v>
      </c>
      <c r="N51" s="98">
        <v>98.774022401377081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85.843189196070284</v>
      </c>
      <c r="U51" s="98">
        <v>91.570654731283582</v>
      </c>
      <c r="V51" s="98">
        <v>84.011520753212551</v>
      </c>
      <c r="W51" s="98">
        <v>100.6664979488372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112.76602704348359</v>
      </c>
      <c r="D52" s="101">
        <v>0</v>
      </c>
      <c r="E52" s="101">
        <v>114.9246209500868</v>
      </c>
      <c r="F52" s="101">
        <v>0</v>
      </c>
      <c r="G52" s="101">
        <v>0</v>
      </c>
      <c r="H52" s="101">
        <v>0</v>
      </c>
      <c r="I52" s="101">
        <v>113.63600535175465</v>
      </c>
      <c r="J52" s="101">
        <v>125.04477140376399</v>
      </c>
      <c r="K52" s="101">
        <v>127.96128299357076</v>
      </c>
      <c r="L52" s="101">
        <v>121.24077464936357</v>
      </c>
      <c r="M52" s="101">
        <v>123.97376413408331</v>
      </c>
      <c r="N52" s="101">
        <v>98.774022401377081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85.843189196070284</v>
      </c>
      <c r="U52" s="101">
        <v>91.570654731283582</v>
      </c>
      <c r="V52" s="101">
        <v>84.011520753212551</v>
      </c>
      <c r="W52" s="101">
        <v>100.6664979488372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6.0024612188698123</v>
      </c>
      <c r="D58" s="122">
        <v>4.6156233996461609</v>
      </c>
      <c r="E58" s="122">
        <v>5.7812527297427998</v>
      </c>
      <c r="F58" s="122">
        <v>7.1560047052345581</v>
      </c>
      <c r="G58" s="122">
        <v>8.2154205193505323</v>
      </c>
      <c r="H58" s="122">
        <v>9.4915512020760957</v>
      </c>
      <c r="I58" s="122">
        <v>10.543833841687956</v>
      </c>
      <c r="J58" s="122">
        <v>9.8472610296998297</v>
      </c>
      <c r="K58" s="122">
        <v>7.4108449536376186</v>
      </c>
      <c r="L58" s="122">
        <v>9.1767843243439202</v>
      </c>
      <c r="M58" s="122">
        <v>10.940970189017325</v>
      </c>
      <c r="N58" s="122">
        <v>4.6589257401869419</v>
      </c>
      <c r="O58" s="122">
        <v>35.694127645350754</v>
      </c>
      <c r="P58" s="122">
        <v>36.311151812413044</v>
      </c>
      <c r="Q58" s="122">
        <v>0</v>
      </c>
      <c r="R58" s="122">
        <v>22.877832379732322</v>
      </c>
      <c r="S58" s="122">
        <v>35.468429302359567</v>
      </c>
      <c r="T58" s="122">
        <v>67.974588233683406</v>
      </c>
      <c r="U58" s="122">
        <v>72.635903124396279</v>
      </c>
      <c r="V58" s="122">
        <v>85.985323908036932</v>
      </c>
      <c r="W58" s="122">
        <v>65.539611928742758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186.95831624809199</v>
      </c>
      <c r="D59" s="98">
        <v>198.26042022172274</v>
      </c>
      <c r="E59" s="98">
        <v>191.22894953011649</v>
      </c>
      <c r="F59" s="98">
        <v>218.41394933227508</v>
      </c>
      <c r="G59" s="98">
        <v>202.61685908484066</v>
      </c>
      <c r="H59" s="98">
        <v>203.15337385328812</v>
      </c>
      <c r="I59" s="98">
        <v>210.95695983255368</v>
      </c>
      <c r="J59" s="98">
        <v>212.91511092849407</v>
      </c>
      <c r="K59" s="98">
        <v>187.79857794958284</v>
      </c>
      <c r="L59" s="98">
        <v>233.20531628210216</v>
      </c>
      <c r="M59" s="98">
        <v>218.24396705932526</v>
      </c>
      <c r="N59" s="98">
        <v>68.558206497256251</v>
      </c>
      <c r="O59" s="98">
        <v>248.89323040142995</v>
      </c>
      <c r="P59" s="98">
        <v>241.99589136103671</v>
      </c>
      <c r="Q59" s="98">
        <v>0</v>
      </c>
      <c r="R59" s="98">
        <v>200.13953490711626</v>
      </c>
      <c r="S59" s="98">
        <v>199.3544072169845</v>
      </c>
      <c r="T59" s="98">
        <v>240.39429479444388</v>
      </c>
      <c r="U59" s="98">
        <v>248.66358481752124</v>
      </c>
      <c r="V59" s="98">
        <v>278.7742061839491</v>
      </c>
      <c r="W59" s="98">
        <v>270.10871664414577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1420.2484120435561</v>
      </c>
      <c r="D62" s="117">
        <f t="shared" si="21"/>
        <v>1269.3719234872656</v>
      </c>
      <c r="E62" s="117">
        <f t="shared" si="21"/>
        <v>1470.3395483489714</v>
      </c>
      <c r="F62" s="117">
        <f t="shared" si="21"/>
        <v>1398.5130937838783</v>
      </c>
      <c r="G62" s="117">
        <f t="shared" si="21"/>
        <v>1665.2487064540828</v>
      </c>
      <c r="H62" s="117">
        <f t="shared" si="21"/>
        <v>2031.8375340464886</v>
      </c>
      <c r="I62" s="117">
        <f t="shared" si="21"/>
        <v>1843.0580138914868</v>
      </c>
      <c r="J62" s="117">
        <f t="shared" si="21"/>
        <v>1685.8706321652533</v>
      </c>
      <c r="K62" s="117">
        <f t="shared" si="21"/>
        <v>1668.5609174608346</v>
      </c>
      <c r="L62" s="117">
        <f t="shared" si="21"/>
        <v>1475.5864311836174</v>
      </c>
      <c r="M62" s="117">
        <f t="shared" si="21"/>
        <v>1855.1445854216354</v>
      </c>
      <c r="N62" s="117">
        <f t="shared" si="21"/>
        <v>1549.8350133538045</v>
      </c>
      <c r="O62" s="117">
        <f t="shared" si="21"/>
        <v>1029.2957179820892</v>
      </c>
      <c r="P62" s="117">
        <f t="shared" si="21"/>
        <v>929.22075559103337</v>
      </c>
      <c r="Q62" s="117">
        <f t="shared" si="21"/>
        <v>1281.4162652209075</v>
      </c>
      <c r="R62" s="117">
        <f t="shared" ref="R62:V62" si="22">R63+R66+R68+R77</f>
        <v>1102.6477521120896</v>
      </c>
      <c r="S62" s="117">
        <f t="shared" si="22"/>
        <v>1106.0073665513503</v>
      </c>
      <c r="T62" s="117">
        <f t="shared" si="22"/>
        <v>919.2588558589274</v>
      </c>
      <c r="U62" s="117">
        <f t="shared" si="22"/>
        <v>959.24205833187364</v>
      </c>
      <c r="V62" s="117">
        <f t="shared" si="22"/>
        <v>979.04910304999999</v>
      </c>
      <c r="W62" s="117">
        <f t="shared" ref="W62" si="23">W63+W66+W68+W77</f>
        <v>1012.0855744245705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1411.3873790981263</v>
      </c>
      <c r="D63" s="122">
        <f t="shared" si="24"/>
        <v>1249.49708416769</v>
      </c>
      <c r="E63" s="122">
        <f t="shared" si="24"/>
        <v>1444.9542353311338</v>
      </c>
      <c r="F63" s="122">
        <f t="shared" si="24"/>
        <v>1371.8161364663542</v>
      </c>
      <c r="G63" s="122">
        <f t="shared" si="24"/>
        <v>1636.1623977954548</v>
      </c>
      <c r="H63" s="122">
        <f t="shared" si="24"/>
        <v>1998.886370374647</v>
      </c>
      <c r="I63" s="122">
        <f t="shared" si="24"/>
        <v>1816.6306540747466</v>
      </c>
      <c r="J63" s="122">
        <f t="shared" si="24"/>
        <v>1664.7186170655198</v>
      </c>
      <c r="K63" s="122">
        <f t="shared" si="24"/>
        <v>1650.1704873282745</v>
      </c>
      <c r="L63" s="122">
        <f t="shared" si="24"/>
        <v>1463.9480991531666</v>
      </c>
      <c r="M63" s="122">
        <f t="shared" si="24"/>
        <v>1845.8150889195217</v>
      </c>
      <c r="N63" s="122">
        <f t="shared" si="24"/>
        <v>1539.390471695127</v>
      </c>
      <c r="O63" s="122">
        <f t="shared" si="24"/>
        <v>1016.2766326048198</v>
      </c>
      <c r="P63" s="122">
        <f t="shared" si="24"/>
        <v>917.41728127273768</v>
      </c>
      <c r="Q63" s="122">
        <f t="shared" si="24"/>
        <v>1263.8387437360602</v>
      </c>
      <c r="R63" s="122">
        <f t="shared" ref="R63:V63" si="25">SUM(R64:R65)</f>
        <v>1079.7707067628253</v>
      </c>
      <c r="S63" s="122">
        <f t="shared" si="25"/>
        <v>1074.9483850211375</v>
      </c>
      <c r="T63" s="122">
        <f t="shared" si="25"/>
        <v>894.81066440260622</v>
      </c>
      <c r="U63" s="122">
        <f t="shared" si="25"/>
        <v>943.21883551266569</v>
      </c>
      <c r="V63" s="122">
        <f t="shared" si="25"/>
        <v>966.98434271868985</v>
      </c>
      <c r="W63" s="122">
        <f t="shared" ref="W63" si="26">SUM(W64:W65)</f>
        <v>1001.6416344900849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1411.3873790981263</v>
      </c>
      <c r="D64" s="98">
        <v>1249.49708416769</v>
      </c>
      <c r="E64" s="98">
        <v>1444.9542353311338</v>
      </c>
      <c r="F64" s="98">
        <v>1371.8161364663542</v>
      </c>
      <c r="G64" s="98">
        <v>1636.1623977954548</v>
      </c>
      <c r="H64" s="98">
        <v>1998.886370374647</v>
      </c>
      <c r="I64" s="98">
        <v>1816.6306540747466</v>
      </c>
      <c r="J64" s="98">
        <v>1664.7186170655198</v>
      </c>
      <c r="K64" s="98">
        <v>1650.1704873282745</v>
      </c>
      <c r="L64" s="98">
        <v>1463.9480991531666</v>
      </c>
      <c r="M64" s="98">
        <v>1845.8150889195217</v>
      </c>
      <c r="N64" s="98">
        <v>1539.390471695127</v>
      </c>
      <c r="O64" s="98">
        <v>1016.2766326048198</v>
      </c>
      <c r="P64" s="98">
        <v>917.41728127273768</v>
      </c>
      <c r="Q64" s="98">
        <v>1263.8387437360602</v>
      </c>
      <c r="R64" s="98">
        <v>1079.7707067628253</v>
      </c>
      <c r="S64" s="98">
        <v>1074.9483850211375</v>
      </c>
      <c r="T64" s="98">
        <v>894.81066440260622</v>
      </c>
      <c r="U64" s="98">
        <v>943.21883551266569</v>
      </c>
      <c r="V64" s="98">
        <v>966.98434271868985</v>
      </c>
      <c r="W64" s="98">
        <v>1001.6416344900849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7.957617356612511</v>
      </c>
      <c r="D68" s="122">
        <v>17.882996608086451</v>
      </c>
      <c r="E68" s="122">
        <v>23.046980468616077</v>
      </c>
      <c r="F68" s="122">
        <v>24.456752554824892</v>
      </c>
      <c r="G68" s="122">
        <v>26.632122484621298</v>
      </c>
      <c r="H68" s="122">
        <v>30.214545399724095</v>
      </c>
      <c r="I68" s="122">
        <v>24.307892792971302</v>
      </c>
      <c r="J68" s="122">
        <v>19.563205164927311</v>
      </c>
      <c r="K68" s="122">
        <v>16.960651013538538</v>
      </c>
      <c r="L68" s="122">
        <v>10.432033392277585</v>
      </c>
      <c r="M68" s="122">
        <v>8.3420957476775577</v>
      </c>
      <c r="N68" s="122">
        <v>9.2045856714187</v>
      </c>
      <c r="O68" s="122">
        <v>11.454567663991805</v>
      </c>
      <c r="P68" s="122">
        <v>9.5883479266105649</v>
      </c>
      <c r="Q68" s="122">
        <v>14.583132641829799</v>
      </c>
      <c r="R68" s="122">
        <v>16.743123075112379</v>
      </c>
      <c r="S68" s="122">
        <v>26.93310451217955</v>
      </c>
      <c r="T68" s="122">
        <v>20.717167487399774</v>
      </c>
      <c r="U68" s="122">
        <v>12.787794387465336</v>
      </c>
      <c r="V68" s="122">
        <v>9.8656750246083948</v>
      </c>
      <c r="W68" s="122">
        <v>8.2322522138112308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336.34196027282212</v>
      </c>
      <c r="D69" s="98">
        <v>285.98535938625196</v>
      </c>
      <c r="E69" s="98">
        <v>294.60840192012841</v>
      </c>
      <c r="F69" s="98">
        <v>293.02113269117507</v>
      </c>
      <c r="G69" s="98">
        <v>322.7146108203687</v>
      </c>
      <c r="H69" s="98">
        <v>396.15561394346628</v>
      </c>
      <c r="I69" s="98">
        <v>375.9259915085396</v>
      </c>
      <c r="J69" s="98">
        <v>382.33776253035057</v>
      </c>
      <c r="K69" s="98">
        <v>446.5255021824172</v>
      </c>
      <c r="L69" s="98">
        <v>404.55589137983759</v>
      </c>
      <c r="M69" s="98">
        <v>373.67061003682579</v>
      </c>
      <c r="N69" s="98">
        <v>351.93856752405833</v>
      </c>
      <c r="O69" s="98">
        <v>370.64509637935345</v>
      </c>
      <c r="P69" s="98">
        <v>331.45619891008613</v>
      </c>
      <c r="Q69" s="98">
        <v>345.55426795646065</v>
      </c>
      <c r="R69" s="98">
        <v>310.36272998979126</v>
      </c>
      <c r="S69" s="98">
        <v>349.29049288044803</v>
      </c>
      <c r="T69" s="98">
        <v>333.10710086087647</v>
      </c>
      <c r="U69" s="98">
        <v>323.90088677594656</v>
      </c>
      <c r="V69" s="98">
        <v>326.78312344951007</v>
      </c>
      <c r="W69" s="98">
        <v>341.56307994813119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24.667437361712981</v>
      </c>
      <c r="E70" s="98">
        <v>41.869679952472097</v>
      </c>
      <c r="F70" s="98">
        <v>31.957398029931401</v>
      </c>
      <c r="G70" s="98">
        <v>71.3799939573736</v>
      </c>
      <c r="H70" s="98">
        <v>80.90264063233559</v>
      </c>
      <c r="I70" s="98">
        <v>77.285015473246048</v>
      </c>
      <c r="J70" s="98">
        <v>76.576904518840081</v>
      </c>
      <c r="K70" s="98">
        <v>92.39961429301151</v>
      </c>
      <c r="L70" s="98">
        <v>83.186464045924879</v>
      </c>
      <c r="M70" s="98">
        <v>74.297465216002138</v>
      </c>
      <c r="N70" s="98">
        <v>58.354132449698561</v>
      </c>
      <c r="O70" s="98">
        <v>68.455138946317192</v>
      </c>
      <c r="P70" s="98">
        <v>58.723981244199543</v>
      </c>
      <c r="Q70" s="98">
        <v>59.788750927755679</v>
      </c>
      <c r="R70" s="98">
        <v>0</v>
      </c>
      <c r="S70" s="98">
        <v>72.843402625581334</v>
      </c>
      <c r="T70" s="98">
        <v>67.608777176455703</v>
      </c>
      <c r="U70" s="98">
        <v>62.929768364894528</v>
      </c>
      <c r="V70" s="98">
        <v>62.756964152587088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24.667437361712981</v>
      </c>
      <c r="E71" s="101">
        <v>41.869679952472097</v>
      </c>
      <c r="F71" s="101">
        <v>31.957398029931401</v>
      </c>
      <c r="G71" s="101">
        <v>71.3799939573736</v>
      </c>
      <c r="H71" s="101">
        <v>80.90264063233559</v>
      </c>
      <c r="I71" s="101">
        <v>77.285015473246048</v>
      </c>
      <c r="J71" s="101">
        <v>76.576904518840081</v>
      </c>
      <c r="K71" s="101">
        <v>92.39961429301151</v>
      </c>
      <c r="L71" s="101">
        <v>83.186464045924879</v>
      </c>
      <c r="M71" s="101">
        <v>74.297465216002138</v>
      </c>
      <c r="N71" s="101">
        <v>58.354132449698561</v>
      </c>
      <c r="O71" s="101">
        <v>68.455138946317192</v>
      </c>
      <c r="P71" s="101">
        <v>58.723981244199543</v>
      </c>
      <c r="Q71" s="101">
        <v>59.788750927755679</v>
      </c>
      <c r="R71" s="101">
        <v>0</v>
      </c>
      <c r="S71" s="101">
        <v>72.843402625581334</v>
      </c>
      <c r="T71" s="101">
        <v>67.608777176455703</v>
      </c>
      <c r="U71" s="101">
        <v>62.929768364894528</v>
      </c>
      <c r="V71" s="101">
        <v>62.756964152587088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0.90341558881725026</v>
      </c>
      <c r="D77" s="122">
        <v>1.9918427114891648</v>
      </c>
      <c r="E77" s="122">
        <v>2.3383325492215477</v>
      </c>
      <c r="F77" s="122">
        <v>2.2402047626992863</v>
      </c>
      <c r="G77" s="122">
        <v>2.4541861740067259</v>
      </c>
      <c r="H77" s="122">
        <v>2.7366182721174996</v>
      </c>
      <c r="I77" s="122">
        <v>2.1194670237690025</v>
      </c>
      <c r="J77" s="122">
        <v>1.5888099348062443</v>
      </c>
      <c r="K77" s="122">
        <v>1.4297791190215623</v>
      </c>
      <c r="L77" s="122">
        <v>1.2062986381732774</v>
      </c>
      <c r="M77" s="122">
        <v>0.98740075443611874</v>
      </c>
      <c r="N77" s="122">
        <v>1.2399559872588306</v>
      </c>
      <c r="O77" s="122">
        <v>1.5645177132775234</v>
      </c>
      <c r="P77" s="122">
        <v>2.2151263916850499</v>
      </c>
      <c r="Q77" s="122">
        <v>2.9943888430176338</v>
      </c>
      <c r="R77" s="122">
        <v>6.1339222741519785</v>
      </c>
      <c r="S77" s="122">
        <v>4.1258770180331066</v>
      </c>
      <c r="T77" s="122">
        <v>3.7310239689213871</v>
      </c>
      <c r="U77" s="122">
        <v>3.2354284317426654</v>
      </c>
      <c r="V77" s="122">
        <v>2.1990853067016927</v>
      </c>
      <c r="W77" s="122">
        <v>2.2116877206743726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143.19137082753417</v>
      </c>
      <c r="D78" s="98">
        <v>134.47367379029288</v>
      </c>
      <c r="E78" s="98">
        <v>139.74320710824011</v>
      </c>
      <c r="F78" s="98">
        <v>141.90464523146338</v>
      </c>
      <c r="G78" s="98">
        <v>158.9027114665212</v>
      </c>
      <c r="H78" s="98">
        <v>197.08119507445372</v>
      </c>
      <c r="I78" s="98">
        <v>187.38978672423121</v>
      </c>
      <c r="J78" s="98">
        <v>178.82270520289524</v>
      </c>
      <c r="K78" s="98">
        <v>202.0468532393337</v>
      </c>
      <c r="L78" s="98">
        <v>188.35741344462161</v>
      </c>
      <c r="M78" s="98">
        <v>168.98952495193157</v>
      </c>
      <c r="N78" s="98">
        <v>171.67754259956354</v>
      </c>
      <c r="O78" s="98">
        <v>193.46070757976548</v>
      </c>
      <c r="P78" s="98">
        <v>171.4911843927492</v>
      </c>
      <c r="Q78" s="98">
        <v>173.13502337375834</v>
      </c>
      <c r="R78" s="98">
        <v>219.45295455690044</v>
      </c>
      <c r="S78" s="98">
        <v>199.45492820178904</v>
      </c>
      <c r="T78" s="98">
        <v>202.679397511725</v>
      </c>
      <c r="U78" s="98">
        <v>230.46665269592805</v>
      </c>
      <c r="V78" s="98">
        <v>230.63190541315794</v>
      </c>
      <c r="W78" s="98">
        <v>244.80573431998653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10.056549672930622</v>
      </c>
      <c r="D81" s="117">
        <f t="shared" si="28"/>
        <v>9.4133333074779255</v>
      </c>
      <c r="E81" s="117">
        <f t="shared" si="28"/>
        <v>10.416047171248449</v>
      </c>
      <c r="F81" s="117">
        <f t="shared" si="28"/>
        <v>10.132844798319553</v>
      </c>
      <c r="G81" s="117">
        <f t="shared" si="28"/>
        <v>10.310310310222309</v>
      </c>
      <c r="H81" s="117">
        <f t="shared" si="28"/>
        <v>10.657013658788246</v>
      </c>
      <c r="I81" s="117">
        <f t="shared" si="28"/>
        <v>10.671636154026155</v>
      </c>
      <c r="J81" s="117">
        <f t="shared" si="28"/>
        <v>9.8163159014690393</v>
      </c>
      <c r="K81" s="117">
        <f t="shared" si="28"/>
        <v>8.4915727710317341</v>
      </c>
      <c r="L81" s="117">
        <f t="shared" si="28"/>
        <v>9.946537520162158</v>
      </c>
      <c r="M81" s="117">
        <f t="shared" si="28"/>
        <v>11.190885457644137</v>
      </c>
      <c r="N81" s="117">
        <f t="shared" si="28"/>
        <v>5.0754471592964432</v>
      </c>
      <c r="O81" s="117">
        <f t="shared" si="28"/>
        <v>30.782444052603985</v>
      </c>
      <c r="P81" s="117">
        <f t="shared" si="28"/>
        <v>32.830507489541837</v>
      </c>
      <c r="Q81" s="117">
        <f t="shared" si="28"/>
        <v>28.67571009774948</v>
      </c>
      <c r="R81" s="117">
        <f t="shared" ref="R81:V81" si="29">R82+R85+R87+R100</f>
        <v>22.24048540511976</v>
      </c>
      <c r="S81" s="117">
        <f t="shared" si="29"/>
        <v>33.247795480264877</v>
      </c>
      <c r="T81" s="117">
        <f t="shared" si="29"/>
        <v>60.43148160404921</v>
      </c>
      <c r="U81" s="117">
        <f t="shared" si="29"/>
        <v>55.239770450027301</v>
      </c>
      <c r="V81" s="117">
        <f t="shared" si="29"/>
        <v>41.315684023950311</v>
      </c>
      <c r="W81" s="117">
        <f t="shared" ref="W81" si="30">W82+W85+W87+W100</f>
        <v>50.306845200802485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4.1912458905461509</v>
      </c>
      <c r="D87" s="122">
        <v>4.9164325152573962</v>
      </c>
      <c r="E87" s="122">
        <v>4.7907471360431906</v>
      </c>
      <c r="F87" s="122">
        <v>3.2155742026171965</v>
      </c>
      <c r="G87" s="122">
        <v>2.557949795569705</v>
      </c>
      <c r="H87" s="122">
        <v>1.8828470742545786</v>
      </c>
      <c r="I87" s="122">
        <v>0.84259977875977143</v>
      </c>
      <c r="J87" s="122">
        <v>1.2575189083415363</v>
      </c>
      <c r="K87" s="122">
        <v>1.7883383515436322</v>
      </c>
      <c r="L87" s="122">
        <v>1.7980448479216644</v>
      </c>
      <c r="M87" s="122">
        <v>1.4612241076566632</v>
      </c>
      <c r="N87" s="122">
        <v>1.2263058645319436</v>
      </c>
      <c r="O87" s="122">
        <v>2.9477512291464762</v>
      </c>
      <c r="P87" s="122">
        <v>2.773879549534128</v>
      </c>
      <c r="Q87" s="122">
        <v>1.5476112195337186</v>
      </c>
      <c r="R87" s="122">
        <v>1.2916861399181969</v>
      </c>
      <c r="S87" s="122">
        <v>1.9482480406869305</v>
      </c>
      <c r="T87" s="122">
        <v>2.2228001601115359</v>
      </c>
      <c r="U87" s="122">
        <v>3.1765194466771409</v>
      </c>
      <c r="V87" s="122">
        <v>3.5826096515774024</v>
      </c>
      <c r="W87" s="122">
        <v>2.0356176007143474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430.55378766906892</v>
      </c>
      <c r="D92" s="101">
        <v>449.36113699329263</v>
      </c>
      <c r="E92" s="101">
        <v>449.64020607585127</v>
      </c>
      <c r="F92" s="101">
        <v>456.35982891758141</v>
      </c>
      <c r="G92" s="101">
        <v>447.70773856676806</v>
      </c>
      <c r="H92" s="101">
        <v>457.63415965412707</v>
      </c>
      <c r="I92" s="101">
        <v>435.76874131759638</v>
      </c>
      <c r="J92" s="101">
        <v>469.73848348496131</v>
      </c>
      <c r="K92" s="101">
        <v>496.7720032744632</v>
      </c>
      <c r="L92" s="101">
        <v>466.43403361108778</v>
      </c>
      <c r="M92" s="101">
        <v>382.9778135212415</v>
      </c>
      <c r="N92" s="101">
        <v>332.29927668673878</v>
      </c>
      <c r="O92" s="101">
        <v>482.46250366416922</v>
      </c>
      <c r="P92" s="101">
        <v>451.18009270191357</v>
      </c>
      <c r="Q92" s="101">
        <v>410.34270586805036</v>
      </c>
      <c r="R92" s="101">
        <v>393.66523958597924</v>
      </c>
      <c r="S92" s="101">
        <v>400.4452691358336</v>
      </c>
      <c r="T92" s="101">
        <v>391.24869968863186</v>
      </c>
      <c r="U92" s="101">
        <v>388.89363859343575</v>
      </c>
      <c r="V92" s="101">
        <v>394.08706167351426</v>
      </c>
      <c r="W92" s="101">
        <v>403.92174447747493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84.300883914772001</v>
      </c>
      <c r="D93" s="104">
        <v>90.501308441171417</v>
      </c>
      <c r="E93" s="104">
        <v>87.968330517951372</v>
      </c>
      <c r="F93" s="104">
        <v>91.023948229548367</v>
      </c>
      <c r="G93" s="104">
        <v>101.54324976664937</v>
      </c>
      <c r="H93" s="104">
        <v>93.2218378338207</v>
      </c>
      <c r="I93" s="104">
        <v>88.899593080907493</v>
      </c>
      <c r="J93" s="104">
        <v>94.240035754818607</v>
      </c>
      <c r="K93" s="104">
        <v>100.04215474101959</v>
      </c>
      <c r="L93" s="104">
        <v>93.389163575084325</v>
      </c>
      <c r="M93" s="104">
        <v>59.658747799972858</v>
      </c>
      <c r="N93" s="104">
        <v>3.3229927668673884</v>
      </c>
      <c r="O93" s="104">
        <v>89.642168023761812</v>
      </c>
      <c r="P93" s="104">
        <v>81.45445293194517</v>
      </c>
      <c r="Q93" s="104">
        <v>69.350791613470761</v>
      </c>
      <c r="R93" s="104">
        <v>77.371919518652319</v>
      </c>
      <c r="S93" s="104">
        <v>81.009708385598572</v>
      </c>
      <c r="T93" s="104">
        <v>77.271479005888366</v>
      </c>
      <c r="U93" s="104">
        <v>74.110095661188424</v>
      </c>
      <c r="V93" s="104">
        <v>0</v>
      </c>
      <c r="W93" s="104">
        <v>78.004877119154798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84.300883914772001</v>
      </c>
      <c r="D94" s="98">
        <v>90.501308441171417</v>
      </c>
      <c r="E94" s="98">
        <v>87.968330517951372</v>
      </c>
      <c r="F94" s="98">
        <v>91.023948229548367</v>
      </c>
      <c r="G94" s="98">
        <v>101.54324976664937</v>
      </c>
      <c r="H94" s="98">
        <v>93.2218378338207</v>
      </c>
      <c r="I94" s="98">
        <v>88.899593080907493</v>
      </c>
      <c r="J94" s="98">
        <v>94.240035754818607</v>
      </c>
      <c r="K94" s="98">
        <v>100.04215474101959</v>
      </c>
      <c r="L94" s="98">
        <v>93.389163575084325</v>
      </c>
      <c r="M94" s="98">
        <v>59.658747799972858</v>
      </c>
      <c r="N94" s="98">
        <v>3.3229927668673884</v>
      </c>
      <c r="O94" s="98">
        <v>89.642168023761812</v>
      </c>
      <c r="P94" s="98">
        <v>81.45445293194517</v>
      </c>
      <c r="Q94" s="98">
        <v>69.350791613470761</v>
      </c>
      <c r="R94" s="98">
        <v>77.371919518652319</v>
      </c>
      <c r="S94" s="98">
        <v>81.009708385598572</v>
      </c>
      <c r="T94" s="98">
        <v>77.271479005888366</v>
      </c>
      <c r="U94" s="98">
        <v>74.110095661188424</v>
      </c>
      <c r="V94" s="98">
        <v>0</v>
      </c>
      <c r="W94" s="98">
        <v>78.004877119154798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5.86530378238447</v>
      </c>
      <c r="D100" s="122">
        <v>4.4969007922205293</v>
      </c>
      <c r="E100" s="122">
        <v>5.6253000352052585</v>
      </c>
      <c r="F100" s="122">
        <v>6.9172705957023561</v>
      </c>
      <c r="G100" s="122">
        <v>7.7523605146526053</v>
      </c>
      <c r="H100" s="122">
        <v>8.7741665845336669</v>
      </c>
      <c r="I100" s="122">
        <v>9.8290363752663836</v>
      </c>
      <c r="J100" s="122">
        <v>8.558796993127503</v>
      </c>
      <c r="K100" s="122">
        <v>6.7032344194881022</v>
      </c>
      <c r="L100" s="122">
        <v>8.1484926722404936</v>
      </c>
      <c r="M100" s="122">
        <v>9.7296613499874738</v>
      </c>
      <c r="N100" s="122">
        <v>3.8491412947644994</v>
      </c>
      <c r="O100" s="122">
        <v>27.834692823457509</v>
      </c>
      <c r="P100" s="122">
        <v>30.056627940007711</v>
      </c>
      <c r="Q100" s="122">
        <v>27.128098878215763</v>
      </c>
      <c r="R100" s="122">
        <v>20.948799265201561</v>
      </c>
      <c r="S100" s="122">
        <v>31.29954743957795</v>
      </c>
      <c r="T100" s="122">
        <v>58.208681443937671</v>
      </c>
      <c r="U100" s="122">
        <v>52.06325100335016</v>
      </c>
      <c r="V100" s="122">
        <v>37.733074372372911</v>
      </c>
      <c r="W100" s="122">
        <v>48.271227600088139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186.95831624809205</v>
      </c>
      <c r="D102" s="98">
        <v>198.26042022172274</v>
      </c>
      <c r="E102" s="98">
        <v>191.22894953011652</v>
      </c>
      <c r="F102" s="98">
        <v>218.41394933227505</v>
      </c>
      <c r="G102" s="98">
        <v>202.61685908484063</v>
      </c>
      <c r="H102" s="98">
        <v>203.15337385328812</v>
      </c>
      <c r="I102" s="98">
        <v>210.95695983255365</v>
      </c>
      <c r="J102" s="98">
        <v>212.91511092849402</v>
      </c>
      <c r="K102" s="98">
        <v>187.79857794958278</v>
      </c>
      <c r="L102" s="98">
        <v>233.20531628210207</v>
      </c>
      <c r="M102" s="98">
        <v>218.24396705932526</v>
      </c>
      <c r="N102" s="98">
        <v>68.558206497256236</v>
      </c>
      <c r="O102" s="98">
        <v>248.89323040142997</v>
      </c>
      <c r="P102" s="98">
        <v>241.99589136103674</v>
      </c>
      <c r="Q102" s="98">
        <v>212.39266558591015</v>
      </c>
      <c r="R102" s="98">
        <v>200.13953490711626</v>
      </c>
      <c r="S102" s="98">
        <v>199.35440721698447</v>
      </c>
      <c r="T102" s="98">
        <v>240.39429479444388</v>
      </c>
      <c r="U102" s="98">
        <v>248.66358481752124</v>
      </c>
      <c r="V102" s="98">
        <v>278.7742061839491</v>
      </c>
      <c r="W102" s="98">
        <v>270.10871664414566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7.2004598680969805</v>
      </c>
      <c r="G105" s="117">
        <f t="shared" si="35"/>
        <v>11.918638769696509</v>
      </c>
      <c r="H105" s="117">
        <f t="shared" si="35"/>
        <v>16.929447821107342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7.2004598680969805</v>
      </c>
      <c r="G120" s="122">
        <v>11.918638769696509</v>
      </c>
      <c r="H120" s="122">
        <v>16.929447821107342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218.41394933227505</v>
      </c>
      <c r="G121" s="98">
        <v>202.61685908484066</v>
      </c>
      <c r="H121" s="98">
        <v>203.15337385328812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5.9742319101833914</v>
      </c>
      <c r="D124" s="117">
        <f t="shared" si="42"/>
        <v>4.6124375436198166</v>
      </c>
      <c r="E124" s="117">
        <f t="shared" si="42"/>
        <v>5.7962682598056361</v>
      </c>
      <c r="F124" s="117">
        <f t="shared" si="42"/>
        <v>7.1526162809335432</v>
      </c>
      <c r="G124" s="117">
        <f t="shared" si="42"/>
        <v>8.1796545299178725</v>
      </c>
      <c r="H124" s="117">
        <f t="shared" si="42"/>
        <v>9.4954836487391727</v>
      </c>
      <c r="I124" s="117">
        <f t="shared" si="42"/>
        <v>10.542628868425494</v>
      </c>
      <c r="J124" s="117">
        <f t="shared" si="42"/>
        <v>9.8450267075444238</v>
      </c>
      <c r="K124" s="117">
        <f t="shared" si="42"/>
        <v>7.4275804755450237</v>
      </c>
      <c r="L124" s="117">
        <f t="shared" si="42"/>
        <v>9.1505836740813287</v>
      </c>
      <c r="M124" s="117">
        <f t="shared" si="42"/>
        <v>10.879230986340987</v>
      </c>
      <c r="N124" s="117">
        <f t="shared" si="42"/>
        <v>4.63961581420328</v>
      </c>
      <c r="O124" s="117">
        <f t="shared" si="42"/>
        <v>35.691142276038036</v>
      </c>
      <c r="P124" s="117">
        <f t="shared" si="42"/>
        <v>36.27104694872682</v>
      </c>
      <c r="Q124" s="117">
        <f t="shared" si="42"/>
        <v>29.819367618684076</v>
      </c>
      <c r="R124" s="117">
        <f t="shared" ref="R124:V124" si="43">R125+R128+R130+R139</f>
        <v>22.902565334731854</v>
      </c>
      <c r="S124" s="117">
        <f t="shared" si="43"/>
        <v>35.476800561649448</v>
      </c>
      <c r="T124" s="117">
        <f t="shared" si="43"/>
        <v>67.984271241569871</v>
      </c>
      <c r="U124" s="117">
        <f t="shared" si="43"/>
        <v>72.669789011327325</v>
      </c>
      <c r="V124" s="117">
        <f t="shared" si="43"/>
        <v>86.159041435752471</v>
      </c>
      <c r="W124" s="117">
        <f t="shared" ref="W124" si="44">W125+W128+W130+W139</f>
        <v>65.715179720221499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5.9742319101833914</v>
      </c>
      <c r="D139" s="122">
        <v>4.6124375436198166</v>
      </c>
      <c r="E139" s="122">
        <v>5.7962682598056361</v>
      </c>
      <c r="F139" s="122">
        <v>7.1526162809335432</v>
      </c>
      <c r="G139" s="122">
        <v>8.1796545299178725</v>
      </c>
      <c r="H139" s="122">
        <v>9.4954836487391727</v>
      </c>
      <c r="I139" s="122">
        <v>10.542628868425494</v>
      </c>
      <c r="J139" s="122">
        <v>9.8450267075444238</v>
      </c>
      <c r="K139" s="122">
        <v>7.4275804755450237</v>
      </c>
      <c r="L139" s="122">
        <v>9.1505836740813287</v>
      </c>
      <c r="M139" s="122">
        <v>10.879230986340987</v>
      </c>
      <c r="N139" s="122">
        <v>4.63961581420328</v>
      </c>
      <c r="O139" s="122">
        <v>35.691142276038036</v>
      </c>
      <c r="P139" s="122">
        <v>36.27104694872682</v>
      </c>
      <c r="Q139" s="122">
        <v>29.819367618684076</v>
      </c>
      <c r="R139" s="122">
        <v>22.902565334731854</v>
      </c>
      <c r="S139" s="122">
        <v>35.476800561649448</v>
      </c>
      <c r="T139" s="122">
        <v>67.984271241569871</v>
      </c>
      <c r="U139" s="122">
        <v>72.669789011327325</v>
      </c>
      <c r="V139" s="122">
        <v>86.159041435752471</v>
      </c>
      <c r="W139" s="122">
        <v>65.715179720221499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186.95831624809202</v>
      </c>
      <c r="D140" s="98">
        <v>198.26042022172274</v>
      </c>
      <c r="E140" s="98">
        <v>191.22894953011652</v>
      </c>
      <c r="F140" s="98">
        <v>218.41394933227502</v>
      </c>
      <c r="G140" s="98">
        <v>202.61685908484063</v>
      </c>
      <c r="H140" s="98">
        <v>203.15337385328812</v>
      </c>
      <c r="I140" s="98">
        <v>210.95695983255371</v>
      </c>
      <c r="J140" s="98">
        <v>212.91511092849407</v>
      </c>
      <c r="K140" s="98">
        <v>187.79857794958281</v>
      </c>
      <c r="L140" s="98">
        <v>233.20531628210207</v>
      </c>
      <c r="M140" s="98">
        <v>218.24396705932526</v>
      </c>
      <c r="N140" s="98">
        <v>68.558206497256236</v>
      </c>
      <c r="O140" s="98">
        <v>248.89323040142995</v>
      </c>
      <c r="P140" s="98">
        <v>241.99589136103677</v>
      </c>
      <c r="Q140" s="98">
        <v>212.39266558591015</v>
      </c>
      <c r="R140" s="98">
        <v>200.1395349071162</v>
      </c>
      <c r="S140" s="98">
        <v>199.35440721698447</v>
      </c>
      <c r="T140" s="98">
        <v>240.39429479444388</v>
      </c>
      <c r="U140" s="98">
        <v>248.66358481752121</v>
      </c>
      <c r="V140" s="98">
        <v>278.7742061839491</v>
      </c>
      <c r="W140" s="98">
        <v>270.10871664414572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10.158259378051479</v>
      </c>
      <c r="D143" s="117">
        <f t="shared" si="49"/>
        <v>9.4609905037300095</v>
      </c>
      <c r="E143" s="117">
        <f t="shared" si="49"/>
        <v>10.520249383631526</v>
      </c>
      <c r="F143" s="117">
        <f t="shared" si="49"/>
        <v>10.350416710042872</v>
      </c>
      <c r="G143" s="117">
        <f t="shared" si="49"/>
        <v>10.787264920970706</v>
      </c>
      <c r="H143" s="117">
        <f t="shared" si="49"/>
        <v>11.39066744910887</v>
      </c>
      <c r="I143" s="117">
        <f t="shared" si="49"/>
        <v>11.390494728982153</v>
      </c>
      <c r="J143" s="117">
        <f t="shared" si="49"/>
        <v>11.048920056218659</v>
      </c>
      <c r="K143" s="117">
        <f t="shared" si="49"/>
        <v>9.2616490516281935</v>
      </c>
      <c r="L143" s="117">
        <f t="shared" si="49"/>
        <v>11.082412684011532</v>
      </c>
      <c r="M143" s="117">
        <f t="shared" si="49"/>
        <v>12.411039924666424</v>
      </c>
      <c r="N143" s="117">
        <f t="shared" si="49"/>
        <v>5.8661203192723708</v>
      </c>
      <c r="O143" s="117">
        <f t="shared" si="49"/>
        <v>38.639960265712197</v>
      </c>
      <c r="P143" s="117">
        <f t="shared" si="49"/>
        <v>39.08806141455144</v>
      </c>
      <c r="Q143" s="117">
        <f t="shared" si="49"/>
        <v>31.403177608411369</v>
      </c>
      <c r="R143" s="117">
        <f t="shared" ref="R143:V143" si="50">R144+R146+R148+R157</f>
        <v>24.187598359389273</v>
      </c>
      <c r="S143" s="117">
        <f t="shared" si="50"/>
        <v>37.472118659425711</v>
      </c>
      <c r="T143" s="117">
        <f t="shared" si="50"/>
        <v>70.261486127107077</v>
      </c>
      <c r="U143" s="117">
        <f t="shared" si="50"/>
        <v>75.848880875977358</v>
      </c>
      <c r="V143" s="117">
        <f t="shared" si="50"/>
        <v>89.777030943580442</v>
      </c>
      <c r="W143" s="117">
        <f t="shared" ref="W143" si="51">W144+W146+W148+W157</f>
        <v>67.606653199678277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4.120131939416928</v>
      </c>
      <c r="D148" s="122">
        <v>4.8709044791281677</v>
      </c>
      <c r="E148" s="122">
        <v>4.7580835844633897</v>
      </c>
      <c r="F148" s="122">
        <v>3.2132213987697558</v>
      </c>
      <c r="G148" s="122">
        <v>2.5503806961338418</v>
      </c>
      <c r="H148" s="122">
        <v>1.8778133512237891</v>
      </c>
      <c r="I148" s="122">
        <v>0.84264673735446827</v>
      </c>
      <c r="J148" s="122">
        <v>1.2164138545143581</v>
      </c>
      <c r="K148" s="122">
        <v>1.8876706900866247</v>
      </c>
      <c r="L148" s="122">
        <v>1.9067308476692399</v>
      </c>
      <c r="M148" s="122">
        <v>1.4861381975989196</v>
      </c>
      <c r="N148" s="122">
        <v>1.2135092270970376</v>
      </c>
      <c r="O148" s="122">
        <v>2.9538593694570534</v>
      </c>
      <c r="P148" s="122">
        <v>2.7718103078221197</v>
      </c>
      <c r="Q148" s="122">
        <v>1.5636350639221634</v>
      </c>
      <c r="R148" s="122">
        <v>1.3034750166547711</v>
      </c>
      <c r="S148" s="122">
        <v>2.0045847597031692</v>
      </c>
      <c r="T148" s="122">
        <v>2.2854852426693371</v>
      </c>
      <c r="U148" s="122">
        <v>3.2290975874282428</v>
      </c>
      <c r="V148" s="122">
        <v>3.7871661735076305</v>
      </c>
      <c r="W148" s="122">
        <v>2.0743058554669327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430.55378766906898</v>
      </c>
      <c r="D149" s="98">
        <v>449.36113699329258</v>
      </c>
      <c r="E149" s="98">
        <v>449.64020607585121</v>
      </c>
      <c r="F149" s="98">
        <v>456.35982891758147</v>
      </c>
      <c r="G149" s="98">
        <v>447.70773856676806</v>
      </c>
      <c r="H149" s="98">
        <v>457.63415965412696</v>
      </c>
      <c r="I149" s="98">
        <v>435.76874131759644</v>
      </c>
      <c r="J149" s="98">
        <v>469.73848348496131</v>
      </c>
      <c r="K149" s="98">
        <v>496.77200327446343</v>
      </c>
      <c r="L149" s="98">
        <v>466.43403361108784</v>
      </c>
      <c r="M149" s="98">
        <v>382.97781352124156</v>
      </c>
      <c r="N149" s="98">
        <v>332.29927668673878</v>
      </c>
      <c r="O149" s="98">
        <v>482.46250366416922</v>
      </c>
      <c r="P149" s="98">
        <v>451.18009270191351</v>
      </c>
      <c r="Q149" s="98">
        <v>410.34270586805042</v>
      </c>
      <c r="R149" s="98">
        <v>393.66523958597929</v>
      </c>
      <c r="S149" s="98">
        <v>400.4452691358336</v>
      </c>
      <c r="T149" s="98">
        <v>391.2486996886318</v>
      </c>
      <c r="U149" s="98">
        <v>388.8936385934357</v>
      </c>
      <c r="V149" s="98">
        <v>394.08706167351431</v>
      </c>
      <c r="W149" s="98">
        <v>403.92174447747499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90.501308441171417</v>
      </c>
      <c r="E150" s="98">
        <v>87.968330517951372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89.642168023761812</v>
      </c>
      <c r="P150" s="98">
        <v>81.45445293194517</v>
      </c>
      <c r="Q150" s="98">
        <v>69.350791613470761</v>
      </c>
      <c r="R150" s="98">
        <v>77.371919518652319</v>
      </c>
      <c r="S150" s="98">
        <v>81.009708385598572</v>
      </c>
      <c r="T150" s="98">
        <v>77.271479005888395</v>
      </c>
      <c r="U150" s="98">
        <v>74.110095661188424</v>
      </c>
      <c r="V150" s="98">
        <v>74.355631640176341</v>
      </c>
      <c r="W150" s="98">
        <v>78.004877119154798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90.501308441171417</v>
      </c>
      <c r="E151" s="101">
        <v>87.968330517951372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89.642168023761812</v>
      </c>
      <c r="P151" s="101">
        <v>81.45445293194517</v>
      </c>
      <c r="Q151" s="101">
        <v>69.350791613470761</v>
      </c>
      <c r="R151" s="101">
        <v>77.371919518652319</v>
      </c>
      <c r="S151" s="101">
        <v>81.009708385598572</v>
      </c>
      <c r="T151" s="101">
        <v>77.271479005888395</v>
      </c>
      <c r="U151" s="101">
        <v>74.110095661188424</v>
      </c>
      <c r="V151" s="101">
        <v>74.355631640176341</v>
      </c>
      <c r="W151" s="101">
        <v>78.004877119154798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6.0381274386345511</v>
      </c>
      <c r="D157" s="122">
        <v>4.5900860246018418</v>
      </c>
      <c r="E157" s="122">
        <v>5.7621657991681356</v>
      </c>
      <c r="F157" s="122">
        <v>7.137195311273115</v>
      </c>
      <c r="G157" s="122">
        <v>8.2368842248368637</v>
      </c>
      <c r="H157" s="122">
        <v>9.5128540978850804</v>
      </c>
      <c r="I157" s="122">
        <v>10.547847991627686</v>
      </c>
      <c r="J157" s="122">
        <v>9.8325062017042999</v>
      </c>
      <c r="K157" s="122">
        <v>7.3739783615415693</v>
      </c>
      <c r="L157" s="122">
        <v>9.1756818363422923</v>
      </c>
      <c r="M157" s="122">
        <v>10.924901727067505</v>
      </c>
      <c r="N157" s="122">
        <v>4.6526110921753334</v>
      </c>
      <c r="O157" s="122">
        <v>35.686100896255141</v>
      </c>
      <c r="P157" s="122">
        <v>36.316251106729318</v>
      </c>
      <c r="Q157" s="122">
        <v>29.839542544489206</v>
      </c>
      <c r="R157" s="122">
        <v>22.884123342734501</v>
      </c>
      <c r="S157" s="122">
        <v>35.46753389972254</v>
      </c>
      <c r="T157" s="122">
        <v>67.976000884437738</v>
      </c>
      <c r="U157" s="122">
        <v>72.619783288549115</v>
      </c>
      <c r="V157" s="122">
        <v>85.989864770072813</v>
      </c>
      <c r="W157" s="122">
        <v>65.532347344211345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186.95831624809202</v>
      </c>
      <c r="D158" s="98">
        <v>198.26042022172271</v>
      </c>
      <c r="E158" s="98">
        <v>191.22894953011649</v>
      </c>
      <c r="F158" s="98">
        <v>218.41394933227505</v>
      </c>
      <c r="G158" s="98">
        <v>202.61685908484057</v>
      </c>
      <c r="H158" s="98">
        <v>203.15337385328809</v>
      </c>
      <c r="I158" s="98">
        <v>210.95695983255371</v>
      </c>
      <c r="J158" s="98">
        <v>212.91511092849402</v>
      </c>
      <c r="K158" s="98">
        <v>187.79857794958286</v>
      </c>
      <c r="L158" s="98">
        <v>233.20531628210216</v>
      </c>
      <c r="M158" s="98">
        <v>218.24396705932526</v>
      </c>
      <c r="N158" s="98">
        <v>68.558206497256251</v>
      </c>
      <c r="O158" s="98">
        <v>248.89323040142995</v>
      </c>
      <c r="P158" s="98">
        <v>241.99589136103677</v>
      </c>
      <c r="Q158" s="98">
        <v>212.39266558591015</v>
      </c>
      <c r="R158" s="98">
        <v>200.13953490711623</v>
      </c>
      <c r="S158" s="98">
        <v>199.3544072169845</v>
      </c>
      <c r="T158" s="98">
        <v>240.39429479444388</v>
      </c>
      <c r="U158" s="98">
        <v>248.66358481752127</v>
      </c>
      <c r="V158" s="98">
        <v>278.7742061839491</v>
      </c>
      <c r="W158" s="98">
        <v>270.10871664414572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10.180371020975894</v>
      </c>
      <c r="D161" s="117">
        <f t="shared" si="54"/>
        <v>9.56395694486854</v>
      </c>
      <c r="E161" s="117">
        <f t="shared" si="54"/>
        <v>10.546209699159686</v>
      </c>
      <c r="F161" s="117">
        <f t="shared" si="54"/>
        <v>10.370713983516659</v>
      </c>
      <c r="G161" s="117">
        <f t="shared" si="54"/>
        <v>10.77605945723808</v>
      </c>
      <c r="H161" s="117">
        <f t="shared" si="54"/>
        <v>11.367559062958556</v>
      </c>
      <c r="I161" s="117">
        <f t="shared" si="54"/>
        <v>11.398305885745087</v>
      </c>
      <c r="J161" s="117">
        <f t="shared" si="54"/>
        <v>11.096959929456562</v>
      </c>
      <c r="K161" s="117">
        <f t="shared" si="54"/>
        <v>9.2148873686422128</v>
      </c>
      <c r="L161" s="117">
        <f t="shared" si="54"/>
        <v>11.017954046002954</v>
      </c>
      <c r="M161" s="117">
        <f t="shared" si="54"/>
        <v>12.417876455037053</v>
      </c>
      <c r="N161" s="117">
        <f t="shared" si="54"/>
        <v>5.9154003883020359</v>
      </c>
      <c r="O161" s="117">
        <f t="shared" si="54"/>
        <v>38.661255274636638</v>
      </c>
      <c r="P161" s="117">
        <f t="shared" si="54"/>
        <v>39.074316877132297</v>
      </c>
      <c r="Q161" s="117">
        <f t="shared" si="54"/>
        <v>31.435740860320227</v>
      </c>
      <c r="R161" s="117">
        <f t="shared" ref="R161:V161" si="55">R162+R164+R166+R175</f>
        <v>24.191654412041338</v>
      </c>
      <c r="S161" s="117">
        <f t="shared" si="55"/>
        <v>37.40488666610225</v>
      </c>
      <c r="T161" s="117">
        <f t="shared" si="55"/>
        <v>70.230476385550958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4.1761386787464927</v>
      </c>
      <c r="D166" s="122">
        <v>4.9482872546494354</v>
      </c>
      <c r="E166" s="122">
        <v>4.7691625015434473</v>
      </c>
      <c r="F166" s="122">
        <v>3.2209755868662189</v>
      </c>
      <c r="G166" s="122">
        <v>2.5557220550192672</v>
      </c>
      <c r="H166" s="122">
        <v>1.8823789806258291</v>
      </c>
      <c r="I166" s="122">
        <v>0.85045789411740258</v>
      </c>
      <c r="J166" s="122">
        <v>1.2466333612753284</v>
      </c>
      <c r="K166" s="122">
        <v>1.8049229686391406</v>
      </c>
      <c r="L166" s="122">
        <v>1.8303014974536485</v>
      </c>
      <c r="M166" s="122">
        <v>1.4810614767176598</v>
      </c>
      <c r="N166" s="122">
        <v>1.2524557284749449</v>
      </c>
      <c r="O166" s="122">
        <v>2.9691094235711626</v>
      </c>
      <c r="P166" s="122">
        <v>2.7698641346156352</v>
      </c>
      <c r="Q166" s="122">
        <v>1.5933246984853378</v>
      </c>
      <c r="R166" s="122">
        <v>1.3075722584940994</v>
      </c>
      <c r="S166" s="122">
        <v>1.9405779145909021</v>
      </c>
      <c r="T166" s="122">
        <v>2.3135599850181903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430.55378766906898</v>
      </c>
      <c r="D167" s="98">
        <v>449.36113699329269</v>
      </c>
      <c r="E167" s="98">
        <v>449.64020607585115</v>
      </c>
      <c r="F167" s="98">
        <v>456.35982891758141</v>
      </c>
      <c r="G167" s="98">
        <v>447.70773856676806</v>
      </c>
      <c r="H167" s="98">
        <v>457.63415965412702</v>
      </c>
      <c r="I167" s="98">
        <v>435.76874131759655</v>
      </c>
      <c r="J167" s="98">
        <v>469.73848348496125</v>
      </c>
      <c r="K167" s="98">
        <v>496.77200327446326</v>
      </c>
      <c r="L167" s="98">
        <v>466.43403361108778</v>
      </c>
      <c r="M167" s="98">
        <v>382.97781352124156</v>
      </c>
      <c r="N167" s="98">
        <v>332.29927668673878</v>
      </c>
      <c r="O167" s="98">
        <v>482.46250366416933</v>
      </c>
      <c r="P167" s="98">
        <v>451.18009270191357</v>
      </c>
      <c r="Q167" s="98">
        <v>410.3427058680503</v>
      </c>
      <c r="R167" s="98">
        <v>393.66523958597929</v>
      </c>
      <c r="S167" s="98">
        <v>400.44526913583366</v>
      </c>
      <c r="T167" s="98">
        <v>391.24869968863175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84.300883914772001</v>
      </c>
      <c r="D168" s="98">
        <v>90.501308441171417</v>
      </c>
      <c r="E168" s="98">
        <v>87.968330517951372</v>
      </c>
      <c r="F168" s="98">
        <v>91.023948229548367</v>
      </c>
      <c r="G168" s="98">
        <v>0</v>
      </c>
      <c r="H168" s="98">
        <v>93.2218378338207</v>
      </c>
      <c r="I168" s="98">
        <v>88.899593080907493</v>
      </c>
      <c r="J168" s="98">
        <v>94.240035754818578</v>
      </c>
      <c r="K168" s="98">
        <v>100.04215474101959</v>
      </c>
      <c r="L168" s="98">
        <v>0</v>
      </c>
      <c r="M168" s="98">
        <v>0</v>
      </c>
      <c r="N168" s="98">
        <v>0</v>
      </c>
      <c r="O168" s="98">
        <v>89.642168023761812</v>
      </c>
      <c r="P168" s="98">
        <v>81.45445293194517</v>
      </c>
      <c r="Q168" s="98">
        <v>69.350791613470761</v>
      </c>
      <c r="R168" s="98">
        <v>77.371919518652319</v>
      </c>
      <c r="S168" s="98">
        <v>81.009708385598572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84.300883914772001</v>
      </c>
      <c r="D169" s="101">
        <v>90.501308441171417</v>
      </c>
      <c r="E169" s="101">
        <v>87.968330517951372</v>
      </c>
      <c r="F169" s="101">
        <v>91.023948229548367</v>
      </c>
      <c r="G169" s="101">
        <v>0</v>
      </c>
      <c r="H169" s="101">
        <v>93.2218378338207</v>
      </c>
      <c r="I169" s="101">
        <v>88.899593080907493</v>
      </c>
      <c r="J169" s="101">
        <v>94.240035754818578</v>
      </c>
      <c r="K169" s="101">
        <v>100.04215474101959</v>
      </c>
      <c r="L169" s="101">
        <v>0</v>
      </c>
      <c r="M169" s="101">
        <v>0</v>
      </c>
      <c r="N169" s="101">
        <v>0</v>
      </c>
      <c r="O169" s="101">
        <v>89.642168023761812</v>
      </c>
      <c r="P169" s="101">
        <v>81.45445293194517</v>
      </c>
      <c r="Q169" s="101">
        <v>69.350791613470761</v>
      </c>
      <c r="R169" s="101">
        <v>77.371919518652319</v>
      </c>
      <c r="S169" s="101">
        <v>81.009708385598572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6.0042323422294013</v>
      </c>
      <c r="D175" s="122">
        <v>4.6156696902191037</v>
      </c>
      <c r="E175" s="122">
        <v>5.7770471976162394</v>
      </c>
      <c r="F175" s="122">
        <v>7.1497383966504406</v>
      </c>
      <c r="G175" s="122">
        <v>8.2203374022188136</v>
      </c>
      <c r="H175" s="122">
        <v>9.485180082332727</v>
      </c>
      <c r="I175" s="122">
        <v>10.547847991627684</v>
      </c>
      <c r="J175" s="122">
        <v>9.8503265681812326</v>
      </c>
      <c r="K175" s="122">
        <v>7.409964400003072</v>
      </c>
      <c r="L175" s="122">
        <v>9.1876525485493055</v>
      </c>
      <c r="M175" s="122">
        <v>10.936814978319394</v>
      </c>
      <c r="N175" s="122">
        <v>4.6629446598270912</v>
      </c>
      <c r="O175" s="122">
        <v>35.692145851065476</v>
      </c>
      <c r="P175" s="122">
        <v>36.304452742516659</v>
      </c>
      <c r="Q175" s="122">
        <v>29.84241616183489</v>
      </c>
      <c r="R175" s="122">
        <v>22.88408215354724</v>
      </c>
      <c r="S175" s="122">
        <v>35.464308751511346</v>
      </c>
      <c r="T175" s="122">
        <v>67.91691640053277</v>
      </c>
      <c r="U175" s="122">
        <v>0</v>
      </c>
      <c r="V175" s="122">
        <v>0</v>
      </c>
      <c r="W175" s="122">
        <v>0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186.95831624809202</v>
      </c>
      <c r="D176" s="98">
        <v>198.26042022172274</v>
      </c>
      <c r="E176" s="98">
        <v>191.22894953011649</v>
      </c>
      <c r="F176" s="98">
        <v>218.41394933227505</v>
      </c>
      <c r="G176" s="98">
        <v>202.61685908484063</v>
      </c>
      <c r="H176" s="98">
        <v>203.15337385328814</v>
      </c>
      <c r="I176" s="98">
        <v>210.95695983255368</v>
      </c>
      <c r="J176" s="98">
        <v>212.91511092849404</v>
      </c>
      <c r="K176" s="98">
        <v>187.79857794958281</v>
      </c>
      <c r="L176" s="98">
        <v>233.20531628210207</v>
      </c>
      <c r="M176" s="98">
        <v>218.24396705932526</v>
      </c>
      <c r="N176" s="98">
        <v>68.558206497256251</v>
      </c>
      <c r="O176" s="98">
        <v>248.89323040142992</v>
      </c>
      <c r="P176" s="98">
        <v>241.99589136103674</v>
      </c>
      <c r="Q176" s="98">
        <v>212.39266558591015</v>
      </c>
      <c r="R176" s="98">
        <v>200.13953490711626</v>
      </c>
      <c r="S176" s="98">
        <v>199.3544072169845</v>
      </c>
      <c r="T176" s="98">
        <v>240.39429479444388</v>
      </c>
      <c r="U176" s="98">
        <v>0</v>
      </c>
      <c r="V176" s="98">
        <v>0</v>
      </c>
      <c r="W176" s="98">
        <v>0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73.029717713343302</v>
      </c>
      <c r="J3" s="118">
        <f t="shared" si="0"/>
        <v>175.32851201269145</v>
      </c>
      <c r="K3" s="118">
        <f t="shared" si="0"/>
        <v>115.01808768032613</v>
      </c>
      <c r="L3" s="118">
        <f t="shared" si="0"/>
        <v>103.84271307212492</v>
      </c>
      <c r="M3" s="118">
        <f t="shared" si="0"/>
        <v>0</v>
      </c>
      <c r="N3" s="118">
        <f t="shared" si="0"/>
        <v>37.271635618986629</v>
      </c>
      <c r="O3" s="118">
        <f t="shared" si="0"/>
        <v>50.22601171847792</v>
      </c>
      <c r="P3" s="118">
        <f t="shared" si="0"/>
        <v>85.187742609371668</v>
      </c>
      <c r="Q3" s="118">
        <f t="shared" si="0"/>
        <v>108.40719856852257</v>
      </c>
      <c r="R3" s="118">
        <f t="shared" ref="R3:V3" si="1">R4+R7+R9+R19</f>
        <v>56.224213368039443</v>
      </c>
      <c r="S3" s="118">
        <f t="shared" si="1"/>
        <v>87.662710670141621</v>
      </c>
      <c r="T3" s="118">
        <f t="shared" si="1"/>
        <v>71.810889048080043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51.854225750324119</v>
      </c>
      <c r="J4" s="123">
        <f t="shared" si="3"/>
        <v>155.0598980299275</v>
      </c>
      <c r="K4" s="123">
        <f t="shared" si="3"/>
        <v>90.85757774708614</v>
      </c>
      <c r="L4" s="123">
        <f t="shared" si="3"/>
        <v>80.610448138140185</v>
      </c>
      <c r="M4" s="123">
        <f t="shared" si="3"/>
        <v>0</v>
      </c>
      <c r="N4" s="123">
        <f t="shared" si="3"/>
        <v>12.194467275483541</v>
      </c>
      <c r="O4" s="123">
        <f t="shared" si="3"/>
        <v>27.925558360323265</v>
      </c>
      <c r="P4" s="123">
        <f t="shared" si="3"/>
        <v>63.676220998358964</v>
      </c>
      <c r="Q4" s="123">
        <f t="shared" si="3"/>
        <v>87.446077286608215</v>
      </c>
      <c r="R4" s="123">
        <f t="shared" ref="R4:V4" si="4">SUM(R5:R6)</f>
        <v>33.218431563515651</v>
      </c>
      <c r="S4" s="123">
        <f t="shared" si="4"/>
        <v>63.513816004140843</v>
      </c>
      <c r="T4" s="123">
        <f t="shared" si="4"/>
        <v>49.14125326604799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51.580520138231201</v>
      </c>
      <c r="J5" s="99">
        <v>154.23305508405176</v>
      </c>
      <c r="K5" s="99">
        <v>90.345778126614874</v>
      </c>
      <c r="L5" s="99">
        <v>80.178279366877433</v>
      </c>
      <c r="M5" s="99">
        <v>0</v>
      </c>
      <c r="N5" s="99">
        <v>12.135553302322249</v>
      </c>
      <c r="O5" s="99">
        <v>27.776451228579489</v>
      </c>
      <c r="P5" s="99">
        <v>63.323693582932449</v>
      </c>
      <c r="Q5" s="99">
        <v>86.983624770667518</v>
      </c>
      <c r="R5" s="99">
        <v>33.040490531013084</v>
      </c>
      <c r="S5" s="99">
        <v>63.166785333162082</v>
      </c>
      <c r="T5" s="99">
        <v>48.867425948084495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0.27370561209291633</v>
      </c>
      <c r="J6" s="99">
        <v>0.8268429458757498</v>
      </c>
      <c r="K6" s="99">
        <v>0.51179962047127148</v>
      </c>
      <c r="L6" s="99">
        <v>0.43216877126275727</v>
      </c>
      <c r="M6" s="99">
        <v>0</v>
      </c>
      <c r="N6" s="99">
        <v>5.8913973161291849E-2</v>
      </c>
      <c r="O6" s="99">
        <v>0.14910713174377424</v>
      </c>
      <c r="P6" s="99">
        <v>0.35252741542651733</v>
      </c>
      <c r="Q6" s="99">
        <v>0.4624525159406932</v>
      </c>
      <c r="R6" s="99">
        <v>0.17794103250256815</v>
      </c>
      <c r="S6" s="99">
        <v>0.34703067097876394</v>
      </c>
      <c r="T6" s="99">
        <v>0.27382731796349635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1.9932705701827433</v>
      </c>
      <c r="J7" s="123">
        <f t="shared" si="6"/>
        <v>0.39925748937990618</v>
      </c>
      <c r="K7" s="123">
        <f t="shared" si="6"/>
        <v>1.7350413132438722</v>
      </c>
      <c r="L7" s="123">
        <f t="shared" si="6"/>
        <v>1.9461661654382281</v>
      </c>
      <c r="M7" s="123">
        <f t="shared" si="6"/>
        <v>0</v>
      </c>
      <c r="N7" s="123">
        <f t="shared" si="6"/>
        <v>5.5554124710494897</v>
      </c>
      <c r="O7" s="123">
        <f t="shared" si="6"/>
        <v>1.5003573790615101</v>
      </c>
      <c r="P7" s="123">
        <f t="shared" si="6"/>
        <v>1.1336260099485307</v>
      </c>
      <c r="Q7" s="123">
        <f t="shared" si="6"/>
        <v>1.6732666212079343</v>
      </c>
      <c r="R7" s="123">
        <f t="shared" si="6"/>
        <v>2.515930519609141</v>
      </c>
      <c r="S7" s="123">
        <f t="shared" si="6"/>
        <v>3.6331564992748189</v>
      </c>
      <c r="T7" s="123">
        <f t="shared" si="6"/>
        <v>2.4504725414125539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1.9932705701827433</v>
      </c>
      <c r="J8" s="99">
        <f>RES_hhdet_in_fech!J8/RES_summary!J$21</f>
        <v>0.39925748937990618</v>
      </c>
      <c r="K8" s="99">
        <f>RES_hhdet_in_fech!K8/RES_summary!K$21</f>
        <v>1.7350413132438722</v>
      </c>
      <c r="L8" s="99">
        <f>RES_hhdet_in_fech!L8/RES_summary!L$21</f>
        <v>1.9461661654382281</v>
      </c>
      <c r="M8" s="99">
        <f>RES_hhdet_in_fech!M8/RES_summary!M$21</f>
        <v>0</v>
      </c>
      <c r="N8" s="99">
        <f>RES_hhdet_in_fech!N8/RES_summary!N$21</f>
        <v>5.5554124710494897</v>
      </c>
      <c r="O8" s="99">
        <f>RES_hhdet_in_fech!O8/RES_summary!O$21</f>
        <v>1.5003573790615101</v>
      </c>
      <c r="P8" s="99">
        <f>RES_hhdet_in_fech!P8/RES_summary!P$21</f>
        <v>1.1336260099485307</v>
      </c>
      <c r="Q8" s="99">
        <f>RES_hhdet_in_fech!Q8/RES_summary!Q$21</f>
        <v>1.6732666212079343</v>
      </c>
      <c r="R8" s="99">
        <f>RES_hhdet_in_fech!R8/RES_summary!R$21</f>
        <v>2.515930519609141</v>
      </c>
      <c r="S8" s="99">
        <f>RES_hhdet_in_fech!S8/RES_summary!S$21</f>
        <v>3.6331564992748189</v>
      </c>
      <c r="T8" s="99">
        <f>RES_hhdet_in_fech!T8/RES_summary!T$21</f>
        <v>2.4504725414125539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12.136523721883888</v>
      </c>
      <c r="J9" s="123">
        <v>12.984322649909167</v>
      </c>
      <c r="K9" s="123">
        <v>15.250116821131655</v>
      </c>
      <c r="L9" s="123">
        <v>14.481809647431282</v>
      </c>
      <c r="M9" s="123">
        <v>0</v>
      </c>
      <c r="N9" s="123">
        <v>13.476075643115619</v>
      </c>
      <c r="O9" s="123">
        <v>13.745687539083011</v>
      </c>
      <c r="P9" s="123">
        <v>13.297727822959642</v>
      </c>
      <c r="Q9" s="123">
        <v>12.459920051641525</v>
      </c>
      <c r="R9" s="123">
        <v>13.475915049065726</v>
      </c>
      <c r="S9" s="123">
        <v>13.534023649197289</v>
      </c>
      <c r="T9" s="123">
        <v>12.66786001781243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13.648080622046479</v>
      </c>
      <c r="O11" s="99">
        <v>19.753532550805371</v>
      </c>
      <c r="P11" s="99">
        <v>18.419571585974591</v>
      </c>
      <c r="Q11" s="99">
        <v>16.706728226623714</v>
      </c>
      <c r="R11" s="99">
        <v>0</v>
      </c>
      <c r="S11" s="99">
        <v>16.195847662454614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17.260372692904234</v>
      </c>
      <c r="J15" s="102">
        <v>17.964620154025145</v>
      </c>
      <c r="K15" s="102">
        <v>19.111432899608609</v>
      </c>
      <c r="L15" s="102">
        <v>18.292954702364405</v>
      </c>
      <c r="M15" s="102">
        <v>0</v>
      </c>
      <c r="N15" s="102">
        <v>16.756058439314135</v>
      </c>
      <c r="O15" s="102">
        <v>16.826366539292568</v>
      </c>
      <c r="P15" s="102">
        <v>16.540644994746618</v>
      </c>
      <c r="Q15" s="102">
        <v>16.158831689199321</v>
      </c>
      <c r="R15" s="102">
        <v>16.567836057737253</v>
      </c>
      <c r="S15" s="102">
        <v>16.292612015911768</v>
      </c>
      <c r="T15" s="102">
        <v>15.543685820523688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12.00842749760838</v>
      </c>
      <c r="J16" s="105">
        <v>12.518874285038514</v>
      </c>
      <c r="K16" s="105">
        <v>13.36896283418135</v>
      </c>
      <c r="L16" s="105">
        <v>12.848461766745656</v>
      </c>
      <c r="M16" s="105">
        <v>0</v>
      </c>
      <c r="N16" s="105">
        <v>11.720332868568111</v>
      </c>
      <c r="O16" s="105">
        <v>12.05168743074848</v>
      </c>
      <c r="P16" s="105">
        <v>12.093616168032511</v>
      </c>
      <c r="Q16" s="105">
        <v>12.07405414968942</v>
      </c>
      <c r="R16" s="105">
        <v>12.728417662353928</v>
      </c>
      <c r="S16" s="105">
        <v>12.716632705307862</v>
      </c>
      <c r="T16" s="105">
        <v>12.28441657745093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3.5516971124293861</v>
      </c>
      <c r="J17" s="99">
        <v>3.6341262248309518</v>
      </c>
      <c r="K17" s="99">
        <v>3.8988410443227712</v>
      </c>
      <c r="L17" s="99">
        <v>3.7577380979537804</v>
      </c>
      <c r="M17" s="99">
        <v>0</v>
      </c>
      <c r="N17" s="99">
        <v>2.7994803434696638</v>
      </c>
      <c r="O17" s="99">
        <v>3.0664271846666908</v>
      </c>
      <c r="P17" s="99">
        <v>2.9609063991268241</v>
      </c>
      <c r="Q17" s="99">
        <v>2.7772294079896893</v>
      </c>
      <c r="R17" s="99">
        <v>3.3386234821782641</v>
      </c>
      <c r="S17" s="99">
        <v>3.3827599563200912</v>
      </c>
      <c r="T17" s="99">
        <v>3.1472228365998713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8.4567303851789948</v>
      </c>
      <c r="J18" s="99">
        <v>8.8847480602075617</v>
      </c>
      <c r="K18" s="99">
        <v>9.4701217898585774</v>
      </c>
      <c r="L18" s="99">
        <v>9.0907236687918775</v>
      </c>
      <c r="M18" s="99">
        <v>0</v>
      </c>
      <c r="N18" s="99">
        <v>8.9208525250984483</v>
      </c>
      <c r="O18" s="99">
        <v>8.9852602460817881</v>
      </c>
      <c r="P18" s="99">
        <v>9.1327097689056878</v>
      </c>
      <c r="Q18" s="99">
        <v>9.2968247416997301</v>
      </c>
      <c r="R18" s="99">
        <v>9.3897941801756648</v>
      </c>
      <c r="S18" s="99">
        <v>9.3338727489877726</v>
      </c>
      <c r="T18" s="99">
        <v>9.1371937408510586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7.0456976709525492</v>
      </c>
      <c r="J19" s="123">
        <v>6.8850338434748766</v>
      </c>
      <c r="K19" s="123">
        <v>7.1753517988644671</v>
      </c>
      <c r="L19" s="123">
        <v>6.8042891211152341</v>
      </c>
      <c r="M19" s="123">
        <v>0</v>
      </c>
      <c r="N19" s="123">
        <v>6.0456802293379779</v>
      </c>
      <c r="O19" s="123">
        <v>7.0544084400101328</v>
      </c>
      <c r="P19" s="123">
        <v>7.0801677781045296</v>
      </c>
      <c r="Q19" s="123">
        <v>6.8279346090649042</v>
      </c>
      <c r="R19" s="123">
        <v>7.0139362358489254</v>
      </c>
      <c r="S19" s="123">
        <v>6.9817145175286637</v>
      </c>
      <c r="T19" s="123">
        <v>7.5513032228070678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9.1634427022270852</v>
      </c>
      <c r="J21" s="99">
        <v>9.0646700263182201</v>
      </c>
      <c r="K21" s="99">
        <v>7.9602618162867573</v>
      </c>
      <c r="L21" s="99">
        <v>9.7492907664439947</v>
      </c>
      <c r="M21" s="99">
        <v>0</v>
      </c>
      <c r="N21" s="99">
        <v>2.8157988753600098</v>
      </c>
      <c r="O21" s="99">
        <v>10.190471779817361</v>
      </c>
      <c r="P21" s="99">
        <v>9.8795596626230342</v>
      </c>
      <c r="Q21" s="99">
        <v>8.6473732578372999</v>
      </c>
      <c r="R21" s="99">
        <v>8.1311481902677549</v>
      </c>
      <c r="S21" s="99">
        <v>8.0628087256289298</v>
      </c>
      <c r="T21" s="99">
        <v>9.6822893681725208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6.9370953616564188</v>
      </c>
      <c r="J22" s="110">
        <v>6.7877286567407999</v>
      </c>
      <c r="K22" s="110">
        <v>7.1473192982422438</v>
      </c>
      <c r="L22" s="110">
        <v>6.6492890345189837</v>
      </c>
      <c r="M22" s="110">
        <v>0</v>
      </c>
      <c r="N22" s="110">
        <v>6.2901036831525277</v>
      </c>
      <c r="O22" s="110">
        <v>6.5288112322212113</v>
      </c>
      <c r="P22" s="110">
        <v>6.5842755014183938</v>
      </c>
      <c r="Q22" s="110">
        <v>6.529121692295714</v>
      </c>
      <c r="R22" s="110">
        <v>6.8686986817744762</v>
      </c>
      <c r="S22" s="110">
        <v>6.7454097725887134</v>
      </c>
      <c r="T22" s="110">
        <v>6.6633923289047967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122.80853724576608</v>
      </c>
      <c r="I24" s="118">
        <f t="shared" si="7"/>
        <v>112.59703462810856</v>
      </c>
      <c r="J24" s="118">
        <f t="shared" si="7"/>
        <v>109.3687931890305</v>
      </c>
      <c r="K24" s="118">
        <f t="shared" si="7"/>
        <v>92.717097503811729</v>
      </c>
      <c r="L24" s="118">
        <f t="shared" si="7"/>
        <v>100.98992560426142</v>
      </c>
      <c r="M24" s="118">
        <f t="shared" si="7"/>
        <v>84.679711177732244</v>
      </c>
      <c r="N24" s="118">
        <f t="shared" si="7"/>
        <v>49.466715995293086</v>
      </c>
      <c r="O24" s="118">
        <f t="shared" si="7"/>
        <v>87.625585719220609</v>
      </c>
      <c r="P24" s="118">
        <f t="shared" si="7"/>
        <v>113.57216995955575</v>
      </c>
      <c r="Q24" s="118">
        <f t="shared" si="7"/>
        <v>96.355744050136863</v>
      </c>
      <c r="R24" s="118">
        <f t="shared" ref="R24:V24" si="8">R25+R28+R30+R39</f>
        <v>92.491486506513553</v>
      </c>
      <c r="S24" s="118">
        <f t="shared" si="8"/>
        <v>91.403997345646133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81.068838100045369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98.42769820653578</v>
      </c>
      <c r="I25" s="123">
        <f t="shared" si="10"/>
        <v>91.726316191012188</v>
      </c>
      <c r="J25" s="123">
        <f t="shared" si="10"/>
        <v>89.13966666252638</v>
      </c>
      <c r="K25" s="123">
        <f t="shared" si="10"/>
        <v>68.564813739643697</v>
      </c>
      <c r="L25" s="123">
        <f t="shared" si="10"/>
        <v>77.447482989666838</v>
      </c>
      <c r="M25" s="123">
        <f t="shared" si="10"/>
        <v>61.666743302430646</v>
      </c>
      <c r="N25" s="123">
        <f t="shared" si="10"/>
        <v>24.360746334827319</v>
      </c>
      <c r="O25" s="123">
        <f t="shared" si="10"/>
        <v>65.339552905097051</v>
      </c>
      <c r="P25" s="123">
        <f t="shared" si="10"/>
        <v>92.067570256729368</v>
      </c>
      <c r="Q25" s="123">
        <f t="shared" si="10"/>
        <v>75.422044079710361</v>
      </c>
      <c r="R25" s="123">
        <f t="shared" ref="R25:V25" si="11">SUM(R26:R27)</f>
        <v>69.489550710337866</v>
      </c>
      <c r="S25" s="123">
        <f t="shared" si="11"/>
        <v>67.262203718900437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56.008886305643905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97.120844154221302</v>
      </c>
      <c r="I26" s="99">
        <v>90.570715274494802</v>
      </c>
      <c r="J26" s="99">
        <v>88.000384011438271</v>
      </c>
      <c r="K26" s="99">
        <v>67.634975457810725</v>
      </c>
      <c r="L26" s="99">
        <v>76.441925609150545</v>
      </c>
      <c r="M26" s="99">
        <v>60.851480342321352</v>
      </c>
      <c r="N26" s="99">
        <v>24.065169013038801</v>
      </c>
      <c r="O26" s="99">
        <v>64.435384635083309</v>
      </c>
      <c r="P26" s="99">
        <v>90.69887716273243</v>
      </c>
      <c r="Q26" s="99">
        <v>74.325040397612369</v>
      </c>
      <c r="R26" s="99">
        <v>68.468226500554906</v>
      </c>
      <c r="S26" s="99">
        <v>66.265725644301511</v>
      </c>
      <c r="T26" s="99">
        <v>0</v>
      </c>
      <c r="U26" s="99">
        <v>0</v>
      </c>
      <c r="V26" s="99">
        <v>0</v>
      </c>
      <c r="W26" s="99">
        <v>55.168447355766546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1.3068540523144783</v>
      </c>
      <c r="I27" s="99">
        <v>1.1556009165173833</v>
      </c>
      <c r="J27" s="99">
        <v>1.1392826510881127</v>
      </c>
      <c r="K27" s="99">
        <v>0.92983828183296457</v>
      </c>
      <c r="L27" s="99">
        <v>1.0055573805162936</v>
      </c>
      <c r="M27" s="99">
        <v>0.81526296010929555</v>
      </c>
      <c r="N27" s="99">
        <v>0.29557732178851631</v>
      </c>
      <c r="O27" s="99">
        <v>0.90416827001374833</v>
      </c>
      <c r="P27" s="99">
        <v>1.3686930939969328</v>
      </c>
      <c r="Q27" s="99">
        <v>1.0970036820979856</v>
      </c>
      <c r="R27" s="99">
        <v>1.0213242097829582</v>
      </c>
      <c r="S27" s="99">
        <v>0.99647807459893112</v>
      </c>
      <c r="T27" s="99">
        <v>0</v>
      </c>
      <c r="U27" s="99">
        <v>0</v>
      </c>
      <c r="V27" s="99">
        <v>0</v>
      </c>
      <c r="W27" s="99">
        <v>0.84043894987735945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2.8500798640996514</v>
      </c>
      <c r="I28" s="123">
        <f t="shared" si="13"/>
        <v>1.6278645320536962</v>
      </c>
      <c r="J28" s="123">
        <f t="shared" si="13"/>
        <v>0.34047468117674223</v>
      </c>
      <c r="K28" s="123">
        <f t="shared" si="13"/>
        <v>1.6667240615348944</v>
      </c>
      <c r="L28" s="123">
        <f t="shared" si="13"/>
        <v>2.3155161619180982</v>
      </c>
      <c r="M28" s="123">
        <f t="shared" si="13"/>
        <v>2.174721251428982</v>
      </c>
      <c r="N28" s="123">
        <f t="shared" si="13"/>
        <v>5.5745062572699426</v>
      </c>
      <c r="O28" s="123">
        <f t="shared" si="13"/>
        <v>1.4866250687719544</v>
      </c>
      <c r="P28" s="123">
        <f t="shared" si="13"/>
        <v>1.1274249145395876</v>
      </c>
      <c r="Q28" s="123">
        <f t="shared" si="13"/>
        <v>1.6470073275174444</v>
      </c>
      <c r="R28" s="123">
        <f t="shared" si="13"/>
        <v>2.5383941849627938</v>
      </c>
      <c r="S28" s="123">
        <f t="shared" si="13"/>
        <v>3.6315280113773403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2.2748326740818618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2.8500798640996514</v>
      </c>
      <c r="I29" s="99">
        <f>RES_hhdet_in_fech!I29/RES_summary!I$21</f>
        <v>1.6278645320536962</v>
      </c>
      <c r="J29" s="99">
        <f>RES_hhdet_in_fech!J29/RES_summary!J$21</f>
        <v>0.34047468117674223</v>
      </c>
      <c r="K29" s="99">
        <f>RES_hhdet_in_fech!K29/RES_summary!K$21</f>
        <v>1.6667240615348944</v>
      </c>
      <c r="L29" s="99">
        <f>RES_hhdet_in_fech!L29/RES_summary!L$21</f>
        <v>2.3155161619180982</v>
      </c>
      <c r="M29" s="99">
        <f>RES_hhdet_in_fech!M29/RES_summary!M$21</f>
        <v>2.174721251428982</v>
      </c>
      <c r="N29" s="99">
        <f>RES_hhdet_in_fech!N29/RES_summary!N$21</f>
        <v>5.5745062572699426</v>
      </c>
      <c r="O29" s="99">
        <f>RES_hhdet_in_fech!O29/RES_summary!O$21</f>
        <v>1.4866250687719544</v>
      </c>
      <c r="P29" s="99">
        <f>RES_hhdet_in_fech!P29/RES_summary!P$21</f>
        <v>1.1274249145395876</v>
      </c>
      <c r="Q29" s="99">
        <f>RES_hhdet_in_fech!Q29/RES_summary!Q$21</f>
        <v>1.6470073275174444</v>
      </c>
      <c r="R29" s="99">
        <f>RES_hhdet_in_fech!R29/RES_summary!R$21</f>
        <v>2.5383941849627938</v>
      </c>
      <c r="S29" s="99">
        <f>RES_hhdet_in_fech!S29/RES_summary!S$21</f>
        <v>3.6315280113773403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2.2748326740818618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14.040787079143396</v>
      </c>
      <c r="I30" s="123">
        <v>12.193990498758417</v>
      </c>
      <c r="J30" s="123">
        <v>12.995816565598309</v>
      </c>
      <c r="K30" s="123">
        <v>15.306303376896299</v>
      </c>
      <c r="L30" s="123">
        <v>14.455862374371895</v>
      </c>
      <c r="M30" s="123">
        <v>14.477576220857888</v>
      </c>
      <c r="N30" s="123">
        <v>13.47777218512527</v>
      </c>
      <c r="O30" s="123">
        <v>13.745478573312099</v>
      </c>
      <c r="P30" s="123">
        <v>13.298405239450465</v>
      </c>
      <c r="Q30" s="123">
        <v>12.459933413119362</v>
      </c>
      <c r="R30" s="123">
        <v>13.448308611488303</v>
      </c>
      <c r="S30" s="123">
        <v>13.527180773932168</v>
      </c>
      <c r="T30" s="123">
        <v>0</v>
      </c>
      <c r="U30" s="123">
        <v>0</v>
      </c>
      <c r="V30" s="123">
        <v>0</v>
      </c>
      <c r="W30" s="123">
        <v>14.480801891461919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20.200313499200686</v>
      </c>
      <c r="I31" s="99">
        <v>18.928704204189103</v>
      </c>
      <c r="J31" s="99">
        <v>19.998694939432138</v>
      </c>
      <c r="K31" s="99">
        <v>21.056789951453279</v>
      </c>
      <c r="L31" s="99">
        <v>19.499559827954094</v>
      </c>
      <c r="M31" s="99">
        <v>15.835456301836208</v>
      </c>
      <c r="N31" s="99">
        <v>13.648080622046479</v>
      </c>
      <c r="O31" s="99">
        <v>19.753532550805375</v>
      </c>
      <c r="P31" s="99">
        <v>18.419571585974591</v>
      </c>
      <c r="Q31" s="99">
        <v>16.706728226623714</v>
      </c>
      <c r="R31" s="99">
        <v>0</v>
      </c>
      <c r="S31" s="99">
        <v>16.195847662454614</v>
      </c>
      <c r="T31" s="99">
        <v>0</v>
      </c>
      <c r="U31" s="99">
        <v>0</v>
      </c>
      <c r="V31" s="99">
        <v>0</v>
      </c>
      <c r="W31" s="99">
        <v>16.041575863483263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13.641712264200457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3.6702323404073698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9.9714799237930869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17.626011127507727</v>
      </c>
      <c r="I35" s="102">
        <v>17.260372692904234</v>
      </c>
      <c r="J35" s="102">
        <v>17.964620154025148</v>
      </c>
      <c r="K35" s="102">
        <v>19.111432899608605</v>
      </c>
      <c r="L35" s="102">
        <v>18.292954702364412</v>
      </c>
      <c r="M35" s="102">
        <v>17.786536371614137</v>
      </c>
      <c r="N35" s="102">
        <v>16.756058439314138</v>
      </c>
      <c r="O35" s="102">
        <v>16.826366539292575</v>
      </c>
      <c r="P35" s="102">
        <v>16.540644994746618</v>
      </c>
      <c r="Q35" s="102">
        <v>16.158831689199321</v>
      </c>
      <c r="R35" s="102">
        <v>16.567836057737242</v>
      </c>
      <c r="S35" s="102">
        <v>16.292612015911768</v>
      </c>
      <c r="T35" s="102">
        <v>0</v>
      </c>
      <c r="U35" s="102">
        <v>0</v>
      </c>
      <c r="V35" s="102">
        <v>0</v>
      </c>
      <c r="W35" s="102">
        <v>16.436771520635475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12.202556557895871</v>
      </c>
      <c r="I36" s="105">
        <v>12.008427497608384</v>
      </c>
      <c r="J36" s="105">
        <v>12.518874285038514</v>
      </c>
      <c r="K36" s="105">
        <v>13.36896283418135</v>
      </c>
      <c r="L36" s="105">
        <v>12.848461766745658</v>
      </c>
      <c r="M36" s="105">
        <v>12.535220442012616</v>
      </c>
      <c r="N36" s="105">
        <v>11.720332868568107</v>
      </c>
      <c r="O36" s="105">
        <v>12.05168743074848</v>
      </c>
      <c r="P36" s="105">
        <v>12.093616168032515</v>
      </c>
      <c r="Q36" s="105">
        <v>12.074054149689418</v>
      </c>
      <c r="R36" s="105">
        <v>12.728417662353928</v>
      </c>
      <c r="S36" s="105">
        <v>12.716632705307866</v>
      </c>
      <c r="T36" s="105">
        <v>0</v>
      </c>
      <c r="U36" s="105">
        <v>0</v>
      </c>
      <c r="V36" s="105">
        <v>0</v>
      </c>
      <c r="W36" s="105">
        <v>13.240731368727225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3.5778707121101228</v>
      </c>
      <c r="I37" s="99">
        <v>3.551697112429387</v>
      </c>
      <c r="J37" s="99">
        <v>3.6341262248309505</v>
      </c>
      <c r="K37" s="99">
        <v>3.8988410443227712</v>
      </c>
      <c r="L37" s="99">
        <v>3.7577380979537804</v>
      </c>
      <c r="M37" s="99">
        <v>3.5705810842897932</v>
      </c>
      <c r="N37" s="99">
        <v>2.7994803434696638</v>
      </c>
      <c r="O37" s="99">
        <v>3.0664271846666917</v>
      </c>
      <c r="P37" s="99">
        <v>2.9609063991268241</v>
      </c>
      <c r="Q37" s="99">
        <v>2.7772294079896884</v>
      </c>
      <c r="R37" s="99">
        <v>3.3386234821782641</v>
      </c>
      <c r="S37" s="99">
        <v>3.3827599563200907</v>
      </c>
      <c r="T37" s="99">
        <v>0</v>
      </c>
      <c r="U37" s="99">
        <v>0</v>
      </c>
      <c r="V37" s="99">
        <v>0</v>
      </c>
      <c r="W37" s="99">
        <v>3.2219166371589667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8.6246858457857485</v>
      </c>
      <c r="I38" s="99">
        <v>8.4567303851789983</v>
      </c>
      <c r="J38" s="99">
        <v>8.8847480602075635</v>
      </c>
      <c r="K38" s="99">
        <v>9.4701217898585792</v>
      </c>
      <c r="L38" s="99">
        <v>9.0907236687918775</v>
      </c>
      <c r="M38" s="99">
        <v>8.9646393577228256</v>
      </c>
      <c r="N38" s="99">
        <v>8.9208525250984447</v>
      </c>
      <c r="O38" s="99">
        <v>8.9852602460817899</v>
      </c>
      <c r="P38" s="99">
        <v>9.1327097689056878</v>
      </c>
      <c r="Q38" s="99">
        <v>9.2968247416997301</v>
      </c>
      <c r="R38" s="99">
        <v>9.3897941801756648</v>
      </c>
      <c r="S38" s="99">
        <v>9.3338727489877744</v>
      </c>
      <c r="T38" s="99">
        <v>0</v>
      </c>
      <c r="U38" s="99">
        <v>0</v>
      </c>
      <c r="V38" s="99">
        <v>0</v>
      </c>
      <c r="W38" s="99">
        <v>10.018814731568257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7.4899720959872473</v>
      </c>
      <c r="I39" s="123">
        <v>7.0488634062842577</v>
      </c>
      <c r="J39" s="123">
        <v>6.8928352797290664</v>
      </c>
      <c r="K39" s="123">
        <v>7.1792563257368487</v>
      </c>
      <c r="L39" s="123">
        <v>6.7710640783045948</v>
      </c>
      <c r="M39" s="123">
        <v>6.3606704030147281</v>
      </c>
      <c r="N39" s="123">
        <v>6.0536912180705542</v>
      </c>
      <c r="O39" s="123">
        <v>7.0539291720395045</v>
      </c>
      <c r="P39" s="123">
        <v>7.0787695488363278</v>
      </c>
      <c r="Q39" s="123">
        <v>6.8267592297896984</v>
      </c>
      <c r="R39" s="123">
        <v>7.0152329997245886</v>
      </c>
      <c r="S39" s="123">
        <v>6.9830848414361748</v>
      </c>
      <c r="T39" s="123">
        <v>0</v>
      </c>
      <c r="U39" s="123">
        <v>0</v>
      </c>
      <c r="V39" s="123">
        <v>0</v>
      </c>
      <c r="W39" s="123">
        <v>8.3043172288576823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8.9673416061386249</v>
      </c>
      <c r="I40" s="99">
        <v>9.1634427022270852</v>
      </c>
      <c r="J40" s="99">
        <v>9.0646700263182201</v>
      </c>
      <c r="K40" s="99">
        <v>7.9602618162867591</v>
      </c>
      <c r="L40" s="99">
        <v>9.7492907664439965</v>
      </c>
      <c r="M40" s="99">
        <v>9.02400264843447</v>
      </c>
      <c r="N40" s="99">
        <v>2.8157988753600103</v>
      </c>
      <c r="O40" s="99">
        <v>10.190471779817363</v>
      </c>
      <c r="P40" s="99">
        <v>9.8795596626230342</v>
      </c>
      <c r="Q40" s="99">
        <v>8.6473732578373017</v>
      </c>
      <c r="R40" s="99">
        <v>8.1311481902677549</v>
      </c>
      <c r="S40" s="99">
        <v>8.0628087256289298</v>
      </c>
      <c r="T40" s="99">
        <v>0</v>
      </c>
      <c r="U40" s="99">
        <v>0</v>
      </c>
      <c r="V40" s="99">
        <v>0</v>
      </c>
      <c r="W40" s="99">
        <v>10.727249841526664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7.4173995586464763</v>
      </c>
      <c r="I41" s="110">
        <v>6.937095361656417</v>
      </c>
      <c r="J41" s="110">
        <v>6.7877286567408008</v>
      </c>
      <c r="K41" s="110">
        <v>7.1473192982422429</v>
      </c>
      <c r="L41" s="110">
        <v>6.6492890345189855</v>
      </c>
      <c r="M41" s="110">
        <v>6.2206199551718004</v>
      </c>
      <c r="N41" s="110">
        <v>6.2901036831525277</v>
      </c>
      <c r="O41" s="110">
        <v>6.5288112322212113</v>
      </c>
      <c r="P41" s="110">
        <v>6.5842755014183947</v>
      </c>
      <c r="Q41" s="110">
        <v>6.5291216922957167</v>
      </c>
      <c r="R41" s="110">
        <v>6.8686986817744771</v>
      </c>
      <c r="S41" s="110">
        <v>6.7454097725887117</v>
      </c>
      <c r="T41" s="110">
        <v>0</v>
      </c>
      <c r="U41" s="110">
        <v>0</v>
      </c>
      <c r="V41" s="110">
        <v>0</v>
      </c>
      <c r="W41" s="110">
        <v>7.5255174604997954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129.99614902921851</v>
      </c>
      <c r="D43" s="118">
        <f t="shared" si="14"/>
        <v>132.34159823317401</v>
      </c>
      <c r="E43" s="118">
        <f t="shared" si="14"/>
        <v>150.41635332620879</v>
      </c>
      <c r="F43" s="118">
        <f t="shared" si="14"/>
        <v>140.50322899319312</v>
      </c>
      <c r="G43" s="118">
        <f t="shared" si="14"/>
        <v>143.83472431715157</v>
      </c>
      <c r="H43" s="118">
        <f t="shared" si="14"/>
        <v>140.2990526311564</v>
      </c>
      <c r="I43" s="118">
        <f t="shared" si="14"/>
        <v>126.95907371468711</v>
      </c>
      <c r="J43" s="118">
        <f t="shared" si="14"/>
        <v>123.7591438393078</v>
      </c>
      <c r="K43" s="118">
        <f t="shared" si="14"/>
        <v>112.6854078098381</v>
      </c>
      <c r="L43" s="118">
        <f t="shared" si="14"/>
        <v>104.26531872999792</v>
      </c>
      <c r="M43" s="118">
        <f t="shared" si="14"/>
        <v>135.97188531912789</v>
      </c>
      <c r="N43" s="118">
        <f t="shared" si="14"/>
        <v>111.8487023539405</v>
      </c>
      <c r="O43" s="118">
        <f t="shared" si="14"/>
        <v>63.140429418740645</v>
      </c>
      <c r="P43" s="118">
        <f t="shared" si="14"/>
        <v>61.755210077686392</v>
      </c>
      <c r="Q43" s="118">
        <f t="shared" si="14"/>
        <v>0</v>
      </c>
      <c r="R43" s="118">
        <f t="shared" ref="R43:V43" si="15">R44+R47+R49+R58</f>
        <v>75.590912502419926</v>
      </c>
      <c r="S43" s="118">
        <f t="shared" si="15"/>
        <v>77.400806833956267</v>
      </c>
      <c r="T43" s="118">
        <f t="shared" si="15"/>
        <v>66.999767593076015</v>
      </c>
      <c r="U43" s="118">
        <f t="shared" si="15"/>
        <v>72.37612256860092</v>
      </c>
      <c r="V43" s="118">
        <f t="shared" si="15"/>
        <v>78.058849272193868</v>
      </c>
      <c r="W43" s="118">
        <f t="shared" ref="W43" si="16">W44+W47+W49+W58</f>
        <v>71.230347304374561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106.54529722410452</v>
      </c>
      <c r="D44" s="123">
        <f t="shared" si="17"/>
        <v>108.16416538707915</v>
      </c>
      <c r="E44" s="123">
        <f t="shared" si="17"/>
        <v>125.96651252132752</v>
      </c>
      <c r="F44" s="123">
        <f t="shared" si="17"/>
        <v>115.97169289958259</v>
      </c>
      <c r="G44" s="123">
        <f t="shared" si="17"/>
        <v>119.48516172594624</v>
      </c>
      <c r="H44" s="123">
        <f t="shared" si="17"/>
        <v>115.90712769184755</v>
      </c>
      <c r="I44" s="123">
        <f t="shared" si="17"/>
        <v>106.06003511708492</v>
      </c>
      <c r="J44" s="123">
        <f t="shared" si="17"/>
        <v>102.81285371624141</v>
      </c>
      <c r="K44" s="123">
        <f t="shared" si="17"/>
        <v>88.232800327899298</v>
      </c>
      <c r="L44" s="123">
        <f t="shared" si="17"/>
        <v>80.26804339149561</v>
      </c>
      <c r="M44" s="123">
        <f t="shared" si="17"/>
        <v>112.17320860050307</v>
      </c>
      <c r="N44" s="123">
        <f t="shared" si="17"/>
        <v>85.915598854060633</v>
      </c>
      <c r="O44" s="123">
        <f t="shared" si="17"/>
        <v>40.596315035222091</v>
      </c>
      <c r="P44" s="123">
        <f t="shared" si="17"/>
        <v>40.210977413295005</v>
      </c>
      <c r="Q44" s="123">
        <f t="shared" si="17"/>
        <v>0</v>
      </c>
      <c r="R44" s="123">
        <f t="shared" ref="R44:V44" si="18">SUM(R45:R46)</f>
        <v>52.489676807650675</v>
      </c>
      <c r="S44" s="123">
        <f t="shared" si="18"/>
        <v>53.224421125456395</v>
      </c>
      <c r="T44" s="123">
        <f t="shared" si="18"/>
        <v>44.626712280708269</v>
      </c>
      <c r="U44" s="123">
        <f t="shared" si="18"/>
        <v>48.922180162374381</v>
      </c>
      <c r="V44" s="123">
        <f t="shared" si="18"/>
        <v>53.08388444699424</v>
      </c>
      <c r="W44" s="123">
        <f t="shared" ref="W44" si="19">SUM(W45:W46)</f>
        <v>45.862814277586835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105.39169446726035</v>
      </c>
      <c r="D45" s="99">
        <v>106.9440469734803</v>
      </c>
      <c r="E45" s="99">
        <v>124.61008615041185</v>
      </c>
      <c r="F45" s="99">
        <v>114.62626622103988</v>
      </c>
      <c r="G45" s="99">
        <v>118.10161019921505</v>
      </c>
      <c r="H45" s="99">
        <v>114.58268657962078</v>
      </c>
      <c r="I45" s="99">
        <v>104.90882383507474</v>
      </c>
      <c r="J45" s="99">
        <v>101.67928365387458</v>
      </c>
      <c r="K45" s="99">
        <v>87.199095682818566</v>
      </c>
      <c r="L45" s="99">
        <v>79.36652824513979</v>
      </c>
      <c r="M45" s="99">
        <v>110.88749143004929</v>
      </c>
      <c r="N45" s="99">
        <v>85.009102526111576</v>
      </c>
      <c r="O45" s="99">
        <v>40.105737220854671</v>
      </c>
      <c r="P45" s="99">
        <v>39.686679918706488</v>
      </c>
      <c r="Q45" s="99">
        <v>0</v>
      </c>
      <c r="R45" s="99">
        <v>51.809855403866344</v>
      </c>
      <c r="S45" s="99">
        <v>52.528811262282794</v>
      </c>
      <c r="T45" s="99">
        <v>44.040632877171795</v>
      </c>
      <c r="U45" s="99">
        <v>48.277350617117364</v>
      </c>
      <c r="V45" s="99">
        <v>52.381619644091657</v>
      </c>
      <c r="W45" s="99">
        <v>45.254427097057089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1.1536027568441671</v>
      </c>
      <c r="D46" s="99">
        <v>1.2201184135988541</v>
      </c>
      <c r="E46" s="99">
        <v>1.3564263709156748</v>
      </c>
      <c r="F46" s="99">
        <v>1.3454266785427094</v>
      </c>
      <c r="G46" s="99">
        <v>1.3835515267311926</v>
      </c>
      <c r="H46" s="99">
        <v>1.3244411122267647</v>
      </c>
      <c r="I46" s="99">
        <v>1.1512112820101801</v>
      </c>
      <c r="J46" s="99">
        <v>1.133570062366825</v>
      </c>
      <c r="K46" s="99">
        <v>1.0337046450807343</v>
      </c>
      <c r="L46" s="99">
        <v>0.9015151463558152</v>
      </c>
      <c r="M46" s="99">
        <v>1.2857171704537778</v>
      </c>
      <c r="N46" s="99">
        <v>0.90649632794905854</v>
      </c>
      <c r="O46" s="99">
        <v>0.49057781436742071</v>
      </c>
      <c r="P46" s="99">
        <v>0.52429749458851771</v>
      </c>
      <c r="Q46" s="99">
        <v>0</v>
      </c>
      <c r="R46" s="99">
        <v>0.67982140378433231</v>
      </c>
      <c r="S46" s="99">
        <v>0.69560986317359796</v>
      </c>
      <c r="T46" s="99">
        <v>0.58607940353647014</v>
      </c>
      <c r="U46" s="99">
        <v>0.6448295452570193</v>
      </c>
      <c r="V46" s="99">
        <v>0.70226480290258442</v>
      </c>
      <c r="W46" s="99">
        <v>0.60838718052974272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1.6774419126385385</v>
      </c>
      <c r="D47" s="123">
        <f t="shared" si="20"/>
        <v>0.96229890730054712</v>
      </c>
      <c r="E47" s="123">
        <f t="shared" si="20"/>
        <v>2.3772300078520843</v>
      </c>
      <c r="F47" s="123">
        <f t="shared" si="20"/>
        <v>1.0324420573142994</v>
      </c>
      <c r="G47" s="123">
        <f t="shared" si="20"/>
        <v>2.3921406353140426</v>
      </c>
      <c r="H47" s="123">
        <f t="shared" si="20"/>
        <v>2.856060013618364</v>
      </c>
      <c r="I47" s="123">
        <f t="shared" si="20"/>
        <v>1.6172724301520773</v>
      </c>
      <c r="J47" s="123">
        <f t="shared" si="20"/>
        <v>0.3422580051197619</v>
      </c>
      <c r="K47" s="123">
        <f t="shared" si="20"/>
        <v>1.6640562348219321</v>
      </c>
      <c r="L47" s="123">
        <f t="shared" si="20"/>
        <v>2.3145908844171963</v>
      </c>
      <c r="M47" s="123">
        <f t="shared" si="20"/>
        <v>2.1727322455607414</v>
      </c>
      <c r="N47" s="123">
        <f t="shared" si="20"/>
        <v>5.5738728744631638</v>
      </c>
      <c r="O47" s="123">
        <f t="shared" si="20"/>
        <v>1.4871423244867876</v>
      </c>
      <c r="P47" s="123">
        <f t="shared" si="20"/>
        <v>1.1280703462709434</v>
      </c>
      <c r="Q47" s="123">
        <f t="shared" si="20"/>
        <v>0</v>
      </c>
      <c r="R47" s="123">
        <f t="shared" si="20"/>
        <v>2.508865243680531</v>
      </c>
      <c r="S47" s="123">
        <f t="shared" si="20"/>
        <v>3.6117084647165036</v>
      </c>
      <c r="T47" s="123">
        <f t="shared" si="20"/>
        <v>2.0739135523095173</v>
      </c>
      <c r="U47" s="123">
        <f t="shared" si="20"/>
        <v>2.2981569684570129</v>
      </c>
      <c r="V47" s="123">
        <f t="shared" si="20"/>
        <v>2.8091622386989532</v>
      </c>
      <c r="W47" s="123">
        <f t="shared" si="20"/>
        <v>2.2660491891113024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1.6774419126385385</v>
      </c>
      <c r="D48" s="99">
        <f>RES_hhdet_in_fech!D48/RES_summary!D$21</f>
        <v>0.96229890730054712</v>
      </c>
      <c r="E48" s="99">
        <f>RES_hhdet_in_fech!E48/RES_summary!E$21</f>
        <v>2.3772300078520843</v>
      </c>
      <c r="F48" s="99">
        <f>RES_hhdet_in_fech!F48/RES_summary!F$21</f>
        <v>1.0324420573142994</v>
      </c>
      <c r="G48" s="99">
        <f>RES_hhdet_in_fech!G48/RES_summary!G$21</f>
        <v>2.3921406353140426</v>
      </c>
      <c r="H48" s="99">
        <f>RES_hhdet_in_fech!H48/RES_summary!H$21</f>
        <v>2.856060013618364</v>
      </c>
      <c r="I48" s="99">
        <f>RES_hhdet_in_fech!I48/RES_summary!I$21</f>
        <v>1.6172724301520773</v>
      </c>
      <c r="J48" s="99">
        <f>RES_hhdet_in_fech!J48/RES_summary!J$21</f>
        <v>0.3422580051197619</v>
      </c>
      <c r="K48" s="99">
        <f>RES_hhdet_in_fech!K48/RES_summary!K$21</f>
        <v>1.6640562348219321</v>
      </c>
      <c r="L48" s="99">
        <f>RES_hhdet_in_fech!L48/RES_summary!L$21</f>
        <v>2.3145908844171963</v>
      </c>
      <c r="M48" s="99">
        <f>RES_hhdet_in_fech!M48/RES_summary!M$21</f>
        <v>2.1727322455607414</v>
      </c>
      <c r="N48" s="99">
        <f>RES_hhdet_in_fech!N48/RES_summary!N$21</f>
        <v>5.5738728744631638</v>
      </c>
      <c r="O48" s="99">
        <f>RES_hhdet_in_fech!O48/RES_summary!O$21</f>
        <v>1.4871423244867876</v>
      </c>
      <c r="P48" s="99">
        <f>RES_hhdet_in_fech!P48/RES_summary!P$21</f>
        <v>1.1280703462709434</v>
      </c>
      <c r="Q48" s="99">
        <f>RES_hhdet_in_fech!Q48/RES_summary!Q$21</f>
        <v>0</v>
      </c>
      <c r="R48" s="99">
        <f>RES_hhdet_in_fech!R48/RES_summary!R$21</f>
        <v>2.508865243680531</v>
      </c>
      <c r="S48" s="99">
        <f>RES_hhdet_in_fech!S48/RES_summary!S$21</f>
        <v>3.6117084647165036</v>
      </c>
      <c r="T48" s="99">
        <f>RES_hhdet_in_fech!T48/RES_summary!T$21</f>
        <v>2.0739135523095173</v>
      </c>
      <c r="U48" s="99">
        <f>RES_hhdet_in_fech!U48/RES_summary!U$21</f>
        <v>2.2981569684570129</v>
      </c>
      <c r="V48" s="99">
        <f>RES_hhdet_in_fech!V48/RES_summary!V$21</f>
        <v>2.8091622386989532</v>
      </c>
      <c r="W48" s="99">
        <f>RES_hhdet_in_fech!W48/RES_summary!W$21</f>
        <v>2.2660491891113024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14.796994994950335</v>
      </c>
      <c r="D49" s="123">
        <v>15.531083874861363</v>
      </c>
      <c r="E49" s="123">
        <v>14.679072571233119</v>
      </c>
      <c r="F49" s="123">
        <v>15.683819390368653</v>
      </c>
      <c r="G49" s="123">
        <v>14.43824683301747</v>
      </c>
      <c r="H49" s="123">
        <v>14.046050353574216</v>
      </c>
      <c r="I49" s="123">
        <v>12.233395802345145</v>
      </c>
      <c r="J49" s="123">
        <v>13.710995594996744</v>
      </c>
      <c r="K49" s="123">
        <v>15.609151881904882</v>
      </c>
      <c r="L49" s="123">
        <v>14.911408289287516</v>
      </c>
      <c r="M49" s="123">
        <v>15.264785803861967</v>
      </c>
      <c r="N49" s="123">
        <v>14.305226002103609</v>
      </c>
      <c r="O49" s="123">
        <v>14.003036946305476</v>
      </c>
      <c r="P49" s="123">
        <v>13.337433944921568</v>
      </c>
      <c r="Q49" s="123">
        <v>0</v>
      </c>
      <c r="R49" s="123">
        <v>13.579361909412809</v>
      </c>
      <c r="S49" s="123">
        <v>13.584880520430875</v>
      </c>
      <c r="T49" s="123">
        <v>12.782117345834683</v>
      </c>
      <c r="U49" s="123">
        <v>13.43411913938937</v>
      </c>
      <c r="V49" s="123">
        <v>13.353497207990355</v>
      </c>
      <c r="W49" s="123">
        <v>14.799092900602966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23.743401373465623</v>
      </c>
      <c r="D50" s="99">
        <v>22.926587165202868</v>
      </c>
      <c r="E50" s="99">
        <v>23.61552966860059</v>
      </c>
      <c r="F50" s="99">
        <v>23.200848827625652</v>
      </c>
      <c r="G50" s="99">
        <v>22.123044319180821</v>
      </c>
      <c r="H50" s="99">
        <v>21.527610628483348</v>
      </c>
      <c r="I50" s="99">
        <v>20.573106336195661</v>
      </c>
      <c r="J50" s="99">
        <v>22.330013802379362</v>
      </c>
      <c r="K50" s="99">
        <v>22.766171155641047</v>
      </c>
      <c r="L50" s="99">
        <v>21.234208387067763</v>
      </c>
      <c r="M50" s="99">
        <v>21.602079736943747</v>
      </c>
      <c r="N50" s="99">
        <v>20.305413217313095</v>
      </c>
      <c r="O50" s="99">
        <v>17.110150859209291</v>
      </c>
      <c r="P50" s="99">
        <v>17.226495466454757</v>
      </c>
      <c r="Q50" s="99">
        <v>0</v>
      </c>
      <c r="R50" s="99">
        <v>18.403726377285601</v>
      </c>
      <c r="S50" s="99">
        <v>14.858495848586962</v>
      </c>
      <c r="T50" s="99">
        <v>14.907330363026176</v>
      </c>
      <c r="U50" s="99">
        <v>15.995523467290216</v>
      </c>
      <c r="V50" s="99">
        <v>15.13185903274884</v>
      </c>
      <c r="W50" s="99">
        <v>17.083310116346219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13.934088266262085</v>
      </c>
      <c r="D51" s="99">
        <v>0</v>
      </c>
      <c r="E51" s="99">
        <v>13.935527076134102</v>
      </c>
      <c r="F51" s="99">
        <v>0</v>
      </c>
      <c r="G51" s="99">
        <v>0</v>
      </c>
      <c r="H51" s="99">
        <v>0</v>
      </c>
      <c r="I51" s="99">
        <v>12.429404378533288</v>
      </c>
      <c r="J51" s="99">
        <v>13.556100360738901</v>
      </c>
      <c r="K51" s="99">
        <v>13.909702829080482</v>
      </c>
      <c r="L51" s="99">
        <v>13.078987891418512</v>
      </c>
      <c r="M51" s="99">
        <v>13.510839379669516</v>
      </c>
      <c r="N51" s="99">
        <v>12.749596978668203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11.553821867174511</v>
      </c>
      <c r="U51" s="99">
        <v>12.621485118348598</v>
      </c>
      <c r="V51" s="99">
        <v>12.066365635992012</v>
      </c>
      <c r="W51" s="99">
        <v>13.743149768512309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4.6712045593971139</v>
      </c>
      <c r="D52" s="102">
        <v>0</v>
      </c>
      <c r="E52" s="102">
        <v>4.6228499820799041</v>
      </c>
      <c r="F52" s="102">
        <v>0</v>
      </c>
      <c r="G52" s="102">
        <v>0</v>
      </c>
      <c r="H52" s="102">
        <v>0</v>
      </c>
      <c r="I52" s="102">
        <v>4.2036635192913483</v>
      </c>
      <c r="J52" s="102">
        <v>4.5337703152554978</v>
      </c>
      <c r="K52" s="102">
        <v>4.6192104040186637</v>
      </c>
      <c r="L52" s="102">
        <v>4.3165408838582087</v>
      </c>
      <c r="M52" s="102">
        <v>4.3654517508646293</v>
      </c>
      <c r="N52" s="102">
        <v>3.4546420641662738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2.9444642856784125</v>
      </c>
      <c r="U52" s="102">
        <v>3.128341237329046</v>
      </c>
      <c r="V52" s="102">
        <v>2.8644463904006177</v>
      </c>
      <c r="W52" s="102">
        <v>3.4046415007378834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9.2628837068649723</v>
      </c>
      <c r="D53" s="105">
        <v>0</v>
      </c>
      <c r="E53" s="105">
        <v>9.3126770940541963</v>
      </c>
      <c r="F53" s="105">
        <v>0</v>
      </c>
      <c r="G53" s="105">
        <v>0</v>
      </c>
      <c r="H53" s="105">
        <v>0</v>
      </c>
      <c r="I53" s="105">
        <v>8.2257408592419381</v>
      </c>
      <c r="J53" s="105">
        <v>9.0223300454834021</v>
      </c>
      <c r="K53" s="105">
        <v>9.2904924250618173</v>
      </c>
      <c r="L53" s="105">
        <v>8.7624470075603025</v>
      </c>
      <c r="M53" s="105">
        <v>9.1453876288048868</v>
      </c>
      <c r="N53" s="105">
        <v>9.294954914501929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8.6093575814960968</v>
      </c>
      <c r="U53" s="105">
        <v>9.4931438810195505</v>
      </c>
      <c r="V53" s="105">
        <v>9.201919245591391</v>
      </c>
      <c r="W53" s="105">
        <v>10.338508267774424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18.763225917013873</v>
      </c>
      <c r="D54" s="102">
        <v>18.781785502382704</v>
      </c>
      <c r="E54" s="102">
        <v>18.513240371437536</v>
      </c>
      <c r="F54" s="102">
        <v>18.77125026561226</v>
      </c>
      <c r="G54" s="102">
        <v>17.740387813676534</v>
      </c>
      <c r="H54" s="102">
        <v>17.626011127507731</v>
      </c>
      <c r="I54" s="102">
        <v>17.260372692904234</v>
      </c>
      <c r="J54" s="102">
        <v>17.964620154025148</v>
      </c>
      <c r="K54" s="102">
        <v>19.111432899608609</v>
      </c>
      <c r="L54" s="102">
        <v>18.292954702364408</v>
      </c>
      <c r="M54" s="102">
        <v>17.786536371614137</v>
      </c>
      <c r="N54" s="102">
        <v>16.756058439314142</v>
      </c>
      <c r="O54" s="102">
        <v>16.826366539292572</v>
      </c>
      <c r="P54" s="102">
        <v>16.540644994746618</v>
      </c>
      <c r="Q54" s="102">
        <v>0</v>
      </c>
      <c r="R54" s="102">
        <v>16.567836057737246</v>
      </c>
      <c r="S54" s="102">
        <v>16.292612015911768</v>
      </c>
      <c r="T54" s="102">
        <v>15.543685820523692</v>
      </c>
      <c r="U54" s="102">
        <v>15.54469415641957</v>
      </c>
      <c r="V54" s="102">
        <v>15.538078910655344</v>
      </c>
      <c r="W54" s="102">
        <v>16.436771520635475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12.797925425651625</v>
      </c>
      <c r="D55" s="105">
        <v>12.867027888650794</v>
      </c>
      <c r="E55" s="105">
        <v>12.666167239332886</v>
      </c>
      <c r="F55" s="105">
        <v>12.895745142477631</v>
      </c>
      <c r="G55" s="105">
        <v>12.402247454431349</v>
      </c>
      <c r="H55" s="105">
        <v>12.202556557895871</v>
      </c>
      <c r="I55" s="105">
        <v>12.00842749760838</v>
      </c>
      <c r="J55" s="105">
        <v>12.518874285038514</v>
      </c>
      <c r="K55" s="105">
        <v>13.368962834181353</v>
      </c>
      <c r="L55" s="105">
        <v>12.848461766745656</v>
      </c>
      <c r="M55" s="105">
        <v>12.535220442012621</v>
      </c>
      <c r="N55" s="105">
        <v>11.720332868568107</v>
      </c>
      <c r="O55" s="105">
        <v>12.05168743074848</v>
      </c>
      <c r="P55" s="105">
        <v>12.093616168032515</v>
      </c>
      <c r="Q55" s="105">
        <v>0</v>
      </c>
      <c r="R55" s="105">
        <v>12.728417662353927</v>
      </c>
      <c r="S55" s="105">
        <v>12.716632705307864</v>
      </c>
      <c r="T55" s="105">
        <v>12.28441657745093</v>
      </c>
      <c r="U55" s="105">
        <v>12.361748315427405</v>
      </c>
      <c r="V55" s="105">
        <v>12.442119612710627</v>
      </c>
      <c r="W55" s="105">
        <v>13.240731368727223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3.6770376723305058</v>
      </c>
      <c r="D56" s="99">
        <v>3.772653747193278</v>
      </c>
      <c r="E56" s="99">
        <v>3.5978378364014874</v>
      </c>
      <c r="F56" s="99">
        <v>3.7273160764691116</v>
      </c>
      <c r="G56" s="99">
        <v>3.9967478495431688</v>
      </c>
      <c r="H56" s="99">
        <v>3.5778707121101223</v>
      </c>
      <c r="I56" s="99">
        <v>3.5516971124293866</v>
      </c>
      <c r="J56" s="99">
        <v>3.63412622483095</v>
      </c>
      <c r="K56" s="99">
        <v>3.8988410443227712</v>
      </c>
      <c r="L56" s="99">
        <v>3.7577380979537804</v>
      </c>
      <c r="M56" s="99">
        <v>3.5705810842897932</v>
      </c>
      <c r="N56" s="99">
        <v>2.7994803434696633</v>
      </c>
      <c r="O56" s="99">
        <v>3.0664271846666908</v>
      </c>
      <c r="P56" s="99">
        <v>2.9609063991268241</v>
      </c>
      <c r="Q56" s="99">
        <v>0</v>
      </c>
      <c r="R56" s="99">
        <v>3.3386234821782645</v>
      </c>
      <c r="S56" s="99">
        <v>3.3827599563200916</v>
      </c>
      <c r="T56" s="99">
        <v>3.1472228365998713</v>
      </c>
      <c r="U56" s="99">
        <v>3.0255847805438463</v>
      </c>
      <c r="V56" s="99">
        <v>2.9716140390496921</v>
      </c>
      <c r="W56" s="99">
        <v>3.2219166371589663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9.1208877533211172</v>
      </c>
      <c r="D57" s="99">
        <v>9.0943741414575143</v>
      </c>
      <c r="E57" s="99">
        <v>9.0683294029313988</v>
      </c>
      <c r="F57" s="99">
        <v>9.1684290660085175</v>
      </c>
      <c r="G57" s="99">
        <v>8.4054996048881812</v>
      </c>
      <c r="H57" s="99">
        <v>8.6246858457857485</v>
      </c>
      <c r="I57" s="99">
        <v>8.4567303851789966</v>
      </c>
      <c r="J57" s="99">
        <v>8.8847480602075652</v>
      </c>
      <c r="K57" s="99">
        <v>9.4701217898585792</v>
      </c>
      <c r="L57" s="99">
        <v>9.0907236687918758</v>
      </c>
      <c r="M57" s="99">
        <v>8.9646393577228256</v>
      </c>
      <c r="N57" s="99">
        <v>8.9208525250984447</v>
      </c>
      <c r="O57" s="99">
        <v>8.9852602460817899</v>
      </c>
      <c r="P57" s="99">
        <v>9.1327097689056895</v>
      </c>
      <c r="Q57" s="99">
        <v>0</v>
      </c>
      <c r="R57" s="99">
        <v>9.389794180175663</v>
      </c>
      <c r="S57" s="99">
        <v>9.3338727489877744</v>
      </c>
      <c r="T57" s="99">
        <v>9.1371937408510568</v>
      </c>
      <c r="U57" s="99">
        <v>9.3361635348835588</v>
      </c>
      <c r="V57" s="99">
        <v>9.4705055736609367</v>
      </c>
      <c r="W57" s="99">
        <v>10.018814731568259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6.9764148975251068</v>
      </c>
      <c r="D58" s="123">
        <v>7.6840500639329461</v>
      </c>
      <c r="E58" s="123">
        <v>7.3935382257960836</v>
      </c>
      <c r="F58" s="123">
        <v>7.8152746459275813</v>
      </c>
      <c r="G58" s="123">
        <v>7.5191751228737926</v>
      </c>
      <c r="H58" s="123">
        <v>7.4898145721162823</v>
      </c>
      <c r="I58" s="123">
        <v>7.0483703651049572</v>
      </c>
      <c r="J58" s="123">
        <v>6.8930365229498882</v>
      </c>
      <c r="K58" s="123">
        <v>7.1793993652119994</v>
      </c>
      <c r="L58" s="123">
        <v>6.7712761647975901</v>
      </c>
      <c r="M58" s="123">
        <v>6.3611586692021245</v>
      </c>
      <c r="N58" s="123">
        <v>6.0540046233130962</v>
      </c>
      <c r="O58" s="123">
        <v>7.0539351127262844</v>
      </c>
      <c r="P58" s="123">
        <v>7.0787283731988762</v>
      </c>
      <c r="Q58" s="123">
        <v>0</v>
      </c>
      <c r="R58" s="123">
        <v>7.013008541675914</v>
      </c>
      <c r="S58" s="123">
        <v>6.979796723352492</v>
      </c>
      <c r="T58" s="123">
        <v>7.5170244142235401</v>
      </c>
      <c r="U58" s="123">
        <v>7.7216662983801578</v>
      </c>
      <c r="V58" s="123">
        <v>8.8123053785103238</v>
      </c>
      <c r="W58" s="123">
        <v>8.3023909370734685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9.0929534077146261</v>
      </c>
      <c r="D59" s="99">
        <v>9.4259003026906001</v>
      </c>
      <c r="E59" s="99">
        <v>9.0320023570195822</v>
      </c>
      <c r="F59" s="99">
        <v>10.147102875078149</v>
      </c>
      <c r="G59" s="99">
        <v>9.2612280154425086</v>
      </c>
      <c r="H59" s="99">
        <v>8.9673416061386266</v>
      </c>
      <c r="I59" s="99">
        <v>9.1634427022270852</v>
      </c>
      <c r="J59" s="99">
        <v>9.0646700263182218</v>
      </c>
      <c r="K59" s="99">
        <v>7.9602618162867582</v>
      </c>
      <c r="L59" s="99">
        <v>9.7492907664439965</v>
      </c>
      <c r="M59" s="99">
        <v>9.0240026484344682</v>
      </c>
      <c r="N59" s="99">
        <v>2.8157988753600103</v>
      </c>
      <c r="O59" s="99">
        <v>10.190471779817361</v>
      </c>
      <c r="P59" s="99">
        <v>9.8795596626230342</v>
      </c>
      <c r="Q59" s="99">
        <v>0</v>
      </c>
      <c r="R59" s="99">
        <v>8.1311481902677567</v>
      </c>
      <c r="S59" s="99">
        <v>8.0628087256289298</v>
      </c>
      <c r="T59" s="99">
        <v>9.6822893681725208</v>
      </c>
      <c r="U59" s="99">
        <v>9.9753010401724413</v>
      </c>
      <c r="V59" s="99">
        <v>11.160886343138209</v>
      </c>
      <c r="W59" s="99">
        <v>10.727249841526664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6.9062074962580677</v>
      </c>
      <c r="D60" s="110">
        <v>7.6425321669760962</v>
      </c>
      <c r="E60" s="110">
        <v>7.3424598064107078</v>
      </c>
      <c r="F60" s="110">
        <v>7.7362879180719304</v>
      </c>
      <c r="G60" s="110">
        <v>7.445555826715232</v>
      </c>
      <c r="H60" s="110">
        <v>7.4173995586464772</v>
      </c>
      <c r="I60" s="110">
        <v>6.937095361656417</v>
      </c>
      <c r="J60" s="110">
        <v>6.7877286567407999</v>
      </c>
      <c r="K60" s="110">
        <v>7.1473192982422438</v>
      </c>
      <c r="L60" s="110">
        <v>6.6492890345189837</v>
      </c>
      <c r="M60" s="110">
        <v>6.2206199551717987</v>
      </c>
      <c r="N60" s="110">
        <v>6.2901036831525268</v>
      </c>
      <c r="O60" s="110">
        <v>6.5288112322212131</v>
      </c>
      <c r="P60" s="110">
        <v>6.5842755014183938</v>
      </c>
      <c r="Q60" s="110">
        <v>0</v>
      </c>
      <c r="R60" s="110">
        <v>6.8686986817744771</v>
      </c>
      <c r="S60" s="110">
        <v>6.7454097725887134</v>
      </c>
      <c r="T60" s="110">
        <v>6.6633923289047958</v>
      </c>
      <c r="U60" s="110">
        <v>6.7917284999151821</v>
      </c>
      <c r="V60" s="110">
        <v>7.7648202093252836</v>
      </c>
      <c r="W60" s="110">
        <v>7.5255174604997954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101.55339077913661</v>
      </c>
      <c r="D62" s="118">
        <f t="shared" si="21"/>
        <v>91.711545135294244</v>
      </c>
      <c r="E62" s="118">
        <f t="shared" si="21"/>
        <v>102.07763509303281</v>
      </c>
      <c r="F62" s="118">
        <f t="shared" si="21"/>
        <v>97.033295617454471</v>
      </c>
      <c r="G62" s="118">
        <f t="shared" si="21"/>
        <v>109.69244130080141</v>
      </c>
      <c r="H62" s="118">
        <f t="shared" si="21"/>
        <v>125.35622101610659</v>
      </c>
      <c r="I62" s="118">
        <f t="shared" si="21"/>
        <v>111.07939176268373</v>
      </c>
      <c r="J62" s="118">
        <f t="shared" si="21"/>
        <v>101.16918648731438</v>
      </c>
      <c r="K62" s="118">
        <f t="shared" si="21"/>
        <v>104.12755085541296</v>
      </c>
      <c r="L62" s="118">
        <f t="shared" si="21"/>
        <v>93.303558405668468</v>
      </c>
      <c r="M62" s="118">
        <f t="shared" si="21"/>
        <v>109.96746464315423</v>
      </c>
      <c r="N62" s="118">
        <f t="shared" si="21"/>
        <v>97.430701200930955</v>
      </c>
      <c r="O62" s="118">
        <f t="shared" si="21"/>
        <v>69.312489467131925</v>
      </c>
      <c r="P62" s="118">
        <f t="shared" si="21"/>
        <v>63.813715275489635</v>
      </c>
      <c r="Q62" s="118">
        <f t="shared" si="21"/>
        <v>79.51736297859776</v>
      </c>
      <c r="R62" s="118">
        <f t="shared" ref="R62:V62" si="22">R63+R66+R68+R77</f>
        <v>73.034831911833379</v>
      </c>
      <c r="S62" s="118">
        <f t="shared" si="22"/>
        <v>73.727899868342902</v>
      </c>
      <c r="T62" s="118">
        <f t="shared" si="22"/>
        <v>62.737903112708494</v>
      </c>
      <c r="U62" s="118">
        <f t="shared" si="22"/>
        <v>65.625847267577527</v>
      </c>
      <c r="V62" s="118">
        <f t="shared" si="22"/>
        <v>68.018717113191073</v>
      </c>
      <c r="W62" s="118">
        <f t="shared" ref="W62" si="23">W63+W66+W68+W77</f>
        <v>69.726916665941729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78.198142458513985</v>
      </c>
      <c r="D63" s="123">
        <f t="shared" si="24"/>
        <v>67.712344340661488</v>
      </c>
      <c r="E63" s="123">
        <f t="shared" si="24"/>
        <v>77.747504779101106</v>
      </c>
      <c r="F63" s="123">
        <f t="shared" si="24"/>
        <v>72.679154701986192</v>
      </c>
      <c r="G63" s="123">
        <f t="shared" si="24"/>
        <v>85.285955197935024</v>
      </c>
      <c r="H63" s="123">
        <f t="shared" si="24"/>
        <v>100.60542300775541</v>
      </c>
      <c r="I63" s="123">
        <f t="shared" si="24"/>
        <v>89.916330099137198</v>
      </c>
      <c r="J63" s="123">
        <f t="shared" si="24"/>
        <v>80.77768432656498</v>
      </c>
      <c r="K63" s="123">
        <f t="shared" si="24"/>
        <v>79.787433725698406</v>
      </c>
      <c r="L63" s="123">
        <f t="shared" si="24"/>
        <v>69.771453955441231</v>
      </c>
      <c r="M63" s="123">
        <f t="shared" si="24"/>
        <v>87.027387226297421</v>
      </c>
      <c r="N63" s="123">
        <f t="shared" si="24"/>
        <v>72.006813575082489</v>
      </c>
      <c r="O63" s="123">
        <f t="shared" si="24"/>
        <v>47.465123718473279</v>
      </c>
      <c r="P63" s="123">
        <f t="shared" si="24"/>
        <v>42.761547566837542</v>
      </c>
      <c r="Q63" s="123">
        <f t="shared" si="24"/>
        <v>58.721141373602485</v>
      </c>
      <c r="R63" s="123">
        <f t="shared" ref="R63:V63" si="25">SUM(R64:R65)</f>
        <v>50.068140064896703</v>
      </c>
      <c r="S63" s="123">
        <f t="shared" si="25"/>
        <v>49.625658260528702</v>
      </c>
      <c r="T63" s="123">
        <f t="shared" si="25"/>
        <v>41.140698477422632</v>
      </c>
      <c r="U63" s="123">
        <f t="shared" si="25"/>
        <v>43.195424927046609</v>
      </c>
      <c r="V63" s="123">
        <f t="shared" si="25"/>
        <v>44.197996912517759</v>
      </c>
      <c r="W63" s="123">
        <f t="shared" ref="W63" si="26">SUM(W64:W65)</f>
        <v>45.417245572145234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77.209884928156896</v>
      </c>
      <c r="D64" s="99">
        <v>66.817244948968863</v>
      </c>
      <c r="E64" s="99">
        <v>76.762832791877642</v>
      </c>
      <c r="F64" s="99">
        <v>71.684307929224076</v>
      </c>
      <c r="G64" s="99">
        <v>84.117412214282197</v>
      </c>
      <c r="H64" s="99">
        <v>99.24171935000463</v>
      </c>
      <c r="I64" s="99">
        <v>88.756046043010969</v>
      </c>
      <c r="J64" s="99">
        <v>79.717349171885402</v>
      </c>
      <c r="K64" s="99">
        <v>78.673843288929234</v>
      </c>
      <c r="L64" s="99">
        <v>68.837763928702515</v>
      </c>
      <c r="M64" s="99">
        <v>85.844338160324327</v>
      </c>
      <c r="N64" s="99">
        <v>71.114387756437679</v>
      </c>
      <c r="O64" s="99">
        <v>46.80148615280045</v>
      </c>
      <c r="P64" s="99">
        <v>42.12724033446905</v>
      </c>
      <c r="Q64" s="99">
        <v>57.876579002192386</v>
      </c>
      <c r="R64" s="99">
        <v>49.342031839509225</v>
      </c>
      <c r="S64" s="99">
        <v>48.900649270827287</v>
      </c>
      <c r="T64" s="99">
        <v>40.53699495396814</v>
      </c>
      <c r="U64" s="99">
        <v>42.55913410981254</v>
      </c>
      <c r="V64" s="99">
        <v>43.544372629374998</v>
      </c>
      <c r="W64" s="99">
        <v>44.74336701191389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0.98825753035708186</v>
      </c>
      <c r="D65" s="99">
        <v>0.89509939169262986</v>
      </c>
      <c r="E65" s="99">
        <v>0.98467198722346372</v>
      </c>
      <c r="F65" s="99">
        <v>0.9948467727621193</v>
      </c>
      <c r="G65" s="99">
        <v>1.1685429836528278</v>
      </c>
      <c r="H65" s="99">
        <v>1.3637036577507786</v>
      </c>
      <c r="I65" s="99">
        <v>1.1602840561262289</v>
      </c>
      <c r="J65" s="99">
        <v>1.0603351546795765</v>
      </c>
      <c r="K65" s="99">
        <v>1.1135904367691665</v>
      </c>
      <c r="L65" s="99">
        <v>0.93369002673871282</v>
      </c>
      <c r="M65" s="99">
        <v>1.183049065973101</v>
      </c>
      <c r="N65" s="99">
        <v>0.89242581864480752</v>
      </c>
      <c r="O65" s="99">
        <v>0.66363756567282883</v>
      </c>
      <c r="P65" s="99">
        <v>0.63430723236849473</v>
      </c>
      <c r="Q65" s="99">
        <v>0.84456237141009693</v>
      </c>
      <c r="R65" s="99">
        <v>0.72610822538748077</v>
      </c>
      <c r="S65" s="99">
        <v>0.72500898970141148</v>
      </c>
      <c r="T65" s="99">
        <v>0.60370352345448908</v>
      </c>
      <c r="U65" s="99">
        <v>0.63629081723406899</v>
      </c>
      <c r="V65" s="99">
        <v>0.65362428314276033</v>
      </c>
      <c r="W65" s="99">
        <v>0.67387856023134463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1.687390984839001</v>
      </c>
      <c r="D66" s="123">
        <f t="shared" si="27"/>
        <v>0.96141373085911896</v>
      </c>
      <c r="E66" s="123">
        <f t="shared" si="27"/>
        <v>2.3767369350047876</v>
      </c>
      <c r="F66" s="123">
        <f t="shared" si="27"/>
        <v>1.0322078194980839</v>
      </c>
      <c r="G66" s="123">
        <f t="shared" si="27"/>
        <v>2.3920028067649293</v>
      </c>
      <c r="H66" s="123">
        <f t="shared" si="27"/>
        <v>2.8561220536685941</v>
      </c>
      <c r="I66" s="123">
        <f t="shared" si="27"/>
        <v>1.6175916893904991</v>
      </c>
      <c r="J66" s="123">
        <f t="shared" si="27"/>
        <v>0.34175229244155547</v>
      </c>
      <c r="K66" s="123">
        <f t="shared" si="27"/>
        <v>1.6639927752481332</v>
      </c>
      <c r="L66" s="123">
        <f t="shared" si="27"/>
        <v>2.3145420270851265</v>
      </c>
      <c r="M66" s="123">
        <f t="shared" si="27"/>
        <v>2.1721814458869386</v>
      </c>
      <c r="N66" s="123">
        <f t="shared" si="27"/>
        <v>5.5730728101463614</v>
      </c>
      <c r="O66" s="123">
        <f t="shared" si="27"/>
        <v>1.4870416685387167</v>
      </c>
      <c r="P66" s="123">
        <f t="shared" si="27"/>
        <v>1.1283087759768504</v>
      </c>
      <c r="Q66" s="123">
        <f t="shared" si="27"/>
        <v>1.6551938816968508</v>
      </c>
      <c r="R66" s="123">
        <f t="shared" si="27"/>
        <v>2.5092199535819897</v>
      </c>
      <c r="S66" s="123">
        <f t="shared" si="27"/>
        <v>3.6114212039913491</v>
      </c>
      <c r="T66" s="123">
        <f t="shared" si="27"/>
        <v>2.0736644592977647</v>
      </c>
      <c r="U66" s="123">
        <f t="shared" si="27"/>
        <v>2.2984401521904307</v>
      </c>
      <c r="V66" s="123">
        <f t="shared" si="27"/>
        <v>2.8092623776482935</v>
      </c>
      <c r="W66" s="123">
        <f t="shared" si="27"/>
        <v>2.2664180009214396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1.687390984839001</v>
      </c>
      <c r="D67" s="99">
        <f>RES_hhdet_in_fech!D67/RES_summary!D$21</f>
        <v>0.96141373085911896</v>
      </c>
      <c r="E67" s="99">
        <f>RES_hhdet_in_fech!E67/RES_summary!E$21</f>
        <v>2.3767369350047876</v>
      </c>
      <c r="F67" s="99">
        <f>RES_hhdet_in_fech!F67/RES_summary!F$21</f>
        <v>1.0322078194980839</v>
      </c>
      <c r="G67" s="99">
        <f>RES_hhdet_in_fech!G67/RES_summary!G$21</f>
        <v>2.3920028067649293</v>
      </c>
      <c r="H67" s="99">
        <f>RES_hhdet_in_fech!H67/RES_summary!H$21</f>
        <v>2.8561220536685941</v>
      </c>
      <c r="I67" s="99">
        <f>RES_hhdet_in_fech!I67/RES_summary!I$21</f>
        <v>1.6175916893904991</v>
      </c>
      <c r="J67" s="99">
        <f>RES_hhdet_in_fech!J67/RES_summary!J$21</f>
        <v>0.34175229244155547</v>
      </c>
      <c r="K67" s="99">
        <f>RES_hhdet_in_fech!K67/RES_summary!K$21</f>
        <v>1.6639927752481332</v>
      </c>
      <c r="L67" s="99">
        <f>RES_hhdet_in_fech!L67/RES_summary!L$21</f>
        <v>2.3145420270851265</v>
      </c>
      <c r="M67" s="99">
        <f>RES_hhdet_in_fech!M67/RES_summary!M$21</f>
        <v>2.1721814458869386</v>
      </c>
      <c r="N67" s="99">
        <f>RES_hhdet_in_fech!N67/RES_summary!N$21</f>
        <v>5.5730728101463614</v>
      </c>
      <c r="O67" s="99">
        <f>RES_hhdet_in_fech!O67/RES_summary!O$21</f>
        <v>1.4870416685387167</v>
      </c>
      <c r="P67" s="99">
        <f>RES_hhdet_in_fech!P67/RES_summary!P$21</f>
        <v>1.1283087759768504</v>
      </c>
      <c r="Q67" s="99">
        <f>RES_hhdet_in_fech!Q67/RES_summary!Q$21</f>
        <v>1.6551938816968508</v>
      </c>
      <c r="R67" s="99">
        <f>RES_hhdet_in_fech!R67/RES_summary!R$21</f>
        <v>2.5092199535819897</v>
      </c>
      <c r="S67" s="99">
        <f>RES_hhdet_in_fech!S67/RES_summary!S$21</f>
        <v>3.6114212039913491</v>
      </c>
      <c r="T67" s="99">
        <f>RES_hhdet_in_fech!T67/RES_summary!T$21</f>
        <v>2.0736644592977647</v>
      </c>
      <c r="U67" s="99">
        <f>RES_hhdet_in_fech!U67/RES_summary!U$21</f>
        <v>2.2984401521904307</v>
      </c>
      <c r="V67" s="99">
        <f>RES_hhdet_in_fech!V67/RES_summary!V$21</f>
        <v>2.8092623776482935</v>
      </c>
      <c r="W67" s="99">
        <f>RES_hhdet_in_fech!W67/RES_summary!W$21</f>
        <v>2.2664180009214396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14.75580081624058</v>
      </c>
      <c r="D68" s="123">
        <v>15.401942735381986</v>
      </c>
      <c r="E68" s="123">
        <v>14.609572117210069</v>
      </c>
      <c r="F68" s="123">
        <v>15.590713572628307</v>
      </c>
      <c r="G68" s="123">
        <v>14.557747810902789</v>
      </c>
      <c r="H68" s="123">
        <v>14.44440347409029</v>
      </c>
      <c r="I68" s="123">
        <v>12.583284562318315</v>
      </c>
      <c r="J68" s="123">
        <v>13.246246692375033</v>
      </c>
      <c r="K68" s="123">
        <v>15.511216446548792</v>
      </c>
      <c r="L68" s="123">
        <v>14.554134903092763</v>
      </c>
      <c r="M68" s="123">
        <v>14.537701322386003</v>
      </c>
      <c r="N68" s="123">
        <v>13.548860378557983</v>
      </c>
      <c r="O68" s="123">
        <v>13.812262338738451</v>
      </c>
      <c r="P68" s="123">
        <v>13.322914300125513</v>
      </c>
      <c r="Q68" s="123">
        <v>12.587702026445932</v>
      </c>
      <c r="R68" s="123">
        <v>13.500459556110632</v>
      </c>
      <c r="S68" s="123">
        <v>13.697253634386351</v>
      </c>
      <c r="T68" s="123">
        <v>12.813786889314946</v>
      </c>
      <c r="U68" s="123">
        <v>13.289613722039826</v>
      </c>
      <c r="V68" s="123">
        <v>13.221648274616479</v>
      </c>
      <c r="W68" s="123">
        <v>14.486928453911137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18.399572246259847</v>
      </c>
      <c r="D69" s="99">
        <v>15.293155984160407</v>
      </c>
      <c r="E69" s="99">
        <v>15.650997756682946</v>
      </c>
      <c r="F69" s="99">
        <v>15.31183119022846</v>
      </c>
      <c r="G69" s="99">
        <v>16.591212450869598</v>
      </c>
      <c r="H69" s="99">
        <v>19.668533859949971</v>
      </c>
      <c r="I69" s="99">
        <v>18.36680699858081</v>
      </c>
      <c r="J69" s="99">
        <v>18.308771587450671</v>
      </c>
      <c r="K69" s="99">
        <v>21.288635115567548</v>
      </c>
      <c r="L69" s="99">
        <v>19.023026132470417</v>
      </c>
      <c r="M69" s="99">
        <v>17.378504705665318</v>
      </c>
      <c r="N69" s="99">
        <v>16.258315364126691</v>
      </c>
      <c r="O69" s="99">
        <v>17.068916857155561</v>
      </c>
      <c r="P69" s="99">
        <v>15.220265888673223</v>
      </c>
      <c r="Q69" s="99">
        <v>15.824407178566087</v>
      </c>
      <c r="R69" s="99">
        <v>14.182573771485941</v>
      </c>
      <c r="S69" s="99">
        <v>15.889629794313624</v>
      </c>
      <c r="T69" s="99">
        <v>15.090522949615595</v>
      </c>
      <c r="U69" s="99">
        <v>14.614785837151164</v>
      </c>
      <c r="V69" s="99">
        <v>14.715404860093074</v>
      </c>
      <c r="W69" s="99">
        <v>15.257634784339826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8.9216661926257714</v>
      </c>
      <c r="E70" s="99">
        <v>9.6250366025942782</v>
      </c>
      <c r="F70" s="99">
        <v>9.2832159801091159</v>
      </c>
      <c r="G70" s="99">
        <v>10.975863001004249</v>
      </c>
      <c r="H70" s="99">
        <v>12.984502223671122</v>
      </c>
      <c r="I70" s="99">
        <v>12.250024742332258</v>
      </c>
      <c r="J70" s="99">
        <v>12.291763394026301</v>
      </c>
      <c r="K70" s="99">
        <v>14.500880290302289</v>
      </c>
      <c r="L70" s="99">
        <v>13.092253208982466</v>
      </c>
      <c r="M70" s="99">
        <v>12.114718782015236</v>
      </c>
      <c r="N70" s="99">
        <v>11.412396326709052</v>
      </c>
      <c r="O70" s="99">
        <v>12.482980876395896</v>
      </c>
      <c r="P70" s="99">
        <v>11.492976637039003</v>
      </c>
      <c r="Q70" s="99">
        <v>12.316835929449253</v>
      </c>
      <c r="R70" s="99">
        <v>0</v>
      </c>
      <c r="S70" s="99">
        <v>12.977619469304521</v>
      </c>
      <c r="T70" s="99">
        <v>12.496378172161826</v>
      </c>
      <c r="U70" s="99">
        <v>12.223155671525202</v>
      </c>
      <c r="V70" s="99">
        <v>12.414953502498639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1.3190988801377008</v>
      </c>
      <c r="E71" s="102">
        <v>2.2243162881241703</v>
      </c>
      <c r="F71" s="102">
        <v>1.6699351320471709</v>
      </c>
      <c r="G71" s="102">
        <v>3.6697459761057263</v>
      </c>
      <c r="H71" s="102">
        <v>4.0166951335026031</v>
      </c>
      <c r="I71" s="102">
        <v>3.7759532331969567</v>
      </c>
      <c r="J71" s="102">
        <v>3.66699078958534</v>
      </c>
      <c r="K71" s="102">
        <v>4.4052616567004197</v>
      </c>
      <c r="L71" s="102">
        <v>3.9115937083898986</v>
      </c>
      <c r="M71" s="102">
        <v>3.4553931034288481</v>
      </c>
      <c r="N71" s="102">
        <v>2.6957542472305556</v>
      </c>
      <c r="O71" s="102">
        <v>3.1524903109032678</v>
      </c>
      <c r="P71" s="102">
        <v>2.696569294878794</v>
      </c>
      <c r="Q71" s="102">
        <v>2.7379825026438005</v>
      </c>
      <c r="R71" s="102">
        <v>0</v>
      </c>
      <c r="S71" s="102">
        <v>3.3137309038490881</v>
      </c>
      <c r="T71" s="102">
        <v>3.0628341483565791</v>
      </c>
      <c r="U71" s="102">
        <v>2.8394645553121181</v>
      </c>
      <c r="V71" s="102">
        <v>2.8260153876592473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7.6025673124880724</v>
      </c>
      <c r="E72" s="105">
        <v>7.4007203144701066</v>
      </c>
      <c r="F72" s="105">
        <v>7.6132808480619447</v>
      </c>
      <c r="G72" s="105">
        <v>7.3061170248985228</v>
      </c>
      <c r="H72" s="105">
        <v>8.9678070901685185</v>
      </c>
      <c r="I72" s="105">
        <v>8.4740715091353032</v>
      </c>
      <c r="J72" s="105">
        <v>8.6247726044409614</v>
      </c>
      <c r="K72" s="105">
        <v>10.095618633601873</v>
      </c>
      <c r="L72" s="105">
        <v>9.1806595005925669</v>
      </c>
      <c r="M72" s="105">
        <v>8.6593256785863879</v>
      </c>
      <c r="N72" s="105">
        <v>8.7166420794784969</v>
      </c>
      <c r="O72" s="105">
        <v>9.3304905654926262</v>
      </c>
      <c r="P72" s="105">
        <v>8.7964073421602098</v>
      </c>
      <c r="Q72" s="105">
        <v>9.5788534268054555</v>
      </c>
      <c r="R72" s="105">
        <v>0</v>
      </c>
      <c r="S72" s="105">
        <v>9.6638885654554336</v>
      </c>
      <c r="T72" s="105">
        <v>9.4335440238052453</v>
      </c>
      <c r="U72" s="105">
        <v>9.3836911162130825</v>
      </c>
      <c r="V72" s="105">
        <v>9.5889381148393902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18.76322591701387</v>
      </c>
      <c r="D73" s="102">
        <v>18.781785502382704</v>
      </c>
      <c r="E73" s="102">
        <v>18.513240371437536</v>
      </c>
      <c r="F73" s="102">
        <v>18.77125026561226</v>
      </c>
      <c r="G73" s="102">
        <v>17.740387813676531</v>
      </c>
      <c r="H73" s="102">
        <v>17.626011127507724</v>
      </c>
      <c r="I73" s="102">
        <v>17.260372692904234</v>
      </c>
      <c r="J73" s="102">
        <v>17.964620154025148</v>
      </c>
      <c r="K73" s="102">
        <v>19.111432899608609</v>
      </c>
      <c r="L73" s="102">
        <v>18.292954702364408</v>
      </c>
      <c r="M73" s="102">
        <v>17.786536371614133</v>
      </c>
      <c r="N73" s="102">
        <v>16.756058439314142</v>
      </c>
      <c r="O73" s="102">
        <v>16.826366539292572</v>
      </c>
      <c r="P73" s="102">
        <v>16.540644994746614</v>
      </c>
      <c r="Q73" s="102">
        <v>16.158831689199321</v>
      </c>
      <c r="R73" s="102">
        <v>16.567836057737249</v>
      </c>
      <c r="S73" s="102">
        <v>16.292612015911768</v>
      </c>
      <c r="T73" s="102">
        <v>15.543685820523693</v>
      </c>
      <c r="U73" s="102">
        <v>15.544694156419569</v>
      </c>
      <c r="V73" s="102">
        <v>15.538078910655342</v>
      </c>
      <c r="W73" s="102">
        <v>16.436771520635478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12.797925425651622</v>
      </c>
      <c r="D74" s="105">
        <v>12.867027888650785</v>
      </c>
      <c r="E74" s="105">
        <v>12.666167239332882</v>
      </c>
      <c r="F74" s="105">
        <v>12.895745142477631</v>
      </c>
      <c r="G74" s="105">
        <v>12.402247454431354</v>
      </c>
      <c r="H74" s="105">
        <v>12.202556557895875</v>
      </c>
      <c r="I74" s="105">
        <v>12.00842749760838</v>
      </c>
      <c r="J74" s="105">
        <v>12.518874285038516</v>
      </c>
      <c r="K74" s="105">
        <v>13.36896283418135</v>
      </c>
      <c r="L74" s="105">
        <v>12.848461766745658</v>
      </c>
      <c r="M74" s="105">
        <v>12.535220442012617</v>
      </c>
      <c r="N74" s="105">
        <v>11.720332868568111</v>
      </c>
      <c r="O74" s="105">
        <v>12.051687430748478</v>
      </c>
      <c r="P74" s="105">
        <v>12.093616168032511</v>
      </c>
      <c r="Q74" s="105">
        <v>12.074054149689418</v>
      </c>
      <c r="R74" s="105">
        <v>12.72841766235393</v>
      </c>
      <c r="S74" s="105">
        <v>12.716632705307864</v>
      </c>
      <c r="T74" s="105">
        <v>12.284416577450928</v>
      </c>
      <c r="U74" s="105">
        <v>12.361748315427405</v>
      </c>
      <c r="V74" s="105">
        <v>12.442119612710625</v>
      </c>
      <c r="W74" s="105">
        <v>13.240731368727223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3.6770376723305063</v>
      </c>
      <c r="D75" s="99">
        <v>3.7726537471932788</v>
      </c>
      <c r="E75" s="99">
        <v>3.597837836401486</v>
      </c>
      <c r="F75" s="99">
        <v>3.7273160764691124</v>
      </c>
      <c r="G75" s="99">
        <v>3.9967478495431688</v>
      </c>
      <c r="H75" s="99">
        <v>3.5778707121101228</v>
      </c>
      <c r="I75" s="99">
        <v>3.5516971124293861</v>
      </c>
      <c r="J75" s="99">
        <v>3.6341262248309505</v>
      </c>
      <c r="K75" s="99">
        <v>3.8988410443227717</v>
      </c>
      <c r="L75" s="99">
        <v>3.7577380979537796</v>
      </c>
      <c r="M75" s="99">
        <v>3.570581084289794</v>
      </c>
      <c r="N75" s="99">
        <v>2.7994803434696638</v>
      </c>
      <c r="O75" s="99">
        <v>3.0664271846666904</v>
      </c>
      <c r="P75" s="99">
        <v>2.9609063991268236</v>
      </c>
      <c r="Q75" s="99">
        <v>2.7772294079896884</v>
      </c>
      <c r="R75" s="99">
        <v>3.3386234821782641</v>
      </c>
      <c r="S75" s="99">
        <v>3.3827599563200912</v>
      </c>
      <c r="T75" s="99">
        <v>3.1472228365998718</v>
      </c>
      <c r="U75" s="99">
        <v>3.0255847805438463</v>
      </c>
      <c r="V75" s="99">
        <v>2.9716140390496921</v>
      </c>
      <c r="W75" s="99">
        <v>3.2219166371589658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9.1208877533211172</v>
      </c>
      <c r="D76" s="99">
        <v>9.094374141457509</v>
      </c>
      <c r="E76" s="99">
        <v>9.0683294029313988</v>
      </c>
      <c r="F76" s="99">
        <v>9.168429066008521</v>
      </c>
      <c r="G76" s="99">
        <v>8.4054996048881829</v>
      </c>
      <c r="H76" s="99">
        <v>8.624685845785752</v>
      </c>
      <c r="I76" s="99">
        <v>8.4567303851789948</v>
      </c>
      <c r="J76" s="99">
        <v>8.8847480602075652</v>
      </c>
      <c r="K76" s="99">
        <v>9.4701217898585792</v>
      </c>
      <c r="L76" s="99">
        <v>9.0907236687918758</v>
      </c>
      <c r="M76" s="99">
        <v>8.9646393577228256</v>
      </c>
      <c r="N76" s="99">
        <v>8.9208525250984447</v>
      </c>
      <c r="O76" s="99">
        <v>8.9852602460817881</v>
      </c>
      <c r="P76" s="99">
        <v>9.1327097689056878</v>
      </c>
      <c r="Q76" s="99">
        <v>9.2968247416997301</v>
      </c>
      <c r="R76" s="99">
        <v>9.3897941801756666</v>
      </c>
      <c r="S76" s="99">
        <v>9.3338727489877726</v>
      </c>
      <c r="T76" s="99">
        <v>9.1371937408510586</v>
      </c>
      <c r="U76" s="99">
        <v>9.3361635348835588</v>
      </c>
      <c r="V76" s="99">
        <v>9.4705055736609367</v>
      </c>
      <c r="W76" s="99">
        <v>10.018814731568259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6.9120565195430386</v>
      </c>
      <c r="D77" s="123">
        <v>7.6358443283916477</v>
      </c>
      <c r="E77" s="123">
        <v>7.3438212617168608</v>
      </c>
      <c r="F77" s="123">
        <v>7.7312195233418874</v>
      </c>
      <c r="G77" s="123">
        <v>7.4567354851986547</v>
      </c>
      <c r="H77" s="123">
        <v>7.4502724805922851</v>
      </c>
      <c r="I77" s="123">
        <v>6.9621854118377193</v>
      </c>
      <c r="J77" s="123">
        <v>6.8035031759328044</v>
      </c>
      <c r="K77" s="123">
        <v>7.1649079079176436</v>
      </c>
      <c r="L77" s="123">
        <v>6.6634275200493551</v>
      </c>
      <c r="M77" s="123">
        <v>6.2301946485838693</v>
      </c>
      <c r="N77" s="123">
        <v>6.3019544371441185</v>
      </c>
      <c r="O77" s="123">
        <v>6.5480617413814812</v>
      </c>
      <c r="P77" s="123">
        <v>6.6009446325497363</v>
      </c>
      <c r="Q77" s="123">
        <v>6.5533256968524807</v>
      </c>
      <c r="R77" s="123">
        <v>6.9570123372440555</v>
      </c>
      <c r="S77" s="123">
        <v>6.7935667694364907</v>
      </c>
      <c r="T77" s="123">
        <v>6.7097532866731511</v>
      </c>
      <c r="U77" s="123">
        <v>6.8423684663006616</v>
      </c>
      <c r="V77" s="123">
        <v>7.7898095484085452</v>
      </c>
      <c r="W77" s="123">
        <v>7.5563246389639165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7.8332776869264498</v>
      </c>
      <c r="D78" s="99">
        <v>7.1910215035186669</v>
      </c>
      <c r="E78" s="99">
        <v>7.4238229687546351</v>
      </c>
      <c r="F78" s="99">
        <v>7.4152330002199314</v>
      </c>
      <c r="G78" s="99">
        <v>8.1694120952824427</v>
      </c>
      <c r="H78" s="99">
        <v>9.7847866395109815</v>
      </c>
      <c r="I78" s="99">
        <v>9.1553979347315018</v>
      </c>
      <c r="J78" s="99">
        <v>8.5631721087187618</v>
      </c>
      <c r="K78" s="99">
        <v>9.6328243601719539</v>
      </c>
      <c r="L78" s="99">
        <v>8.8569418331307208</v>
      </c>
      <c r="M78" s="99">
        <v>7.85928883809156</v>
      </c>
      <c r="N78" s="99">
        <v>7.9308944403519908</v>
      </c>
      <c r="O78" s="99">
        <v>8.9092362614876013</v>
      </c>
      <c r="P78" s="99">
        <v>7.8747702791619272</v>
      </c>
      <c r="Q78" s="99">
        <v>7.9285928746859335</v>
      </c>
      <c r="R78" s="99">
        <v>10.028290824340178</v>
      </c>
      <c r="S78" s="99">
        <v>9.0734361065549507</v>
      </c>
      <c r="T78" s="99">
        <v>9.1818459938575696</v>
      </c>
      <c r="U78" s="99">
        <v>10.398924205743221</v>
      </c>
      <c r="V78" s="99">
        <v>10.385609348438951</v>
      </c>
      <c r="W78" s="99">
        <v>10.935480754927289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6.9062074962580651</v>
      </c>
      <c r="D79" s="110">
        <v>7.6425321669760962</v>
      </c>
      <c r="E79" s="110">
        <v>7.3424598064107069</v>
      </c>
      <c r="F79" s="110">
        <v>7.7362879180719322</v>
      </c>
      <c r="G79" s="110">
        <v>7.4455558267152329</v>
      </c>
      <c r="H79" s="110">
        <v>7.417399558646478</v>
      </c>
      <c r="I79" s="110">
        <v>6.937095361656417</v>
      </c>
      <c r="J79" s="110">
        <v>6.7877286567408008</v>
      </c>
      <c r="K79" s="110">
        <v>7.1473192982422438</v>
      </c>
      <c r="L79" s="110">
        <v>6.6492890345189846</v>
      </c>
      <c r="M79" s="110">
        <v>6.2206199551717996</v>
      </c>
      <c r="N79" s="110">
        <v>6.2901036831525277</v>
      </c>
      <c r="O79" s="110">
        <v>6.5288112322212122</v>
      </c>
      <c r="P79" s="110">
        <v>6.5842755014183938</v>
      </c>
      <c r="Q79" s="110">
        <v>6.5291216922957158</v>
      </c>
      <c r="R79" s="110">
        <v>6.8686986817744753</v>
      </c>
      <c r="S79" s="110">
        <v>6.7454097725887134</v>
      </c>
      <c r="T79" s="110">
        <v>6.6633923289047958</v>
      </c>
      <c r="U79" s="110">
        <v>6.7917284999151812</v>
      </c>
      <c r="V79" s="110">
        <v>7.7648202093252845</v>
      </c>
      <c r="W79" s="110">
        <v>7.5255174604997963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119.84502468059495</v>
      </c>
      <c r="D81" s="118">
        <f t="shared" si="28"/>
        <v>124.10805432323306</v>
      </c>
      <c r="E81" s="118">
        <f t="shared" si="28"/>
        <v>128.44825726987418</v>
      </c>
      <c r="F81" s="118">
        <f t="shared" si="28"/>
        <v>128.47406873043332</v>
      </c>
      <c r="G81" s="118">
        <f t="shared" si="28"/>
        <v>125.82555811461653</v>
      </c>
      <c r="H81" s="118">
        <f t="shared" si="28"/>
        <v>121.26837780599851</v>
      </c>
      <c r="I81" s="118">
        <f t="shared" si="28"/>
        <v>125.37643323207443</v>
      </c>
      <c r="J81" s="118">
        <f t="shared" si="28"/>
        <v>105.24071016768183</v>
      </c>
      <c r="K81" s="118">
        <f t="shared" si="28"/>
        <v>97.280634155885366</v>
      </c>
      <c r="L81" s="118">
        <f t="shared" si="28"/>
        <v>92.735016828856644</v>
      </c>
      <c r="M81" s="118">
        <f t="shared" si="28"/>
        <v>101.61473102005499</v>
      </c>
      <c r="N81" s="118">
        <f t="shared" si="28"/>
        <v>110.28212373291109</v>
      </c>
      <c r="O81" s="118">
        <f t="shared" si="28"/>
        <v>92.356303933178026</v>
      </c>
      <c r="P81" s="118">
        <f t="shared" si="28"/>
        <v>87.057343523992159</v>
      </c>
      <c r="Q81" s="118">
        <f t="shared" si="28"/>
        <v>86.900395742721955</v>
      </c>
      <c r="R81" s="118">
        <f t="shared" ref="R81:V81" si="29">R82+R85+R87+R100</f>
        <v>77.760177012167503</v>
      </c>
      <c r="S81" s="118">
        <f t="shared" si="29"/>
        <v>77.630954335162457</v>
      </c>
      <c r="T81" s="118">
        <f t="shared" si="29"/>
        <v>71.627970733657094</v>
      </c>
      <c r="U81" s="118">
        <f t="shared" si="29"/>
        <v>70.30886370274952</v>
      </c>
      <c r="V81" s="118">
        <f t="shared" si="29"/>
        <v>71.003574090243646</v>
      </c>
      <c r="W81" s="118">
        <f t="shared" ref="W81" si="30">W82+W85+W87+W100</f>
        <v>72.479499803358308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96.411947452980755</v>
      </c>
      <c r="D82" s="123">
        <f t="shared" si="31"/>
        <v>99.93038324486524</v>
      </c>
      <c r="E82" s="123">
        <f t="shared" si="31"/>
        <v>104.02592299589689</v>
      </c>
      <c r="F82" s="123">
        <f t="shared" si="31"/>
        <v>103.89278461909716</v>
      </c>
      <c r="G82" s="123">
        <f t="shared" si="31"/>
        <v>101.39605112697703</v>
      </c>
      <c r="H82" s="123">
        <f t="shared" si="31"/>
        <v>96.750716078748894</v>
      </c>
      <c r="I82" s="123">
        <f t="shared" si="31"/>
        <v>104.28218144403596</v>
      </c>
      <c r="J82" s="123">
        <f t="shared" si="31"/>
        <v>84.752090160348772</v>
      </c>
      <c r="K82" s="123">
        <f t="shared" si="31"/>
        <v>72.984010265408244</v>
      </c>
      <c r="L82" s="123">
        <f t="shared" si="31"/>
        <v>68.972724492708906</v>
      </c>
      <c r="M82" s="123">
        <f t="shared" si="31"/>
        <v>78.511181646601145</v>
      </c>
      <c r="N82" s="123">
        <f t="shared" si="31"/>
        <v>84.734172211497693</v>
      </c>
      <c r="O82" s="123">
        <f t="shared" si="31"/>
        <v>69.535335959248897</v>
      </c>
      <c r="P82" s="123">
        <f t="shared" si="31"/>
        <v>65.183873058701536</v>
      </c>
      <c r="Q82" s="123">
        <f t="shared" si="31"/>
        <v>65.73343037654351</v>
      </c>
      <c r="R82" s="123">
        <f t="shared" ref="R82:V82" si="32">SUM(R83:R84)</f>
        <v>54.534885962908795</v>
      </c>
      <c r="S82" s="123">
        <f t="shared" si="32"/>
        <v>53.168563848517387</v>
      </c>
      <c r="T82" s="123">
        <f t="shared" si="32"/>
        <v>49.100927622615508</v>
      </c>
      <c r="U82" s="123">
        <f t="shared" si="32"/>
        <v>46.259408032615418</v>
      </c>
      <c r="V82" s="123">
        <f t="shared" si="32"/>
        <v>44.531938441732358</v>
      </c>
      <c r="W82" s="123">
        <f t="shared" ref="W82" si="33">SUM(W83:W84)</f>
        <v>46.637701323061421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95.946660289356345</v>
      </c>
      <c r="D83" s="99">
        <v>99.424064127731157</v>
      </c>
      <c r="E83" s="99">
        <v>103.51940681159505</v>
      </c>
      <c r="F83" s="99">
        <v>103.34371229121371</v>
      </c>
      <c r="G83" s="99">
        <v>100.85768963421467</v>
      </c>
      <c r="H83" s="99">
        <v>96.240689683937688</v>
      </c>
      <c r="I83" s="99">
        <v>103.75716594468427</v>
      </c>
      <c r="J83" s="99">
        <v>84.316531440865276</v>
      </c>
      <c r="K83" s="99">
        <v>72.583863366501816</v>
      </c>
      <c r="L83" s="99">
        <v>68.609452158940442</v>
      </c>
      <c r="M83" s="99">
        <v>78.092426654341907</v>
      </c>
      <c r="N83" s="99">
        <v>84.32665509290031</v>
      </c>
      <c r="O83" s="99">
        <v>69.16441131325368</v>
      </c>
      <c r="P83" s="99">
        <v>64.822685566970151</v>
      </c>
      <c r="Q83" s="99">
        <v>65.385467686929289</v>
      </c>
      <c r="R83" s="99">
        <v>54.243228659632543</v>
      </c>
      <c r="S83" s="99">
        <v>52.880111489305627</v>
      </c>
      <c r="T83" s="99">
        <v>48.830959143597212</v>
      </c>
      <c r="U83" s="99">
        <v>46.001846626719725</v>
      </c>
      <c r="V83" s="99">
        <v>44.281300464823111</v>
      </c>
      <c r="W83" s="99">
        <v>46.372754515817299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0.46528716362440858</v>
      </c>
      <c r="D84" s="99">
        <v>0.50631911713409028</v>
      </c>
      <c r="E84" s="99">
        <v>0.50651618430184042</v>
      </c>
      <c r="F84" s="99">
        <v>0.54907232788345761</v>
      </c>
      <c r="G84" s="99">
        <v>0.538361492762362</v>
      </c>
      <c r="H84" s="99">
        <v>0.51002639481120127</v>
      </c>
      <c r="I84" s="99">
        <v>0.52501549935168534</v>
      </c>
      <c r="J84" s="99">
        <v>0.43555871948349356</v>
      </c>
      <c r="K84" s="99">
        <v>0.40014689890642741</v>
      </c>
      <c r="L84" s="99">
        <v>0.36327233376846219</v>
      </c>
      <c r="M84" s="99">
        <v>0.41875499225923135</v>
      </c>
      <c r="N84" s="99">
        <v>0.40751711859737616</v>
      </c>
      <c r="O84" s="99">
        <v>0.37092464599521446</v>
      </c>
      <c r="P84" s="99">
        <v>0.36118749173138598</v>
      </c>
      <c r="Q84" s="99">
        <v>0.34796268961422194</v>
      </c>
      <c r="R84" s="99">
        <v>0.29165730327624989</v>
      </c>
      <c r="S84" s="99">
        <v>0.2884523592117571</v>
      </c>
      <c r="T84" s="99">
        <v>0.26996847901829479</v>
      </c>
      <c r="U84" s="99">
        <v>0.25756140589569115</v>
      </c>
      <c r="V84" s="99">
        <v>0.25063797690924466</v>
      </c>
      <c r="W84" s="99">
        <v>0.26494680724412445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1.677352904601916</v>
      </c>
      <c r="D85" s="123">
        <f t="shared" si="34"/>
        <v>0.96334778478294514</v>
      </c>
      <c r="E85" s="123">
        <f t="shared" si="34"/>
        <v>2.3791667617789187</v>
      </c>
      <c r="F85" s="123">
        <f t="shared" si="34"/>
        <v>1.0322163968874574</v>
      </c>
      <c r="G85" s="123">
        <f t="shared" si="34"/>
        <v>2.3922722607869593</v>
      </c>
      <c r="H85" s="123">
        <f t="shared" si="34"/>
        <v>2.8558997513228341</v>
      </c>
      <c r="I85" s="123">
        <f t="shared" si="34"/>
        <v>1.6173077860835494</v>
      </c>
      <c r="J85" s="123">
        <f t="shared" si="34"/>
        <v>0.34172249156217693</v>
      </c>
      <c r="K85" s="123">
        <f t="shared" si="34"/>
        <v>1.6638715704358447</v>
      </c>
      <c r="L85" s="123">
        <f t="shared" si="34"/>
        <v>2.3145462760622801</v>
      </c>
      <c r="M85" s="123">
        <f t="shared" si="34"/>
        <v>2.1727490124733566</v>
      </c>
      <c r="N85" s="123">
        <f t="shared" si="34"/>
        <v>5.5733007323696908</v>
      </c>
      <c r="O85" s="123">
        <f t="shared" si="34"/>
        <v>1.4873048803689748</v>
      </c>
      <c r="P85" s="123">
        <f t="shared" si="34"/>
        <v>1.1275955647337976</v>
      </c>
      <c r="Q85" s="123">
        <f t="shared" si="34"/>
        <v>1.6558822421767527</v>
      </c>
      <c r="R85" s="123">
        <f t="shared" si="34"/>
        <v>2.5091004697495594</v>
      </c>
      <c r="S85" s="123">
        <f t="shared" si="34"/>
        <v>3.6119870974425052</v>
      </c>
      <c r="T85" s="123">
        <f t="shared" si="34"/>
        <v>2.0737982631141958</v>
      </c>
      <c r="U85" s="123">
        <f t="shared" si="34"/>
        <v>2.298503431337926</v>
      </c>
      <c r="V85" s="123">
        <f t="shared" si="34"/>
        <v>2.8157475115285315</v>
      </c>
      <c r="W85" s="123">
        <f t="shared" si="34"/>
        <v>2.2663630366029106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1.677352904601916</v>
      </c>
      <c r="D86" s="99">
        <f>RES_hhdet_in_fech!D86/RES_summary!D$21</f>
        <v>0.96334778478294514</v>
      </c>
      <c r="E86" s="99">
        <f>RES_hhdet_in_fech!E86/RES_summary!E$21</f>
        <v>2.3791667617789187</v>
      </c>
      <c r="F86" s="99">
        <f>RES_hhdet_in_fech!F86/RES_summary!F$21</f>
        <v>1.0322163968874574</v>
      </c>
      <c r="G86" s="99">
        <f>RES_hhdet_in_fech!G86/RES_summary!G$21</f>
        <v>2.3922722607869593</v>
      </c>
      <c r="H86" s="99">
        <f>RES_hhdet_in_fech!H86/RES_summary!H$21</f>
        <v>2.8558997513228341</v>
      </c>
      <c r="I86" s="99">
        <f>RES_hhdet_in_fech!I86/RES_summary!I$21</f>
        <v>1.6173077860835494</v>
      </c>
      <c r="J86" s="99">
        <f>RES_hhdet_in_fech!J86/RES_summary!J$21</f>
        <v>0.34172249156217693</v>
      </c>
      <c r="K86" s="99">
        <f>RES_hhdet_in_fech!K86/RES_summary!K$21</f>
        <v>1.6638715704358447</v>
      </c>
      <c r="L86" s="99">
        <f>RES_hhdet_in_fech!L86/RES_summary!L$21</f>
        <v>2.3145462760622801</v>
      </c>
      <c r="M86" s="99">
        <f>RES_hhdet_in_fech!M86/RES_summary!M$21</f>
        <v>2.1727490124733566</v>
      </c>
      <c r="N86" s="99">
        <f>RES_hhdet_in_fech!N86/RES_summary!N$21</f>
        <v>5.5733007323696908</v>
      </c>
      <c r="O86" s="99">
        <f>RES_hhdet_in_fech!O86/RES_summary!O$21</f>
        <v>1.4873048803689748</v>
      </c>
      <c r="P86" s="99">
        <f>RES_hhdet_in_fech!P86/RES_summary!P$21</f>
        <v>1.1275955647337976</v>
      </c>
      <c r="Q86" s="99">
        <f>RES_hhdet_in_fech!Q86/RES_summary!Q$21</f>
        <v>1.6558822421767527</v>
      </c>
      <c r="R86" s="99">
        <f>RES_hhdet_in_fech!R86/RES_summary!R$21</f>
        <v>2.5091004697495594</v>
      </c>
      <c r="S86" s="99">
        <f>RES_hhdet_in_fech!S86/RES_summary!S$21</f>
        <v>3.6119870974425052</v>
      </c>
      <c r="T86" s="99">
        <f>RES_hhdet_in_fech!T86/RES_summary!T$21</f>
        <v>2.0737982631141958</v>
      </c>
      <c r="U86" s="99">
        <f>RES_hhdet_in_fech!U86/RES_summary!U$21</f>
        <v>2.298503431337926</v>
      </c>
      <c r="V86" s="99">
        <f>RES_hhdet_in_fech!V86/RES_summary!V$21</f>
        <v>2.8157475115285315</v>
      </c>
      <c r="W86" s="99">
        <f>RES_hhdet_in_fech!W86/RES_summary!W$21</f>
        <v>2.2663630366029106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14.730619965022422</v>
      </c>
      <c r="D87" s="123">
        <v>15.476160681176616</v>
      </c>
      <c r="E87" s="123">
        <v>14.598643683270012</v>
      </c>
      <c r="F87" s="123">
        <v>15.661096418252596</v>
      </c>
      <c r="G87" s="123">
        <v>14.415493773833511</v>
      </c>
      <c r="H87" s="123">
        <v>14.042867717015055</v>
      </c>
      <c r="I87" s="123">
        <v>12.202469543212153</v>
      </c>
      <c r="J87" s="123">
        <v>13.005607952062634</v>
      </c>
      <c r="K87" s="123">
        <v>15.308656967665568</v>
      </c>
      <c r="L87" s="123">
        <v>14.459826311000269</v>
      </c>
      <c r="M87" s="123">
        <v>14.475874046107608</v>
      </c>
      <c r="N87" s="123">
        <v>13.483975297903413</v>
      </c>
      <c r="O87" s="123">
        <v>13.76018457571015</v>
      </c>
      <c r="P87" s="123">
        <v>13.291713886444981</v>
      </c>
      <c r="Q87" s="123">
        <v>12.474680838759429</v>
      </c>
      <c r="R87" s="123">
        <v>13.504188696221263</v>
      </c>
      <c r="S87" s="123">
        <v>13.584967410613235</v>
      </c>
      <c r="T87" s="123">
        <v>12.69334587596493</v>
      </c>
      <c r="U87" s="123">
        <v>13.306975884546709</v>
      </c>
      <c r="V87" s="123">
        <v>13.289132907970361</v>
      </c>
      <c r="W87" s="123">
        <v>14.493255854690675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20.642838116733014</v>
      </c>
      <c r="D88" s="99">
        <v>20.118282550879805</v>
      </c>
      <c r="E88" s="99">
        <v>18.338051145230949</v>
      </c>
      <c r="F88" s="99">
        <v>18.957996395623617</v>
      </c>
      <c r="G88" s="99">
        <v>17.032564709749391</v>
      </c>
      <c r="H88" s="99">
        <v>16.279921693909998</v>
      </c>
      <c r="I88" s="99">
        <v>18.329157284411572</v>
      </c>
      <c r="J88" s="99">
        <v>16.466097578555143</v>
      </c>
      <c r="K88" s="99">
        <v>16.634973439655695</v>
      </c>
      <c r="L88" s="99">
        <v>16.051651417643477</v>
      </c>
      <c r="M88" s="99">
        <v>13.500949697253937</v>
      </c>
      <c r="N88" s="99">
        <v>15.122971286988319</v>
      </c>
      <c r="O88" s="99">
        <v>16.507020696441106</v>
      </c>
      <c r="P88" s="99">
        <v>12.261049421321644</v>
      </c>
      <c r="Q88" s="99">
        <v>13.554514817408469</v>
      </c>
      <c r="R88" s="99">
        <v>15.476818908261428</v>
      </c>
      <c r="S88" s="99">
        <v>16.241536072858192</v>
      </c>
      <c r="T88" s="99">
        <v>13.359893933252231</v>
      </c>
      <c r="U88" s="99">
        <v>15.151612119843255</v>
      </c>
      <c r="V88" s="99">
        <v>14.93723810533653</v>
      </c>
      <c r="W88" s="99">
        <v>15.27719293161231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13.106252012609252</v>
      </c>
      <c r="J89" s="99">
        <v>11.888739882828984</v>
      </c>
      <c r="K89" s="99">
        <v>12.191772938835763</v>
      </c>
      <c r="L89" s="99">
        <v>11.967904429195091</v>
      </c>
      <c r="M89" s="99">
        <v>10.148354445021955</v>
      </c>
      <c r="N89" s="99">
        <v>11.405858907565118</v>
      </c>
      <c r="O89" s="99">
        <v>12.664656150308652</v>
      </c>
      <c r="P89" s="99">
        <v>0</v>
      </c>
      <c r="Q89" s="99">
        <v>10.520203479093251</v>
      </c>
      <c r="R89" s="99">
        <v>12.337909870551078</v>
      </c>
      <c r="S89" s="99">
        <v>13.196295698441531</v>
      </c>
      <c r="T89" s="99">
        <v>10.983049143720644</v>
      </c>
      <c r="U89" s="99">
        <v>12.644322514207294</v>
      </c>
      <c r="V89" s="99">
        <v>12.604741785900002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3.8632891091189765</v>
      </c>
      <c r="J90" s="102">
        <v>3.2841790167690026</v>
      </c>
      <c r="K90" s="102">
        <v>3.307007285216967</v>
      </c>
      <c r="L90" s="102">
        <v>3.24228745383743</v>
      </c>
      <c r="M90" s="102">
        <v>2.5641428040858361</v>
      </c>
      <c r="N90" s="102">
        <v>2.5133777484031867</v>
      </c>
      <c r="O90" s="102">
        <v>3.0508631004205782</v>
      </c>
      <c r="P90" s="102">
        <v>0</v>
      </c>
      <c r="Q90" s="102">
        <v>2.2191487323419143</v>
      </c>
      <c r="R90" s="102">
        <v>3.0788684455179673</v>
      </c>
      <c r="S90" s="102">
        <v>3.3947660664269241</v>
      </c>
      <c r="T90" s="102">
        <v>2.6052921314328104</v>
      </c>
      <c r="U90" s="102">
        <v>2.9713479003262169</v>
      </c>
      <c r="V90" s="102">
        <v>2.876925979627055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9.2429629034902749</v>
      </c>
      <c r="J91" s="105">
        <v>8.6045608660599804</v>
      </c>
      <c r="K91" s="105">
        <v>8.8847656536187962</v>
      </c>
      <c r="L91" s="105">
        <v>8.7256169753576636</v>
      </c>
      <c r="M91" s="105">
        <v>7.5842116409361182</v>
      </c>
      <c r="N91" s="105">
        <v>8.8924811591619317</v>
      </c>
      <c r="O91" s="105">
        <v>9.6137930498880735</v>
      </c>
      <c r="P91" s="105">
        <v>0</v>
      </c>
      <c r="Q91" s="105">
        <v>8.3010547467513369</v>
      </c>
      <c r="R91" s="105">
        <v>9.2590414250331108</v>
      </c>
      <c r="S91" s="105">
        <v>9.8015296320146046</v>
      </c>
      <c r="T91" s="105">
        <v>8.3777570122878373</v>
      </c>
      <c r="U91" s="105">
        <v>9.6729746138810757</v>
      </c>
      <c r="V91" s="105">
        <v>9.7278158062729467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20.940526259311845</v>
      </c>
      <c r="D92" s="102">
        <v>21.363988195251412</v>
      </c>
      <c r="E92" s="102">
        <v>21.237116090774066</v>
      </c>
      <c r="F92" s="102">
        <v>21.201622635535024</v>
      </c>
      <c r="G92" s="102">
        <v>20.463862039282702</v>
      </c>
      <c r="H92" s="102">
        <v>20.200313499200686</v>
      </c>
      <c r="I92" s="102">
        <v>18.928704204189103</v>
      </c>
      <c r="J92" s="102">
        <v>19.998694939432134</v>
      </c>
      <c r="K92" s="102">
        <v>21.056789951453272</v>
      </c>
      <c r="L92" s="102">
        <v>19.499559827954087</v>
      </c>
      <c r="M92" s="102">
        <v>15.835456301836206</v>
      </c>
      <c r="N92" s="102">
        <v>13.648080622046479</v>
      </c>
      <c r="O92" s="102">
        <v>19.753532550805371</v>
      </c>
      <c r="P92" s="102">
        <v>18.419571585974595</v>
      </c>
      <c r="Q92" s="102">
        <v>16.70672822662371</v>
      </c>
      <c r="R92" s="102">
        <v>15.993593679111941</v>
      </c>
      <c r="S92" s="102">
        <v>16.195847662454614</v>
      </c>
      <c r="T92" s="102">
        <v>15.758207275866344</v>
      </c>
      <c r="U92" s="102">
        <v>15.600720629940021</v>
      </c>
      <c r="V92" s="102">
        <v>15.777503108509013</v>
      </c>
      <c r="W92" s="102">
        <v>16.041575863483263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13.16599149609209</v>
      </c>
      <c r="D93" s="105">
        <v>13.518328736201937</v>
      </c>
      <c r="E93" s="105">
        <v>13.418305233686191</v>
      </c>
      <c r="F93" s="105">
        <v>13.468166124788107</v>
      </c>
      <c r="G93" s="105">
        <v>13.291867292220836</v>
      </c>
      <c r="H93" s="105">
        <v>12.953007443544674</v>
      </c>
      <c r="I93" s="105">
        <v>12.186388850177085</v>
      </c>
      <c r="J93" s="105">
        <v>12.905028261036888</v>
      </c>
      <c r="K93" s="105">
        <v>13.667631827912285</v>
      </c>
      <c r="L93" s="105">
        <v>12.723115176185244</v>
      </c>
      <c r="M93" s="105">
        <v>10.164313766306629</v>
      </c>
      <c r="N93" s="105">
        <v>8.1570463024601523</v>
      </c>
      <c r="O93" s="105">
        <v>13.641712264200457</v>
      </c>
      <c r="P93" s="105">
        <v>13.160582437094565</v>
      </c>
      <c r="Q93" s="105">
        <v>12.270478185032587</v>
      </c>
      <c r="R93" s="105">
        <v>12.137264617139296</v>
      </c>
      <c r="S93" s="105">
        <v>12.558084527981769</v>
      </c>
      <c r="T93" s="105">
        <v>12.405335035210529</v>
      </c>
      <c r="U93" s="105">
        <v>12.426530179514709</v>
      </c>
      <c r="V93" s="105">
        <v>0</v>
      </c>
      <c r="W93" s="105">
        <v>12.984716939870767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4.1000797667057718</v>
      </c>
      <c r="D94" s="99">
        <v>4.302706055376686</v>
      </c>
      <c r="E94" s="99">
        <v>4.1548634269733533</v>
      </c>
      <c r="F94" s="99">
        <v>4.2288020962245847</v>
      </c>
      <c r="G94" s="99">
        <v>4.6413471897923078</v>
      </c>
      <c r="H94" s="99">
        <v>4.1148815259727378</v>
      </c>
      <c r="I94" s="99">
        <v>3.8615759731027879</v>
      </c>
      <c r="J94" s="99">
        <v>4.0121850612695908</v>
      </c>
      <c r="K94" s="99">
        <v>4.2405099820179899</v>
      </c>
      <c r="L94" s="99">
        <v>3.9041910563784787</v>
      </c>
      <c r="M94" s="99">
        <v>2.4667838722107569</v>
      </c>
      <c r="N94" s="99">
        <v>0.13648080622046482</v>
      </c>
      <c r="O94" s="99">
        <v>3.6702323404073698</v>
      </c>
      <c r="P94" s="99">
        <v>3.3254040926127915</v>
      </c>
      <c r="Q94" s="99">
        <v>2.8235540956832264</v>
      </c>
      <c r="R94" s="99">
        <v>3.1434196330255535</v>
      </c>
      <c r="S94" s="99">
        <v>3.2764050353856993</v>
      </c>
      <c r="T94" s="99">
        <v>3.112240331166841</v>
      </c>
      <c r="U94" s="99">
        <v>2.9729745707592716</v>
      </c>
      <c r="V94" s="99">
        <v>0</v>
      </c>
      <c r="W94" s="99">
        <v>3.0979296636960139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9.0659117293863183</v>
      </c>
      <c r="D95" s="99">
        <v>9.2156226808252502</v>
      </c>
      <c r="E95" s="99">
        <v>9.263441806712839</v>
      </c>
      <c r="F95" s="99">
        <v>9.2393640285635215</v>
      </c>
      <c r="G95" s="99">
        <v>8.6505201024285281</v>
      </c>
      <c r="H95" s="99">
        <v>8.8381259175719347</v>
      </c>
      <c r="I95" s="99">
        <v>8.3248128770742991</v>
      </c>
      <c r="J95" s="99">
        <v>8.8928431997672952</v>
      </c>
      <c r="K95" s="99">
        <v>9.4271218458942965</v>
      </c>
      <c r="L95" s="99">
        <v>8.8189241198067663</v>
      </c>
      <c r="M95" s="99">
        <v>7.6975298940958714</v>
      </c>
      <c r="N95" s="99">
        <v>8.0205654962396871</v>
      </c>
      <c r="O95" s="99">
        <v>9.9714799237930869</v>
      </c>
      <c r="P95" s="99">
        <v>9.8351783444817755</v>
      </c>
      <c r="Q95" s="99">
        <v>9.4469240893493573</v>
      </c>
      <c r="R95" s="99">
        <v>8.9938449841137427</v>
      </c>
      <c r="S95" s="99">
        <v>9.2816794925960711</v>
      </c>
      <c r="T95" s="99">
        <v>9.2930947040436909</v>
      </c>
      <c r="U95" s="99">
        <v>9.4535556087554387</v>
      </c>
      <c r="V95" s="99">
        <v>0</v>
      </c>
      <c r="W95" s="99">
        <v>9.8867872761747524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18.763225917013873</v>
      </c>
      <c r="D96" s="102">
        <v>18.781785502382707</v>
      </c>
      <c r="E96" s="102">
        <v>18.513240371437533</v>
      </c>
      <c r="F96" s="102">
        <v>18.77125026561226</v>
      </c>
      <c r="G96" s="102">
        <v>17.740387813676534</v>
      </c>
      <c r="H96" s="102">
        <v>17.626011127507724</v>
      </c>
      <c r="I96" s="102">
        <v>17.26037269290423</v>
      </c>
      <c r="J96" s="102">
        <v>17.964620154025145</v>
      </c>
      <c r="K96" s="102">
        <v>19.111432899608609</v>
      </c>
      <c r="L96" s="102">
        <v>18.292954702364405</v>
      </c>
      <c r="M96" s="102">
        <v>17.786536371614133</v>
      </c>
      <c r="N96" s="102">
        <v>16.756058439314138</v>
      </c>
      <c r="O96" s="102">
        <v>16.826366539292568</v>
      </c>
      <c r="P96" s="102">
        <v>16.540644994746618</v>
      </c>
      <c r="Q96" s="102">
        <v>16.158831689199317</v>
      </c>
      <c r="R96" s="102">
        <v>16.567836057737246</v>
      </c>
      <c r="S96" s="102">
        <v>16.292612015911768</v>
      </c>
      <c r="T96" s="102">
        <v>15.543685820523692</v>
      </c>
      <c r="U96" s="102">
        <v>15.544694156419567</v>
      </c>
      <c r="V96" s="102">
        <v>15.538078910655344</v>
      </c>
      <c r="W96" s="102">
        <v>16.436771520635478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12.797925425651625</v>
      </c>
      <c r="D97" s="105">
        <v>12.867027888650789</v>
      </c>
      <c r="E97" s="105">
        <v>12.666167239332886</v>
      </c>
      <c r="F97" s="105">
        <v>12.895745142477631</v>
      </c>
      <c r="G97" s="105">
        <v>12.402247454431354</v>
      </c>
      <c r="H97" s="105">
        <v>12.202556557895871</v>
      </c>
      <c r="I97" s="105">
        <v>12.008427497608382</v>
      </c>
      <c r="J97" s="105">
        <v>12.518874285038514</v>
      </c>
      <c r="K97" s="105">
        <v>13.368962834181348</v>
      </c>
      <c r="L97" s="105">
        <v>12.848461766745663</v>
      </c>
      <c r="M97" s="105">
        <v>12.535220442012621</v>
      </c>
      <c r="N97" s="105">
        <v>11.720332868568107</v>
      </c>
      <c r="O97" s="105">
        <v>12.05168743074848</v>
      </c>
      <c r="P97" s="105">
        <v>12.093616168032511</v>
      </c>
      <c r="Q97" s="105">
        <v>12.074054149689422</v>
      </c>
      <c r="R97" s="105">
        <v>12.728417662353934</v>
      </c>
      <c r="S97" s="105">
        <v>12.716632705307864</v>
      </c>
      <c r="T97" s="105">
        <v>12.284416577450928</v>
      </c>
      <c r="U97" s="105">
        <v>12.361748315427404</v>
      </c>
      <c r="V97" s="105">
        <v>12.442119612710629</v>
      </c>
      <c r="W97" s="105">
        <v>13.240731368727223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3.6770376723305063</v>
      </c>
      <c r="D98" s="99">
        <v>3.7726537471932775</v>
      </c>
      <c r="E98" s="99">
        <v>3.5978378364014882</v>
      </c>
      <c r="F98" s="99">
        <v>3.7273160764691124</v>
      </c>
      <c r="G98" s="99">
        <v>3.9967478495431688</v>
      </c>
      <c r="H98" s="99">
        <v>3.5778707121101236</v>
      </c>
      <c r="I98" s="99">
        <v>3.5516971124293861</v>
      </c>
      <c r="J98" s="99">
        <v>3.6341262248309505</v>
      </c>
      <c r="K98" s="99">
        <v>3.8988410443227712</v>
      </c>
      <c r="L98" s="99">
        <v>3.7577380979537804</v>
      </c>
      <c r="M98" s="99">
        <v>3.570581084289794</v>
      </c>
      <c r="N98" s="99">
        <v>2.7994803434696633</v>
      </c>
      <c r="O98" s="99">
        <v>3.0664271846666908</v>
      </c>
      <c r="P98" s="99">
        <v>2.9609063991268236</v>
      </c>
      <c r="Q98" s="99">
        <v>2.7772294079896884</v>
      </c>
      <c r="R98" s="99">
        <v>3.3386234821782632</v>
      </c>
      <c r="S98" s="99">
        <v>3.3827599563200916</v>
      </c>
      <c r="T98" s="99">
        <v>3.1472228365998722</v>
      </c>
      <c r="U98" s="99">
        <v>3.0255847805438454</v>
      </c>
      <c r="V98" s="99">
        <v>2.9716140390496926</v>
      </c>
      <c r="W98" s="99">
        <v>3.2219166371589663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9.1208877533211172</v>
      </c>
      <c r="D99" s="99">
        <v>9.0943741414575126</v>
      </c>
      <c r="E99" s="99">
        <v>9.0683294029313988</v>
      </c>
      <c r="F99" s="99">
        <v>9.1684290660085193</v>
      </c>
      <c r="G99" s="99">
        <v>8.4054996048881829</v>
      </c>
      <c r="H99" s="99">
        <v>8.6246858457857485</v>
      </c>
      <c r="I99" s="99">
        <v>8.4567303851789966</v>
      </c>
      <c r="J99" s="99">
        <v>8.8847480602075652</v>
      </c>
      <c r="K99" s="99">
        <v>9.4701217898585757</v>
      </c>
      <c r="L99" s="99">
        <v>9.0907236687918793</v>
      </c>
      <c r="M99" s="99">
        <v>8.9646393577228256</v>
      </c>
      <c r="N99" s="99">
        <v>8.9208525250984447</v>
      </c>
      <c r="O99" s="99">
        <v>8.9852602460817881</v>
      </c>
      <c r="P99" s="99">
        <v>9.1327097689056878</v>
      </c>
      <c r="Q99" s="99">
        <v>9.2968247416997318</v>
      </c>
      <c r="R99" s="99">
        <v>9.3897941801756684</v>
      </c>
      <c r="S99" s="99">
        <v>9.3338727489877744</v>
      </c>
      <c r="T99" s="99">
        <v>9.1371937408510568</v>
      </c>
      <c r="U99" s="99">
        <v>9.3361635348835605</v>
      </c>
      <c r="V99" s="99">
        <v>9.4705055736609367</v>
      </c>
      <c r="W99" s="99">
        <v>10.018814731568257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7.025104357989842</v>
      </c>
      <c r="D100" s="123">
        <v>7.7381626124082796</v>
      </c>
      <c r="E100" s="123">
        <v>7.4445238289283484</v>
      </c>
      <c r="F100" s="123">
        <v>7.8879712961960964</v>
      </c>
      <c r="G100" s="123">
        <v>7.6217409530190281</v>
      </c>
      <c r="H100" s="123">
        <v>7.6188942589117277</v>
      </c>
      <c r="I100" s="123">
        <v>7.2744744587427688</v>
      </c>
      <c r="J100" s="123">
        <v>7.1412895637082423</v>
      </c>
      <c r="K100" s="123">
        <v>7.3240953523757009</v>
      </c>
      <c r="L100" s="123">
        <v>6.987919749085199</v>
      </c>
      <c r="M100" s="123">
        <v>6.4549263148728819</v>
      </c>
      <c r="N100" s="123">
        <v>6.490675491140296</v>
      </c>
      <c r="O100" s="123">
        <v>7.5734785178499866</v>
      </c>
      <c r="P100" s="123">
        <v>7.4541610141118424</v>
      </c>
      <c r="Q100" s="123">
        <v>7.0364022852422607</v>
      </c>
      <c r="R100" s="123">
        <v>7.2120018832878889</v>
      </c>
      <c r="S100" s="123">
        <v>7.2654359785893252</v>
      </c>
      <c r="T100" s="123">
        <v>7.7598989719624525</v>
      </c>
      <c r="U100" s="123">
        <v>8.4439763542494646</v>
      </c>
      <c r="V100" s="123">
        <v>10.366755229012389</v>
      </c>
      <c r="W100" s="123">
        <v>9.0821795890033048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9.203472242173488</v>
      </c>
      <c r="D101" s="99">
        <v>9.9835374808029158</v>
      </c>
      <c r="E101" s="99">
        <v>9.2610951038709235</v>
      </c>
      <c r="F101" s="99">
        <v>10.007996477971332</v>
      </c>
      <c r="G101" s="99">
        <v>9.3635039201270693</v>
      </c>
      <c r="H101" s="99">
        <v>9.1908413310308497</v>
      </c>
      <c r="I101" s="99">
        <v>10.36715558703353</v>
      </c>
      <c r="J101" s="99">
        <v>8.7955938793078037</v>
      </c>
      <c r="K101" s="99">
        <v>8.6856481025697096</v>
      </c>
      <c r="L101" s="99">
        <v>8.7054279577750293</v>
      </c>
      <c r="M101" s="99">
        <v>7.2067149390235885</v>
      </c>
      <c r="N101" s="99">
        <v>8.5678231304903161</v>
      </c>
      <c r="O101" s="99">
        <v>9.4131768506243638</v>
      </c>
      <c r="P101" s="99">
        <v>9.2587408546004824</v>
      </c>
      <c r="Q101" s="99">
        <v>9.1348470726406301</v>
      </c>
      <c r="R101" s="99">
        <v>9.369010898881406</v>
      </c>
      <c r="S101" s="99">
        <v>9.4122145711462686</v>
      </c>
      <c r="T101" s="99">
        <v>9.2089782189027538</v>
      </c>
      <c r="U101" s="99">
        <v>10.271198992172216</v>
      </c>
      <c r="V101" s="99">
        <v>11.593056324053263</v>
      </c>
      <c r="W101" s="99">
        <v>11.260649651817841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9.0929534077146243</v>
      </c>
      <c r="D102" s="99">
        <v>9.4259003026905983</v>
      </c>
      <c r="E102" s="99">
        <v>9.0320023570195822</v>
      </c>
      <c r="F102" s="99">
        <v>10.147102875078149</v>
      </c>
      <c r="G102" s="99">
        <v>9.2612280154425086</v>
      </c>
      <c r="H102" s="99">
        <v>8.9673416061386266</v>
      </c>
      <c r="I102" s="99">
        <v>9.1634427022270852</v>
      </c>
      <c r="J102" s="99">
        <v>9.0646700263182201</v>
      </c>
      <c r="K102" s="99">
        <v>7.9602618162867582</v>
      </c>
      <c r="L102" s="99">
        <v>9.7492907664439947</v>
      </c>
      <c r="M102" s="99">
        <v>9.0240026484344682</v>
      </c>
      <c r="N102" s="99">
        <v>2.8157988753600098</v>
      </c>
      <c r="O102" s="99">
        <v>10.190471779817361</v>
      </c>
      <c r="P102" s="99">
        <v>9.879559662623036</v>
      </c>
      <c r="Q102" s="99">
        <v>8.6473732578373017</v>
      </c>
      <c r="R102" s="99">
        <v>8.1311481902677567</v>
      </c>
      <c r="S102" s="99">
        <v>8.0628087256289298</v>
      </c>
      <c r="T102" s="99">
        <v>9.6822893681725226</v>
      </c>
      <c r="U102" s="99">
        <v>9.9753010401724396</v>
      </c>
      <c r="V102" s="99">
        <v>11.160886343138209</v>
      </c>
      <c r="W102" s="99">
        <v>10.727249841526664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6.9062074962580668</v>
      </c>
      <c r="D103" s="110">
        <v>7.6425321669760971</v>
      </c>
      <c r="E103" s="110">
        <v>7.3424598064107069</v>
      </c>
      <c r="F103" s="110">
        <v>7.7362879180719322</v>
      </c>
      <c r="G103" s="110">
        <v>7.4455558267152329</v>
      </c>
      <c r="H103" s="110">
        <v>7.4173995586464772</v>
      </c>
      <c r="I103" s="110">
        <v>6.937095361656417</v>
      </c>
      <c r="J103" s="110">
        <v>6.7877286567407999</v>
      </c>
      <c r="K103" s="110">
        <v>7.1473192982422438</v>
      </c>
      <c r="L103" s="110">
        <v>6.6492890345189837</v>
      </c>
      <c r="M103" s="110">
        <v>6.2206199551717996</v>
      </c>
      <c r="N103" s="110">
        <v>6.2901036831525294</v>
      </c>
      <c r="O103" s="110">
        <v>6.5288112322212122</v>
      </c>
      <c r="P103" s="110">
        <v>6.5842755014183938</v>
      </c>
      <c r="Q103" s="110">
        <v>6.5291216922957158</v>
      </c>
      <c r="R103" s="110">
        <v>6.8686986817744753</v>
      </c>
      <c r="S103" s="110">
        <v>6.7454097725887117</v>
      </c>
      <c r="T103" s="110">
        <v>6.6633923289047949</v>
      </c>
      <c r="U103" s="110">
        <v>6.7917284999151821</v>
      </c>
      <c r="V103" s="110">
        <v>7.7648202093252854</v>
      </c>
      <c r="W103" s="110">
        <v>7.5255174604997954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129.06586665286119</v>
      </c>
      <c r="G105" s="118">
        <f t="shared" si="35"/>
        <v>103.24528485512928</v>
      </c>
      <c r="H105" s="118">
        <f t="shared" si="35"/>
        <v>99.986842753319081</v>
      </c>
      <c r="I105" s="118">
        <f t="shared" si="35"/>
        <v>89.143125543784137</v>
      </c>
      <c r="J105" s="118">
        <f t="shared" si="35"/>
        <v>84.936597210906413</v>
      </c>
      <c r="K105" s="118">
        <f t="shared" si="35"/>
        <v>85.996648616264537</v>
      </c>
      <c r="L105" s="118">
        <f t="shared" si="35"/>
        <v>79.112899544270221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104.66675569283834</v>
      </c>
      <c r="G106" s="123">
        <f t="shared" si="38"/>
        <v>79.013657023214265</v>
      </c>
      <c r="H106" s="123">
        <f t="shared" si="38"/>
        <v>75.550940800946876</v>
      </c>
      <c r="I106" s="123">
        <f t="shared" si="38"/>
        <v>70.197602684519339</v>
      </c>
      <c r="J106" s="123">
        <f t="shared" si="38"/>
        <v>64.722369957629326</v>
      </c>
      <c r="K106" s="123">
        <f t="shared" si="38"/>
        <v>61.170730534307154</v>
      </c>
      <c r="L106" s="123">
        <f t="shared" si="38"/>
        <v>59.615148743005584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104.28212703272071</v>
      </c>
      <c r="G107" s="99">
        <v>78.725755636300093</v>
      </c>
      <c r="H107" s="99">
        <v>75.28113790360247</v>
      </c>
      <c r="I107" s="99">
        <v>69.961228332041514</v>
      </c>
      <c r="J107" s="99">
        <v>64.502643568868976</v>
      </c>
      <c r="K107" s="99">
        <v>60.951820453648963</v>
      </c>
      <c r="L107" s="99">
        <v>59.412602200940526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0.38462866011762975</v>
      </c>
      <c r="G108" s="99">
        <v>0.28790138691416522</v>
      </c>
      <c r="H108" s="99">
        <v>0.26980289734440677</v>
      </c>
      <c r="I108" s="99">
        <v>0.23637435247783112</v>
      </c>
      <c r="J108" s="99">
        <v>0.21972638876034631</v>
      </c>
      <c r="K108" s="99">
        <v>0.21891008065819384</v>
      </c>
      <c r="L108" s="99">
        <v>0.20254654206505654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0.97582888801536249</v>
      </c>
      <c r="G109" s="123">
        <f t="shared" si="41"/>
        <v>2.3929707658156016</v>
      </c>
      <c r="H109" s="123">
        <f t="shared" si="41"/>
        <v>2.8789658086682279</v>
      </c>
      <c r="I109" s="123">
        <f t="shared" si="41"/>
        <v>0</v>
      </c>
      <c r="J109" s="123">
        <f t="shared" si="41"/>
        <v>0</v>
      </c>
      <c r="K109" s="123">
        <f t="shared" si="41"/>
        <v>2.0126479233628918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0.97582888801536249</v>
      </c>
      <c r="G110" s="99">
        <f>RES_hhdet_in_fech!G110/RES_summary!G$21</f>
        <v>2.3929707658156016</v>
      </c>
      <c r="H110" s="99">
        <f>RES_hhdet_in_fech!H110/RES_summary!H$21</f>
        <v>2.8789658086682279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2.0126479233628918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15.607516737770535</v>
      </c>
      <c r="G111" s="123">
        <v>14.286296992988476</v>
      </c>
      <c r="H111" s="123">
        <v>14.010374747766491</v>
      </c>
      <c r="I111" s="123">
        <v>12.00842749760838</v>
      </c>
      <c r="J111" s="123">
        <v>13.426498596536288</v>
      </c>
      <c r="K111" s="123">
        <v>15.665950860352254</v>
      </c>
      <c r="L111" s="123">
        <v>12.848461766745656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18.77125026561226</v>
      </c>
      <c r="G116" s="102">
        <v>17.740387813676538</v>
      </c>
      <c r="H116" s="102">
        <v>17.626011127507727</v>
      </c>
      <c r="I116" s="102">
        <v>0</v>
      </c>
      <c r="J116" s="102">
        <v>17.964620154025148</v>
      </c>
      <c r="K116" s="102">
        <v>19.111432899608609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12.895745142477631</v>
      </c>
      <c r="G117" s="105">
        <v>12.402247454431349</v>
      </c>
      <c r="H117" s="105">
        <v>12.202556557895871</v>
      </c>
      <c r="I117" s="105">
        <v>12.00842749760838</v>
      </c>
      <c r="J117" s="105">
        <v>12.518874285038512</v>
      </c>
      <c r="K117" s="105">
        <v>13.368962834181353</v>
      </c>
      <c r="L117" s="105">
        <v>12.848461766745656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3.7273160764691124</v>
      </c>
      <c r="G118" s="99">
        <v>3.9967478495431696</v>
      </c>
      <c r="H118" s="99">
        <v>3.5778707121101228</v>
      </c>
      <c r="I118" s="99">
        <v>3.5516971124293861</v>
      </c>
      <c r="J118" s="99">
        <v>3.6341262248309509</v>
      </c>
      <c r="K118" s="99">
        <v>3.8988410443227717</v>
      </c>
      <c r="L118" s="99">
        <v>3.7577380979537796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9.1684290660085175</v>
      </c>
      <c r="G119" s="99">
        <v>8.4054996048881812</v>
      </c>
      <c r="H119" s="99">
        <v>8.6246858457857485</v>
      </c>
      <c r="I119" s="99">
        <v>8.4567303851789948</v>
      </c>
      <c r="J119" s="99">
        <v>8.8847480602075635</v>
      </c>
      <c r="K119" s="99">
        <v>9.4701217898585792</v>
      </c>
      <c r="L119" s="99">
        <v>9.0907236687918775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7.8157653342369713</v>
      </c>
      <c r="G120" s="123">
        <v>7.5523600731109539</v>
      </c>
      <c r="H120" s="123">
        <v>7.5465613959374878</v>
      </c>
      <c r="I120" s="123">
        <v>6.937095361656417</v>
      </c>
      <c r="J120" s="123">
        <v>6.7877286567407999</v>
      </c>
      <c r="K120" s="123">
        <v>7.1473192982422438</v>
      </c>
      <c r="L120" s="123">
        <v>6.6492890345189837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10.147102875078149</v>
      </c>
      <c r="G121" s="99">
        <v>9.2612280154425086</v>
      </c>
      <c r="H121" s="99">
        <v>8.9673416061386249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7.7362879180719322</v>
      </c>
      <c r="G122" s="110">
        <v>7.4455558267152329</v>
      </c>
      <c r="H122" s="110">
        <v>7.4173995586464763</v>
      </c>
      <c r="I122" s="110">
        <v>6.937095361656417</v>
      </c>
      <c r="J122" s="110">
        <v>6.7877286567407999</v>
      </c>
      <c r="K122" s="110">
        <v>7.1473192982422438</v>
      </c>
      <c r="L122" s="110">
        <v>6.6492890345189837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92.507299085267306</v>
      </c>
      <c r="D124" s="118">
        <f t="shared" si="42"/>
        <v>86.209355262381067</v>
      </c>
      <c r="E124" s="118">
        <f t="shared" si="42"/>
        <v>115.09588274750175</v>
      </c>
      <c r="F124" s="118">
        <f t="shared" si="42"/>
        <v>101.58128082479827</v>
      </c>
      <c r="G124" s="118">
        <f t="shared" si="42"/>
        <v>105.32617527333568</v>
      </c>
      <c r="H124" s="118">
        <f t="shared" si="42"/>
        <v>113.48339781758608</v>
      </c>
      <c r="I124" s="118">
        <f t="shared" si="42"/>
        <v>83.31950967934452</v>
      </c>
      <c r="J124" s="118">
        <f t="shared" si="42"/>
        <v>84.307213927753992</v>
      </c>
      <c r="K124" s="118">
        <f t="shared" si="42"/>
        <v>92.572447425276323</v>
      </c>
      <c r="L124" s="118">
        <f t="shared" si="42"/>
        <v>85.895982654355294</v>
      </c>
      <c r="M124" s="118">
        <f t="shared" si="42"/>
        <v>95.301842581377684</v>
      </c>
      <c r="N124" s="118">
        <f t="shared" si="42"/>
        <v>83.33791900304476</v>
      </c>
      <c r="O124" s="118">
        <f t="shared" si="42"/>
        <v>73.034839065893294</v>
      </c>
      <c r="P124" s="118">
        <f t="shared" si="42"/>
        <v>81.046312715280379</v>
      </c>
      <c r="Q124" s="118">
        <f t="shared" si="42"/>
        <v>79.510987869678686</v>
      </c>
      <c r="R124" s="118">
        <f t="shared" ref="R124:V124" si="43">R125+R128+R130+R139</f>
        <v>67.691864671246663</v>
      </c>
      <c r="S124" s="118">
        <f t="shared" si="43"/>
        <v>67.753148849563274</v>
      </c>
      <c r="T124" s="118">
        <f t="shared" si="43"/>
        <v>67.602451641840773</v>
      </c>
      <c r="U124" s="118">
        <f t="shared" si="43"/>
        <v>65.726544068018356</v>
      </c>
      <c r="V124" s="118">
        <f t="shared" si="43"/>
        <v>70.129198468435902</v>
      </c>
      <c r="W124" s="118">
        <f t="shared" ref="W124" si="44">W125+W128+W130+W139</f>
        <v>65.354229666689122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69.18109654183236</v>
      </c>
      <c r="D125" s="123">
        <f t="shared" si="45"/>
        <v>62.31672599363889</v>
      </c>
      <c r="E125" s="123">
        <f t="shared" si="45"/>
        <v>90.668023956361566</v>
      </c>
      <c r="F125" s="123">
        <f t="shared" si="45"/>
        <v>77.222825190300085</v>
      </c>
      <c r="G125" s="123">
        <f t="shared" si="45"/>
        <v>81.069718411758458</v>
      </c>
      <c r="H125" s="123">
        <f t="shared" si="45"/>
        <v>89.060652892188301</v>
      </c>
      <c r="I125" s="123">
        <f t="shared" si="45"/>
        <v>62.471584403479831</v>
      </c>
      <c r="J125" s="123">
        <f t="shared" si="45"/>
        <v>64.060810146338696</v>
      </c>
      <c r="K125" s="123">
        <f t="shared" si="45"/>
        <v>68.362640096346979</v>
      </c>
      <c r="L125" s="123">
        <f t="shared" si="45"/>
        <v>62.316613207099557</v>
      </c>
      <c r="M125" s="123">
        <f t="shared" si="45"/>
        <v>72.498864851503768</v>
      </c>
      <c r="N125" s="123">
        <f t="shared" si="45"/>
        <v>58.727264897852542</v>
      </c>
      <c r="O125" s="123">
        <f t="shared" si="45"/>
        <v>50.647632930827186</v>
      </c>
      <c r="P125" s="123">
        <f t="shared" si="45"/>
        <v>59.074385385155807</v>
      </c>
      <c r="Q125" s="123">
        <f t="shared" si="45"/>
        <v>58.382555733202949</v>
      </c>
      <c r="R125" s="123">
        <f t="shared" ref="R125:V125" si="46">SUM(R126:R127)</f>
        <v>44.75287737604075</v>
      </c>
      <c r="S125" s="123">
        <f t="shared" si="46"/>
        <v>43.511189852919799</v>
      </c>
      <c r="T125" s="123">
        <f t="shared" si="46"/>
        <v>45.019072833175095</v>
      </c>
      <c r="U125" s="123">
        <f t="shared" si="46"/>
        <v>42.366759131034257</v>
      </c>
      <c r="V125" s="123">
        <f t="shared" si="46"/>
        <v>44.902167692719246</v>
      </c>
      <c r="W125" s="123">
        <f t="shared" ref="W125" si="47">SUM(W126:W127)</f>
        <v>40.422328975079871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68.94910837814615</v>
      </c>
      <c r="D126" s="99">
        <v>62.10118655352705</v>
      </c>
      <c r="E126" s="99">
        <v>90.371915543880803</v>
      </c>
      <c r="F126" s="99">
        <v>76.953755400258217</v>
      </c>
      <c r="G126" s="99">
        <v>80.79073803408923</v>
      </c>
      <c r="H126" s="99">
        <v>88.761439577001482</v>
      </c>
      <c r="I126" s="99">
        <v>62.274436306454227</v>
      </c>
      <c r="J126" s="99">
        <v>63.857738258347503</v>
      </c>
      <c r="K126" s="99">
        <v>68.135008000864758</v>
      </c>
      <c r="L126" s="99">
        <v>62.120286109399835</v>
      </c>
      <c r="M126" s="99">
        <v>72.270463670892909</v>
      </c>
      <c r="N126" s="99">
        <v>58.562033578259104</v>
      </c>
      <c r="O126" s="99">
        <v>50.490440475341913</v>
      </c>
      <c r="P126" s="99">
        <v>58.8845590392879</v>
      </c>
      <c r="Q126" s="99">
        <v>58.20432645056809</v>
      </c>
      <c r="R126" s="99">
        <v>44.616482772166982</v>
      </c>
      <c r="S126" s="99">
        <v>43.378496413119422</v>
      </c>
      <c r="T126" s="99">
        <v>44.881817155655959</v>
      </c>
      <c r="U126" s="99">
        <v>42.23753549539493</v>
      </c>
      <c r="V126" s="99">
        <v>44.765040345834251</v>
      </c>
      <c r="W126" s="99">
        <v>40.29861439954604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0.23198816368621095</v>
      </c>
      <c r="D127" s="99">
        <v>0.21553944011183973</v>
      </c>
      <c r="E127" s="99">
        <v>0.29610841248076486</v>
      </c>
      <c r="F127" s="99">
        <v>0.26906979004187037</v>
      </c>
      <c r="G127" s="99">
        <v>0.27898037766923045</v>
      </c>
      <c r="H127" s="99">
        <v>0.29921331518681665</v>
      </c>
      <c r="I127" s="99">
        <v>0.19714809702560088</v>
      </c>
      <c r="J127" s="99">
        <v>0.20307188799119572</v>
      </c>
      <c r="K127" s="99">
        <v>0.22763209548221403</v>
      </c>
      <c r="L127" s="99">
        <v>0.19632709769972501</v>
      </c>
      <c r="M127" s="99">
        <v>0.22840118061085365</v>
      </c>
      <c r="N127" s="99">
        <v>0.16523131959343626</v>
      </c>
      <c r="O127" s="99">
        <v>0.15719245548527194</v>
      </c>
      <c r="P127" s="99">
        <v>0.18982634586790825</v>
      </c>
      <c r="Q127" s="99">
        <v>0.17822928263486063</v>
      </c>
      <c r="R127" s="99">
        <v>0.13639460387376967</v>
      </c>
      <c r="S127" s="99">
        <v>0.13269343980037421</v>
      </c>
      <c r="T127" s="99">
        <v>0.13725567751913567</v>
      </c>
      <c r="U127" s="99">
        <v>0.12922363563932754</v>
      </c>
      <c r="V127" s="99">
        <v>0.137127346884998</v>
      </c>
      <c r="W127" s="99">
        <v>0.1237145755338339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1.6806183756411974</v>
      </c>
      <c r="D128" s="123">
        <f t="shared" si="48"/>
        <v>0.9614154087922413</v>
      </c>
      <c r="E128" s="123">
        <f t="shared" si="48"/>
        <v>2.3774405599855455</v>
      </c>
      <c r="F128" s="123">
        <f t="shared" si="48"/>
        <v>1.0325631256906744</v>
      </c>
      <c r="G128" s="123">
        <f t="shared" si="48"/>
        <v>2.3949833568717955</v>
      </c>
      <c r="H128" s="123">
        <f t="shared" si="48"/>
        <v>2.8612599918867518</v>
      </c>
      <c r="I128" s="123">
        <f t="shared" si="48"/>
        <v>1.6174981371101924</v>
      </c>
      <c r="J128" s="123">
        <f t="shared" si="48"/>
        <v>0.34559649512292745</v>
      </c>
      <c r="K128" s="123">
        <f t="shared" si="48"/>
        <v>1.6657413232910652</v>
      </c>
      <c r="L128" s="123">
        <f t="shared" si="48"/>
        <v>2.3133885174857181</v>
      </c>
      <c r="M128" s="123">
        <f t="shared" si="48"/>
        <v>2.172970699969837</v>
      </c>
      <c r="N128" s="123">
        <f t="shared" si="48"/>
        <v>5.5727652813789152</v>
      </c>
      <c r="O128" s="123">
        <f t="shared" si="48"/>
        <v>1.4845161693100237</v>
      </c>
      <c r="P128" s="123">
        <f t="shared" si="48"/>
        <v>1.1271733457232846</v>
      </c>
      <c r="Q128" s="123">
        <f t="shared" si="48"/>
        <v>1.6581961403811611</v>
      </c>
      <c r="R128" s="123">
        <f t="shared" si="48"/>
        <v>2.5088755391830193</v>
      </c>
      <c r="S128" s="123">
        <f t="shared" si="48"/>
        <v>3.6169844032619181</v>
      </c>
      <c r="T128" s="123">
        <f t="shared" si="48"/>
        <v>2.074619745050768</v>
      </c>
      <c r="U128" s="123">
        <f t="shared" si="48"/>
        <v>2.3016095170559496</v>
      </c>
      <c r="V128" s="123">
        <f t="shared" si="48"/>
        <v>2.8207411681419887</v>
      </c>
      <c r="W128" s="123">
        <f t="shared" si="48"/>
        <v>2.2622573504927708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1.6806183756411974</v>
      </c>
      <c r="D129" s="99">
        <f>RES_hhdet_in_fech!D129/RES_summary!D$21</f>
        <v>0.9614154087922413</v>
      </c>
      <c r="E129" s="99">
        <f>RES_hhdet_in_fech!E129/RES_summary!E$21</f>
        <v>2.3774405599855455</v>
      </c>
      <c r="F129" s="99">
        <f>RES_hhdet_in_fech!F129/RES_summary!F$21</f>
        <v>1.0325631256906744</v>
      </c>
      <c r="G129" s="99">
        <f>RES_hhdet_in_fech!G129/RES_summary!G$21</f>
        <v>2.3949833568717955</v>
      </c>
      <c r="H129" s="99">
        <f>RES_hhdet_in_fech!H129/RES_summary!H$21</f>
        <v>2.8612599918867518</v>
      </c>
      <c r="I129" s="99">
        <f>RES_hhdet_in_fech!I129/RES_summary!I$21</f>
        <v>1.6174981371101924</v>
      </c>
      <c r="J129" s="99">
        <f>RES_hhdet_in_fech!J129/RES_summary!J$21</f>
        <v>0.34559649512292745</v>
      </c>
      <c r="K129" s="99">
        <f>RES_hhdet_in_fech!K129/RES_summary!K$21</f>
        <v>1.6657413232910652</v>
      </c>
      <c r="L129" s="99">
        <f>RES_hhdet_in_fech!L129/RES_summary!L$21</f>
        <v>2.3133885174857181</v>
      </c>
      <c r="M129" s="99">
        <f>RES_hhdet_in_fech!M129/RES_summary!M$21</f>
        <v>2.172970699969837</v>
      </c>
      <c r="N129" s="99">
        <f>RES_hhdet_in_fech!N129/RES_summary!N$21</f>
        <v>5.5727652813789152</v>
      </c>
      <c r="O129" s="99">
        <f>RES_hhdet_in_fech!O129/RES_summary!O$21</f>
        <v>1.4845161693100237</v>
      </c>
      <c r="P129" s="99">
        <f>RES_hhdet_in_fech!P129/RES_summary!P$21</f>
        <v>1.1271733457232846</v>
      </c>
      <c r="Q129" s="99">
        <f>RES_hhdet_in_fech!Q129/RES_summary!Q$21</f>
        <v>1.6581961403811611</v>
      </c>
      <c r="R129" s="99">
        <f>RES_hhdet_in_fech!R129/RES_summary!R$21</f>
        <v>2.5088755391830193</v>
      </c>
      <c r="S129" s="99">
        <f>RES_hhdet_in_fech!S129/RES_summary!S$21</f>
        <v>3.6169844032619181</v>
      </c>
      <c r="T129" s="99">
        <f>RES_hhdet_in_fech!T129/RES_summary!T$21</f>
        <v>2.074619745050768</v>
      </c>
      <c r="U129" s="99">
        <f>RES_hhdet_in_fech!U129/RES_summary!U$21</f>
        <v>2.3016095170559496</v>
      </c>
      <c r="V129" s="99">
        <f>RES_hhdet_in_fech!V129/RES_summary!V$21</f>
        <v>2.8207411681419887</v>
      </c>
      <c r="W129" s="99">
        <f>RES_hhdet_in_fech!W129/RES_summary!W$21</f>
        <v>2.2622573504927708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14.66949945256056</v>
      </c>
      <c r="D130" s="123">
        <v>15.247192453043526</v>
      </c>
      <c r="E130" s="123">
        <v>14.656747340419354</v>
      </c>
      <c r="F130" s="123">
        <v>15.510655263714503</v>
      </c>
      <c r="G130" s="123">
        <v>14.342618884837208</v>
      </c>
      <c r="H130" s="123">
        <v>14.07164035911461</v>
      </c>
      <c r="I130" s="123">
        <v>12.182069490409493</v>
      </c>
      <c r="J130" s="123">
        <v>13.007794657468768</v>
      </c>
      <c r="K130" s="123">
        <v>15.364594195696046</v>
      </c>
      <c r="L130" s="123">
        <v>14.495053050605396</v>
      </c>
      <c r="M130" s="123">
        <v>14.269641411775071</v>
      </c>
      <c r="N130" s="123">
        <v>12.982905636851731</v>
      </c>
      <c r="O130" s="123">
        <v>13.848798773103541</v>
      </c>
      <c r="P130" s="123">
        <v>13.766571723458075</v>
      </c>
      <c r="Q130" s="123">
        <v>12.643717395259241</v>
      </c>
      <c r="R130" s="123">
        <v>13.416947202657949</v>
      </c>
      <c r="S130" s="123">
        <v>13.645122550016948</v>
      </c>
      <c r="T130" s="123">
        <v>12.991613049151795</v>
      </c>
      <c r="U130" s="123">
        <v>13.336075289713646</v>
      </c>
      <c r="V130" s="123">
        <v>13.591867977992202</v>
      </c>
      <c r="W130" s="123">
        <v>14.365171312066327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14.810184468142971</v>
      </c>
      <c r="D131" s="99">
        <v>12.486966318507898</v>
      </c>
      <c r="E131" s="99">
        <v>16.083343627090802</v>
      </c>
      <c r="F131" s="99">
        <v>14.28291922940123</v>
      </c>
      <c r="G131" s="99">
        <v>13.895018013321312</v>
      </c>
      <c r="H131" s="99">
        <v>15.339522871799016</v>
      </c>
      <c r="I131" s="99">
        <v>11.963196038857204</v>
      </c>
      <c r="J131" s="99">
        <v>13.215500574841988</v>
      </c>
      <c r="K131" s="99">
        <v>15.976826323906298</v>
      </c>
      <c r="L131" s="99">
        <v>14.998947731344641</v>
      </c>
      <c r="M131" s="99">
        <v>12.978966528607341</v>
      </c>
      <c r="N131" s="99">
        <v>11.508947494927401</v>
      </c>
      <c r="O131" s="99">
        <v>14.087610887472898</v>
      </c>
      <c r="P131" s="99">
        <v>14.771367810317891</v>
      </c>
      <c r="Q131" s="99">
        <v>13.69430129108847</v>
      </c>
      <c r="R131" s="99">
        <v>13.139428181103991</v>
      </c>
      <c r="S131" s="99">
        <v>13.962998134645103</v>
      </c>
      <c r="T131" s="99">
        <v>13.797299498028893</v>
      </c>
      <c r="U131" s="99">
        <v>13.511628062822798</v>
      </c>
      <c r="V131" s="99">
        <v>13.943588958532024</v>
      </c>
      <c r="W131" s="99">
        <v>14.274035426037367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13.248514469669725</v>
      </c>
      <c r="F132" s="99">
        <v>0</v>
      </c>
      <c r="G132" s="99">
        <v>11.573840444957797</v>
      </c>
      <c r="H132" s="99">
        <v>12.746800179892837</v>
      </c>
      <c r="I132" s="99">
        <v>0</v>
      </c>
      <c r="J132" s="99">
        <v>11.010759740752894</v>
      </c>
      <c r="K132" s="99">
        <v>13.376765658377455</v>
      </c>
      <c r="L132" s="99">
        <v>12.591632618705699</v>
      </c>
      <c r="M132" s="99">
        <v>0</v>
      </c>
      <c r="N132" s="99">
        <v>9.633024297386596</v>
      </c>
      <c r="O132" s="99">
        <v>11.942204356791743</v>
      </c>
      <c r="P132" s="99">
        <v>12.61647273150396</v>
      </c>
      <c r="Q132" s="99">
        <v>11.751933858532681</v>
      </c>
      <c r="R132" s="99">
        <v>0</v>
      </c>
      <c r="S132" s="99">
        <v>12.194695975913488</v>
      </c>
      <c r="T132" s="99">
        <v>12.110143771326179</v>
      </c>
      <c r="U132" s="99">
        <v>11.899451604016932</v>
      </c>
      <c r="V132" s="99">
        <v>12.332661808321152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3.2052422837886101</v>
      </c>
      <c r="F133" s="102">
        <v>0</v>
      </c>
      <c r="G133" s="102">
        <v>3.1382195967630393</v>
      </c>
      <c r="H133" s="102">
        <v>3.1818277720694605</v>
      </c>
      <c r="I133" s="102">
        <v>0</v>
      </c>
      <c r="J133" s="102">
        <v>2.6227161160960342</v>
      </c>
      <c r="K133" s="102">
        <v>3.3104902624699193</v>
      </c>
      <c r="L133" s="102">
        <v>3.1138403056827948</v>
      </c>
      <c r="M133" s="102">
        <v>0</v>
      </c>
      <c r="N133" s="102">
        <v>1.8344883728416488</v>
      </c>
      <c r="O133" s="102">
        <v>2.6008475990481146</v>
      </c>
      <c r="P133" s="102">
        <v>2.7096479055552005</v>
      </c>
      <c r="Q133" s="102">
        <v>2.3561371773790607</v>
      </c>
      <c r="R133" s="102">
        <v>0</v>
      </c>
      <c r="S133" s="102">
        <v>2.8764596164795635</v>
      </c>
      <c r="T133" s="102">
        <v>2.7785356944171542</v>
      </c>
      <c r="U133" s="102">
        <v>2.6098238802319891</v>
      </c>
      <c r="V133" s="102">
        <v>2.6780076933423933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10.043272185881117</v>
      </c>
      <c r="F134" s="105">
        <v>0</v>
      </c>
      <c r="G134" s="105">
        <v>8.4356208481947554</v>
      </c>
      <c r="H134" s="105">
        <v>9.564972407823376</v>
      </c>
      <c r="I134" s="105">
        <v>0</v>
      </c>
      <c r="J134" s="105">
        <v>8.3880436246568575</v>
      </c>
      <c r="K134" s="105">
        <v>10.066275395907535</v>
      </c>
      <c r="L134" s="105">
        <v>9.4777923130229063</v>
      </c>
      <c r="M134" s="105">
        <v>0</v>
      </c>
      <c r="N134" s="105">
        <v>7.7985359245449457</v>
      </c>
      <c r="O134" s="105">
        <v>9.3413567577436272</v>
      </c>
      <c r="P134" s="105">
        <v>9.9068248259487586</v>
      </c>
      <c r="Q134" s="105">
        <v>9.3957966811536213</v>
      </c>
      <c r="R134" s="105">
        <v>0</v>
      </c>
      <c r="S134" s="105">
        <v>9.3182363594339215</v>
      </c>
      <c r="T134" s="105">
        <v>9.3316080769090242</v>
      </c>
      <c r="U134" s="105">
        <v>9.2896277237849407</v>
      </c>
      <c r="V134" s="105">
        <v>9.6546541149787579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18.76322591701387</v>
      </c>
      <c r="D135" s="102">
        <v>18.7817855023827</v>
      </c>
      <c r="E135" s="102">
        <v>18.513240371437536</v>
      </c>
      <c r="F135" s="102">
        <v>18.77125026561226</v>
      </c>
      <c r="G135" s="102">
        <v>17.740387813676531</v>
      </c>
      <c r="H135" s="102">
        <v>17.626011127507724</v>
      </c>
      <c r="I135" s="102">
        <v>17.260372692904234</v>
      </c>
      <c r="J135" s="102">
        <v>17.964620154025148</v>
      </c>
      <c r="K135" s="102">
        <v>19.111432899608605</v>
      </c>
      <c r="L135" s="102">
        <v>18.292954702364408</v>
      </c>
      <c r="M135" s="102">
        <v>17.786536371614133</v>
      </c>
      <c r="N135" s="102">
        <v>16.756058439314135</v>
      </c>
      <c r="O135" s="102">
        <v>16.826366539292572</v>
      </c>
      <c r="P135" s="102">
        <v>16.540644994746614</v>
      </c>
      <c r="Q135" s="102">
        <v>16.158831689199317</v>
      </c>
      <c r="R135" s="102">
        <v>16.567836057737249</v>
      </c>
      <c r="S135" s="102">
        <v>16.292612015911764</v>
      </c>
      <c r="T135" s="102">
        <v>15.543685820523693</v>
      </c>
      <c r="U135" s="102">
        <v>15.544694156419569</v>
      </c>
      <c r="V135" s="102">
        <v>15.538078910655342</v>
      </c>
      <c r="W135" s="102">
        <v>16.436771520635478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12.797925425651625</v>
      </c>
      <c r="D136" s="105">
        <v>12.867027888650787</v>
      </c>
      <c r="E136" s="105">
        <v>12.666167239332886</v>
      </c>
      <c r="F136" s="105">
        <v>12.895745142477628</v>
      </c>
      <c r="G136" s="105">
        <v>12.40224745443135</v>
      </c>
      <c r="H136" s="105">
        <v>12.202556557895875</v>
      </c>
      <c r="I136" s="105">
        <v>12.00842749760838</v>
      </c>
      <c r="J136" s="105">
        <v>12.518874285038514</v>
      </c>
      <c r="K136" s="105">
        <v>13.36896283418135</v>
      </c>
      <c r="L136" s="105">
        <v>12.848461766745658</v>
      </c>
      <c r="M136" s="105">
        <v>12.535220442012621</v>
      </c>
      <c r="N136" s="105">
        <v>11.720332868568107</v>
      </c>
      <c r="O136" s="105">
        <v>12.051687430748483</v>
      </c>
      <c r="P136" s="105">
        <v>12.093616168032515</v>
      </c>
      <c r="Q136" s="105">
        <v>12.074054149689418</v>
      </c>
      <c r="R136" s="105">
        <v>12.728417662353928</v>
      </c>
      <c r="S136" s="105">
        <v>12.716632705307866</v>
      </c>
      <c r="T136" s="105">
        <v>12.284416577450928</v>
      </c>
      <c r="U136" s="105">
        <v>12.361748315427404</v>
      </c>
      <c r="V136" s="105">
        <v>12.442119612710629</v>
      </c>
      <c r="W136" s="105">
        <v>13.240731368727223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3.6770376723305063</v>
      </c>
      <c r="D137" s="99">
        <v>3.772653747193278</v>
      </c>
      <c r="E137" s="99">
        <v>3.5978378364014882</v>
      </c>
      <c r="F137" s="99">
        <v>3.7273160764691116</v>
      </c>
      <c r="G137" s="99">
        <v>3.9967478495431683</v>
      </c>
      <c r="H137" s="99">
        <v>3.5778707121101223</v>
      </c>
      <c r="I137" s="99">
        <v>3.5516971124293857</v>
      </c>
      <c r="J137" s="99">
        <v>3.6341262248309518</v>
      </c>
      <c r="K137" s="99">
        <v>3.8988410443227712</v>
      </c>
      <c r="L137" s="99">
        <v>3.7577380979537796</v>
      </c>
      <c r="M137" s="99">
        <v>3.5705810842897936</v>
      </c>
      <c r="N137" s="99">
        <v>2.7994803434696638</v>
      </c>
      <c r="O137" s="99">
        <v>3.0664271846666917</v>
      </c>
      <c r="P137" s="99">
        <v>2.9609063991268241</v>
      </c>
      <c r="Q137" s="99">
        <v>2.7772294079896884</v>
      </c>
      <c r="R137" s="99">
        <v>3.3386234821782641</v>
      </c>
      <c r="S137" s="99">
        <v>3.3827599563200912</v>
      </c>
      <c r="T137" s="99">
        <v>3.14722283659987</v>
      </c>
      <c r="U137" s="99">
        <v>3.0255847805438463</v>
      </c>
      <c r="V137" s="99">
        <v>2.9716140390496921</v>
      </c>
      <c r="W137" s="99">
        <v>3.2219166371589663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9.1208877533211172</v>
      </c>
      <c r="D138" s="99">
        <v>9.0943741414575108</v>
      </c>
      <c r="E138" s="99">
        <v>9.068329402931397</v>
      </c>
      <c r="F138" s="99">
        <v>9.1684290660085157</v>
      </c>
      <c r="G138" s="99">
        <v>8.4054996048881847</v>
      </c>
      <c r="H138" s="99">
        <v>8.624685845785752</v>
      </c>
      <c r="I138" s="99">
        <v>8.4567303851789948</v>
      </c>
      <c r="J138" s="99">
        <v>8.8847480602075635</v>
      </c>
      <c r="K138" s="99">
        <v>9.4701217898585774</v>
      </c>
      <c r="L138" s="99">
        <v>9.0907236687918758</v>
      </c>
      <c r="M138" s="99">
        <v>8.9646393577228238</v>
      </c>
      <c r="N138" s="99">
        <v>8.9208525250984447</v>
      </c>
      <c r="O138" s="99">
        <v>8.9852602460817899</v>
      </c>
      <c r="P138" s="99">
        <v>9.1327097689056878</v>
      </c>
      <c r="Q138" s="99">
        <v>9.2968247416997318</v>
      </c>
      <c r="R138" s="99">
        <v>9.3897941801756648</v>
      </c>
      <c r="S138" s="99">
        <v>9.3338727489877726</v>
      </c>
      <c r="T138" s="99">
        <v>9.1371937408510568</v>
      </c>
      <c r="U138" s="99">
        <v>9.3361635348835588</v>
      </c>
      <c r="V138" s="99">
        <v>9.4705055736609367</v>
      </c>
      <c r="W138" s="99">
        <v>10.018814731568257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6.9760847152331813</v>
      </c>
      <c r="D139" s="123">
        <v>7.6840214069064157</v>
      </c>
      <c r="E139" s="123">
        <v>7.3936708907352742</v>
      </c>
      <c r="F139" s="123">
        <v>7.8152372450930176</v>
      </c>
      <c r="G139" s="123">
        <v>7.5188546198682253</v>
      </c>
      <c r="H139" s="123">
        <v>7.4898445743964173</v>
      </c>
      <c r="I139" s="123">
        <v>7.0483576483450054</v>
      </c>
      <c r="J139" s="123">
        <v>6.8930126288236027</v>
      </c>
      <c r="K139" s="123">
        <v>7.1794718099422479</v>
      </c>
      <c r="L139" s="123">
        <v>6.7709278791646286</v>
      </c>
      <c r="M139" s="123">
        <v>6.3603656181290029</v>
      </c>
      <c r="N139" s="123">
        <v>6.0549831869615751</v>
      </c>
      <c r="O139" s="123">
        <v>7.0538911926525465</v>
      </c>
      <c r="P139" s="123">
        <v>7.0781822609432119</v>
      </c>
      <c r="Q139" s="123">
        <v>6.8265186008353291</v>
      </c>
      <c r="R139" s="123">
        <v>7.0131645533649447</v>
      </c>
      <c r="S139" s="123">
        <v>6.9798520433646152</v>
      </c>
      <c r="T139" s="123">
        <v>7.5171460144631137</v>
      </c>
      <c r="U139" s="123">
        <v>7.7221001302145007</v>
      </c>
      <c r="V139" s="123">
        <v>8.8144216295824727</v>
      </c>
      <c r="W139" s="123">
        <v>8.3044720290501601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9.0929534077146243</v>
      </c>
      <c r="D140" s="99">
        <v>9.4259003026906001</v>
      </c>
      <c r="E140" s="99">
        <v>9.0320023570195822</v>
      </c>
      <c r="F140" s="99">
        <v>10.147102875078149</v>
      </c>
      <c r="G140" s="99">
        <v>9.2612280154425068</v>
      </c>
      <c r="H140" s="99">
        <v>8.9673416061386266</v>
      </c>
      <c r="I140" s="99">
        <v>9.1634427022270852</v>
      </c>
      <c r="J140" s="99">
        <v>9.0646700263182236</v>
      </c>
      <c r="K140" s="99">
        <v>7.9602618162867591</v>
      </c>
      <c r="L140" s="99">
        <v>9.7492907664439947</v>
      </c>
      <c r="M140" s="99">
        <v>9.02400264843447</v>
      </c>
      <c r="N140" s="99">
        <v>2.8157988753600098</v>
      </c>
      <c r="O140" s="99">
        <v>10.190471779817361</v>
      </c>
      <c r="P140" s="99">
        <v>9.8795596626230342</v>
      </c>
      <c r="Q140" s="99">
        <v>8.6473732578373017</v>
      </c>
      <c r="R140" s="99">
        <v>8.1311481902677567</v>
      </c>
      <c r="S140" s="99">
        <v>8.0628087256289298</v>
      </c>
      <c r="T140" s="99">
        <v>9.6822893681725226</v>
      </c>
      <c r="U140" s="99">
        <v>9.9753010401724396</v>
      </c>
      <c r="V140" s="99">
        <v>11.160886343138207</v>
      </c>
      <c r="W140" s="99">
        <v>10.727249841526664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6.9062074962580651</v>
      </c>
      <c r="D141" s="110">
        <v>7.6425321669760962</v>
      </c>
      <c r="E141" s="110">
        <v>7.3424598064107078</v>
      </c>
      <c r="F141" s="110">
        <v>7.7362879180719331</v>
      </c>
      <c r="G141" s="110">
        <v>7.4455558267152329</v>
      </c>
      <c r="H141" s="110">
        <v>7.4173995586464763</v>
      </c>
      <c r="I141" s="110">
        <v>6.9370953616564162</v>
      </c>
      <c r="J141" s="110">
        <v>6.7877286567407982</v>
      </c>
      <c r="K141" s="110">
        <v>7.1473192982422438</v>
      </c>
      <c r="L141" s="110">
        <v>6.6492890345189837</v>
      </c>
      <c r="M141" s="110">
        <v>6.2206199551717996</v>
      </c>
      <c r="N141" s="110">
        <v>6.2901036831525277</v>
      </c>
      <c r="O141" s="110">
        <v>6.5288112322212122</v>
      </c>
      <c r="P141" s="110">
        <v>6.5842755014183965</v>
      </c>
      <c r="Q141" s="110">
        <v>6.5291216922957167</v>
      </c>
      <c r="R141" s="110">
        <v>6.8686986817744762</v>
      </c>
      <c r="S141" s="110">
        <v>6.7454097725887134</v>
      </c>
      <c r="T141" s="110">
        <v>6.6633923289047949</v>
      </c>
      <c r="U141" s="110">
        <v>6.7917284999151821</v>
      </c>
      <c r="V141" s="110">
        <v>7.7648202093252836</v>
      </c>
      <c r="W141" s="110">
        <v>7.5255174604997945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67.958235027270675</v>
      </c>
      <c r="D143" s="118">
        <f t="shared" si="49"/>
        <v>64.230227788999983</v>
      </c>
      <c r="E143" s="118">
        <f t="shared" si="49"/>
        <v>74.854792938762557</v>
      </c>
      <c r="F143" s="118">
        <f t="shared" si="49"/>
        <v>64.049453355262187</v>
      </c>
      <c r="G143" s="118">
        <f t="shared" si="49"/>
        <v>59.753471638867559</v>
      </c>
      <c r="H143" s="118">
        <f t="shared" si="49"/>
        <v>61.006129842773838</v>
      </c>
      <c r="I143" s="118">
        <f t="shared" si="49"/>
        <v>60.744788908228919</v>
      </c>
      <c r="J143" s="118">
        <f t="shared" si="49"/>
        <v>46.588094107874753</v>
      </c>
      <c r="K143" s="118">
        <f t="shared" si="49"/>
        <v>49.820891337724873</v>
      </c>
      <c r="L143" s="118">
        <f t="shared" si="49"/>
        <v>48.370209755392715</v>
      </c>
      <c r="M143" s="118">
        <f t="shared" si="49"/>
        <v>50.59350295419425</v>
      </c>
      <c r="N143" s="118">
        <f t="shared" si="49"/>
        <v>53.595458527847512</v>
      </c>
      <c r="O143" s="118">
        <f t="shared" si="49"/>
        <v>39.592911638134716</v>
      </c>
      <c r="P143" s="118">
        <f t="shared" si="49"/>
        <v>35.547219142016161</v>
      </c>
      <c r="Q143" s="118">
        <f t="shared" si="49"/>
        <v>40.157376518880753</v>
      </c>
      <c r="R143" s="118">
        <f t="shared" ref="R143:V143" si="50">R144+R146+R148+R157</f>
        <v>41.234321810039482</v>
      </c>
      <c r="S143" s="118">
        <f t="shared" si="50"/>
        <v>41.399175356833823</v>
      </c>
      <c r="T143" s="118">
        <f t="shared" si="50"/>
        <v>37.402999856959774</v>
      </c>
      <c r="U143" s="118">
        <f t="shared" si="50"/>
        <v>40.655552371368543</v>
      </c>
      <c r="V143" s="118">
        <f t="shared" si="50"/>
        <v>40.504604838248582</v>
      </c>
      <c r="W143" s="118">
        <f t="shared" ref="W143" si="51">W144+W146+W148+W157</f>
        <v>40.670510935237004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33.865178972214089</v>
      </c>
      <c r="D144" s="123">
        <f t="shared" si="52"/>
        <v>31.448618095452947</v>
      </c>
      <c r="E144" s="123">
        <f t="shared" si="52"/>
        <v>39.163119188237708</v>
      </c>
      <c r="F144" s="123">
        <f t="shared" si="52"/>
        <v>32.606350892864889</v>
      </c>
      <c r="G144" s="123">
        <f t="shared" si="52"/>
        <v>29.53052399697771</v>
      </c>
      <c r="H144" s="123">
        <f t="shared" si="52"/>
        <v>29.862429338884407</v>
      </c>
      <c r="I144" s="123">
        <f t="shared" si="52"/>
        <v>27.800073773913681</v>
      </c>
      <c r="J144" s="123">
        <f t="shared" si="52"/>
        <v>23.40131507063132</v>
      </c>
      <c r="K144" s="123">
        <f t="shared" si="52"/>
        <v>18.959819439838387</v>
      </c>
      <c r="L144" s="123">
        <f t="shared" si="52"/>
        <v>16.442653718872755</v>
      </c>
      <c r="M144" s="123">
        <f t="shared" si="52"/>
        <v>19.810943986191852</v>
      </c>
      <c r="N144" s="123">
        <f t="shared" si="52"/>
        <v>18.420644334090397</v>
      </c>
      <c r="O144" s="123">
        <f t="shared" si="52"/>
        <v>9.4568998834451445</v>
      </c>
      <c r="P144" s="123">
        <f t="shared" si="52"/>
        <v>8.4667678067518803</v>
      </c>
      <c r="Q144" s="123">
        <f t="shared" si="52"/>
        <v>12.603037171736078</v>
      </c>
      <c r="R144" s="123">
        <f t="shared" si="52"/>
        <v>10.744965141408329</v>
      </c>
      <c r="S144" s="123">
        <f t="shared" si="52"/>
        <v>10.240672717018855</v>
      </c>
      <c r="T144" s="123">
        <f t="shared" si="52"/>
        <v>9.5988075373166932</v>
      </c>
      <c r="U144" s="123">
        <f t="shared" si="52"/>
        <v>8.9036943887912585</v>
      </c>
      <c r="V144" s="123">
        <f t="shared" si="52"/>
        <v>9.2007301035400992</v>
      </c>
      <c r="W144" s="123">
        <f t="shared" si="52"/>
        <v>9.559763665799073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33.865178972214089</v>
      </c>
      <c r="D145" s="99">
        <v>31.448618095452947</v>
      </c>
      <c r="E145" s="99">
        <v>39.163119188237708</v>
      </c>
      <c r="F145" s="99">
        <v>32.606350892864889</v>
      </c>
      <c r="G145" s="99">
        <v>29.53052399697771</v>
      </c>
      <c r="H145" s="99">
        <v>29.862429338884407</v>
      </c>
      <c r="I145" s="99">
        <v>27.800073773913681</v>
      </c>
      <c r="J145" s="99">
        <v>23.40131507063132</v>
      </c>
      <c r="K145" s="99">
        <v>18.959819439838387</v>
      </c>
      <c r="L145" s="99">
        <v>16.442653718872755</v>
      </c>
      <c r="M145" s="99">
        <v>19.810943986191852</v>
      </c>
      <c r="N145" s="99">
        <v>18.420644334090397</v>
      </c>
      <c r="O145" s="99">
        <v>9.4568998834451445</v>
      </c>
      <c r="P145" s="99">
        <v>8.4667678067518803</v>
      </c>
      <c r="Q145" s="99">
        <v>12.603037171736078</v>
      </c>
      <c r="R145" s="99">
        <v>10.744965141408329</v>
      </c>
      <c r="S145" s="99">
        <v>10.240672717018855</v>
      </c>
      <c r="T145" s="99">
        <v>9.5988075373166932</v>
      </c>
      <c r="U145" s="99">
        <v>8.9036943887912585</v>
      </c>
      <c r="V145" s="99">
        <v>9.2007301035400992</v>
      </c>
      <c r="W145" s="99">
        <v>9.559763665799073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12.388709707564226</v>
      </c>
      <c r="D146" s="123">
        <f t="shared" si="53"/>
        <v>9.6227136392972632</v>
      </c>
      <c r="E146" s="123">
        <f t="shared" si="53"/>
        <v>13.70102670304542</v>
      </c>
      <c r="F146" s="123">
        <f t="shared" si="53"/>
        <v>7.9678304961673234</v>
      </c>
      <c r="G146" s="123">
        <f t="shared" si="53"/>
        <v>8.2898901801778688</v>
      </c>
      <c r="H146" s="123">
        <f t="shared" si="53"/>
        <v>9.6118404695869994</v>
      </c>
      <c r="I146" s="123">
        <f t="shared" si="53"/>
        <v>13.698944713111169</v>
      </c>
      <c r="J146" s="123">
        <f t="shared" si="53"/>
        <v>3.2996899715735108</v>
      </c>
      <c r="K146" s="123">
        <f t="shared" si="53"/>
        <v>8.3743488641508534</v>
      </c>
      <c r="L146" s="123">
        <f t="shared" si="53"/>
        <v>10.700433285700218</v>
      </c>
      <c r="M146" s="123">
        <f t="shared" si="53"/>
        <v>9.9438179455320892</v>
      </c>
      <c r="N146" s="123">
        <f t="shared" si="53"/>
        <v>15.641493488577344</v>
      </c>
      <c r="O146" s="123">
        <f t="shared" si="53"/>
        <v>9.3358242858215696</v>
      </c>
      <c r="P146" s="123">
        <f t="shared" si="53"/>
        <v>6.7037214538244845</v>
      </c>
      <c r="Q146" s="123">
        <f t="shared" si="53"/>
        <v>8.2655228199201289</v>
      </c>
      <c r="R146" s="123">
        <f t="shared" si="53"/>
        <v>10.006600777780978</v>
      </c>
      <c r="S146" s="123">
        <f t="shared" si="53"/>
        <v>10.648615570854492</v>
      </c>
      <c r="T146" s="123">
        <f t="shared" si="53"/>
        <v>7.6049258455894915</v>
      </c>
      <c r="U146" s="123">
        <f t="shared" si="53"/>
        <v>10.774633860789809</v>
      </c>
      <c r="V146" s="123">
        <f t="shared" si="53"/>
        <v>9.2906197298232218</v>
      </c>
      <c r="W146" s="123">
        <f t="shared" si="53"/>
        <v>8.3326076418339259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12.388709707564226</v>
      </c>
      <c r="D147" s="99">
        <f>RES_hhdet_in_fech!D147/RES_summary!D$21</f>
        <v>9.6227136392972632</v>
      </c>
      <c r="E147" s="99">
        <f>RES_hhdet_in_fech!E147/RES_summary!E$21</f>
        <v>13.70102670304542</v>
      </c>
      <c r="F147" s="99">
        <f>RES_hhdet_in_fech!F147/RES_summary!F$21</f>
        <v>7.9678304961673234</v>
      </c>
      <c r="G147" s="99">
        <f>RES_hhdet_in_fech!G147/RES_summary!G$21</f>
        <v>8.2898901801778688</v>
      </c>
      <c r="H147" s="99">
        <f>RES_hhdet_in_fech!H147/RES_summary!H$21</f>
        <v>9.6118404695869994</v>
      </c>
      <c r="I147" s="99">
        <f>RES_hhdet_in_fech!I147/RES_summary!I$21</f>
        <v>13.698944713111169</v>
      </c>
      <c r="J147" s="99">
        <f>RES_hhdet_in_fech!J147/RES_summary!J$21</f>
        <v>3.2996899715735108</v>
      </c>
      <c r="K147" s="99">
        <f>RES_hhdet_in_fech!K147/RES_summary!K$21</f>
        <v>8.3743488641508534</v>
      </c>
      <c r="L147" s="99">
        <f>RES_hhdet_in_fech!L147/RES_summary!L$21</f>
        <v>10.700433285700218</v>
      </c>
      <c r="M147" s="99">
        <f>RES_hhdet_in_fech!M147/RES_summary!M$21</f>
        <v>9.9438179455320892</v>
      </c>
      <c r="N147" s="99">
        <f>RES_hhdet_in_fech!N147/RES_summary!N$21</f>
        <v>15.641493488577344</v>
      </c>
      <c r="O147" s="99">
        <f>RES_hhdet_in_fech!O147/RES_summary!O$21</f>
        <v>9.3358242858215696</v>
      </c>
      <c r="P147" s="99">
        <f>RES_hhdet_in_fech!P147/RES_summary!P$21</f>
        <v>6.7037214538244845</v>
      </c>
      <c r="Q147" s="99">
        <f>RES_hhdet_in_fech!Q147/RES_summary!Q$21</f>
        <v>8.2655228199201289</v>
      </c>
      <c r="R147" s="99">
        <f>RES_hhdet_in_fech!R147/RES_summary!R$21</f>
        <v>10.006600777780978</v>
      </c>
      <c r="S147" s="99">
        <f>RES_hhdet_in_fech!S147/RES_summary!S$21</f>
        <v>10.648615570854492</v>
      </c>
      <c r="T147" s="99">
        <f>RES_hhdet_in_fech!T147/RES_summary!T$21</f>
        <v>7.6049258455894915</v>
      </c>
      <c r="U147" s="99">
        <f>RES_hhdet_in_fech!U147/RES_summary!U$21</f>
        <v>10.774633860789809</v>
      </c>
      <c r="V147" s="99">
        <f>RES_hhdet_in_fech!V147/RES_summary!V$21</f>
        <v>9.2906197298232218</v>
      </c>
      <c r="W147" s="99">
        <f>RES_hhdet_in_fech!W147/RES_summary!W$21</f>
        <v>8.3326076418339259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14.727514282323614</v>
      </c>
      <c r="D148" s="123">
        <v>15.475075701021927</v>
      </c>
      <c r="E148" s="123">
        <v>14.597277458186587</v>
      </c>
      <c r="F148" s="123">
        <v>15.660204935101872</v>
      </c>
      <c r="G148" s="123">
        <v>14.413690000188312</v>
      </c>
      <c r="H148" s="123">
        <v>14.041882933485191</v>
      </c>
      <c r="I148" s="123">
        <v>12.197357692519118</v>
      </c>
      <c r="J148" s="123">
        <v>12.994210332733706</v>
      </c>
      <c r="K148" s="123">
        <v>15.307483256634134</v>
      </c>
      <c r="L148" s="123">
        <v>14.455861241411531</v>
      </c>
      <c r="M148" s="123">
        <v>14.477788755528675</v>
      </c>
      <c r="N148" s="123">
        <v>13.47899607623836</v>
      </c>
      <c r="O148" s="123">
        <v>13.746370443847205</v>
      </c>
      <c r="P148" s="123">
        <v>13.297932070600067</v>
      </c>
      <c r="Q148" s="123">
        <v>12.462096716201225</v>
      </c>
      <c r="R148" s="123">
        <v>13.469707666743933</v>
      </c>
      <c r="S148" s="123">
        <v>13.530096262720695</v>
      </c>
      <c r="T148" s="123">
        <v>12.682224319612116</v>
      </c>
      <c r="U148" s="123">
        <v>13.255764201300545</v>
      </c>
      <c r="V148" s="123">
        <v>13.200894308962365</v>
      </c>
      <c r="W148" s="123">
        <v>14.475834801248542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20.940526259311845</v>
      </c>
      <c r="D149" s="99">
        <v>21.363988195251412</v>
      </c>
      <c r="E149" s="99">
        <v>21.237116090774066</v>
      </c>
      <c r="F149" s="99">
        <v>21.201622635535031</v>
      </c>
      <c r="G149" s="99">
        <v>20.463862039282702</v>
      </c>
      <c r="H149" s="99">
        <v>20.200313499200679</v>
      </c>
      <c r="I149" s="99">
        <v>18.92870420418911</v>
      </c>
      <c r="J149" s="99">
        <v>19.998694939432138</v>
      </c>
      <c r="K149" s="99">
        <v>21.056789951453283</v>
      </c>
      <c r="L149" s="99">
        <v>19.499559827954094</v>
      </c>
      <c r="M149" s="99">
        <v>15.83545630183621</v>
      </c>
      <c r="N149" s="99">
        <v>13.648080622046479</v>
      </c>
      <c r="O149" s="99">
        <v>19.753532550805371</v>
      </c>
      <c r="P149" s="99">
        <v>18.419571585974587</v>
      </c>
      <c r="Q149" s="99">
        <v>16.706728226623714</v>
      </c>
      <c r="R149" s="99">
        <v>15.993593679111941</v>
      </c>
      <c r="S149" s="99">
        <v>16.195847662454618</v>
      </c>
      <c r="T149" s="99">
        <v>15.75820727586634</v>
      </c>
      <c r="U149" s="99">
        <v>15.600720629940021</v>
      </c>
      <c r="V149" s="99">
        <v>15.77750310850902</v>
      </c>
      <c r="W149" s="99">
        <v>16.041575863483263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13.518328736201937</v>
      </c>
      <c r="E150" s="99">
        <v>13.418305233686191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13.641712264200457</v>
      </c>
      <c r="P150" s="99">
        <v>13.160582437094565</v>
      </c>
      <c r="Q150" s="99">
        <v>12.270478185032587</v>
      </c>
      <c r="R150" s="99">
        <v>12.137264617139296</v>
      </c>
      <c r="S150" s="99">
        <v>12.558084527981769</v>
      </c>
      <c r="T150" s="99">
        <v>12.405335035210532</v>
      </c>
      <c r="U150" s="99">
        <v>12.426530179514709</v>
      </c>
      <c r="V150" s="99">
        <v>12.69942635068516</v>
      </c>
      <c r="W150" s="99">
        <v>12.984716939870767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4.302706055376686</v>
      </c>
      <c r="E151" s="102">
        <v>4.1548634269733533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3.6702323404073698</v>
      </c>
      <c r="P151" s="102">
        <v>3.3254040926127915</v>
      </c>
      <c r="Q151" s="102">
        <v>2.8235540956832264</v>
      </c>
      <c r="R151" s="102">
        <v>3.1434196330255535</v>
      </c>
      <c r="S151" s="102">
        <v>3.2764050353856993</v>
      </c>
      <c r="T151" s="102">
        <v>3.1122403311668414</v>
      </c>
      <c r="U151" s="102">
        <v>2.9729745707592716</v>
      </c>
      <c r="V151" s="102">
        <v>2.9768706548146953</v>
      </c>
      <c r="W151" s="102">
        <v>3.0979296636960139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9.2156226808252502</v>
      </c>
      <c r="E152" s="105">
        <v>9.263441806712839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9.9714799237930869</v>
      </c>
      <c r="P152" s="105">
        <v>9.8351783444817755</v>
      </c>
      <c r="Q152" s="105">
        <v>9.4469240893493573</v>
      </c>
      <c r="R152" s="105">
        <v>8.9938449841137427</v>
      </c>
      <c r="S152" s="105">
        <v>9.2816794925960711</v>
      </c>
      <c r="T152" s="105">
        <v>9.2930947040436909</v>
      </c>
      <c r="U152" s="105">
        <v>9.4535556087554387</v>
      </c>
      <c r="V152" s="105">
        <v>9.7225556958704615</v>
      </c>
      <c r="W152" s="105">
        <v>9.8867872761747524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18.763225917013873</v>
      </c>
      <c r="D153" s="102">
        <v>18.781785502382707</v>
      </c>
      <c r="E153" s="102">
        <v>18.513240371437536</v>
      </c>
      <c r="F153" s="102">
        <v>18.77125026561226</v>
      </c>
      <c r="G153" s="102">
        <v>17.740387813676534</v>
      </c>
      <c r="H153" s="102">
        <v>17.626011127507731</v>
      </c>
      <c r="I153" s="102">
        <v>17.260372692904237</v>
      </c>
      <c r="J153" s="102">
        <v>17.964620154025148</v>
      </c>
      <c r="K153" s="102">
        <v>19.111432899608609</v>
      </c>
      <c r="L153" s="102">
        <v>18.292954702364408</v>
      </c>
      <c r="M153" s="102">
        <v>17.786536371614133</v>
      </c>
      <c r="N153" s="102">
        <v>16.756058439314135</v>
      </c>
      <c r="O153" s="102">
        <v>16.826366539292572</v>
      </c>
      <c r="P153" s="102">
        <v>16.540644994746618</v>
      </c>
      <c r="Q153" s="102">
        <v>16.158831689199317</v>
      </c>
      <c r="R153" s="102">
        <v>16.567836057737249</v>
      </c>
      <c r="S153" s="102">
        <v>16.292612015911772</v>
      </c>
      <c r="T153" s="102">
        <v>15.543685820523692</v>
      </c>
      <c r="U153" s="102">
        <v>15.544694156419569</v>
      </c>
      <c r="V153" s="102">
        <v>15.538078910655345</v>
      </c>
      <c r="W153" s="102">
        <v>16.436771520635475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12.797925425651622</v>
      </c>
      <c r="D154" s="105">
        <v>12.867027888650792</v>
      </c>
      <c r="E154" s="105">
        <v>12.666167239332887</v>
      </c>
      <c r="F154" s="105">
        <v>12.895745142477631</v>
      </c>
      <c r="G154" s="105">
        <v>12.40224745443135</v>
      </c>
      <c r="H154" s="105">
        <v>12.202556557895869</v>
      </c>
      <c r="I154" s="105">
        <v>12.008427497608384</v>
      </c>
      <c r="J154" s="105">
        <v>12.518874285038514</v>
      </c>
      <c r="K154" s="105">
        <v>13.36896283418135</v>
      </c>
      <c r="L154" s="105">
        <v>12.848461766745654</v>
      </c>
      <c r="M154" s="105">
        <v>12.535220442012623</v>
      </c>
      <c r="N154" s="105">
        <v>11.720332868568105</v>
      </c>
      <c r="O154" s="105">
        <v>12.05168743074848</v>
      </c>
      <c r="P154" s="105">
        <v>12.093616168032515</v>
      </c>
      <c r="Q154" s="105">
        <v>12.07405414968942</v>
      </c>
      <c r="R154" s="105">
        <v>12.728417662353928</v>
      </c>
      <c r="S154" s="105">
        <v>12.716632705307866</v>
      </c>
      <c r="T154" s="105">
        <v>12.28441657745093</v>
      </c>
      <c r="U154" s="105">
        <v>12.361748315427409</v>
      </c>
      <c r="V154" s="105">
        <v>12.442119612710629</v>
      </c>
      <c r="W154" s="105">
        <v>13.240731368727225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3.6770376723305058</v>
      </c>
      <c r="D155" s="99">
        <v>3.7726537471932788</v>
      </c>
      <c r="E155" s="99">
        <v>3.5978378364014887</v>
      </c>
      <c r="F155" s="99">
        <v>3.7273160764691124</v>
      </c>
      <c r="G155" s="99">
        <v>3.9967478495431688</v>
      </c>
      <c r="H155" s="99">
        <v>3.5778707121101228</v>
      </c>
      <c r="I155" s="99">
        <v>3.5516971124293861</v>
      </c>
      <c r="J155" s="99">
        <v>3.63412622483095</v>
      </c>
      <c r="K155" s="99">
        <v>3.8988410443227712</v>
      </c>
      <c r="L155" s="99">
        <v>3.7577380979537791</v>
      </c>
      <c r="M155" s="99">
        <v>3.5705810842897932</v>
      </c>
      <c r="N155" s="99">
        <v>2.7994803434696633</v>
      </c>
      <c r="O155" s="99">
        <v>3.0664271846666904</v>
      </c>
      <c r="P155" s="99">
        <v>2.9609063991268236</v>
      </c>
      <c r="Q155" s="99">
        <v>2.7772294079896884</v>
      </c>
      <c r="R155" s="99">
        <v>3.3386234821782641</v>
      </c>
      <c r="S155" s="99">
        <v>3.3827599563200921</v>
      </c>
      <c r="T155" s="99">
        <v>3.1472228365998713</v>
      </c>
      <c r="U155" s="99">
        <v>3.0255847805438463</v>
      </c>
      <c r="V155" s="99">
        <v>2.9716140390496921</v>
      </c>
      <c r="W155" s="99">
        <v>3.2219166371589658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9.1208877533211172</v>
      </c>
      <c r="D156" s="99">
        <v>9.0943741414575126</v>
      </c>
      <c r="E156" s="99">
        <v>9.0683294029313988</v>
      </c>
      <c r="F156" s="99">
        <v>9.1684290660085175</v>
      </c>
      <c r="G156" s="99">
        <v>8.4054996048881812</v>
      </c>
      <c r="H156" s="99">
        <v>8.6246858457857467</v>
      </c>
      <c r="I156" s="99">
        <v>8.4567303851789966</v>
      </c>
      <c r="J156" s="99">
        <v>8.8847480602075617</v>
      </c>
      <c r="K156" s="99">
        <v>9.4701217898585774</v>
      </c>
      <c r="L156" s="99">
        <v>9.0907236687918758</v>
      </c>
      <c r="M156" s="99">
        <v>8.9646393577228274</v>
      </c>
      <c r="N156" s="99">
        <v>8.9208525250984447</v>
      </c>
      <c r="O156" s="99">
        <v>8.9852602460817899</v>
      </c>
      <c r="P156" s="99">
        <v>9.1327097689056895</v>
      </c>
      <c r="Q156" s="99">
        <v>9.2968247416997301</v>
      </c>
      <c r="R156" s="99">
        <v>9.3897941801756648</v>
      </c>
      <c r="S156" s="99">
        <v>9.3338727489877744</v>
      </c>
      <c r="T156" s="99">
        <v>9.1371937408510551</v>
      </c>
      <c r="U156" s="99">
        <v>9.3361635348835605</v>
      </c>
      <c r="V156" s="99">
        <v>9.4705055736609367</v>
      </c>
      <c r="W156" s="99">
        <v>10.018814731568259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6.9768320651687441</v>
      </c>
      <c r="D157" s="123">
        <v>7.6838203532278406</v>
      </c>
      <c r="E157" s="123">
        <v>7.3933695892928464</v>
      </c>
      <c r="F157" s="123">
        <v>7.8150670311281019</v>
      </c>
      <c r="G157" s="123">
        <v>7.519367461523669</v>
      </c>
      <c r="H157" s="123">
        <v>7.4899771008172404</v>
      </c>
      <c r="I157" s="123">
        <v>7.0484127286849514</v>
      </c>
      <c r="J157" s="123">
        <v>6.8928787329362189</v>
      </c>
      <c r="K157" s="123">
        <v>7.1792397771014969</v>
      </c>
      <c r="L157" s="123">
        <v>6.7712615094082151</v>
      </c>
      <c r="M157" s="123">
        <v>6.3609522669416405</v>
      </c>
      <c r="N157" s="123">
        <v>6.0543246289414112</v>
      </c>
      <c r="O157" s="123">
        <v>7.0538170250208001</v>
      </c>
      <c r="P157" s="123">
        <v>7.0787978108397347</v>
      </c>
      <c r="Q157" s="123">
        <v>6.8267198110233238</v>
      </c>
      <c r="R157" s="123">
        <v>7.0130482241062424</v>
      </c>
      <c r="S157" s="123">
        <v>6.9797908062397802</v>
      </c>
      <c r="T157" s="123">
        <v>7.5170421544414703</v>
      </c>
      <c r="U157" s="123">
        <v>7.7214599204869305</v>
      </c>
      <c r="V157" s="123">
        <v>8.8123606959228962</v>
      </c>
      <c r="W157" s="123">
        <v>8.3023048263554671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9.0929534077146226</v>
      </c>
      <c r="D158" s="99">
        <v>9.4259003026905983</v>
      </c>
      <c r="E158" s="99">
        <v>9.0320023570195822</v>
      </c>
      <c r="F158" s="99">
        <v>10.147102875078149</v>
      </c>
      <c r="G158" s="99">
        <v>9.2612280154425051</v>
      </c>
      <c r="H158" s="99">
        <v>8.9673416061386249</v>
      </c>
      <c r="I158" s="99">
        <v>9.1634427022270852</v>
      </c>
      <c r="J158" s="99">
        <v>9.0646700263182201</v>
      </c>
      <c r="K158" s="99">
        <v>7.9602618162867582</v>
      </c>
      <c r="L158" s="99">
        <v>9.7492907664439965</v>
      </c>
      <c r="M158" s="99">
        <v>9.0240026484344682</v>
      </c>
      <c r="N158" s="99">
        <v>2.8157988753600107</v>
      </c>
      <c r="O158" s="99">
        <v>10.190471779817363</v>
      </c>
      <c r="P158" s="99">
        <v>9.879559662623036</v>
      </c>
      <c r="Q158" s="99">
        <v>8.6473732578373017</v>
      </c>
      <c r="R158" s="99">
        <v>8.1311481902677567</v>
      </c>
      <c r="S158" s="99">
        <v>8.062808725628928</v>
      </c>
      <c r="T158" s="99">
        <v>9.6822893681725208</v>
      </c>
      <c r="U158" s="99">
        <v>9.9753010401724396</v>
      </c>
      <c r="V158" s="99">
        <v>11.160886343138209</v>
      </c>
      <c r="W158" s="99">
        <v>10.727249841526664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6.9062074962580668</v>
      </c>
      <c r="D159" s="110">
        <v>7.6425321669760971</v>
      </c>
      <c r="E159" s="110">
        <v>7.3424598064107078</v>
      </c>
      <c r="F159" s="110">
        <v>7.7362879180719322</v>
      </c>
      <c r="G159" s="110">
        <v>7.4455558267152311</v>
      </c>
      <c r="H159" s="110">
        <v>7.4173995586464772</v>
      </c>
      <c r="I159" s="110">
        <v>6.9370953616564197</v>
      </c>
      <c r="J159" s="110">
        <v>6.7877286567408008</v>
      </c>
      <c r="K159" s="110">
        <v>7.1473192982422429</v>
      </c>
      <c r="L159" s="110">
        <v>6.6492890345189828</v>
      </c>
      <c r="M159" s="110">
        <v>6.2206199551717987</v>
      </c>
      <c r="N159" s="110">
        <v>6.2901036831525277</v>
      </c>
      <c r="O159" s="110">
        <v>6.5288112322212131</v>
      </c>
      <c r="P159" s="110">
        <v>6.5842755014183938</v>
      </c>
      <c r="Q159" s="110">
        <v>6.5291216922957158</v>
      </c>
      <c r="R159" s="110">
        <v>6.8686986817744762</v>
      </c>
      <c r="S159" s="110">
        <v>6.7454097725887117</v>
      </c>
      <c r="T159" s="110">
        <v>6.6633923289047949</v>
      </c>
      <c r="U159" s="110">
        <v>6.7917284999151812</v>
      </c>
      <c r="V159" s="110">
        <v>7.7648202093252854</v>
      </c>
      <c r="W159" s="110">
        <v>7.5255174604997963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97.853620007772989</v>
      </c>
      <c r="D161" s="118">
        <f t="shared" si="54"/>
        <v>115.6623622948152</v>
      </c>
      <c r="E161" s="118">
        <f t="shared" si="54"/>
        <v>121.45844756670361</v>
      </c>
      <c r="F161" s="118">
        <f t="shared" si="54"/>
        <v>117.37720712101604</v>
      </c>
      <c r="G161" s="118">
        <f t="shared" si="54"/>
        <v>112.06731002282682</v>
      </c>
      <c r="H161" s="118">
        <f t="shared" si="54"/>
        <v>118.24693057590113</v>
      </c>
      <c r="I161" s="118">
        <f t="shared" si="54"/>
        <v>106.19590159706635</v>
      </c>
      <c r="J161" s="118">
        <f t="shared" si="54"/>
        <v>96.10726827280395</v>
      </c>
      <c r="K161" s="118">
        <f t="shared" si="54"/>
        <v>102.70859273353017</v>
      </c>
      <c r="L161" s="118">
        <f t="shared" si="54"/>
        <v>100.78505230244697</v>
      </c>
      <c r="M161" s="118">
        <f t="shared" si="54"/>
        <v>86.640859938811346</v>
      </c>
      <c r="N161" s="118">
        <f t="shared" si="54"/>
        <v>111.28279888704033</v>
      </c>
      <c r="O161" s="118">
        <f t="shared" si="54"/>
        <v>76.356724969989287</v>
      </c>
      <c r="P161" s="118">
        <f t="shared" si="54"/>
        <v>67.262050050800326</v>
      </c>
      <c r="Q161" s="118">
        <f t="shared" si="54"/>
        <v>67.589357482096958</v>
      </c>
      <c r="R161" s="118">
        <f t="shared" ref="R161:V161" si="55">R162+R164+R166+R175</f>
        <v>105.35254534239969</v>
      </c>
      <c r="S161" s="118">
        <f t="shared" si="55"/>
        <v>95.005852564856312</v>
      </c>
      <c r="T161" s="118">
        <f t="shared" si="55"/>
        <v>58.998691053182888</v>
      </c>
      <c r="U161" s="118">
        <f t="shared" si="55"/>
        <v>0</v>
      </c>
      <c r="V161" s="118">
        <f t="shared" si="55"/>
        <v>71.35235194496056</v>
      </c>
      <c r="W161" s="118">
        <f t="shared" ref="W161" si="56">W162+W164+W166+W175</f>
        <v>0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67.761394115556257</v>
      </c>
      <c r="D162" s="123">
        <f t="shared" si="57"/>
        <v>87.690925203942783</v>
      </c>
      <c r="E162" s="123">
        <f t="shared" si="57"/>
        <v>87.736381986991319</v>
      </c>
      <c r="F162" s="123">
        <f t="shared" si="57"/>
        <v>88.786081696404395</v>
      </c>
      <c r="G162" s="123">
        <f t="shared" si="57"/>
        <v>81.890425097749258</v>
      </c>
      <c r="H162" s="123">
        <f t="shared" si="57"/>
        <v>87.250234918166242</v>
      </c>
      <c r="I162" s="123">
        <f t="shared" si="57"/>
        <v>79.272134841161304</v>
      </c>
      <c r="J162" s="123">
        <f t="shared" si="57"/>
        <v>74.535496860176323</v>
      </c>
      <c r="K162" s="123">
        <f t="shared" si="57"/>
        <v>72.244666850580458</v>
      </c>
      <c r="L162" s="123">
        <f t="shared" si="57"/>
        <v>68.930878963885476</v>
      </c>
      <c r="M162" s="123">
        <f t="shared" si="57"/>
        <v>56.080531085686168</v>
      </c>
      <c r="N162" s="123">
        <f t="shared" si="57"/>
        <v>76.508034883152348</v>
      </c>
      <c r="O162" s="123">
        <f t="shared" si="57"/>
        <v>48.93289889521207</v>
      </c>
      <c r="P162" s="123">
        <f t="shared" si="57"/>
        <v>41.522236080113117</v>
      </c>
      <c r="Q162" s="123">
        <f t="shared" si="57"/>
        <v>40.441467734938243</v>
      </c>
      <c r="R162" s="123">
        <f t="shared" si="57"/>
        <v>75.126707380197402</v>
      </c>
      <c r="S162" s="123">
        <f t="shared" si="57"/>
        <v>64.250899679432223</v>
      </c>
      <c r="T162" s="123">
        <f t="shared" si="57"/>
        <v>31.48711887346051</v>
      </c>
      <c r="U162" s="123">
        <f t="shared" si="57"/>
        <v>0</v>
      </c>
      <c r="V162" s="123">
        <f t="shared" si="57"/>
        <v>41.154049985242771</v>
      </c>
      <c r="W162" s="123">
        <f t="shared" si="57"/>
        <v>0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67.761394115556257</v>
      </c>
      <c r="D163" s="110">
        <v>87.690925203942783</v>
      </c>
      <c r="E163" s="110">
        <v>87.736381986991319</v>
      </c>
      <c r="F163" s="110">
        <v>88.786081696404395</v>
      </c>
      <c r="G163" s="110">
        <v>81.890425097749258</v>
      </c>
      <c r="H163" s="110">
        <v>87.250234918166242</v>
      </c>
      <c r="I163" s="110">
        <v>79.272134841161304</v>
      </c>
      <c r="J163" s="110">
        <v>74.535496860176323</v>
      </c>
      <c r="K163" s="110">
        <v>72.244666850580458</v>
      </c>
      <c r="L163" s="110">
        <v>68.930878963885476</v>
      </c>
      <c r="M163" s="110">
        <v>56.080531085686168</v>
      </c>
      <c r="N163" s="110">
        <v>76.508034883152348</v>
      </c>
      <c r="O163" s="110">
        <v>48.93289889521207</v>
      </c>
      <c r="P163" s="110">
        <v>41.522236080113117</v>
      </c>
      <c r="Q163" s="110">
        <v>40.441467734938243</v>
      </c>
      <c r="R163" s="110">
        <v>75.126707380197402</v>
      </c>
      <c r="S163" s="110">
        <v>64.250899679432223</v>
      </c>
      <c r="T163" s="110">
        <v>31.48711887346051</v>
      </c>
      <c r="U163" s="110">
        <v>0</v>
      </c>
      <c r="V163" s="110">
        <v>41.154049985242771</v>
      </c>
      <c r="W163" s="110">
        <v>0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8.3873317881363612</v>
      </c>
      <c r="D164" s="123">
        <f t="shared" si="58"/>
        <v>4.8111127820186486</v>
      </c>
      <c r="E164" s="123">
        <f t="shared" si="58"/>
        <v>11.731580443486392</v>
      </c>
      <c r="F164" s="123">
        <f t="shared" si="58"/>
        <v>5.1159731392031924</v>
      </c>
      <c r="G164" s="123">
        <f t="shared" si="58"/>
        <v>8.2439184507139718</v>
      </c>
      <c r="H164" s="123">
        <f t="shared" si="58"/>
        <v>9.465457200758328</v>
      </c>
      <c r="I164" s="123">
        <f t="shared" si="58"/>
        <v>7.6774138128205314</v>
      </c>
      <c r="J164" s="123">
        <f t="shared" si="58"/>
        <v>1.6849385638877403</v>
      </c>
      <c r="K164" s="123">
        <f t="shared" si="58"/>
        <v>7.9786482282742242</v>
      </c>
      <c r="L164" s="123">
        <f t="shared" si="58"/>
        <v>10.626374772413197</v>
      </c>
      <c r="M164" s="123">
        <f t="shared" si="58"/>
        <v>9.7202859697030615</v>
      </c>
      <c r="N164" s="123">
        <f t="shared" si="58"/>
        <v>15.242032720199315</v>
      </c>
      <c r="O164" s="123">
        <f t="shared" si="58"/>
        <v>6.6235554900314719</v>
      </c>
      <c r="P164" s="123">
        <f t="shared" si="58"/>
        <v>5.3632287398192933</v>
      </c>
      <c r="Q164" s="123">
        <f t="shared" si="58"/>
        <v>7.8586223384380105</v>
      </c>
      <c r="R164" s="123">
        <f t="shared" si="58"/>
        <v>9.7429365843654274</v>
      </c>
      <c r="S164" s="123">
        <f t="shared" si="58"/>
        <v>10.245456939543862</v>
      </c>
      <c r="T164" s="123">
        <f t="shared" si="58"/>
        <v>7.313420809535077</v>
      </c>
      <c r="U164" s="123">
        <f t="shared" si="58"/>
        <v>0</v>
      </c>
      <c r="V164" s="123">
        <f t="shared" si="58"/>
        <v>9.9913621376818842</v>
      </c>
      <c r="W164" s="123">
        <f t="shared" si="58"/>
        <v>0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8.3873317881363612</v>
      </c>
      <c r="D165" s="99">
        <f>RES_hhdet_in_fech!D165/RES_summary!D$21</f>
        <v>4.8111127820186486</v>
      </c>
      <c r="E165" s="99">
        <f>RES_hhdet_in_fech!E165/RES_summary!E$21</f>
        <v>11.731580443486392</v>
      </c>
      <c r="F165" s="99">
        <f>RES_hhdet_in_fech!F165/RES_summary!F$21</f>
        <v>5.1159731392031924</v>
      </c>
      <c r="G165" s="99">
        <f>RES_hhdet_in_fech!G165/RES_summary!G$21</f>
        <v>8.2439184507139718</v>
      </c>
      <c r="H165" s="99">
        <f>RES_hhdet_in_fech!H165/RES_summary!H$21</f>
        <v>9.465457200758328</v>
      </c>
      <c r="I165" s="99">
        <f>RES_hhdet_in_fech!I165/RES_summary!I$21</f>
        <v>7.6774138128205314</v>
      </c>
      <c r="J165" s="99">
        <f>RES_hhdet_in_fech!J165/RES_summary!J$21</f>
        <v>1.6849385638877403</v>
      </c>
      <c r="K165" s="99">
        <f>RES_hhdet_in_fech!K165/RES_summary!K$21</f>
        <v>7.9786482282742242</v>
      </c>
      <c r="L165" s="99">
        <f>RES_hhdet_in_fech!L165/RES_summary!L$21</f>
        <v>10.626374772413197</v>
      </c>
      <c r="M165" s="99">
        <f>RES_hhdet_in_fech!M165/RES_summary!M$21</f>
        <v>9.7202859697030615</v>
      </c>
      <c r="N165" s="99">
        <f>RES_hhdet_in_fech!N165/RES_summary!N$21</f>
        <v>15.242032720199315</v>
      </c>
      <c r="O165" s="99">
        <f>RES_hhdet_in_fech!O165/RES_summary!O$21</f>
        <v>6.6235554900314719</v>
      </c>
      <c r="P165" s="99">
        <f>RES_hhdet_in_fech!P165/RES_summary!P$21</f>
        <v>5.3632287398192933</v>
      </c>
      <c r="Q165" s="99">
        <f>RES_hhdet_in_fech!Q165/RES_summary!Q$21</f>
        <v>7.8586223384380105</v>
      </c>
      <c r="R165" s="99">
        <f>RES_hhdet_in_fech!R165/RES_summary!R$21</f>
        <v>9.7429365843654274</v>
      </c>
      <c r="S165" s="99">
        <f>RES_hhdet_in_fech!S165/RES_summary!S$21</f>
        <v>10.245456939543862</v>
      </c>
      <c r="T165" s="99">
        <f>RES_hhdet_in_fech!T165/RES_summary!T$21</f>
        <v>7.313420809535077</v>
      </c>
      <c r="U165" s="99">
        <f>RES_hhdet_in_fech!U165/RES_summary!U$21</f>
        <v>0</v>
      </c>
      <c r="V165" s="99">
        <f>RES_hhdet_in_fech!V165/RES_summary!V$21</f>
        <v>9.9913621376818842</v>
      </c>
      <c r="W165" s="99">
        <f>RES_hhdet_in_fech!W165/RES_summary!W$21</f>
        <v>0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14.728458490724893</v>
      </c>
      <c r="D166" s="123">
        <v>15.476273828533456</v>
      </c>
      <c r="E166" s="123">
        <v>14.596984067071073</v>
      </c>
      <c r="F166" s="123">
        <v>15.659946805898615</v>
      </c>
      <c r="G166" s="123">
        <v>14.413747290756049</v>
      </c>
      <c r="H166" s="123">
        <v>14.041472492797203</v>
      </c>
      <c r="I166" s="123">
        <v>12.197940214399564</v>
      </c>
      <c r="J166" s="123">
        <v>12.993763542530234</v>
      </c>
      <c r="K166" s="123">
        <v>15.305882101204221</v>
      </c>
      <c r="L166" s="123">
        <v>14.45637792988496</v>
      </c>
      <c r="M166" s="123">
        <v>14.478937588642724</v>
      </c>
      <c r="N166" s="123">
        <v>13.478930326027587</v>
      </c>
      <c r="O166" s="123">
        <v>13.746364627725853</v>
      </c>
      <c r="P166" s="123">
        <v>13.29794807962657</v>
      </c>
      <c r="Q166" s="123">
        <v>12.462518938306411</v>
      </c>
      <c r="R166" s="123">
        <v>13.469853413545708</v>
      </c>
      <c r="S166" s="123">
        <v>13.529726452471879</v>
      </c>
      <c r="T166" s="123">
        <v>12.681851204958516</v>
      </c>
      <c r="U166" s="123">
        <v>0</v>
      </c>
      <c r="V166" s="123">
        <v>12.442119612710625</v>
      </c>
      <c r="W166" s="123">
        <v>0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20.940526259311849</v>
      </c>
      <c r="D167" s="99">
        <v>21.363988195251412</v>
      </c>
      <c r="E167" s="99">
        <v>21.237116090774062</v>
      </c>
      <c r="F167" s="99">
        <v>21.201622635535024</v>
      </c>
      <c r="G167" s="99">
        <v>20.463862039282702</v>
      </c>
      <c r="H167" s="99">
        <v>20.200313499200689</v>
      </c>
      <c r="I167" s="99">
        <v>18.92870420418911</v>
      </c>
      <c r="J167" s="99">
        <v>19.998694939432134</v>
      </c>
      <c r="K167" s="99">
        <v>21.056789951453279</v>
      </c>
      <c r="L167" s="99">
        <v>19.499559827954094</v>
      </c>
      <c r="M167" s="99">
        <v>15.835456301836208</v>
      </c>
      <c r="N167" s="99">
        <v>13.648080622046479</v>
      </c>
      <c r="O167" s="99">
        <v>19.753532550805371</v>
      </c>
      <c r="P167" s="99">
        <v>18.419571585974595</v>
      </c>
      <c r="Q167" s="99">
        <v>16.706728226623714</v>
      </c>
      <c r="R167" s="99">
        <v>15.993593679111941</v>
      </c>
      <c r="S167" s="99">
        <v>16.195847662454621</v>
      </c>
      <c r="T167" s="99">
        <v>15.75820727586634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13.16599149609209</v>
      </c>
      <c r="D168" s="99">
        <v>13.518328736201937</v>
      </c>
      <c r="E168" s="99">
        <v>13.418305233686191</v>
      </c>
      <c r="F168" s="99">
        <v>13.468166124788107</v>
      </c>
      <c r="G168" s="99">
        <v>0</v>
      </c>
      <c r="H168" s="99">
        <v>12.953007443544674</v>
      </c>
      <c r="I168" s="99">
        <v>12.186388850177085</v>
      </c>
      <c r="J168" s="99">
        <v>12.905028261036882</v>
      </c>
      <c r="K168" s="99">
        <v>13.667631827912285</v>
      </c>
      <c r="L168" s="99">
        <v>0</v>
      </c>
      <c r="M168" s="99">
        <v>0</v>
      </c>
      <c r="N168" s="99">
        <v>0</v>
      </c>
      <c r="O168" s="99">
        <v>13.641712264200454</v>
      </c>
      <c r="P168" s="99">
        <v>13.16058243709457</v>
      </c>
      <c r="Q168" s="99">
        <v>12.270478185032587</v>
      </c>
      <c r="R168" s="99">
        <v>12.137264617139296</v>
      </c>
      <c r="S168" s="99">
        <v>12.558084527981769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4.1000797667057718</v>
      </c>
      <c r="D169" s="102">
        <v>4.302706055376686</v>
      </c>
      <c r="E169" s="102">
        <v>4.1548634269733533</v>
      </c>
      <c r="F169" s="102">
        <v>4.2288020962245847</v>
      </c>
      <c r="G169" s="102">
        <v>0</v>
      </c>
      <c r="H169" s="102">
        <v>4.1148815259727378</v>
      </c>
      <c r="I169" s="102">
        <v>3.8615759731027879</v>
      </c>
      <c r="J169" s="102">
        <v>4.0121850612695891</v>
      </c>
      <c r="K169" s="102">
        <v>4.2405099820179899</v>
      </c>
      <c r="L169" s="102">
        <v>0</v>
      </c>
      <c r="M169" s="102">
        <v>0</v>
      </c>
      <c r="N169" s="102">
        <v>0</v>
      </c>
      <c r="O169" s="102">
        <v>3.6702323404073698</v>
      </c>
      <c r="P169" s="102">
        <v>3.3254040926127919</v>
      </c>
      <c r="Q169" s="102">
        <v>2.8235540956832264</v>
      </c>
      <c r="R169" s="102">
        <v>3.1434196330255535</v>
      </c>
      <c r="S169" s="102">
        <v>3.2764050353856993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9.0659117293863183</v>
      </c>
      <c r="D170" s="105">
        <v>9.2156226808252502</v>
      </c>
      <c r="E170" s="105">
        <v>9.263441806712839</v>
      </c>
      <c r="F170" s="105">
        <v>9.2393640285635215</v>
      </c>
      <c r="G170" s="105">
        <v>0</v>
      </c>
      <c r="H170" s="105">
        <v>8.8381259175719347</v>
      </c>
      <c r="I170" s="105">
        <v>8.3248128770742991</v>
      </c>
      <c r="J170" s="105">
        <v>8.8928431997672934</v>
      </c>
      <c r="K170" s="105">
        <v>9.4271218458942965</v>
      </c>
      <c r="L170" s="105">
        <v>0</v>
      </c>
      <c r="M170" s="105">
        <v>0</v>
      </c>
      <c r="N170" s="105">
        <v>0</v>
      </c>
      <c r="O170" s="105">
        <v>9.9714799237930869</v>
      </c>
      <c r="P170" s="105">
        <v>9.8351783444817755</v>
      </c>
      <c r="Q170" s="105">
        <v>9.4469240893493573</v>
      </c>
      <c r="R170" s="105">
        <v>8.9938449841137427</v>
      </c>
      <c r="S170" s="105">
        <v>9.2816794925960711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18.763225917013873</v>
      </c>
      <c r="D171" s="102">
        <v>18.781785502382707</v>
      </c>
      <c r="E171" s="102">
        <v>18.51324037143754</v>
      </c>
      <c r="F171" s="102">
        <v>18.77125026561226</v>
      </c>
      <c r="G171" s="102">
        <v>17.740387813676534</v>
      </c>
      <c r="H171" s="102">
        <v>17.626011127507724</v>
      </c>
      <c r="I171" s="102">
        <v>17.260372692904234</v>
      </c>
      <c r="J171" s="102">
        <v>17.964620154025145</v>
      </c>
      <c r="K171" s="102">
        <v>19.111432899608605</v>
      </c>
      <c r="L171" s="102">
        <v>18.292954702364405</v>
      </c>
      <c r="M171" s="102">
        <v>17.786536371614133</v>
      </c>
      <c r="N171" s="102">
        <v>16.756058439314138</v>
      </c>
      <c r="O171" s="102">
        <v>16.826366539292575</v>
      </c>
      <c r="P171" s="102">
        <v>16.540644994746614</v>
      </c>
      <c r="Q171" s="102">
        <v>16.158831689199317</v>
      </c>
      <c r="R171" s="102">
        <v>16.567836057737249</v>
      </c>
      <c r="S171" s="102">
        <v>16.292612015911768</v>
      </c>
      <c r="T171" s="102">
        <v>15.543685820523693</v>
      </c>
      <c r="U171" s="102">
        <v>0</v>
      </c>
      <c r="V171" s="102">
        <v>0</v>
      </c>
      <c r="W171" s="102">
        <v>0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12.79792542565162</v>
      </c>
      <c r="D172" s="105">
        <v>12.867027888650789</v>
      </c>
      <c r="E172" s="105">
        <v>12.666167239332886</v>
      </c>
      <c r="F172" s="105">
        <v>12.895745142477633</v>
      </c>
      <c r="G172" s="105">
        <v>12.402247454431349</v>
      </c>
      <c r="H172" s="105">
        <v>12.202556557895875</v>
      </c>
      <c r="I172" s="105">
        <v>12.008427497608382</v>
      </c>
      <c r="J172" s="105">
        <v>12.518874285038514</v>
      </c>
      <c r="K172" s="105">
        <v>13.368962834181353</v>
      </c>
      <c r="L172" s="105">
        <v>12.848461766745658</v>
      </c>
      <c r="M172" s="105">
        <v>12.535220442012621</v>
      </c>
      <c r="N172" s="105">
        <v>11.720332868568111</v>
      </c>
      <c r="O172" s="105">
        <v>12.051687430748483</v>
      </c>
      <c r="P172" s="105">
        <v>12.093616168032508</v>
      </c>
      <c r="Q172" s="105">
        <v>12.074054149689415</v>
      </c>
      <c r="R172" s="105">
        <v>12.728417662353928</v>
      </c>
      <c r="S172" s="105">
        <v>12.716632705307864</v>
      </c>
      <c r="T172" s="105">
        <v>12.284416577450928</v>
      </c>
      <c r="U172" s="105">
        <v>0</v>
      </c>
      <c r="V172" s="105">
        <v>12.442119612710625</v>
      </c>
      <c r="W172" s="105">
        <v>0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3.6770376723305058</v>
      </c>
      <c r="D173" s="99">
        <v>3.7726537471932788</v>
      </c>
      <c r="E173" s="99">
        <v>3.5978378364014887</v>
      </c>
      <c r="F173" s="99">
        <v>3.7273160764691124</v>
      </c>
      <c r="G173" s="99">
        <v>3.9967478495431688</v>
      </c>
      <c r="H173" s="99">
        <v>3.577870712110121</v>
      </c>
      <c r="I173" s="99">
        <v>3.5516971124293857</v>
      </c>
      <c r="J173" s="99">
        <v>3.6341262248309505</v>
      </c>
      <c r="K173" s="99">
        <v>3.8988410443227717</v>
      </c>
      <c r="L173" s="99">
        <v>3.7577380979537796</v>
      </c>
      <c r="M173" s="99">
        <v>3.570581084289794</v>
      </c>
      <c r="N173" s="99">
        <v>2.7994803434696638</v>
      </c>
      <c r="O173" s="99">
        <v>3.0664271846666917</v>
      </c>
      <c r="P173" s="99">
        <v>2.9609063991268236</v>
      </c>
      <c r="Q173" s="99">
        <v>2.777229407989688</v>
      </c>
      <c r="R173" s="99">
        <v>3.3386234821782641</v>
      </c>
      <c r="S173" s="99">
        <v>3.3827599563200912</v>
      </c>
      <c r="T173" s="99">
        <v>3.1472228365998718</v>
      </c>
      <c r="U173" s="99">
        <v>0</v>
      </c>
      <c r="V173" s="99">
        <v>2.9716140390496921</v>
      </c>
      <c r="W173" s="99">
        <v>0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9.1208877533211172</v>
      </c>
      <c r="D174" s="110">
        <v>9.0943741414575126</v>
      </c>
      <c r="E174" s="110">
        <v>9.068329402931397</v>
      </c>
      <c r="F174" s="110">
        <v>9.1684290660085175</v>
      </c>
      <c r="G174" s="110">
        <v>8.4054996048881812</v>
      </c>
      <c r="H174" s="110">
        <v>8.624685845785752</v>
      </c>
      <c r="I174" s="110">
        <v>8.4567303851789966</v>
      </c>
      <c r="J174" s="110">
        <v>8.8847480602075652</v>
      </c>
      <c r="K174" s="110">
        <v>9.4701217898585792</v>
      </c>
      <c r="L174" s="110">
        <v>9.0907236687918775</v>
      </c>
      <c r="M174" s="110">
        <v>8.9646393577228256</v>
      </c>
      <c r="N174" s="110">
        <v>8.9208525250984447</v>
      </c>
      <c r="O174" s="110">
        <v>8.9852602460817899</v>
      </c>
      <c r="P174" s="110">
        <v>9.1327097689056878</v>
      </c>
      <c r="Q174" s="110">
        <v>9.2968247416997283</v>
      </c>
      <c r="R174" s="110">
        <v>9.389794180175663</v>
      </c>
      <c r="S174" s="110">
        <v>9.3338727489877726</v>
      </c>
      <c r="T174" s="110">
        <v>9.1371937408510568</v>
      </c>
      <c r="U174" s="110">
        <v>0</v>
      </c>
      <c r="V174" s="110">
        <v>9.4705055736609367</v>
      </c>
      <c r="W174" s="110">
        <v>0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6.9764356133554744</v>
      </c>
      <c r="D175" s="123">
        <v>7.6840504803203045</v>
      </c>
      <c r="E175" s="123">
        <v>7.3935010691548264</v>
      </c>
      <c r="F175" s="123">
        <v>7.8152054795098431</v>
      </c>
      <c r="G175" s="123">
        <v>7.5192191836075306</v>
      </c>
      <c r="H175" s="123">
        <v>7.4897659641793703</v>
      </c>
      <c r="I175" s="123">
        <v>7.0484127286849496</v>
      </c>
      <c r="J175" s="123">
        <v>6.8930693062096484</v>
      </c>
      <c r="K175" s="123">
        <v>7.1793955534712692</v>
      </c>
      <c r="L175" s="123">
        <v>6.7714206362633229</v>
      </c>
      <c r="M175" s="123">
        <v>6.3611052947793878</v>
      </c>
      <c r="N175" s="123">
        <v>6.053800957661073</v>
      </c>
      <c r="O175" s="123">
        <v>7.0539059570198939</v>
      </c>
      <c r="P175" s="123">
        <v>7.0786371512413435</v>
      </c>
      <c r="Q175" s="123">
        <v>6.8267484704142909</v>
      </c>
      <c r="R175" s="123">
        <v>7.0130479642911618</v>
      </c>
      <c r="S175" s="123">
        <v>6.979769493408349</v>
      </c>
      <c r="T175" s="123">
        <v>7.5163001652287926</v>
      </c>
      <c r="U175" s="123">
        <v>0</v>
      </c>
      <c r="V175" s="123">
        <v>7.7648202093252854</v>
      </c>
      <c r="W175" s="123">
        <v>0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9.0929534077146226</v>
      </c>
      <c r="D176" s="99">
        <v>9.4259003026905983</v>
      </c>
      <c r="E176" s="99">
        <v>9.0320023570195804</v>
      </c>
      <c r="F176" s="99">
        <v>10.147102875078151</v>
      </c>
      <c r="G176" s="99">
        <v>9.2612280154425086</v>
      </c>
      <c r="H176" s="99">
        <v>8.9673416061386266</v>
      </c>
      <c r="I176" s="99">
        <v>9.1634427022270852</v>
      </c>
      <c r="J176" s="99">
        <v>9.0646700263182218</v>
      </c>
      <c r="K176" s="99">
        <v>7.9602618162867573</v>
      </c>
      <c r="L176" s="99">
        <v>9.7492907664439947</v>
      </c>
      <c r="M176" s="99">
        <v>9.02400264843447</v>
      </c>
      <c r="N176" s="99">
        <v>2.8157988753600103</v>
      </c>
      <c r="O176" s="99">
        <v>10.19047177981736</v>
      </c>
      <c r="P176" s="99">
        <v>9.879559662623036</v>
      </c>
      <c r="Q176" s="99">
        <v>8.6473732578373017</v>
      </c>
      <c r="R176" s="99">
        <v>8.1311481902677567</v>
      </c>
      <c r="S176" s="99">
        <v>8.0628087256289298</v>
      </c>
      <c r="T176" s="99">
        <v>9.6822893681725208</v>
      </c>
      <c r="U176" s="99">
        <v>0</v>
      </c>
      <c r="V176" s="99">
        <v>0</v>
      </c>
      <c r="W176" s="99">
        <v>0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6.9062074962580668</v>
      </c>
      <c r="D177" s="110">
        <v>7.6425321669760962</v>
      </c>
      <c r="E177" s="110">
        <v>7.3424598064107078</v>
      </c>
      <c r="F177" s="110">
        <v>7.7362879180719331</v>
      </c>
      <c r="G177" s="110">
        <v>7.445555826715232</v>
      </c>
      <c r="H177" s="110">
        <v>7.4173995586464763</v>
      </c>
      <c r="I177" s="110">
        <v>6.9370953616564153</v>
      </c>
      <c r="J177" s="110">
        <v>6.7877286567408008</v>
      </c>
      <c r="K177" s="110">
        <v>7.1473192982422438</v>
      </c>
      <c r="L177" s="110">
        <v>6.6492890345189855</v>
      </c>
      <c r="M177" s="110">
        <v>6.2206199551717996</v>
      </c>
      <c r="N177" s="110">
        <v>6.2901036831525285</v>
      </c>
      <c r="O177" s="110">
        <v>6.5288112322212113</v>
      </c>
      <c r="P177" s="110">
        <v>6.5842755014183938</v>
      </c>
      <c r="Q177" s="110">
        <v>6.5291216922957158</v>
      </c>
      <c r="R177" s="110">
        <v>6.8686986817744753</v>
      </c>
      <c r="S177" s="110">
        <v>6.7454097725887134</v>
      </c>
      <c r="T177" s="110">
        <v>6.6633923289047958</v>
      </c>
      <c r="U177" s="110">
        <v>0</v>
      </c>
      <c r="V177" s="110">
        <v>7.7648202093252854</v>
      </c>
      <c r="W177" s="110">
        <v>0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53.14982481097563</v>
      </c>
      <c r="J3" s="118">
        <f t="shared" si="0"/>
        <v>113.68331157203581</v>
      </c>
      <c r="K3" s="118">
        <f t="shared" si="0"/>
        <v>79.045940251687412</v>
      </c>
      <c r="L3" s="118">
        <f t="shared" si="0"/>
        <v>73.009857365054245</v>
      </c>
      <c r="M3" s="118">
        <f t="shared" si="0"/>
        <v>0</v>
      </c>
      <c r="N3" s="118">
        <f t="shared" si="0"/>
        <v>40.269579469264478</v>
      </c>
      <c r="O3" s="118">
        <f t="shared" si="0"/>
        <v>39.093316377397102</v>
      </c>
      <c r="P3" s="118">
        <f t="shared" si="0"/>
        <v>61.661134573532649</v>
      </c>
      <c r="Q3" s="118">
        <f t="shared" si="0"/>
        <v>79.759297561815771</v>
      </c>
      <c r="R3" s="118">
        <f t="shared" ref="R3:V3" si="1">R4+R7+R9+R19</f>
        <v>48.442647263673479</v>
      </c>
      <c r="S3" s="118">
        <f t="shared" si="1"/>
        <v>73.947209264155191</v>
      </c>
      <c r="T3" s="118">
        <f t="shared" si="1"/>
        <v>60.66687077578635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31.949460453709502</v>
      </c>
      <c r="J4" s="123">
        <f t="shared" si="3"/>
        <v>96.275098046748369</v>
      </c>
      <c r="K4" s="123">
        <f t="shared" si="3"/>
        <v>56.865320381694652</v>
      </c>
      <c r="L4" s="123">
        <f t="shared" si="3"/>
        <v>50.84545808535448</v>
      </c>
      <c r="M4" s="123">
        <f t="shared" si="3"/>
        <v>0</v>
      </c>
      <c r="N4" s="123">
        <f t="shared" si="3"/>
        <v>7.8120014049319835</v>
      </c>
      <c r="O4" s="123">
        <f t="shared" si="3"/>
        <v>18.027308078763692</v>
      </c>
      <c r="P4" s="123">
        <f t="shared" si="3"/>
        <v>41.426731200411176</v>
      </c>
      <c r="Q4" s="123">
        <f t="shared" si="3"/>
        <v>57.517131911601844</v>
      </c>
      <c r="R4" s="123">
        <f t="shared" ref="R4:V4" si="4">SUM(R5:R6)</f>
        <v>22.265144195481763</v>
      </c>
      <c r="S4" s="123">
        <f t="shared" si="4"/>
        <v>43.58026465226056</v>
      </c>
      <c r="T4" s="123">
        <f t="shared" si="4"/>
        <v>34.537051442558813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31.675754841616587</v>
      </c>
      <c r="J5" s="99">
        <v>95.448255100872615</v>
      </c>
      <c r="K5" s="99">
        <v>56.353520761223379</v>
      </c>
      <c r="L5" s="99">
        <v>50.41328931409172</v>
      </c>
      <c r="M5" s="99">
        <v>0</v>
      </c>
      <c r="N5" s="99">
        <v>7.7530874317706919</v>
      </c>
      <c r="O5" s="99">
        <v>17.878200947019916</v>
      </c>
      <c r="P5" s="99">
        <v>41.074203784984661</v>
      </c>
      <c r="Q5" s="99">
        <v>57.054679395661154</v>
      </c>
      <c r="R5" s="99">
        <v>22.087203162979197</v>
      </c>
      <c r="S5" s="99">
        <v>43.233233981281799</v>
      </c>
      <c r="T5" s="99">
        <v>34.263224124595318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0.27370561209291633</v>
      </c>
      <c r="J6" s="99">
        <v>0.8268429458757498</v>
      </c>
      <c r="K6" s="99">
        <v>0.51179962047127148</v>
      </c>
      <c r="L6" s="99">
        <v>0.43216877126275727</v>
      </c>
      <c r="M6" s="99">
        <v>0</v>
      </c>
      <c r="N6" s="99">
        <v>5.8913973161291849E-2</v>
      </c>
      <c r="O6" s="99">
        <v>0.14910713174377424</v>
      </c>
      <c r="P6" s="99">
        <v>0.35252741542651733</v>
      </c>
      <c r="Q6" s="99">
        <v>0.4624525159406932</v>
      </c>
      <c r="R6" s="99">
        <v>0.17794103250256815</v>
      </c>
      <c r="S6" s="99">
        <v>0.34703067097876394</v>
      </c>
      <c r="T6" s="99">
        <v>0.27382731796349635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5.2627809064148785</v>
      </c>
      <c r="J7" s="123">
        <f t="shared" si="6"/>
        <v>1.0840933931920964</v>
      </c>
      <c r="K7" s="123">
        <f t="shared" si="6"/>
        <v>4.8444584543708142</v>
      </c>
      <c r="L7" s="123">
        <f t="shared" si="6"/>
        <v>5.5873725191256574</v>
      </c>
      <c r="M7" s="123">
        <f t="shared" si="6"/>
        <v>0</v>
      </c>
      <c r="N7" s="123">
        <f t="shared" si="6"/>
        <v>17.105001743382616</v>
      </c>
      <c r="O7" s="123">
        <f t="shared" si="6"/>
        <v>4.8235625101586779</v>
      </c>
      <c r="P7" s="123">
        <f t="shared" si="6"/>
        <v>3.8116939550205444</v>
      </c>
      <c r="Q7" s="123">
        <f t="shared" si="6"/>
        <v>5.8382046622192734</v>
      </c>
      <c r="R7" s="123">
        <f t="shared" si="6"/>
        <v>8.978353967762768</v>
      </c>
      <c r="S7" s="123">
        <f t="shared" si="6"/>
        <v>13.195175258092442</v>
      </c>
      <c r="T7" s="123">
        <f t="shared" si="6"/>
        <v>9.0293658632406366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5.2627809064148785</v>
      </c>
      <c r="J8" s="99">
        <f>RES_hhdet_in_tesh!J8/RES_summary!J$21</f>
        <v>1.0840933931920964</v>
      </c>
      <c r="K8" s="99">
        <f>RES_hhdet_in_tesh!K8/RES_summary!K$21</f>
        <v>4.8444584543708142</v>
      </c>
      <c r="L8" s="99">
        <f>RES_hhdet_in_tesh!L8/RES_summary!L$21</f>
        <v>5.5873725191256574</v>
      </c>
      <c r="M8" s="99">
        <f>RES_hhdet_in_tesh!M8/RES_summary!M$21</f>
        <v>0</v>
      </c>
      <c r="N8" s="99">
        <f>RES_hhdet_in_tesh!N8/RES_summary!N$21</f>
        <v>17.105001743382616</v>
      </c>
      <c r="O8" s="99">
        <f>RES_hhdet_in_tesh!O8/RES_summary!O$21</f>
        <v>4.8235625101586779</v>
      </c>
      <c r="P8" s="99">
        <f>RES_hhdet_in_tesh!P8/RES_summary!P$21</f>
        <v>3.8116939550205444</v>
      </c>
      <c r="Q8" s="99">
        <f>RES_hhdet_in_tesh!Q8/RES_summary!Q$21</f>
        <v>5.8382046622192734</v>
      </c>
      <c r="R8" s="99">
        <f>RES_hhdet_in_tesh!R8/RES_summary!R$21</f>
        <v>8.978353967762768</v>
      </c>
      <c r="S8" s="99">
        <f>RES_hhdet_in_tesh!S8/RES_summary!S$21</f>
        <v>13.195175258092442</v>
      </c>
      <c r="T8" s="99">
        <f>RES_hhdet_in_tesh!T8/RES_summary!T$21</f>
        <v>9.0293658632406366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10.645340364236931</v>
      </c>
      <c r="J9" s="123">
        <v>11.132044966401972</v>
      </c>
      <c r="K9" s="123">
        <v>11.889574315572384</v>
      </c>
      <c r="L9" s="123">
        <v>11.436693966495579</v>
      </c>
      <c r="M9" s="123">
        <v>0</v>
      </c>
      <c r="N9" s="123">
        <v>10.705638060522539</v>
      </c>
      <c r="O9" s="123">
        <v>11.00889661987957</v>
      </c>
      <c r="P9" s="123">
        <v>11.135257942365611</v>
      </c>
      <c r="Q9" s="123">
        <v>11.215089307279037</v>
      </c>
      <c r="R9" s="123">
        <v>11.731250666533764</v>
      </c>
      <c r="S9" s="123">
        <v>11.747982535686132</v>
      </c>
      <c r="T9" s="123">
        <v>11.427565899977646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8.1013365636255426</v>
      </c>
      <c r="O11" s="99">
        <v>12.240209036609887</v>
      </c>
      <c r="P11" s="99">
        <v>11.998468902083454</v>
      </c>
      <c r="Q11" s="99">
        <v>11.364358043922667</v>
      </c>
      <c r="R11" s="99">
        <v>0</v>
      </c>
      <c r="S11" s="99">
        <v>11.635590939387042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10.637105612883344</v>
      </c>
      <c r="J15" s="102">
        <v>11.116343804905902</v>
      </c>
      <c r="K15" s="102">
        <v>11.880765852156474</v>
      </c>
      <c r="L15" s="102">
        <v>11.431402149958656</v>
      </c>
      <c r="M15" s="102">
        <v>0</v>
      </c>
      <c r="N15" s="102">
        <v>10.728935511152063</v>
      </c>
      <c r="O15" s="102">
        <v>11.016302659039194</v>
      </c>
      <c r="P15" s="102">
        <v>11.139150620401809</v>
      </c>
      <c r="Q15" s="102">
        <v>11.179099697294127</v>
      </c>
      <c r="R15" s="102">
        <v>11.680411886633292</v>
      </c>
      <c r="S15" s="102">
        <v>11.698985701142425</v>
      </c>
      <c r="T15" s="102">
        <v>11.357778341861001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10.64554623302077</v>
      </c>
      <c r="J16" s="105">
        <v>11.133512364672637</v>
      </c>
      <c r="K16" s="105">
        <v>11.893865618262184</v>
      </c>
      <c r="L16" s="105">
        <v>11.438961887868548</v>
      </c>
      <c r="M16" s="105">
        <v>0</v>
      </c>
      <c r="N16" s="105">
        <v>10.713365017138505</v>
      </c>
      <c r="O16" s="105">
        <v>10.992864791561637</v>
      </c>
      <c r="P16" s="105">
        <v>11.126705913751337</v>
      </c>
      <c r="Q16" s="105">
        <v>11.218184220610937</v>
      </c>
      <c r="R16" s="105">
        <v>11.743541360575639</v>
      </c>
      <c r="S16" s="105">
        <v>11.762879241055227</v>
      </c>
      <c r="T16" s="105">
        <v>11.436870907726529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2.1888158478417745</v>
      </c>
      <c r="J17" s="99">
        <v>2.248764304465074</v>
      </c>
      <c r="K17" s="99">
        <v>2.4237438284036088</v>
      </c>
      <c r="L17" s="99">
        <v>2.3482382190766704</v>
      </c>
      <c r="M17" s="99">
        <v>0</v>
      </c>
      <c r="N17" s="99">
        <v>1.7925124920400597</v>
      </c>
      <c r="O17" s="99">
        <v>2.0076045454798459</v>
      </c>
      <c r="P17" s="99">
        <v>1.99399614484565</v>
      </c>
      <c r="Q17" s="99">
        <v>1.9213594789112054</v>
      </c>
      <c r="R17" s="99">
        <v>2.3537471803999712</v>
      </c>
      <c r="S17" s="99">
        <v>2.4290064920674554</v>
      </c>
      <c r="T17" s="99">
        <v>2.2996771668754725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8.4567303851789948</v>
      </c>
      <c r="J18" s="99">
        <v>8.8847480602075617</v>
      </c>
      <c r="K18" s="99">
        <v>9.4701217898585774</v>
      </c>
      <c r="L18" s="99">
        <v>9.0907236687918775</v>
      </c>
      <c r="M18" s="99">
        <v>0</v>
      </c>
      <c r="N18" s="99">
        <v>8.9208525250984483</v>
      </c>
      <c r="O18" s="99">
        <v>8.9852602460817881</v>
      </c>
      <c r="P18" s="99">
        <v>9.1327097689056878</v>
      </c>
      <c r="Q18" s="99">
        <v>9.2968247416997301</v>
      </c>
      <c r="R18" s="99">
        <v>9.3897941801756648</v>
      </c>
      <c r="S18" s="99">
        <v>9.3338727489877726</v>
      </c>
      <c r="T18" s="99">
        <v>9.1371937408510586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5.2922430866143237</v>
      </c>
      <c r="J19" s="123">
        <v>5.1920751656933657</v>
      </c>
      <c r="K19" s="123">
        <v>5.4465871000495616</v>
      </c>
      <c r="L19" s="123">
        <v>5.1403327940785308</v>
      </c>
      <c r="M19" s="123">
        <v>0</v>
      </c>
      <c r="N19" s="123">
        <v>4.6469382604273424</v>
      </c>
      <c r="O19" s="123">
        <v>5.2335491685951627</v>
      </c>
      <c r="P19" s="123">
        <v>5.2874514757353159</v>
      </c>
      <c r="Q19" s="123">
        <v>5.1888716807156072</v>
      </c>
      <c r="R19" s="123">
        <v>5.4678984338951864</v>
      </c>
      <c r="S19" s="123">
        <v>5.4237868181160502</v>
      </c>
      <c r="T19" s="123">
        <v>5.6728875700092578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5.4528362980163578</v>
      </c>
      <c r="J21" s="99">
        <v>5.4004716190701236</v>
      </c>
      <c r="K21" s="99">
        <v>4.7479125145632937</v>
      </c>
      <c r="L21" s="99">
        <v>5.8213332675612808</v>
      </c>
      <c r="M21" s="99">
        <v>0</v>
      </c>
      <c r="N21" s="99">
        <v>1.6823098084504786</v>
      </c>
      <c r="O21" s="99">
        <v>6.0883363431746131</v>
      </c>
      <c r="P21" s="99">
        <v>5.902580709525088</v>
      </c>
      <c r="Q21" s="99">
        <v>5.1664062289008852</v>
      </c>
      <c r="R21" s="99">
        <v>4.8759943279867546</v>
      </c>
      <c r="S21" s="99">
        <v>4.86421416360945</v>
      </c>
      <c r="T21" s="99">
        <v>5.8821415485313882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5.2840075373116546</v>
      </c>
      <c r="J22" s="110">
        <v>5.1827717525961887</v>
      </c>
      <c r="K22" s="110">
        <v>5.4715397638169287</v>
      </c>
      <c r="L22" s="110">
        <v>5.1044906638952288</v>
      </c>
      <c r="M22" s="110">
        <v>0</v>
      </c>
      <c r="N22" s="110">
        <v>4.8712885216580233</v>
      </c>
      <c r="O22" s="110">
        <v>5.0902887482745847</v>
      </c>
      <c r="P22" s="110">
        <v>5.1784857257496997</v>
      </c>
      <c r="Q22" s="110">
        <v>5.1925612622180246</v>
      </c>
      <c r="R22" s="110">
        <v>5.5448459676632833</v>
      </c>
      <c r="S22" s="110">
        <v>5.546097780849732</v>
      </c>
      <c r="T22" s="110">
        <v>5.5856984122917019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81.774377808694013</v>
      </c>
      <c r="I24" s="118">
        <f t="shared" si="7"/>
        <v>74.88580085835963</v>
      </c>
      <c r="J24" s="118">
        <f t="shared" si="7"/>
        <v>70.994759985580771</v>
      </c>
      <c r="K24" s="118">
        <f t="shared" si="7"/>
        <v>63.8690806756128</v>
      </c>
      <c r="L24" s="118">
        <f t="shared" si="7"/>
        <v>71.14117355191172</v>
      </c>
      <c r="M24" s="118">
        <f t="shared" si="7"/>
        <v>61.4540696067928</v>
      </c>
      <c r="N24" s="118">
        <f t="shared" si="7"/>
        <v>48.382036843267095</v>
      </c>
      <c r="O24" s="118">
        <f t="shared" si="7"/>
        <v>65.290407631325181</v>
      </c>
      <c r="P24" s="118">
        <f t="shared" si="7"/>
        <v>85.370468940689449</v>
      </c>
      <c r="Q24" s="118">
        <f t="shared" si="7"/>
        <v>77.384412732315354</v>
      </c>
      <c r="R24" s="118">
        <f t="shared" ref="R24:V24" si="8">R25+R28+R30+R39</f>
        <v>77.988130687687132</v>
      </c>
      <c r="S24" s="118">
        <f t="shared" si="8"/>
        <v>81.013548687168651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71.013751217837893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58.01376613011314</v>
      </c>
      <c r="I25" s="123">
        <f t="shared" si="10"/>
        <v>54.65034813262595</v>
      </c>
      <c r="J25" s="123">
        <f t="shared" si="10"/>
        <v>53.745423469224775</v>
      </c>
      <c r="K25" s="123">
        <f t="shared" si="10"/>
        <v>41.883101101062074</v>
      </c>
      <c r="L25" s="123">
        <f t="shared" si="10"/>
        <v>47.925611319412909</v>
      </c>
      <c r="M25" s="123">
        <f t="shared" si="10"/>
        <v>38.972451828564182</v>
      </c>
      <c r="N25" s="123">
        <f t="shared" si="10"/>
        <v>15.85478472680296</v>
      </c>
      <c r="O25" s="123">
        <f t="shared" si="10"/>
        <v>44.268699079989851</v>
      </c>
      <c r="P25" s="123">
        <f t="shared" si="10"/>
        <v>65.157183409184427</v>
      </c>
      <c r="Q25" s="123">
        <f t="shared" si="10"/>
        <v>55.233756079818335</v>
      </c>
      <c r="R25" s="123">
        <f t="shared" ref="R25:V25" si="11">SUM(R26:R27)</f>
        <v>51.730696858657069</v>
      </c>
      <c r="S25" s="123">
        <f t="shared" si="11"/>
        <v>50.653149209570792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43.208184418481416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56.706912077798663</v>
      </c>
      <c r="I26" s="99">
        <v>53.494747216108564</v>
      </c>
      <c r="J26" s="99">
        <v>52.606140818136666</v>
      </c>
      <c r="K26" s="99">
        <v>40.95326281922911</v>
      </c>
      <c r="L26" s="99">
        <v>46.920053938896615</v>
      </c>
      <c r="M26" s="99">
        <v>38.157188868454888</v>
      </c>
      <c r="N26" s="99">
        <v>15.559207405014444</v>
      </c>
      <c r="O26" s="99">
        <v>43.364530809976102</v>
      </c>
      <c r="P26" s="99">
        <v>63.788490315187495</v>
      </c>
      <c r="Q26" s="99">
        <v>54.13675239772035</v>
      </c>
      <c r="R26" s="99">
        <v>50.709372648874108</v>
      </c>
      <c r="S26" s="99">
        <v>49.656671134971859</v>
      </c>
      <c r="T26" s="99">
        <v>0</v>
      </c>
      <c r="U26" s="99">
        <v>0</v>
      </c>
      <c r="V26" s="99">
        <v>0</v>
      </c>
      <c r="W26" s="99">
        <v>42.367745468604056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1.3068540523144783</v>
      </c>
      <c r="I27" s="99">
        <v>1.1556009165173833</v>
      </c>
      <c r="J27" s="99">
        <v>1.1392826510881127</v>
      </c>
      <c r="K27" s="99">
        <v>0.92983828183296457</v>
      </c>
      <c r="L27" s="99">
        <v>1.0055573805162936</v>
      </c>
      <c r="M27" s="99">
        <v>0.81526296010929555</v>
      </c>
      <c r="N27" s="99">
        <v>0.29557732178851631</v>
      </c>
      <c r="O27" s="99">
        <v>0.90416827001374833</v>
      </c>
      <c r="P27" s="99">
        <v>1.3686930939969328</v>
      </c>
      <c r="Q27" s="99">
        <v>1.0970036820979856</v>
      </c>
      <c r="R27" s="99">
        <v>1.0213242097829582</v>
      </c>
      <c r="S27" s="99">
        <v>0.99647807459893112</v>
      </c>
      <c r="T27" s="99">
        <v>0</v>
      </c>
      <c r="U27" s="99">
        <v>0</v>
      </c>
      <c r="V27" s="99">
        <v>0</v>
      </c>
      <c r="W27" s="99">
        <v>0.84043894987735945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7.315083101391731</v>
      </c>
      <c r="I28" s="123">
        <f t="shared" si="13"/>
        <v>4.2980087629231143</v>
      </c>
      <c r="J28" s="123">
        <f t="shared" si="13"/>
        <v>0.92448197524398912</v>
      </c>
      <c r="K28" s="123">
        <f t="shared" si="13"/>
        <v>4.6537079027299626</v>
      </c>
      <c r="L28" s="123">
        <f t="shared" si="13"/>
        <v>6.6477629713489863</v>
      </c>
      <c r="M28" s="123">
        <f t="shared" si="13"/>
        <v>6.4483201949511679</v>
      </c>
      <c r="N28" s="123">
        <f t="shared" si="13"/>
        <v>17.163791121901426</v>
      </c>
      <c r="O28" s="123">
        <f t="shared" si="13"/>
        <v>4.7794139239518358</v>
      </c>
      <c r="P28" s="123">
        <f t="shared" si="13"/>
        <v>3.7908434472892973</v>
      </c>
      <c r="Q28" s="123">
        <f t="shared" si="13"/>
        <v>5.7465832021917436</v>
      </c>
      <c r="R28" s="123">
        <f t="shared" si="13"/>
        <v>9.0585178424749362</v>
      </c>
      <c r="S28" s="123">
        <f t="shared" si="13"/>
        <v>13.189260791369856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8.7125912813653912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7.315083101391731</v>
      </c>
      <c r="I29" s="99">
        <f>RES_hhdet_in_tesh!I29/RES_summary!I$21</f>
        <v>4.2980087629231143</v>
      </c>
      <c r="J29" s="99">
        <f>RES_hhdet_in_tesh!J29/RES_summary!J$21</f>
        <v>0.92448197524398912</v>
      </c>
      <c r="K29" s="99">
        <f>RES_hhdet_in_tesh!K29/RES_summary!K$21</f>
        <v>4.6537079027299626</v>
      </c>
      <c r="L29" s="99">
        <f>RES_hhdet_in_tesh!L29/RES_summary!L$21</f>
        <v>6.6477629713489863</v>
      </c>
      <c r="M29" s="99">
        <f>RES_hhdet_in_tesh!M29/RES_summary!M$21</f>
        <v>6.4483201949511679</v>
      </c>
      <c r="N29" s="99">
        <f>RES_hhdet_in_tesh!N29/RES_summary!N$21</f>
        <v>17.163791121901426</v>
      </c>
      <c r="O29" s="99">
        <f>RES_hhdet_in_tesh!O29/RES_summary!O$21</f>
        <v>4.7794139239518358</v>
      </c>
      <c r="P29" s="99">
        <f>RES_hhdet_in_tesh!P29/RES_summary!P$21</f>
        <v>3.7908434472892973</v>
      </c>
      <c r="Q29" s="99">
        <f>RES_hhdet_in_tesh!Q29/RES_summary!Q$21</f>
        <v>5.7465832021917436</v>
      </c>
      <c r="R29" s="99">
        <f>RES_hhdet_in_tesh!R29/RES_summary!R$21</f>
        <v>9.0585178424749362</v>
      </c>
      <c r="S29" s="99">
        <f>RES_hhdet_in_tesh!S29/RES_summary!S$21</f>
        <v>13.189260791369856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8.7125912813653912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10.823003084350672</v>
      </c>
      <c r="I30" s="123">
        <v>10.644960811601187</v>
      </c>
      <c r="J30" s="123">
        <v>11.132033474951671</v>
      </c>
      <c r="K30" s="123">
        <v>11.889160121367366</v>
      </c>
      <c r="L30" s="123">
        <v>11.435149406712918</v>
      </c>
      <c r="M30" s="123">
        <v>11.209925536031188</v>
      </c>
      <c r="N30" s="123">
        <v>10.709169645113747</v>
      </c>
      <c r="O30" s="123">
        <v>11.008876091390439</v>
      </c>
      <c r="P30" s="123">
        <v>11.135297850815135</v>
      </c>
      <c r="Q30" s="123">
        <v>11.215187256637288</v>
      </c>
      <c r="R30" s="123">
        <v>11.731704584211448</v>
      </c>
      <c r="S30" s="123">
        <v>11.748061145602041</v>
      </c>
      <c r="T30" s="123">
        <v>0</v>
      </c>
      <c r="U30" s="123">
        <v>0</v>
      </c>
      <c r="V30" s="123">
        <v>0</v>
      </c>
      <c r="W30" s="123">
        <v>12.487500338538046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11.099569493007007</v>
      </c>
      <c r="I31" s="99">
        <v>10.457081219244152</v>
      </c>
      <c r="J31" s="99">
        <v>11.118418570361527</v>
      </c>
      <c r="K31" s="99">
        <v>11.796242206307033</v>
      </c>
      <c r="L31" s="99">
        <v>11.022330246007742</v>
      </c>
      <c r="M31" s="99">
        <v>9.1193381889729448</v>
      </c>
      <c r="N31" s="99">
        <v>8.1013365636255426</v>
      </c>
      <c r="O31" s="99">
        <v>12.240209036609887</v>
      </c>
      <c r="P31" s="99">
        <v>11.998468902083454</v>
      </c>
      <c r="Q31" s="99">
        <v>11.364358043922667</v>
      </c>
      <c r="R31" s="99">
        <v>0</v>
      </c>
      <c r="S31" s="99">
        <v>11.635590939387042</v>
      </c>
      <c r="T31" s="99">
        <v>0</v>
      </c>
      <c r="U31" s="99">
        <v>0</v>
      </c>
      <c r="V31" s="99">
        <v>0</v>
      </c>
      <c r="W31" s="99">
        <v>12.266090305283061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12.245726868939135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2.2742469451460483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9.9714799237930869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10.822481695195652</v>
      </c>
      <c r="I35" s="102">
        <v>10.637105612883342</v>
      </c>
      <c r="J35" s="102">
        <v>11.116343804905901</v>
      </c>
      <c r="K35" s="102">
        <v>11.880765852156468</v>
      </c>
      <c r="L35" s="102">
        <v>11.431402149958661</v>
      </c>
      <c r="M35" s="102">
        <v>11.219610896976924</v>
      </c>
      <c r="N35" s="102">
        <v>10.728935511152066</v>
      </c>
      <c r="O35" s="102">
        <v>11.016302659039194</v>
      </c>
      <c r="P35" s="102">
        <v>11.139150620401809</v>
      </c>
      <c r="Q35" s="102">
        <v>11.179099697294127</v>
      </c>
      <c r="R35" s="102">
        <v>11.680411886633289</v>
      </c>
      <c r="S35" s="102">
        <v>11.698985701142425</v>
      </c>
      <c r="T35" s="102">
        <v>0</v>
      </c>
      <c r="U35" s="102">
        <v>0</v>
      </c>
      <c r="V35" s="102">
        <v>0</v>
      </c>
      <c r="W35" s="102">
        <v>12.515679704337625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10.821520966873269</v>
      </c>
      <c r="I36" s="105">
        <v>10.645546233020772</v>
      </c>
      <c r="J36" s="105">
        <v>11.133512364672637</v>
      </c>
      <c r="K36" s="105">
        <v>11.893865618262192</v>
      </c>
      <c r="L36" s="105">
        <v>11.438961887868549</v>
      </c>
      <c r="M36" s="105">
        <v>11.216934554766967</v>
      </c>
      <c r="N36" s="105">
        <v>10.713365017138505</v>
      </c>
      <c r="O36" s="105">
        <v>10.992864791561633</v>
      </c>
      <c r="P36" s="105">
        <v>11.126705913751337</v>
      </c>
      <c r="Q36" s="105">
        <v>11.218184220610933</v>
      </c>
      <c r="R36" s="105">
        <v>11.743541360575639</v>
      </c>
      <c r="S36" s="105">
        <v>11.762879241055229</v>
      </c>
      <c r="T36" s="105">
        <v>0</v>
      </c>
      <c r="U36" s="105">
        <v>0</v>
      </c>
      <c r="V36" s="105">
        <v>0</v>
      </c>
      <c r="W36" s="105">
        <v>12.472123558921185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2.1968351210875214</v>
      </c>
      <c r="I37" s="99">
        <v>2.1888158478417745</v>
      </c>
      <c r="J37" s="99">
        <v>2.248764304465074</v>
      </c>
      <c r="K37" s="99">
        <v>2.4237438284036092</v>
      </c>
      <c r="L37" s="99">
        <v>2.3482382190766709</v>
      </c>
      <c r="M37" s="99">
        <v>2.2522951970441403</v>
      </c>
      <c r="N37" s="99">
        <v>1.7925124920400595</v>
      </c>
      <c r="O37" s="99">
        <v>2.0076045454798459</v>
      </c>
      <c r="P37" s="99">
        <v>1.99399614484565</v>
      </c>
      <c r="Q37" s="99">
        <v>1.9213594789112054</v>
      </c>
      <c r="R37" s="99">
        <v>2.3537471803999712</v>
      </c>
      <c r="S37" s="99">
        <v>2.4290064920674554</v>
      </c>
      <c r="T37" s="99">
        <v>0</v>
      </c>
      <c r="U37" s="99">
        <v>0</v>
      </c>
      <c r="V37" s="99">
        <v>0</v>
      </c>
      <c r="W37" s="99">
        <v>2.4533088273529278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8.6246858457857485</v>
      </c>
      <c r="I38" s="99">
        <v>8.4567303851789983</v>
      </c>
      <c r="J38" s="99">
        <v>8.8847480602075635</v>
      </c>
      <c r="K38" s="99">
        <v>9.4701217898585792</v>
      </c>
      <c r="L38" s="99">
        <v>9.0907236687918775</v>
      </c>
      <c r="M38" s="99">
        <v>8.9646393577228256</v>
      </c>
      <c r="N38" s="99">
        <v>8.9208525250984447</v>
      </c>
      <c r="O38" s="99">
        <v>8.9852602460817899</v>
      </c>
      <c r="P38" s="99">
        <v>9.1327097689056878</v>
      </c>
      <c r="Q38" s="99">
        <v>9.2968247416997301</v>
      </c>
      <c r="R38" s="99">
        <v>9.3897941801756648</v>
      </c>
      <c r="S38" s="99">
        <v>9.3338727489877744</v>
      </c>
      <c r="T38" s="99">
        <v>0</v>
      </c>
      <c r="U38" s="99">
        <v>0</v>
      </c>
      <c r="V38" s="99">
        <v>0</v>
      </c>
      <c r="W38" s="99">
        <v>10.018814731568257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5.6225254928384611</v>
      </c>
      <c r="I39" s="123">
        <v>5.2924831512093791</v>
      </c>
      <c r="J39" s="123">
        <v>5.1928210661603407</v>
      </c>
      <c r="K39" s="123">
        <v>5.4431115504533931</v>
      </c>
      <c r="L39" s="123">
        <v>5.1326498544369121</v>
      </c>
      <c r="M39" s="123">
        <v>4.8233720472462647</v>
      </c>
      <c r="N39" s="123">
        <v>4.6542913494489602</v>
      </c>
      <c r="O39" s="123">
        <v>5.2334185359930467</v>
      </c>
      <c r="P39" s="123">
        <v>5.2871442334005909</v>
      </c>
      <c r="Q39" s="123">
        <v>5.1888861936679902</v>
      </c>
      <c r="R39" s="123">
        <v>5.4672114023436853</v>
      </c>
      <c r="S39" s="123">
        <v>5.423077540625969</v>
      </c>
      <c r="T39" s="123">
        <v>0</v>
      </c>
      <c r="U39" s="123">
        <v>0</v>
      </c>
      <c r="V39" s="123">
        <v>0</v>
      </c>
      <c r="W39" s="123">
        <v>6.6054751794530322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5.3296249000049425</v>
      </c>
      <c r="I40" s="99">
        <v>5.4528362980163569</v>
      </c>
      <c r="J40" s="99">
        <v>5.4004716190701219</v>
      </c>
      <c r="K40" s="99">
        <v>4.7479125145632937</v>
      </c>
      <c r="L40" s="99">
        <v>5.8213332675612817</v>
      </c>
      <c r="M40" s="99">
        <v>5.3914248989120148</v>
      </c>
      <c r="N40" s="99">
        <v>1.6823098084504786</v>
      </c>
      <c r="O40" s="99">
        <v>6.088336343174614</v>
      </c>
      <c r="P40" s="99">
        <v>5.902580709525088</v>
      </c>
      <c r="Q40" s="99">
        <v>5.1664062289008852</v>
      </c>
      <c r="R40" s="99">
        <v>4.8759943279867546</v>
      </c>
      <c r="S40" s="99">
        <v>4.8642141636094491</v>
      </c>
      <c r="T40" s="99">
        <v>0</v>
      </c>
      <c r="U40" s="99">
        <v>0</v>
      </c>
      <c r="V40" s="99">
        <v>0</v>
      </c>
      <c r="W40" s="99">
        <v>6.6480920995583457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5.6369135921355449</v>
      </c>
      <c r="I41" s="110">
        <v>5.2840075373116537</v>
      </c>
      <c r="J41" s="110">
        <v>5.1827717525961896</v>
      </c>
      <c r="K41" s="110">
        <v>5.4715397638169287</v>
      </c>
      <c r="L41" s="110">
        <v>5.1044906638952288</v>
      </c>
      <c r="M41" s="110">
        <v>4.7935011753672274</v>
      </c>
      <c r="N41" s="110">
        <v>4.8712885216580242</v>
      </c>
      <c r="O41" s="110">
        <v>5.0902887482745838</v>
      </c>
      <c r="P41" s="110">
        <v>5.1784857257497006</v>
      </c>
      <c r="Q41" s="110">
        <v>5.1925612622180246</v>
      </c>
      <c r="R41" s="110">
        <v>5.5448459676632833</v>
      </c>
      <c r="S41" s="110">
        <v>5.5460977808497312</v>
      </c>
      <c r="T41" s="110">
        <v>0</v>
      </c>
      <c r="U41" s="110">
        <v>0</v>
      </c>
      <c r="V41" s="110">
        <v>0</v>
      </c>
      <c r="W41" s="110">
        <v>6.5917768837048945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71.106182808369951</v>
      </c>
      <c r="D43" s="118">
        <f t="shared" si="14"/>
        <v>71.597783857515992</v>
      </c>
      <c r="E43" s="118">
        <f t="shared" si="14"/>
        <v>83.968028595400696</v>
      </c>
      <c r="F43" s="118">
        <f t="shared" si="14"/>
        <v>77.227925977429791</v>
      </c>
      <c r="G43" s="118">
        <f t="shared" si="14"/>
        <v>82.340803131407341</v>
      </c>
      <c r="H43" s="118">
        <f t="shared" si="14"/>
        <v>82.568996609348147</v>
      </c>
      <c r="I43" s="118">
        <f t="shared" si="14"/>
        <v>74.648621429582278</v>
      </c>
      <c r="J43" s="118">
        <f t="shared" si="14"/>
        <v>70.744998130991888</v>
      </c>
      <c r="K43" s="118">
        <f t="shared" si="14"/>
        <v>68.529894856824299</v>
      </c>
      <c r="L43" s="118">
        <f t="shared" si="14"/>
        <v>66.149909898171614</v>
      </c>
      <c r="M43" s="118">
        <f t="shared" si="14"/>
        <v>83.972783515060911</v>
      </c>
      <c r="N43" s="118">
        <f t="shared" si="14"/>
        <v>81.219045599421747</v>
      </c>
      <c r="O43" s="118">
        <f t="shared" si="14"/>
        <v>44.945179324139559</v>
      </c>
      <c r="P43" s="118">
        <f t="shared" si="14"/>
        <v>45.16157298206295</v>
      </c>
      <c r="Q43" s="118">
        <f t="shared" si="14"/>
        <v>0</v>
      </c>
      <c r="R43" s="118">
        <f t="shared" ref="R43:V43" si="15">R44+R47+R49+R58</f>
        <v>60.604102156821739</v>
      </c>
      <c r="S43" s="118">
        <f t="shared" si="15"/>
        <v>65.581816560810111</v>
      </c>
      <c r="T43" s="118">
        <f t="shared" si="15"/>
        <v>54.620605068568516</v>
      </c>
      <c r="U43" s="118">
        <f t="shared" si="15"/>
        <v>59.086426632866825</v>
      </c>
      <c r="V43" s="118">
        <f t="shared" si="15"/>
        <v>65.130640554964032</v>
      </c>
      <c r="W43" s="118">
        <f t="shared" ref="W43" si="16">W44+W47+W49+W58</f>
        <v>59.104823848344076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50.859737531687806</v>
      </c>
      <c r="D44" s="123">
        <f t="shared" si="17"/>
        <v>52.272394278609099</v>
      </c>
      <c r="E44" s="123">
        <f t="shared" si="17"/>
        <v>61.582828985384324</v>
      </c>
      <c r="F44" s="123">
        <f t="shared" si="17"/>
        <v>57.424682155088938</v>
      </c>
      <c r="G44" s="123">
        <f t="shared" si="17"/>
        <v>59.882370585849173</v>
      </c>
      <c r="H44" s="123">
        <f t="shared" si="17"/>
        <v>58.794489561976633</v>
      </c>
      <c r="I44" s="123">
        <f t="shared" si="17"/>
        <v>54.442754792602813</v>
      </c>
      <c r="J44" s="123">
        <f t="shared" si="17"/>
        <v>53.475933277622282</v>
      </c>
      <c r="K44" s="123">
        <f t="shared" si="17"/>
        <v>46.561597865392379</v>
      </c>
      <c r="L44" s="123">
        <f t="shared" si="17"/>
        <v>42.966881194416679</v>
      </c>
      <c r="M44" s="123">
        <f t="shared" si="17"/>
        <v>61.46182635839385</v>
      </c>
      <c r="N44" s="123">
        <f t="shared" si="17"/>
        <v>48.624515738568732</v>
      </c>
      <c r="O44" s="123">
        <f t="shared" si="17"/>
        <v>24.01902650180396</v>
      </c>
      <c r="P44" s="123">
        <f t="shared" si="17"/>
        <v>24.959392405582243</v>
      </c>
      <c r="Q44" s="123">
        <f t="shared" si="17"/>
        <v>0</v>
      </c>
      <c r="R44" s="123">
        <f t="shared" ref="R44:V44" si="18">SUM(R45:R46)</f>
        <v>34.433370540259176</v>
      </c>
      <c r="S44" s="123">
        <f t="shared" si="18"/>
        <v>35.359363230508507</v>
      </c>
      <c r="T44" s="123">
        <f t="shared" si="18"/>
        <v>29.919850931556446</v>
      </c>
      <c r="U44" s="123">
        <f t="shared" si="18"/>
        <v>33.032232736561063</v>
      </c>
      <c r="V44" s="123">
        <f t="shared" si="18"/>
        <v>36.061192555859897</v>
      </c>
      <c r="W44" s="123">
        <f t="shared" ref="W44" si="19">SUM(W45:W46)</f>
        <v>31.278066655531653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49.70613477484364</v>
      </c>
      <c r="D45" s="99">
        <v>51.052275865010245</v>
      </c>
      <c r="E45" s="99">
        <v>60.226402614468647</v>
      </c>
      <c r="F45" s="99">
        <v>56.07925547654623</v>
      </c>
      <c r="G45" s="99">
        <v>58.498819059117984</v>
      </c>
      <c r="H45" s="99">
        <v>57.470048449749868</v>
      </c>
      <c r="I45" s="99">
        <v>53.291543510592632</v>
      </c>
      <c r="J45" s="99">
        <v>52.34236321525546</v>
      </c>
      <c r="K45" s="99">
        <v>45.527893220311647</v>
      </c>
      <c r="L45" s="99">
        <v>42.065366048060866</v>
      </c>
      <c r="M45" s="99">
        <v>60.176109187940071</v>
      </c>
      <c r="N45" s="99">
        <v>47.718019410619675</v>
      </c>
      <c r="O45" s="99">
        <v>23.528448687436541</v>
      </c>
      <c r="P45" s="99">
        <v>24.435094910993726</v>
      </c>
      <c r="Q45" s="99">
        <v>0</v>
      </c>
      <c r="R45" s="99">
        <v>33.753549136474845</v>
      </c>
      <c r="S45" s="99">
        <v>34.663753367334905</v>
      </c>
      <c r="T45" s="99">
        <v>29.333771528019977</v>
      </c>
      <c r="U45" s="99">
        <v>32.387403191304045</v>
      </c>
      <c r="V45" s="99">
        <v>35.358927752957314</v>
      </c>
      <c r="W45" s="99">
        <v>30.66967947500191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1.1536027568441671</v>
      </c>
      <c r="D46" s="99">
        <v>1.2201184135988541</v>
      </c>
      <c r="E46" s="99">
        <v>1.3564263709156748</v>
      </c>
      <c r="F46" s="99">
        <v>1.3454266785427094</v>
      </c>
      <c r="G46" s="99">
        <v>1.3835515267311926</v>
      </c>
      <c r="H46" s="99">
        <v>1.3244411122267647</v>
      </c>
      <c r="I46" s="99">
        <v>1.1512112820101801</v>
      </c>
      <c r="J46" s="99">
        <v>1.133570062366825</v>
      </c>
      <c r="K46" s="99">
        <v>1.0337046450807343</v>
      </c>
      <c r="L46" s="99">
        <v>0.9015151463558152</v>
      </c>
      <c r="M46" s="99">
        <v>1.2857171704537778</v>
      </c>
      <c r="N46" s="99">
        <v>0.90649632794905854</v>
      </c>
      <c r="O46" s="99">
        <v>0.49057781436742071</v>
      </c>
      <c r="P46" s="99">
        <v>0.52429749458851771</v>
      </c>
      <c r="Q46" s="99">
        <v>0</v>
      </c>
      <c r="R46" s="99">
        <v>0.67982140378433231</v>
      </c>
      <c r="S46" s="99">
        <v>0.69560986317359796</v>
      </c>
      <c r="T46" s="99">
        <v>0.58607940353647014</v>
      </c>
      <c r="U46" s="99">
        <v>0.6448295452570193</v>
      </c>
      <c r="V46" s="99">
        <v>0.70226480290258442</v>
      </c>
      <c r="W46" s="99">
        <v>0.60838718052974272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3.7028914881846835</v>
      </c>
      <c r="D47" s="123">
        <f t="shared" si="20"/>
        <v>2.1923657201379902</v>
      </c>
      <c r="E47" s="123">
        <f t="shared" si="20"/>
        <v>5.5860181577607841</v>
      </c>
      <c r="F47" s="123">
        <f t="shared" si="20"/>
        <v>2.4999767481268393</v>
      </c>
      <c r="G47" s="123">
        <f t="shared" si="20"/>
        <v>5.9653313661504299</v>
      </c>
      <c r="H47" s="123">
        <f t="shared" si="20"/>
        <v>7.3304318960831241</v>
      </c>
      <c r="I47" s="123">
        <f t="shared" si="20"/>
        <v>4.2700427093022402</v>
      </c>
      <c r="J47" s="123">
        <f t="shared" si="20"/>
        <v>0.92932418799133576</v>
      </c>
      <c r="K47" s="123">
        <f t="shared" si="20"/>
        <v>4.6462589874933311</v>
      </c>
      <c r="L47" s="123">
        <f t="shared" si="20"/>
        <v>6.645106533182032</v>
      </c>
      <c r="M47" s="123">
        <f t="shared" si="20"/>
        <v>6.4424225440684975</v>
      </c>
      <c r="N47" s="123">
        <f t="shared" si="20"/>
        <v>17.16184094915176</v>
      </c>
      <c r="O47" s="123">
        <f t="shared" si="20"/>
        <v>4.7810768712662925</v>
      </c>
      <c r="P47" s="123">
        <f t="shared" si="20"/>
        <v>3.79301364116911</v>
      </c>
      <c r="Q47" s="123">
        <f t="shared" si="20"/>
        <v>0</v>
      </c>
      <c r="R47" s="123">
        <f t="shared" si="20"/>
        <v>8.9531408119651186</v>
      </c>
      <c r="S47" s="123">
        <f t="shared" si="20"/>
        <v>13.117278648079884</v>
      </c>
      <c r="T47" s="123">
        <f t="shared" si="20"/>
        <v>7.641842100275551</v>
      </c>
      <c r="U47" s="123">
        <f t="shared" si="20"/>
        <v>8.5787318819711516</v>
      </c>
      <c r="V47" s="123">
        <f t="shared" si="20"/>
        <v>10.624106433643739</v>
      </c>
      <c r="W47" s="123">
        <f t="shared" si="20"/>
        <v>8.6789506028898256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3.7028914881846835</v>
      </c>
      <c r="D48" s="99">
        <f>RES_hhdet_in_tesh!D48/RES_summary!D$21</f>
        <v>2.1923657201379902</v>
      </c>
      <c r="E48" s="99">
        <f>RES_hhdet_in_tesh!E48/RES_summary!E$21</f>
        <v>5.5860181577607841</v>
      </c>
      <c r="F48" s="99">
        <f>RES_hhdet_in_tesh!F48/RES_summary!F$21</f>
        <v>2.4999767481268393</v>
      </c>
      <c r="G48" s="99">
        <f>RES_hhdet_in_tesh!G48/RES_summary!G$21</f>
        <v>5.9653313661504299</v>
      </c>
      <c r="H48" s="99">
        <f>RES_hhdet_in_tesh!H48/RES_summary!H$21</f>
        <v>7.3304318960831241</v>
      </c>
      <c r="I48" s="99">
        <f>RES_hhdet_in_tesh!I48/RES_summary!I$21</f>
        <v>4.2700427093022402</v>
      </c>
      <c r="J48" s="99">
        <f>RES_hhdet_in_tesh!J48/RES_summary!J$21</f>
        <v>0.92932418799133576</v>
      </c>
      <c r="K48" s="99">
        <f>RES_hhdet_in_tesh!K48/RES_summary!K$21</f>
        <v>4.6462589874933311</v>
      </c>
      <c r="L48" s="99">
        <f>RES_hhdet_in_tesh!L48/RES_summary!L$21</f>
        <v>6.645106533182032</v>
      </c>
      <c r="M48" s="99">
        <f>RES_hhdet_in_tesh!M48/RES_summary!M$21</f>
        <v>6.4424225440684975</v>
      </c>
      <c r="N48" s="99">
        <f>RES_hhdet_in_tesh!N48/RES_summary!N$21</f>
        <v>17.16184094915176</v>
      </c>
      <c r="O48" s="99">
        <f>RES_hhdet_in_tesh!O48/RES_summary!O$21</f>
        <v>4.7810768712662925</v>
      </c>
      <c r="P48" s="99">
        <f>RES_hhdet_in_tesh!P48/RES_summary!P$21</f>
        <v>3.79301364116911</v>
      </c>
      <c r="Q48" s="99">
        <f>RES_hhdet_in_tesh!Q48/RES_summary!Q$21</f>
        <v>0</v>
      </c>
      <c r="R48" s="99">
        <f>RES_hhdet_in_tesh!R48/RES_summary!R$21</f>
        <v>8.9531408119651186</v>
      </c>
      <c r="S48" s="99">
        <f>RES_hhdet_in_tesh!S48/RES_summary!S$21</f>
        <v>13.117278648079884</v>
      </c>
      <c r="T48" s="99">
        <f>RES_hhdet_in_tesh!T48/RES_summary!T$21</f>
        <v>7.641842100275551</v>
      </c>
      <c r="U48" s="99">
        <f>RES_hhdet_in_tesh!U48/RES_summary!U$21</f>
        <v>8.5787318819711516</v>
      </c>
      <c r="V48" s="99">
        <f>RES_hhdet_in_tesh!V48/RES_summary!V$21</f>
        <v>10.624106433643739</v>
      </c>
      <c r="W48" s="99">
        <f>RES_hhdet_in_tesh!W48/RES_summary!W$21</f>
        <v>8.6789506028898256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11.34485859689528</v>
      </c>
      <c r="D49" s="123">
        <v>11.378982678897732</v>
      </c>
      <c r="E49" s="123">
        <v>11.261253837521785</v>
      </c>
      <c r="F49" s="123">
        <v>11.444447410178711</v>
      </c>
      <c r="G49" s="123">
        <v>10.853367373345803</v>
      </c>
      <c r="H49" s="123">
        <v>10.821518428053697</v>
      </c>
      <c r="I49" s="123">
        <v>10.643378164852736</v>
      </c>
      <c r="J49" s="123">
        <v>11.146900358220828</v>
      </c>
      <c r="K49" s="123">
        <v>11.879053777692796</v>
      </c>
      <c r="L49" s="123">
        <v>11.405223273378283</v>
      </c>
      <c r="M49" s="123">
        <v>11.245058424759032</v>
      </c>
      <c r="N49" s="123">
        <v>10.778109895308166</v>
      </c>
      <c r="O49" s="123">
        <v>10.911655795841467</v>
      </c>
      <c r="P49" s="123">
        <v>11.122031749711153</v>
      </c>
      <c r="Q49" s="123">
        <v>0</v>
      </c>
      <c r="R49" s="123">
        <v>11.749200874001149</v>
      </c>
      <c r="S49" s="123">
        <v>11.68039521686927</v>
      </c>
      <c r="T49" s="123">
        <v>11.389390503193853</v>
      </c>
      <c r="U49" s="123">
        <v>11.588518034096944</v>
      </c>
      <c r="V49" s="123">
        <v>11.672609443747454</v>
      </c>
      <c r="W49" s="123">
        <v>12.542365291982669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11.531384704051391</v>
      </c>
      <c r="D50" s="99">
        <v>11.183963696662563</v>
      </c>
      <c r="E50" s="99">
        <v>11.57920347904321</v>
      </c>
      <c r="F50" s="99">
        <v>11.43512575636265</v>
      </c>
      <c r="G50" s="99">
        <v>10.967648826991745</v>
      </c>
      <c r="H50" s="99">
        <v>10.740808023184458</v>
      </c>
      <c r="I50" s="99">
        <v>10.33734837327366</v>
      </c>
      <c r="J50" s="99">
        <v>11.313510401877739</v>
      </c>
      <c r="K50" s="99">
        <v>11.649802648387135</v>
      </c>
      <c r="L50" s="99">
        <v>10.993553063444297</v>
      </c>
      <c r="M50" s="99">
        <v>11.457202747719236</v>
      </c>
      <c r="N50" s="99">
        <v>11.197621021637014</v>
      </c>
      <c r="O50" s="99">
        <v>9.9664855891319597</v>
      </c>
      <c r="P50" s="99">
        <v>10.685560333382924</v>
      </c>
      <c r="Q50" s="99">
        <v>0</v>
      </c>
      <c r="R50" s="99">
        <v>12.473925076613506</v>
      </c>
      <c r="S50" s="99">
        <v>10.402704895591141</v>
      </c>
      <c r="T50" s="99">
        <v>10.738302275456425</v>
      </c>
      <c r="U50" s="99">
        <v>11.791675858899476</v>
      </c>
      <c r="V50" s="99">
        <v>11.339837591999951</v>
      </c>
      <c r="W50" s="99">
        <v>12.900418984903697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11.531533255363286</v>
      </c>
      <c r="D51" s="99">
        <v>0</v>
      </c>
      <c r="E51" s="99">
        <v>11.579360134696179</v>
      </c>
      <c r="F51" s="99">
        <v>0</v>
      </c>
      <c r="G51" s="99">
        <v>0</v>
      </c>
      <c r="H51" s="99">
        <v>0</v>
      </c>
      <c r="I51" s="99">
        <v>10.337951506133088</v>
      </c>
      <c r="J51" s="99">
        <v>11.319366584524955</v>
      </c>
      <c r="K51" s="99">
        <v>11.654213985015922</v>
      </c>
      <c r="L51" s="99">
        <v>10.997242879966022</v>
      </c>
      <c r="M51" s="99">
        <v>11.460714042006904</v>
      </c>
      <c r="N51" s="99">
        <v>11.20005146121769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10.730364278800025</v>
      </c>
      <c r="U51" s="99">
        <v>11.799313224089001</v>
      </c>
      <c r="V51" s="99">
        <v>11.348539617076096</v>
      </c>
      <c r="W51" s="99">
        <v>12.909514797175522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2.2686495484983125</v>
      </c>
      <c r="D52" s="102">
        <v>0</v>
      </c>
      <c r="E52" s="102">
        <v>2.26668304064198</v>
      </c>
      <c r="F52" s="102">
        <v>0</v>
      </c>
      <c r="G52" s="102">
        <v>0</v>
      </c>
      <c r="H52" s="102">
        <v>0</v>
      </c>
      <c r="I52" s="102">
        <v>2.1122106468911492</v>
      </c>
      <c r="J52" s="102">
        <v>2.2970365390415526</v>
      </c>
      <c r="K52" s="102">
        <v>2.3637215599541066</v>
      </c>
      <c r="L52" s="102">
        <v>2.2347958724057202</v>
      </c>
      <c r="M52" s="102">
        <v>2.3153264132020186</v>
      </c>
      <c r="N52" s="102">
        <v>1.905096546715761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2.1210066973039257</v>
      </c>
      <c r="U52" s="102">
        <v>2.306169343069449</v>
      </c>
      <c r="V52" s="102">
        <v>2.1466203714847039</v>
      </c>
      <c r="W52" s="102">
        <v>2.5710065294011004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9.2628837068649723</v>
      </c>
      <c r="D53" s="105">
        <v>0</v>
      </c>
      <c r="E53" s="105">
        <v>9.3126770940541963</v>
      </c>
      <c r="F53" s="105">
        <v>0</v>
      </c>
      <c r="G53" s="105">
        <v>0</v>
      </c>
      <c r="H53" s="105">
        <v>0</v>
      </c>
      <c r="I53" s="105">
        <v>8.2257408592419381</v>
      </c>
      <c r="J53" s="105">
        <v>9.0223300454834021</v>
      </c>
      <c r="K53" s="105">
        <v>9.2904924250618173</v>
      </c>
      <c r="L53" s="105">
        <v>8.7624470075603025</v>
      </c>
      <c r="M53" s="105">
        <v>9.1453876288048868</v>
      </c>
      <c r="N53" s="105">
        <v>9.294954914501929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8.6093575814960968</v>
      </c>
      <c r="U53" s="105">
        <v>9.4931438810195505</v>
      </c>
      <c r="V53" s="105">
        <v>9.201919245591391</v>
      </c>
      <c r="W53" s="105">
        <v>10.338508267774424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11.339803576813974</v>
      </c>
      <c r="D54" s="102">
        <v>11.383675891705968</v>
      </c>
      <c r="E54" s="102">
        <v>11.255574610422059</v>
      </c>
      <c r="F54" s="102">
        <v>11.447923157050543</v>
      </c>
      <c r="G54" s="102">
        <v>10.854976807571809</v>
      </c>
      <c r="H54" s="102">
        <v>10.822481695195654</v>
      </c>
      <c r="I54" s="102">
        <v>10.637105612883344</v>
      </c>
      <c r="J54" s="102">
        <v>11.116343804905902</v>
      </c>
      <c r="K54" s="102">
        <v>11.880765852156474</v>
      </c>
      <c r="L54" s="102">
        <v>11.431402149958659</v>
      </c>
      <c r="M54" s="102">
        <v>11.219610896976919</v>
      </c>
      <c r="N54" s="102">
        <v>10.728935511152066</v>
      </c>
      <c r="O54" s="102">
        <v>11.016302659039194</v>
      </c>
      <c r="P54" s="102">
        <v>11.139150620401812</v>
      </c>
      <c r="Q54" s="102">
        <v>0</v>
      </c>
      <c r="R54" s="102">
        <v>11.680411886633289</v>
      </c>
      <c r="S54" s="102">
        <v>11.698985701142426</v>
      </c>
      <c r="T54" s="102">
        <v>11.357778341861001</v>
      </c>
      <c r="U54" s="102">
        <v>11.543172426992149</v>
      </c>
      <c r="V54" s="102">
        <v>11.702268975418006</v>
      </c>
      <c r="W54" s="102">
        <v>12.515679704337627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11.343154070061667</v>
      </c>
      <c r="D55" s="105">
        <v>11.380986748348908</v>
      </c>
      <c r="E55" s="105">
        <v>11.255722392561335</v>
      </c>
      <c r="F55" s="105">
        <v>11.441587615475321</v>
      </c>
      <c r="G55" s="105">
        <v>10.851027045898082</v>
      </c>
      <c r="H55" s="105">
        <v>10.821520966873269</v>
      </c>
      <c r="I55" s="105">
        <v>10.64554623302077</v>
      </c>
      <c r="J55" s="105">
        <v>11.133512364672637</v>
      </c>
      <c r="K55" s="105">
        <v>11.893865618262188</v>
      </c>
      <c r="L55" s="105">
        <v>11.438961887868548</v>
      </c>
      <c r="M55" s="105">
        <v>11.216934554766967</v>
      </c>
      <c r="N55" s="105">
        <v>10.713365017138505</v>
      </c>
      <c r="O55" s="105">
        <v>10.992864791561637</v>
      </c>
      <c r="P55" s="105">
        <v>11.126705913751337</v>
      </c>
      <c r="Q55" s="105">
        <v>0</v>
      </c>
      <c r="R55" s="105">
        <v>11.743541360575637</v>
      </c>
      <c r="S55" s="105">
        <v>11.762879241055231</v>
      </c>
      <c r="T55" s="105">
        <v>11.436870907726531</v>
      </c>
      <c r="U55" s="105">
        <v>11.582901004457879</v>
      </c>
      <c r="V55" s="105">
        <v>11.708531714218175</v>
      </c>
      <c r="W55" s="105">
        <v>12.472123558921188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2.2222663167405483</v>
      </c>
      <c r="D56" s="99">
        <v>2.2866126068913943</v>
      </c>
      <c r="E56" s="99">
        <v>2.1873929896299384</v>
      </c>
      <c r="F56" s="99">
        <v>2.2731585494668036</v>
      </c>
      <c r="G56" s="99">
        <v>2.4455274410098999</v>
      </c>
      <c r="H56" s="99">
        <v>2.196835121087521</v>
      </c>
      <c r="I56" s="99">
        <v>2.1888158478417745</v>
      </c>
      <c r="J56" s="99">
        <v>2.2487643044650736</v>
      </c>
      <c r="K56" s="99">
        <v>2.4237438284036101</v>
      </c>
      <c r="L56" s="99">
        <v>2.3482382190766704</v>
      </c>
      <c r="M56" s="99">
        <v>2.2522951970441398</v>
      </c>
      <c r="N56" s="99">
        <v>1.7925124920400592</v>
      </c>
      <c r="O56" s="99">
        <v>2.0076045454798455</v>
      </c>
      <c r="P56" s="99">
        <v>1.9939961448456502</v>
      </c>
      <c r="Q56" s="99">
        <v>0</v>
      </c>
      <c r="R56" s="99">
        <v>2.3537471803999712</v>
      </c>
      <c r="S56" s="99">
        <v>2.4290064920674554</v>
      </c>
      <c r="T56" s="99">
        <v>2.2996771668754721</v>
      </c>
      <c r="U56" s="99">
        <v>2.2467374695743199</v>
      </c>
      <c r="V56" s="99">
        <v>2.2380261405572388</v>
      </c>
      <c r="W56" s="99">
        <v>2.4533088273529273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9.1208877533211172</v>
      </c>
      <c r="D57" s="99">
        <v>9.0943741414575143</v>
      </c>
      <c r="E57" s="99">
        <v>9.0683294029313988</v>
      </c>
      <c r="F57" s="99">
        <v>9.1684290660085175</v>
      </c>
      <c r="G57" s="99">
        <v>8.4054996048881812</v>
      </c>
      <c r="H57" s="99">
        <v>8.6246858457857485</v>
      </c>
      <c r="I57" s="99">
        <v>8.4567303851789966</v>
      </c>
      <c r="J57" s="99">
        <v>8.8847480602075652</v>
      </c>
      <c r="K57" s="99">
        <v>9.4701217898585792</v>
      </c>
      <c r="L57" s="99">
        <v>9.0907236687918758</v>
      </c>
      <c r="M57" s="99">
        <v>8.9646393577228256</v>
      </c>
      <c r="N57" s="99">
        <v>8.9208525250984447</v>
      </c>
      <c r="O57" s="99">
        <v>8.9852602460817899</v>
      </c>
      <c r="P57" s="99">
        <v>9.1327097689056895</v>
      </c>
      <c r="Q57" s="99">
        <v>0</v>
      </c>
      <c r="R57" s="99">
        <v>9.389794180175663</v>
      </c>
      <c r="S57" s="99">
        <v>9.3338727489877744</v>
      </c>
      <c r="T57" s="99">
        <v>9.1371937408510568</v>
      </c>
      <c r="U57" s="99">
        <v>9.3361635348835588</v>
      </c>
      <c r="V57" s="99">
        <v>9.4705055736609367</v>
      </c>
      <c r="W57" s="99">
        <v>10.018814731568259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5.198695191602182</v>
      </c>
      <c r="D58" s="123">
        <v>5.7540411798711704</v>
      </c>
      <c r="E58" s="123">
        <v>5.5379276147337908</v>
      </c>
      <c r="F58" s="123">
        <v>5.858819664035301</v>
      </c>
      <c r="G58" s="123">
        <v>5.6397338060619333</v>
      </c>
      <c r="H58" s="123">
        <v>5.6225567232346965</v>
      </c>
      <c r="I58" s="123">
        <v>5.2924457628244861</v>
      </c>
      <c r="J58" s="123">
        <v>5.1928403071574465</v>
      </c>
      <c r="K58" s="123">
        <v>5.4429842262457893</v>
      </c>
      <c r="L58" s="123">
        <v>5.1326988971946221</v>
      </c>
      <c r="M58" s="123">
        <v>4.823476187839538</v>
      </c>
      <c r="N58" s="123">
        <v>4.6545790163930993</v>
      </c>
      <c r="O58" s="123">
        <v>5.2334201552278383</v>
      </c>
      <c r="P58" s="123">
        <v>5.2871351856004392</v>
      </c>
      <c r="Q58" s="123">
        <v>0</v>
      </c>
      <c r="R58" s="123">
        <v>5.4683899305962926</v>
      </c>
      <c r="S58" s="123">
        <v>5.4247794653524473</v>
      </c>
      <c r="T58" s="123">
        <v>5.6695215335426665</v>
      </c>
      <c r="U58" s="123">
        <v>5.8869439802376657</v>
      </c>
      <c r="V58" s="123">
        <v>6.7727321217129441</v>
      </c>
      <c r="W58" s="123">
        <v>6.6054412979399277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5.3700049559461887</v>
      </c>
      <c r="D59" s="99">
        <v>5.5738835168833871</v>
      </c>
      <c r="E59" s="99">
        <v>5.3478069647247608</v>
      </c>
      <c r="F59" s="99">
        <v>6.0157333964601669</v>
      </c>
      <c r="G59" s="99">
        <v>5.4974579260504584</v>
      </c>
      <c r="H59" s="99">
        <v>5.3296249000049425</v>
      </c>
      <c r="I59" s="99">
        <v>5.4528362980163569</v>
      </c>
      <c r="J59" s="99">
        <v>5.4004716190701236</v>
      </c>
      <c r="K59" s="99">
        <v>4.7479125145632928</v>
      </c>
      <c r="L59" s="99">
        <v>5.8213332675612826</v>
      </c>
      <c r="M59" s="99">
        <v>5.391424898912013</v>
      </c>
      <c r="N59" s="99">
        <v>1.6823098084504788</v>
      </c>
      <c r="O59" s="99">
        <v>6.0883363431746131</v>
      </c>
      <c r="P59" s="99">
        <v>5.902580709525088</v>
      </c>
      <c r="Q59" s="99">
        <v>0</v>
      </c>
      <c r="R59" s="99">
        <v>4.8759943279867537</v>
      </c>
      <c r="S59" s="99">
        <v>4.8642141636094491</v>
      </c>
      <c r="T59" s="99">
        <v>5.8821415485313882</v>
      </c>
      <c r="U59" s="99">
        <v>6.1038045123452074</v>
      </c>
      <c r="V59" s="99">
        <v>6.8747281227379817</v>
      </c>
      <c r="W59" s="99">
        <v>6.6480920995583466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5.1930126995008763</v>
      </c>
      <c r="D60" s="110">
        <v>5.7583353304941598</v>
      </c>
      <c r="E60" s="110">
        <v>5.5438545447836605</v>
      </c>
      <c r="F60" s="110">
        <v>5.8535044773826508</v>
      </c>
      <c r="G60" s="110">
        <v>5.6457463962602361</v>
      </c>
      <c r="H60" s="110">
        <v>5.6369135921355449</v>
      </c>
      <c r="I60" s="110">
        <v>5.2840075373116537</v>
      </c>
      <c r="J60" s="110">
        <v>5.1827717525961896</v>
      </c>
      <c r="K60" s="110">
        <v>5.4715397638169296</v>
      </c>
      <c r="L60" s="110">
        <v>5.1044906638952279</v>
      </c>
      <c r="M60" s="110">
        <v>4.7935011753672274</v>
      </c>
      <c r="N60" s="110">
        <v>4.8712885216580233</v>
      </c>
      <c r="O60" s="110">
        <v>5.0902887482745847</v>
      </c>
      <c r="P60" s="110">
        <v>5.1784857257496997</v>
      </c>
      <c r="Q60" s="110">
        <v>0</v>
      </c>
      <c r="R60" s="110">
        <v>5.5448459676632833</v>
      </c>
      <c r="S60" s="110">
        <v>5.5460977808497312</v>
      </c>
      <c r="T60" s="110">
        <v>5.5856984122917028</v>
      </c>
      <c r="U60" s="110">
        <v>5.7974588467054913</v>
      </c>
      <c r="V60" s="110">
        <v>6.7272411209771734</v>
      </c>
      <c r="W60" s="110">
        <v>6.5917768837048945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63.791889038806261</v>
      </c>
      <c r="D62" s="118">
        <f t="shared" si="21"/>
        <v>57.463659495761476</v>
      </c>
      <c r="E62" s="118">
        <f t="shared" si="21"/>
        <v>66.861585369084608</v>
      </c>
      <c r="F62" s="118">
        <f t="shared" si="21"/>
        <v>61.991731712298801</v>
      </c>
      <c r="G62" s="118">
        <f t="shared" si="21"/>
        <v>72.904207964556889</v>
      </c>
      <c r="H62" s="118">
        <f t="shared" si="21"/>
        <v>84.363174505305324</v>
      </c>
      <c r="I62" s="118">
        <f t="shared" si="21"/>
        <v>75.074688057272056</v>
      </c>
      <c r="J62" s="118">
        <f t="shared" si="21"/>
        <v>67.244655640657157</v>
      </c>
      <c r="K62" s="118">
        <f t="shared" si="21"/>
        <v>72.201128293275431</v>
      </c>
      <c r="L62" s="118">
        <f t="shared" si="21"/>
        <v>67.690610823295245</v>
      </c>
      <c r="M62" s="118">
        <f t="shared" si="21"/>
        <v>78.996160076690387</v>
      </c>
      <c r="N62" s="118">
        <f t="shared" si="21"/>
        <v>80.610830771431708</v>
      </c>
      <c r="O62" s="118">
        <f t="shared" si="21"/>
        <v>53.379692153496983</v>
      </c>
      <c r="P62" s="118">
        <f t="shared" si="21"/>
        <v>50.279772851072615</v>
      </c>
      <c r="Q62" s="118">
        <f t="shared" si="21"/>
        <v>64.713188564518745</v>
      </c>
      <c r="R62" s="118">
        <f t="shared" ref="R62:V62" si="22">R63+R66+R68+R77</f>
        <v>62.962344798205237</v>
      </c>
      <c r="S62" s="118">
        <f t="shared" si="22"/>
        <v>67.298749751017368</v>
      </c>
      <c r="T62" s="118">
        <f t="shared" si="22"/>
        <v>55.498525176613441</v>
      </c>
      <c r="U62" s="118">
        <f t="shared" si="22"/>
        <v>58.554316626807484</v>
      </c>
      <c r="V62" s="118">
        <f t="shared" si="22"/>
        <v>62.623602495546777</v>
      </c>
      <c r="W62" s="118">
        <f t="shared" ref="W62" si="23">W63+W66+W68+W77</f>
        <v>62.40478054251782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43.570040301546221</v>
      </c>
      <c r="D63" s="123">
        <f t="shared" si="24"/>
        <v>38.347907710934209</v>
      </c>
      <c r="E63" s="123">
        <f t="shared" si="24"/>
        <v>44.704886233482739</v>
      </c>
      <c r="F63" s="123">
        <f t="shared" si="24"/>
        <v>42.46144411285151</v>
      </c>
      <c r="G63" s="123">
        <f t="shared" si="24"/>
        <v>50.576449550756671</v>
      </c>
      <c r="H63" s="123">
        <f t="shared" si="24"/>
        <v>60.537429509761211</v>
      </c>
      <c r="I63" s="123">
        <f t="shared" si="24"/>
        <v>54.871821831996485</v>
      </c>
      <c r="J63" s="123">
        <f t="shared" si="24"/>
        <v>50.021091651954158</v>
      </c>
      <c r="K63" s="123">
        <f t="shared" si="24"/>
        <v>50.159927548301752</v>
      </c>
      <c r="L63" s="123">
        <f t="shared" si="24"/>
        <v>44.500359881319305</v>
      </c>
      <c r="M63" s="123">
        <f t="shared" si="24"/>
        <v>56.553927984516093</v>
      </c>
      <c r="N63" s="123">
        <f t="shared" si="24"/>
        <v>47.869772801372093</v>
      </c>
      <c r="O63" s="123">
        <f t="shared" si="24"/>
        <v>32.492150706085653</v>
      </c>
      <c r="P63" s="123">
        <f t="shared" si="24"/>
        <v>30.196450072318971</v>
      </c>
      <c r="Q63" s="123">
        <f t="shared" si="24"/>
        <v>42.523423373971468</v>
      </c>
      <c r="R63" s="123">
        <f t="shared" ref="R63:V63" si="25">SUM(R64:R65)</f>
        <v>36.777826408403193</v>
      </c>
      <c r="S63" s="123">
        <f t="shared" si="25"/>
        <v>36.85378481448943</v>
      </c>
      <c r="T63" s="123">
        <f t="shared" si="25"/>
        <v>30.819577210223038</v>
      </c>
      <c r="U63" s="123">
        <f t="shared" si="25"/>
        <v>32.594825279965896</v>
      </c>
      <c r="V63" s="123">
        <f t="shared" si="25"/>
        <v>33.563509143810201</v>
      </c>
      <c r="W63" s="123">
        <f t="shared" ref="W63" si="26">SUM(W64:W65)</f>
        <v>34.645073399305879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42.58178277118914</v>
      </c>
      <c r="D64" s="99">
        <v>37.452808319241576</v>
      </c>
      <c r="E64" s="99">
        <v>43.720214246259275</v>
      </c>
      <c r="F64" s="99">
        <v>41.466597340089393</v>
      </c>
      <c r="G64" s="99">
        <v>49.407906567103844</v>
      </c>
      <c r="H64" s="99">
        <v>59.173725852010435</v>
      </c>
      <c r="I64" s="99">
        <v>53.711537775870255</v>
      </c>
      <c r="J64" s="99">
        <v>48.960756497274581</v>
      </c>
      <c r="K64" s="99">
        <v>49.046337111532587</v>
      </c>
      <c r="L64" s="99">
        <v>43.566669854580596</v>
      </c>
      <c r="M64" s="99">
        <v>55.370878918542992</v>
      </c>
      <c r="N64" s="99">
        <v>46.977346982727283</v>
      </c>
      <c r="O64" s="99">
        <v>31.828513140412827</v>
      </c>
      <c r="P64" s="99">
        <v>29.562142839950475</v>
      </c>
      <c r="Q64" s="99">
        <v>41.678861002561369</v>
      </c>
      <c r="R64" s="99">
        <v>36.051718183015716</v>
      </c>
      <c r="S64" s="99">
        <v>36.128775824788015</v>
      </c>
      <c r="T64" s="99">
        <v>30.21587368676855</v>
      </c>
      <c r="U64" s="99">
        <v>31.958534462731826</v>
      </c>
      <c r="V64" s="99">
        <v>32.909884860667439</v>
      </c>
      <c r="W64" s="99">
        <v>33.971194839074535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0.98825753035708186</v>
      </c>
      <c r="D65" s="99">
        <v>0.89509939169262986</v>
      </c>
      <c r="E65" s="99">
        <v>0.98467198722346372</v>
      </c>
      <c r="F65" s="99">
        <v>0.9948467727621193</v>
      </c>
      <c r="G65" s="99">
        <v>1.1685429836528278</v>
      </c>
      <c r="H65" s="99">
        <v>1.3637036577507786</v>
      </c>
      <c r="I65" s="99">
        <v>1.1602840561262289</v>
      </c>
      <c r="J65" s="99">
        <v>1.0603351546795765</v>
      </c>
      <c r="K65" s="99">
        <v>1.1135904367691665</v>
      </c>
      <c r="L65" s="99">
        <v>0.93369002673871282</v>
      </c>
      <c r="M65" s="99">
        <v>1.183049065973101</v>
      </c>
      <c r="N65" s="99">
        <v>0.89242581864480752</v>
      </c>
      <c r="O65" s="99">
        <v>0.66363756567282883</v>
      </c>
      <c r="P65" s="99">
        <v>0.63430723236849473</v>
      </c>
      <c r="Q65" s="99">
        <v>0.84456237141009693</v>
      </c>
      <c r="R65" s="99">
        <v>0.72610822538748077</v>
      </c>
      <c r="S65" s="99">
        <v>0.72500898970141148</v>
      </c>
      <c r="T65" s="99">
        <v>0.60370352345448908</v>
      </c>
      <c r="U65" s="99">
        <v>0.63629081723406899</v>
      </c>
      <c r="V65" s="99">
        <v>0.65362428314276033</v>
      </c>
      <c r="W65" s="99">
        <v>0.67387856023134463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3.7248537001032345</v>
      </c>
      <c r="D66" s="123">
        <f t="shared" si="27"/>
        <v>2.1903490593356776</v>
      </c>
      <c r="E66" s="123">
        <f t="shared" si="27"/>
        <v>5.5848595345442673</v>
      </c>
      <c r="F66" s="123">
        <f t="shared" si="27"/>
        <v>2.4994095597893224</v>
      </c>
      <c r="G66" s="123">
        <f t="shared" si="27"/>
        <v>5.9649876602014418</v>
      </c>
      <c r="H66" s="123">
        <f t="shared" si="27"/>
        <v>7.3305911295589157</v>
      </c>
      <c r="I66" s="123">
        <f t="shared" si="27"/>
        <v>4.2708856412399792</v>
      </c>
      <c r="J66" s="123">
        <f t="shared" si="27"/>
        <v>0.92795103961496184</v>
      </c>
      <c r="K66" s="123">
        <f t="shared" si="27"/>
        <v>4.6460818002030617</v>
      </c>
      <c r="L66" s="123">
        <f t="shared" si="27"/>
        <v>6.6449662655525703</v>
      </c>
      <c r="M66" s="123">
        <f t="shared" si="27"/>
        <v>6.4407893542251458</v>
      </c>
      <c r="N66" s="123">
        <f t="shared" si="27"/>
        <v>17.15937756743077</v>
      </c>
      <c r="O66" s="123">
        <f t="shared" si="27"/>
        <v>4.7807532681939069</v>
      </c>
      <c r="P66" s="123">
        <f t="shared" si="27"/>
        <v>3.7938153350793833</v>
      </c>
      <c r="Q66" s="123">
        <f t="shared" si="27"/>
        <v>5.7751469577653864</v>
      </c>
      <c r="R66" s="123">
        <f t="shared" si="27"/>
        <v>8.9544066303278829</v>
      </c>
      <c r="S66" s="123">
        <f t="shared" si="27"/>
        <v>13.116235352638599</v>
      </c>
      <c r="T66" s="123">
        <f t="shared" si="27"/>
        <v>7.6409242561050572</v>
      </c>
      <c r="U66" s="123">
        <f t="shared" si="27"/>
        <v>8.5797889713500179</v>
      </c>
      <c r="V66" s="123">
        <f t="shared" si="27"/>
        <v>10.624485153975833</v>
      </c>
      <c r="W66" s="123">
        <f t="shared" si="27"/>
        <v>8.6803631492270039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3.7248537001032345</v>
      </c>
      <c r="D67" s="99">
        <f>RES_hhdet_in_tesh!D67/RES_summary!D$21</f>
        <v>2.1903490593356776</v>
      </c>
      <c r="E67" s="99">
        <f>RES_hhdet_in_tesh!E67/RES_summary!E$21</f>
        <v>5.5848595345442673</v>
      </c>
      <c r="F67" s="99">
        <f>RES_hhdet_in_tesh!F67/RES_summary!F$21</f>
        <v>2.4994095597893224</v>
      </c>
      <c r="G67" s="99">
        <f>RES_hhdet_in_tesh!G67/RES_summary!G$21</f>
        <v>5.9649876602014418</v>
      </c>
      <c r="H67" s="99">
        <f>RES_hhdet_in_tesh!H67/RES_summary!H$21</f>
        <v>7.3305911295589157</v>
      </c>
      <c r="I67" s="99">
        <f>RES_hhdet_in_tesh!I67/RES_summary!I$21</f>
        <v>4.2708856412399792</v>
      </c>
      <c r="J67" s="99">
        <f>RES_hhdet_in_tesh!J67/RES_summary!J$21</f>
        <v>0.92795103961496184</v>
      </c>
      <c r="K67" s="99">
        <f>RES_hhdet_in_tesh!K67/RES_summary!K$21</f>
        <v>4.6460818002030617</v>
      </c>
      <c r="L67" s="99">
        <f>RES_hhdet_in_tesh!L67/RES_summary!L$21</f>
        <v>6.6449662655525703</v>
      </c>
      <c r="M67" s="99">
        <f>RES_hhdet_in_tesh!M67/RES_summary!M$21</f>
        <v>6.4407893542251458</v>
      </c>
      <c r="N67" s="99">
        <f>RES_hhdet_in_tesh!N67/RES_summary!N$21</f>
        <v>17.15937756743077</v>
      </c>
      <c r="O67" s="99">
        <f>RES_hhdet_in_tesh!O67/RES_summary!O$21</f>
        <v>4.7807532681939069</v>
      </c>
      <c r="P67" s="99">
        <f>RES_hhdet_in_tesh!P67/RES_summary!P$21</f>
        <v>3.7938153350793833</v>
      </c>
      <c r="Q67" s="99">
        <f>RES_hhdet_in_tesh!Q67/RES_summary!Q$21</f>
        <v>5.7751469577653864</v>
      </c>
      <c r="R67" s="99">
        <f>RES_hhdet_in_tesh!R67/RES_summary!R$21</f>
        <v>8.9544066303278829</v>
      </c>
      <c r="S67" s="99">
        <f>RES_hhdet_in_tesh!S67/RES_summary!S$21</f>
        <v>13.116235352638599</v>
      </c>
      <c r="T67" s="99">
        <f>RES_hhdet_in_tesh!T67/RES_summary!T$21</f>
        <v>7.6409242561050572</v>
      </c>
      <c r="U67" s="99">
        <f>RES_hhdet_in_tesh!U67/RES_summary!U$21</f>
        <v>8.5797889713500179</v>
      </c>
      <c r="V67" s="99">
        <f>RES_hhdet_in_tesh!V67/RES_summary!V$21</f>
        <v>10.624485153975833</v>
      </c>
      <c r="W67" s="99">
        <f>RES_hhdet_in_tesh!W67/RES_summary!W$21</f>
        <v>8.6803631492270039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11.307799625255655</v>
      </c>
      <c r="D68" s="123">
        <v>11.189873883963898</v>
      </c>
      <c r="E68" s="123">
        <v>11.047758905303777</v>
      </c>
      <c r="F68" s="123">
        <v>11.200887876636161</v>
      </c>
      <c r="G68" s="123">
        <v>10.729849157350127</v>
      </c>
      <c r="H68" s="123">
        <v>10.856302902274706</v>
      </c>
      <c r="I68" s="123">
        <v>10.646513176825682</v>
      </c>
      <c r="J68" s="123">
        <v>11.113839649711625</v>
      </c>
      <c r="K68" s="123">
        <v>11.921878769437122</v>
      </c>
      <c r="L68" s="123">
        <v>11.439805264671582</v>
      </c>
      <c r="M68" s="123">
        <v>11.208663701222049</v>
      </c>
      <c r="N68" s="123">
        <v>10.711539051968302</v>
      </c>
      <c r="O68" s="123">
        <v>11.014853809715579</v>
      </c>
      <c r="P68" s="123">
        <v>11.117472092669427</v>
      </c>
      <c r="Q68" s="123">
        <v>11.230384069267719</v>
      </c>
      <c r="R68" s="123">
        <v>11.672932768383122</v>
      </c>
      <c r="S68" s="123">
        <v>11.784482852038472</v>
      </c>
      <c r="T68" s="123">
        <v>11.452621174555457</v>
      </c>
      <c r="U68" s="123">
        <v>11.574290328915035</v>
      </c>
      <c r="V68" s="123">
        <v>11.711411173760157</v>
      </c>
      <c r="W68" s="123">
        <v>12.485703014811868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9.892172582264493</v>
      </c>
      <c r="D69" s="99">
        <v>8.3235242508693759</v>
      </c>
      <c r="E69" s="99">
        <v>8.6266041187840585</v>
      </c>
      <c r="F69" s="99">
        <v>8.5464888629173288</v>
      </c>
      <c r="G69" s="99">
        <v>9.3806897733768171</v>
      </c>
      <c r="H69" s="99">
        <v>11.267586085317062</v>
      </c>
      <c r="I69" s="99">
        <v>10.664287956322029</v>
      </c>
      <c r="J69" s="99">
        <v>10.781446012392754</v>
      </c>
      <c r="K69" s="99">
        <v>12.725524925297105</v>
      </c>
      <c r="L69" s="99">
        <v>11.553609196067628</v>
      </c>
      <c r="M69" s="99">
        <v>10.80677076242227</v>
      </c>
      <c r="N69" s="99">
        <v>10.446855933631676</v>
      </c>
      <c r="O69" s="99">
        <v>11.443516717153686</v>
      </c>
      <c r="P69" s="99">
        <v>10.697834635979058</v>
      </c>
      <c r="Q69" s="99">
        <v>11.57860305437214</v>
      </c>
      <c r="R69" s="99">
        <v>10.646089309227294</v>
      </c>
      <c r="S69" s="99">
        <v>12.202270791771445</v>
      </c>
      <c r="T69" s="99">
        <v>11.81775380092464</v>
      </c>
      <c r="U69" s="99">
        <v>11.62899076403251</v>
      </c>
      <c r="V69" s="99">
        <v>11.847651116929375</v>
      </c>
      <c r="W69" s="99">
        <v>12.358378859328754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8.3205062081282311</v>
      </c>
      <c r="E70" s="99">
        <v>8.6267313554861378</v>
      </c>
      <c r="F70" s="99">
        <v>8.5453758947304017</v>
      </c>
      <c r="G70" s="99">
        <v>9.3809954372439321</v>
      </c>
      <c r="H70" s="99">
        <v>11.268866158296225</v>
      </c>
      <c r="I70" s="99">
        <v>10.666496822448011</v>
      </c>
      <c r="J70" s="99">
        <v>10.784145396712535</v>
      </c>
      <c r="K70" s="99">
        <v>12.728914131902881</v>
      </c>
      <c r="L70" s="99">
        <v>11.556360649601336</v>
      </c>
      <c r="M70" s="99">
        <v>10.808051463413964</v>
      </c>
      <c r="N70" s="99">
        <v>10.448811472343884</v>
      </c>
      <c r="O70" s="99">
        <v>11.444015159665284</v>
      </c>
      <c r="P70" s="99">
        <v>10.691739040835722</v>
      </c>
      <c r="Q70" s="99">
        <v>11.58221520903189</v>
      </c>
      <c r="R70" s="99">
        <v>0</v>
      </c>
      <c r="S70" s="99">
        <v>12.208632674868133</v>
      </c>
      <c r="T70" s="99">
        <v>11.832123583916832</v>
      </c>
      <c r="U70" s="99">
        <v>11.643054165145649</v>
      </c>
      <c r="V70" s="99">
        <v>11.864216619398928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0.71793889564015745</v>
      </c>
      <c r="E71" s="102">
        <v>1.2260110410160321</v>
      </c>
      <c r="F71" s="102">
        <v>0.93209504666845677</v>
      </c>
      <c r="G71" s="102">
        <v>2.0748784123454103</v>
      </c>
      <c r="H71" s="102">
        <v>2.3010590681277048</v>
      </c>
      <c r="I71" s="102">
        <v>2.1924253133127065</v>
      </c>
      <c r="J71" s="102">
        <v>2.1593727922715744</v>
      </c>
      <c r="K71" s="102">
        <v>2.6332954983010088</v>
      </c>
      <c r="L71" s="102">
        <v>2.3757011490087687</v>
      </c>
      <c r="M71" s="102">
        <v>2.1487257848275756</v>
      </c>
      <c r="N71" s="102">
        <v>1.7321693928653863</v>
      </c>
      <c r="O71" s="102">
        <v>2.1135245941726595</v>
      </c>
      <c r="P71" s="102">
        <v>1.8953316986755138</v>
      </c>
      <c r="Q71" s="102">
        <v>2.0033617822264373</v>
      </c>
      <c r="R71" s="102">
        <v>0</v>
      </c>
      <c r="S71" s="102">
        <v>2.5447441094126999</v>
      </c>
      <c r="T71" s="102">
        <v>2.3985795601115845</v>
      </c>
      <c r="U71" s="102">
        <v>2.2593630489325638</v>
      </c>
      <c r="V71" s="102">
        <v>2.2752785045595352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7.6025673124880724</v>
      </c>
      <c r="E72" s="105">
        <v>7.4007203144701066</v>
      </c>
      <c r="F72" s="105">
        <v>7.6132808480619447</v>
      </c>
      <c r="G72" s="105">
        <v>7.3061170248985228</v>
      </c>
      <c r="H72" s="105">
        <v>8.9678070901685185</v>
      </c>
      <c r="I72" s="105">
        <v>8.4740715091353032</v>
      </c>
      <c r="J72" s="105">
        <v>8.6247726044409614</v>
      </c>
      <c r="K72" s="105">
        <v>10.095618633601873</v>
      </c>
      <c r="L72" s="105">
        <v>9.1806595005925669</v>
      </c>
      <c r="M72" s="105">
        <v>8.6593256785863879</v>
      </c>
      <c r="N72" s="105">
        <v>8.7166420794784969</v>
      </c>
      <c r="O72" s="105">
        <v>9.3304905654926262</v>
      </c>
      <c r="P72" s="105">
        <v>8.7964073421602098</v>
      </c>
      <c r="Q72" s="105">
        <v>9.5788534268054555</v>
      </c>
      <c r="R72" s="105">
        <v>0</v>
      </c>
      <c r="S72" s="105">
        <v>9.6638885654554336</v>
      </c>
      <c r="T72" s="105">
        <v>9.4335440238052453</v>
      </c>
      <c r="U72" s="105">
        <v>9.3836911162130825</v>
      </c>
      <c r="V72" s="105">
        <v>9.5889381148393902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11.339803576813974</v>
      </c>
      <c r="D73" s="102">
        <v>11.383675891705968</v>
      </c>
      <c r="E73" s="102">
        <v>11.255574610422057</v>
      </c>
      <c r="F73" s="102">
        <v>11.447923157050543</v>
      </c>
      <c r="G73" s="102">
        <v>10.854976807571807</v>
      </c>
      <c r="H73" s="102">
        <v>10.82248169519565</v>
      </c>
      <c r="I73" s="102">
        <v>10.637105612883342</v>
      </c>
      <c r="J73" s="102">
        <v>11.116343804905902</v>
      </c>
      <c r="K73" s="102">
        <v>11.880765852156472</v>
      </c>
      <c r="L73" s="102">
        <v>11.431402149958659</v>
      </c>
      <c r="M73" s="102">
        <v>11.219610896976919</v>
      </c>
      <c r="N73" s="102">
        <v>10.728935511152066</v>
      </c>
      <c r="O73" s="102">
        <v>11.016302659039194</v>
      </c>
      <c r="P73" s="102">
        <v>11.139150620401811</v>
      </c>
      <c r="Q73" s="102">
        <v>11.179099697294127</v>
      </c>
      <c r="R73" s="102">
        <v>11.680411886633289</v>
      </c>
      <c r="S73" s="102">
        <v>11.698985701142425</v>
      </c>
      <c r="T73" s="102">
        <v>11.357778341861005</v>
      </c>
      <c r="U73" s="102">
        <v>11.543172426992147</v>
      </c>
      <c r="V73" s="102">
        <v>11.702268975418004</v>
      </c>
      <c r="W73" s="102">
        <v>12.515679704337629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11.343154070061667</v>
      </c>
      <c r="D74" s="105">
        <v>11.380986748348903</v>
      </c>
      <c r="E74" s="105">
        <v>11.255722392561335</v>
      </c>
      <c r="F74" s="105">
        <v>11.441587615475322</v>
      </c>
      <c r="G74" s="105">
        <v>10.851027045898084</v>
      </c>
      <c r="H74" s="105">
        <v>10.821520966873273</v>
      </c>
      <c r="I74" s="105">
        <v>10.645546233020768</v>
      </c>
      <c r="J74" s="105">
        <v>11.133512364672637</v>
      </c>
      <c r="K74" s="105">
        <v>11.893865618262188</v>
      </c>
      <c r="L74" s="105">
        <v>11.438961887868546</v>
      </c>
      <c r="M74" s="105">
        <v>11.216934554766963</v>
      </c>
      <c r="N74" s="105">
        <v>10.713365017138505</v>
      </c>
      <c r="O74" s="105">
        <v>10.992864791561631</v>
      </c>
      <c r="P74" s="105">
        <v>11.126705913751337</v>
      </c>
      <c r="Q74" s="105">
        <v>11.218184220610935</v>
      </c>
      <c r="R74" s="105">
        <v>11.743541360575637</v>
      </c>
      <c r="S74" s="105">
        <v>11.762879241055229</v>
      </c>
      <c r="T74" s="105">
        <v>11.436870907726531</v>
      </c>
      <c r="U74" s="105">
        <v>11.582901004457879</v>
      </c>
      <c r="V74" s="105">
        <v>11.708531714218173</v>
      </c>
      <c r="W74" s="105">
        <v>12.472123558921185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2.2222663167405474</v>
      </c>
      <c r="D75" s="99">
        <v>2.2866126068913943</v>
      </c>
      <c r="E75" s="99">
        <v>2.187392989629938</v>
      </c>
      <c r="F75" s="99">
        <v>2.2731585494668041</v>
      </c>
      <c r="G75" s="99">
        <v>2.4455274410099004</v>
      </c>
      <c r="H75" s="99">
        <v>2.1968351210875214</v>
      </c>
      <c r="I75" s="99">
        <v>2.1888158478417741</v>
      </c>
      <c r="J75" s="99">
        <v>2.248764304465074</v>
      </c>
      <c r="K75" s="99">
        <v>2.4237438284036097</v>
      </c>
      <c r="L75" s="99">
        <v>2.3482382190766709</v>
      </c>
      <c r="M75" s="99">
        <v>2.2522951970441407</v>
      </c>
      <c r="N75" s="99">
        <v>1.7925124920400592</v>
      </c>
      <c r="O75" s="99">
        <v>2.007604545479845</v>
      </c>
      <c r="P75" s="99">
        <v>1.9939961448456494</v>
      </c>
      <c r="Q75" s="99">
        <v>1.9213594789112052</v>
      </c>
      <c r="R75" s="99">
        <v>2.3537471803999717</v>
      </c>
      <c r="S75" s="99">
        <v>2.4290064920674554</v>
      </c>
      <c r="T75" s="99">
        <v>2.2996771668754725</v>
      </c>
      <c r="U75" s="99">
        <v>2.2467374695743194</v>
      </c>
      <c r="V75" s="99">
        <v>2.2380261405572384</v>
      </c>
      <c r="W75" s="99">
        <v>2.4533088273529269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9.1208877533211172</v>
      </c>
      <c r="D76" s="99">
        <v>9.094374141457509</v>
      </c>
      <c r="E76" s="99">
        <v>9.0683294029313988</v>
      </c>
      <c r="F76" s="99">
        <v>9.168429066008521</v>
      </c>
      <c r="G76" s="99">
        <v>8.4054996048881829</v>
      </c>
      <c r="H76" s="99">
        <v>8.624685845785752</v>
      </c>
      <c r="I76" s="99">
        <v>8.4567303851789948</v>
      </c>
      <c r="J76" s="99">
        <v>8.8847480602075652</v>
      </c>
      <c r="K76" s="99">
        <v>9.4701217898585792</v>
      </c>
      <c r="L76" s="99">
        <v>9.0907236687918758</v>
      </c>
      <c r="M76" s="99">
        <v>8.9646393577228256</v>
      </c>
      <c r="N76" s="99">
        <v>8.9208525250984447</v>
      </c>
      <c r="O76" s="99">
        <v>8.9852602460817881</v>
      </c>
      <c r="P76" s="99">
        <v>9.1327097689056878</v>
      </c>
      <c r="Q76" s="99">
        <v>9.2968247416997301</v>
      </c>
      <c r="R76" s="99">
        <v>9.3897941801756666</v>
      </c>
      <c r="S76" s="99">
        <v>9.3338727489877726</v>
      </c>
      <c r="T76" s="99">
        <v>9.1371937408510586</v>
      </c>
      <c r="U76" s="99">
        <v>9.3361635348835588</v>
      </c>
      <c r="V76" s="99">
        <v>9.4705055736609367</v>
      </c>
      <c r="W76" s="99">
        <v>10.018814731568259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5.1891954119011512</v>
      </c>
      <c r="D77" s="123">
        <v>5.7355288415276924</v>
      </c>
      <c r="E77" s="123">
        <v>5.5240806957538222</v>
      </c>
      <c r="F77" s="123">
        <v>5.8299901630218125</v>
      </c>
      <c r="G77" s="123">
        <v>5.6329215962486474</v>
      </c>
      <c r="H77" s="123">
        <v>5.6388509637105022</v>
      </c>
      <c r="I77" s="123">
        <v>5.285467407209909</v>
      </c>
      <c r="J77" s="123">
        <v>5.1817732993764114</v>
      </c>
      <c r="K77" s="123">
        <v>5.4732401753334932</v>
      </c>
      <c r="L77" s="123">
        <v>5.105479411751789</v>
      </c>
      <c r="M77" s="123">
        <v>4.7927790367270964</v>
      </c>
      <c r="N77" s="123">
        <v>4.8701413506605435</v>
      </c>
      <c r="O77" s="123">
        <v>5.0919343695018471</v>
      </c>
      <c r="P77" s="123">
        <v>5.1720353510048316</v>
      </c>
      <c r="Q77" s="123">
        <v>5.1842341635141649</v>
      </c>
      <c r="R77" s="123">
        <v>5.557178991091039</v>
      </c>
      <c r="S77" s="123">
        <v>5.5442467318508752</v>
      </c>
      <c r="T77" s="123">
        <v>5.5854025357298838</v>
      </c>
      <c r="U77" s="123">
        <v>5.8054120465765333</v>
      </c>
      <c r="V77" s="123">
        <v>6.7241970240005875</v>
      </c>
      <c r="W77" s="123">
        <v>6.5936409791730695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4.5879726149447269</v>
      </c>
      <c r="D78" s="99">
        <v>4.2186191973432976</v>
      </c>
      <c r="E78" s="99">
        <v>4.3621316622862487</v>
      </c>
      <c r="F78" s="99">
        <v>4.3640020476068697</v>
      </c>
      <c r="G78" s="99">
        <v>4.8153711307479901</v>
      </c>
      <c r="H78" s="99">
        <v>5.7764359760887718</v>
      </c>
      <c r="I78" s="99">
        <v>5.4130799436343562</v>
      </c>
      <c r="J78" s="99">
        <v>5.0703944934489922</v>
      </c>
      <c r="K78" s="99">
        <v>5.7118305832611309</v>
      </c>
      <c r="L78" s="99">
        <v>5.2588786263095963</v>
      </c>
      <c r="M78" s="99">
        <v>4.6699101560197569</v>
      </c>
      <c r="N78" s="99">
        <v>4.7124574826434094</v>
      </c>
      <c r="O78" s="99">
        <v>5.2937783248596455</v>
      </c>
      <c r="P78" s="99">
        <v>4.6791090721524657</v>
      </c>
      <c r="Q78" s="99">
        <v>4.7110899155390449</v>
      </c>
      <c r="R78" s="99">
        <v>5.9860837774812801</v>
      </c>
      <c r="S78" s="99">
        <v>5.4566135709348131</v>
      </c>
      <c r="T78" s="99">
        <v>5.5696255905175711</v>
      </c>
      <c r="U78" s="99">
        <v>6.3639826908177533</v>
      </c>
      <c r="V78" s="99">
        <v>6.4079875277524616</v>
      </c>
      <c r="W78" s="99">
        <v>6.7981085713402054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5.1930126995008754</v>
      </c>
      <c r="D79" s="110">
        <v>5.7583353304941607</v>
      </c>
      <c r="E79" s="110">
        <v>5.5438545447836605</v>
      </c>
      <c r="F79" s="110">
        <v>5.8535044773826508</v>
      </c>
      <c r="G79" s="110">
        <v>5.6457463962602361</v>
      </c>
      <c r="H79" s="110">
        <v>5.6369135921355458</v>
      </c>
      <c r="I79" s="110">
        <v>5.2840075373116537</v>
      </c>
      <c r="J79" s="110">
        <v>5.1827717525961896</v>
      </c>
      <c r="K79" s="110">
        <v>5.4715397638169287</v>
      </c>
      <c r="L79" s="110">
        <v>5.1044906638952288</v>
      </c>
      <c r="M79" s="110">
        <v>4.7935011753672274</v>
      </c>
      <c r="N79" s="110">
        <v>4.8712885216580233</v>
      </c>
      <c r="O79" s="110">
        <v>5.0902887482745838</v>
      </c>
      <c r="P79" s="110">
        <v>5.1784857257497006</v>
      </c>
      <c r="Q79" s="110">
        <v>5.1925612622180228</v>
      </c>
      <c r="R79" s="110">
        <v>5.5448459676632815</v>
      </c>
      <c r="S79" s="110">
        <v>5.5460977808497312</v>
      </c>
      <c r="T79" s="110">
        <v>5.5856984122917028</v>
      </c>
      <c r="U79" s="110">
        <v>5.7974588467054904</v>
      </c>
      <c r="V79" s="110">
        <v>6.7272411209771725</v>
      </c>
      <c r="W79" s="110">
        <v>6.5917768837048953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70.830418483967861</v>
      </c>
      <c r="D81" s="118">
        <f t="shared" si="28"/>
        <v>72.802185402736512</v>
      </c>
      <c r="E81" s="118">
        <f t="shared" si="28"/>
        <v>79.111756702527416</v>
      </c>
      <c r="F81" s="118">
        <f t="shared" si="28"/>
        <v>77.564347730944448</v>
      </c>
      <c r="G81" s="118">
        <f t="shared" si="28"/>
        <v>79.891021358369684</v>
      </c>
      <c r="H81" s="118">
        <f t="shared" si="28"/>
        <v>79.58775810608148</v>
      </c>
      <c r="I81" s="118">
        <f t="shared" si="28"/>
        <v>81.539486036983888</v>
      </c>
      <c r="J81" s="118">
        <f t="shared" si="28"/>
        <v>67.950872656264835</v>
      </c>
      <c r="K81" s="118">
        <f t="shared" si="28"/>
        <v>66.394439091957949</v>
      </c>
      <c r="L81" s="118">
        <f t="shared" si="28"/>
        <v>65.939241297454274</v>
      </c>
      <c r="M81" s="118">
        <f t="shared" si="28"/>
        <v>71.814394868275244</v>
      </c>
      <c r="N81" s="118">
        <f t="shared" si="28"/>
        <v>86.611313916707303</v>
      </c>
      <c r="O81" s="118">
        <f t="shared" si="28"/>
        <v>65.91810234496127</v>
      </c>
      <c r="P81" s="118">
        <f t="shared" si="28"/>
        <v>62.654248947508293</v>
      </c>
      <c r="Q81" s="118">
        <f t="shared" si="28"/>
        <v>65.451476829282839</v>
      </c>
      <c r="R81" s="118">
        <f t="shared" ref="R81:V81" si="29">R82+R85+R87+R100</f>
        <v>62.639082388930838</v>
      </c>
      <c r="S81" s="118">
        <f t="shared" si="29"/>
        <v>66.532967045153541</v>
      </c>
      <c r="T81" s="118">
        <f t="shared" si="29"/>
        <v>58.728266827297041</v>
      </c>
      <c r="U81" s="118">
        <f t="shared" si="29"/>
        <v>58.685224652450842</v>
      </c>
      <c r="V81" s="118">
        <f t="shared" si="29"/>
        <v>60.965699622029973</v>
      </c>
      <c r="W81" s="118">
        <f t="shared" ref="W81" si="30">W82+W85+W87+W100</f>
        <v>61.435116059353547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50.585717109952412</v>
      </c>
      <c r="D82" s="123">
        <f t="shared" si="31"/>
        <v>53.469914608277278</v>
      </c>
      <c r="E82" s="123">
        <f t="shared" si="31"/>
        <v>56.730813169020927</v>
      </c>
      <c r="F82" s="123">
        <f t="shared" si="31"/>
        <v>57.764318319270508</v>
      </c>
      <c r="G82" s="123">
        <f t="shared" si="31"/>
        <v>57.445370276000972</v>
      </c>
      <c r="H82" s="123">
        <f t="shared" si="31"/>
        <v>55.837593150818947</v>
      </c>
      <c r="I82" s="123">
        <f t="shared" si="31"/>
        <v>61.284683956085146</v>
      </c>
      <c r="J82" s="123">
        <f t="shared" si="31"/>
        <v>50.715143223451854</v>
      </c>
      <c r="K82" s="123">
        <f t="shared" si="31"/>
        <v>44.459746932017971</v>
      </c>
      <c r="L82" s="123">
        <f t="shared" si="31"/>
        <v>42.739664335818212</v>
      </c>
      <c r="M82" s="123">
        <f t="shared" si="31"/>
        <v>49.41679032279157</v>
      </c>
      <c r="N82" s="123">
        <f t="shared" si="31"/>
        <v>54.036829162766459</v>
      </c>
      <c r="O82" s="123">
        <f t="shared" si="31"/>
        <v>44.845426165481108</v>
      </c>
      <c r="P82" s="123">
        <f t="shared" si="31"/>
        <v>42.444407096122113</v>
      </c>
      <c r="Q82" s="123">
        <f t="shared" si="31"/>
        <v>43.277558730859241</v>
      </c>
      <c r="R82" s="123">
        <f t="shared" ref="R82:V82" si="32">SUM(R83:R84)</f>
        <v>36.494066724139849</v>
      </c>
      <c r="S82" s="123">
        <f t="shared" si="32"/>
        <v>36.223974435926912</v>
      </c>
      <c r="T82" s="123">
        <f t="shared" si="32"/>
        <v>34.050347193508173</v>
      </c>
      <c r="U82" s="123">
        <f t="shared" si="32"/>
        <v>32.598453509164536</v>
      </c>
      <c r="V82" s="123">
        <f t="shared" si="32"/>
        <v>31.799599568932511</v>
      </c>
      <c r="W82" s="123">
        <f t="shared" ref="W82" si="33">SUM(W83:W84)</f>
        <v>33.655828124906769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50.120429946328002</v>
      </c>
      <c r="D83" s="99">
        <v>52.963595491143188</v>
      </c>
      <c r="E83" s="99">
        <v>56.224296984719089</v>
      </c>
      <c r="F83" s="99">
        <v>57.21524599138705</v>
      </c>
      <c r="G83" s="99">
        <v>56.907008783238609</v>
      </c>
      <c r="H83" s="99">
        <v>55.327566756007748</v>
      </c>
      <c r="I83" s="99">
        <v>60.759668456733458</v>
      </c>
      <c r="J83" s="99">
        <v>50.279584503968358</v>
      </c>
      <c r="K83" s="99">
        <v>44.059600033111543</v>
      </c>
      <c r="L83" s="99">
        <v>42.376392002049748</v>
      </c>
      <c r="M83" s="99">
        <v>48.998035330532339</v>
      </c>
      <c r="N83" s="99">
        <v>53.629312044169083</v>
      </c>
      <c r="O83" s="99">
        <v>44.474501519485891</v>
      </c>
      <c r="P83" s="99">
        <v>42.083219604390727</v>
      </c>
      <c r="Q83" s="99">
        <v>42.92959604124502</v>
      </c>
      <c r="R83" s="99">
        <v>36.202409420863596</v>
      </c>
      <c r="S83" s="99">
        <v>35.935522076715152</v>
      </c>
      <c r="T83" s="99">
        <v>33.780378714489878</v>
      </c>
      <c r="U83" s="99">
        <v>32.340892103268843</v>
      </c>
      <c r="V83" s="99">
        <v>31.548961592023264</v>
      </c>
      <c r="W83" s="99">
        <v>33.390881317662647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0.46528716362440858</v>
      </c>
      <c r="D84" s="99">
        <v>0.50631911713409028</v>
      </c>
      <c r="E84" s="99">
        <v>0.50651618430184042</v>
      </c>
      <c r="F84" s="99">
        <v>0.54907232788345761</v>
      </c>
      <c r="G84" s="99">
        <v>0.538361492762362</v>
      </c>
      <c r="H84" s="99">
        <v>0.51002639481120127</v>
      </c>
      <c r="I84" s="99">
        <v>0.52501549935168534</v>
      </c>
      <c r="J84" s="99">
        <v>0.43555871948349356</v>
      </c>
      <c r="K84" s="99">
        <v>0.40014689890642741</v>
      </c>
      <c r="L84" s="99">
        <v>0.36327233376846219</v>
      </c>
      <c r="M84" s="99">
        <v>0.41875499225923135</v>
      </c>
      <c r="N84" s="99">
        <v>0.40751711859737616</v>
      </c>
      <c r="O84" s="99">
        <v>0.37092464599521446</v>
      </c>
      <c r="P84" s="99">
        <v>0.36118749173138598</v>
      </c>
      <c r="Q84" s="99">
        <v>0.34796268961422194</v>
      </c>
      <c r="R84" s="99">
        <v>0.29165730327624989</v>
      </c>
      <c r="S84" s="99">
        <v>0.2884523592117571</v>
      </c>
      <c r="T84" s="99">
        <v>0.26996847901829479</v>
      </c>
      <c r="U84" s="99">
        <v>0.25756140589569115</v>
      </c>
      <c r="V84" s="99">
        <v>0.25063797690924466</v>
      </c>
      <c r="W84" s="99">
        <v>0.26494680724412445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3.7026950062089408</v>
      </c>
      <c r="D85" s="123">
        <f t="shared" si="34"/>
        <v>2.1947553342377137</v>
      </c>
      <c r="E85" s="123">
        <f t="shared" si="34"/>
        <v>5.5905691446516936</v>
      </c>
      <c r="F85" s="123">
        <f t="shared" si="34"/>
        <v>2.4994303292589901</v>
      </c>
      <c r="G85" s="123">
        <f t="shared" si="34"/>
        <v>5.9656596033579694</v>
      </c>
      <c r="H85" s="123">
        <f t="shared" si="34"/>
        <v>7.3300205630448483</v>
      </c>
      <c r="I85" s="123">
        <f t="shared" si="34"/>
        <v>4.2701360586567461</v>
      </c>
      <c r="J85" s="123">
        <f t="shared" si="34"/>
        <v>0.92787012206850383</v>
      </c>
      <c r="K85" s="123">
        <f t="shared" si="34"/>
        <v>4.6457433807815063</v>
      </c>
      <c r="L85" s="123">
        <f t="shared" si="34"/>
        <v>6.6449784642119676</v>
      </c>
      <c r="M85" s="123">
        <f t="shared" si="34"/>
        <v>6.4424722600590636</v>
      </c>
      <c r="N85" s="123">
        <f t="shared" si="34"/>
        <v>17.160079335309881</v>
      </c>
      <c r="O85" s="123">
        <f t="shared" si="34"/>
        <v>4.7815994790596541</v>
      </c>
      <c r="P85" s="123">
        <f t="shared" si="34"/>
        <v>3.7914172399757611</v>
      </c>
      <c r="Q85" s="123">
        <f t="shared" si="34"/>
        <v>5.7775487204684222</v>
      </c>
      <c r="R85" s="123">
        <f t="shared" si="34"/>
        <v>8.9539802401185273</v>
      </c>
      <c r="S85" s="123">
        <f t="shared" si="34"/>
        <v>13.118290607694883</v>
      </c>
      <c r="T85" s="123">
        <f t="shared" si="34"/>
        <v>7.6414172890168874</v>
      </c>
      <c r="U85" s="123">
        <f t="shared" si="34"/>
        <v>8.5800251844753745</v>
      </c>
      <c r="V85" s="123">
        <f t="shared" si="34"/>
        <v>10.649011595215475</v>
      </c>
      <c r="W85" s="123">
        <f t="shared" si="34"/>
        <v>8.6801526363185779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3.7026950062089408</v>
      </c>
      <c r="D86" s="99">
        <f>RES_hhdet_in_tesh!D86/RES_summary!D$21</f>
        <v>2.1947553342377137</v>
      </c>
      <c r="E86" s="99">
        <f>RES_hhdet_in_tesh!E86/RES_summary!E$21</f>
        <v>5.5905691446516936</v>
      </c>
      <c r="F86" s="99">
        <f>RES_hhdet_in_tesh!F86/RES_summary!F$21</f>
        <v>2.4994303292589901</v>
      </c>
      <c r="G86" s="99">
        <f>RES_hhdet_in_tesh!G86/RES_summary!G$21</f>
        <v>5.9656596033579694</v>
      </c>
      <c r="H86" s="99">
        <f>RES_hhdet_in_tesh!H86/RES_summary!H$21</f>
        <v>7.3300205630448483</v>
      </c>
      <c r="I86" s="99">
        <f>RES_hhdet_in_tesh!I86/RES_summary!I$21</f>
        <v>4.2701360586567461</v>
      </c>
      <c r="J86" s="99">
        <f>RES_hhdet_in_tesh!J86/RES_summary!J$21</f>
        <v>0.92787012206850383</v>
      </c>
      <c r="K86" s="99">
        <f>RES_hhdet_in_tesh!K86/RES_summary!K$21</f>
        <v>4.6457433807815063</v>
      </c>
      <c r="L86" s="99">
        <f>RES_hhdet_in_tesh!L86/RES_summary!L$21</f>
        <v>6.6449784642119676</v>
      </c>
      <c r="M86" s="99">
        <f>RES_hhdet_in_tesh!M86/RES_summary!M$21</f>
        <v>6.4424722600590636</v>
      </c>
      <c r="N86" s="99">
        <f>RES_hhdet_in_tesh!N86/RES_summary!N$21</f>
        <v>17.160079335309881</v>
      </c>
      <c r="O86" s="99">
        <f>RES_hhdet_in_tesh!O86/RES_summary!O$21</f>
        <v>4.7815994790596541</v>
      </c>
      <c r="P86" s="99">
        <f>RES_hhdet_in_tesh!P86/RES_summary!P$21</f>
        <v>3.7914172399757611</v>
      </c>
      <c r="Q86" s="99">
        <f>RES_hhdet_in_tesh!Q86/RES_summary!Q$21</f>
        <v>5.7775487204684222</v>
      </c>
      <c r="R86" s="99">
        <f>RES_hhdet_in_tesh!R86/RES_summary!R$21</f>
        <v>8.9539802401185273</v>
      </c>
      <c r="S86" s="99">
        <f>RES_hhdet_in_tesh!S86/RES_summary!S$21</f>
        <v>13.118290607694883</v>
      </c>
      <c r="T86" s="99">
        <f>RES_hhdet_in_tesh!T86/RES_summary!T$21</f>
        <v>7.6414172890168874</v>
      </c>
      <c r="U86" s="99">
        <f>RES_hhdet_in_tesh!U86/RES_summary!U$21</f>
        <v>8.5800251844753745</v>
      </c>
      <c r="V86" s="99">
        <f>RES_hhdet_in_tesh!V86/RES_summary!V$21</f>
        <v>10.649011595215475</v>
      </c>
      <c r="W86" s="99">
        <f>RES_hhdet_in_tesh!W86/RES_summary!W$21</f>
        <v>8.6801526363185779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11.341456564889436</v>
      </c>
      <c r="D87" s="123">
        <v>11.383905832422709</v>
      </c>
      <c r="E87" s="123">
        <v>11.258291625995215</v>
      </c>
      <c r="F87" s="123">
        <v>11.445156844990901</v>
      </c>
      <c r="G87" s="123">
        <v>10.854161212912222</v>
      </c>
      <c r="H87" s="123">
        <v>10.822535738129087</v>
      </c>
      <c r="I87" s="123">
        <v>10.64571595024618</v>
      </c>
      <c r="J87" s="123">
        <v>11.13073204120608</v>
      </c>
      <c r="K87" s="123">
        <v>11.8873754619904</v>
      </c>
      <c r="L87" s="123">
        <v>11.433820826250333</v>
      </c>
      <c r="M87" s="123">
        <v>11.204962718361886</v>
      </c>
      <c r="N87" s="123">
        <v>10.708775855421312</v>
      </c>
      <c r="O87" s="123">
        <v>11.012916850511035</v>
      </c>
      <c r="P87" s="123">
        <v>11.120917119465487</v>
      </c>
      <c r="Q87" s="123">
        <v>11.199584610497654</v>
      </c>
      <c r="R87" s="123">
        <v>11.72661782761036</v>
      </c>
      <c r="S87" s="123">
        <v>11.761353676943656</v>
      </c>
      <c r="T87" s="123">
        <v>11.41069431399502</v>
      </c>
      <c r="U87" s="123">
        <v>11.585917865199292</v>
      </c>
      <c r="V87" s="123">
        <v>11.72734980137143</v>
      </c>
      <c r="W87" s="123">
        <v>12.487351933514653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11.454165596621937</v>
      </c>
      <c r="D88" s="99">
        <v>11.437947807435597</v>
      </c>
      <c r="E88" s="99">
        <v>10.678729295576296</v>
      </c>
      <c r="F88" s="99">
        <v>11.303405685918936</v>
      </c>
      <c r="G88" s="99">
        <v>10.394046507389691</v>
      </c>
      <c r="H88" s="99">
        <v>10.164281267950713</v>
      </c>
      <c r="I88" s="99">
        <v>11.703364233766361</v>
      </c>
      <c r="J88" s="99">
        <v>10.747413593838058</v>
      </c>
      <c r="K88" s="99">
        <v>11.093063824172186</v>
      </c>
      <c r="L88" s="99">
        <v>10.929822133234893</v>
      </c>
      <c r="M88" s="99">
        <v>9.3678766003058875</v>
      </c>
      <c r="N88" s="99">
        <v>10.66410574571603</v>
      </c>
      <c r="O88" s="99">
        <v>11.794150801306632</v>
      </c>
      <c r="P88" s="99">
        <v>8.8606725099505201</v>
      </c>
      <c r="Q88" s="99">
        <v>9.9273443674015258</v>
      </c>
      <c r="R88" s="99">
        <v>11.557348970488096</v>
      </c>
      <c r="S88" s="99">
        <v>12.389633647473955</v>
      </c>
      <c r="T88" s="99">
        <v>10.407336474331876</v>
      </c>
      <c r="U88" s="99">
        <v>12.028651445168906</v>
      </c>
      <c r="V88" s="99">
        <v>12.044865929972929</v>
      </c>
      <c r="W88" s="99">
        <v>12.47234136471174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11.709714586766784</v>
      </c>
      <c r="J89" s="99">
        <v>10.748142855722771</v>
      </c>
      <c r="K89" s="99">
        <v>11.090049780761563</v>
      </c>
      <c r="L89" s="99">
        <v>10.93334154233338</v>
      </c>
      <c r="M89" s="99">
        <v>9.3633882109461641</v>
      </c>
      <c r="N89" s="99">
        <v>10.664813168478265</v>
      </c>
      <c r="O89" s="99">
        <v>11.793613390711901</v>
      </c>
      <c r="P89" s="99">
        <v>0</v>
      </c>
      <c r="Q89" s="99">
        <v>9.9263621786445597</v>
      </c>
      <c r="R89" s="99">
        <v>11.558193290154508</v>
      </c>
      <c r="S89" s="99">
        <v>12.391180493437348</v>
      </c>
      <c r="T89" s="99">
        <v>10.407275507061549</v>
      </c>
      <c r="U89" s="99">
        <v>12.031885859275883</v>
      </c>
      <c r="V89" s="99">
        <v>12.047668209421285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2.4667516832765091</v>
      </c>
      <c r="J90" s="102">
        <v>2.1435819896627901</v>
      </c>
      <c r="K90" s="102">
        <v>2.2052841271427654</v>
      </c>
      <c r="L90" s="102">
        <v>2.2077245669757199</v>
      </c>
      <c r="M90" s="102">
        <v>1.7791765700100461</v>
      </c>
      <c r="N90" s="102">
        <v>1.7723320093163344</v>
      </c>
      <c r="O90" s="102">
        <v>2.1798203408238255</v>
      </c>
      <c r="P90" s="102">
        <v>0</v>
      </c>
      <c r="Q90" s="102">
        <v>1.6253074318932188</v>
      </c>
      <c r="R90" s="102">
        <v>2.2991518651213969</v>
      </c>
      <c r="S90" s="102">
        <v>2.5896508614227463</v>
      </c>
      <c r="T90" s="102">
        <v>2.0295184947737126</v>
      </c>
      <c r="U90" s="102">
        <v>2.3589112453948093</v>
      </c>
      <c r="V90" s="102">
        <v>2.3198524031483401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9.2429629034902749</v>
      </c>
      <c r="J91" s="105">
        <v>8.6045608660599804</v>
      </c>
      <c r="K91" s="105">
        <v>8.8847656536187962</v>
      </c>
      <c r="L91" s="105">
        <v>8.7256169753576636</v>
      </c>
      <c r="M91" s="105">
        <v>7.5842116409361182</v>
      </c>
      <c r="N91" s="105">
        <v>8.8924811591619317</v>
      </c>
      <c r="O91" s="105">
        <v>9.6137930498880735</v>
      </c>
      <c r="P91" s="105">
        <v>0</v>
      </c>
      <c r="Q91" s="105">
        <v>8.3010547467513369</v>
      </c>
      <c r="R91" s="105">
        <v>9.2590414250331108</v>
      </c>
      <c r="S91" s="105">
        <v>9.8015296320146046</v>
      </c>
      <c r="T91" s="105">
        <v>8.3777570122878373</v>
      </c>
      <c r="U91" s="105">
        <v>9.6729746138810757</v>
      </c>
      <c r="V91" s="105">
        <v>9.7278158062729467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11.273026537710228</v>
      </c>
      <c r="D92" s="102">
        <v>11.539554429124665</v>
      </c>
      <c r="E92" s="102">
        <v>11.515706017167204</v>
      </c>
      <c r="F92" s="102">
        <v>11.541929482450689</v>
      </c>
      <c r="G92" s="102">
        <v>11.189819633767581</v>
      </c>
      <c r="H92" s="102">
        <v>11.099569493007005</v>
      </c>
      <c r="I92" s="102">
        <v>10.457081219244152</v>
      </c>
      <c r="J92" s="102">
        <v>11.118418570361523</v>
      </c>
      <c r="K92" s="102">
        <v>11.79624220630703</v>
      </c>
      <c r="L92" s="102">
        <v>11.022330246007741</v>
      </c>
      <c r="M92" s="102">
        <v>9.1193381889729448</v>
      </c>
      <c r="N92" s="102">
        <v>8.1013365636255426</v>
      </c>
      <c r="O92" s="102">
        <v>12.240209036609887</v>
      </c>
      <c r="P92" s="102">
        <v>11.998468902083452</v>
      </c>
      <c r="Q92" s="102">
        <v>11.364358043922666</v>
      </c>
      <c r="R92" s="102">
        <v>11.190432890490678</v>
      </c>
      <c r="S92" s="102">
        <v>11.635590939387042</v>
      </c>
      <c r="T92" s="102">
        <v>11.588744608852712</v>
      </c>
      <c r="U92" s="102">
        <v>11.69367218475367</v>
      </c>
      <c r="V92" s="102">
        <v>11.988034749669717</v>
      </c>
      <c r="W92" s="102">
        <v>12.266090305283058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11.273129802344236</v>
      </c>
      <c r="D93" s="105">
        <v>11.539688312427668</v>
      </c>
      <c r="E93" s="105">
        <v>11.516392987183643</v>
      </c>
      <c r="F93" s="105">
        <v>11.541477240788049</v>
      </c>
      <c r="G93" s="105">
        <v>11.188449541738335</v>
      </c>
      <c r="H93" s="105">
        <v>11.099150898933356</v>
      </c>
      <c r="I93" s="105">
        <v>10.458123913551955</v>
      </c>
      <c r="J93" s="105">
        <v>11.123446398028474</v>
      </c>
      <c r="K93" s="105">
        <v>11.802701549233385</v>
      </c>
      <c r="L93" s="105">
        <v>11.02580896985461</v>
      </c>
      <c r="M93" s="105">
        <v>9.1181038226908839</v>
      </c>
      <c r="N93" s="105">
        <v>8.101578861875943</v>
      </c>
      <c r="O93" s="105">
        <v>12.245726868939135</v>
      </c>
      <c r="P93" s="105">
        <v>12.001339343712447</v>
      </c>
      <c r="Q93" s="105">
        <v>11.367580202530961</v>
      </c>
      <c r="R93" s="105">
        <v>11.19323976403518</v>
      </c>
      <c r="S93" s="105">
        <v>11.635548801448168</v>
      </c>
      <c r="T93" s="105">
        <v>11.581867641717897</v>
      </c>
      <c r="U93" s="105">
        <v>11.681977671345845</v>
      </c>
      <c r="V93" s="105">
        <v>0</v>
      </c>
      <c r="W93" s="105">
        <v>12.255599750565864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2.2072180729579158</v>
      </c>
      <c r="D94" s="99">
        <v>2.3240656316024171</v>
      </c>
      <c r="E94" s="99">
        <v>2.2529511804708058</v>
      </c>
      <c r="F94" s="99">
        <v>2.3021132122245285</v>
      </c>
      <c r="G94" s="99">
        <v>2.5379294393098051</v>
      </c>
      <c r="H94" s="99">
        <v>2.2610249813614223</v>
      </c>
      <c r="I94" s="99">
        <v>2.1333110364776555</v>
      </c>
      <c r="J94" s="99">
        <v>2.2306031982611754</v>
      </c>
      <c r="K94" s="99">
        <v>2.3755797033390889</v>
      </c>
      <c r="L94" s="99">
        <v>2.2068848500478442</v>
      </c>
      <c r="M94" s="99">
        <v>1.4205739285950125</v>
      </c>
      <c r="N94" s="99">
        <v>8.1013365636255455E-2</v>
      </c>
      <c r="O94" s="99">
        <v>2.2742469451460483</v>
      </c>
      <c r="P94" s="99">
        <v>2.1661609992306721</v>
      </c>
      <c r="Q94" s="99">
        <v>1.9206561131816027</v>
      </c>
      <c r="R94" s="99">
        <v>2.1993947799214371</v>
      </c>
      <c r="S94" s="99">
        <v>2.3538693088520986</v>
      </c>
      <c r="T94" s="99">
        <v>2.2887729376742083</v>
      </c>
      <c r="U94" s="99">
        <v>2.2284220625904081</v>
      </c>
      <c r="V94" s="99">
        <v>0</v>
      </c>
      <c r="W94" s="99">
        <v>2.3688124743911096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9.0659117293863183</v>
      </c>
      <c r="D95" s="99">
        <v>9.2156226808252502</v>
      </c>
      <c r="E95" s="99">
        <v>9.263441806712839</v>
      </c>
      <c r="F95" s="99">
        <v>9.2393640285635215</v>
      </c>
      <c r="G95" s="99">
        <v>8.6505201024285281</v>
      </c>
      <c r="H95" s="99">
        <v>8.8381259175719347</v>
      </c>
      <c r="I95" s="99">
        <v>8.3248128770742991</v>
      </c>
      <c r="J95" s="99">
        <v>8.8928431997672952</v>
      </c>
      <c r="K95" s="99">
        <v>9.4271218458942965</v>
      </c>
      <c r="L95" s="99">
        <v>8.8189241198067663</v>
      </c>
      <c r="M95" s="99">
        <v>7.6975298940958714</v>
      </c>
      <c r="N95" s="99">
        <v>8.0205654962396871</v>
      </c>
      <c r="O95" s="99">
        <v>9.9714799237930869</v>
      </c>
      <c r="P95" s="99">
        <v>9.8351783444817755</v>
      </c>
      <c r="Q95" s="99">
        <v>9.4469240893493573</v>
      </c>
      <c r="R95" s="99">
        <v>8.9938449841137427</v>
      </c>
      <c r="S95" s="99">
        <v>9.2816794925960711</v>
      </c>
      <c r="T95" s="99">
        <v>9.2930947040436909</v>
      </c>
      <c r="U95" s="99">
        <v>9.4535556087554387</v>
      </c>
      <c r="V95" s="99">
        <v>0</v>
      </c>
      <c r="W95" s="99">
        <v>9.8867872761747524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11.339803576813974</v>
      </c>
      <c r="D96" s="102">
        <v>11.383675891705971</v>
      </c>
      <c r="E96" s="102">
        <v>11.255574610422057</v>
      </c>
      <c r="F96" s="102">
        <v>11.447923157050539</v>
      </c>
      <c r="G96" s="102">
        <v>10.854976807571809</v>
      </c>
      <c r="H96" s="102">
        <v>10.822481695195652</v>
      </c>
      <c r="I96" s="102">
        <v>10.637105612883344</v>
      </c>
      <c r="J96" s="102">
        <v>11.116343804905901</v>
      </c>
      <c r="K96" s="102">
        <v>11.880765852156472</v>
      </c>
      <c r="L96" s="102">
        <v>11.431402149958656</v>
      </c>
      <c r="M96" s="102">
        <v>11.219610896976917</v>
      </c>
      <c r="N96" s="102">
        <v>10.728935511152065</v>
      </c>
      <c r="O96" s="102">
        <v>11.016302659039193</v>
      </c>
      <c r="P96" s="102">
        <v>11.139150620401809</v>
      </c>
      <c r="Q96" s="102">
        <v>11.179099697294125</v>
      </c>
      <c r="R96" s="102">
        <v>11.680411886633289</v>
      </c>
      <c r="S96" s="102">
        <v>11.698985701142425</v>
      </c>
      <c r="T96" s="102">
        <v>11.357778341861005</v>
      </c>
      <c r="U96" s="102">
        <v>11.543172426992147</v>
      </c>
      <c r="V96" s="102">
        <v>11.702268975418006</v>
      </c>
      <c r="W96" s="102">
        <v>12.515679704337625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11.343154070061665</v>
      </c>
      <c r="D97" s="105">
        <v>11.380986748348905</v>
      </c>
      <c r="E97" s="105">
        <v>11.255722392561335</v>
      </c>
      <c r="F97" s="105">
        <v>11.441587615475322</v>
      </c>
      <c r="G97" s="105">
        <v>10.851027045898084</v>
      </c>
      <c r="H97" s="105">
        <v>10.821520966873271</v>
      </c>
      <c r="I97" s="105">
        <v>10.64554623302077</v>
      </c>
      <c r="J97" s="105">
        <v>11.133512364672637</v>
      </c>
      <c r="K97" s="105">
        <v>11.893865618262186</v>
      </c>
      <c r="L97" s="105">
        <v>11.438961887868549</v>
      </c>
      <c r="M97" s="105">
        <v>11.216934554766969</v>
      </c>
      <c r="N97" s="105">
        <v>10.713365017138504</v>
      </c>
      <c r="O97" s="105">
        <v>10.992864791561633</v>
      </c>
      <c r="P97" s="105">
        <v>11.126705913751339</v>
      </c>
      <c r="Q97" s="105">
        <v>11.218184220610938</v>
      </c>
      <c r="R97" s="105">
        <v>11.743541360575639</v>
      </c>
      <c r="S97" s="105">
        <v>11.762879241055229</v>
      </c>
      <c r="T97" s="105">
        <v>11.436870907726531</v>
      </c>
      <c r="U97" s="105">
        <v>11.582901004457879</v>
      </c>
      <c r="V97" s="105">
        <v>11.708531714218175</v>
      </c>
      <c r="W97" s="105">
        <v>12.472123558921188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2.2222663167405479</v>
      </c>
      <c r="D98" s="99">
        <v>2.2866126068913943</v>
      </c>
      <c r="E98" s="99">
        <v>2.187392989629938</v>
      </c>
      <c r="F98" s="99">
        <v>2.2731585494668041</v>
      </c>
      <c r="G98" s="99">
        <v>2.4455274410099008</v>
      </c>
      <c r="H98" s="99">
        <v>2.1968351210875214</v>
      </c>
      <c r="I98" s="99">
        <v>2.1888158478417741</v>
      </c>
      <c r="J98" s="99">
        <v>2.248764304465074</v>
      </c>
      <c r="K98" s="99">
        <v>2.4237438284036092</v>
      </c>
      <c r="L98" s="99">
        <v>2.3482382190766709</v>
      </c>
      <c r="M98" s="99">
        <v>2.2522951970441407</v>
      </c>
      <c r="N98" s="99">
        <v>1.7925124920400592</v>
      </c>
      <c r="O98" s="99">
        <v>2.007604545479845</v>
      </c>
      <c r="P98" s="99">
        <v>1.9939961448456498</v>
      </c>
      <c r="Q98" s="99">
        <v>1.9213594789112054</v>
      </c>
      <c r="R98" s="99">
        <v>2.3537471803999708</v>
      </c>
      <c r="S98" s="99">
        <v>2.4290064920674559</v>
      </c>
      <c r="T98" s="99">
        <v>2.299677166875473</v>
      </c>
      <c r="U98" s="99">
        <v>2.2467374695743194</v>
      </c>
      <c r="V98" s="99">
        <v>2.2380261405572388</v>
      </c>
      <c r="W98" s="99">
        <v>2.4533088273529273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9.1208877533211172</v>
      </c>
      <c r="D99" s="99">
        <v>9.0943741414575126</v>
      </c>
      <c r="E99" s="99">
        <v>9.0683294029313988</v>
      </c>
      <c r="F99" s="99">
        <v>9.1684290660085193</v>
      </c>
      <c r="G99" s="99">
        <v>8.4054996048881829</v>
      </c>
      <c r="H99" s="99">
        <v>8.6246858457857485</v>
      </c>
      <c r="I99" s="99">
        <v>8.4567303851789966</v>
      </c>
      <c r="J99" s="99">
        <v>8.8847480602075652</v>
      </c>
      <c r="K99" s="99">
        <v>9.4701217898585757</v>
      </c>
      <c r="L99" s="99">
        <v>9.0907236687918793</v>
      </c>
      <c r="M99" s="99">
        <v>8.9646393577228256</v>
      </c>
      <c r="N99" s="99">
        <v>8.9208525250984447</v>
      </c>
      <c r="O99" s="99">
        <v>8.9852602460817881</v>
      </c>
      <c r="P99" s="99">
        <v>9.1327097689056878</v>
      </c>
      <c r="Q99" s="99">
        <v>9.2968247416997318</v>
      </c>
      <c r="R99" s="99">
        <v>9.3897941801756684</v>
      </c>
      <c r="S99" s="99">
        <v>9.3338727489877744</v>
      </c>
      <c r="T99" s="99">
        <v>9.1371937408510568</v>
      </c>
      <c r="U99" s="99">
        <v>9.3361635348835605</v>
      </c>
      <c r="V99" s="99">
        <v>9.4705055736609367</v>
      </c>
      <c r="W99" s="99">
        <v>10.018814731568257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5.2005498029170614</v>
      </c>
      <c r="D100" s="123">
        <v>5.7536096277988156</v>
      </c>
      <c r="E100" s="123">
        <v>5.5320827628595781</v>
      </c>
      <c r="F100" s="123">
        <v>5.8554422374240369</v>
      </c>
      <c r="G100" s="123">
        <v>5.6258302660985207</v>
      </c>
      <c r="H100" s="123">
        <v>5.5976086540885994</v>
      </c>
      <c r="I100" s="123">
        <v>5.3389500719958081</v>
      </c>
      <c r="J100" s="123">
        <v>5.1771272695383885</v>
      </c>
      <c r="K100" s="123">
        <v>5.4015733171680731</v>
      </c>
      <c r="L100" s="123">
        <v>5.120777671173756</v>
      </c>
      <c r="M100" s="123">
        <v>4.7501695670627271</v>
      </c>
      <c r="N100" s="123">
        <v>4.7056295632096559</v>
      </c>
      <c r="O100" s="123">
        <v>5.2781598499094722</v>
      </c>
      <c r="P100" s="123">
        <v>5.2975074919449305</v>
      </c>
      <c r="Q100" s="123">
        <v>5.1967847674575269</v>
      </c>
      <c r="R100" s="123">
        <v>5.4644175970621038</v>
      </c>
      <c r="S100" s="123">
        <v>5.4293483245880889</v>
      </c>
      <c r="T100" s="123">
        <v>5.6258080307769616</v>
      </c>
      <c r="U100" s="123">
        <v>5.9208280936116431</v>
      </c>
      <c r="V100" s="123">
        <v>6.7897386565105542</v>
      </c>
      <c r="W100" s="123">
        <v>6.6117833646135509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5.2836567121134479</v>
      </c>
      <c r="D101" s="99">
        <v>5.7353409905633139</v>
      </c>
      <c r="E101" s="99">
        <v>5.323836765245634</v>
      </c>
      <c r="F101" s="99">
        <v>5.7570019439311784</v>
      </c>
      <c r="G101" s="99">
        <v>5.3897733455561339</v>
      </c>
      <c r="H101" s="99">
        <v>5.2937896145763919</v>
      </c>
      <c r="I101" s="99">
        <v>5.9751109281073767</v>
      </c>
      <c r="J101" s="99">
        <v>5.0724628694355358</v>
      </c>
      <c r="K101" s="99">
        <v>5.012021794236917</v>
      </c>
      <c r="L101" s="99">
        <v>5.026281408455425</v>
      </c>
      <c r="M101" s="99">
        <v>4.1622323070225891</v>
      </c>
      <c r="N101" s="99">
        <v>4.9483392275557145</v>
      </c>
      <c r="O101" s="99">
        <v>5.4365725758391399</v>
      </c>
      <c r="P101" s="99">
        <v>5.3473781928981508</v>
      </c>
      <c r="Q101" s="99">
        <v>5.2758234406600426</v>
      </c>
      <c r="R101" s="99">
        <v>5.4214767995494961</v>
      </c>
      <c r="S101" s="99">
        <v>5.4635819336845515</v>
      </c>
      <c r="T101" s="99">
        <v>5.3651325229388913</v>
      </c>
      <c r="U101" s="99">
        <v>6.0065348911105279</v>
      </c>
      <c r="V101" s="99">
        <v>6.8032506912697714</v>
      </c>
      <c r="W101" s="99">
        <v>6.6294984047940346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5.3700049559461887</v>
      </c>
      <c r="D102" s="99">
        <v>5.5738835168833862</v>
      </c>
      <c r="E102" s="99">
        <v>5.3478069647247617</v>
      </c>
      <c r="F102" s="99">
        <v>6.0157333964601669</v>
      </c>
      <c r="G102" s="99">
        <v>5.4974579260504584</v>
      </c>
      <c r="H102" s="99">
        <v>5.3296249000049425</v>
      </c>
      <c r="I102" s="99">
        <v>5.4528362980163569</v>
      </c>
      <c r="J102" s="99">
        <v>5.4004716190701236</v>
      </c>
      <c r="K102" s="99">
        <v>4.7479125145632928</v>
      </c>
      <c r="L102" s="99">
        <v>5.8213332675612799</v>
      </c>
      <c r="M102" s="99">
        <v>5.391424898912013</v>
      </c>
      <c r="N102" s="99">
        <v>1.6823098084504784</v>
      </c>
      <c r="O102" s="99">
        <v>6.088336343174614</v>
      </c>
      <c r="P102" s="99">
        <v>5.902580709525088</v>
      </c>
      <c r="Q102" s="99">
        <v>5.1664062289008852</v>
      </c>
      <c r="R102" s="99">
        <v>4.8759943279867546</v>
      </c>
      <c r="S102" s="99">
        <v>4.8642141636094491</v>
      </c>
      <c r="T102" s="99">
        <v>5.8821415485313899</v>
      </c>
      <c r="U102" s="99">
        <v>6.1038045123452056</v>
      </c>
      <c r="V102" s="99">
        <v>6.8747281227379817</v>
      </c>
      <c r="W102" s="99">
        <v>6.6480920995583483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5.1930126995008745</v>
      </c>
      <c r="D103" s="110">
        <v>5.7583353304941607</v>
      </c>
      <c r="E103" s="110">
        <v>5.5438545447836587</v>
      </c>
      <c r="F103" s="110">
        <v>5.8535044773826517</v>
      </c>
      <c r="G103" s="110">
        <v>5.6457463962602388</v>
      </c>
      <c r="H103" s="110">
        <v>5.6369135921355458</v>
      </c>
      <c r="I103" s="110">
        <v>5.2840075373116528</v>
      </c>
      <c r="J103" s="110">
        <v>5.1827717525961896</v>
      </c>
      <c r="K103" s="110">
        <v>5.4715397638169287</v>
      </c>
      <c r="L103" s="110">
        <v>5.1044906638952288</v>
      </c>
      <c r="M103" s="110">
        <v>4.7935011753672274</v>
      </c>
      <c r="N103" s="110">
        <v>4.8712885216580242</v>
      </c>
      <c r="O103" s="110">
        <v>5.0902887482745847</v>
      </c>
      <c r="P103" s="110">
        <v>5.1784857257497006</v>
      </c>
      <c r="Q103" s="110">
        <v>5.1925612622180246</v>
      </c>
      <c r="R103" s="110">
        <v>5.5448459676632815</v>
      </c>
      <c r="S103" s="110">
        <v>5.546097780849732</v>
      </c>
      <c r="T103" s="110">
        <v>5.5856984122917019</v>
      </c>
      <c r="U103" s="110">
        <v>5.7974588467054913</v>
      </c>
      <c r="V103" s="110">
        <v>6.7272411209771743</v>
      </c>
      <c r="W103" s="110">
        <v>6.5917768837048953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100.21017339203655</v>
      </c>
      <c r="G105" s="118">
        <f t="shared" si="35"/>
        <v>83.609452616488767</v>
      </c>
      <c r="H105" s="118">
        <f t="shared" si="35"/>
        <v>82.628507220319648</v>
      </c>
      <c r="I105" s="118">
        <f t="shared" si="35"/>
        <v>70.876797824611444</v>
      </c>
      <c r="J105" s="118">
        <f t="shared" si="35"/>
        <v>67.262251894877522</v>
      </c>
      <c r="K105" s="118">
        <f t="shared" si="35"/>
        <v>71.406396184488344</v>
      </c>
      <c r="L105" s="118">
        <f t="shared" si="35"/>
        <v>64.000859248850361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80.543916558664804</v>
      </c>
      <c r="G106" s="123">
        <f t="shared" si="38"/>
        <v>61.152606511962411</v>
      </c>
      <c r="H106" s="123">
        <f t="shared" si="38"/>
        <v>58.806137352398508</v>
      </c>
      <c r="I106" s="123">
        <f t="shared" si="38"/>
        <v>54.947244054279018</v>
      </c>
      <c r="J106" s="123">
        <f t="shared" si="38"/>
        <v>50.948829204236496</v>
      </c>
      <c r="K106" s="123">
        <f t="shared" si="38"/>
        <v>48.426658901781359</v>
      </c>
      <c r="L106" s="123">
        <f t="shared" si="38"/>
        <v>47.45740669708659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80.159287898547177</v>
      </c>
      <c r="G107" s="99">
        <v>60.864705125048246</v>
      </c>
      <c r="H107" s="99">
        <v>58.536334455054103</v>
      </c>
      <c r="I107" s="99">
        <v>54.710869701801187</v>
      </c>
      <c r="J107" s="99">
        <v>50.729102815476146</v>
      </c>
      <c r="K107" s="99">
        <v>48.207748821123168</v>
      </c>
      <c r="L107" s="99">
        <v>47.254860155021532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0.38462866011762975</v>
      </c>
      <c r="G108" s="99">
        <v>0.28790138691416522</v>
      </c>
      <c r="H108" s="99">
        <v>0.26980289734440677</v>
      </c>
      <c r="I108" s="99">
        <v>0.23637435247783112</v>
      </c>
      <c r="J108" s="99">
        <v>0.21972638876034631</v>
      </c>
      <c r="K108" s="99">
        <v>0.21891008065819384</v>
      </c>
      <c r="L108" s="99">
        <v>0.20254654206505654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2.3628924382787129</v>
      </c>
      <c r="G109" s="123">
        <f t="shared" si="41"/>
        <v>5.9674014800249422</v>
      </c>
      <c r="H109" s="123">
        <f t="shared" si="41"/>
        <v>7.3892224571490797</v>
      </c>
      <c r="I109" s="123">
        <f t="shared" si="41"/>
        <v>0</v>
      </c>
      <c r="J109" s="123">
        <f t="shared" si="41"/>
        <v>0</v>
      </c>
      <c r="K109" s="123">
        <f t="shared" si="41"/>
        <v>5.6195718070701455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2.3628924382787129</v>
      </c>
      <c r="G110" s="99">
        <f>RES_hhdet_in_tesh!G110/RES_summary!G$21</f>
        <v>5.9674014800249422</v>
      </c>
      <c r="H110" s="99">
        <f>RES_hhdet_in_tesh!H110/RES_summary!H$21</f>
        <v>7.3892224571490797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5.6195718070701455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11.444511711586962</v>
      </c>
      <c r="G111" s="123">
        <v>10.852421079429984</v>
      </c>
      <c r="H111" s="123">
        <v>10.821841209647397</v>
      </c>
      <c r="I111" s="123">
        <v>10.64554623302077</v>
      </c>
      <c r="J111" s="123">
        <v>11.130650938044848</v>
      </c>
      <c r="K111" s="123">
        <v>11.888625711819904</v>
      </c>
      <c r="L111" s="123">
        <v>11.438961887868546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11.447923157050543</v>
      </c>
      <c r="G116" s="102">
        <v>10.854976807571809</v>
      </c>
      <c r="H116" s="102">
        <v>10.82248169519565</v>
      </c>
      <c r="I116" s="102">
        <v>0</v>
      </c>
      <c r="J116" s="102">
        <v>11.116343804905902</v>
      </c>
      <c r="K116" s="102">
        <v>11.880765852156472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11.441587615475322</v>
      </c>
      <c r="G117" s="105">
        <v>10.851027045898082</v>
      </c>
      <c r="H117" s="105">
        <v>10.821520966873269</v>
      </c>
      <c r="I117" s="105">
        <v>10.64554623302077</v>
      </c>
      <c r="J117" s="105">
        <v>11.133512364672635</v>
      </c>
      <c r="K117" s="105">
        <v>11.893865618262192</v>
      </c>
      <c r="L117" s="105">
        <v>11.438961887868546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2.2731585494668036</v>
      </c>
      <c r="G118" s="99">
        <v>2.4455274410099008</v>
      </c>
      <c r="H118" s="99">
        <v>2.1968351210875214</v>
      </c>
      <c r="I118" s="99">
        <v>2.1888158478417745</v>
      </c>
      <c r="J118" s="99">
        <v>2.248764304465074</v>
      </c>
      <c r="K118" s="99">
        <v>2.4237438284036097</v>
      </c>
      <c r="L118" s="99">
        <v>2.3482382190766704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9.1684290660085175</v>
      </c>
      <c r="G119" s="99">
        <v>8.4054996048881812</v>
      </c>
      <c r="H119" s="99">
        <v>8.6246858457857485</v>
      </c>
      <c r="I119" s="99">
        <v>8.4567303851789948</v>
      </c>
      <c r="J119" s="99">
        <v>8.8847480602075635</v>
      </c>
      <c r="K119" s="99">
        <v>9.4701217898585792</v>
      </c>
      <c r="L119" s="99">
        <v>9.0907236687918775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5.8588526835060861</v>
      </c>
      <c r="G120" s="123">
        <v>5.6370235450714272</v>
      </c>
      <c r="H120" s="123">
        <v>5.6113062011246626</v>
      </c>
      <c r="I120" s="123">
        <v>5.2840075373116528</v>
      </c>
      <c r="J120" s="123">
        <v>5.1827717525961887</v>
      </c>
      <c r="K120" s="123">
        <v>5.4715397638169287</v>
      </c>
      <c r="L120" s="123">
        <v>5.1044906638952288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6.0157333964601678</v>
      </c>
      <c r="G121" s="99">
        <v>5.4974579260504584</v>
      </c>
      <c r="H121" s="99">
        <v>5.3296249000049425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5.8535044773826517</v>
      </c>
      <c r="G122" s="110">
        <v>5.6457463962602379</v>
      </c>
      <c r="H122" s="110">
        <v>5.6369135921355449</v>
      </c>
      <c r="I122" s="110">
        <v>5.2840075373116528</v>
      </c>
      <c r="J122" s="110">
        <v>5.1827717525961887</v>
      </c>
      <c r="K122" s="110">
        <v>5.4715397638169287</v>
      </c>
      <c r="L122" s="110">
        <v>5.1044906638952288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70.463391170455921</v>
      </c>
      <c r="D124" s="118">
        <f t="shared" si="42"/>
        <v>64.54161004996314</v>
      </c>
      <c r="E124" s="118">
        <f t="shared" si="42"/>
        <v>88.527462965859669</v>
      </c>
      <c r="F124" s="118">
        <f t="shared" si="42"/>
        <v>76.126195878129636</v>
      </c>
      <c r="G124" s="118">
        <f t="shared" si="42"/>
        <v>81.725683074562781</v>
      </c>
      <c r="H124" s="118">
        <f t="shared" si="42"/>
        <v>89.061287408594808</v>
      </c>
      <c r="I124" s="118">
        <f t="shared" si="42"/>
        <v>66.02459174595451</v>
      </c>
      <c r="J124" s="118">
        <f t="shared" si="42"/>
        <v>64.232650469339589</v>
      </c>
      <c r="K124" s="118">
        <f t="shared" si="42"/>
        <v>72.443180295834622</v>
      </c>
      <c r="L124" s="118">
        <f t="shared" si="42"/>
        <v>69.268468141325513</v>
      </c>
      <c r="M124" s="118">
        <f t="shared" si="42"/>
        <v>76.050445286613297</v>
      </c>
      <c r="N124" s="118">
        <f t="shared" si="42"/>
        <v>75.828683322071029</v>
      </c>
      <c r="O124" s="118">
        <f t="shared" si="42"/>
        <v>59.050914790580961</v>
      </c>
      <c r="P124" s="118">
        <f t="shared" si="42"/>
        <v>64.974027582131328</v>
      </c>
      <c r="Q124" s="118">
        <f t="shared" si="42"/>
        <v>66.367428061064672</v>
      </c>
      <c r="R124" s="118">
        <f t="shared" ref="R124:V124" si="43">R125+R128+R130+R139</f>
        <v>60.043743007676305</v>
      </c>
      <c r="S124" s="118">
        <f t="shared" si="43"/>
        <v>63.500653377735752</v>
      </c>
      <c r="T124" s="118">
        <f t="shared" si="43"/>
        <v>59.302926837994086</v>
      </c>
      <c r="U124" s="118">
        <f t="shared" si="43"/>
        <v>58.602871169034159</v>
      </c>
      <c r="V124" s="118">
        <f t="shared" si="43"/>
        <v>63.941420142982182</v>
      </c>
      <c r="W124" s="118">
        <f t="shared" ref="W124" si="44">W125+W128+W130+W139</f>
        <v>58.958523627359455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50.211215683480404</v>
      </c>
      <c r="D125" s="123">
        <f t="shared" si="45"/>
        <v>45.308617430480069</v>
      </c>
      <c r="E125" s="123">
        <f t="shared" si="45"/>
        <v>66.033345795881488</v>
      </c>
      <c r="F125" s="123">
        <f t="shared" si="45"/>
        <v>56.34508544153212</v>
      </c>
      <c r="G125" s="123">
        <f t="shared" si="45"/>
        <v>59.257711270600758</v>
      </c>
      <c r="H125" s="123">
        <f t="shared" si="45"/>
        <v>65.216420889956083</v>
      </c>
      <c r="I125" s="123">
        <f t="shared" si="45"/>
        <v>45.828764790030867</v>
      </c>
      <c r="J125" s="123">
        <f t="shared" si="45"/>
        <v>47.087084058573701</v>
      </c>
      <c r="K125" s="123">
        <f t="shared" si="45"/>
        <v>50.356117954325441</v>
      </c>
      <c r="L125" s="123">
        <f t="shared" si="45"/>
        <v>46.000167794530363</v>
      </c>
      <c r="M125" s="123">
        <f t="shared" si="45"/>
        <v>53.678314967801995</v>
      </c>
      <c r="N125" s="123">
        <f t="shared" si="45"/>
        <v>43.654162672688635</v>
      </c>
      <c r="O125" s="123">
        <f t="shared" si="45"/>
        <v>37.852482729734895</v>
      </c>
      <c r="P125" s="123">
        <f t="shared" si="45"/>
        <v>44.424491071185905</v>
      </c>
      <c r="Q125" s="123">
        <f t="shared" si="45"/>
        <v>44.155996638774575</v>
      </c>
      <c r="R125" s="123">
        <f t="shared" ref="R125:V125" si="46">SUM(R126:R127)</f>
        <v>33.996772772136232</v>
      </c>
      <c r="S125" s="123">
        <f t="shared" si="46"/>
        <v>33.194707898008097</v>
      </c>
      <c r="T125" s="123">
        <f t="shared" si="46"/>
        <v>34.486071392379642</v>
      </c>
      <c r="U125" s="123">
        <f t="shared" si="46"/>
        <v>32.581350093561667</v>
      </c>
      <c r="V125" s="123">
        <f t="shared" si="46"/>
        <v>34.65883433989481</v>
      </c>
      <c r="W125" s="123">
        <f t="shared" ref="W125" si="47">SUM(W126:W127)</f>
        <v>31.306869804945393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49.979227519794193</v>
      </c>
      <c r="D126" s="99">
        <v>45.093077990368229</v>
      </c>
      <c r="E126" s="99">
        <v>65.737237383400725</v>
      </c>
      <c r="F126" s="99">
        <v>56.076015651490252</v>
      </c>
      <c r="G126" s="99">
        <v>58.97873089293153</v>
      </c>
      <c r="H126" s="99">
        <v>64.917207574769265</v>
      </c>
      <c r="I126" s="99">
        <v>45.631616693005263</v>
      </c>
      <c r="J126" s="99">
        <v>46.884012170582508</v>
      </c>
      <c r="K126" s="99">
        <v>50.128485858843227</v>
      </c>
      <c r="L126" s="99">
        <v>45.80384069683064</v>
      </c>
      <c r="M126" s="99">
        <v>53.449913787191143</v>
      </c>
      <c r="N126" s="99">
        <v>43.488931353095197</v>
      </c>
      <c r="O126" s="99">
        <v>37.695290274249622</v>
      </c>
      <c r="P126" s="99">
        <v>44.234664725317998</v>
      </c>
      <c r="Q126" s="99">
        <v>43.977767356139715</v>
      </c>
      <c r="R126" s="99">
        <v>33.860378168262464</v>
      </c>
      <c r="S126" s="99">
        <v>33.06201445820772</v>
      </c>
      <c r="T126" s="99">
        <v>34.348815714860507</v>
      </c>
      <c r="U126" s="99">
        <v>32.45212645792234</v>
      </c>
      <c r="V126" s="99">
        <v>34.521706993009815</v>
      </c>
      <c r="W126" s="99">
        <v>31.183155229411557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0.23198816368621095</v>
      </c>
      <c r="D127" s="99">
        <v>0.21553944011183973</v>
      </c>
      <c r="E127" s="99">
        <v>0.29610841248076486</v>
      </c>
      <c r="F127" s="99">
        <v>0.26906979004187037</v>
      </c>
      <c r="G127" s="99">
        <v>0.27898037766923045</v>
      </c>
      <c r="H127" s="99">
        <v>0.29921331518681665</v>
      </c>
      <c r="I127" s="99">
        <v>0.19714809702560088</v>
      </c>
      <c r="J127" s="99">
        <v>0.20307188799119572</v>
      </c>
      <c r="K127" s="99">
        <v>0.22763209548221403</v>
      </c>
      <c r="L127" s="99">
        <v>0.19632709769972501</v>
      </c>
      <c r="M127" s="99">
        <v>0.22840118061085365</v>
      </c>
      <c r="N127" s="99">
        <v>0.16523131959343626</v>
      </c>
      <c r="O127" s="99">
        <v>0.15719245548527194</v>
      </c>
      <c r="P127" s="99">
        <v>0.18982634586790825</v>
      </c>
      <c r="Q127" s="99">
        <v>0.17822928263486063</v>
      </c>
      <c r="R127" s="99">
        <v>0.13639460387376967</v>
      </c>
      <c r="S127" s="99">
        <v>0.13269343980037421</v>
      </c>
      <c r="T127" s="99">
        <v>0.13725567751913567</v>
      </c>
      <c r="U127" s="99">
        <v>0.12922363563932754</v>
      </c>
      <c r="V127" s="99">
        <v>0.137127346884998</v>
      </c>
      <c r="W127" s="99">
        <v>0.1237145755338339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3.709903413740173</v>
      </c>
      <c r="D128" s="123">
        <f t="shared" si="48"/>
        <v>2.1903528821011724</v>
      </c>
      <c r="E128" s="123">
        <f t="shared" si="48"/>
        <v>5.58651291343726</v>
      </c>
      <c r="F128" s="123">
        <f t="shared" si="48"/>
        <v>2.5002699056204984</v>
      </c>
      <c r="G128" s="123">
        <f t="shared" si="48"/>
        <v>5.9724203206305146</v>
      </c>
      <c r="H128" s="123">
        <f t="shared" si="48"/>
        <v>7.3437782845958886</v>
      </c>
      <c r="I128" s="123">
        <f t="shared" si="48"/>
        <v>4.2706386375657601</v>
      </c>
      <c r="J128" s="123">
        <f t="shared" si="48"/>
        <v>0.93838910236849782</v>
      </c>
      <c r="K128" s="123">
        <f t="shared" si="48"/>
        <v>4.6509639711835424</v>
      </c>
      <c r="L128" s="123">
        <f t="shared" si="48"/>
        <v>6.6416545813034347</v>
      </c>
      <c r="M128" s="123">
        <f t="shared" si="48"/>
        <v>6.4431295911811945</v>
      </c>
      <c r="N128" s="123">
        <f t="shared" si="48"/>
        <v>17.158430692625217</v>
      </c>
      <c r="O128" s="123">
        <f t="shared" si="48"/>
        <v>4.772633933714693</v>
      </c>
      <c r="P128" s="123">
        <f t="shared" si="48"/>
        <v>3.7899975745517653</v>
      </c>
      <c r="Q128" s="123">
        <f t="shared" si="48"/>
        <v>5.7856221566522654</v>
      </c>
      <c r="R128" s="123">
        <f t="shared" si="48"/>
        <v>8.9531775525129582</v>
      </c>
      <c r="S128" s="123">
        <f t="shared" si="48"/>
        <v>13.136440204641396</v>
      </c>
      <c r="T128" s="123">
        <f t="shared" si="48"/>
        <v>7.644444240280369</v>
      </c>
      <c r="U128" s="123">
        <f t="shared" si="48"/>
        <v>8.5916198131030423</v>
      </c>
      <c r="V128" s="123">
        <f t="shared" si="48"/>
        <v>10.667897346498753</v>
      </c>
      <c r="W128" s="123">
        <f t="shared" si="48"/>
        <v>8.6644278907516696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3.709903413740173</v>
      </c>
      <c r="D129" s="99">
        <f>RES_hhdet_in_tesh!D129/RES_summary!D$21</f>
        <v>2.1903528821011724</v>
      </c>
      <c r="E129" s="99">
        <f>RES_hhdet_in_tesh!E129/RES_summary!E$21</f>
        <v>5.58651291343726</v>
      </c>
      <c r="F129" s="99">
        <f>RES_hhdet_in_tesh!F129/RES_summary!F$21</f>
        <v>2.5002699056204984</v>
      </c>
      <c r="G129" s="99">
        <f>RES_hhdet_in_tesh!G129/RES_summary!G$21</f>
        <v>5.9724203206305146</v>
      </c>
      <c r="H129" s="99">
        <f>RES_hhdet_in_tesh!H129/RES_summary!H$21</f>
        <v>7.3437782845958886</v>
      </c>
      <c r="I129" s="99">
        <f>RES_hhdet_in_tesh!I129/RES_summary!I$21</f>
        <v>4.2706386375657601</v>
      </c>
      <c r="J129" s="99">
        <f>RES_hhdet_in_tesh!J129/RES_summary!J$21</f>
        <v>0.93838910236849782</v>
      </c>
      <c r="K129" s="99">
        <f>RES_hhdet_in_tesh!K129/RES_summary!K$21</f>
        <v>4.6509639711835424</v>
      </c>
      <c r="L129" s="99">
        <f>RES_hhdet_in_tesh!L129/RES_summary!L$21</f>
        <v>6.6416545813034347</v>
      </c>
      <c r="M129" s="99">
        <f>RES_hhdet_in_tesh!M129/RES_summary!M$21</f>
        <v>6.4431295911811945</v>
      </c>
      <c r="N129" s="99">
        <f>RES_hhdet_in_tesh!N129/RES_summary!N$21</f>
        <v>17.158430692625217</v>
      </c>
      <c r="O129" s="99">
        <f>RES_hhdet_in_tesh!O129/RES_summary!O$21</f>
        <v>4.772633933714693</v>
      </c>
      <c r="P129" s="99">
        <f>RES_hhdet_in_tesh!P129/RES_summary!P$21</f>
        <v>3.7899975745517653</v>
      </c>
      <c r="Q129" s="99">
        <f>RES_hhdet_in_tesh!Q129/RES_summary!Q$21</f>
        <v>5.7856221566522654</v>
      </c>
      <c r="R129" s="99">
        <f>RES_hhdet_in_tesh!R129/RES_summary!R$21</f>
        <v>8.9531775525129582</v>
      </c>
      <c r="S129" s="99">
        <f>RES_hhdet_in_tesh!S129/RES_summary!S$21</f>
        <v>13.136440204641396</v>
      </c>
      <c r="T129" s="99">
        <f>RES_hhdet_in_tesh!T129/RES_summary!T$21</f>
        <v>7.644444240280369</v>
      </c>
      <c r="U129" s="99">
        <f>RES_hhdet_in_tesh!U129/RES_summary!U$21</f>
        <v>8.5916198131030423</v>
      </c>
      <c r="V129" s="99">
        <f>RES_hhdet_in_tesh!V129/RES_summary!V$21</f>
        <v>10.667897346498753</v>
      </c>
      <c r="W129" s="99">
        <f>RES_hhdet_in_tesh!W129/RES_summary!W$21</f>
        <v>8.6644278907516696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11.343603606141299</v>
      </c>
      <c r="D130" s="123">
        <v>11.288595593545841</v>
      </c>
      <c r="E130" s="123">
        <v>11.369692035701929</v>
      </c>
      <c r="F130" s="123">
        <v>11.422023383724243</v>
      </c>
      <c r="G130" s="123">
        <v>10.855791501343829</v>
      </c>
      <c r="H130" s="123">
        <v>10.878537459005663</v>
      </c>
      <c r="I130" s="123">
        <v>10.632743519872966</v>
      </c>
      <c r="J130" s="123">
        <v>11.014339285773124</v>
      </c>
      <c r="K130" s="123">
        <v>11.993178629550487</v>
      </c>
      <c r="L130" s="123">
        <v>11.494027405664978</v>
      </c>
      <c r="M130" s="123">
        <v>11.105693686889806</v>
      </c>
      <c r="N130" s="123">
        <v>10.360612740920693</v>
      </c>
      <c r="O130" s="123">
        <v>11.192389943063446</v>
      </c>
      <c r="P130" s="123">
        <v>11.472523751717432</v>
      </c>
      <c r="Q130" s="123">
        <v>11.236920100812675</v>
      </c>
      <c r="R130" s="123">
        <v>11.625485408151556</v>
      </c>
      <c r="S130" s="123">
        <v>11.744754443284704</v>
      </c>
      <c r="T130" s="123">
        <v>11.502877731153513</v>
      </c>
      <c r="U130" s="123">
        <v>11.542915535791666</v>
      </c>
      <c r="V130" s="123">
        <v>11.841864428677946</v>
      </c>
      <c r="W130" s="123">
        <v>12.381748029431439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11.48291605480887</v>
      </c>
      <c r="D131" s="99">
        <v>9.7089593613522052</v>
      </c>
      <c r="E131" s="99">
        <v>12.541387008610972</v>
      </c>
      <c r="F131" s="99">
        <v>11.169675632330453</v>
      </c>
      <c r="G131" s="99">
        <v>10.898420541924093</v>
      </c>
      <c r="H131" s="99">
        <v>12.067583279687394</v>
      </c>
      <c r="I131" s="99">
        <v>9.4403671033776426</v>
      </c>
      <c r="J131" s="99">
        <v>10.461960705983127</v>
      </c>
      <c r="K131" s="99">
        <v>12.690642030128551</v>
      </c>
      <c r="L131" s="99">
        <v>11.95634158506663</v>
      </c>
      <c r="M131" s="99">
        <v>10.396976955419122</v>
      </c>
      <c r="N131" s="99">
        <v>9.2804067760823283</v>
      </c>
      <c r="O131" s="99">
        <v>11.457542594371722</v>
      </c>
      <c r="P131" s="99">
        <v>12.133171150195292</v>
      </c>
      <c r="Q131" s="99">
        <v>11.353017147780466</v>
      </c>
      <c r="R131" s="99">
        <v>10.96987378459378</v>
      </c>
      <c r="S131" s="99">
        <v>11.736920679378482</v>
      </c>
      <c r="T131" s="99">
        <v>11.673441557470291</v>
      </c>
      <c r="U131" s="99">
        <v>11.502802668528098</v>
      </c>
      <c r="V131" s="99">
        <v>11.9400657244024</v>
      </c>
      <c r="W131" s="99">
        <v>12.288593339769303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12.54263953569308</v>
      </c>
      <c r="F132" s="99">
        <v>0</v>
      </c>
      <c r="G132" s="99">
        <v>10.897052484025782</v>
      </c>
      <c r="H132" s="99">
        <v>12.068112299590247</v>
      </c>
      <c r="I132" s="99">
        <v>0</v>
      </c>
      <c r="J132" s="99">
        <v>10.464298912464862</v>
      </c>
      <c r="K132" s="99">
        <v>12.695849380971683</v>
      </c>
      <c r="L132" s="99">
        <v>11.959975663678138</v>
      </c>
      <c r="M132" s="99">
        <v>0</v>
      </c>
      <c r="N132" s="99">
        <v>9.2778022374260853</v>
      </c>
      <c r="O132" s="99">
        <v>11.456642478338138</v>
      </c>
      <c r="P132" s="99">
        <v>12.132524044670056</v>
      </c>
      <c r="Q132" s="99">
        <v>11.349110341246273</v>
      </c>
      <c r="R132" s="99">
        <v>0</v>
      </c>
      <c r="S132" s="99">
        <v>11.736110947004667</v>
      </c>
      <c r="T132" s="99">
        <v>11.682435791329334</v>
      </c>
      <c r="U132" s="99">
        <v>11.511439111305416</v>
      </c>
      <c r="V132" s="99">
        <v>11.947864848890829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2.4993673498119611</v>
      </c>
      <c r="F133" s="102">
        <v>0</v>
      </c>
      <c r="G133" s="102">
        <v>2.4614316358310262</v>
      </c>
      <c r="H133" s="102">
        <v>2.5031398917668701</v>
      </c>
      <c r="I133" s="102">
        <v>0</v>
      </c>
      <c r="J133" s="102">
        <v>2.0762552878080038</v>
      </c>
      <c r="K133" s="102">
        <v>2.6295739850641473</v>
      </c>
      <c r="L133" s="102">
        <v>2.4821833506552351</v>
      </c>
      <c r="M133" s="102">
        <v>0</v>
      </c>
      <c r="N133" s="102">
        <v>1.479266312881139</v>
      </c>
      <c r="O133" s="102">
        <v>2.1152857205945121</v>
      </c>
      <c r="P133" s="102">
        <v>2.2256992187212976</v>
      </c>
      <c r="Q133" s="102">
        <v>1.9533136600926515</v>
      </c>
      <c r="R133" s="102">
        <v>0</v>
      </c>
      <c r="S133" s="102">
        <v>2.417874587570743</v>
      </c>
      <c r="T133" s="102">
        <v>2.3508277144203125</v>
      </c>
      <c r="U133" s="102">
        <v>2.2218113875204728</v>
      </c>
      <c r="V133" s="102">
        <v>2.2932107339120686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10.043272185881117</v>
      </c>
      <c r="F134" s="105">
        <v>0</v>
      </c>
      <c r="G134" s="105">
        <v>8.4356208481947554</v>
      </c>
      <c r="H134" s="105">
        <v>9.564972407823376</v>
      </c>
      <c r="I134" s="105">
        <v>0</v>
      </c>
      <c r="J134" s="105">
        <v>8.3880436246568575</v>
      </c>
      <c r="K134" s="105">
        <v>10.066275395907535</v>
      </c>
      <c r="L134" s="105">
        <v>9.4777923130229063</v>
      </c>
      <c r="M134" s="105">
        <v>0</v>
      </c>
      <c r="N134" s="105">
        <v>7.7985359245449457</v>
      </c>
      <c r="O134" s="105">
        <v>9.3413567577436272</v>
      </c>
      <c r="P134" s="105">
        <v>9.9068248259487586</v>
      </c>
      <c r="Q134" s="105">
        <v>9.3957966811536213</v>
      </c>
      <c r="R134" s="105">
        <v>0</v>
      </c>
      <c r="S134" s="105">
        <v>9.3182363594339215</v>
      </c>
      <c r="T134" s="105">
        <v>9.3316080769090242</v>
      </c>
      <c r="U134" s="105">
        <v>9.2896277237849407</v>
      </c>
      <c r="V134" s="105">
        <v>9.6546541149787579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11.339803576813974</v>
      </c>
      <c r="D135" s="102">
        <v>11.383675891705968</v>
      </c>
      <c r="E135" s="102">
        <v>11.255574610422059</v>
      </c>
      <c r="F135" s="102">
        <v>11.447923157050543</v>
      </c>
      <c r="G135" s="102">
        <v>10.854976807571807</v>
      </c>
      <c r="H135" s="102">
        <v>10.822481695195652</v>
      </c>
      <c r="I135" s="102">
        <v>10.637105612883342</v>
      </c>
      <c r="J135" s="102">
        <v>11.116343804905902</v>
      </c>
      <c r="K135" s="102">
        <v>11.880765852156474</v>
      </c>
      <c r="L135" s="102">
        <v>11.431402149958659</v>
      </c>
      <c r="M135" s="102">
        <v>11.219610896976919</v>
      </c>
      <c r="N135" s="102">
        <v>10.728935511152063</v>
      </c>
      <c r="O135" s="102">
        <v>11.016302659039194</v>
      </c>
      <c r="P135" s="102">
        <v>11.139150620401809</v>
      </c>
      <c r="Q135" s="102">
        <v>11.179099697294125</v>
      </c>
      <c r="R135" s="102">
        <v>11.680411886633292</v>
      </c>
      <c r="S135" s="102">
        <v>11.698985701142423</v>
      </c>
      <c r="T135" s="102">
        <v>11.357778341861005</v>
      </c>
      <c r="U135" s="102">
        <v>11.543172426992147</v>
      </c>
      <c r="V135" s="102">
        <v>11.702268975418006</v>
      </c>
      <c r="W135" s="102">
        <v>12.515679704337629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11.343154070061665</v>
      </c>
      <c r="D136" s="105">
        <v>11.380986748348905</v>
      </c>
      <c r="E136" s="105">
        <v>11.255722392561339</v>
      </c>
      <c r="F136" s="105">
        <v>11.441587615475321</v>
      </c>
      <c r="G136" s="105">
        <v>10.851027045898084</v>
      </c>
      <c r="H136" s="105">
        <v>10.821520966873271</v>
      </c>
      <c r="I136" s="105">
        <v>10.645546233020768</v>
      </c>
      <c r="J136" s="105">
        <v>11.133512364672638</v>
      </c>
      <c r="K136" s="105">
        <v>11.893865618262186</v>
      </c>
      <c r="L136" s="105">
        <v>11.438961887868546</v>
      </c>
      <c r="M136" s="105">
        <v>11.216934554766967</v>
      </c>
      <c r="N136" s="105">
        <v>10.7133650171385</v>
      </c>
      <c r="O136" s="105">
        <v>10.992864791561637</v>
      </c>
      <c r="P136" s="105">
        <v>11.126705913751337</v>
      </c>
      <c r="Q136" s="105">
        <v>11.218184220610938</v>
      </c>
      <c r="R136" s="105">
        <v>11.743541360575636</v>
      </c>
      <c r="S136" s="105">
        <v>11.762879241055229</v>
      </c>
      <c r="T136" s="105">
        <v>11.436870907726526</v>
      </c>
      <c r="U136" s="105">
        <v>11.582901004457879</v>
      </c>
      <c r="V136" s="105">
        <v>11.708531714218177</v>
      </c>
      <c r="W136" s="105">
        <v>12.472123558921188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2.2222663167405479</v>
      </c>
      <c r="D137" s="99">
        <v>2.2866126068913939</v>
      </c>
      <c r="E137" s="99">
        <v>2.187392989629938</v>
      </c>
      <c r="F137" s="99">
        <v>2.2731585494668036</v>
      </c>
      <c r="G137" s="99">
        <v>2.4455274410098999</v>
      </c>
      <c r="H137" s="99">
        <v>2.1968351210875214</v>
      </c>
      <c r="I137" s="99">
        <v>2.1888158478417741</v>
      </c>
      <c r="J137" s="99">
        <v>2.2487643044650745</v>
      </c>
      <c r="K137" s="99">
        <v>2.4237438284036092</v>
      </c>
      <c r="L137" s="99">
        <v>2.3482382190766704</v>
      </c>
      <c r="M137" s="99">
        <v>2.2522951970441407</v>
      </c>
      <c r="N137" s="99">
        <v>1.7925124920400592</v>
      </c>
      <c r="O137" s="99">
        <v>2.007604545479845</v>
      </c>
      <c r="P137" s="99">
        <v>1.9939961448456498</v>
      </c>
      <c r="Q137" s="99">
        <v>1.9213594789112052</v>
      </c>
      <c r="R137" s="99">
        <v>2.3537471803999712</v>
      </c>
      <c r="S137" s="99">
        <v>2.4290064920674559</v>
      </c>
      <c r="T137" s="99">
        <v>2.2996771668754716</v>
      </c>
      <c r="U137" s="99">
        <v>2.2467374695743194</v>
      </c>
      <c r="V137" s="99">
        <v>2.2380261405572388</v>
      </c>
      <c r="W137" s="99">
        <v>2.4533088273529273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9.1208877533211172</v>
      </c>
      <c r="D138" s="99">
        <v>9.0943741414575108</v>
      </c>
      <c r="E138" s="99">
        <v>9.068329402931397</v>
      </c>
      <c r="F138" s="99">
        <v>9.1684290660085157</v>
      </c>
      <c r="G138" s="99">
        <v>8.4054996048881847</v>
      </c>
      <c r="H138" s="99">
        <v>8.624685845785752</v>
      </c>
      <c r="I138" s="99">
        <v>8.4567303851789948</v>
      </c>
      <c r="J138" s="99">
        <v>8.8847480602075635</v>
      </c>
      <c r="K138" s="99">
        <v>9.4701217898585774</v>
      </c>
      <c r="L138" s="99">
        <v>9.0907236687918758</v>
      </c>
      <c r="M138" s="99">
        <v>8.9646393577228238</v>
      </c>
      <c r="N138" s="99">
        <v>8.9208525250984447</v>
      </c>
      <c r="O138" s="99">
        <v>8.9852602460817899</v>
      </c>
      <c r="P138" s="99">
        <v>9.1327097689056878</v>
      </c>
      <c r="Q138" s="99">
        <v>9.2968247416997318</v>
      </c>
      <c r="R138" s="99">
        <v>9.3897941801756648</v>
      </c>
      <c r="S138" s="99">
        <v>9.3338727489877726</v>
      </c>
      <c r="T138" s="99">
        <v>9.1371937408510568</v>
      </c>
      <c r="U138" s="99">
        <v>9.3361635348835588</v>
      </c>
      <c r="V138" s="99">
        <v>9.4705055736609367</v>
      </c>
      <c r="W138" s="99">
        <v>10.018814731568257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5.1986684670940519</v>
      </c>
      <c r="D139" s="123">
        <v>5.7540441438360483</v>
      </c>
      <c r="E139" s="123">
        <v>5.5379122208389902</v>
      </c>
      <c r="F139" s="123">
        <v>5.8588171472527746</v>
      </c>
      <c r="G139" s="123">
        <v>5.639759981987682</v>
      </c>
      <c r="H139" s="123">
        <v>5.6225507750371895</v>
      </c>
      <c r="I139" s="123">
        <v>5.2924447984849206</v>
      </c>
      <c r="J139" s="123">
        <v>5.1928380226242679</v>
      </c>
      <c r="K139" s="123">
        <v>5.4429197407751593</v>
      </c>
      <c r="L139" s="123">
        <v>5.1326183598267301</v>
      </c>
      <c r="M139" s="123">
        <v>4.8233070407403051</v>
      </c>
      <c r="N139" s="123">
        <v>4.6554772158364894</v>
      </c>
      <c r="O139" s="123">
        <v>5.2334081840679234</v>
      </c>
      <c r="P139" s="123">
        <v>5.287015184676223</v>
      </c>
      <c r="Q139" s="123">
        <v>5.1888891648251541</v>
      </c>
      <c r="R139" s="123">
        <v>5.4683072748755581</v>
      </c>
      <c r="S139" s="123">
        <v>5.4247508318015507</v>
      </c>
      <c r="T139" s="123">
        <v>5.6695334741805601</v>
      </c>
      <c r="U139" s="123">
        <v>5.8869857265777865</v>
      </c>
      <c r="V139" s="123">
        <v>6.7728240279106764</v>
      </c>
      <c r="W139" s="123">
        <v>6.605477902230958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5.3700049559461887</v>
      </c>
      <c r="D140" s="99">
        <v>5.5738835168833862</v>
      </c>
      <c r="E140" s="99">
        <v>5.3478069647247617</v>
      </c>
      <c r="F140" s="99">
        <v>6.015733396460166</v>
      </c>
      <c r="G140" s="99">
        <v>5.4974579260504584</v>
      </c>
      <c r="H140" s="99">
        <v>5.3296249000049425</v>
      </c>
      <c r="I140" s="99">
        <v>5.4528362980163578</v>
      </c>
      <c r="J140" s="99">
        <v>5.4004716190701236</v>
      </c>
      <c r="K140" s="99">
        <v>4.7479125145632937</v>
      </c>
      <c r="L140" s="99">
        <v>5.8213332675612799</v>
      </c>
      <c r="M140" s="99">
        <v>5.3914248989120139</v>
      </c>
      <c r="N140" s="99">
        <v>1.6823098084504784</v>
      </c>
      <c r="O140" s="99">
        <v>6.0883363431746131</v>
      </c>
      <c r="P140" s="99">
        <v>5.902580709525088</v>
      </c>
      <c r="Q140" s="99">
        <v>5.1664062289008852</v>
      </c>
      <c r="R140" s="99">
        <v>4.8759943279867537</v>
      </c>
      <c r="S140" s="99">
        <v>4.86421416360945</v>
      </c>
      <c r="T140" s="99">
        <v>5.8821415485313882</v>
      </c>
      <c r="U140" s="99">
        <v>6.1038045123452047</v>
      </c>
      <c r="V140" s="99">
        <v>6.8747281227379817</v>
      </c>
      <c r="W140" s="99">
        <v>6.6480920995583483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5.1930126995008745</v>
      </c>
      <c r="D141" s="110">
        <v>5.7583353304941607</v>
      </c>
      <c r="E141" s="110">
        <v>5.5438545447836605</v>
      </c>
      <c r="F141" s="110">
        <v>5.8535044773826517</v>
      </c>
      <c r="G141" s="110">
        <v>5.6457463962602379</v>
      </c>
      <c r="H141" s="110">
        <v>5.6369135921355449</v>
      </c>
      <c r="I141" s="110">
        <v>5.2840075373116528</v>
      </c>
      <c r="J141" s="110">
        <v>5.1827717525961887</v>
      </c>
      <c r="K141" s="110">
        <v>5.4715397638169296</v>
      </c>
      <c r="L141" s="110">
        <v>5.1044906638952288</v>
      </c>
      <c r="M141" s="110">
        <v>4.7935011753672274</v>
      </c>
      <c r="N141" s="110">
        <v>4.8712885216580242</v>
      </c>
      <c r="O141" s="110">
        <v>5.0902887482745838</v>
      </c>
      <c r="P141" s="110">
        <v>5.1784857257497006</v>
      </c>
      <c r="Q141" s="110">
        <v>5.1925612622180246</v>
      </c>
      <c r="R141" s="110">
        <v>5.5448459676632833</v>
      </c>
      <c r="S141" s="110">
        <v>5.5460977808497312</v>
      </c>
      <c r="T141" s="110">
        <v>5.5856984122917019</v>
      </c>
      <c r="U141" s="110">
        <v>5.7974588467054922</v>
      </c>
      <c r="V141" s="110">
        <v>6.7272411209771734</v>
      </c>
      <c r="W141" s="110">
        <v>6.5917768837048945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90.146338487172997</v>
      </c>
      <c r="D143" s="118">
        <f t="shared" si="49"/>
        <v>85.761545174511411</v>
      </c>
      <c r="E143" s="118">
        <f t="shared" si="49"/>
        <v>111.94217659940495</v>
      </c>
      <c r="F143" s="118">
        <f t="shared" si="49"/>
        <v>93.095597212252727</v>
      </c>
      <c r="G143" s="118">
        <f t="shared" si="49"/>
        <v>92.134399718666671</v>
      </c>
      <c r="H143" s="118">
        <f t="shared" si="49"/>
        <v>100.63949910527749</v>
      </c>
      <c r="I143" s="118">
        <f t="shared" si="49"/>
        <v>111.27833219508256</v>
      </c>
      <c r="J143" s="118">
        <f t="shared" si="49"/>
        <v>78.344183455224069</v>
      </c>
      <c r="K143" s="118">
        <f t="shared" si="49"/>
        <v>86.412407100132256</v>
      </c>
      <c r="L143" s="118">
        <f t="shared" si="49"/>
        <v>89.33347745625187</v>
      </c>
      <c r="M143" s="118">
        <f t="shared" si="49"/>
        <v>99.374516771430379</v>
      </c>
      <c r="N143" s="118">
        <f t="shared" si="49"/>
        <v>116.89425705097784</v>
      </c>
      <c r="O143" s="118">
        <f t="shared" si="49"/>
        <v>75.493339676497172</v>
      </c>
      <c r="P143" s="118">
        <f t="shared" si="49"/>
        <v>66.790309688196118</v>
      </c>
      <c r="Q143" s="118">
        <f t="shared" si="49"/>
        <v>88.679910665589048</v>
      </c>
      <c r="R143" s="118">
        <f t="shared" ref="R143:V143" si="50">R144+R146+R148+R157</f>
        <v>90.582595597747186</v>
      </c>
      <c r="S143" s="118">
        <f t="shared" si="50"/>
        <v>92.141517490591625</v>
      </c>
      <c r="T143" s="118">
        <f t="shared" si="50"/>
        <v>79.372707524169257</v>
      </c>
      <c r="U143" s="118">
        <f t="shared" si="50"/>
        <v>89.624174010138816</v>
      </c>
      <c r="V143" s="118">
        <f t="shared" si="50"/>
        <v>86.843288438218025</v>
      </c>
      <c r="W143" s="118">
        <f t="shared" ref="W143" si="51">W144+W146+W148+W157</f>
        <v>85.782295599269787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46.25854433120913</v>
      </c>
      <c r="D144" s="123">
        <f t="shared" si="52"/>
        <v>46.70056763088219</v>
      </c>
      <c r="E144" s="123">
        <f t="shared" si="52"/>
        <v>62.951060677174787</v>
      </c>
      <c r="F144" s="123">
        <f t="shared" si="52"/>
        <v>56.498108470224366</v>
      </c>
      <c r="G144" s="123">
        <f t="shared" si="52"/>
        <v>54.967596988713439</v>
      </c>
      <c r="H144" s="123">
        <f t="shared" si="52"/>
        <v>59.524013218476775</v>
      </c>
      <c r="I144" s="123">
        <f t="shared" si="52"/>
        <v>59.172012941305653</v>
      </c>
      <c r="J144" s="123">
        <f t="shared" si="52"/>
        <v>53.059760793031835</v>
      </c>
      <c r="K144" s="123">
        <f t="shared" si="52"/>
        <v>45.697882803981003</v>
      </c>
      <c r="L144" s="123">
        <f t="shared" si="52"/>
        <v>42.045161234581798</v>
      </c>
      <c r="M144" s="123">
        <f t="shared" si="52"/>
        <v>53.856643754581484</v>
      </c>
      <c r="N144" s="123">
        <f t="shared" si="52"/>
        <v>53.370302437613809</v>
      </c>
      <c r="O144" s="123">
        <f t="shared" si="52"/>
        <v>29.237048125296248</v>
      </c>
      <c r="P144" s="123">
        <f t="shared" si="52"/>
        <v>27.827216225289991</v>
      </c>
      <c r="Q144" s="123">
        <f t="shared" si="52"/>
        <v>43.436529941738641</v>
      </c>
      <c r="R144" s="123">
        <f t="shared" si="52"/>
        <v>37.674983653761544</v>
      </c>
      <c r="S144" s="123">
        <f t="shared" si="52"/>
        <v>36.294271136803047</v>
      </c>
      <c r="T144" s="123">
        <f t="shared" si="52"/>
        <v>34.252360068748523</v>
      </c>
      <c r="U144" s="123">
        <f t="shared" si="52"/>
        <v>31.943884901193449</v>
      </c>
      <c r="V144" s="123">
        <f t="shared" si="52"/>
        <v>33.22407162228378</v>
      </c>
      <c r="W144" s="123">
        <f t="shared" si="52"/>
        <v>34.775347204662523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46.25854433120913</v>
      </c>
      <c r="D145" s="99">
        <v>46.70056763088219</v>
      </c>
      <c r="E145" s="99">
        <v>62.951060677174787</v>
      </c>
      <c r="F145" s="99">
        <v>56.498108470224366</v>
      </c>
      <c r="G145" s="99">
        <v>54.967596988713439</v>
      </c>
      <c r="H145" s="99">
        <v>59.524013218476775</v>
      </c>
      <c r="I145" s="99">
        <v>59.172012941305653</v>
      </c>
      <c r="J145" s="99">
        <v>53.059760793031835</v>
      </c>
      <c r="K145" s="99">
        <v>45.697882803981003</v>
      </c>
      <c r="L145" s="99">
        <v>42.045161234581798</v>
      </c>
      <c r="M145" s="99">
        <v>53.856643754581484</v>
      </c>
      <c r="N145" s="99">
        <v>53.370302437613809</v>
      </c>
      <c r="O145" s="99">
        <v>29.237048125296248</v>
      </c>
      <c r="P145" s="99">
        <v>27.827216225289991</v>
      </c>
      <c r="Q145" s="99">
        <v>43.436529941738641</v>
      </c>
      <c r="R145" s="99">
        <v>37.674983653761544</v>
      </c>
      <c r="S145" s="99">
        <v>36.294271136803047</v>
      </c>
      <c r="T145" s="99">
        <v>34.252360068748523</v>
      </c>
      <c r="U145" s="99">
        <v>31.943884901193449</v>
      </c>
      <c r="V145" s="99">
        <v>33.22407162228378</v>
      </c>
      <c r="W145" s="99">
        <v>34.775347204662523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27.347622221727363</v>
      </c>
      <c r="D146" s="123">
        <f t="shared" si="53"/>
        <v>21.923029692177234</v>
      </c>
      <c r="E146" s="123">
        <f t="shared" si="53"/>
        <v>32.194690328820379</v>
      </c>
      <c r="F146" s="123">
        <f t="shared" si="53"/>
        <v>19.293471078900769</v>
      </c>
      <c r="G146" s="123">
        <f t="shared" si="53"/>
        <v>20.672673330205516</v>
      </c>
      <c r="H146" s="123">
        <f t="shared" si="53"/>
        <v>24.669979490052153</v>
      </c>
      <c r="I146" s="123">
        <f t="shared" si="53"/>
        <v>36.168970611744335</v>
      </c>
      <c r="J146" s="123">
        <f t="shared" si="53"/>
        <v>8.9595616686385213</v>
      </c>
      <c r="K146" s="123">
        <f t="shared" si="53"/>
        <v>23.382258880589518</v>
      </c>
      <c r="L146" s="123">
        <f t="shared" si="53"/>
        <v>30.720556109244786</v>
      </c>
      <c r="M146" s="123">
        <f t="shared" si="53"/>
        <v>29.484662473850076</v>
      </c>
      <c r="N146" s="123">
        <f t="shared" si="53"/>
        <v>48.159839577254658</v>
      </c>
      <c r="O146" s="123">
        <f t="shared" si="53"/>
        <v>30.014137068253568</v>
      </c>
      <c r="P146" s="123">
        <f t="shared" si="53"/>
        <v>22.540533048323816</v>
      </c>
      <c r="Q146" s="123">
        <f t="shared" si="53"/>
        <v>28.839285533647658</v>
      </c>
      <c r="R146" s="123">
        <f t="shared" si="53"/>
        <v>35.709572699553433</v>
      </c>
      <c r="S146" s="123">
        <f t="shared" si="53"/>
        <v>38.674455323221871</v>
      </c>
      <c r="T146" s="123">
        <f t="shared" si="53"/>
        <v>28.022210680662958</v>
      </c>
      <c r="U146" s="123">
        <f t="shared" si="53"/>
        <v>40.220357567735213</v>
      </c>
      <c r="V146" s="123">
        <f t="shared" si="53"/>
        <v>35.136643759623773</v>
      </c>
      <c r="W146" s="123">
        <f t="shared" si="53"/>
        <v>31.913821846515454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27.347622221727363</v>
      </c>
      <c r="D147" s="99">
        <f>RES_hhdet_in_tesh!D147/RES_summary!D$21</f>
        <v>21.923029692177234</v>
      </c>
      <c r="E147" s="99">
        <f>RES_hhdet_in_tesh!E147/RES_summary!E$21</f>
        <v>32.194690328820379</v>
      </c>
      <c r="F147" s="99">
        <f>RES_hhdet_in_tesh!F147/RES_summary!F$21</f>
        <v>19.293471078900769</v>
      </c>
      <c r="G147" s="99">
        <f>RES_hhdet_in_tesh!G147/RES_summary!G$21</f>
        <v>20.672673330205516</v>
      </c>
      <c r="H147" s="99">
        <f>RES_hhdet_in_tesh!H147/RES_summary!H$21</f>
        <v>24.669979490052153</v>
      </c>
      <c r="I147" s="99">
        <f>RES_hhdet_in_tesh!I147/RES_summary!I$21</f>
        <v>36.168970611744335</v>
      </c>
      <c r="J147" s="99">
        <f>RES_hhdet_in_tesh!J147/RES_summary!J$21</f>
        <v>8.9595616686385213</v>
      </c>
      <c r="K147" s="99">
        <f>RES_hhdet_in_tesh!K147/RES_summary!K$21</f>
        <v>23.382258880589518</v>
      </c>
      <c r="L147" s="99">
        <f>RES_hhdet_in_tesh!L147/RES_summary!L$21</f>
        <v>30.720556109244786</v>
      </c>
      <c r="M147" s="99">
        <f>RES_hhdet_in_tesh!M147/RES_summary!M$21</f>
        <v>29.484662473850076</v>
      </c>
      <c r="N147" s="99">
        <f>RES_hhdet_in_tesh!N147/RES_summary!N$21</f>
        <v>48.159839577254658</v>
      </c>
      <c r="O147" s="99">
        <f>RES_hhdet_in_tesh!O147/RES_summary!O$21</f>
        <v>30.014137068253568</v>
      </c>
      <c r="P147" s="99">
        <f>RES_hhdet_in_tesh!P147/RES_summary!P$21</f>
        <v>22.540533048323816</v>
      </c>
      <c r="Q147" s="99">
        <f>RES_hhdet_in_tesh!Q147/RES_summary!Q$21</f>
        <v>28.839285533647658</v>
      </c>
      <c r="R147" s="99">
        <f>RES_hhdet_in_tesh!R147/RES_summary!R$21</f>
        <v>35.709572699553433</v>
      </c>
      <c r="S147" s="99">
        <f>RES_hhdet_in_tesh!S147/RES_summary!S$21</f>
        <v>38.674455323221871</v>
      </c>
      <c r="T147" s="99">
        <f>RES_hhdet_in_tesh!T147/RES_summary!T$21</f>
        <v>28.022210680662958</v>
      </c>
      <c r="U147" s="99">
        <f>RES_hhdet_in_tesh!U147/RES_summary!U$21</f>
        <v>40.220357567735213</v>
      </c>
      <c r="V147" s="99">
        <f>RES_hhdet_in_tesh!V147/RES_summary!V$21</f>
        <v>35.136643759623773</v>
      </c>
      <c r="W147" s="99">
        <f>RES_hhdet_in_tesh!W147/RES_summary!W$21</f>
        <v>31.913821846515454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11.34144297764948</v>
      </c>
      <c r="D148" s="123">
        <v>11.383882912854103</v>
      </c>
      <c r="E148" s="123">
        <v>11.258478410788602</v>
      </c>
      <c r="F148" s="123">
        <v>11.445211969938299</v>
      </c>
      <c r="G148" s="123">
        <v>10.854411302250535</v>
      </c>
      <c r="H148" s="123">
        <v>10.822981896158607</v>
      </c>
      <c r="I148" s="123">
        <v>10.644899666685673</v>
      </c>
      <c r="J148" s="123">
        <v>11.132035772803576</v>
      </c>
      <c r="K148" s="123">
        <v>11.889139134616066</v>
      </c>
      <c r="L148" s="123">
        <v>11.435064604134411</v>
      </c>
      <c r="M148" s="123">
        <v>11.209778377978019</v>
      </c>
      <c r="N148" s="123">
        <v>10.7092422944408</v>
      </c>
      <c r="O148" s="123">
        <v>11.00876651452354</v>
      </c>
      <c r="P148" s="123">
        <v>11.13540997098136</v>
      </c>
      <c r="Q148" s="123">
        <v>11.215208509812996</v>
      </c>
      <c r="R148" s="123">
        <v>11.729670337772651</v>
      </c>
      <c r="S148" s="123">
        <v>11.748008502526059</v>
      </c>
      <c r="T148" s="123">
        <v>11.428613499199475</v>
      </c>
      <c r="U148" s="123">
        <v>11.573007420100012</v>
      </c>
      <c r="V148" s="123">
        <v>11.709838532229902</v>
      </c>
      <c r="W148" s="123">
        <v>12.487686764751825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11.273026537710233</v>
      </c>
      <c r="D149" s="99">
        <v>11.539554429124665</v>
      </c>
      <c r="E149" s="99">
        <v>11.515706017167201</v>
      </c>
      <c r="F149" s="99">
        <v>11.541929482450691</v>
      </c>
      <c r="G149" s="99">
        <v>11.189819633767582</v>
      </c>
      <c r="H149" s="99">
        <v>11.099569493007003</v>
      </c>
      <c r="I149" s="99">
        <v>10.457081219244152</v>
      </c>
      <c r="J149" s="99">
        <v>11.118418570361527</v>
      </c>
      <c r="K149" s="99">
        <v>11.796242206307035</v>
      </c>
      <c r="L149" s="99">
        <v>11.022330246007742</v>
      </c>
      <c r="M149" s="99">
        <v>9.1193381889729448</v>
      </c>
      <c r="N149" s="99">
        <v>8.1013365636255443</v>
      </c>
      <c r="O149" s="99">
        <v>12.240209036609885</v>
      </c>
      <c r="P149" s="99">
        <v>11.998468902083452</v>
      </c>
      <c r="Q149" s="99">
        <v>11.364358043922667</v>
      </c>
      <c r="R149" s="99">
        <v>11.19043289049068</v>
      </c>
      <c r="S149" s="99">
        <v>11.635590939387042</v>
      </c>
      <c r="T149" s="99">
        <v>11.588744608852709</v>
      </c>
      <c r="U149" s="99">
        <v>11.69367218475367</v>
      </c>
      <c r="V149" s="99">
        <v>11.988034749669721</v>
      </c>
      <c r="W149" s="99">
        <v>12.266090305283061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11.539688312427668</v>
      </c>
      <c r="E150" s="99">
        <v>11.516392987183643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12.245726868939135</v>
      </c>
      <c r="P150" s="99">
        <v>12.001339343712447</v>
      </c>
      <c r="Q150" s="99">
        <v>11.367580202530961</v>
      </c>
      <c r="R150" s="99">
        <v>11.19323976403518</v>
      </c>
      <c r="S150" s="99">
        <v>11.635548801448168</v>
      </c>
      <c r="T150" s="99">
        <v>11.581867641717897</v>
      </c>
      <c r="U150" s="99">
        <v>11.681977671345845</v>
      </c>
      <c r="V150" s="99">
        <v>11.984436337550973</v>
      </c>
      <c r="W150" s="99">
        <v>12.255599750565864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2.3240656316024171</v>
      </c>
      <c r="E151" s="102">
        <v>2.2529511804708058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2.2742469451460483</v>
      </c>
      <c r="P151" s="102">
        <v>2.1661609992306721</v>
      </c>
      <c r="Q151" s="102">
        <v>1.9206561131816027</v>
      </c>
      <c r="R151" s="102">
        <v>2.1993947799214371</v>
      </c>
      <c r="S151" s="102">
        <v>2.3538693088520986</v>
      </c>
      <c r="T151" s="102">
        <v>2.2887729376742088</v>
      </c>
      <c r="U151" s="102">
        <v>2.2284220625904081</v>
      </c>
      <c r="V151" s="102">
        <v>2.2618806416805106</v>
      </c>
      <c r="W151" s="102">
        <v>2.3688124743911096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9.2156226808252502</v>
      </c>
      <c r="E152" s="105">
        <v>9.263441806712839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9.9714799237930869</v>
      </c>
      <c r="P152" s="105">
        <v>9.8351783444817755</v>
      </c>
      <c r="Q152" s="105">
        <v>9.4469240893493573</v>
      </c>
      <c r="R152" s="105">
        <v>8.9938449841137427</v>
      </c>
      <c r="S152" s="105">
        <v>9.2816794925960711</v>
      </c>
      <c r="T152" s="105">
        <v>9.2930947040436909</v>
      </c>
      <c r="U152" s="105">
        <v>9.4535556087554387</v>
      </c>
      <c r="V152" s="105">
        <v>9.7225556958704615</v>
      </c>
      <c r="W152" s="105">
        <v>9.8867872761747524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11.339803576813974</v>
      </c>
      <c r="D153" s="102">
        <v>11.383675891705971</v>
      </c>
      <c r="E153" s="102">
        <v>11.255574610422059</v>
      </c>
      <c r="F153" s="102">
        <v>11.447923157050543</v>
      </c>
      <c r="G153" s="102">
        <v>10.854976807571807</v>
      </c>
      <c r="H153" s="102">
        <v>10.822481695195652</v>
      </c>
      <c r="I153" s="102">
        <v>10.637105612883344</v>
      </c>
      <c r="J153" s="102">
        <v>11.116343804905904</v>
      </c>
      <c r="K153" s="102">
        <v>11.880765852156475</v>
      </c>
      <c r="L153" s="102">
        <v>11.431402149958659</v>
      </c>
      <c r="M153" s="102">
        <v>11.219610896976917</v>
      </c>
      <c r="N153" s="102">
        <v>10.728935511152065</v>
      </c>
      <c r="O153" s="102">
        <v>11.016302659039194</v>
      </c>
      <c r="P153" s="102">
        <v>11.139150620401809</v>
      </c>
      <c r="Q153" s="102">
        <v>11.179099697294127</v>
      </c>
      <c r="R153" s="102">
        <v>11.680411886633292</v>
      </c>
      <c r="S153" s="102">
        <v>11.698985701142425</v>
      </c>
      <c r="T153" s="102">
        <v>11.357778341861005</v>
      </c>
      <c r="U153" s="102">
        <v>11.543172426992147</v>
      </c>
      <c r="V153" s="102">
        <v>11.702268975418006</v>
      </c>
      <c r="W153" s="102">
        <v>12.515679704337625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11.343154070061667</v>
      </c>
      <c r="D154" s="105">
        <v>11.380986748348908</v>
      </c>
      <c r="E154" s="105">
        <v>11.255722392561335</v>
      </c>
      <c r="F154" s="105">
        <v>11.441587615475322</v>
      </c>
      <c r="G154" s="105">
        <v>10.851027045898084</v>
      </c>
      <c r="H154" s="105">
        <v>10.821520966873269</v>
      </c>
      <c r="I154" s="105">
        <v>10.645546233020776</v>
      </c>
      <c r="J154" s="105">
        <v>11.133512364672637</v>
      </c>
      <c r="K154" s="105">
        <v>11.893865618262192</v>
      </c>
      <c r="L154" s="105">
        <v>11.438961887868548</v>
      </c>
      <c r="M154" s="105">
        <v>11.216934554766967</v>
      </c>
      <c r="N154" s="105">
        <v>10.713365017138504</v>
      </c>
      <c r="O154" s="105">
        <v>10.992864791561637</v>
      </c>
      <c r="P154" s="105">
        <v>11.126705913751339</v>
      </c>
      <c r="Q154" s="105">
        <v>11.218184220610937</v>
      </c>
      <c r="R154" s="105">
        <v>11.743541360575637</v>
      </c>
      <c r="S154" s="105">
        <v>11.762879241055231</v>
      </c>
      <c r="T154" s="105">
        <v>11.436870907726529</v>
      </c>
      <c r="U154" s="105">
        <v>11.582901004457883</v>
      </c>
      <c r="V154" s="105">
        <v>11.708531714218175</v>
      </c>
      <c r="W154" s="105">
        <v>12.472123558921188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2.2222663167405474</v>
      </c>
      <c r="D155" s="99">
        <v>2.2866126068913948</v>
      </c>
      <c r="E155" s="99">
        <v>2.1873929896299384</v>
      </c>
      <c r="F155" s="99">
        <v>2.2731585494668036</v>
      </c>
      <c r="G155" s="99">
        <v>2.4455274410099004</v>
      </c>
      <c r="H155" s="99">
        <v>2.196835121087521</v>
      </c>
      <c r="I155" s="99">
        <v>2.1888158478417745</v>
      </c>
      <c r="J155" s="99">
        <v>2.2487643044650736</v>
      </c>
      <c r="K155" s="99">
        <v>2.4237438284036097</v>
      </c>
      <c r="L155" s="99">
        <v>2.34823821907667</v>
      </c>
      <c r="M155" s="99">
        <v>2.2522951970441407</v>
      </c>
      <c r="N155" s="99">
        <v>1.7925124920400592</v>
      </c>
      <c r="O155" s="99">
        <v>2.007604545479845</v>
      </c>
      <c r="P155" s="99">
        <v>1.99399614484565</v>
      </c>
      <c r="Q155" s="99">
        <v>1.9213594789112052</v>
      </c>
      <c r="R155" s="99">
        <v>2.3537471803999717</v>
      </c>
      <c r="S155" s="99">
        <v>2.4290064920674563</v>
      </c>
      <c r="T155" s="99">
        <v>2.2996771668754721</v>
      </c>
      <c r="U155" s="99">
        <v>2.2467374695743203</v>
      </c>
      <c r="V155" s="99">
        <v>2.2380261405572388</v>
      </c>
      <c r="W155" s="99">
        <v>2.4533088273529269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9.1208877533211172</v>
      </c>
      <c r="D156" s="99">
        <v>9.0943741414575126</v>
      </c>
      <c r="E156" s="99">
        <v>9.0683294029313988</v>
      </c>
      <c r="F156" s="99">
        <v>9.1684290660085175</v>
      </c>
      <c r="G156" s="99">
        <v>8.4054996048881812</v>
      </c>
      <c r="H156" s="99">
        <v>8.6246858457857467</v>
      </c>
      <c r="I156" s="99">
        <v>8.4567303851789966</v>
      </c>
      <c r="J156" s="99">
        <v>8.8847480602075617</v>
      </c>
      <c r="K156" s="99">
        <v>9.4701217898585774</v>
      </c>
      <c r="L156" s="99">
        <v>9.0907236687918758</v>
      </c>
      <c r="M156" s="99">
        <v>8.9646393577228274</v>
      </c>
      <c r="N156" s="99">
        <v>8.9208525250984447</v>
      </c>
      <c r="O156" s="99">
        <v>8.9852602460817899</v>
      </c>
      <c r="P156" s="99">
        <v>9.1327097689056895</v>
      </c>
      <c r="Q156" s="99">
        <v>9.2968247416997301</v>
      </c>
      <c r="R156" s="99">
        <v>9.3897941801756648</v>
      </c>
      <c r="S156" s="99">
        <v>9.3338727489877744</v>
      </c>
      <c r="T156" s="99">
        <v>9.1371937408510551</v>
      </c>
      <c r="U156" s="99">
        <v>9.3361635348835605</v>
      </c>
      <c r="V156" s="99">
        <v>9.4705055736609367</v>
      </c>
      <c r="W156" s="99">
        <v>10.018814731568259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5.1987289565870274</v>
      </c>
      <c r="D157" s="123">
        <v>5.7540649385978844</v>
      </c>
      <c r="E157" s="123">
        <v>5.5379471826211812</v>
      </c>
      <c r="F157" s="123">
        <v>5.8588056931893</v>
      </c>
      <c r="G157" s="123">
        <v>5.6397180974971777</v>
      </c>
      <c r="H157" s="123">
        <v>5.6225245005899644</v>
      </c>
      <c r="I157" s="123">
        <v>5.2924489753468897</v>
      </c>
      <c r="J157" s="123">
        <v>5.1928252207501435</v>
      </c>
      <c r="K157" s="123">
        <v>5.4431262809456653</v>
      </c>
      <c r="L157" s="123">
        <v>5.1326955082908778</v>
      </c>
      <c r="M157" s="123">
        <v>4.8234321650208081</v>
      </c>
      <c r="N157" s="123">
        <v>4.654872741668588</v>
      </c>
      <c r="O157" s="123">
        <v>5.2333879684238154</v>
      </c>
      <c r="P157" s="123">
        <v>5.2871504436009555</v>
      </c>
      <c r="Q157" s="123">
        <v>5.1888866803897553</v>
      </c>
      <c r="R157" s="123">
        <v>5.4683689066595624</v>
      </c>
      <c r="S157" s="123">
        <v>5.4247825280406383</v>
      </c>
      <c r="T157" s="123">
        <v>5.6695232755583005</v>
      </c>
      <c r="U157" s="123">
        <v>5.8869241211101357</v>
      </c>
      <c r="V157" s="123">
        <v>6.7727345240805672</v>
      </c>
      <c r="W157" s="123">
        <v>6.605439783339988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5.3700049559461887</v>
      </c>
      <c r="D158" s="99">
        <v>5.5738835168833862</v>
      </c>
      <c r="E158" s="99">
        <v>5.3478069647247617</v>
      </c>
      <c r="F158" s="99">
        <v>6.0157333964601669</v>
      </c>
      <c r="G158" s="99">
        <v>5.4974579260504575</v>
      </c>
      <c r="H158" s="99">
        <v>5.3296249000049425</v>
      </c>
      <c r="I158" s="99">
        <v>5.4528362980163578</v>
      </c>
      <c r="J158" s="99">
        <v>5.4004716190701219</v>
      </c>
      <c r="K158" s="99">
        <v>4.7479125145632937</v>
      </c>
      <c r="L158" s="99">
        <v>5.8213332675612817</v>
      </c>
      <c r="M158" s="99">
        <v>5.391424898912013</v>
      </c>
      <c r="N158" s="99">
        <v>1.6823098084504788</v>
      </c>
      <c r="O158" s="99">
        <v>6.088336343174614</v>
      </c>
      <c r="P158" s="99">
        <v>5.9025807095250888</v>
      </c>
      <c r="Q158" s="99">
        <v>5.1664062289008843</v>
      </c>
      <c r="R158" s="99">
        <v>4.8759943279867537</v>
      </c>
      <c r="S158" s="99">
        <v>4.8642141636094491</v>
      </c>
      <c r="T158" s="99">
        <v>5.8821415485313882</v>
      </c>
      <c r="U158" s="99">
        <v>6.1038045123452056</v>
      </c>
      <c r="V158" s="99">
        <v>6.8747281227379817</v>
      </c>
      <c r="W158" s="99">
        <v>6.6480920995583483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5.1930126995008754</v>
      </c>
      <c r="D159" s="110">
        <v>5.7583353304941607</v>
      </c>
      <c r="E159" s="110">
        <v>5.5438545447836605</v>
      </c>
      <c r="F159" s="110">
        <v>5.8535044773826508</v>
      </c>
      <c r="G159" s="110">
        <v>5.6457463962602379</v>
      </c>
      <c r="H159" s="110">
        <v>5.6369135921355449</v>
      </c>
      <c r="I159" s="110">
        <v>5.2840075373116546</v>
      </c>
      <c r="J159" s="110">
        <v>5.1827717525961905</v>
      </c>
      <c r="K159" s="110">
        <v>5.4715397638169287</v>
      </c>
      <c r="L159" s="110">
        <v>5.1044906638952288</v>
      </c>
      <c r="M159" s="110">
        <v>4.7935011753672265</v>
      </c>
      <c r="N159" s="110">
        <v>4.8712885216580233</v>
      </c>
      <c r="O159" s="110">
        <v>5.0902887482745847</v>
      </c>
      <c r="P159" s="110">
        <v>5.1784857257496997</v>
      </c>
      <c r="Q159" s="110">
        <v>5.1925612622180228</v>
      </c>
      <c r="R159" s="110">
        <v>5.5448459676632824</v>
      </c>
      <c r="S159" s="110">
        <v>5.5460977808497312</v>
      </c>
      <c r="T159" s="110">
        <v>5.5856984122917019</v>
      </c>
      <c r="U159" s="110">
        <v>5.7974588467054904</v>
      </c>
      <c r="V159" s="110">
        <v>6.7272411209771734</v>
      </c>
      <c r="W159" s="110">
        <v>6.5917768837048962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80.008462607986203</v>
      </c>
      <c r="D161" s="118">
        <f t="shared" si="54"/>
        <v>86.574779444867517</v>
      </c>
      <c r="E161" s="118">
        <f t="shared" si="54"/>
        <v>103.17819057913667</v>
      </c>
      <c r="F161" s="118">
        <f t="shared" si="54"/>
        <v>89.52397095354425</v>
      </c>
      <c r="G161" s="118">
        <f t="shared" si="54"/>
        <v>92.533011674307474</v>
      </c>
      <c r="H161" s="118">
        <f t="shared" si="54"/>
        <v>100.17336421409902</v>
      </c>
      <c r="I161" s="118">
        <f t="shared" si="54"/>
        <v>90.505882100362527</v>
      </c>
      <c r="J161" s="118">
        <f t="shared" si="54"/>
        <v>72.246721122705409</v>
      </c>
      <c r="K161" s="118">
        <f t="shared" si="54"/>
        <v>89.678025579102311</v>
      </c>
      <c r="L161" s="118">
        <f t="shared" si="54"/>
        <v>95.149856041588265</v>
      </c>
      <c r="M161" s="118">
        <f t="shared" si="54"/>
        <v>84.293911556679888</v>
      </c>
      <c r="N161" s="118">
        <f t="shared" si="54"/>
        <v>116.68168218929628</v>
      </c>
      <c r="O161" s="118">
        <f t="shared" si="54"/>
        <v>72.807152434138672</v>
      </c>
      <c r="P161" s="118">
        <f t="shared" si="54"/>
        <v>64.877106025073431</v>
      </c>
      <c r="Q161" s="118">
        <f t="shared" si="54"/>
        <v>73.962796889357946</v>
      </c>
      <c r="R161" s="118">
        <f t="shared" ref="R161:V161" si="55">R162+R164+R166+R175</f>
        <v>108.97259977112191</v>
      </c>
      <c r="S161" s="118">
        <f t="shared" si="55"/>
        <v>104.14979312169564</v>
      </c>
      <c r="T161" s="118">
        <f t="shared" si="55"/>
        <v>68.937596029320062</v>
      </c>
      <c r="U161" s="118">
        <f t="shared" si="55"/>
        <v>0</v>
      </c>
      <c r="V161" s="118">
        <f t="shared" si="55"/>
        <v>89.757203027166781</v>
      </c>
      <c r="W161" s="118">
        <f t="shared" ref="W161" si="56">W162+W164+W166+W175</f>
        <v>0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44.953613908439849</v>
      </c>
      <c r="D162" s="123">
        <f t="shared" si="57"/>
        <v>58.47588840585982</v>
      </c>
      <c r="E162" s="123">
        <f t="shared" si="57"/>
        <v>58.814894612782467</v>
      </c>
      <c r="F162" s="123">
        <f t="shared" si="57"/>
        <v>59.83201295560189</v>
      </c>
      <c r="G162" s="123">
        <f t="shared" si="57"/>
        <v>55.480833488839707</v>
      </c>
      <c r="H162" s="123">
        <f t="shared" si="57"/>
        <v>59.433521374388093</v>
      </c>
      <c r="I162" s="123">
        <f t="shared" si="57"/>
        <v>54.298075123370907</v>
      </c>
      <c r="J162" s="123">
        <f t="shared" si="57"/>
        <v>51.346771944249248</v>
      </c>
      <c r="K162" s="123">
        <f t="shared" si="57"/>
        <v>50.068477272309501</v>
      </c>
      <c r="L162" s="123">
        <f t="shared" si="57"/>
        <v>48.07405629269369</v>
      </c>
      <c r="M162" s="123">
        <f t="shared" si="57"/>
        <v>39.438777721526399</v>
      </c>
      <c r="N162" s="123">
        <f t="shared" si="57"/>
        <v>54.38844684285062</v>
      </c>
      <c r="O162" s="123">
        <f t="shared" si="57"/>
        <v>35.270568763373632</v>
      </c>
      <c r="P162" s="123">
        <f t="shared" si="57"/>
        <v>30.421309013604755</v>
      </c>
      <c r="Q162" s="123">
        <f t="shared" si="57"/>
        <v>30.139129791267834</v>
      </c>
      <c r="R162" s="123">
        <f t="shared" si="57"/>
        <v>57.005914543166163</v>
      </c>
      <c r="S162" s="123">
        <f t="shared" si="57"/>
        <v>49.766750204247892</v>
      </c>
      <c r="T162" s="123">
        <f t="shared" si="57"/>
        <v>24.891433662333935</v>
      </c>
      <c r="U162" s="123">
        <f t="shared" si="57"/>
        <v>0</v>
      </c>
      <c r="V162" s="123">
        <f t="shared" si="57"/>
        <v>33.534614854110082</v>
      </c>
      <c r="W162" s="123">
        <f t="shared" si="57"/>
        <v>0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44.953613908439849</v>
      </c>
      <c r="D163" s="110">
        <v>58.47588840585982</v>
      </c>
      <c r="E163" s="110">
        <v>58.814894612782467</v>
      </c>
      <c r="F163" s="110">
        <v>59.83201295560189</v>
      </c>
      <c r="G163" s="110">
        <v>55.480833488839707</v>
      </c>
      <c r="H163" s="110">
        <v>59.433521374388093</v>
      </c>
      <c r="I163" s="110">
        <v>54.298075123370907</v>
      </c>
      <c r="J163" s="110">
        <v>51.346771944249248</v>
      </c>
      <c r="K163" s="110">
        <v>50.068477272309501</v>
      </c>
      <c r="L163" s="110">
        <v>48.07405629269369</v>
      </c>
      <c r="M163" s="110">
        <v>39.438777721526399</v>
      </c>
      <c r="N163" s="110">
        <v>54.38844684285062</v>
      </c>
      <c r="O163" s="110">
        <v>35.270568763373632</v>
      </c>
      <c r="P163" s="110">
        <v>30.421309013604755</v>
      </c>
      <c r="Q163" s="110">
        <v>30.139129791267834</v>
      </c>
      <c r="R163" s="110">
        <v>57.005914543166163</v>
      </c>
      <c r="S163" s="110">
        <v>49.766750204247892</v>
      </c>
      <c r="T163" s="110">
        <v>24.891433662333935</v>
      </c>
      <c r="U163" s="110">
        <v>0</v>
      </c>
      <c r="V163" s="110">
        <v>33.534614854110082</v>
      </c>
      <c r="W163" s="110">
        <v>0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18.514727248002966</v>
      </c>
      <c r="D164" s="123">
        <f t="shared" si="58"/>
        <v>10.960958865269831</v>
      </c>
      <c r="E164" s="123">
        <f t="shared" si="58"/>
        <v>27.56688295204453</v>
      </c>
      <c r="F164" s="123">
        <f t="shared" si="58"/>
        <v>12.387924146871459</v>
      </c>
      <c r="G164" s="123">
        <f t="shared" si="58"/>
        <v>20.558032662479402</v>
      </c>
      <c r="H164" s="123">
        <f t="shared" si="58"/>
        <v>24.294268693444927</v>
      </c>
      <c r="I164" s="123">
        <f t="shared" si="58"/>
        <v>20.270477791207973</v>
      </c>
      <c r="J164" s="123">
        <f t="shared" si="58"/>
        <v>4.5750695068544625</v>
      </c>
      <c r="K164" s="123">
        <f t="shared" si="58"/>
        <v>22.277411822343705</v>
      </c>
      <c r="L164" s="123">
        <f t="shared" si="58"/>
        <v>30.50793680196481</v>
      </c>
      <c r="M164" s="123">
        <f t="shared" si="58"/>
        <v>28.821862240023094</v>
      </c>
      <c r="N164" s="123">
        <f t="shared" si="58"/>
        <v>46.929908014994197</v>
      </c>
      <c r="O164" s="123">
        <f t="shared" si="58"/>
        <v>21.294349194094028</v>
      </c>
      <c r="P164" s="123">
        <f t="shared" si="58"/>
        <v>18.033272338105416</v>
      </c>
      <c r="Q164" s="123">
        <f t="shared" si="58"/>
        <v>27.419566609037044</v>
      </c>
      <c r="R164" s="123">
        <f t="shared" si="58"/>
        <v>34.768660206676948</v>
      </c>
      <c r="S164" s="123">
        <f t="shared" si="58"/>
        <v>37.21023301459897</v>
      </c>
      <c r="T164" s="123">
        <f t="shared" si="58"/>
        <v>26.948089025745251</v>
      </c>
      <c r="U164" s="123">
        <f t="shared" si="58"/>
        <v>0</v>
      </c>
      <c r="V164" s="123">
        <f t="shared" si="58"/>
        <v>37.786815337861363</v>
      </c>
      <c r="W164" s="123">
        <f t="shared" si="58"/>
        <v>0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18.514727248002966</v>
      </c>
      <c r="D165" s="99">
        <f>RES_hhdet_in_tesh!D165/RES_summary!D$21</f>
        <v>10.960958865269831</v>
      </c>
      <c r="E165" s="99">
        <f>RES_hhdet_in_tesh!E165/RES_summary!E$21</f>
        <v>27.56688295204453</v>
      </c>
      <c r="F165" s="99">
        <f>RES_hhdet_in_tesh!F165/RES_summary!F$21</f>
        <v>12.387924146871459</v>
      </c>
      <c r="G165" s="99">
        <f>RES_hhdet_in_tesh!G165/RES_summary!G$21</f>
        <v>20.558032662479402</v>
      </c>
      <c r="H165" s="99">
        <f>RES_hhdet_in_tesh!H165/RES_summary!H$21</f>
        <v>24.294268693444927</v>
      </c>
      <c r="I165" s="99">
        <f>RES_hhdet_in_tesh!I165/RES_summary!I$21</f>
        <v>20.270477791207973</v>
      </c>
      <c r="J165" s="99">
        <f>RES_hhdet_in_tesh!J165/RES_summary!J$21</f>
        <v>4.5750695068544625</v>
      </c>
      <c r="K165" s="99">
        <f>RES_hhdet_in_tesh!K165/RES_summary!K$21</f>
        <v>22.277411822343705</v>
      </c>
      <c r="L165" s="99">
        <f>RES_hhdet_in_tesh!L165/RES_summary!L$21</f>
        <v>30.50793680196481</v>
      </c>
      <c r="M165" s="99">
        <f>RES_hhdet_in_tesh!M165/RES_summary!M$21</f>
        <v>28.821862240023094</v>
      </c>
      <c r="N165" s="99">
        <f>RES_hhdet_in_tesh!N165/RES_summary!N$21</f>
        <v>46.929908014994197</v>
      </c>
      <c r="O165" s="99">
        <f>RES_hhdet_in_tesh!O165/RES_summary!O$21</f>
        <v>21.294349194094028</v>
      </c>
      <c r="P165" s="99">
        <f>RES_hhdet_in_tesh!P165/RES_summary!P$21</f>
        <v>18.033272338105416</v>
      </c>
      <c r="Q165" s="99">
        <f>RES_hhdet_in_tesh!Q165/RES_summary!Q$21</f>
        <v>27.419566609037044</v>
      </c>
      <c r="R165" s="99">
        <f>RES_hhdet_in_tesh!R165/RES_summary!R$21</f>
        <v>34.768660206676948</v>
      </c>
      <c r="S165" s="99">
        <f>RES_hhdet_in_tesh!S165/RES_summary!S$21</f>
        <v>37.21023301459897</v>
      </c>
      <c r="T165" s="99">
        <f>RES_hhdet_in_tesh!T165/RES_summary!T$21</f>
        <v>26.948089025745251</v>
      </c>
      <c r="U165" s="99">
        <f>RES_hhdet_in_tesh!U165/RES_summary!U$21</f>
        <v>0</v>
      </c>
      <c r="V165" s="99">
        <f>RES_hhdet_in_tesh!V165/RES_summary!V$21</f>
        <v>37.786815337861363</v>
      </c>
      <c r="W165" s="99">
        <f>RES_hhdet_in_tesh!W165/RES_summary!W$21</f>
        <v>0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11.341424583229911</v>
      </c>
      <c r="D166" s="123">
        <v>11.383891036933184</v>
      </c>
      <c r="E166" s="123">
        <v>11.258481088071802</v>
      </c>
      <c r="F166" s="123">
        <v>11.445218841392474</v>
      </c>
      <c r="G166" s="123">
        <v>10.854415315427765</v>
      </c>
      <c r="H166" s="123">
        <v>10.82300778611013</v>
      </c>
      <c r="I166" s="123">
        <v>10.644880210436769</v>
      </c>
      <c r="J166" s="123">
        <v>11.132036230015148</v>
      </c>
      <c r="K166" s="123">
        <v>11.889148865245758</v>
      </c>
      <c r="L166" s="123">
        <v>11.435130642237137</v>
      </c>
      <c r="M166" s="123">
        <v>11.209806791335456</v>
      </c>
      <c r="N166" s="123">
        <v>10.708935254738343</v>
      </c>
      <c r="O166" s="123">
        <v>11.008822268324721</v>
      </c>
      <c r="P166" s="123">
        <v>11.13540953257797</v>
      </c>
      <c r="Q166" s="123">
        <v>11.215214162534082</v>
      </c>
      <c r="R166" s="123">
        <v>11.729655976967985</v>
      </c>
      <c r="S166" s="123">
        <v>11.748016343320252</v>
      </c>
      <c r="T166" s="123">
        <v>11.428622925937963</v>
      </c>
      <c r="U166" s="123">
        <v>0</v>
      </c>
      <c r="V166" s="123">
        <v>11.708531714218173</v>
      </c>
      <c r="W166" s="123">
        <v>0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11.273026537710232</v>
      </c>
      <c r="D167" s="99">
        <v>11.539554429124667</v>
      </c>
      <c r="E167" s="99">
        <v>11.515706017167199</v>
      </c>
      <c r="F167" s="99">
        <v>11.541929482450691</v>
      </c>
      <c r="G167" s="99">
        <v>11.189819633767581</v>
      </c>
      <c r="H167" s="99">
        <v>11.099569493007007</v>
      </c>
      <c r="I167" s="99">
        <v>10.457081219244154</v>
      </c>
      <c r="J167" s="99">
        <v>11.118418570361525</v>
      </c>
      <c r="K167" s="99">
        <v>11.79624220630703</v>
      </c>
      <c r="L167" s="99">
        <v>11.022330246007744</v>
      </c>
      <c r="M167" s="99">
        <v>9.1193381889729448</v>
      </c>
      <c r="N167" s="99">
        <v>8.1013365636255443</v>
      </c>
      <c r="O167" s="99">
        <v>12.240209036609887</v>
      </c>
      <c r="P167" s="99">
        <v>11.998468902083452</v>
      </c>
      <c r="Q167" s="99">
        <v>11.364358043922667</v>
      </c>
      <c r="R167" s="99">
        <v>11.190432890490678</v>
      </c>
      <c r="S167" s="99">
        <v>11.635590939387043</v>
      </c>
      <c r="T167" s="99">
        <v>11.588744608852707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11.273129802344236</v>
      </c>
      <c r="D168" s="99">
        <v>11.539688312427668</v>
      </c>
      <c r="E168" s="99">
        <v>11.516392987183643</v>
      </c>
      <c r="F168" s="99">
        <v>11.541477240788049</v>
      </c>
      <c r="G168" s="99">
        <v>0</v>
      </c>
      <c r="H168" s="99">
        <v>11.099150898933356</v>
      </c>
      <c r="I168" s="99">
        <v>10.458123913551955</v>
      </c>
      <c r="J168" s="99">
        <v>11.12344639802847</v>
      </c>
      <c r="K168" s="99">
        <v>11.802701549233385</v>
      </c>
      <c r="L168" s="99">
        <v>0</v>
      </c>
      <c r="M168" s="99">
        <v>0</v>
      </c>
      <c r="N168" s="99">
        <v>0</v>
      </c>
      <c r="O168" s="99">
        <v>12.245726868939135</v>
      </c>
      <c r="P168" s="99">
        <v>12.001339343712447</v>
      </c>
      <c r="Q168" s="99">
        <v>11.367580202530961</v>
      </c>
      <c r="R168" s="99">
        <v>11.19323976403518</v>
      </c>
      <c r="S168" s="99">
        <v>11.635548801448168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2.2072180729579158</v>
      </c>
      <c r="D169" s="102">
        <v>2.3240656316024171</v>
      </c>
      <c r="E169" s="102">
        <v>2.2529511804708058</v>
      </c>
      <c r="F169" s="102">
        <v>2.3021132122245285</v>
      </c>
      <c r="G169" s="102">
        <v>0</v>
      </c>
      <c r="H169" s="102">
        <v>2.2610249813614223</v>
      </c>
      <c r="I169" s="102">
        <v>2.1333110364776555</v>
      </c>
      <c r="J169" s="102">
        <v>2.2306031982611749</v>
      </c>
      <c r="K169" s="102">
        <v>2.3755797033390889</v>
      </c>
      <c r="L169" s="102">
        <v>0</v>
      </c>
      <c r="M169" s="102">
        <v>0</v>
      </c>
      <c r="N169" s="102">
        <v>0</v>
      </c>
      <c r="O169" s="102">
        <v>2.2742469451460483</v>
      </c>
      <c r="P169" s="102">
        <v>2.1661609992306725</v>
      </c>
      <c r="Q169" s="102">
        <v>1.9206561131816027</v>
      </c>
      <c r="R169" s="102">
        <v>2.1993947799214371</v>
      </c>
      <c r="S169" s="102">
        <v>2.3538693088520986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9.0659117293863183</v>
      </c>
      <c r="D170" s="105">
        <v>9.2156226808252502</v>
      </c>
      <c r="E170" s="105">
        <v>9.263441806712839</v>
      </c>
      <c r="F170" s="105">
        <v>9.2393640285635215</v>
      </c>
      <c r="G170" s="105">
        <v>0</v>
      </c>
      <c r="H170" s="105">
        <v>8.8381259175719347</v>
      </c>
      <c r="I170" s="105">
        <v>8.3248128770742991</v>
      </c>
      <c r="J170" s="105">
        <v>8.8928431997672934</v>
      </c>
      <c r="K170" s="105">
        <v>9.4271218458942965</v>
      </c>
      <c r="L170" s="105">
        <v>0</v>
      </c>
      <c r="M170" s="105">
        <v>0</v>
      </c>
      <c r="N170" s="105">
        <v>0</v>
      </c>
      <c r="O170" s="105">
        <v>9.9714799237930869</v>
      </c>
      <c r="P170" s="105">
        <v>9.8351783444817755</v>
      </c>
      <c r="Q170" s="105">
        <v>9.4469240893493573</v>
      </c>
      <c r="R170" s="105">
        <v>8.9938449841137427</v>
      </c>
      <c r="S170" s="105">
        <v>9.2816794925960711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11.339803576813976</v>
      </c>
      <c r="D171" s="102">
        <v>11.383675891705971</v>
      </c>
      <c r="E171" s="102">
        <v>11.255574610422059</v>
      </c>
      <c r="F171" s="102">
        <v>11.447923157050543</v>
      </c>
      <c r="G171" s="102">
        <v>10.854976807571809</v>
      </c>
      <c r="H171" s="102">
        <v>10.822481695195652</v>
      </c>
      <c r="I171" s="102">
        <v>10.637105612883342</v>
      </c>
      <c r="J171" s="102">
        <v>11.116343804905902</v>
      </c>
      <c r="K171" s="102">
        <v>11.880765852156472</v>
      </c>
      <c r="L171" s="102">
        <v>11.431402149958657</v>
      </c>
      <c r="M171" s="102">
        <v>11.219610896976917</v>
      </c>
      <c r="N171" s="102">
        <v>10.728935511152065</v>
      </c>
      <c r="O171" s="102">
        <v>11.016302659039194</v>
      </c>
      <c r="P171" s="102">
        <v>11.139150620401809</v>
      </c>
      <c r="Q171" s="102">
        <v>11.179099697294125</v>
      </c>
      <c r="R171" s="102">
        <v>11.680411886633291</v>
      </c>
      <c r="S171" s="102">
        <v>11.698985701142423</v>
      </c>
      <c r="T171" s="102">
        <v>11.357778341861005</v>
      </c>
      <c r="U171" s="102">
        <v>0</v>
      </c>
      <c r="V171" s="102">
        <v>0</v>
      </c>
      <c r="W171" s="102">
        <v>0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11.343154070061665</v>
      </c>
      <c r="D172" s="105">
        <v>11.380986748348905</v>
      </c>
      <c r="E172" s="105">
        <v>11.255722392561335</v>
      </c>
      <c r="F172" s="105">
        <v>11.441587615475322</v>
      </c>
      <c r="G172" s="105">
        <v>10.851027045898082</v>
      </c>
      <c r="H172" s="105">
        <v>10.821520966873273</v>
      </c>
      <c r="I172" s="105">
        <v>10.645546233020768</v>
      </c>
      <c r="J172" s="105">
        <v>11.133512364672638</v>
      </c>
      <c r="K172" s="105">
        <v>11.893865618262188</v>
      </c>
      <c r="L172" s="105">
        <v>11.438961887868548</v>
      </c>
      <c r="M172" s="105">
        <v>11.216934554766967</v>
      </c>
      <c r="N172" s="105">
        <v>10.7133650171385</v>
      </c>
      <c r="O172" s="105">
        <v>10.992864791561633</v>
      </c>
      <c r="P172" s="105">
        <v>11.126705913751337</v>
      </c>
      <c r="Q172" s="105">
        <v>11.218184220610935</v>
      </c>
      <c r="R172" s="105">
        <v>11.743541360575636</v>
      </c>
      <c r="S172" s="105">
        <v>11.762879241055227</v>
      </c>
      <c r="T172" s="105">
        <v>11.436870907726529</v>
      </c>
      <c r="U172" s="105">
        <v>0</v>
      </c>
      <c r="V172" s="105">
        <v>11.708531714218173</v>
      </c>
      <c r="W172" s="105">
        <v>0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2.2222663167405479</v>
      </c>
      <c r="D173" s="99">
        <v>2.2866126068913943</v>
      </c>
      <c r="E173" s="99">
        <v>2.1873929896299384</v>
      </c>
      <c r="F173" s="99">
        <v>2.2731585494668041</v>
      </c>
      <c r="G173" s="99">
        <v>2.4455274410099004</v>
      </c>
      <c r="H173" s="99">
        <v>2.1968351210875201</v>
      </c>
      <c r="I173" s="99">
        <v>2.1888158478417736</v>
      </c>
      <c r="J173" s="99">
        <v>2.248764304465074</v>
      </c>
      <c r="K173" s="99">
        <v>2.4237438284036097</v>
      </c>
      <c r="L173" s="99">
        <v>2.3482382190766704</v>
      </c>
      <c r="M173" s="99">
        <v>2.2522951970441407</v>
      </c>
      <c r="N173" s="99">
        <v>1.7925124920400595</v>
      </c>
      <c r="O173" s="99">
        <v>2.0076045454798455</v>
      </c>
      <c r="P173" s="99">
        <v>1.9939961448456498</v>
      </c>
      <c r="Q173" s="99">
        <v>1.9213594789112045</v>
      </c>
      <c r="R173" s="99">
        <v>2.3537471803999712</v>
      </c>
      <c r="S173" s="99">
        <v>2.4290064920674559</v>
      </c>
      <c r="T173" s="99">
        <v>2.2996771668754725</v>
      </c>
      <c r="U173" s="99">
        <v>0</v>
      </c>
      <c r="V173" s="99">
        <v>2.2380261405572384</v>
      </c>
      <c r="W173" s="99">
        <v>0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9.1208877533211172</v>
      </c>
      <c r="D174" s="110">
        <v>9.0943741414575126</v>
      </c>
      <c r="E174" s="110">
        <v>9.068329402931397</v>
      </c>
      <c r="F174" s="110">
        <v>9.1684290660085175</v>
      </c>
      <c r="G174" s="110">
        <v>8.4054996048881812</v>
      </c>
      <c r="H174" s="110">
        <v>8.624685845785752</v>
      </c>
      <c r="I174" s="110">
        <v>8.4567303851789966</v>
      </c>
      <c r="J174" s="110">
        <v>8.8847480602075652</v>
      </c>
      <c r="K174" s="110">
        <v>9.4701217898585792</v>
      </c>
      <c r="L174" s="110">
        <v>9.0907236687918775</v>
      </c>
      <c r="M174" s="110">
        <v>8.9646393577228256</v>
      </c>
      <c r="N174" s="110">
        <v>8.9208525250984447</v>
      </c>
      <c r="O174" s="110">
        <v>8.9852602460817899</v>
      </c>
      <c r="P174" s="110">
        <v>9.1327097689056878</v>
      </c>
      <c r="Q174" s="110">
        <v>9.2968247416997283</v>
      </c>
      <c r="R174" s="110">
        <v>9.389794180175663</v>
      </c>
      <c r="S174" s="110">
        <v>9.3338727489877726</v>
      </c>
      <c r="T174" s="110">
        <v>9.1371937408510568</v>
      </c>
      <c r="U174" s="110">
        <v>0</v>
      </c>
      <c r="V174" s="110">
        <v>9.4705055736609367</v>
      </c>
      <c r="W174" s="110">
        <v>0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5.1986968683134727</v>
      </c>
      <c r="D175" s="123">
        <v>5.7540411368046822</v>
      </c>
      <c r="E175" s="123">
        <v>5.5379319262378726</v>
      </c>
      <c r="F175" s="123">
        <v>5.8588150096784215</v>
      </c>
      <c r="G175" s="123">
        <v>5.6397302075605946</v>
      </c>
      <c r="H175" s="123">
        <v>5.6225663601558873</v>
      </c>
      <c r="I175" s="123">
        <v>5.292448975346888</v>
      </c>
      <c r="J175" s="123">
        <v>5.1928434415865405</v>
      </c>
      <c r="K175" s="123">
        <v>5.4429876192033468</v>
      </c>
      <c r="L175" s="123">
        <v>5.1327323046926194</v>
      </c>
      <c r="M175" s="123">
        <v>4.8234648037949484</v>
      </c>
      <c r="N175" s="123">
        <v>4.6543920767131226</v>
      </c>
      <c r="O175" s="123">
        <v>5.2334122083462891</v>
      </c>
      <c r="P175" s="123">
        <v>5.2871151407852954</v>
      </c>
      <c r="Q175" s="123">
        <v>5.18888632651898</v>
      </c>
      <c r="R175" s="123">
        <v>5.4683690443108022</v>
      </c>
      <c r="S175" s="123">
        <v>5.4247935595285268</v>
      </c>
      <c r="T175" s="123">
        <v>5.6694504153029159</v>
      </c>
      <c r="U175" s="123">
        <v>0</v>
      </c>
      <c r="V175" s="123">
        <v>6.7272411209771725</v>
      </c>
      <c r="W175" s="123">
        <v>0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5.3700049559461887</v>
      </c>
      <c r="D176" s="99">
        <v>5.5738835168833862</v>
      </c>
      <c r="E176" s="99">
        <v>5.3478069647247608</v>
      </c>
      <c r="F176" s="99">
        <v>6.0157333964601678</v>
      </c>
      <c r="G176" s="99">
        <v>5.4974579260504584</v>
      </c>
      <c r="H176" s="99">
        <v>5.3296249000049425</v>
      </c>
      <c r="I176" s="99">
        <v>5.4528362980163578</v>
      </c>
      <c r="J176" s="99">
        <v>5.4004716190701236</v>
      </c>
      <c r="K176" s="99">
        <v>4.7479125145632937</v>
      </c>
      <c r="L176" s="99">
        <v>5.8213332675612808</v>
      </c>
      <c r="M176" s="99">
        <v>5.3914248989120139</v>
      </c>
      <c r="N176" s="99">
        <v>1.6823098084504786</v>
      </c>
      <c r="O176" s="99">
        <v>6.0883363431746131</v>
      </c>
      <c r="P176" s="99">
        <v>5.902580709525088</v>
      </c>
      <c r="Q176" s="99">
        <v>5.1664062289008852</v>
      </c>
      <c r="R176" s="99">
        <v>4.8759943279867537</v>
      </c>
      <c r="S176" s="99">
        <v>4.8642141636094491</v>
      </c>
      <c r="T176" s="99">
        <v>5.8821415485313899</v>
      </c>
      <c r="U176" s="99">
        <v>0</v>
      </c>
      <c r="V176" s="99">
        <v>0</v>
      </c>
      <c r="W176" s="99">
        <v>0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5.1930126995008763</v>
      </c>
      <c r="D177" s="110">
        <v>5.7583353304941598</v>
      </c>
      <c r="E177" s="110">
        <v>5.5438545447836614</v>
      </c>
      <c r="F177" s="110">
        <v>5.8535044773826517</v>
      </c>
      <c r="G177" s="110">
        <v>5.6457463962602361</v>
      </c>
      <c r="H177" s="110">
        <v>5.6369135921355449</v>
      </c>
      <c r="I177" s="110">
        <v>5.2840075373116511</v>
      </c>
      <c r="J177" s="110">
        <v>5.1827717525961896</v>
      </c>
      <c r="K177" s="110">
        <v>5.4715397638169296</v>
      </c>
      <c r="L177" s="110">
        <v>5.1044906638952288</v>
      </c>
      <c r="M177" s="110">
        <v>4.7935011753672283</v>
      </c>
      <c r="N177" s="110">
        <v>4.8712885216580242</v>
      </c>
      <c r="O177" s="110">
        <v>5.0902887482745838</v>
      </c>
      <c r="P177" s="110">
        <v>5.1784857257496997</v>
      </c>
      <c r="Q177" s="110">
        <v>5.1925612622180246</v>
      </c>
      <c r="R177" s="110">
        <v>5.5448459676632824</v>
      </c>
      <c r="S177" s="110">
        <v>5.546097780849732</v>
      </c>
      <c r="T177" s="110">
        <v>5.5856984122917028</v>
      </c>
      <c r="U177" s="110">
        <v>0</v>
      </c>
      <c r="V177" s="110">
        <v>6.7272411209771725</v>
      </c>
      <c r="W177" s="110">
        <v>0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19.329567378648004</v>
      </c>
      <c r="J3" s="118">
        <f t="shared" si="0"/>
        <v>62.484748625042172</v>
      </c>
      <c r="K3" s="118">
        <f t="shared" si="0"/>
        <v>36.572418538790487</v>
      </c>
      <c r="L3" s="118">
        <f t="shared" si="0"/>
        <v>35.432145809705609</v>
      </c>
      <c r="M3" s="118">
        <f t="shared" si="0"/>
        <v>0</v>
      </c>
      <c r="N3" s="118">
        <f t="shared" si="0"/>
        <v>5.5015952214249193</v>
      </c>
      <c r="O3" s="118">
        <f t="shared" si="0"/>
        <v>12.456173315647234</v>
      </c>
      <c r="P3" s="118">
        <f t="shared" si="0"/>
        <v>28.453977629783985</v>
      </c>
      <c r="Q3" s="118">
        <f t="shared" si="0"/>
        <v>38.249865850951565</v>
      </c>
      <c r="R3" s="118">
        <f t="shared" ref="R3:V3" si="1">R4+R7+R9+R19</f>
        <v>14.545891976314717</v>
      </c>
      <c r="S3" s="118">
        <f t="shared" si="1"/>
        <v>27.811495527112093</v>
      </c>
      <c r="T3" s="118">
        <f t="shared" si="1"/>
        <v>21.598787897829915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19.228027493563228</v>
      </c>
      <c r="J4" s="123">
        <f t="shared" si="3"/>
        <v>62.396751597555912</v>
      </c>
      <c r="K4" s="123">
        <f t="shared" si="3"/>
        <v>36.510064984508155</v>
      </c>
      <c r="L4" s="123">
        <f t="shared" si="3"/>
        <v>35.321413365180341</v>
      </c>
      <c r="M4" s="123">
        <f t="shared" si="3"/>
        <v>0</v>
      </c>
      <c r="N4" s="123">
        <f t="shared" si="3"/>
        <v>5.4410162555481403</v>
      </c>
      <c r="O4" s="123">
        <f t="shared" si="3"/>
        <v>12.095269119359735</v>
      </c>
      <c r="P4" s="123">
        <f t="shared" si="3"/>
        <v>28.09086257486339</v>
      </c>
      <c r="Q4" s="123">
        <f t="shared" si="3"/>
        <v>37.960868110198511</v>
      </c>
      <c r="R4" s="123">
        <f t="shared" ref="R4:V4" si="4">SUM(R5:R6)</f>
        <v>14.333397010848206</v>
      </c>
      <c r="S4" s="123">
        <f t="shared" si="4"/>
        <v>27.466468827741881</v>
      </c>
      <c r="T4" s="123">
        <f t="shared" si="4"/>
        <v>20.951897058749307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19.228027493563228</v>
      </c>
      <c r="J5" s="99">
        <v>62.396751597555912</v>
      </c>
      <c r="K5" s="99">
        <v>36.510064984508155</v>
      </c>
      <c r="L5" s="99">
        <v>35.321413365180341</v>
      </c>
      <c r="M5" s="99">
        <v>0</v>
      </c>
      <c r="N5" s="99">
        <v>5.4410162555481403</v>
      </c>
      <c r="O5" s="99">
        <v>12.095269119359735</v>
      </c>
      <c r="P5" s="99">
        <v>28.09086257486339</v>
      </c>
      <c r="Q5" s="99">
        <v>37.960868110198511</v>
      </c>
      <c r="R5" s="99">
        <v>14.333397010848206</v>
      </c>
      <c r="S5" s="99">
        <v>27.466468827741881</v>
      </c>
      <c r="T5" s="99">
        <v>20.951897058749307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1.5579386905045621E-2</v>
      </c>
      <c r="O9" s="123">
        <v>2.8626554731999671E-2</v>
      </c>
      <c r="P9" s="123">
        <v>2.5389501707948962E-2</v>
      </c>
      <c r="Q9" s="123">
        <v>1.1896866407397625E-2</v>
      </c>
      <c r="R9" s="123">
        <v>0</v>
      </c>
      <c r="S9" s="123">
        <v>1.6497976479834937E-2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3.1002979941040785</v>
      </c>
      <c r="O11" s="99">
        <v>4.4872124542409484</v>
      </c>
      <c r="P11" s="99">
        <v>4.1841898814699894</v>
      </c>
      <c r="Q11" s="99">
        <v>3.7951003839598427</v>
      </c>
      <c r="R11" s="99">
        <v>0</v>
      </c>
      <c r="S11" s="99">
        <v>3.6790487550031914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0.10153988508477585</v>
      </c>
      <c r="J19" s="123">
        <v>8.7997027486258428E-2</v>
      </c>
      <c r="K19" s="123">
        <v>6.2353554282334488E-2</v>
      </c>
      <c r="L19" s="123">
        <v>0.11073244452527092</v>
      </c>
      <c r="M19" s="123">
        <v>0</v>
      </c>
      <c r="N19" s="123">
        <v>4.4999578971733262E-2</v>
      </c>
      <c r="O19" s="123">
        <v>0.33227764155549933</v>
      </c>
      <c r="P19" s="123">
        <v>0.33772555321264519</v>
      </c>
      <c r="Q19" s="123">
        <v>0.27710087434565667</v>
      </c>
      <c r="R19" s="123">
        <v>0.21249496546651248</v>
      </c>
      <c r="S19" s="123">
        <v>0.32852872289037988</v>
      </c>
      <c r="T19" s="123">
        <v>0.64689083908060896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2.081567644237905</v>
      </c>
      <c r="J21" s="99">
        <v>2.0591304431784474</v>
      </c>
      <c r="K21" s="99">
        <v>1.8082530741877001</v>
      </c>
      <c r="L21" s="99">
        <v>2.2146488905054182</v>
      </c>
      <c r="M21" s="99">
        <v>0</v>
      </c>
      <c r="N21" s="99">
        <v>0.63963687252677992</v>
      </c>
      <c r="O21" s="99">
        <v>2.3148675695033121</v>
      </c>
      <c r="P21" s="99">
        <v>2.2442407729614486</v>
      </c>
      <c r="Q21" s="99">
        <v>1.9643373092503218</v>
      </c>
      <c r="R21" s="99">
        <v>1.8470716229012238</v>
      </c>
      <c r="S21" s="99">
        <v>1.8315476301138678</v>
      </c>
      <c r="T21" s="99">
        <v>2.1994288528740702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22.176533424586648</v>
      </c>
      <c r="I24" s="118">
        <f t="shared" si="7"/>
        <v>20.685506744779985</v>
      </c>
      <c r="J24" s="118">
        <f t="shared" si="7"/>
        <v>20.098464031531321</v>
      </c>
      <c r="K24" s="118">
        <f t="shared" si="7"/>
        <v>15.452082611501416</v>
      </c>
      <c r="L24" s="118">
        <f t="shared" si="7"/>
        <v>17.468729547958095</v>
      </c>
      <c r="M24" s="118">
        <f t="shared" si="7"/>
        <v>13.939136562619595</v>
      </c>
      <c r="N24" s="118">
        <f t="shared" si="7"/>
        <v>5.5215719038463984</v>
      </c>
      <c r="O24" s="118">
        <f t="shared" si="7"/>
        <v>14.996624889578412</v>
      </c>
      <c r="P24" s="118">
        <f t="shared" si="7"/>
        <v>20.965505963533698</v>
      </c>
      <c r="Q24" s="118">
        <f t="shared" si="7"/>
        <v>17.17353780734242</v>
      </c>
      <c r="R24" s="118">
        <f t="shared" ref="R24:V24" si="8">R25+R28+R30+R39</f>
        <v>15.767634573809948</v>
      </c>
      <c r="S24" s="118">
        <f t="shared" si="8"/>
        <v>15.402320256993496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13.14752781896085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22.061970958072919</v>
      </c>
      <c r="I25" s="123">
        <f t="shared" si="10"/>
        <v>20.57404368175424</v>
      </c>
      <c r="J25" s="123">
        <f t="shared" si="10"/>
        <v>19.990167232038317</v>
      </c>
      <c r="K25" s="123">
        <f t="shared" si="10"/>
        <v>15.363961024996284</v>
      </c>
      <c r="L25" s="123">
        <f t="shared" si="10"/>
        <v>17.364547821374639</v>
      </c>
      <c r="M25" s="123">
        <f t="shared" si="10"/>
        <v>13.823022274561723</v>
      </c>
      <c r="N25" s="123">
        <f t="shared" si="10"/>
        <v>5.4666437930018947</v>
      </c>
      <c r="O25" s="123">
        <f t="shared" si="10"/>
        <v>14.637141973705527</v>
      </c>
      <c r="P25" s="123">
        <f t="shared" si="10"/>
        <v>20.603156936286304</v>
      </c>
      <c r="Q25" s="123">
        <f t="shared" si="10"/>
        <v>16.883676176721625</v>
      </c>
      <c r="R25" s="123">
        <f t="shared" ref="R25:V25" si="11">SUM(R26:R27)</f>
        <v>15.553242331866056</v>
      </c>
      <c r="S25" s="123">
        <f t="shared" si="11"/>
        <v>15.052922237359535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12.532064501335929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22.061970958072919</v>
      </c>
      <c r="I26" s="99">
        <v>20.57404368175424</v>
      </c>
      <c r="J26" s="99">
        <v>19.990167232038317</v>
      </c>
      <c r="K26" s="99">
        <v>15.363961024996284</v>
      </c>
      <c r="L26" s="99">
        <v>17.364547821374639</v>
      </c>
      <c r="M26" s="99">
        <v>13.823022274561723</v>
      </c>
      <c r="N26" s="99">
        <v>5.4666437930018947</v>
      </c>
      <c r="O26" s="99">
        <v>14.637141973705527</v>
      </c>
      <c r="P26" s="99">
        <v>20.603156936286304</v>
      </c>
      <c r="Q26" s="99">
        <v>16.883676176721625</v>
      </c>
      <c r="R26" s="99">
        <v>15.553242331866056</v>
      </c>
      <c r="S26" s="99">
        <v>15.052922237359535</v>
      </c>
      <c r="T26" s="99">
        <v>0</v>
      </c>
      <c r="U26" s="99">
        <v>0</v>
      </c>
      <c r="V26" s="99">
        <v>0</v>
      </c>
      <c r="W26" s="99">
        <v>12.532064501335929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1.9183541866548616E-2</v>
      </c>
      <c r="I30" s="123">
        <v>6.9633108453823443E-3</v>
      </c>
      <c r="J30" s="123">
        <v>1.3244616741811675E-2</v>
      </c>
      <c r="K30" s="123">
        <v>1.7083072876329024E-2</v>
      </c>
      <c r="L30" s="123">
        <v>1.7185334667383329E-2</v>
      </c>
      <c r="M30" s="123">
        <v>1.3706452278461482E-2</v>
      </c>
      <c r="N30" s="123">
        <v>1.1403394920842587E-2</v>
      </c>
      <c r="O30" s="123">
        <v>2.750826304828622E-2</v>
      </c>
      <c r="P30" s="123">
        <v>2.5575732771821447E-2</v>
      </c>
      <c r="Q30" s="123">
        <v>1.3850731328320594E-2</v>
      </c>
      <c r="R30" s="123">
        <v>0</v>
      </c>
      <c r="S30" s="123">
        <v>1.8964168840222635E-2</v>
      </c>
      <c r="T30" s="123">
        <v>0</v>
      </c>
      <c r="U30" s="123">
        <v>0</v>
      </c>
      <c r="V30" s="123">
        <v>0</v>
      </c>
      <c r="W30" s="123">
        <v>2.2727678003007439E-2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4.5887032144784294</v>
      </c>
      <c r="I31" s="99">
        <v>4.2998444470235979</v>
      </c>
      <c r="J31" s="99">
        <v>4.5429035424414046</v>
      </c>
      <c r="K31" s="99">
        <v>4.7832604053721273</v>
      </c>
      <c r="L31" s="99">
        <v>4.4295200105180523</v>
      </c>
      <c r="M31" s="99">
        <v>3.5971822535251134</v>
      </c>
      <c r="N31" s="99">
        <v>3.1002979941040785</v>
      </c>
      <c r="O31" s="99">
        <v>4.4872124542409493</v>
      </c>
      <c r="P31" s="99">
        <v>4.1841898814699894</v>
      </c>
      <c r="Q31" s="99">
        <v>3.7951003839598427</v>
      </c>
      <c r="R31" s="99">
        <v>0</v>
      </c>
      <c r="S31" s="99">
        <v>3.6790487550031914</v>
      </c>
      <c r="T31" s="99">
        <v>0</v>
      </c>
      <c r="U31" s="99">
        <v>0</v>
      </c>
      <c r="V31" s="99">
        <v>0</v>
      </c>
      <c r="W31" s="99">
        <v>3.6440043731488592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0.8337299784469383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0.8337299784469383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9.5378924647178273E-2</v>
      </c>
      <c r="I39" s="123">
        <v>0.10449975218036447</v>
      </c>
      <c r="J39" s="123">
        <v>9.5052182751191691E-2</v>
      </c>
      <c r="K39" s="123">
        <v>7.1038513628802508E-2</v>
      </c>
      <c r="L39" s="123">
        <v>8.6996391916071239E-2</v>
      </c>
      <c r="M39" s="123">
        <v>0.10240783577941075</v>
      </c>
      <c r="N39" s="123">
        <v>4.3524715923661354E-2</v>
      </c>
      <c r="O39" s="123">
        <v>0.33197465282459776</v>
      </c>
      <c r="P39" s="123">
        <v>0.33677329447557197</v>
      </c>
      <c r="Q39" s="123">
        <v>0.27601089929247224</v>
      </c>
      <c r="R39" s="123">
        <v>0.21439224194389203</v>
      </c>
      <c r="S39" s="123">
        <v>0.33043385079373905</v>
      </c>
      <c r="T39" s="123">
        <v>0</v>
      </c>
      <c r="U39" s="123">
        <v>0</v>
      </c>
      <c r="V39" s="123">
        <v>0</v>
      </c>
      <c r="W39" s="123">
        <v>0.59273563962191289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2.0370213192504503</v>
      </c>
      <c r="I40" s="99">
        <v>2.081567644237905</v>
      </c>
      <c r="J40" s="99">
        <v>2.0591304431784474</v>
      </c>
      <c r="K40" s="99">
        <v>1.8082530741877001</v>
      </c>
      <c r="L40" s="99">
        <v>2.2146488905054182</v>
      </c>
      <c r="M40" s="99">
        <v>2.0498924416183746</v>
      </c>
      <c r="N40" s="99">
        <v>0.63963687252677992</v>
      </c>
      <c r="O40" s="99">
        <v>2.3148675695033125</v>
      </c>
      <c r="P40" s="99">
        <v>2.2442407729614491</v>
      </c>
      <c r="Q40" s="99">
        <v>1.964337309250322</v>
      </c>
      <c r="R40" s="99">
        <v>1.8470716229012238</v>
      </c>
      <c r="S40" s="99">
        <v>1.8315476301138676</v>
      </c>
      <c r="T40" s="99">
        <v>0</v>
      </c>
      <c r="U40" s="99">
        <v>0</v>
      </c>
      <c r="V40" s="99">
        <v>0</v>
      </c>
      <c r="W40" s="99">
        <v>2.4368020740011973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28.266029367086087</v>
      </c>
      <c r="D43" s="118">
        <f t="shared" si="14"/>
        <v>28.672455673677142</v>
      </c>
      <c r="E43" s="118">
        <f t="shared" si="14"/>
        <v>33.405403732315648</v>
      </c>
      <c r="F43" s="118">
        <f t="shared" si="14"/>
        <v>30.701380074341547</v>
      </c>
      <c r="G43" s="118">
        <f t="shared" si="14"/>
        <v>31.631243444855034</v>
      </c>
      <c r="H43" s="118">
        <f t="shared" si="14"/>
        <v>30.679660986404837</v>
      </c>
      <c r="I43" s="118">
        <f t="shared" si="14"/>
        <v>28.119260544104353</v>
      </c>
      <c r="J43" s="118">
        <f t="shared" si="14"/>
        <v>27.68791704253605</v>
      </c>
      <c r="K43" s="118">
        <f t="shared" si="14"/>
        <v>23.593821916174939</v>
      </c>
      <c r="L43" s="118">
        <f t="shared" si="14"/>
        <v>21.655129925659914</v>
      </c>
      <c r="M43" s="118">
        <f t="shared" si="14"/>
        <v>30.324738842309721</v>
      </c>
      <c r="N43" s="118">
        <f t="shared" si="14"/>
        <v>23.380006507120363</v>
      </c>
      <c r="O43" s="118">
        <f t="shared" si="14"/>
        <v>11.423322930340603</v>
      </c>
      <c r="P43" s="118">
        <f t="shared" si="14"/>
        <v>11.004821718663059</v>
      </c>
      <c r="Q43" s="118">
        <f t="shared" si="14"/>
        <v>0</v>
      </c>
      <c r="R43" s="118">
        <f t="shared" ref="R43:V43" si="15">R44+R47+R49+R58</f>
        <v>14.147986566481658</v>
      </c>
      <c r="S43" s="118">
        <f t="shared" si="15"/>
        <v>14.537891787827693</v>
      </c>
      <c r="T43" s="118">
        <f t="shared" si="15"/>
        <v>12.583420693081083</v>
      </c>
      <c r="U43" s="118">
        <f t="shared" si="15"/>
        <v>13.850316619159974</v>
      </c>
      <c r="V43" s="118">
        <f t="shared" si="15"/>
        <v>15.12609272377091</v>
      </c>
      <c r="W43" s="118">
        <f t="shared" ref="W43" si="16">W44+W47+W49+W58</f>
        <v>13.245448769608712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28.109156809935232</v>
      </c>
      <c r="D44" s="123">
        <f t="shared" si="17"/>
        <v>28.525075910802574</v>
      </c>
      <c r="E44" s="123">
        <f t="shared" si="17"/>
        <v>33.236764431044122</v>
      </c>
      <c r="F44" s="123">
        <f t="shared" si="17"/>
        <v>30.574244328338175</v>
      </c>
      <c r="G44" s="123">
        <f t="shared" si="17"/>
        <v>31.500977291438065</v>
      </c>
      <c r="H44" s="123">
        <f t="shared" si="17"/>
        <v>30.561546626824583</v>
      </c>
      <c r="I44" s="123">
        <f t="shared" si="17"/>
        <v>27.983156500878078</v>
      </c>
      <c r="J44" s="123">
        <f t="shared" si="17"/>
        <v>27.121635474272406</v>
      </c>
      <c r="K44" s="123">
        <f t="shared" si="17"/>
        <v>23.258930173693198</v>
      </c>
      <c r="L44" s="123">
        <f t="shared" si="17"/>
        <v>21.169795544448686</v>
      </c>
      <c r="M44" s="123">
        <f t="shared" si="17"/>
        <v>29.578216302058433</v>
      </c>
      <c r="N44" s="123">
        <f t="shared" si="17"/>
        <v>22.676663616260942</v>
      </c>
      <c r="O44" s="123">
        <f t="shared" si="17"/>
        <v>10.697200284626559</v>
      </c>
      <c r="P44" s="123">
        <f t="shared" si="17"/>
        <v>10.585814755736093</v>
      </c>
      <c r="Q44" s="123">
        <f t="shared" si="17"/>
        <v>0</v>
      </c>
      <c r="R44" s="123">
        <f t="shared" ref="R44:V44" si="18">SUM(R45:R46)</f>
        <v>13.819734136713425</v>
      </c>
      <c r="S44" s="123">
        <f t="shared" si="18"/>
        <v>14.011241043942148</v>
      </c>
      <c r="T44" s="123">
        <f t="shared" si="18"/>
        <v>11.747321798987816</v>
      </c>
      <c r="U44" s="123">
        <f t="shared" si="18"/>
        <v>12.877492607699002</v>
      </c>
      <c r="V44" s="123">
        <f t="shared" si="18"/>
        <v>13.971885826304915</v>
      </c>
      <c r="W44" s="123">
        <f t="shared" ref="W44" si="19">SUM(W45:W46)</f>
        <v>12.071362701479659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28.109156809935232</v>
      </c>
      <c r="D45" s="99">
        <v>28.525075910802574</v>
      </c>
      <c r="E45" s="99">
        <v>33.236764431044122</v>
      </c>
      <c r="F45" s="99">
        <v>30.574244328338175</v>
      </c>
      <c r="G45" s="99">
        <v>31.500977291438065</v>
      </c>
      <c r="H45" s="99">
        <v>30.561546626824583</v>
      </c>
      <c r="I45" s="99">
        <v>27.983156500878078</v>
      </c>
      <c r="J45" s="99">
        <v>27.121635474272406</v>
      </c>
      <c r="K45" s="99">
        <v>23.258930173693198</v>
      </c>
      <c r="L45" s="99">
        <v>21.169795544448686</v>
      </c>
      <c r="M45" s="99">
        <v>29.578216302058433</v>
      </c>
      <c r="N45" s="99">
        <v>22.676663616260942</v>
      </c>
      <c r="O45" s="99">
        <v>10.697200284626559</v>
      </c>
      <c r="P45" s="99">
        <v>10.585814755736093</v>
      </c>
      <c r="Q45" s="99">
        <v>0</v>
      </c>
      <c r="R45" s="99">
        <v>13.819734136713425</v>
      </c>
      <c r="S45" s="99">
        <v>14.011241043942148</v>
      </c>
      <c r="T45" s="99">
        <v>11.747321798987816</v>
      </c>
      <c r="U45" s="99">
        <v>12.877492607699002</v>
      </c>
      <c r="V45" s="99">
        <v>13.971885826304915</v>
      </c>
      <c r="W45" s="99">
        <v>12.071362701479659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9.0556087206842342E-2</v>
      </c>
      <c r="D49" s="123">
        <v>9.7531612770432582E-2</v>
      </c>
      <c r="E49" s="123">
        <v>0.10661180974795842</v>
      </c>
      <c r="F49" s="123">
        <v>5.1615365558413596E-2</v>
      </c>
      <c r="G49" s="123">
        <v>4.4965048533899807E-2</v>
      </c>
      <c r="H49" s="123">
        <v>2.2942461695117131E-2</v>
      </c>
      <c r="I49" s="123">
        <v>3.2065269684508284E-2</v>
      </c>
      <c r="J49" s="123">
        <v>0.47104739310456256</v>
      </c>
      <c r="K49" s="123">
        <v>0.26353506174403368</v>
      </c>
      <c r="L49" s="123">
        <v>0.39818647418096437</v>
      </c>
      <c r="M49" s="123">
        <v>0.64375767395676331</v>
      </c>
      <c r="N49" s="123">
        <v>0.65987587440666595</v>
      </c>
      <c r="O49" s="123">
        <v>0.3941442372427969</v>
      </c>
      <c r="P49" s="123">
        <v>8.2261710963026771E-2</v>
      </c>
      <c r="Q49" s="123">
        <v>0</v>
      </c>
      <c r="R49" s="123">
        <v>0.11711476023329791</v>
      </c>
      <c r="S49" s="123">
        <v>0.20078828345902008</v>
      </c>
      <c r="T49" s="123">
        <v>0.21418201061965386</v>
      </c>
      <c r="U49" s="123">
        <v>0.31091693922656732</v>
      </c>
      <c r="V49" s="123">
        <v>0.3722149349630221</v>
      </c>
      <c r="W49" s="123">
        <v>0.58281650725960676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6.3326336651253392</v>
      </c>
      <c r="D50" s="99">
        <v>6.1151850689287697</v>
      </c>
      <c r="E50" s="99">
        <v>6.2988785318885441</v>
      </c>
      <c r="F50" s="99">
        <v>6.1883584283622302</v>
      </c>
      <c r="G50" s="99">
        <v>5.9008299339903889</v>
      </c>
      <c r="H50" s="99">
        <v>5.7418541633630431</v>
      </c>
      <c r="I50" s="99">
        <v>5.487626619663736</v>
      </c>
      <c r="J50" s="99">
        <v>5.9562427342152775</v>
      </c>
      <c r="K50" s="99">
        <v>6.0725031731692347</v>
      </c>
      <c r="L50" s="99">
        <v>5.6638971118151407</v>
      </c>
      <c r="M50" s="99">
        <v>5.762155666013081</v>
      </c>
      <c r="N50" s="99">
        <v>5.4165849472031802</v>
      </c>
      <c r="O50" s="99">
        <v>4.5637039317647172</v>
      </c>
      <c r="P50" s="99">
        <v>4.5949041409347817</v>
      </c>
      <c r="Q50" s="99">
        <v>0</v>
      </c>
      <c r="R50" s="99">
        <v>4.9090004918239405</v>
      </c>
      <c r="S50" s="99">
        <v>3.9632720003022266</v>
      </c>
      <c r="T50" s="99">
        <v>3.9763553677055219</v>
      </c>
      <c r="U50" s="99">
        <v>4.2666433135473678</v>
      </c>
      <c r="V50" s="99">
        <v>4.0361601680476964</v>
      </c>
      <c r="W50" s="99">
        <v>4.5568764380553253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1.2458630835674345</v>
      </c>
      <c r="D51" s="99">
        <v>0</v>
      </c>
      <c r="E51" s="99">
        <v>1.2330348256800279</v>
      </c>
      <c r="F51" s="99">
        <v>0</v>
      </c>
      <c r="G51" s="99">
        <v>0</v>
      </c>
      <c r="H51" s="99">
        <v>0</v>
      </c>
      <c r="I51" s="99">
        <v>1.1212762648286716</v>
      </c>
      <c r="J51" s="99">
        <v>1.2093246666942963</v>
      </c>
      <c r="K51" s="99">
        <v>1.2320986978519377</v>
      </c>
      <c r="L51" s="99">
        <v>1.1513706091349412</v>
      </c>
      <c r="M51" s="99">
        <v>1.1644440186901275</v>
      </c>
      <c r="N51" s="99">
        <v>0.92154550131406143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0.78540128126588316</v>
      </c>
      <c r="U51" s="99">
        <v>0.83445322999520799</v>
      </c>
      <c r="V51" s="99">
        <v>0.76404124565405429</v>
      </c>
      <c r="W51" s="99">
        <v>0.90816888115217542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1.2458630835674345</v>
      </c>
      <c r="D52" s="102">
        <v>0</v>
      </c>
      <c r="E52" s="102">
        <v>1.2330348256800279</v>
      </c>
      <c r="F52" s="102">
        <v>0</v>
      </c>
      <c r="G52" s="102">
        <v>0</v>
      </c>
      <c r="H52" s="102">
        <v>0</v>
      </c>
      <c r="I52" s="102">
        <v>1.1212762648286716</v>
      </c>
      <c r="J52" s="102">
        <v>1.2093246666942963</v>
      </c>
      <c r="K52" s="102">
        <v>1.2320986978519377</v>
      </c>
      <c r="L52" s="102">
        <v>1.1513706091349412</v>
      </c>
      <c r="M52" s="102">
        <v>1.1644440186901275</v>
      </c>
      <c r="N52" s="102">
        <v>0.92154550131406143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0.78540128126588316</v>
      </c>
      <c r="U52" s="102">
        <v>0.83445322999520799</v>
      </c>
      <c r="V52" s="102">
        <v>0.76404124565405429</v>
      </c>
      <c r="W52" s="102">
        <v>0.90816888115217542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6.6316469944014328E-2</v>
      </c>
      <c r="D58" s="123">
        <v>4.9848150104135978E-2</v>
      </c>
      <c r="E58" s="123">
        <v>6.2027491523566465E-2</v>
      </c>
      <c r="F58" s="123">
        <v>7.55203804449604E-2</v>
      </c>
      <c r="G58" s="123">
        <v>8.5301104883068163E-2</v>
      </c>
      <c r="H58" s="123">
        <v>9.5171897885137247E-2</v>
      </c>
      <c r="I58" s="123">
        <v>0.10403877354176513</v>
      </c>
      <c r="J58" s="123">
        <v>9.5234175159082418E-2</v>
      </c>
      <c r="K58" s="123">
        <v>7.1356680737706291E-2</v>
      </c>
      <c r="L58" s="123">
        <v>8.7147907030263289E-2</v>
      </c>
      <c r="M58" s="123">
        <v>0.10276486629452634</v>
      </c>
      <c r="N58" s="123">
        <v>4.3467016452756128E-2</v>
      </c>
      <c r="O58" s="123">
        <v>0.33197840847124693</v>
      </c>
      <c r="P58" s="123">
        <v>0.33674525196393912</v>
      </c>
      <c r="Q58" s="123">
        <v>0</v>
      </c>
      <c r="R58" s="123">
        <v>0.21113766953493526</v>
      </c>
      <c r="S58" s="123">
        <v>0.32586246042652484</v>
      </c>
      <c r="T58" s="123">
        <v>0.62191688347361318</v>
      </c>
      <c r="U58" s="123">
        <v>0.66190707223440515</v>
      </c>
      <c r="V58" s="123">
        <v>0.78199196250297232</v>
      </c>
      <c r="W58" s="123">
        <v>0.59126956086944715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2.0655552960964543</v>
      </c>
      <c r="D59" s="99">
        <v>2.1411875127591968</v>
      </c>
      <c r="E59" s="99">
        <v>2.0517096554205683</v>
      </c>
      <c r="F59" s="99">
        <v>2.3050158891027532</v>
      </c>
      <c r="G59" s="99">
        <v>2.1037805559879206</v>
      </c>
      <c r="H59" s="99">
        <v>2.0370213192504507</v>
      </c>
      <c r="I59" s="99">
        <v>2.081567644237905</v>
      </c>
      <c r="J59" s="99">
        <v>2.0591304431784478</v>
      </c>
      <c r="K59" s="99">
        <v>1.8082530741877003</v>
      </c>
      <c r="L59" s="99">
        <v>2.2146488905054187</v>
      </c>
      <c r="M59" s="99">
        <v>2.0498924416183746</v>
      </c>
      <c r="N59" s="99">
        <v>0.63963687252678003</v>
      </c>
      <c r="O59" s="99">
        <v>2.3148675695033121</v>
      </c>
      <c r="P59" s="99">
        <v>2.2442407729614486</v>
      </c>
      <c r="Q59" s="99">
        <v>0</v>
      </c>
      <c r="R59" s="99">
        <v>1.8470716229012241</v>
      </c>
      <c r="S59" s="99">
        <v>1.8315476301138678</v>
      </c>
      <c r="T59" s="99">
        <v>2.1994288528740702</v>
      </c>
      <c r="U59" s="99">
        <v>2.2659893842855716</v>
      </c>
      <c r="V59" s="99">
        <v>2.5353069417072756</v>
      </c>
      <c r="W59" s="99">
        <v>2.4368020740011982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15.691206939285244</v>
      </c>
      <c r="D62" s="118">
        <f t="shared" si="21"/>
        <v>13.709056545822138</v>
      </c>
      <c r="E62" s="118">
        <f t="shared" si="21"/>
        <v>15.775382626463694</v>
      </c>
      <c r="F62" s="118">
        <f t="shared" si="21"/>
        <v>14.759107246332537</v>
      </c>
      <c r="G62" s="118">
        <f t="shared" si="21"/>
        <v>17.290357107229713</v>
      </c>
      <c r="H62" s="118">
        <f t="shared" si="21"/>
        <v>20.373259353767661</v>
      </c>
      <c r="I62" s="118">
        <f t="shared" si="21"/>
        <v>18.185936748496289</v>
      </c>
      <c r="J62" s="118">
        <f t="shared" si="21"/>
        <v>16.304279798711988</v>
      </c>
      <c r="K62" s="118">
        <f t="shared" si="21"/>
        <v>16.066045022332428</v>
      </c>
      <c r="L62" s="118">
        <f t="shared" si="21"/>
        <v>14.012998952015964</v>
      </c>
      <c r="M62" s="118">
        <f t="shared" si="21"/>
        <v>17.424751368872137</v>
      </c>
      <c r="N62" s="118">
        <f t="shared" si="21"/>
        <v>14.459707619594772</v>
      </c>
      <c r="O62" s="118">
        <f t="shared" si="21"/>
        <v>9.573114034248464</v>
      </c>
      <c r="P62" s="118">
        <f t="shared" si="21"/>
        <v>8.6174814582625068</v>
      </c>
      <c r="Q62" s="118">
        <f t="shared" si="21"/>
        <v>11.851321567577791</v>
      </c>
      <c r="R62" s="118">
        <f t="shared" ref="R62:V62" si="22">R63+R66+R68+R77</f>
        <v>10.176247156401516</v>
      </c>
      <c r="S62" s="118">
        <f t="shared" si="22"/>
        <v>10.161326249942169</v>
      </c>
      <c r="T62" s="118">
        <f t="shared" si="22"/>
        <v>8.410534254005352</v>
      </c>
      <c r="U62" s="118">
        <f t="shared" si="22"/>
        <v>8.7412570792597606</v>
      </c>
      <c r="V62" s="118">
        <f t="shared" si="22"/>
        <v>8.903944239364364</v>
      </c>
      <c r="W62" s="118">
        <f t="shared" ref="W62" si="23">W63+W66+W68+W77</f>
        <v>9.1305910355852991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15.593308360090566</v>
      </c>
      <c r="D63" s="123">
        <f t="shared" si="24"/>
        <v>13.494410789893752</v>
      </c>
      <c r="E63" s="123">
        <f t="shared" si="24"/>
        <v>15.503021710647607</v>
      </c>
      <c r="F63" s="123">
        <f t="shared" si="24"/>
        <v>14.477362829386095</v>
      </c>
      <c r="G63" s="123">
        <f t="shared" si="24"/>
        <v>16.988352570796433</v>
      </c>
      <c r="H63" s="123">
        <f t="shared" si="24"/>
        <v>20.042857639926932</v>
      </c>
      <c r="I63" s="123">
        <f t="shared" si="24"/>
        <v>17.925171058846498</v>
      </c>
      <c r="J63" s="123">
        <f t="shared" si="24"/>
        <v>16.09971583875398</v>
      </c>
      <c r="K63" s="123">
        <f t="shared" si="24"/>
        <v>15.888969390632152</v>
      </c>
      <c r="L63" s="123">
        <f t="shared" si="24"/>
        <v>13.902474803040764</v>
      </c>
      <c r="M63" s="123">
        <f t="shared" si="24"/>
        <v>17.337122534859102</v>
      </c>
      <c r="N63" s="123">
        <f t="shared" si="24"/>
        <v>14.362261751290157</v>
      </c>
      <c r="O63" s="123">
        <f t="shared" si="24"/>
        <v>9.4520281434195805</v>
      </c>
      <c r="P63" s="123">
        <f t="shared" si="24"/>
        <v>8.5080174579493697</v>
      </c>
      <c r="Q63" s="123">
        <f t="shared" si="24"/>
        <v>11.688753895282776</v>
      </c>
      <c r="R63" s="123">
        <f t="shared" ref="R63:V63" si="25">SUM(R64:R65)</f>
        <v>9.9651167503072831</v>
      </c>
      <c r="S63" s="123">
        <f t="shared" si="25"/>
        <v>9.875975126736277</v>
      </c>
      <c r="T63" s="123">
        <f t="shared" si="25"/>
        <v>8.1868515009034066</v>
      </c>
      <c r="U63" s="123">
        <f t="shared" si="25"/>
        <v>8.5952427248177443</v>
      </c>
      <c r="V63" s="123">
        <f t="shared" si="25"/>
        <v>8.7942214962285732</v>
      </c>
      <c r="W63" s="123">
        <f t="shared" ref="W63" si="26">SUM(W64:W65)</f>
        <v>9.0363704017261295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15.593308360090566</v>
      </c>
      <c r="D64" s="99">
        <v>13.494410789893752</v>
      </c>
      <c r="E64" s="99">
        <v>15.503021710647607</v>
      </c>
      <c r="F64" s="99">
        <v>14.477362829386095</v>
      </c>
      <c r="G64" s="99">
        <v>16.988352570796433</v>
      </c>
      <c r="H64" s="99">
        <v>20.042857639926932</v>
      </c>
      <c r="I64" s="99">
        <v>17.925171058846498</v>
      </c>
      <c r="J64" s="99">
        <v>16.09971583875398</v>
      </c>
      <c r="K64" s="99">
        <v>15.888969390632152</v>
      </c>
      <c r="L64" s="99">
        <v>13.902474803040764</v>
      </c>
      <c r="M64" s="99">
        <v>17.337122534859102</v>
      </c>
      <c r="N64" s="99">
        <v>14.362261751290157</v>
      </c>
      <c r="O64" s="99">
        <v>9.4520281434195805</v>
      </c>
      <c r="P64" s="99">
        <v>8.5080174579493697</v>
      </c>
      <c r="Q64" s="99">
        <v>11.688753895282776</v>
      </c>
      <c r="R64" s="99">
        <v>9.9651167503072831</v>
      </c>
      <c r="S64" s="99">
        <v>9.875975126736277</v>
      </c>
      <c r="T64" s="99">
        <v>8.1868515009034066</v>
      </c>
      <c r="U64" s="99">
        <v>8.5952427248177443</v>
      </c>
      <c r="V64" s="99">
        <v>8.7942214962285732</v>
      </c>
      <c r="W64" s="99">
        <v>9.0363704017261295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8.7917451360914167E-2</v>
      </c>
      <c r="D68" s="123">
        <v>0.19313410606679618</v>
      </c>
      <c r="E68" s="123">
        <v>0.24727277157531985</v>
      </c>
      <c r="F68" s="123">
        <v>0.2581025772715857</v>
      </c>
      <c r="G68" s="123">
        <v>0.27652260379959126</v>
      </c>
      <c r="H68" s="123">
        <v>0.30296160956276647</v>
      </c>
      <c r="I68" s="123">
        <v>0.23985235271505245</v>
      </c>
      <c r="J68" s="123">
        <v>0.18919836711249902</v>
      </c>
      <c r="K68" s="123">
        <v>0.16330874104749271</v>
      </c>
      <c r="L68" s="123">
        <v>9.9068458413596405E-2</v>
      </c>
      <c r="M68" s="123">
        <v>7.8354509638163816E-2</v>
      </c>
      <c r="N68" s="123">
        <v>8.5877281401850775E-2</v>
      </c>
      <c r="O68" s="123">
        <v>0.10653486704033555</v>
      </c>
      <c r="P68" s="123">
        <v>8.8921184740843318E-2</v>
      </c>
      <c r="Q68" s="123">
        <v>0.13487373236297306</v>
      </c>
      <c r="R68" s="123">
        <v>0.15452093223427965</v>
      </c>
      <c r="S68" s="123">
        <v>0.24744506243696851</v>
      </c>
      <c r="T68" s="123">
        <v>0.18954666108267729</v>
      </c>
      <c r="U68" s="123">
        <v>0.1165309602999872</v>
      </c>
      <c r="V68" s="123">
        <v>8.9723201858974214E-2</v>
      </c>
      <c r="W68" s="123">
        <v>7.4267759728556468E-2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3.715977610854639</v>
      </c>
      <c r="D69" s="99">
        <v>3.0886057825610362</v>
      </c>
      <c r="E69" s="99">
        <v>3.1608755069396879</v>
      </c>
      <c r="F69" s="99">
        <v>3.0923774271785396</v>
      </c>
      <c r="G69" s="99">
        <v>3.3507612665776243</v>
      </c>
      <c r="H69" s="99">
        <v>3.9722570983554975</v>
      </c>
      <c r="I69" s="99">
        <v>3.7093603414333813</v>
      </c>
      <c r="J69" s="99">
        <v>3.697639509801538</v>
      </c>
      <c r="K69" s="99">
        <v>4.2994527479400233</v>
      </c>
      <c r="L69" s="99">
        <v>3.841890357713726</v>
      </c>
      <c r="M69" s="99">
        <v>3.5097628103561678</v>
      </c>
      <c r="N69" s="99">
        <v>3.2835293709390263</v>
      </c>
      <c r="O69" s="99">
        <v>3.4472384484711376</v>
      </c>
      <c r="P69" s="99">
        <v>3.073884898876444</v>
      </c>
      <c r="Q69" s="99">
        <v>3.1958972737832068</v>
      </c>
      <c r="R69" s="99">
        <v>2.8643125988893012</v>
      </c>
      <c r="S69" s="99">
        <v>3.2090696332595798</v>
      </c>
      <c r="T69" s="99">
        <v>3.0476820149043657</v>
      </c>
      <c r="U69" s="99">
        <v>2.9516021476710494</v>
      </c>
      <c r="V69" s="99">
        <v>2.9719231655443972</v>
      </c>
      <c r="W69" s="99">
        <v>3.0814319210452719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0.26640520983261007</v>
      </c>
      <c r="E70" s="99">
        <v>0.44922291754955745</v>
      </c>
      <c r="F70" s="99">
        <v>0.33726009926824668</v>
      </c>
      <c r="G70" s="99">
        <v>0.74114189733431257</v>
      </c>
      <c r="H70" s="99">
        <v>0.81121174916218597</v>
      </c>
      <c r="I70" s="99">
        <v>0.7625915149764575</v>
      </c>
      <c r="J70" s="99">
        <v>0.74058545986465518</v>
      </c>
      <c r="K70" s="99">
        <v>0.88968664418721699</v>
      </c>
      <c r="L70" s="99">
        <v>0.789985465346424</v>
      </c>
      <c r="M70" s="99">
        <v>0.69785119116849015</v>
      </c>
      <c r="N70" s="99">
        <v>0.54443452777068302</v>
      </c>
      <c r="O70" s="99">
        <v>0.6366769431900241</v>
      </c>
      <c r="P70" s="99">
        <v>0.54459913479372135</v>
      </c>
      <c r="Q70" s="99">
        <v>0.55296294623394204</v>
      </c>
      <c r="R70" s="99">
        <v>0</v>
      </c>
      <c r="S70" s="99">
        <v>0.66924109334136195</v>
      </c>
      <c r="T70" s="99">
        <v>0.61856998460209478</v>
      </c>
      <c r="U70" s="99">
        <v>0.57345826159083546</v>
      </c>
      <c r="V70" s="99">
        <v>0.57074206769166158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0.26640520983261007</v>
      </c>
      <c r="E71" s="102">
        <v>0.44922291754955745</v>
      </c>
      <c r="F71" s="102">
        <v>0.33726009926824668</v>
      </c>
      <c r="G71" s="102">
        <v>0.74114189733431257</v>
      </c>
      <c r="H71" s="102">
        <v>0.81121174916218597</v>
      </c>
      <c r="I71" s="102">
        <v>0.7625915149764575</v>
      </c>
      <c r="J71" s="102">
        <v>0.74058545986465518</v>
      </c>
      <c r="K71" s="102">
        <v>0.88968664418721699</v>
      </c>
      <c r="L71" s="102">
        <v>0.789985465346424</v>
      </c>
      <c r="M71" s="102">
        <v>0.69785119116849015</v>
      </c>
      <c r="N71" s="102">
        <v>0.54443452777068302</v>
      </c>
      <c r="O71" s="102">
        <v>0.6366769431900241</v>
      </c>
      <c r="P71" s="102">
        <v>0.54459913479372135</v>
      </c>
      <c r="Q71" s="102">
        <v>0.55296294623394204</v>
      </c>
      <c r="R71" s="102">
        <v>0</v>
      </c>
      <c r="S71" s="102">
        <v>0.66924109334136195</v>
      </c>
      <c r="T71" s="102">
        <v>0.61856998460209478</v>
      </c>
      <c r="U71" s="102">
        <v>0.57345826159083546</v>
      </c>
      <c r="V71" s="102">
        <v>0.57074206769166158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9.9811278337644527E-3</v>
      </c>
      <c r="D77" s="123">
        <v>2.1511649861588093E-2</v>
      </c>
      <c r="E77" s="123">
        <v>2.5088144240767656E-2</v>
      </c>
      <c r="F77" s="123">
        <v>2.3641839674854847E-2</v>
      </c>
      <c r="G77" s="123">
        <v>2.5481932633689846E-2</v>
      </c>
      <c r="H77" s="123">
        <v>2.744010427796029E-2</v>
      </c>
      <c r="I77" s="123">
        <v>2.0913336934740751E-2</v>
      </c>
      <c r="J77" s="123">
        <v>1.536559284551031E-2</v>
      </c>
      <c r="K77" s="123">
        <v>1.3766890652783375E-2</v>
      </c>
      <c r="L77" s="123">
        <v>1.1455690561603542E-2</v>
      </c>
      <c r="M77" s="123">
        <v>9.2743243748711676E-3</v>
      </c>
      <c r="N77" s="123">
        <v>1.1568586902763212E-2</v>
      </c>
      <c r="O77" s="123">
        <v>1.4551023788547418E-2</v>
      </c>
      <c r="P77" s="123">
        <v>2.0542815572293538E-2</v>
      </c>
      <c r="Q77" s="123">
        <v>2.7693939932041826E-2</v>
      </c>
      <c r="R77" s="123">
        <v>5.6609473859954566E-2</v>
      </c>
      <c r="S77" s="123">
        <v>3.790606076892386E-2</v>
      </c>
      <c r="T77" s="123">
        <v>3.4136092019269051E-2</v>
      </c>
      <c r="U77" s="123">
        <v>2.9483394142028028E-2</v>
      </c>
      <c r="V77" s="123">
        <v>1.9999541276815178E-2</v>
      </c>
      <c r="W77" s="123">
        <v>1.995287413061389E-2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1.5820087616516658</v>
      </c>
      <c r="D78" s="99">
        <v>1.4522987028506302</v>
      </c>
      <c r="E78" s="99">
        <v>1.4993152867696862</v>
      </c>
      <c r="F78" s="99">
        <v>1.4975804567244175</v>
      </c>
      <c r="G78" s="99">
        <v>1.649894466763242</v>
      </c>
      <c r="H78" s="99">
        <v>1.9761355097156381</v>
      </c>
      <c r="I78" s="99">
        <v>1.8490241668983745</v>
      </c>
      <c r="J78" s="99">
        <v>1.7294182390768413</v>
      </c>
      <c r="K78" s="99">
        <v>1.9454452077803279</v>
      </c>
      <c r="L78" s="99">
        <v>1.7887479726190807</v>
      </c>
      <c r="M78" s="99">
        <v>1.5872619737409717</v>
      </c>
      <c r="N78" s="99">
        <v>1.6017234411734882</v>
      </c>
      <c r="O78" s="99">
        <v>1.7993093553700359</v>
      </c>
      <c r="P78" s="99">
        <v>1.5903886055795431</v>
      </c>
      <c r="Q78" s="99">
        <v>1.6012586169715717</v>
      </c>
      <c r="R78" s="99">
        <v>2.0253136148837427</v>
      </c>
      <c r="S78" s="99">
        <v>1.8324711560798381</v>
      </c>
      <c r="T78" s="99">
        <v>1.8543656169194749</v>
      </c>
      <c r="U78" s="99">
        <v>2.1001667325919016</v>
      </c>
      <c r="V78" s="99">
        <v>2.09747766401073</v>
      </c>
      <c r="W78" s="99">
        <v>2.2085296932651159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0.11110690262001599</v>
      </c>
      <c r="D81" s="118">
        <f t="shared" si="28"/>
        <v>0.10166281151261056</v>
      </c>
      <c r="E81" s="118">
        <f t="shared" si="28"/>
        <v>0.1117545466054076</v>
      </c>
      <c r="F81" s="118">
        <f t="shared" si="28"/>
        <v>0.10693624804341824</v>
      </c>
      <c r="G81" s="118">
        <f t="shared" si="28"/>
        <v>0.10705244595547246</v>
      </c>
      <c r="H81" s="118">
        <f t="shared" si="28"/>
        <v>0.10685800393436853</v>
      </c>
      <c r="I81" s="118">
        <f t="shared" si="28"/>
        <v>0.10529983247261597</v>
      </c>
      <c r="J81" s="118">
        <f t="shared" si="28"/>
        <v>9.4934900695517077E-2</v>
      </c>
      <c r="K81" s="118">
        <f t="shared" si="28"/>
        <v>8.1762666871891571E-2</v>
      </c>
      <c r="L81" s="118">
        <f t="shared" si="28"/>
        <v>9.4457916459978392E-2</v>
      </c>
      <c r="M81" s="118">
        <f t="shared" si="28"/>
        <v>0.10511223665763869</v>
      </c>
      <c r="N81" s="118">
        <f t="shared" si="28"/>
        <v>4.7353093283985369E-2</v>
      </c>
      <c r="O81" s="118">
        <f t="shared" si="28"/>
        <v>0.28629658320756673</v>
      </c>
      <c r="P81" s="118">
        <f t="shared" si="28"/>
        <v>0.30446617539932752</v>
      </c>
      <c r="Q81" s="118">
        <f t="shared" si="28"/>
        <v>0.26521051025404274</v>
      </c>
      <c r="R81" s="118">
        <f t="shared" ref="R81:V81" si="29">R82+R85+R87+R100</f>
        <v>0.20525564571942495</v>
      </c>
      <c r="S81" s="118">
        <f t="shared" si="29"/>
        <v>0.30546062095386478</v>
      </c>
      <c r="T81" s="118">
        <f t="shared" si="29"/>
        <v>0.55290307274358175</v>
      </c>
      <c r="U81" s="118">
        <f t="shared" si="29"/>
        <v>0.5033818422668932</v>
      </c>
      <c r="V81" s="118">
        <f t="shared" si="29"/>
        <v>0.37574473600397484</v>
      </c>
      <c r="W81" s="118">
        <f t="shared" ref="W81" si="30">W82+W85+W87+W100</f>
        <v>0.45384623734033658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4.6305777245939726E-2</v>
      </c>
      <c r="D87" s="123">
        <v>5.3096850582782212E-2</v>
      </c>
      <c r="E87" s="123">
        <v>5.1400283167639602E-2</v>
      </c>
      <c r="F87" s="123">
        <v>3.393533083523749E-2</v>
      </c>
      <c r="G87" s="123">
        <v>2.6559315288070439E-2</v>
      </c>
      <c r="H87" s="123">
        <v>1.8879330224240997E-2</v>
      </c>
      <c r="I87" s="123">
        <v>8.3141529812551882E-3</v>
      </c>
      <c r="J87" s="123">
        <v>1.2161633130436732E-2</v>
      </c>
      <c r="K87" s="123">
        <v>1.7219344028977089E-2</v>
      </c>
      <c r="L87" s="123">
        <v>1.7075245500457352E-2</v>
      </c>
      <c r="M87" s="123">
        <v>1.372478833736431E-2</v>
      </c>
      <c r="N87" s="123">
        <v>1.1441233486495209E-2</v>
      </c>
      <c r="O87" s="123">
        <v>2.7415987619707882E-2</v>
      </c>
      <c r="P87" s="123">
        <v>2.5724625113824316E-2</v>
      </c>
      <c r="Q87" s="123">
        <v>1.4313255358221491E-2</v>
      </c>
      <c r="R87" s="123">
        <v>1.1920867188209347E-2</v>
      </c>
      <c r="S87" s="123">
        <v>1.7899323780237564E-2</v>
      </c>
      <c r="T87" s="123">
        <v>2.0336966858979757E-2</v>
      </c>
      <c r="U87" s="123">
        <v>2.8946575954936125E-2</v>
      </c>
      <c r="V87" s="123">
        <v>3.258197823753553E-2</v>
      </c>
      <c r="W87" s="123">
        <v>1.8364446926861417E-2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4.7568499450652793</v>
      </c>
      <c r="D92" s="102">
        <v>4.8530435584333107</v>
      </c>
      <c r="E92" s="102">
        <v>4.8242232911802381</v>
      </c>
      <c r="F92" s="102">
        <v>4.8161605978881372</v>
      </c>
      <c r="G92" s="102">
        <v>4.6485709008434588</v>
      </c>
      <c r="H92" s="102">
        <v>4.5887032144784294</v>
      </c>
      <c r="I92" s="102">
        <v>4.2998444470235979</v>
      </c>
      <c r="J92" s="102">
        <v>4.5429035424414046</v>
      </c>
      <c r="K92" s="102">
        <v>4.7832604053721264</v>
      </c>
      <c r="L92" s="102">
        <v>4.4295200105180523</v>
      </c>
      <c r="M92" s="102">
        <v>3.5971822535251134</v>
      </c>
      <c r="N92" s="102">
        <v>3.1002979941040785</v>
      </c>
      <c r="O92" s="102">
        <v>4.4872124542409484</v>
      </c>
      <c r="P92" s="102">
        <v>4.1841898814699885</v>
      </c>
      <c r="Q92" s="102">
        <v>3.7951003839598436</v>
      </c>
      <c r="R92" s="102">
        <v>3.6331047401470689</v>
      </c>
      <c r="S92" s="102">
        <v>3.6790487550031914</v>
      </c>
      <c r="T92" s="102">
        <v>3.5796343647857989</v>
      </c>
      <c r="U92" s="102">
        <v>3.5438596982971764</v>
      </c>
      <c r="V92" s="102">
        <v>3.5840176061289082</v>
      </c>
      <c r="W92" s="102">
        <v>3.6440043731488578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0.93137411980488327</v>
      </c>
      <c r="D93" s="105">
        <v>0.97740270753936831</v>
      </c>
      <c r="E93" s="105">
        <v>0.94381877607126718</v>
      </c>
      <c r="F93" s="105">
        <v>0.9606146841783767</v>
      </c>
      <c r="G93" s="105">
        <v>1.0543284276332208</v>
      </c>
      <c r="H93" s="105">
        <v>0.93473648743996718</v>
      </c>
      <c r="I93" s="105">
        <v>0.87719559805002945</v>
      </c>
      <c r="J93" s="105">
        <v>0.91140795851800049</v>
      </c>
      <c r="K93" s="105">
        <v>0.96327424751520674</v>
      </c>
      <c r="L93" s="105">
        <v>0.88687604036693546</v>
      </c>
      <c r="M93" s="105">
        <v>0.5603546244113955</v>
      </c>
      <c r="N93" s="105">
        <v>3.100297994104079E-2</v>
      </c>
      <c r="O93" s="105">
        <v>0.8337299784469383</v>
      </c>
      <c r="P93" s="105">
        <v>0.75539879367792184</v>
      </c>
      <c r="Q93" s="105">
        <v>0.64139854837540178</v>
      </c>
      <c r="R93" s="105">
        <v>0.71405920383808485</v>
      </c>
      <c r="S93" s="105">
        <v>0.74426816783821559</v>
      </c>
      <c r="T93" s="105">
        <v>0.70697651362785963</v>
      </c>
      <c r="U93" s="105">
        <v>0.67534090349367626</v>
      </c>
      <c r="V93" s="105">
        <v>0</v>
      </c>
      <c r="W93" s="105">
        <v>0.70372570240518661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0.93137411980488327</v>
      </c>
      <c r="D94" s="99">
        <v>0.97740270753936831</v>
      </c>
      <c r="E94" s="99">
        <v>0.94381877607126718</v>
      </c>
      <c r="F94" s="99">
        <v>0.9606146841783767</v>
      </c>
      <c r="G94" s="99">
        <v>1.0543284276332208</v>
      </c>
      <c r="H94" s="99">
        <v>0.93473648743996718</v>
      </c>
      <c r="I94" s="99">
        <v>0.87719559805002945</v>
      </c>
      <c r="J94" s="99">
        <v>0.91140795851800049</v>
      </c>
      <c r="K94" s="99">
        <v>0.96327424751520674</v>
      </c>
      <c r="L94" s="99">
        <v>0.88687604036693546</v>
      </c>
      <c r="M94" s="99">
        <v>0.5603546244113955</v>
      </c>
      <c r="N94" s="99">
        <v>3.100297994104079E-2</v>
      </c>
      <c r="O94" s="99">
        <v>0.8337299784469383</v>
      </c>
      <c r="P94" s="99">
        <v>0.75539879367792184</v>
      </c>
      <c r="Q94" s="99">
        <v>0.64139854837540178</v>
      </c>
      <c r="R94" s="99">
        <v>0.71405920383808485</v>
      </c>
      <c r="S94" s="99">
        <v>0.74426816783821559</v>
      </c>
      <c r="T94" s="99">
        <v>0.70697651362785963</v>
      </c>
      <c r="U94" s="99">
        <v>0.67534090349367626</v>
      </c>
      <c r="V94" s="99">
        <v>0</v>
      </c>
      <c r="W94" s="99">
        <v>0.70372570240518661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6.4801125374076257E-2</v>
      </c>
      <c r="D100" s="123">
        <v>4.8565960929828345E-2</v>
      </c>
      <c r="E100" s="123">
        <v>6.0354263437768001E-2</v>
      </c>
      <c r="F100" s="123">
        <v>7.3000917208180749E-2</v>
      </c>
      <c r="G100" s="123">
        <v>8.0493130667402019E-2</v>
      </c>
      <c r="H100" s="123">
        <v>8.7978673710127533E-2</v>
      </c>
      <c r="I100" s="123">
        <v>9.6985679491360777E-2</v>
      </c>
      <c r="J100" s="123">
        <v>8.2773267565080341E-2</v>
      </c>
      <c r="K100" s="123">
        <v>6.4543322842914488E-2</v>
      </c>
      <c r="L100" s="123">
        <v>7.7382670959521033E-2</v>
      </c>
      <c r="M100" s="123">
        <v>9.1387448320274386E-2</v>
      </c>
      <c r="N100" s="123">
        <v>3.5911859797490162E-2</v>
      </c>
      <c r="O100" s="123">
        <v>0.25888059558785886</v>
      </c>
      <c r="P100" s="123">
        <v>0.27874155028550318</v>
      </c>
      <c r="Q100" s="123">
        <v>0.25089725489582126</v>
      </c>
      <c r="R100" s="123">
        <v>0.19333477853121561</v>
      </c>
      <c r="S100" s="123">
        <v>0.28756129717362722</v>
      </c>
      <c r="T100" s="123">
        <v>0.53256610588460196</v>
      </c>
      <c r="U100" s="123">
        <v>0.47443526631195704</v>
      </c>
      <c r="V100" s="123">
        <v>0.34316275776643934</v>
      </c>
      <c r="W100" s="123">
        <v>0.43548179041347518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2.0655552960964547</v>
      </c>
      <c r="D102" s="99">
        <v>2.1411875127591968</v>
      </c>
      <c r="E102" s="99">
        <v>2.0517096554205687</v>
      </c>
      <c r="F102" s="99">
        <v>2.3050158891027528</v>
      </c>
      <c r="G102" s="99">
        <v>2.1037805559879206</v>
      </c>
      <c r="H102" s="99">
        <v>2.0370213192504507</v>
      </c>
      <c r="I102" s="99">
        <v>2.0815676442379045</v>
      </c>
      <c r="J102" s="99">
        <v>2.0591304431784474</v>
      </c>
      <c r="K102" s="99">
        <v>1.8082530741876999</v>
      </c>
      <c r="L102" s="99">
        <v>2.2146488905054182</v>
      </c>
      <c r="M102" s="99">
        <v>2.0498924416183746</v>
      </c>
      <c r="N102" s="99">
        <v>0.63963687252677992</v>
      </c>
      <c r="O102" s="99">
        <v>2.3148675695033125</v>
      </c>
      <c r="P102" s="99">
        <v>2.2442407729614486</v>
      </c>
      <c r="Q102" s="99">
        <v>1.9643373092503218</v>
      </c>
      <c r="R102" s="99">
        <v>1.8470716229012241</v>
      </c>
      <c r="S102" s="99">
        <v>1.8315476301138676</v>
      </c>
      <c r="T102" s="99">
        <v>2.1994288528740702</v>
      </c>
      <c r="U102" s="99">
        <v>2.2659893842855716</v>
      </c>
      <c r="V102" s="99">
        <v>2.5353069417072756</v>
      </c>
      <c r="W102" s="99">
        <v>2.4368020740011969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7.5989534805585263E-2</v>
      </c>
      <c r="G105" s="118">
        <f t="shared" si="35"/>
        <v>0.12375179741105416</v>
      </c>
      <c r="H105" s="118">
        <f t="shared" si="35"/>
        <v>0.16975177660420421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7.5989534805585263E-2</v>
      </c>
      <c r="G120" s="123">
        <v>0.12375179741105416</v>
      </c>
      <c r="H120" s="123">
        <v>0.16975177660420421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2.3050158891027528</v>
      </c>
      <c r="G121" s="99">
        <v>2.1037805559879206</v>
      </c>
      <c r="H121" s="99">
        <v>2.0370213192504507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6.6004586529397974E-2</v>
      </c>
      <c r="D124" s="118">
        <f t="shared" si="42"/>
        <v>4.9813743261189571E-2</v>
      </c>
      <c r="E124" s="118">
        <f t="shared" si="42"/>
        <v>6.2188594265002207E-2</v>
      </c>
      <c r="F124" s="118">
        <f t="shared" si="42"/>
        <v>7.5484620953056442E-2</v>
      </c>
      <c r="G124" s="118">
        <f t="shared" si="42"/>
        <v>8.4929744901110327E-2</v>
      </c>
      <c r="H124" s="118">
        <f t="shared" si="42"/>
        <v>9.5211328575051796E-2</v>
      </c>
      <c r="I124" s="118">
        <f t="shared" si="42"/>
        <v>0.104026883754591</v>
      </c>
      <c r="J124" s="118">
        <f t="shared" si="42"/>
        <v>9.5212566731432538E-2</v>
      </c>
      <c r="K124" s="118">
        <f t="shared" si="42"/>
        <v>7.1517821781837757E-2</v>
      </c>
      <c r="L124" s="118">
        <f t="shared" si="42"/>
        <v>8.6899090914234534E-2</v>
      </c>
      <c r="M124" s="118">
        <f t="shared" si="42"/>
        <v>0.10218497065469238</v>
      </c>
      <c r="N124" s="118">
        <f t="shared" si="42"/>
        <v>4.328685799622755E-2</v>
      </c>
      <c r="O124" s="118">
        <f t="shared" si="42"/>
        <v>0.33195064261118773</v>
      </c>
      <c r="P124" s="118">
        <f t="shared" si="42"/>
        <v>0.33637332428461997</v>
      </c>
      <c r="Q124" s="118">
        <f t="shared" si="42"/>
        <v>0.27578775467620414</v>
      </c>
      <c r="R124" s="118">
        <f t="shared" ref="R124:V124" si="43">R125+R128+R130+R139</f>
        <v>0.21136592798148021</v>
      </c>
      <c r="S124" s="118">
        <f t="shared" si="43"/>
        <v>0.32593937049000171</v>
      </c>
      <c r="T124" s="118">
        <f t="shared" si="43"/>
        <v>0.62200547578794541</v>
      </c>
      <c r="U124" s="118">
        <f t="shared" si="43"/>
        <v>0.6622158631662145</v>
      </c>
      <c r="V124" s="118">
        <f t="shared" si="43"/>
        <v>0.78357183339541359</v>
      </c>
      <c r="W124" s="118">
        <f t="shared" ref="W124" si="44">W125+W128+W130+W139</f>
        <v>0.59285345628651676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6.6004586529397974E-2</v>
      </c>
      <c r="D139" s="123">
        <v>4.9813743261189571E-2</v>
      </c>
      <c r="E139" s="123">
        <v>6.2188594265002207E-2</v>
      </c>
      <c r="F139" s="123">
        <v>7.5484620953056442E-2</v>
      </c>
      <c r="G139" s="123">
        <v>8.4929744901110327E-2</v>
      </c>
      <c r="H139" s="123">
        <v>9.5211328575051796E-2</v>
      </c>
      <c r="I139" s="123">
        <v>0.104026883754591</v>
      </c>
      <c r="J139" s="123">
        <v>9.5212566731432538E-2</v>
      </c>
      <c r="K139" s="123">
        <v>7.1517821781837757E-2</v>
      </c>
      <c r="L139" s="123">
        <v>8.6899090914234534E-2</v>
      </c>
      <c r="M139" s="123">
        <v>0.10218497065469238</v>
      </c>
      <c r="N139" s="123">
        <v>4.328685799622755E-2</v>
      </c>
      <c r="O139" s="123">
        <v>0.33195064261118773</v>
      </c>
      <c r="P139" s="123">
        <v>0.33637332428461997</v>
      </c>
      <c r="Q139" s="123">
        <v>0.27578775467620414</v>
      </c>
      <c r="R139" s="123">
        <v>0.21136592798148021</v>
      </c>
      <c r="S139" s="123">
        <v>0.32593937049000171</v>
      </c>
      <c r="T139" s="123">
        <v>0.62200547578794541</v>
      </c>
      <c r="U139" s="123">
        <v>0.6622158631662145</v>
      </c>
      <c r="V139" s="123">
        <v>0.78357183339541359</v>
      </c>
      <c r="W139" s="123">
        <v>0.59285345628651676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2.0655552960964543</v>
      </c>
      <c r="D140" s="99">
        <v>2.1411875127591968</v>
      </c>
      <c r="E140" s="99">
        <v>2.0517096554205687</v>
      </c>
      <c r="F140" s="99">
        <v>2.3050158891027523</v>
      </c>
      <c r="G140" s="99">
        <v>2.1037805559879206</v>
      </c>
      <c r="H140" s="99">
        <v>2.0370213192504507</v>
      </c>
      <c r="I140" s="99">
        <v>2.081567644237905</v>
      </c>
      <c r="J140" s="99">
        <v>2.0591304431784478</v>
      </c>
      <c r="K140" s="99">
        <v>1.8082530741877001</v>
      </c>
      <c r="L140" s="99">
        <v>2.2146488905054182</v>
      </c>
      <c r="M140" s="99">
        <v>2.0498924416183746</v>
      </c>
      <c r="N140" s="99">
        <v>0.63963687252677992</v>
      </c>
      <c r="O140" s="99">
        <v>2.3148675695033121</v>
      </c>
      <c r="P140" s="99">
        <v>2.2442407729614491</v>
      </c>
      <c r="Q140" s="99">
        <v>1.9643373092503218</v>
      </c>
      <c r="R140" s="99">
        <v>1.8470716229012236</v>
      </c>
      <c r="S140" s="99">
        <v>1.8315476301138676</v>
      </c>
      <c r="T140" s="99">
        <v>2.1994288528740702</v>
      </c>
      <c r="U140" s="99">
        <v>2.2659893842855716</v>
      </c>
      <c r="V140" s="99">
        <v>2.5353069417072756</v>
      </c>
      <c r="W140" s="99">
        <v>2.4368020740011973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0.11223061310421832</v>
      </c>
      <c r="D143" s="118">
        <f t="shared" si="49"/>
        <v>0.10217750321655206</v>
      </c>
      <c r="E143" s="118">
        <f t="shared" si="49"/>
        <v>0.11287253991022819</v>
      </c>
      <c r="F143" s="118">
        <f t="shared" si="49"/>
        <v>0.10923237754923915</v>
      </c>
      <c r="G143" s="118">
        <f t="shared" si="49"/>
        <v>0.11200468853150169</v>
      </c>
      <c r="H143" s="118">
        <f t="shared" si="49"/>
        <v>0.11421435930019808</v>
      </c>
      <c r="I143" s="118">
        <f t="shared" si="49"/>
        <v>0.11239299854591879</v>
      </c>
      <c r="J143" s="118">
        <f t="shared" si="49"/>
        <v>0.10685557992004416</v>
      </c>
      <c r="K143" s="118">
        <f t="shared" si="49"/>
        <v>8.9177487670595454E-2</v>
      </c>
      <c r="L143" s="118">
        <f t="shared" si="49"/>
        <v>0.10524482608741015</v>
      </c>
      <c r="M143" s="118">
        <f t="shared" si="49"/>
        <v>0.11657273865115307</v>
      </c>
      <c r="N143" s="118">
        <f t="shared" si="49"/>
        <v>5.4729944766500588E-2</v>
      </c>
      <c r="O143" s="118">
        <f t="shared" si="49"/>
        <v>0.35937655179182348</v>
      </c>
      <c r="P143" s="118">
        <f t="shared" si="49"/>
        <v>0.36249797742095713</v>
      </c>
      <c r="Q143" s="118">
        <f t="shared" si="49"/>
        <v>0.29043579840691514</v>
      </c>
      <c r="R143" s="118">
        <f t="shared" ref="R143:V143" si="50">R144+R146+R148+R157</f>
        <v>0.22322539410563805</v>
      </c>
      <c r="S143" s="118">
        <f t="shared" si="50"/>
        <v>0.34427114546464627</v>
      </c>
      <c r="T143" s="118">
        <f t="shared" si="50"/>
        <v>0.64284029687938427</v>
      </c>
      <c r="U143" s="118">
        <f t="shared" si="50"/>
        <v>0.69118588071925513</v>
      </c>
      <c r="V143" s="118">
        <f t="shared" si="50"/>
        <v>0.81647557309135854</v>
      </c>
      <c r="W143" s="118">
        <f t="shared" ref="W143" si="51">W144+W146+W148+W157</f>
        <v>0.60991749833196784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4.5520095168088803E-2</v>
      </c>
      <c r="D148" s="123">
        <v>5.2605153539412017E-2</v>
      </c>
      <c r="E148" s="123">
        <v>5.1049833487707377E-2</v>
      </c>
      <c r="F148" s="123">
        <v>3.3910500689228629E-2</v>
      </c>
      <c r="G148" s="123">
        <v>2.6480724965964812E-2</v>
      </c>
      <c r="H148" s="123">
        <v>1.8828857022962414E-2</v>
      </c>
      <c r="I148" s="123">
        <v>8.3146163340235332E-3</v>
      </c>
      <c r="J148" s="123">
        <v>1.176410067097472E-2</v>
      </c>
      <c r="K148" s="123">
        <v>1.8175783680958055E-2</v>
      </c>
      <c r="L148" s="123">
        <v>1.8107388903497404E-2</v>
      </c>
      <c r="M148" s="123">
        <v>1.3958798034633738E-2</v>
      </c>
      <c r="N148" s="123">
        <v>1.1321842948645449E-2</v>
      </c>
      <c r="O148" s="123">
        <v>2.7472797264116954E-2</v>
      </c>
      <c r="P148" s="123">
        <v>2.5705435215214536E-2</v>
      </c>
      <c r="Q148" s="123">
        <v>1.4461453674218009E-2</v>
      </c>
      <c r="R148" s="123">
        <v>1.2029665780631939E-2</v>
      </c>
      <c r="S148" s="123">
        <v>1.8416911455589404E-2</v>
      </c>
      <c r="T148" s="123">
        <v>2.091048870291666E-2</v>
      </c>
      <c r="U148" s="123">
        <v>2.9425703242009139E-2</v>
      </c>
      <c r="V148" s="123">
        <v>3.4442313801289218E-2</v>
      </c>
      <c r="W148" s="123">
        <v>1.8713475349904831E-2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4.7568499450652801</v>
      </c>
      <c r="D149" s="99">
        <v>4.8530435584333107</v>
      </c>
      <c r="E149" s="99">
        <v>4.8242232911802372</v>
      </c>
      <c r="F149" s="99">
        <v>4.8161605978881381</v>
      </c>
      <c r="G149" s="99">
        <v>4.6485709008434588</v>
      </c>
      <c r="H149" s="99">
        <v>4.5887032144784277</v>
      </c>
      <c r="I149" s="99">
        <v>4.2998444470235979</v>
      </c>
      <c r="J149" s="99">
        <v>4.5429035424414046</v>
      </c>
      <c r="K149" s="99">
        <v>4.7832604053721282</v>
      </c>
      <c r="L149" s="99">
        <v>4.4295200105180523</v>
      </c>
      <c r="M149" s="99">
        <v>3.5971822535251139</v>
      </c>
      <c r="N149" s="99">
        <v>3.1002979941040785</v>
      </c>
      <c r="O149" s="99">
        <v>4.4872124542409484</v>
      </c>
      <c r="P149" s="99">
        <v>4.1841898814699885</v>
      </c>
      <c r="Q149" s="99">
        <v>3.7951003839598441</v>
      </c>
      <c r="R149" s="99">
        <v>3.6331047401470697</v>
      </c>
      <c r="S149" s="99">
        <v>3.6790487550031914</v>
      </c>
      <c r="T149" s="99">
        <v>3.5796343647857984</v>
      </c>
      <c r="U149" s="99">
        <v>3.543859698297176</v>
      </c>
      <c r="V149" s="99">
        <v>3.5840176061289091</v>
      </c>
      <c r="W149" s="99">
        <v>3.6440043731488583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0.97740270753936831</v>
      </c>
      <c r="E150" s="99">
        <v>0.94381877607126718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0.8337299784469383</v>
      </c>
      <c r="P150" s="99">
        <v>0.75539879367792184</v>
      </c>
      <c r="Q150" s="99">
        <v>0.64139854837540178</v>
      </c>
      <c r="R150" s="99">
        <v>0.71405920383808485</v>
      </c>
      <c r="S150" s="99">
        <v>0.74426816783821559</v>
      </c>
      <c r="T150" s="99">
        <v>0.70697651362785985</v>
      </c>
      <c r="U150" s="99">
        <v>0.67534090349367626</v>
      </c>
      <c r="V150" s="99">
        <v>0.67622593794770625</v>
      </c>
      <c r="W150" s="99">
        <v>0.70372570240518661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0.97740270753936831</v>
      </c>
      <c r="E151" s="102">
        <v>0.94381877607126718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0.8337299784469383</v>
      </c>
      <c r="P151" s="102">
        <v>0.75539879367792184</v>
      </c>
      <c r="Q151" s="102">
        <v>0.64139854837540178</v>
      </c>
      <c r="R151" s="102">
        <v>0.71405920383808485</v>
      </c>
      <c r="S151" s="102">
        <v>0.74426816783821559</v>
      </c>
      <c r="T151" s="102">
        <v>0.70697651362785985</v>
      </c>
      <c r="U151" s="102">
        <v>0.67534090349367626</v>
      </c>
      <c r="V151" s="102">
        <v>0.67622593794770625</v>
      </c>
      <c r="W151" s="102">
        <v>0.70372570240518661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6.6710517936129518E-2</v>
      </c>
      <c r="D157" s="123">
        <v>4.9572349677140047E-2</v>
      </c>
      <c r="E157" s="123">
        <v>6.1822706422520808E-2</v>
      </c>
      <c r="F157" s="123">
        <v>7.5321876860010517E-2</v>
      </c>
      <c r="G157" s="123">
        <v>8.5523963565536876E-2</v>
      </c>
      <c r="H157" s="123">
        <v>9.5385502277235662E-2</v>
      </c>
      <c r="I157" s="123">
        <v>0.10407838221189526</v>
      </c>
      <c r="J157" s="123">
        <v>9.5091479249069438E-2</v>
      </c>
      <c r="K157" s="123">
        <v>7.1001703989637399E-2</v>
      </c>
      <c r="L157" s="123">
        <v>8.7137437183912744E-2</v>
      </c>
      <c r="M157" s="123">
        <v>0.10261394061651934</v>
      </c>
      <c r="N157" s="123">
        <v>4.3408101817855135E-2</v>
      </c>
      <c r="O157" s="123">
        <v>0.33190375452770654</v>
      </c>
      <c r="P157" s="123">
        <v>0.33679254220574262</v>
      </c>
      <c r="Q157" s="123">
        <v>0.27597434473269711</v>
      </c>
      <c r="R157" s="123">
        <v>0.2111957283250061</v>
      </c>
      <c r="S157" s="123">
        <v>0.32585423400905689</v>
      </c>
      <c r="T157" s="123">
        <v>0.62192980817646759</v>
      </c>
      <c r="U157" s="123">
        <v>0.66176017747724603</v>
      </c>
      <c r="V157" s="123">
        <v>0.78203325929006928</v>
      </c>
      <c r="W157" s="123">
        <v>0.59120402298206298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2.0655552960964543</v>
      </c>
      <c r="D158" s="99">
        <v>2.1411875127591964</v>
      </c>
      <c r="E158" s="99">
        <v>2.0517096554205683</v>
      </c>
      <c r="F158" s="99">
        <v>2.3050158891027528</v>
      </c>
      <c r="G158" s="99">
        <v>2.1037805559879197</v>
      </c>
      <c r="H158" s="99">
        <v>2.0370213192504503</v>
      </c>
      <c r="I158" s="99">
        <v>2.081567644237905</v>
      </c>
      <c r="J158" s="99">
        <v>2.0591304431784474</v>
      </c>
      <c r="K158" s="99">
        <v>1.8082530741877008</v>
      </c>
      <c r="L158" s="99">
        <v>2.2146488905054187</v>
      </c>
      <c r="M158" s="99">
        <v>2.0498924416183746</v>
      </c>
      <c r="N158" s="99">
        <v>0.63963687252678003</v>
      </c>
      <c r="O158" s="99">
        <v>2.3148675695033121</v>
      </c>
      <c r="P158" s="99">
        <v>2.2442407729614491</v>
      </c>
      <c r="Q158" s="99">
        <v>1.9643373092503218</v>
      </c>
      <c r="R158" s="99">
        <v>1.8470716229012238</v>
      </c>
      <c r="S158" s="99">
        <v>1.8315476301138678</v>
      </c>
      <c r="T158" s="99">
        <v>2.1994288528740702</v>
      </c>
      <c r="U158" s="99">
        <v>2.2659893842855721</v>
      </c>
      <c r="V158" s="99">
        <v>2.5353069417072756</v>
      </c>
      <c r="W158" s="99">
        <v>2.4368020740011973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0.11247490724456194</v>
      </c>
      <c r="D161" s="118">
        <f t="shared" si="54"/>
        <v>0.10328952778379807</v>
      </c>
      <c r="E161" s="118">
        <f t="shared" si="54"/>
        <v>0.11315107007084335</v>
      </c>
      <c r="F161" s="118">
        <f t="shared" si="54"/>
        <v>0.10944658336349955</v>
      </c>
      <c r="G161" s="118">
        <f t="shared" si="54"/>
        <v>0.11188834166467135</v>
      </c>
      <c r="H161" s="118">
        <f t="shared" si="54"/>
        <v>0.11398265123476542</v>
      </c>
      <c r="I161" s="118">
        <f t="shared" si="54"/>
        <v>0.11247007327810443</v>
      </c>
      <c r="J161" s="118">
        <f t="shared" si="54"/>
        <v>0.10732017994321405</v>
      </c>
      <c r="K161" s="118">
        <f t="shared" si="54"/>
        <v>8.8727234223861196E-2</v>
      </c>
      <c r="L161" s="118">
        <f t="shared" si="54"/>
        <v>0.10463269059485344</v>
      </c>
      <c r="M161" s="118">
        <f t="shared" si="54"/>
        <v>0.11663695188977075</v>
      </c>
      <c r="N161" s="118">
        <f t="shared" si="54"/>
        <v>5.5189719764163342E-2</v>
      </c>
      <c r="O161" s="118">
        <f t="shared" si="54"/>
        <v>0.35957460910930039</v>
      </c>
      <c r="P161" s="118">
        <f t="shared" si="54"/>
        <v>0.36237051223504818</v>
      </c>
      <c r="Q161" s="118">
        <f t="shared" si="54"/>
        <v>0.29073696328216458</v>
      </c>
      <c r="R161" s="118">
        <f t="shared" ref="R161:V161" si="55">R162+R164+R166+R175</f>
        <v>0.22326282708837233</v>
      </c>
      <c r="S161" s="118">
        <f t="shared" si="55"/>
        <v>0.34365345860355079</v>
      </c>
      <c r="T161" s="118">
        <f t="shared" si="55"/>
        <v>0.64255658082715006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0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4.6138869552458862E-2</v>
      </c>
      <c r="D166" s="123">
        <v>5.3440877747317393E-2</v>
      </c>
      <c r="E166" s="123">
        <v>5.1168700014980632E-2</v>
      </c>
      <c r="F166" s="123">
        <v>3.399233395502544E-2</v>
      </c>
      <c r="G166" s="123">
        <v>2.6536184551196097E-2</v>
      </c>
      <c r="H166" s="123">
        <v>1.8874636643804291E-2</v>
      </c>
      <c r="I166" s="123">
        <v>8.3916910662091872E-3</v>
      </c>
      <c r="J166" s="123">
        <v>1.2056357552498967E-2</v>
      </c>
      <c r="K166" s="123">
        <v>1.737903205843187E-2</v>
      </c>
      <c r="L166" s="123">
        <v>1.7381572792803533E-2</v>
      </c>
      <c r="M166" s="123">
        <v>1.3911114096777751E-2</v>
      </c>
      <c r="N166" s="123">
        <v>1.1685207447368465E-2</v>
      </c>
      <c r="O166" s="123">
        <v>2.7614632603089353E-2</v>
      </c>
      <c r="P166" s="123">
        <v>2.5687386639114039E-2</v>
      </c>
      <c r="Q166" s="123">
        <v>1.4736041578228571E-2</v>
      </c>
      <c r="R166" s="123">
        <v>1.2067478895052832E-2</v>
      </c>
      <c r="S166" s="123">
        <v>1.7828855304170395E-2</v>
      </c>
      <c r="T166" s="123">
        <v>2.116735169715649E-2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4.7568499450652801</v>
      </c>
      <c r="D167" s="99">
        <v>4.8530435584333116</v>
      </c>
      <c r="E167" s="99">
        <v>4.8242232911802363</v>
      </c>
      <c r="F167" s="99">
        <v>4.8161605978881372</v>
      </c>
      <c r="G167" s="99">
        <v>4.6485709008434588</v>
      </c>
      <c r="H167" s="99">
        <v>4.5887032144784285</v>
      </c>
      <c r="I167" s="99">
        <v>4.2998444470235997</v>
      </c>
      <c r="J167" s="99">
        <v>4.5429035424414037</v>
      </c>
      <c r="K167" s="99">
        <v>4.7832604053721264</v>
      </c>
      <c r="L167" s="99">
        <v>4.4295200105180523</v>
      </c>
      <c r="M167" s="99">
        <v>3.5971822535251139</v>
      </c>
      <c r="N167" s="99">
        <v>3.1002979941040785</v>
      </c>
      <c r="O167" s="99">
        <v>4.4872124542409493</v>
      </c>
      <c r="P167" s="99">
        <v>4.1841898814699885</v>
      </c>
      <c r="Q167" s="99">
        <v>3.7951003839598427</v>
      </c>
      <c r="R167" s="99">
        <v>3.6331047401470697</v>
      </c>
      <c r="S167" s="99">
        <v>3.6790487550031918</v>
      </c>
      <c r="T167" s="99">
        <v>3.579634364785798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0.93137411980488327</v>
      </c>
      <c r="D168" s="99">
        <v>0.97740270753936831</v>
      </c>
      <c r="E168" s="99">
        <v>0.94381877607126718</v>
      </c>
      <c r="F168" s="99">
        <v>0.9606146841783767</v>
      </c>
      <c r="G168" s="99">
        <v>0</v>
      </c>
      <c r="H168" s="99">
        <v>0.93473648743996718</v>
      </c>
      <c r="I168" s="99">
        <v>0.87719559805002945</v>
      </c>
      <c r="J168" s="99">
        <v>0.91140795851800016</v>
      </c>
      <c r="K168" s="99">
        <v>0.96327424751520674</v>
      </c>
      <c r="L168" s="99">
        <v>0</v>
      </c>
      <c r="M168" s="99">
        <v>0</v>
      </c>
      <c r="N168" s="99">
        <v>0</v>
      </c>
      <c r="O168" s="99">
        <v>0.8337299784469383</v>
      </c>
      <c r="P168" s="99">
        <v>0.75539879367792184</v>
      </c>
      <c r="Q168" s="99">
        <v>0.64139854837540178</v>
      </c>
      <c r="R168" s="99">
        <v>0.71405920383808485</v>
      </c>
      <c r="S168" s="99">
        <v>0.74426816783821559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0.93137411980488327</v>
      </c>
      <c r="D169" s="102">
        <v>0.97740270753936831</v>
      </c>
      <c r="E169" s="102">
        <v>0.94381877607126718</v>
      </c>
      <c r="F169" s="102">
        <v>0.9606146841783767</v>
      </c>
      <c r="G169" s="102">
        <v>0</v>
      </c>
      <c r="H169" s="102">
        <v>0.93473648743996718</v>
      </c>
      <c r="I169" s="102">
        <v>0.87719559805002945</v>
      </c>
      <c r="J169" s="102">
        <v>0.91140795851800016</v>
      </c>
      <c r="K169" s="102">
        <v>0.96327424751520674</v>
      </c>
      <c r="L169" s="102">
        <v>0</v>
      </c>
      <c r="M169" s="102">
        <v>0</v>
      </c>
      <c r="N169" s="102">
        <v>0</v>
      </c>
      <c r="O169" s="102">
        <v>0.8337299784469383</v>
      </c>
      <c r="P169" s="102">
        <v>0.75539879367792184</v>
      </c>
      <c r="Q169" s="102">
        <v>0.64139854837540178</v>
      </c>
      <c r="R169" s="102">
        <v>0.71405920383808485</v>
      </c>
      <c r="S169" s="102">
        <v>0.74426816783821559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6.633603769210307E-2</v>
      </c>
      <c r="D175" s="123">
        <v>4.9848650036480681E-2</v>
      </c>
      <c r="E175" s="123">
        <v>6.1982370055862712E-2</v>
      </c>
      <c r="F175" s="123">
        <v>7.5454249408474103E-2</v>
      </c>
      <c r="G175" s="123">
        <v>8.5352157113475255E-2</v>
      </c>
      <c r="H175" s="123">
        <v>9.5108014590961132E-2</v>
      </c>
      <c r="I175" s="123">
        <v>0.10407838221189525</v>
      </c>
      <c r="J175" s="123">
        <v>9.5263822390715083E-2</v>
      </c>
      <c r="K175" s="123">
        <v>7.1348202165429322E-2</v>
      </c>
      <c r="L175" s="123">
        <v>8.7251117802049916E-2</v>
      </c>
      <c r="M175" s="123">
        <v>0.10272583779299299</v>
      </c>
      <c r="N175" s="123">
        <v>4.3504512316794877E-2</v>
      </c>
      <c r="O175" s="123">
        <v>0.33195997650621106</v>
      </c>
      <c r="P175" s="123">
        <v>0.33668312559593416</v>
      </c>
      <c r="Q175" s="123">
        <v>0.27600092170393603</v>
      </c>
      <c r="R175" s="123">
        <v>0.2111953481933195</v>
      </c>
      <c r="S175" s="123">
        <v>0.3258246032993804</v>
      </c>
      <c r="T175" s="123">
        <v>0.62138922912999361</v>
      </c>
      <c r="U175" s="123">
        <v>0</v>
      </c>
      <c r="V175" s="123">
        <v>0</v>
      </c>
      <c r="W175" s="123">
        <v>0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2.0655552960964543</v>
      </c>
      <c r="D176" s="99">
        <v>2.1411875127591968</v>
      </c>
      <c r="E176" s="99">
        <v>2.0517096554205683</v>
      </c>
      <c r="F176" s="99">
        <v>2.3050158891027528</v>
      </c>
      <c r="G176" s="99">
        <v>2.1037805559879206</v>
      </c>
      <c r="H176" s="99">
        <v>2.0370213192504507</v>
      </c>
      <c r="I176" s="99">
        <v>2.081567644237905</v>
      </c>
      <c r="J176" s="99">
        <v>2.0591304431784474</v>
      </c>
      <c r="K176" s="99">
        <v>1.8082530741877001</v>
      </c>
      <c r="L176" s="99">
        <v>2.2146488905054182</v>
      </c>
      <c r="M176" s="99">
        <v>2.0498924416183746</v>
      </c>
      <c r="N176" s="99">
        <v>0.63963687252678003</v>
      </c>
      <c r="O176" s="99">
        <v>2.3148675695033116</v>
      </c>
      <c r="P176" s="99">
        <v>2.2442407729614486</v>
      </c>
      <c r="Q176" s="99">
        <v>1.9643373092503218</v>
      </c>
      <c r="R176" s="99">
        <v>1.8470716229012241</v>
      </c>
      <c r="S176" s="99">
        <v>1.8315476301138678</v>
      </c>
      <c r="T176" s="99">
        <v>2.1994288528740702</v>
      </c>
      <c r="U176" s="99">
        <v>0</v>
      </c>
      <c r="V176" s="99">
        <v>0</v>
      </c>
      <c r="W176" s="99">
        <v>0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27239</v>
      </c>
      <c r="C5" s="120">
        <v>21786</v>
      </c>
      <c r="D5" s="120">
        <v>13319</v>
      </c>
      <c r="E5" s="120">
        <v>8856</v>
      </c>
      <c r="F5" s="120">
        <v>6172</v>
      </c>
      <c r="G5" s="120">
        <v>4825</v>
      </c>
      <c r="H5" s="120">
        <v>3626</v>
      </c>
      <c r="I5" s="120">
        <v>3762</v>
      </c>
      <c r="J5" s="120">
        <v>4119</v>
      </c>
      <c r="K5" s="120">
        <v>4297</v>
      </c>
      <c r="L5" s="120">
        <v>4372</v>
      </c>
      <c r="M5" s="120">
        <v>3862</v>
      </c>
      <c r="N5" s="120">
        <v>3212</v>
      </c>
      <c r="O5" s="120">
        <v>3343</v>
      </c>
      <c r="P5" s="120">
        <v>4724</v>
      </c>
      <c r="Q5" s="120">
        <v>5365</v>
      </c>
      <c r="R5" s="120">
        <v>5641</v>
      </c>
      <c r="S5" s="120">
        <v>6409</v>
      </c>
      <c r="T5" s="120">
        <v>6366</v>
      </c>
      <c r="U5" s="120">
        <v>6181</v>
      </c>
      <c r="V5" s="120">
        <v>5466</v>
      </c>
      <c r="W5" s="120">
        <v>5304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27239</v>
      </c>
      <c r="C7" s="52">
        <v>21786</v>
      </c>
      <c r="D7" s="52">
        <v>13319</v>
      </c>
      <c r="E7" s="52">
        <v>8856</v>
      </c>
      <c r="F7" s="52">
        <v>6172</v>
      </c>
      <c r="G7" s="52">
        <v>4825</v>
      </c>
      <c r="H7" s="52">
        <v>3626</v>
      </c>
      <c r="I7" s="52">
        <v>3762</v>
      </c>
      <c r="J7" s="52">
        <v>4119</v>
      </c>
      <c r="K7" s="52">
        <v>4297</v>
      </c>
      <c r="L7" s="52">
        <v>4372</v>
      </c>
      <c r="M7" s="52">
        <v>3862</v>
      </c>
      <c r="N7" s="52">
        <v>3212</v>
      </c>
      <c r="O7" s="52">
        <v>3343</v>
      </c>
      <c r="P7" s="52">
        <v>4724</v>
      </c>
      <c r="Q7" s="52">
        <v>5365</v>
      </c>
      <c r="R7" s="52">
        <v>5641</v>
      </c>
      <c r="S7" s="52">
        <v>6409</v>
      </c>
      <c r="T7" s="52">
        <v>6366</v>
      </c>
      <c r="U7" s="52">
        <v>6181</v>
      </c>
      <c r="V7" s="52">
        <v>5466</v>
      </c>
      <c r="W7" s="52">
        <v>5304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4122</v>
      </c>
      <c r="C9" s="52">
        <v>4136</v>
      </c>
      <c r="D9" s="52">
        <v>3808</v>
      </c>
      <c r="E9" s="52">
        <v>3173</v>
      </c>
      <c r="F9" s="52">
        <v>2508</v>
      </c>
      <c r="G9" s="52">
        <v>1820</v>
      </c>
      <c r="H9" s="52">
        <v>1107</v>
      </c>
      <c r="I9" s="52">
        <v>743</v>
      </c>
      <c r="J9" s="52">
        <v>570</v>
      </c>
      <c r="K9" s="52">
        <v>413</v>
      </c>
      <c r="L9" s="52">
        <v>398</v>
      </c>
      <c r="M9" s="52">
        <v>438</v>
      </c>
      <c r="N9" s="52">
        <v>540</v>
      </c>
      <c r="O9" s="52">
        <v>639</v>
      </c>
      <c r="P9" s="52">
        <v>1265</v>
      </c>
      <c r="Q9" s="52">
        <v>2027</v>
      </c>
      <c r="R9" s="52">
        <v>2367</v>
      </c>
      <c r="S9" s="52">
        <v>2568</v>
      </c>
      <c r="T9" s="52">
        <v>2765</v>
      </c>
      <c r="U9" s="52">
        <v>2682</v>
      </c>
      <c r="V9" s="52">
        <v>2454</v>
      </c>
      <c r="W9" s="52">
        <v>2135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191</v>
      </c>
      <c r="C12" s="52">
        <v>153</v>
      </c>
      <c r="D12" s="52">
        <v>93</v>
      </c>
      <c r="E12" s="52">
        <v>62</v>
      </c>
      <c r="F12" s="52">
        <v>43</v>
      </c>
      <c r="G12" s="52">
        <v>34</v>
      </c>
      <c r="H12" s="52">
        <v>20</v>
      </c>
      <c r="I12" s="52">
        <v>11</v>
      </c>
      <c r="J12" s="52">
        <v>12</v>
      </c>
      <c r="K12" s="52">
        <v>12</v>
      </c>
      <c r="L12" s="52">
        <v>12</v>
      </c>
      <c r="M12" s="52">
        <v>11</v>
      </c>
      <c r="N12" s="52">
        <v>9</v>
      </c>
      <c r="O12" s="52">
        <v>14</v>
      </c>
      <c r="P12" s="52">
        <v>21</v>
      </c>
      <c r="Q12" s="52">
        <v>21</v>
      </c>
      <c r="R12" s="52">
        <v>21</v>
      </c>
      <c r="S12" s="52">
        <v>23</v>
      </c>
      <c r="T12" s="52">
        <v>22</v>
      </c>
      <c r="U12" s="52">
        <v>22</v>
      </c>
      <c r="V12" s="52">
        <v>22</v>
      </c>
      <c r="W12" s="52">
        <v>20</v>
      </c>
      <c r="DA12" s="63" t="s">
        <v>1061</v>
      </c>
    </row>
    <row r="13" spans="1:105" ht="12" customHeight="1" x14ac:dyDescent="0.25">
      <c r="A13" s="97" t="s">
        <v>123</v>
      </c>
      <c r="B13" s="52">
        <v>3</v>
      </c>
      <c r="C13" s="52">
        <v>3</v>
      </c>
      <c r="D13" s="52">
        <v>1</v>
      </c>
      <c r="E13" s="52">
        <v>1</v>
      </c>
      <c r="F13" s="52">
        <v>1</v>
      </c>
      <c r="G13" s="52">
        <v>1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9618</v>
      </c>
      <c r="C14" s="52">
        <v>7692</v>
      </c>
      <c r="D14" s="52">
        <v>4703</v>
      </c>
      <c r="E14" s="52">
        <v>3127</v>
      </c>
      <c r="F14" s="52">
        <v>2179</v>
      </c>
      <c r="G14" s="52">
        <v>1704</v>
      </c>
      <c r="H14" s="52">
        <v>1242</v>
      </c>
      <c r="I14" s="52">
        <v>701</v>
      </c>
      <c r="J14" s="52">
        <v>724</v>
      </c>
      <c r="K14" s="52">
        <v>789</v>
      </c>
      <c r="L14" s="52">
        <v>825</v>
      </c>
      <c r="M14" s="52">
        <v>717</v>
      </c>
      <c r="N14" s="52">
        <v>716</v>
      </c>
      <c r="O14" s="52">
        <v>1051</v>
      </c>
      <c r="P14" s="52">
        <v>1430</v>
      </c>
      <c r="Q14" s="52">
        <v>1471</v>
      </c>
      <c r="R14" s="52">
        <v>1504</v>
      </c>
      <c r="S14" s="52">
        <v>1638</v>
      </c>
      <c r="T14" s="52">
        <v>1522</v>
      </c>
      <c r="U14" s="52">
        <v>1446</v>
      </c>
      <c r="V14" s="52">
        <v>1207</v>
      </c>
      <c r="W14" s="52">
        <v>1270</v>
      </c>
      <c r="DA14" s="63" t="s">
        <v>1063</v>
      </c>
    </row>
    <row r="15" spans="1:105" ht="12" customHeight="1" x14ac:dyDescent="0.25">
      <c r="A15" s="97" t="s">
        <v>121</v>
      </c>
      <c r="B15" s="52">
        <v>17427</v>
      </c>
      <c r="C15" s="52">
        <v>13938</v>
      </c>
      <c r="D15" s="52">
        <v>8522</v>
      </c>
      <c r="E15" s="52">
        <v>5666</v>
      </c>
      <c r="F15" s="52">
        <v>3949</v>
      </c>
      <c r="G15" s="52">
        <v>3086</v>
      </c>
      <c r="H15" s="52">
        <v>2364</v>
      </c>
      <c r="I15" s="52">
        <v>3050</v>
      </c>
      <c r="J15" s="52">
        <v>3383</v>
      </c>
      <c r="K15" s="52">
        <v>3496</v>
      </c>
      <c r="L15" s="52">
        <v>3535</v>
      </c>
      <c r="M15" s="52">
        <v>3134</v>
      </c>
      <c r="N15" s="52">
        <v>2487</v>
      </c>
      <c r="O15" s="52">
        <v>2278</v>
      </c>
      <c r="P15" s="52">
        <v>3273</v>
      </c>
      <c r="Q15" s="52">
        <v>3873</v>
      </c>
      <c r="R15" s="52">
        <v>4116</v>
      </c>
      <c r="S15" s="52">
        <v>4748</v>
      </c>
      <c r="T15" s="52">
        <v>4822</v>
      </c>
      <c r="U15" s="52">
        <v>4713</v>
      </c>
      <c r="V15" s="52">
        <v>4237</v>
      </c>
      <c r="W15" s="52">
        <v>4014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1180</v>
      </c>
      <c r="C18" s="52">
        <v>944</v>
      </c>
      <c r="D18" s="52">
        <v>577</v>
      </c>
      <c r="E18" s="52">
        <v>384</v>
      </c>
      <c r="F18" s="52">
        <v>268</v>
      </c>
      <c r="G18" s="52">
        <v>209</v>
      </c>
      <c r="H18" s="52">
        <v>164</v>
      </c>
      <c r="I18" s="52">
        <v>182</v>
      </c>
      <c r="J18" s="52">
        <v>198</v>
      </c>
      <c r="K18" s="52">
        <v>204</v>
      </c>
      <c r="L18" s="52">
        <v>206</v>
      </c>
      <c r="M18" s="52">
        <v>183</v>
      </c>
      <c r="N18" s="52">
        <v>168</v>
      </c>
      <c r="O18" s="52">
        <v>354</v>
      </c>
      <c r="P18" s="52">
        <v>574</v>
      </c>
      <c r="Q18" s="52">
        <v>682</v>
      </c>
      <c r="R18" s="52">
        <v>724</v>
      </c>
      <c r="S18" s="52">
        <v>892</v>
      </c>
      <c r="T18" s="52">
        <v>977</v>
      </c>
      <c r="U18" s="52">
        <v>1057</v>
      </c>
      <c r="V18" s="52">
        <v>1072</v>
      </c>
      <c r="W18" s="52">
        <v>1139</v>
      </c>
      <c r="DA18" s="63" t="s">
        <v>1066</v>
      </c>
    </row>
    <row r="19" spans="1:105" ht="12" customHeight="1" x14ac:dyDescent="0.25">
      <c r="A19" s="109" t="s">
        <v>120</v>
      </c>
      <c r="B19" s="36">
        <v>26059</v>
      </c>
      <c r="C19" s="36">
        <v>20842</v>
      </c>
      <c r="D19" s="36">
        <v>12742</v>
      </c>
      <c r="E19" s="36">
        <v>8472</v>
      </c>
      <c r="F19" s="36">
        <v>5904</v>
      </c>
      <c r="G19" s="36">
        <v>4616</v>
      </c>
      <c r="H19" s="36">
        <v>3462</v>
      </c>
      <c r="I19" s="36">
        <v>3580</v>
      </c>
      <c r="J19" s="36">
        <v>3921</v>
      </c>
      <c r="K19" s="36">
        <v>4093</v>
      </c>
      <c r="L19" s="36">
        <v>4166</v>
      </c>
      <c r="M19" s="36">
        <v>3679</v>
      </c>
      <c r="N19" s="36">
        <v>3044</v>
      </c>
      <c r="O19" s="36">
        <v>2989</v>
      </c>
      <c r="P19" s="36">
        <v>4150</v>
      </c>
      <c r="Q19" s="36">
        <v>4683</v>
      </c>
      <c r="R19" s="36">
        <v>4917</v>
      </c>
      <c r="S19" s="36">
        <v>5517</v>
      </c>
      <c r="T19" s="36">
        <v>5389</v>
      </c>
      <c r="U19" s="36">
        <v>5124</v>
      </c>
      <c r="V19" s="36">
        <v>4394</v>
      </c>
      <c r="W19" s="36">
        <v>4165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5453</v>
      </c>
      <c r="D23" s="52">
        <v>8467</v>
      </c>
      <c r="E23" s="52">
        <v>4463</v>
      </c>
      <c r="F23" s="52">
        <v>2684</v>
      </c>
      <c r="G23" s="52">
        <v>1347</v>
      </c>
      <c r="H23" s="52">
        <v>1199</v>
      </c>
      <c r="I23" s="52">
        <v>0</v>
      </c>
      <c r="J23" s="52">
        <v>0</v>
      </c>
      <c r="K23" s="52">
        <v>0</v>
      </c>
      <c r="L23" s="52">
        <v>1</v>
      </c>
      <c r="M23" s="52">
        <v>510</v>
      </c>
      <c r="N23" s="52">
        <v>1502</v>
      </c>
      <c r="O23" s="52">
        <v>1702</v>
      </c>
      <c r="P23" s="52">
        <v>1</v>
      </c>
      <c r="Q23" s="52">
        <v>7</v>
      </c>
      <c r="R23" s="52">
        <v>24</v>
      </c>
      <c r="S23" s="52">
        <v>66</v>
      </c>
      <c r="T23" s="52">
        <v>104</v>
      </c>
      <c r="U23" s="52">
        <v>185</v>
      </c>
      <c r="V23" s="52">
        <v>715</v>
      </c>
      <c r="W23" s="52">
        <v>162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644</v>
      </c>
      <c r="D25" s="52">
        <v>645</v>
      </c>
      <c r="E25" s="52">
        <v>654</v>
      </c>
      <c r="F25" s="52">
        <v>673</v>
      </c>
      <c r="G25" s="52">
        <v>703</v>
      </c>
      <c r="H25" s="52">
        <v>747</v>
      </c>
      <c r="I25" s="52">
        <v>413</v>
      </c>
      <c r="J25" s="52">
        <v>226</v>
      </c>
      <c r="K25" s="52">
        <v>302</v>
      </c>
      <c r="L25" s="52">
        <v>117</v>
      </c>
      <c r="M25" s="52">
        <v>48</v>
      </c>
      <c r="N25" s="52">
        <v>20</v>
      </c>
      <c r="O25" s="52">
        <v>235</v>
      </c>
      <c r="P25" s="52">
        <v>49</v>
      </c>
      <c r="Q25" s="52">
        <v>46</v>
      </c>
      <c r="R25" s="52">
        <v>78</v>
      </c>
      <c r="S25" s="52">
        <v>129</v>
      </c>
      <c r="T25" s="52">
        <v>171</v>
      </c>
      <c r="U25" s="52">
        <v>276</v>
      </c>
      <c r="V25" s="52">
        <v>394</v>
      </c>
      <c r="W25" s="52">
        <v>486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38</v>
      </c>
      <c r="D28" s="52">
        <v>60</v>
      </c>
      <c r="E28" s="52">
        <v>31</v>
      </c>
      <c r="F28" s="52">
        <v>19</v>
      </c>
      <c r="G28" s="52">
        <v>9</v>
      </c>
      <c r="H28" s="52">
        <v>22</v>
      </c>
      <c r="I28" s="52">
        <v>12</v>
      </c>
      <c r="J28" s="52">
        <v>0</v>
      </c>
      <c r="K28" s="52">
        <v>0</v>
      </c>
      <c r="L28" s="52">
        <v>1</v>
      </c>
      <c r="M28" s="52">
        <v>1</v>
      </c>
      <c r="N28" s="52">
        <v>5</v>
      </c>
      <c r="O28" s="52">
        <v>5</v>
      </c>
      <c r="P28" s="52">
        <v>0</v>
      </c>
      <c r="Q28" s="52">
        <v>1</v>
      </c>
      <c r="R28" s="52">
        <v>0</v>
      </c>
      <c r="S28" s="52">
        <v>1</v>
      </c>
      <c r="T28" s="52">
        <v>3</v>
      </c>
      <c r="U28" s="52">
        <v>4</v>
      </c>
      <c r="V28" s="52">
        <v>4</v>
      </c>
      <c r="W28" s="52">
        <v>6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2</v>
      </c>
      <c r="E29" s="52">
        <v>0</v>
      </c>
      <c r="F29" s="52">
        <v>0</v>
      </c>
      <c r="G29" s="52">
        <v>0</v>
      </c>
      <c r="H29" s="52">
        <v>1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1926</v>
      </c>
      <c r="D30" s="52">
        <v>2989</v>
      </c>
      <c r="E30" s="52">
        <v>1576</v>
      </c>
      <c r="F30" s="52">
        <v>948</v>
      </c>
      <c r="G30" s="52">
        <v>475</v>
      </c>
      <c r="H30" s="52">
        <v>1103</v>
      </c>
      <c r="I30" s="52">
        <v>602</v>
      </c>
      <c r="J30" s="52">
        <v>9</v>
      </c>
      <c r="K30" s="52">
        <v>25</v>
      </c>
      <c r="L30" s="52">
        <v>48</v>
      </c>
      <c r="M30" s="52">
        <v>108</v>
      </c>
      <c r="N30" s="52">
        <v>301</v>
      </c>
      <c r="O30" s="52">
        <v>318</v>
      </c>
      <c r="P30" s="52">
        <v>19</v>
      </c>
      <c r="Q30" s="52">
        <v>39</v>
      </c>
      <c r="R30" s="52">
        <v>80</v>
      </c>
      <c r="S30" s="52">
        <v>122</v>
      </c>
      <c r="T30" s="52">
        <v>171</v>
      </c>
      <c r="U30" s="52">
        <v>257</v>
      </c>
      <c r="V30" s="52">
        <v>372</v>
      </c>
      <c r="W30" s="52">
        <v>346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3489</v>
      </c>
      <c r="D31" s="52">
        <v>5416</v>
      </c>
      <c r="E31" s="52">
        <v>2856</v>
      </c>
      <c r="F31" s="52">
        <v>1717</v>
      </c>
      <c r="G31" s="52">
        <v>863</v>
      </c>
      <c r="H31" s="52">
        <v>1997</v>
      </c>
      <c r="I31" s="52">
        <v>1091</v>
      </c>
      <c r="J31" s="52">
        <v>21</v>
      </c>
      <c r="K31" s="52">
        <v>72</v>
      </c>
      <c r="L31" s="52">
        <v>163</v>
      </c>
      <c r="M31" s="52">
        <v>401</v>
      </c>
      <c r="N31" s="52">
        <v>1205</v>
      </c>
      <c r="O31" s="52">
        <v>1443</v>
      </c>
      <c r="P31" s="52">
        <v>117</v>
      </c>
      <c r="Q31" s="52">
        <v>187</v>
      </c>
      <c r="R31" s="52">
        <v>256</v>
      </c>
      <c r="S31" s="52">
        <v>273</v>
      </c>
      <c r="T31" s="52">
        <v>396</v>
      </c>
      <c r="U31" s="52">
        <v>593</v>
      </c>
      <c r="V31" s="52">
        <v>917</v>
      </c>
      <c r="W31" s="52">
        <v>888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236</v>
      </c>
      <c r="D34" s="52">
        <v>367</v>
      </c>
      <c r="E34" s="52">
        <v>193</v>
      </c>
      <c r="F34" s="52">
        <v>116</v>
      </c>
      <c r="G34" s="52">
        <v>59</v>
      </c>
      <c r="H34" s="52">
        <v>135</v>
      </c>
      <c r="I34" s="52">
        <v>74</v>
      </c>
      <c r="J34" s="52">
        <v>1</v>
      </c>
      <c r="K34" s="52">
        <v>5</v>
      </c>
      <c r="L34" s="52">
        <v>9</v>
      </c>
      <c r="M34" s="52">
        <v>23</v>
      </c>
      <c r="N34" s="52">
        <v>72</v>
      </c>
      <c r="O34" s="52">
        <v>86</v>
      </c>
      <c r="P34" s="52">
        <v>5</v>
      </c>
      <c r="Q34" s="52">
        <v>13</v>
      </c>
      <c r="R34" s="52">
        <v>24</v>
      </c>
      <c r="S34" s="52">
        <v>39</v>
      </c>
      <c r="T34" s="52">
        <v>56</v>
      </c>
      <c r="U34" s="52">
        <v>112</v>
      </c>
      <c r="V34" s="52">
        <v>162</v>
      </c>
      <c r="W34" s="52">
        <v>188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5217</v>
      </c>
      <c r="D35" s="36">
        <v>8100</v>
      </c>
      <c r="E35" s="36">
        <v>4270</v>
      </c>
      <c r="F35" s="36">
        <v>2568</v>
      </c>
      <c r="G35" s="36">
        <v>1288</v>
      </c>
      <c r="H35" s="36">
        <v>2987</v>
      </c>
      <c r="I35" s="36">
        <v>1633</v>
      </c>
      <c r="J35" s="36">
        <v>28</v>
      </c>
      <c r="K35" s="36">
        <v>92</v>
      </c>
      <c r="L35" s="36">
        <v>203</v>
      </c>
      <c r="M35" s="36">
        <v>487</v>
      </c>
      <c r="N35" s="36">
        <v>1440</v>
      </c>
      <c r="O35" s="36">
        <v>1680</v>
      </c>
      <c r="P35" s="36">
        <v>127</v>
      </c>
      <c r="Q35" s="36">
        <v>223</v>
      </c>
      <c r="R35" s="36">
        <v>308</v>
      </c>
      <c r="S35" s="36">
        <v>364</v>
      </c>
      <c r="T35" s="36">
        <v>504</v>
      </c>
      <c r="U35" s="36">
        <v>742</v>
      </c>
      <c r="V35" s="36">
        <v>1133</v>
      </c>
      <c r="W35" s="36">
        <v>1055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136</v>
      </c>
      <c r="J39" s="52">
        <v>357</v>
      </c>
      <c r="K39" s="52">
        <v>178</v>
      </c>
      <c r="L39" s="52">
        <v>76</v>
      </c>
      <c r="M39" s="52">
        <v>0</v>
      </c>
      <c r="N39" s="52">
        <v>852</v>
      </c>
      <c r="O39" s="52">
        <v>1833</v>
      </c>
      <c r="P39" s="52">
        <v>1382</v>
      </c>
      <c r="Q39" s="52">
        <v>648</v>
      </c>
      <c r="R39" s="52">
        <v>300</v>
      </c>
      <c r="S39" s="52">
        <v>834</v>
      </c>
      <c r="T39" s="52">
        <v>61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658</v>
      </c>
      <c r="D41" s="52">
        <v>317</v>
      </c>
      <c r="E41" s="52">
        <v>19</v>
      </c>
      <c r="F41" s="52">
        <v>8</v>
      </c>
      <c r="G41" s="52">
        <v>15</v>
      </c>
      <c r="H41" s="52">
        <v>34</v>
      </c>
      <c r="I41" s="52">
        <v>49</v>
      </c>
      <c r="J41" s="52">
        <v>53</v>
      </c>
      <c r="K41" s="52">
        <v>145</v>
      </c>
      <c r="L41" s="52">
        <v>102</v>
      </c>
      <c r="M41" s="52">
        <v>88</v>
      </c>
      <c r="N41" s="52">
        <v>122</v>
      </c>
      <c r="O41" s="52">
        <v>334</v>
      </c>
      <c r="P41" s="52">
        <v>675</v>
      </c>
      <c r="Q41" s="52">
        <v>808</v>
      </c>
      <c r="R41" s="52">
        <v>418</v>
      </c>
      <c r="S41" s="52">
        <v>330</v>
      </c>
      <c r="T41" s="52">
        <v>368</v>
      </c>
      <c r="U41" s="52">
        <v>193</v>
      </c>
      <c r="V41" s="52">
        <v>166</v>
      </c>
      <c r="W41" s="52">
        <v>167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8</v>
      </c>
      <c r="I44" s="52">
        <v>3</v>
      </c>
      <c r="J44" s="52">
        <v>1</v>
      </c>
      <c r="K44" s="52">
        <v>0</v>
      </c>
      <c r="L44" s="52">
        <v>1</v>
      </c>
      <c r="M44" s="52">
        <v>0</v>
      </c>
      <c r="N44" s="52">
        <v>3</v>
      </c>
      <c r="O44" s="52">
        <v>10</v>
      </c>
      <c r="P44" s="52">
        <v>7</v>
      </c>
      <c r="Q44" s="52">
        <v>1</v>
      </c>
      <c r="R44" s="52">
        <v>0</v>
      </c>
      <c r="S44" s="52">
        <v>3</v>
      </c>
      <c r="T44" s="52">
        <v>2</v>
      </c>
      <c r="U44" s="52">
        <v>4</v>
      </c>
      <c r="V44" s="52">
        <v>4</v>
      </c>
      <c r="W44" s="52">
        <v>4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641</v>
      </c>
      <c r="I46" s="52">
        <v>61</v>
      </c>
      <c r="J46" s="52">
        <v>32</v>
      </c>
      <c r="K46" s="52">
        <v>90</v>
      </c>
      <c r="L46" s="52">
        <v>84</v>
      </c>
      <c r="M46" s="52">
        <v>0</v>
      </c>
      <c r="N46" s="52">
        <v>300</v>
      </c>
      <c r="O46" s="52">
        <v>653</v>
      </c>
      <c r="P46" s="52">
        <v>398</v>
      </c>
      <c r="Q46" s="52">
        <v>80</v>
      </c>
      <c r="R46" s="52">
        <v>113</v>
      </c>
      <c r="S46" s="52">
        <v>256</v>
      </c>
      <c r="T46" s="52">
        <v>55</v>
      </c>
      <c r="U46" s="52">
        <v>181</v>
      </c>
      <c r="V46" s="52">
        <v>133</v>
      </c>
      <c r="W46" s="52">
        <v>409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1275</v>
      </c>
      <c r="I47" s="52">
        <v>1777</v>
      </c>
      <c r="J47" s="52">
        <v>354</v>
      </c>
      <c r="K47" s="52">
        <v>185</v>
      </c>
      <c r="L47" s="52">
        <v>202</v>
      </c>
      <c r="M47" s="52">
        <v>0</v>
      </c>
      <c r="N47" s="52">
        <v>558</v>
      </c>
      <c r="O47" s="52">
        <v>1234</v>
      </c>
      <c r="P47" s="52">
        <v>1112</v>
      </c>
      <c r="Q47" s="52">
        <v>787</v>
      </c>
      <c r="R47" s="52">
        <v>499</v>
      </c>
      <c r="S47" s="52">
        <v>905</v>
      </c>
      <c r="T47" s="52">
        <v>470</v>
      </c>
      <c r="U47" s="52">
        <v>484</v>
      </c>
      <c r="V47" s="52">
        <v>441</v>
      </c>
      <c r="W47" s="52">
        <v>665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90</v>
      </c>
      <c r="I50" s="52">
        <v>92</v>
      </c>
      <c r="J50" s="52">
        <v>17</v>
      </c>
      <c r="K50" s="52">
        <v>11</v>
      </c>
      <c r="L50" s="52">
        <v>11</v>
      </c>
      <c r="M50" s="52">
        <v>0</v>
      </c>
      <c r="N50" s="52">
        <v>57</v>
      </c>
      <c r="O50" s="52">
        <v>272</v>
      </c>
      <c r="P50" s="52">
        <v>225</v>
      </c>
      <c r="Q50" s="52">
        <v>121</v>
      </c>
      <c r="R50" s="52">
        <v>66</v>
      </c>
      <c r="S50" s="52">
        <v>207</v>
      </c>
      <c r="T50" s="52">
        <v>141</v>
      </c>
      <c r="U50" s="52">
        <v>192</v>
      </c>
      <c r="V50" s="52">
        <v>177</v>
      </c>
      <c r="W50" s="52">
        <v>255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1833</v>
      </c>
      <c r="I51" s="36">
        <v>1751</v>
      </c>
      <c r="J51" s="36">
        <v>369</v>
      </c>
      <c r="K51" s="36">
        <v>264</v>
      </c>
      <c r="L51" s="36">
        <v>276</v>
      </c>
      <c r="M51" s="36">
        <v>0</v>
      </c>
      <c r="N51" s="36">
        <v>805</v>
      </c>
      <c r="O51" s="36">
        <v>1625</v>
      </c>
      <c r="P51" s="36">
        <v>1288</v>
      </c>
      <c r="Q51" s="36">
        <v>756</v>
      </c>
      <c r="R51" s="36">
        <v>542</v>
      </c>
      <c r="S51" s="36">
        <v>964</v>
      </c>
      <c r="T51" s="36">
        <v>376</v>
      </c>
      <c r="U51" s="36">
        <v>477</v>
      </c>
      <c r="V51" s="36">
        <v>403</v>
      </c>
      <c r="W51" s="36">
        <v>826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41</v>
      </c>
      <c r="J55" s="52">
        <v>117</v>
      </c>
      <c r="K55" s="52">
        <v>58</v>
      </c>
      <c r="L55" s="52">
        <v>20</v>
      </c>
      <c r="M55" s="52">
        <v>0</v>
      </c>
      <c r="N55" s="52">
        <v>199</v>
      </c>
      <c r="O55" s="52">
        <v>627</v>
      </c>
      <c r="P55" s="52">
        <v>824</v>
      </c>
      <c r="Q55" s="52">
        <v>319</v>
      </c>
      <c r="R55" s="52">
        <v>113</v>
      </c>
      <c r="S55" s="52">
        <v>223</v>
      </c>
      <c r="T55" s="52">
        <v>17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5</v>
      </c>
      <c r="J57" s="52">
        <v>3</v>
      </c>
      <c r="K57" s="52">
        <v>10</v>
      </c>
      <c r="L57" s="52">
        <v>3</v>
      </c>
      <c r="M57" s="52">
        <v>0</v>
      </c>
      <c r="N57" s="52">
        <v>61</v>
      </c>
      <c r="O57" s="52">
        <v>89</v>
      </c>
      <c r="P57" s="52">
        <v>118</v>
      </c>
      <c r="Q57" s="52">
        <v>55</v>
      </c>
      <c r="R57" s="52">
        <v>25</v>
      </c>
      <c r="S57" s="52">
        <v>69</v>
      </c>
      <c r="T57" s="52">
        <v>5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1</v>
      </c>
      <c r="O60" s="52">
        <v>4</v>
      </c>
      <c r="P60" s="52">
        <v>5</v>
      </c>
      <c r="Q60" s="52">
        <v>1</v>
      </c>
      <c r="R60" s="52">
        <v>0</v>
      </c>
      <c r="S60" s="52">
        <v>1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1</v>
      </c>
      <c r="J62" s="52">
        <v>10</v>
      </c>
      <c r="K62" s="52">
        <v>19</v>
      </c>
      <c r="L62" s="52">
        <v>6</v>
      </c>
      <c r="M62" s="52">
        <v>0</v>
      </c>
      <c r="N62" s="52">
        <v>69</v>
      </c>
      <c r="O62" s="52">
        <v>216</v>
      </c>
      <c r="P62" s="52">
        <v>216</v>
      </c>
      <c r="Q62" s="52">
        <v>29</v>
      </c>
      <c r="R62" s="52">
        <v>22</v>
      </c>
      <c r="S62" s="52">
        <v>50</v>
      </c>
      <c r="T62" s="52">
        <v>2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40</v>
      </c>
      <c r="J63" s="52">
        <v>107</v>
      </c>
      <c r="K63" s="52">
        <v>39</v>
      </c>
      <c r="L63" s="52">
        <v>14</v>
      </c>
      <c r="M63" s="52">
        <v>0</v>
      </c>
      <c r="N63" s="52">
        <v>129</v>
      </c>
      <c r="O63" s="52">
        <v>407</v>
      </c>
      <c r="P63" s="52">
        <v>603</v>
      </c>
      <c r="Q63" s="52">
        <v>289</v>
      </c>
      <c r="R63" s="52">
        <v>91</v>
      </c>
      <c r="S63" s="52">
        <v>172</v>
      </c>
      <c r="T63" s="52">
        <v>15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2</v>
      </c>
      <c r="J66" s="52">
        <v>5</v>
      </c>
      <c r="K66" s="52">
        <v>2</v>
      </c>
      <c r="L66" s="52">
        <v>1</v>
      </c>
      <c r="M66" s="52">
        <v>0</v>
      </c>
      <c r="N66" s="52">
        <v>14</v>
      </c>
      <c r="O66" s="52">
        <v>90</v>
      </c>
      <c r="P66" s="52">
        <v>124</v>
      </c>
      <c r="Q66" s="52">
        <v>45</v>
      </c>
      <c r="R66" s="52">
        <v>13</v>
      </c>
      <c r="S66" s="52">
        <v>40</v>
      </c>
      <c r="T66" s="52">
        <v>5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39</v>
      </c>
      <c r="J67" s="36">
        <v>112</v>
      </c>
      <c r="K67" s="36">
        <v>56</v>
      </c>
      <c r="L67" s="36">
        <v>19</v>
      </c>
      <c r="M67" s="36">
        <v>0</v>
      </c>
      <c r="N67" s="36">
        <v>185</v>
      </c>
      <c r="O67" s="36">
        <v>537</v>
      </c>
      <c r="P67" s="36">
        <v>700</v>
      </c>
      <c r="Q67" s="36">
        <v>274</v>
      </c>
      <c r="R67" s="36">
        <v>100</v>
      </c>
      <c r="S67" s="36">
        <v>183</v>
      </c>
      <c r="T67" s="36">
        <v>12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95</v>
      </c>
      <c r="J71" s="52">
        <v>240</v>
      </c>
      <c r="K71" s="52">
        <v>120</v>
      </c>
      <c r="L71" s="52">
        <v>56</v>
      </c>
      <c r="M71" s="52">
        <v>0</v>
      </c>
      <c r="N71" s="52">
        <v>653</v>
      </c>
      <c r="O71" s="52">
        <v>1206</v>
      </c>
      <c r="P71" s="52">
        <v>558</v>
      </c>
      <c r="Q71" s="52">
        <v>329</v>
      </c>
      <c r="R71" s="52">
        <v>187</v>
      </c>
      <c r="S71" s="52">
        <v>611</v>
      </c>
      <c r="T71" s="52">
        <v>44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658</v>
      </c>
      <c r="D73" s="52">
        <v>317</v>
      </c>
      <c r="E73" s="52">
        <v>19</v>
      </c>
      <c r="F73" s="52">
        <v>8</v>
      </c>
      <c r="G73" s="52">
        <v>15</v>
      </c>
      <c r="H73" s="52">
        <v>34</v>
      </c>
      <c r="I73" s="52">
        <v>44</v>
      </c>
      <c r="J73" s="52">
        <v>50</v>
      </c>
      <c r="K73" s="52">
        <v>135</v>
      </c>
      <c r="L73" s="52">
        <v>99</v>
      </c>
      <c r="M73" s="52">
        <v>88</v>
      </c>
      <c r="N73" s="52">
        <v>61</v>
      </c>
      <c r="O73" s="52">
        <v>245</v>
      </c>
      <c r="P73" s="52">
        <v>557</v>
      </c>
      <c r="Q73" s="52">
        <v>753</v>
      </c>
      <c r="R73" s="52">
        <v>393</v>
      </c>
      <c r="S73" s="52">
        <v>261</v>
      </c>
      <c r="T73" s="52">
        <v>363</v>
      </c>
      <c r="U73" s="52">
        <v>193</v>
      </c>
      <c r="V73" s="52">
        <v>166</v>
      </c>
      <c r="W73" s="52">
        <v>167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8</v>
      </c>
      <c r="I76" s="52">
        <f t="shared" si="3"/>
        <v>3</v>
      </c>
      <c r="J76" s="52">
        <f t="shared" si="3"/>
        <v>1</v>
      </c>
      <c r="K76" s="52">
        <f t="shared" si="3"/>
        <v>0</v>
      </c>
      <c r="L76" s="52">
        <f t="shared" si="3"/>
        <v>1</v>
      </c>
      <c r="M76" s="52">
        <f t="shared" si="3"/>
        <v>0</v>
      </c>
      <c r="N76" s="52">
        <f t="shared" si="3"/>
        <v>2</v>
      </c>
      <c r="O76" s="52">
        <f t="shared" si="3"/>
        <v>6</v>
      </c>
      <c r="P76" s="52">
        <f t="shared" si="3"/>
        <v>2</v>
      </c>
      <c r="Q76" s="52">
        <f t="shared" si="3"/>
        <v>0</v>
      </c>
      <c r="R76" s="52">
        <f t="shared" ref="R76:V76" si="4">R44-R60</f>
        <v>0</v>
      </c>
      <c r="S76" s="52">
        <f t="shared" si="4"/>
        <v>2</v>
      </c>
      <c r="T76" s="52">
        <f t="shared" si="4"/>
        <v>2</v>
      </c>
      <c r="U76" s="52">
        <f t="shared" si="4"/>
        <v>4</v>
      </c>
      <c r="V76" s="52">
        <f t="shared" si="4"/>
        <v>4</v>
      </c>
      <c r="W76" s="52">
        <f t="shared" ref="W76" si="5">W44-W60</f>
        <v>4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641</v>
      </c>
      <c r="I78" s="52">
        <f t="shared" si="9"/>
        <v>60</v>
      </c>
      <c r="J78" s="52">
        <f t="shared" si="9"/>
        <v>22</v>
      </c>
      <c r="K78" s="52">
        <f t="shared" si="9"/>
        <v>71</v>
      </c>
      <c r="L78" s="52">
        <f t="shared" si="9"/>
        <v>78</v>
      </c>
      <c r="M78" s="52">
        <f t="shared" si="9"/>
        <v>0</v>
      </c>
      <c r="N78" s="52">
        <f t="shared" si="9"/>
        <v>231</v>
      </c>
      <c r="O78" s="52">
        <f t="shared" si="9"/>
        <v>437</v>
      </c>
      <c r="P78" s="52">
        <f t="shared" si="9"/>
        <v>182</v>
      </c>
      <c r="Q78" s="52">
        <f t="shared" si="9"/>
        <v>51</v>
      </c>
      <c r="R78" s="52">
        <f t="shared" ref="R78:V78" si="10">R46-R62</f>
        <v>91</v>
      </c>
      <c r="S78" s="52">
        <f t="shared" si="10"/>
        <v>206</v>
      </c>
      <c r="T78" s="52">
        <f t="shared" si="10"/>
        <v>53</v>
      </c>
      <c r="U78" s="52">
        <f t="shared" si="10"/>
        <v>181</v>
      </c>
      <c r="V78" s="52">
        <f t="shared" si="10"/>
        <v>133</v>
      </c>
      <c r="W78" s="52">
        <f t="shared" ref="W78" si="11">W46-W62</f>
        <v>409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1275</v>
      </c>
      <c r="I79" s="52">
        <f t="shared" si="12"/>
        <v>1737</v>
      </c>
      <c r="J79" s="52">
        <f t="shared" si="12"/>
        <v>247</v>
      </c>
      <c r="K79" s="52">
        <f t="shared" si="12"/>
        <v>146</v>
      </c>
      <c r="L79" s="52">
        <f t="shared" si="12"/>
        <v>188</v>
      </c>
      <c r="M79" s="52">
        <f t="shared" si="12"/>
        <v>0</v>
      </c>
      <c r="N79" s="52">
        <f t="shared" si="12"/>
        <v>429</v>
      </c>
      <c r="O79" s="52">
        <f t="shared" si="12"/>
        <v>827</v>
      </c>
      <c r="P79" s="52">
        <f t="shared" si="12"/>
        <v>509</v>
      </c>
      <c r="Q79" s="52">
        <f t="shared" si="12"/>
        <v>498</v>
      </c>
      <c r="R79" s="52">
        <f t="shared" ref="R79:V79" si="13">R47-R63</f>
        <v>408</v>
      </c>
      <c r="S79" s="52">
        <f t="shared" si="13"/>
        <v>733</v>
      </c>
      <c r="T79" s="52">
        <f t="shared" si="13"/>
        <v>455</v>
      </c>
      <c r="U79" s="52">
        <f t="shared" si="13"/>
        <v>484</v>
      </c>
      <c r="V79" s="52">
        <f t="shared" si="13"/>
        <v>441</v>
      </c>
      <c r="W79" s="52">
        <f t="shared" ref="W79" si="14">W47-W63</f>
        <v>665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90</v>
      </c>
      <c r="I82" s="52">
        <v>90</v>
      </c>
      <c r="J82" s="52">
        <v>12</v>
      </c>
      <c r="K82" s="52">
        <v>9</v>
      </c>
      <c r="L82" s="52">
        <v>10</v>
      </c>
      <c r="M82" s="52">
        <v>0</v>
      </c>
      <c r="N82" s="52">
        <v>43</v>
      </c>
      <c r="O82" s="52">
        <v>182</v>
      </c>
      <c r="P82" s="52">
        <v>101</v>
      </c>
      <c r="Q82" s="52">
        <v>76</v>
      </c>
      <c r="R82" s="52">
        <v>53</v>
      </c>
      <c r="S82" s="52">
        <v>167</v>
      </c>
      <c r="T82" s="52">
        <v>136</v>
      </c>
      <c r="U82" s="52">
        <v>192</v>
      </c>
      <c r="V82" s="52">
        <v>177</v>
      </c>
      <c r="W82" s="52">
        <v>255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1833</v>
      </c>
      <c r="I83" s="36">
        <v>1712</v>
      </c>
      <c r="J83" s="36">
        <v>257</v>
      </c>
      <c r="K83" s="36">
        <v>208</v>
      </c>
      <c r="L83" s="36">
        <v>257</v>
      </c>
      <c r="M83" s="36">
        <v>0</v>
      </c>
      <c r="N83" s="36">
        <v>620</v>
      </c>
      <c r="O83" s="36">
        <v>1088</v>
      </c>
      <c r="P83" s="36">
        <v>588</v>
      </c>
      <c r="Q83" s="36">
        <v>482</v>
      </c>
      <c r="R83" s="36">
        <v>442</v>
      </c>
      <c r="S83" s="36">
        <v>781</v>
      </c>
      <c r="T83" s="36">
        <v>364</v>
      </c>
      <c r="U83" s="36">
        <v>477</v>
      </c>
      <c r="V83" s="36">
        <v>403</v>
      </c>
      <c r="W83" s="36">
        <v>826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44</v>
      </c>
      <c r="J89" s="52">
        <f>RES_hhdet_numvin!J5</f>
        <v>161</v>
      </c>
      <c r="K89" s="52">
        <f>RES_hhdet_numvin!K5</f>
        <v>102</v>
      </c>
      <c r="L89" s="52">
        <f>RES_hhdet_numvin!L5</f>
        <v>51</v>
      </c>
      <c r="M89" s="52">
        <f>RES_hhdet_numvin!M5</f>
        <v>0</v>
      </c>
      <c r="N89" s="52">
        <f>RES_hhdet_numvin!N5</f>
        <v>666</v>
      </c>
      <c r="O89" s="52">
        <f>RES_hhdet_numvin!O5</f>
        <v>1478</v>
      </c>
      <c r="P89" s="52">
        <f>RES_hhdet_numvin!P5</f>
        <v>1169</v>
      </c>
      <c r="Q89" s="52">
        <f>RES_hhdet_numvin!Q5</f>
        <v>563</v>
      </c>
      <c r="R89" s="52">
        <f>RES_hhdet_numvin!R5</f>
        <v>268</v>
      </c>
      <c r="S89" s="52">
        <f>RES_hhdet_numvin!S5</f>
        <v>745</v>
      </c>
      <c r="T89" s="52">
        <f>RES_hhdet_numvin!T5</f>
        <v>57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220</v>
      </c>
      <c r="Q92" s="52">
        <f>RES_hhdet_numvin!Q8</f>
        <v>474</v>
      </c>
      <c r="R92" s="52">
        <f>RES_hhdet_numvin!R8</f>
        <v>324</v>
      </c>
      <c r="S92" s="52">
        <f>RES_hhdet_numvin!S8</f>
        <v>281</v>
      </c>
      <c r="T92" s="52">
        <f>RES_hhdet_numvin!T8</f>
        <v>315</v>
      </c>
      <c r="U92" s="52">
        <f>RES_hhdet_numvin!U8</f>
        <v>188</v>
      </c>
      <c r="V92" s="52">
        <f>RES_hhdet_numvin!V8</f>
        <v>166</v>
      </c>
      <c r="W92" s="52">
        <f>RES_hhdet_numvin!W8</f>
        <v>167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2</v>
      </c>
      <c r="Q95" s="52">
        <f>RES_hhdet_numvin!Q11</f>
        <v>1</v>
      </c>
      <c r="R95" s="52">
        <f>RES_hhdet_numvin!R11</f>
        <v>0</v>
      </c>
      <c r="S95" s="52">
        <f>RES_hhdet_numvin!S11</f>
        <v>3</v>
      </c>
      <c r="T95" s="52">
        <f>RES_hhdet_numvin!T11</f>
        <v>2</v>
      </c>
      <c r="U95" s="52">
        <f>RES_hhdet_numvin!U11</f>
        <v>4</v>
      </c>
      <c r="V95" s="52">
        <f>RES_hhdet_numvin!V11</f>
        <v>4</v>
      </c>
      <c r="W95" s="52">
        <f>RES_hhdet_numvin!W11</f>
        <v>4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131</v>
      </c>
      <c r="Q99" s="138">
        <f>RES_hhdet_numvin!Q15</f>
        <v>50</v>
      </c>
      <c r="R99" s="138">
        <f>RES_hhdet_numvin!R15</f>
        <v>88</v>
      </c>
      <c r="S99" s="138">
        <f>RES_hhdet_numvin!S15</f>
        <v>227</v>
      </c>
      <c r="T99" s="138">
        <f>RES_hhdet_numvin!T15</f>
        <v>53</v>
      </c>
      <c r="U99" s="138">
        <f>RES_hhdet_numvin!U15</f>
        <v>179</v>
      </c>
      <c r="V99" s="138">
        <f>RES_hhdet_numvin!V15</f>
        <v>133</v>
      </c>
      <c r="W99" s="138">
        <f>RES_hhdet_numvin!W15</f>
        <v>409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365</v>
      </c>
      <c r="Q100" s="138">
        <f>RES_hhdet_numvin!Q16</f>
        <v>454</v>
      </c>
      <c r="R100" s="138">
        <f>RES_hhdet_numvin!R16</f>
        <v>381</v>
      </c>
      <c r="S100" s="138">
        <f>RES_hhdet_numvin!S16</f>
        <v>788</v>
      </c>
      <c r="T100" s="138">
        <f>RES_hhdet_numvin!T16</f>
        <v>441</v>
      </c>
      <c r="U100" s="138">
        <f>RES_hhdet_numvin!U16</f>
        <v>479</v>
      </c>
      <c r="V100" s="138">
        <f>RES_hhdet_numvin!V16</f>
        <v>441</v>
      </c>
      <c r="W100" s="138">
        <f>RES_hhdet_numvin!W16</f>
        <v>665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75</v>
      </c>
      <c r="Q105" s="52">
        <f>RES_hhdet_numvin!Q21</f>
        <v>71</v>
      </c>
      <c r="R105" s="52">
        <f>RES_hhdet_numvin!R21</f>
        <v>52</v>
      </c>
      <c r="S105" s="52">
        <f>RES_hhdet_numvin!S21</f>
        <v>186</v>
      </c>
      <c r="T105" s="52">
        <f>RES_hhdet_numvin!T21</f>
        <v>133</v>
      </c>
      <c r="U105" s="52">
        <f>RES_hhdet_numvin!U21</f>
        <v>190</v>
      </c>
      <c r="V105" s="52">
        <f>RES_hhdet_numvin!V21</f>
        <v>177</v>
      </c>
      <c r="W105" s="52">
        <f>RES_hhdet_numvin!W21</f>
        <v>255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425</v>
      </c>
      <c r="Q106" s="36">
        <f>RES_hhdet_numvin!Q22</f>
        <v>437</v>
      </c>
      <c r="R106" s="36">
        <f>RES_hhdet_numvin!R22</f>
        <v>411</v>
      </c>
      <c r="S106" s="36">
        <f>RES_hhdet_numvin!S22</f>
        <v>834</v>
      </c>
      <c r="T106" s="36">
        <f>RES_hhdet_numvin!T22</f>
        <v>357</v>
      </c>
      <c r="U106" s="36">
        <f>RES_hhdet_numvin!U22</f>
        <v>472</v>
      </c>
      <c r="V106" s="36">
        <f>RES_hhdet_numvin!V22</f>
        <v>403</v>
      </c>
      <c r="W106" s="36">
        <f>RES_hhdet_numvin!W22</f>
        <v>826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23.136916859852303</v>
      </c>
      <c r="C110" s="117">
        <f t="shared" si="15"/>
        <v>21.16088208897019</v>
      </c>
      <c r="D110" s="117">
        <f t="shared" si="15"/>
        <v>8.9890946836950452</v>
      </c>
      <c r="E110" s="117">
        <f t="shared" si="15"/>
        <v>7.764952599489682</v>
      </c>
      <c r="F110" s="117">
        <f t="shared" si="15"/>
        <v>6.7013289427387965</v>
      </c>
      <c r="G110" s="117">
        <f t="shared" si="15"/>
        <v>5.8333687139316712</v>
      </c>
      <c r="H110" s="117">
        <f t="shared" si="15"/>
        <v>2.1791121373552156</v>
      </c>
      <c r="I110" s="117">
        <f t="shared" si="15"/>
        <v>2.5217768441860189</v>
      </c>
      <c r="J110" s="117">
        <f t="shared" si="15"/>
        <v>6.6735858307679896</v>
      </c>
      <c r="K110" s="117">
        <f t="shared" si="15"/>
        <v>4.5297450283337231</v>
      </c>
      <c r="L110" s="117">
        <f t="shared" si="15"/>
        <v>4.267682919739098</v>
      </c>
      <c r="M110" s="117">
        <f t="shared" si="15"/>
        <v>5.2713624000674804</v>
      </c>
      <c r="N110" s="117">
        <f t="shared" si="15"/>
        <v>1.059278934722095</v>
      </c>
      <c r="O110" s="117">
        <f t="shared" si="15"/>
        <v>1.5936327663598373</v>
      </c>
      <c r="P110" s="117">
        <f t="shared" si="15"/>
        <v>3.9258992890624071</v>
      </c>
      <c r="Q110" s="117">
        <f t="shared" si="15"/>
        <v>5.9237094044942129</v>
      </c>
      <c r="R110" s="117">
        <f t="shared" ref="R110:V110" si="16">R111+R114+R116+R126</f>
        <v>3.3824822718731746</v>
      </c>
      <c r="S110" s="117">
        <f t="shared" si="16"/>
        <v>6.0696633649989034</v>
      </c>
      <c r="T110" s="117">
        <f t="shared" si="16"/>
        <v>5.1511301247599492</v>
      </c>
      <c r="U110" s="117">
        <f t="shared" si="16"/>
        <v>5.0528651976061365</v>
      </c>
      <c r="V110" s="117">
        <f t="shared" si="16"/>
        <v>4.5617802283494928</v>
      </c>
      <c r="W110" s="117">
        <f t="shared" ref="W110" si="17">W111+W114+W116+W126</f>
        <v>4.6735026049880606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17.823602512721266</v>
      </c>
      <c r="C111" s="122">
        <f t="shared" si="18"/>
        <v>16.765487665261478</v>
      </c>
      <c r="D111" s="122">
        <f t="shared" si="18"/>
        <v>6.0756428618862346</v>
      </c>
      <c r="E111" s="122">
        <f t="shared" si="18"/>
        <v>5.6265050294398939</v>
      </c>
      <c r="F111" s="122">
        <f t="shared" si="18"/>
        <v>5.2701134628080535</v>
      </c>
      <c r="G111" s="122">
        <f t="shared" si="18"/>
        <v>4.7430557849755672</v>
      </c>
      <c r="H111" s="122">
        <f t="shared" si="18"/>
        <v>1.3688053548741255</v>
      </c>
      <c r="I111" s="122">
        <f t="shared" si="18"/>
        <v>1.7442274271062055</v>
      </c>
      <c r="J111" s="122">
        <f t="shared" si="18"/>
        <v>5.8307952748458263</v>
      </c>
      <c r="K111" s="122">
        <f t="shared" si="18"/>
        <v>3.645103769620949</v>
      </c>
      <c r="L111" s="122">
        <f t="shared" si="18"/>
        <v>3.3815145483710465</v>
      </c>
      <c r="M111" s="122">
        <f t="shared" si="18"/>
        <v>4.499057513282863</v>
      </c>
      <c r="N111" s="122">
        <f t="shared" si="18"/>
        <v>0.38503499742897884</v>
      </c>
      <c r="O111" s="122">
        <f t="shared" si="18"/>
        <v>0.87807563547541401</v>
      </c>
      <c r="P111" s="122">
        <f t="shared" si="18"/>
        <v>2.9037589066192138</v>
      </c>
      <c r="Q111" s="122">
        <f t="shared" si="18"/>
        <v>4.6875729889039262</v>
      </c>
      <c r="R111" s="122">
        <f t="shared" ref="R111:V111" si="19">SUM(R112:R113)</f>
        <v>1.9575663996455888</v>
      </c>
      <c r="S111" s="122">
        <f t="shared" si="19"/>
        <v>4.4474690347977468</v>
      </c>
      <c r="T111" s="122">
        <f t="shared" si="19"/>
        <v>3.614112868843665</v>
      </c>
      <c r="U111" s="122">
        <f t="shared" si="19"/>
        <v>3.4259879643312141</v>
      </c>
      <c r="V111" s="122">
        <f t="shared" si="19"/>
        <v>3.0868973630985028</v>
      </c>
      <c r="W111" s="122">
        <f t="shared" ref="W111" si="20">SUM(W112:W113)</f>
        <v>3.2510141615211525</v>
      </c>
      <c r="DA111" s="130" t="s">
        <v>1572</v>
      </c>
    </row>
    <row r="112" spans="1:105" ht="12" customHeight="1" x14ac:dyDescent="0.25">
      <c r="A112" s="97" t="s">
        <v>51</v>
      </c>
      <c r="B112" s="98">
        <v>17.728116938950983</v>
      </c>
      <c r="C112" s="98">
        <v>16.679363714531387</v>
      </c>
      <c r="D112" s="98">
        <v>6.043508168529665</v>
      </c>
      <c r="E112" s="98">
        <v>5.5984522785898534</v>
      </c>
      <c r="F112" s="98">
        <v>5.2421324161650897</v>
      </c>
      <c r="G112" s="98">
        <v>4.71822871883061</v>
      </c>
      <c r="H112" s="98">
        <v>1.3618228718830612</v>
      </c>
      <c r="I112" s="98">
        <v>1.7358555460017198</v>
      </c>
      <c r="J112" s="98">
        <v>5.80249355116079</v>
      </c>
      <c r="K112" s="98">
        <v>3.6264832330180554</v>
      </c>
      <c r="L112" s="98">
        <v>3.3651762682717119</v>
      </c>
      <c r="M112" s="98">
        <v>4.4773860705073103</v>
      </c>
      <c r="N112" s="98">
        <v>0.38331900257953583</v>
      </c>
      <c r="O112" s="98">
        <v>0.87343078245915717</v>
      </c>
      <c r="P112" s="98">
        <v>2.887876182287187</v>
      </c>
      <c r="Q112" s="98">
        <v>4.6632846087704189</v>
      </c>
      <c r="R112" s="98">
        <v>1.9474634565778151</v>
      </c>
      <c r="S112" s="98">
        <v>4.4244196044711961</v>
      </c>
      <c r="T112" s="98">
        <v>3.595442820292349</v>
      </c>
      <c r="U112" s="98">
        <v>3.4083404987102317</v>
      </c>
      <c r="V112" s="98">
        <v>3.0710232158211528</v>
      </c>
      <c r="W112" s="98">
        <v>3.2343078245915735</v>
      </c>
      <c r="DA112" s="63" t="s">
        <v>1573</v>
      </c>
    </row>
    <row r="113" spans="1:105" ht="12" customHeight="1" x14ac:dyDescent="0.25">
      <c r="A113" s="97" t="s">
        <v>53</v>
      </c>
      <c r="B113" s="98">
        <v>9.5485573770282189E-2</v>
      </c>
      <c r="C113" s="98">
        <v>8.6123950730089882E-2</v>
      </c>
      <c r="D113" s="98">
        <v>3.2134693356570015E-2</v>
      </c>
      <c r="E113" s="98">
        <v>2.8052750850040789E-2</v>
      </c>
      <c r="F113" s="98">
        <v>2.7981046642963449E-2</v>
      </c>
      <c r="G113" s="98">
        <v>2.4827066144957603E-2</v>
      </c>
      <c r="H113" s="98">
        <v>6.9824829910641898E-3</v>
      </c>
      <c r="I113" s="98">
        <v>8.3718811044858205E-3</v>
      </c>
      <c r="J113" s="98">
        <v>2.830172368503598E-2</v>
      </c>
      <c r="K113" s="98">
        <v>1.8620536602893444E-2</v>
      </c>
      <c r="L113" s="98">
        <v>1.6338280099334447E-2</v>
      </c>
      <c r="M113" s="98">
        <v>2.1671442775552562E-2</v>
      </c>
      <c r="N113" s="98">
        <v>1.7159948494429953E-3</v>
      </c>
      <c r="O113" s="98">
        <v>4.6448530162568362E-3</v>
      </c>
      <c r="P113" s="98">
        <v>1.5882724332026674E-2</v>
      </c>
      <c r="Q113" s="98">
        <v>2.4288380133507002E-2</v>
      </c>
      <c r="R113" s="98">
        <v>1.0102943067773778E-2</v>
      </c>
      <c r="S113" s="98">
        <v>2.3049430326551081E-2</v>
      </c>
      <c r="T113" s="98">
        <v>1.8670048551316258E-2</v>
      </c>
      <c r="U113" s="98">
        <v>1.7647465620982516E-2</v>
      </c>
      <c r="V113" s="98">
        <v>1.5874147277350002E-2</v>
      </c>
      <c r="W113" s="98">
        <v>1.6706336929578951E-2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0.47235206782546973</v>
      </c>
      <c r="C114" s="122">
        <f t="shared" si="21"/>
        <v>0.58690445991881801</v>
      </c>
      <c r="D114" s="122">
        <f t="shared" si="21"/>
        <v>0.43984311887060112</v>
      </c>
      <c r="E114" s="122">
        <f t="shared" si="21"/>
        <v>0.51583455566217629</v>
      </c>
      <c r="F114" s="122">
        <f t="shared" si="21"/>
        <v>0.24308930745168272</v>
      </c>
      <c r="G114" s="122">
        <f t="shared" si="21"/>
        <v>0.18370848730826375</v>
      </c>
      <c r="H114" s="122">
        <f t="shared" si="21"/>
        <v>0.12266449360701656</v>
      </c>
      <c r="I114" s="122">
        <f t="shared" si="21"/>
        <v>0.1122586713431511</v>
      </c>
      <c r="J114" s="122">
        <f t="shared" si="21"/>
        <v>8.4150499365454906E-2</v>
      </c>
      <c r="K114" s="122">
        <f t="shared" si="21"/>
        <v>3.824535403964275E-2</v>
      </c>
      <c r="L114" s="122">
        <f t="shared" si="21"/>
        <v>4.7498211168306596E-2</v>
      </c>
      <c r="M114" s="122">
        <f t="shared" si="21"/>
        <v>4.8089299936336399E-2</v>
      </c>
      <c r="N114" s="122">
        <f t="shared" si="21"/>
        <v>9.5056600472021163E-2</v>
      </c>
      <c r="O114" s="122">
        <f t="shared" si="21"/>
        <v>6.6540446891625582E-2</v>
      </c>
      <c r="P114" s="122">
        <f t="shared" si="21"/>
        <v>9.9051447811391496E-2</v>
      </c>
      <c r="Q114" s="122">
        <f t="shared" si="21"/>
        <v>0.19718743991354129</v>
      </c>
      <c r="R114" s="122">
        <f t="shared" si="21"/>
        <v>0.27572952238841092</v>
      </c>
      <c r="S114" s="122">
        <f t="shared" si="21"/>
        <v>0.31587940479694576</v>
      </c>
      <c r="T114" s="122">
        <f t="shared" si="21"/>
        <v>0.24653072958438013</v>
      </c>
      <c r="U114" s="122">
        <f t="shared" si="21"/>
        <v>0.3465712626656679</v>
      </c>
      <c r="V114" s="122">
        <f t="shared" si="21"/>
        <v>0.27854777607096914</v>
      </c>
      <c r="W114" s="122">
        <f t="shared" si="21"/>
        <v>0.2233238489225047</v>
      </c>
      <c r="DA114" s="130" t="s">
        <v>1575</v>
      </c>
    </row>
    <row r="115" spans="1:105" ht="12" customHeight="1" x14ac:dyDescent="0.25">
      <c r="A115" s="97" t="s">
        <v>53</v>
      </c>
      <c r="B115" s="98">
        <v>0.47235206782546973</v>
      </c>
      <c r="C115" s="98">
        <v>0.58690445991881801</v>
      </c>
      <c r="D115" s="98">
        <v>0.43984311887060112</v>
      </c>
      <c r="E115" s="98">
        <v>0.51583455566217629</v>
      </c>
      <c r="F115" s="98">
        <v>0.24308930745168272</v>
      </c>
      <c r="G115" s="98">
        <v>0.18370848730826375</v>
      </c>
      <c r="H115" s="98">
        <v>0.12266449360701656</v>
      </c>
      <c r="I115" s="98">
        <v>0.1122586713431511</v>
      </c>
      <c r="J115" s="98">
        <v>8.4150499365454906E-2</v>
      </c>
      <c r="K115" s="98">
        <v>3.824535403964275E-2</v>
      </c>
      <c r="L115" s="98">
        <v>4.7498211168306596E-2</v>
      </c>
      <c r="M115" s="98">
        <v>4.8089299936336399E-2</v>
      </c>
      <c r="N115" s="98">
        <v>9.5056600472021163E-2</v>
      </c>
      <c r="O115" s="98">
        <v>6.6540446891625582E-2</v>
      </c>
      <c r="P115" s="98">
        <v>9.9051447811391496E-2</v>
      </c>
      <c r="Q115" s="98">
        <v>0.19718743991354129</v>
      </c>
      <c r="R115" s="98">
        <v>0.27572952238841092</v>
      </c>
      <c r="S115" s="98">
        <v>0.31587940479694576</v>
      </c>
      <c r="T115" s="98">
        <v>0.24653072958438013</v>
      </c>
      <c r="U115" s="98">
        <v>0.3465712626656679</v>
      </c>
      <c r="V115" s="98">
        <v>0.27854777607096914</v>
      </c>
      <c r="W115" s="98">
        <v>0.2233238489225047</v>
      </c>
      <c r="DA115" s="63" t="s">
        <v>1576</v>
      </c>
    </row>
    <row r="116" spans="1:105" ht="12" customHeight="1" x14ac:dyDescent="0.25">
      <c r="A116" s="121" t="s">
        <v>55</v>
      </c>
      <c r="B116" s="122">
        <v>3.2902866885468618</v>
      </c>
      <c r="C116" s="122">
        <v>2.5989551602685221</v>
      </c>
      <c r="D116" s="122">
        <v>1.6377966074268056</v>
      </c>
      <c r="E116" s="122">
        <v>1.0841310400411159</v>
      </c>
      <c r="F116" s="122">
        <v>0.78390030745004347</v>
      </c>
      <c r="G116" s="122">
        <v>0.59772587906021957</v>
      </c>
      <c r="H116" s="122">
        <v>0.45158647700503263</v>
      </c>
      <c r="I116" s="122">
        <v>0.43408165895068895</v>
      </c>
      <c r="J116" s="122">
        <v>0.50525926550929945</v>
      </c>
      <c r="K116" s="122">
        <v>0.56918872389305175</v>
      </c>
      <c r="L116" s="122">
        <v>0.5676846407857904</v>
      </c>
      <c r="M116" s="122">
        <v>0.49714279595124555</v>
      </c>
      <c r="N116" s="122">
        <v>0.39629000511769247</v>
      </c>
      <c r="O116" s="122">
        <v>0.43424399952794956</v>
      </c>
      <c r="P116" s="122">
        <v>0.6147597714048878</v>
      </c>
      <c r="Q116" s="122">
        <v>0.69512529648792232</v>
      </c>
      <c r="R116" s="122">
        <v>0.77085892861180172</v>
      </c>
      <c r="S116" s="122">
        <v>0.87714327638318035</v>
      </c>
      <c r="T116" s="122">
        <v>0.84537229270041947</v>
      </c>
      <c r="U116" s="122">
        <v>0.83049881140604964</v>
      </c>
      <c r="V116" s="122">
        <v>0.73787613803814389</v>
      </c>
      <c r="W116" s="122">
        <v>0.76667337187994278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3.2389343241004988E-2</v>
      </c>
      <c r="C118" s="98">
        <v>2.5852884585655947E-2</v>
      </c>
      <c r="D118" s="98">
        <v>1.6490976032471995E-2</v>
      </c>
      <c r="E118" s="98">
        <v>1.1068616054056827E-2</v>
      </c>
      <c r="F118" s="98">
        <v>7.8408864612539604E-3</v>
      </c>
      <c r="G118" s="98">
        <v>6.1247423394628336E-3</v>
      </c>
      <c r="H118" s="98">
        <v>3.6316222995239553E-3</v>
      </c>
      <c r="I118" s="98">
        <v>1.8524227690233412E-3</v>
      </c>
      <c r="J118" s="98">
        <v>2.196871598614696E-3</v>
      </c>
      <c r="K118" s="98">
        <v>2.3484415332957901E-3</v>
      </c>
      <c r="L118" s="98">
        <v>2.227064732566579E-3</v>
      </c>
      <c r="M118" s="98">
        <v>1.7129350576315359E-3</v>
      </c>
      <c r="N118" s="98">
        <v>1.2225270580218496E-3</v>
      </c>
      <c r="O118" s="98">
        <v>2.6661849761812038E-3</v>
      </c>
      <c r="P118" s="98">
        <v>3.841245334767038E-3</v>
      </c>
      <c r="Q118" s="98">
        <v>3.62020709485927E-3</v>
      </c>
      <c r="R118" s="98">
        <v>3.5884819426574006E-3</v>
      </c>
      <c r="S118" s="98">
        <v>4.0519932397515548E-3</v>
      </c>
      <c r="T118" s="98">
        <v>3.8422441276642384E-3</v>
      </c>
      <c r="U118" s="98">
        <v>3.7742440970516553E-3</v>
      </c>
      <c r="V118" s="98">
        <v>3.7568413879191563E-3</v>
      </c>
      <c r="W118" s="98">
        <v>3.3690250707948265E-3</v>
      </c>
      <c r="DA118" s="63" t="s">
        <v>1579</v>
      </c>
    </row>
    <row r="119" spans="1:105" ht="12" customHeight="1" x14ac:dyDescent="0.25">
      <c r="A119" s="97" t="s">
        <v>123</v>
      </c>
      <c r="B119" s="98">
        <v>3.1286254555385514E-4</v>
      </c>
      <c r="C119" s="98">
        <v>3.1134798604102873E-4</v>
      </c>
      <c r="D119" s="98">
        <v>1.0938763346677449E-4</v>
      </c>
      <c r="E119" s="98">
        <v>1.0964148902984966E-4</v>
      </c>
      <c r="F119" s="98">
        <v>1.1231196496919461E-4</v>
      </c>
      <c r="G119" s="98">
        <v>1.13308615225612E-4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1.0044802046950635E-4</v>
      </c>
      <c r="C120" s="101">
        <v>9.9252977814889867E-5</v>
      </c>
      <c r="D120" s="101">
        <v>3.5712706150676635E-5</v>
      </c>
      <c r="E120" s="101">
        <v>3.4927125541511045E-5</v>
      </c>
      <c r="F120" s="101">
        <v>3.6370139795871113E-5</v>
      </c>
      <c r="G120" s="101">
        <v>4.085689545407185E-5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2.1241452508434882E-4</v>
      </c>
      <c r="C121" s="104">
        <v>2.1209500822613888E-4</v>
      </c>
      <c r="D121" s="104">
        <v>7.3674927316097851E-5</v>
      </c>
      <c r="E121" s="104">
        <v>7.4714363488338621E-5</v>
      </c>
      <c r="F121" s="104">
        <v>7.5941825173323494E-5</v>
      </c>
      <c r="G121" s="104">
        <v>7.2451719771540155E-5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1.47703557847831</v>
      </c>
      <c r="C122" s="101">
        <v>1.1670142595065676</v>
      </c>
      <c r="D122" s="101">
        <v>0.73432139343520486</v>
      </c>
      <c r="E122" s="101">
        <v>0.48703584362345964</v>
      </c>
      <c r="F122" s="101">
        <v>0.35176816783697407</v>
      </c>
      <c r="G122" s="101">
        <v>0.26578998832567718</v>
      </c>
      <c r="H122" s="101">
        <v>0.19529135383223373</v>
      </c>
      <c r="I122" s="101">
        <v>0.10758250935299288</v>
      </c>
      <c r="J122" s="101">
        <v>0.11875538693456986</v>
      </c>
      <c r="K122" s="101">
        <v>0.13910347010813795</v>
      </c>
      <c r="L122" s="101">
        <v>0.14210183985008851</v>
      </c>
      <c r="M122" s="101">
        <v>0.12295080328097741</v>
      </c>
      <c r="N122" s="101">
        <v>0.11629312801837116</v>
      </c>
      <c r="O122" s="101">
        <v>0.16973084628932905</v>
      </c>
      <c r="P122" s="101">
        <v>0.23162013805552328</v>
      </c>
      <c r="Q122" s="101">
        <v>0.23974380477216339</v>
      </c>
      <c r="R122" s="101">
        <v>0.25603851134179362</v>
      </c>
      <c r="S122" s="101">
        <v>0.27776286632981928</v>
      </c>
      <c r="T122" s="101">
        <v>0.25123560215801688</v>
      </c>
      <c r="U122" s="101">
        <v>0.24066653293526755</v>
      </c>
      <c r="V122" s="101">
        <v>0.20048676736082219</v>
      </c>
      <c r="W122" s="101">
        <v>0.2193793672071451</v>
      </c>
      <c r="DA122" s="131" t="s">
        <v>1583</v>
      </c>
    </row>
    <row r="123" spans="1:105" ht="12" customHeight="1" x14ac:dyDescent="0.25">
      <c r="A123" s="107" t="s">
        <v>121</v>
      </c>
      <c r="B123" s="104">
        <v>1.7805489042819929</v>
      </c>
      <c r="C123" s="104">
        <v>1.4057766681902579</v>
      </c>
      <c r="D123" s="104">
        <v>0.88687485032566182</v>
      </c>
      <c r="E123" s="104">
        <v>0.58591693887456975</v>
      </c>
      <c r="F123" s="104">
        <v>0.42417894118684624</v>
      </c>
      <c r="G123" s="104">
        <v>0.32569783977985389</v>
      </c>
      <c r="H123" s="104">
        <v>0.25266350087327494</v>
      </c>
      <c r="I123" s="104">
        <v>0.32464672682867274</v>
      </c>
      <c r="J123" s="104">
        <v>0.38430700697611492</v>
      </c>
      <c r="K123" s="104">
        <v>0.42773681225161797</v>
      </c>
      <c r="L123" s="104">
        <v>0.42335573620313527</v>
      </c>
      <c r="M123" s="104">
        <v>0.37247905761263661</v>
      </c>
      <c r="N123" s="104">
        <v>0.27877435004129947</v>
      </c>
      <c r="O123" s="104">
        <v>0.26184696826243931</v>
      </c>
      <c r="P123" s="104">
        <v>0.37929838801459742</v>
      </c>
      <c r="Q123" s="104">
        <v>0.45176128462089965</v>
      </c>
      <c r="R123" s="104">
        <v>0.51123193532735067</v>
      </c>
      <c r="S123" s="104">
        <v>0.59532841681360948</v>
      </c>
      <c r="T123" s="104">
        <v>0.59029444641473827</v>
      </c>
      <c r="U123" s="104">
        <v>0.5860580343737305</v>
      </c>
      <c r="V123" s="104">
        <v>0.53363252928940252</v>
      </c>
      <c r="W123" s="104">
        <v>0.54392497960200281</v>
      </c>
      <c r="DA123" s="132" t="s">
        <v>1584</v>
      </c>
    </row>
    <row r="124" spans="1:105" ht="12" customHeight="1" x14ac:dyDescent="0.25">
      <c r="A124" s="108" t="s">
        <v>53</v>
      </c>
      <c r="B124" s="98">
        <v>0.52897375437816996</v>
      </c>
      <c r="C124" s="98">
        <v>0.41440779790972382</v>
      </c>
      <c r="D124" s="98">
        <v>0.26727774795596776</v>
      </c>
      <c r="E124" s="98">
        <v>0.17150182987192031</v>
      </c>
      <c r="F124" s="98">
        <v>0.12658710354741692</v>
      </c>
      <c r="G124" s="98">
        <v>0.10844476446749479</v>
      </c>
      <c r="H124" s="98">
        <v>7.5362196504859508E-2</v>
      </c>
      <c r="I124" s="98">
        <v>9.6123979536291523E-2</v>
      </c>
      <c r="J124" s="98">
        <v>0.11195934578706357</v>
      </c>
      <c r="K124" s="98">
        <v>0.1255489644358608</v>
      </c>
      <c r="L124" s="98">
        <v>0.12499781164513246</v>
      </c>
      <c r="M124" s="98">
        <v>0.10782745332289477</v>
      </c>
      <c r="N124" s="98">
        <v>6.8053949894000113E-2</v>
      </c>
      <c r="O124" s="98">
        <v>6.7496362927265199E-2</v>
      </c>
      <c r="P124" s="98">
        <v>9.4926616545788392E-2</v>
      </c>
      <c r="Q124" s="98">
        <v>0.10736333397434235</v>
      </c>
      <c r="R124" s="98">
        <v>0.1392160570164391</v>
      </c>
      <c r="S124" s="98">
        <v>0.16481636930261423</v>
      </c>
      <c r="T124" s="98">
        <v>0.15838793672287932</v>
      </c>
      <c r="U124" s="98">
        <v>0.15075293544421112</v>
      </c>
      <c r="V124" s="98">
        <v>0.13369092736385299</v>
      </c>
      <c r="W124" s="98">
        <v>0.13745048751630595</v>
      </c>
      <c r="DA124" s="63" t="s">
        <v>1585</v>
      </c>
    </row>
    <row r="125" spans="1:105" ht="12" customHeight="1" x14ac:dyDescent="0.25">
      <c r="A125" s="108" t="s">
        <v>52</v>
      </c>
      <c r="B125" s="98">
        <v>1.251575149903823</v>
      </c>
      <c r="C125" s="98">
        <v>0.99136887028053411</v>
      </c>
      <c r="D125" s="98">
        <v>0.61959710236969412</v>
      </c>
      <c r="E125" s="98">
        <v>0.41441510900264938</v>
      </c>
      <c r="F125" s="98">
        <v>0.29759183763942931</v>
      </c>
      <c r="G125" s="98">
        <v>0.21725307531235907</v>
      </c>
      <c r="H125" s="98">
        <v>0.1773013043684154</v>
      </c>
      <c r="I125" s="98">
        <v>0.2285227472923812</v>
      </c>
      <c r="J125" s="98">
        <v>0.27234766118905135</v>
      </c>
      <c r="K125" s="98">
        <v>0.30218784781575719</v>
      </c>
      <c r="L125" s="98">
        <v>0.29835792455800281</v>
      </c>
      <c r="M125" s="98">
        <v>0.26465160428974183</v>
      </c>
      <c r="N125" s="98">
        <v>0.21072040014729937</v>
      </c>
      <c r="O125" s="98">
        <v>0.19435060533517409</v>
      </c>
      <c r="P125" s="98">
        <v>0.28437177146880904</v>
      </c>
      <c r="Q125" s="98">
        <v>0.34439795064655732</v>
      </c>
      <c r="R125" s="98">
        <v>0.3720158783109116</v>
      </c>
      <c r="S125" s="98">
        <v>0.4305120475109952</v>
      </c>
      <c r="T125" s="98">
        <v>0.43190650969185895</v>
      </c>
      <c r="U125" s="98">
        <v>0.43530509892951941</v>
      </c>
      <c r="V125" s="98">
        <v>0.39994160192554956</v>
      </c>
      <c r="W125" s="98">
        <v>0.40647449208569686</v>
      </c>
      <c r="DA125" s="63" t="s">
        <v>1586</v>
      </c>
    </row>
    <row r="126" spans="1:105" ht="12" customHeight="1" x14ac:dyDescent="0.25">
      <c r="A126" s="121" t="s">
        <v>54</v>
      </c>
      <c r="B126" s="122">
        <v>1.5506755907587069</v>
      </c>
      <c r="C126" s="122">
        <v>1.2095348035213724</v>
      </c>
      <c r="D126" s="122">
        <v>0.83581209551140345</v>
      </c>
      <c r="E126" s="122">
        <v>0.53848197434649625</v>
      </c>
      <c r="F126" s="122">
        <v>0.40422586502901631</v>
      </c>
      <c r="G126" s="122">
        <v>0.30887856258762031</v>
      </c>
      <c r="H126" s="122">
        <v>0.23605581186904109</v>
      </c>
      <c r="I126" s="122">
        <v>0.23120908678597321</v>
      </c>
      <c r="J126" s="122">
        <v>0.25338079104740896</v>
      </c>
      <c r="K126" s="122">
        <v>0.27720718078007972</v>
      </c>
      <c r="L126" s="122">
        <v>0.27098551941395477</v>
      </c>
      <c r="M126" s="122">
        <v>0.22707279089703566</v>
      </c>
      <c r="N126" s="122">
        <v>0.18289733170340258</v>
      </c>
      <c r="O126" s="122">
        <v>0.21477268446484821</v>
      </c>
      <c r="P126" s="122">
        <v>0.3083291632269145</v>
      </c>
      <c r="Q126" s="122">
        <v>0.34382367918882317</v>
      </c>
      <c r="R126" s="122">
        <v>0.37832742122737317</v>
      </c>
      <c r="S126" s="122">
        <v>0.42917164902102983</v>
      </c>
      <c r="T126" s="122">
        <v>0.44511423363148511</v>
      </c>
      <c r="U126" s="122">
        <v>0.44980715920320513</v>
      </c>
      <c r="V126" s="122">
        <v>0.45845895114187796</v>
      </c>
      <c r="W126" s="122">
        <v>0.43249122266445972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8.3980774401420155E-2</v>
      </c>
      <c r="C128" s="98">
        <v>6.7567223929863016E-2</v>
      </c>
      <c r="D128" s="98">
        <v>4.3852711803490596E-2</v>
      </c>
      <c r="E128" s="98">
        <v>2.8185524221249772E-2</v>
      </c>
      <c r="F128" s="98">
        <v>2.2496308350236156E-2</v>
      </c>
      <c r="G128" s="98">
        <v>1.6295390599017377E-2</v>
      </c>
      <c r="H128" s="98">
        <v>1.2712908363993022E-2</v>
      </c>
      <c r="I128" s="98">
        <v>1.4541736341792146E-2</v>
      </c>
      <c r="J128" s="98">
        <v>1.5983447243858948E-2</v>
      </c>
      <c r="K128" s="98">
        <v>1.4539394446635072E-2</v>
      </c>
      <c r="L128" s="98">
        <v>1.8247683956821054E-2</v>
      </c>
      <c r="M128" s="98">
        <v>1.5178353067880797E-2</v>
      </c>
      <c r="N128" s="98">
        <v>4.3705737551435128E-3</v>
      </c>
      <c r="O128" s="98">
        <v>3.3356507386900935E-2</v>
      </c>
      <c r="P128" s="98">
        <v>5.258303049725966E-2</v>
      </c>
      <c r="Q128" s="98">
        <v>5.4831295262302432E-2</v>
      </c>
      <c r="R128" s="98">
        <v>5.5033144777912719E-2</v>
      </c>
      <c r="S128" s="98">
        <v>6.7796349946255177E-2</v>
      </c>
      <c r="T128" s="98">
        <v>8.9974710774869904E-2</v>
      </c>
      <c r="U128" s="98">
        <v>0.10101790717790153</v>
      </c>
      <c r="V128" s="98">
        <v>0.11507913088667832</v>
      </c>
      <c r="W128" s="98">
        <v>0.11833977518226672</v>
      </c>
      <c r="DA128" s="63" t="s">
        <v>1589</v>
      </c>
    </row>
    <row r="129" spans="1:105" ht="12" customHeight="1" x14ac:dyDescent="0.25">
      <c r="A129" s="109" t="s">
        <v>120</v>
      </c>
      <c r="B129" s="33">
        <v>1.4666948163572866</v>
      </c>
      <c r="C129" s="33">
        <v>1.1419675795915094</v>
      </c>
      <c r="D129" s="33">
        <v>0.79195938370791286</v>
      </c>
      <c r="E129" s="33">
        <v>0.51029645012524649</v>
      </c>
      <c r="F129" s="33">
        <v>0.38172955667878017</v>
      </c>
      <c r="G129" s="33">
        <v>0.29258317198860295</v>
      </c>
      <c r="H129" s="33">
        <v>0.22334290350504807</v>
      </c>
      <c r="I129" s="33">
        <v>0.21666735044418106</v>
      </c>
      <c r="J129" s="33">
        <v>0.23739734380355001</v>
      </c>
      <c r="K129" s="33">
        <v>0.26266778633344467</v>
      </c>
      <c r="L129" s="33">
        <v>0.25273783545713374</v>
      </c>
      <c r="M129" s="33">
        <v>0.21189443782915487</v>
      </c>
      <c r="N129" s="33">
        <v>0.17852675794825906</v>
      </c>
      <c r="O129" s="33">
        <v>0.18141617707794727</v>
      </c>
      <c r="P129" s="33">
        <v>0.25574613272965485</v>
      </c>
      <c r="Q129" s="33">
        <v>0.28899238392652077</v>
      </c>
      <c r="R129" s="33">
        <v>0.32329427644946046</v>
      </c>
      <c r="S129" s="33">
        <v>0.36137529907477467</v>
      </c>
      <c r="T129" s="33">
        <v>0.35513952285661521</v>
      </c>
      <c r="U129" s="33">
        <v>0.34878925202530359</v>
      </c>
      <c r="V129" s="33">
        <v>0.34337982025519964</v>
      </c>
      <c r="W129" s="33">
        <v>0.31415144748219298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14.332347917439359</v>
      </c>
      <c r="C131" s="117">
        <f t="shared" si="22"/>
        <v>13.212642868116207</v>
      </c>
      <c r="D131" s="117">
        <f t="shared" si="22"/>
        <v>6.0150887357992193</v>
      </c>
      <c r="E131" s="117">
        <f t="shared" si="22"/>
        <v>5.2897555955951772</v>
      </c>
      <c r="F131" s="117">
        <f t="shared" si="22"/>
        <v>4.2757056340899204</v>
      </c>
      <c r="G131" s="117">
        <f t="shared" si="22"/>
        <v>3.6697237617263037</v>
      </c>
      <c r="H131" s="117">
        <f t="shared" si="22"/>
        <v>1.5378024159983235</v>
      </c>
      <c r="I131" s="117">
        <f t="shared" si="22"/>
        <v>1.7614973943567507</v>
      </c>
      <c r="J131" s="117">
        <f t="shared" si="22"/>
        <v>4.0977428658229016</v>
      </c>
      <c r="K131" s="117">
        <f t="shared" si="22"/>
        <v>2.842540564360895</v>
      </c>
      <c r="L131" s="117">
        <f t="shared" si="22"/>
        <v>2.7202520168069499</v>
      </c>
      <c r="M131" s="117">
        <f t="shared" si="22"/>
        <v>3.2700949595899411</v>
      </c>
      <c r="N131" s="117">
        <f t="shared" si="22"/>
        <v>0.9654567228519576</v>
      </c>
      <c r="O131" s="117">
        <f t="shared" si="22"/>
        <v>1.274219839621356</v>
      </c>
      <c r="P131" s="117">
        <f t="shared" si="22"/>
        <v>2.9154302656074442</v>
      </c>
      <c r="Q131" s="117">
        <f t="shared" si="22"/>
        <v>4.510705478333799</v>
      </c>
      <c r="R131" s="117">
        <f t="shared" ref="R131:V131" si="23">R132+R135+R137+R147</f>
        <v>3.1203466732662943</v>
      </c>
      <c r="S131" s="117">
        <f t="shared" si="23"/>
        <v>5.036046768809304</v>
      </c>
      <c r="T131" s="117">
        <f t="shared" si="23"/>
        <v>4.2607770748710907</v>
      </c>
      <c r="U131" s="117">
        <f t="shared" si="23"/>
        <v>4.4964228008789711</v>
      </c>
      <c r="V131" s="117">
        <f t="shared" si="23"/>
        <v>3.9877259712509687</v>
      </c>
      <c r="W131" s="117">
        <f t="shared" ref="W131" si="24">W132+W135+W137+W147</f>
        <v>3.9292523213191242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9.9560276120638918</v>
      </c>
      <c r="C132" s="122">
        <f t="shared" si="25"/>
        <v>9.3633397794326356</v>
      </c>
      <c r="D132" s="122">
        <f t="shared" si="25"/>
        <v>3.3935896386150599</v>
      </c>
      <c r="E132" s="122">
        <f t="shared" si="25"/>
        <v>3.1419635081243236</v>
      </c>
      <c r="F132" s="122">
        <f t="shared" si="25"/>
        <v>2.9437034123008332</v>
      </c>
      <c r="G132" s="122">
        <f t="shared" si="25"/>
        <v>2.649149366619719</v>
      </c>
      <c r="H132" s="122">
        <f t="shared" si="25"/>
        <v>0.76444091600765307</v>
      </c>
      <c r="I132" s="122">
        <f t="shared" si="25"/>
        <v>0.97724369707160263</v>
      </c>
      <c r="J132" s="122">
        <f t="shared" si="25"/>
        <v>3.2953673200693521</v>
      </c>
      <c r="K132" s="122">
        <f t="shared" si="25"/>
        <v>2.0689010644978478</v>
      </c>
      <c r="L132" s="122">
        <f t="shared" si="25"/>
        <v>1.9222289790865308</v>
      </c>
      <c r="M132" s="122">
        <f t="shared" si="25"/>
        <v>2.5574217941953368</v>
      </c>
      <c r="N132" s="122">
        <f t="shared" si="25"/>
        <v>0.22754116647343048</v>
      </c>
      <c r="O132" s="122">
        <f t="shared" si="25"/>
        <v>0.56157069970687679</v>
      </c>
      <c r="P132" s="122">
        <f t="shared" si="25"/>
        <v>1.866434560378893</v>
      </c>
      <c r="Q132" s="122">
        <f t="shared" si="25"/>
        <v>3.0208462834640706</v>
      </c>
      <c r="R132" s="122">
        <f t="shared" ref="R132:V132" si="26">SUM(R133:R134)</f>
        <v>1.2641462232691014</v>
      </c>
      <c r="S132" s="122">
        <f t="shared" si="26"/>
        <v>2.8945576219008204</v>
      </c>
      <c r="T132" s="122">
        <f t="shared" si="26"/>
        <v>2.354799484753523</v>
      </c>
      <c r="U132" s="122">
        <f t="shared" si="26"/>
        <v>2.2335647904995444</v>
      </c>
      <c r="V132" s="122">
        <f t="shared" si="26"/>
        <v>2.0140264980704576</v>
      </c>
      <c r="W132" s="122">
        <f t="shared" ref="W132" si="27">SUM(W133:W134)</f>
        <v>2.1221829775839312</v>
      </c>
      <c r="DA132" s="130" t="s">
        <v>1740</v>
      </c>
    </row>
    <row r="133" spans="1:105" ht="12" customHeight="1" x14ac:dyDescent="0.25">
      <c r="A133" s="97" t="s">
        <v>51</v>
      </c>
      <c r="B133" s="98">
        <v>9.8605420382936089</v>
      </c>
      <c r="C133" s="98">
        <v>9.2772158287025466</v>
      </c>
      <c r="D133" s="98">
        <v>3.3614549452584899</v>
      </c>
      <c r="E133" s="98">
        <v>3.1139107572742826</v>
      </c>
      <c r="F133" s="98">
        <v>2.9157223656578699</v>
      </c>
      <c r="G133" s="98">
        <v>2.6243223004747613</v>
      </c>
      <c r="H133" s="98">
        <v>0.75745843301658888</v>
      </c>
      <c r="I133" s="98">
        <v>0.9688718159671168</v>
      </c>
      <c r="J133" s="98">
        <v>3.2670655963843163</v>
      </c>
      <c r="K133" s="98">
        <v>2.0502805278949543</v>
      </c>
      <c r="L133" s="98">
        <v>1.9058906989871964</v>
      </c>
      <c r="M133" s="98">
        <v>2.5357503514197841</v>
      </c>
      <c r="N133" s="98">
        <v>0.22582517162398749</v>
      </c>
      <c r="O133" s="98">
        <v>0.55692584669061995</v>
      </c>
      <c r="P133" s="98">
        <v>1.8505518360468662</v>
      </c>
      <c r="Q133" s="98">
        <v>2.9965579033305634</v>
      </c>
      <c r="R133" s="98">
        <v>1.2540432802013277</v>
      </c>
      <c r="S133" s="98">
        <v>2.8715081915742693</v>
      </c>
      <c r="T133" s="98">
        <v>2.3361294362022069</v>
      </c>
      <c r="U133" s="98">
        <v>2.215917324878562</v>
      </c>
      <c r="V133" s="98">
        <v>1.9981523507931078</v>
      </c>
      <c r="W133" s="98">
        <v>2.1054766406543521</v>
      </c>
      <c r="DA133" s="63" t="s">
        <v>1741</v>
      </c>
    </row>
    <row r="134" spans="1:105" ht="12" customHeight="1" x14ac:dyDescent="0.25">
      <c r="A134" s="97" t="s">
        <v>53</v>
      </c>
      <c r="B134" s="98">
        <v>9.5485573770282189E-2</v>
      </c>
      <c r="C134" s="98">
        <v>8.6123950730089882E-2</v>
      </c>
      <c r="D134" s="98">
        <v>3.2134693356570015E-2</v>
      </c>
      <c r="E134" s="98">
        <v>2.8052750850040789E-2</v>
      </c>
      <c r="F134" s="98">
        <v>2.7981046642963449E-2</v>
      </c>
      <c r="G134" s="98">
        <v>2.4827066144957603E-2</v>
      </c>
      <c r="H134" s="98">
        <v>6.9824829910641898E-3</v>
      </c>
      <c r="I134" s="98">
        <v>8.3718811044858205E-3</v>
      </c>
      <c r="J134" s="98">
        <v>2.830172368503598E-2</v>
      </c>
      <c r="K134" s="98">
        <v>1.8620536602893444E-2</v>
      </c>
      <c r="L134" s="98">
        <v>1.6338280099334447E-2</v>
      </c>
      <c r="M134" s="98">
        <v>2.1671442775552562E-2</v>
      </c>
      <c r="N134" s="98">
        <v>1.7159948494429953E-3</v>
      </c>
      <c r="O134" s="98">
        <v>4.6448530162568362E-3</v>
      </c>
      <c r="P134" s="98">
        <v>1.5882724332026674E-2</v>
      </c>
      <c r="Q134" s="98">
        <v>2.4288380133507002E-2</v>
      </c>
      <c r="R134" s="98">
        <v>1.0102943067773778E-2</v>
      </c>
      <c r="S134" s="98">
        <v>2.3049430326551081E-2</v>
      </c>
      <c r="T134" s="98">
        <v>1.8670048551316258E-2</v>
      </c>
      <c r="U134" s="98">
        <v>1.7647465620982516E-2</v>
      </c>
      <c r="V134" s="98">
        <v>1.5874147277350002E-2</v>
      </c>
      <c r="W134" s="98">
        <v>1.6706336929578951E-2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0.80750008583144939</v>
      </c>
      <c r="C135" s="122">
        <f t="shared" si="28"/>
        <v>1.0406763821043361</v>
      </c>
      <c r="D135" s="122">
        <f t="shared" si="28"/>
        <v>0.7996637808805146</v>
      </c>
      <c r="E135" s="122">
        <f t="shared" si="28"/>
        <v>0.95082550839248292</v>
      </c>
      <c r="F135" s="122">
        <f t="shared" si="28"/>
        <v>0.45671338935073003</v>
      </c>
      <c r="G135" s="122">
        <f t="shared" si="28"/>
        <v>0.35658326216628039</v>
      </c>
      <c r="H135" s="122">
        <f t="shared" si="28"/>
        <v>0.25723854668608959</v>
      </c>
      <c r="I135" s="122">
        <f t="shared" si="28"/>
        <v>0.25599577273585672</v>
      </c>
      <c r="J135" s="122">
        <f t="shared" si="28"/>
        <v>0.19673825609612838</v>
      </c>
      <c r="K135" s="122">
        <f t="shared" si="28"/>
        <v>9.8599068394694983E-2</v>
      </c>
      <c r="L135" s="122">
        <f t="shared" si="28"/>
        <v>0.1303938281130991</v>
      </c>
      <c r="M135" s="122">
        <f t="shared" si="28"/>
        <v>0.13432196803088128</v>
      </c>
      <c r="N135" s="122">
        <f t="shared" si="28"/>
        <v>0.2720227528450524</v>
      </c>
      <c r="O135" s="122">
        <f t="shared" si="28"/>
        <v>0.20279589195531555</v>
      </c>
      <c r="P135" s="122">
        <f t="shared" si="28"/>
        <v>0.31785651935817849</v>
      </c>
      <c r="Q135" s="122">
        <f t="shared" si="28"/>
        <v>0.65563164729696943</v>
      </c>
      <c r="R135" s="122">
        <f t="shared" si="28"/>
        <v>0.93239630566156451</v>
      </c>
      <c r="S135" s="122">
        <f t="shared" si="28"/>
        <v>1.0829916651639093</v>
      </c>
      <c r="T135" s="122">
        <f t="shared" si="28"/>
        <v>0.8563379905777414</v>
      </c>
      <c r="U135" s="122">
        <f t="shared" si="28"/>
        <v>1.2138373349419314</v>
      </c>
      <c r="V135" s="122">
        <f t="shared" si="28"/>
        <v>0.98665826259478151</v>
      </c>
      <c r="W135" s="122">
        <f t="shared" si="28"/>
        <v>0.80416072771921543</v>
      </c>
      <c r="DA135" s="130" t="s">
        <v>1743</v>
      </c>
    </row>
    <row r="136" spans="1:105" ht="12" customHeight="1" x14ac:dyDescent="0.25">
      <c r="A136" s="97" t="s">
        <v>53</v>
      </c>
      <c r="B136" s="98">
        <v>0.80750008583144939</v>
      </c>
      <c r="C136" s="98">
        <v>1.0406763821043361</v>
      </c>
      <c r="D136" s="98">
        <v>0.7996637808805146</v>
      </c>
      <c r="E136" s="98">
        <v>0.95082550839248292</v>
      </c>
      <c r="F136" s="98">
        <v>0.45671338935073003</v>
      </c>
      <c r="G136" s="98">
        <v>0.35658326216628039</v>
      </c>
      <c r="H136" s="98">
        <v>0.25723854668608959</v>
      </c>
      <c r="I136" s="98">
        <v>0.25599577273585672</v>
      </c>
      <c r="J136" s="98">
        <v>0.19673825609612838</v>
      </c>
      <c r="K136" s="98">
        <v>9.8599068394694983E-2</v>
      </c>
      <c r="L136" s="98">
        <v>0.1303938281130991</v>
      </c>
      <c r="M136" s="98">
        <v>0.13432196803088128</v>
      </c>
      <c r="N136" s="98">
        <v>0.2720227528450524</v>
      </c>
      <c r="O136" s="98">
        <v>0.20279589195531555</v>
      </c>
      <c r="P136" s="98">
        <v>0.31785651935817849</v>
      </c>
      <c r="Q136" s="98">
        <v>0.65563164729696943</v>
      </c>
      <c r="R136" s="98">
        <v>0.93239630566156451</v>
      </c>
      <c r="S136" s="98">
        <v>1.0829916651639093</v>
      </c>
      <c r="T136" s="98">
        <v>0.8563379905777414</v>
      </c>
      <c r="U136" s="98">
        <v>1.2138373349419314</v>
      </c>
      <c r="V136" s="98">
        <v>0.98665826259478151</v>
      </c>
      <c r="W136" s="98">
        <v>0.80416072771921543</v>
      </c>
      <c r="DA136" s="63" t="s">
        <v>1744</v>
      </c>
    </row>
    <row r="137" spans="1:105" ht="12" customHeight="1" x14ac:dyDescent="0.25">
      <c r="A137" s="121" t="s">
        <v>55</v>
      </c>
      <c r="B137" s="122">
        <v>2.4379189633735638</v>
      </c>
      <c r="C137" s="122">
        <v>1.9268349471819199</v>
      </c>
      <c r="D137" s="122">
        <v>1.2120638542437367</v>
      </c>
      <c r="E137" s="122">
        <v>0.80410367943909145</v>
      </c>
      <c r="F137" s="122">
        <v>0.5805815042816076</v>
      </c>
      <c r="G137" s="122">
        <v>0.43866076571618523</v>
      </c>
      <c r="H137" s="122">
        <v>0.34128093457308367</v>
      </c>
      <c r="I137" s="122">
        <v>0.35476705604629966</v>
      </c>
      <c r="J137" s="122">
        <v>0.41545380114196084</v>
      </c>
      <c r="K137" s="122">
        <v>0.46640268553407604</v>
      </c>
      <c r="L137" s="122">
        <v>0.464229345291572</v>
      </c>
      <c r="M137" s="122">
        <v>0.40787806079264671</v>
      </c>
      <c r="N137" s="122">
        <v>0.32663018064753413</v>
      </c>
      <c r="O137" s="122">
        <v>0.34926615317893239</v>
      </c>
      <c r="P137" s="122">
        <v>0.50047073045826673</v>
      </c>
      <c r="Q137" s="122">
        <v>0.57539617236293283</v>
      </c>
      <c r="R137" s="122">
        <v>0.63689872646726564</v>
      </c>
      <c r="S137" s="122">
        <v>0.73152605970848439</v>
      </c>
      <c r="T137" s="122">
        <v>0.7127391054542227</v>
      </c>
      <c r="U137" s="122">
        <v>0.70784519644733157</v>
      </c>
      <c r="V137" s="122">
        <v>0.63789100820072209</v>
      </c>
      <c r="W137" s="122">
        <v>0.66906684618653223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1.6850888349156923E-2</v>
      </c>
      <c r="C139" s="98">
        <v>1.3450228626587339E-2</v>
      </c>
      <c r="D139" s="98">
        <v>8.5795995869407445E-3</v>
      </c>
      <c r="E139" s="98">
        <v>5.7585611390374757E-3</v>
      </c>
      <c r="F139" s="98">
        <v>4.0793016806137308E-3</v>
      </c>
      <c r="G139" s="98">
        <v>3.1864600823082335E-3</v>
      </c>
      <c r="H139" s="98">
        <v>1.9304444270680659E-3</v>
      </c>
      <c r="I139" s="98">
        <v>1.0193550877772187E-3</v>
      </c>
      <c r="J139" s="98">
        <v>1.2099283394555651E-3</v>
      </c>
      <c r="K139" s="98">
        <v>1.2934055711225072E-3</v>
      </c>
      <c r="L139" s="98">
        <v>1.2294249240493338E-3</v>
      </c>
      <c r="M139" s="98">
        <v>9.4600684454751644E-4</v>
      </c>
      <c r="N139" s="98">
        <v>6.9224170532482135E-4</v>
      </c>
      <c r="O139" s="98">
        <v>1.6233374115248297E-3</v>
      </c>
      <c r="P139" s="98">
        <v>2.3902346042049081E-3</v>
      </c>
      <c r="Q139" s="98">
        <v>2.27488351305297E-3</v>
      </c>
      <c r="R139" s="98">
        <v>2.2549479061105908E-3</v>
      </c>
      <c r="S139" s="98">
        <v>2.5903171326150387E-3</v>
      </c>
      <c r="T139" s="98">
        <v>2.4968196164382355E-3</v>
      </c>
      <c r="U139" s="98">
        <v>2.5418750008140947E-3</v>
      </c>
      <c r="V139" s="98">
        <v>2.6254356422385139E-3</v>
      </c>
      <c r="W139" s="98">
        <v>2.4719867225711802E-3</v>
      </c>
      <c r="DA139" s="63" t="s">
        <v>1747</v>
      </c>
    </row>
    <row r="140" spans="1:105" ht="12" customHeight="1" x14ac:dyDescent="0.25">
      <c r="A140" s="97" t="s">
        <v>123</v>
      </c>
      <c r="B140" s="98">
        <v>2.6467363899199348E-4</v>
      </c>
      <c r="C140" s="98">
        <v>2.6373238892370946E-4</v>
      </c>
      <c r="D140" s="98">
        <v>9.2254829338607312E-5</v>
      </c>
      <c r="E140" s="98">
        <v>9.2885559133697678E-5</v>
      </c>
      <c r="F140" s="98">
        <v>9.4863763799345375E-5</v>
      </c>
      <c r="G140" s="98">
        <v>9.3707939092410201E-5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5.2259113907644671E-5</v>
      </c>
      <c r="C141" s="101">
        <v>5.1637380697570555E-5</v>
      </c>
      <c r="D141" s="101">
        <v>1.857990202250946E-5</v>
      </c>
      <c r="E141" s="101">
        <v>1.8171195645359057E-5</v>
      </c>
      <c r="F141" s="101">
        <v>1.8921938626021885E-5</v>
      </c>
      <c r="G141" s="101">
        <v>2.1256219320870043E-5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2.1241452508434882E-4</v>
      </c>
      <c r="C142" s="104">
        <v>2.1209500822613888E-4</v>
      </c>
      <c r="D142" s="104">
        <v>7.3674927316097851E-5</v>
      </c>
      <c r="E142" s="104">
        <v>7.4714363488338621E-5</v>
      </c>
      <c r="F142" s="104">
        <v>7.5941825173323494E-5</v>
      </c>
      <c r="G142" s="104">
        <v>7.2451719771540155E-5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0.86090911867350428</v>
      </c>
      <c r="C143" s="101">
        <v>0.68020921924323507</v>
      </c>
      <c r="D143" s="101">
        <v>0.4280086362555317</v>
      </c>
      <c r="E143" s="101">
        <v>0.28387508398968236</v>
      </c>
      <c r="F143" s="101">
        <v>0.20503258537747526</v>
      </c>
      <c r="G143" s="101">
        <v>0.15491910143250481</v>
      </c>
      <c r="H143" s="101">
        <v>0.11688791968447237</v>
      </c>
      <c r="I143" s="101">
        <v>6.607748318008555E-2</v>
      </c>
      <c r="J143" s="101">
        <v>7.2963958865684006E-2</v>
      </c>
      <c r="K143" s="101">
        <v>8.5580723398724273E-2</v>
      </c>
      <c r="L143" s="101">
        <v>8.7572720915961702E-2</v>
      </c>
      <c r="M143" s="101">
        <v>7.5788813637516356E-2</v>
      </c>
      <c r="N143" s="101">
        <v>7.2876411808557737E-2</v>
      </c>
      <c r="O143" s="101">
        <v>0.10986785231664066</v>
      </c>
      <c r="P143" s="101">
        <v>0.15162022816014206</v>
      </c>
      <c r="Q143" s="101">
        <v>0.15754718017333094</v>
      </c>
      <c r="R143" s="101">
        <v>0.16937438394985257</v>
      </c>
      <c r="S143" s="101">
        <v>0.18638911023181379</v>
      </c>
      <c r="T143" s="101">
        <v>0.16963221061654482</v>
      </c>
      <c r="U143" s="101">
        <v>0.16524253000931471</v>
      </c>
      <c r="V143" s="101">
        <v>0.14081161827287786</v>
      </c>
      <c r="W143" s="101">
        <v>0.16058689098953155</v>
      </c>
      <c r="DA143" s="131" t="s">
        <v>1751</v>
      </c>
    </row>
    <row r="144" spans="1:105" ht="12" customHeight="1" x14ac:dyDescent="0.25">
      <c r="A144" s="107" t="s">
        <v>121</v>
      </c>
      <c r="B144" s="104">
        <v>1.5598942827119109</v>
      </c>
      <c r="C144" s="104">
        <v>1.2329117669231739</v>
      </c>
      <c r="D144" s="104">
        <v>0.77538336357192572</v>
      </c>
      <c r="E144" s="104">
        <v>0.51437714875123786</v>
      </c>
      <c r="F144" s="104">
        <v>0.37137475345971921</v>
      </c>
      <c r="G144" s="104">
        <v>0.28046149626227979</v>
      </c>
      <c r="H144" s="104">
        <v>0.22246257046154322</v>
      </c>
      <c r="I144" s="104">
        <v>0.28767021777843688</v>
      </c>
      <c r="J144" s="104">
        <v>0.34127991393682128</v>
      </c>
      <c r="K144" s="104">
        <v>0.37952855656422924</v>
      </c>
      <c r="L144" s="104">
        <v>0.375427199451561</v>
      </c>
      <c r="M144" s="104">
        <v>0.33114324031058284</v>
      </c>
      <c r="N144" s="104">
        <v>0.2530615271336516</v>
      </c>
      <c r="O144" s="104">
        <v>0.2377749634507669</v>
      </c>
      <c r="P144" s="104">
        <v>0.3464602676939198</v>
      </c>
      <c r="Q144" s="104">
        <v>0.41557410867654898</v>
      </c>
      <c r="R144" s="104">
        <v>0.46526939461130246</v>
      </c>
      <c r="S144" s="104">
        <v>0.54254663234405553</v>
      </c>
      <c r="T144" s="104">
        <v>0.54061007522123961</v>
      </c>
      <c r="U144" s="104">
        <v>0.54006079143720276</v>
      </c>
      <c r="V144" s="104">
        <v>0.49445395428560568</v>
      </c>
      <c r="W144" s="104">
        <v>0.50600796847442953</v>
      </c>
      <c r="DA144" s="132" t="s">
        <v>1752</v>
      </c>
    </row>
    <row r="145" spans="1:105" ht="12" customHeight="1" x14ac:dyDescent="0.25">
      <c r="A145" s="108" t="s">
        <v>53</v>
      </c>
      <c r="B145" s="98">
        <v>0.30831913280808793</v>
      </c>
      <c r="C145" s="98">
        <v>0.24154289664263973</v>
      </c>
      <c r="D145" s="98">
        <v>0.15578626120223157</v>
      </c>
      <c r="E145" s="98">
        <v>9.9962039748588472E-2</v>
      </c>
      <c r="F145" s="98">
        <v>7.3782915820289896E-2</v>
      </c>
      <c r="G145" s="98">
        <v>6.3208420949920727E-2</v>
      </c>
      <c r="H145" s="98">
        <v>4.5161266093127816E-2</v>
      </c>
      <c r="I145" s="98">
        <v>5.9147470486055669E-2</v>
      </c>
      <c r="J145" s="98">
        <v>6.8932252747769929E-2</v>
      </c>
      <c r="K145" s="98">
        <v>7.7340708748472028E-2</v>
      </c>
      <c r="L145" s="98">
        <v>7.7069274893558165E-2</v>
      </c>
      <c r="M145" s="98">
        <v>6.6491636020841002E-2</v>
      </c>
      <c r="N145" s="98">
        <v>4.2341126986352236E-2</v>
      </c>
      <c r="O145" s="98">
        <v>4.3424358115592809E-2</v>
      </c>
      <c r="P145" s="98">
        <v>6.208849622511077E-2</v>
      </c>
      <c r="Q145" s="98">
        <v>7.1176158029991651E-2</v>
      </c>
      <c r="R145" s="98">
        <v>9.3253516300390873E-2</v>
      </c>
      <c r="S145" s="98">
        <v>0.11203458483306028</v>
      </c>
      <c r="T145" s="98">
        <v>0.10870356552938062</v>
      </c>
      <c r="U145" s="98">
        <v>0.10475569250768332</v>
      </c>
      <c r="V145" s="98">
        <v>9.4512352360056145E-2</v>
      </c>
      <c r="W145" s="98">
        <v>9.9533476388732639E-2</v>
      </c>
      <c r="DA145" s="63" t="s">
        <v>1753</v>
      </c>
    </row>
    <row r="146" spans="1:105" ht="12" customHeight="1" x14ac:dyDescent="0.25">
      <c r="A146" s="108" t="s">
        <v>52</v>
      </c>
      <c r="B146" s="98">
        <v>1.251575149903823</v>
      </c>
      <c r="C146" s="98">
        <v>0.99136887028053411</v>
      </c>
      <c r="D146" s="98">
        <v>0.61959710236969412</v>
      </c>
      <c r="E146" s="98">
        <v>0.41441510900264938</v>
      </c>
      <c r="F146" s="98">
        <v>0.29759183763942931</v>
      </c>
      <c r="G146" s="98">
        <v>0.21725307531235907</v>
      </c>
      <c r="H146" s="98">
        <v>0.1773013043684154</v>
      </c>
      <c r="I146" s="98">
        <v>0.2285227472923812</v>
      </c>
      <c r="J146" s="98">
        <v>0.27234766118905135</v>
      </c>
      <c r="K146" s="98">
        <v>0.30218784781575719</v>
      </c>
      <c r="L146" s="98">
        <v>0.29835792455800281</v>
      </c>
      <c r="M146" s="98">
        <v>0.26465160428974183</v>
      </c>
      <c r="N146" s="98">
        <v>0.21072040014729937</v>
      </c>
      <c r="O146" s="98">
        <v>0.19435060533517409</v>
      </c>
      <c r="P146" s="98">
        <v>0.28437177146880904</v>
      </c>
      <c r="Q146" s="98">
        <v>0.34439795064655732</v>
      </c>
      <c r="R146" s="98">
        <v>0.3720158783109116</v>
      </c>
      <c r="S146" s="98">
        <v>0.4305120475109952</v>
      </c>
      <c r="T146" s="98">
        <v>0.43190650969185895</v>
      </c>
      <c r="U146" s="98">
        <v>0.43530509892951941</v>
      </c>
      <c r="V146" s="98">
        <v>0.39994160192554956</v>
      </c>
      <c r="W146" s="98">
        <v>0.40647449208569686</v>
      </c>
      <c r="DA146" s="63" t="s">
        <v>1754</v>
      </c>
    </row>
    <row r="147" spans="1:105" ht="12" customHeight="1" x14ac:dyDescent="0.25">
      <c r="A147" s="121" t="s">
        <v>54</v>
      </c>
      <c r="B147" s="122">
        <v>1.1309012561704532</v>
      </c>
      <c r="C147" s="122">
        <v>0.88179175939731524</v>
      </c>
      <c r="D147" s="122">
        <v>0.60977146205990818</v>
      </c>
      <c r="E147" s="122">
        <v>0.39286289963927917</v>
      </c>
      <c r="F147" s="122">
        <v>0.29470732815674927</v>
      </c>
      <c r="G147" s="122">
        <v>0.22533036722411909</v>
      </c>
      <c r="H147" s="122">
        <v>0.17484201873149716</v>
      </c>
      <c r="I147" s="122">
        <v>0.17349086850299159</v>
      </c>
      <c r="J147" s="122">
        <v>0.19018348851546005</v>
      </c>
      <c r="K147" s="122">
        <v>0.20863774593427617</v>
      </c>
      <c r="L147" s="122">
        <v>0.20339986431574797</v>
      </c>
      <c r="M147" s="122">
        <v>0.17047313657107654</v>
      </c>
      <c r="N147" s="122">
        <v>0.13926262288594063</v>
      </c>
      <c r="O147" s="122">
        <v>0.16058709478023123</v>
      </c>
      <c r="P147" s="122">
        <v>0.23066845541210571</v>
      </c>
      <c r="Q147" s="122">
        <v>0.25883137520982624</v>
      </c>
      <c r="R147" s="122">
        <v>0.28690541786836271</v>
      </c>
      <c r="S147" s="122">
        <v>0.3269714220360902</v>
      </c>
      <c r="T147" s="122">
        <v>0.3369004940856038</v>
      </c>
      <c r="U147" s="122">
        <v>0.34117547899016348</v>
      </c>
      <c r="V147" s="122">
        <v>0.34915020238500749</v>
      </c>
      <c r="W147" s="122">
        <v>0.3338417698294453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4.9036416777651526E-2</v>
      </c>
      <c r="C149" s="98">
        <v>3.9452536330477607E-2</v>
      </c>
      <c r="D149" s="98">
        <v>2.5605620669173532E-2</v>
      </c>
      <c r="E149" s="98">
        <v>1.6457541891712103E-2</v>
      </c>
      <c r="F149" s="98">
        <v>1.3135605858405702E-2</v>
      </c>
      <c r="G149" s="98">
        <v>9.5148868376537382E-3</v>
      </c>
      <c r="H149" s="98">
        <v>7.4953038386307656E-3</v>
      </c>
      <c r="I149" s="98">
        <v>8.648035474686698E-3</v>
      </c>
      <c r="J149" s="98">
        <v>9.5069189030854307E-3</v>
      </c>
      <c r="K149" s="98">
        <v>8.6494052981433076E-3</v>
      </c>
      <c r="L149" s="98">
        <v>1.0857842363575326E-2</v>
      </c>
      <c r="M149" s="98">
        <v>9.032045321935479E-3</v>
      </c>
      <c r="N149" s="98">
        <v>2.604722734549121E-3</v>
      </c>
      <c r="O149" s="98">
        <v>1.9925494929598588E-2</v>
      </c>
      <c r="P149" s="98">
        <v>3.1413234481215045E-2</v>
      </c>
      <c r="Q149" s="98">
        <v>3.2757945894956626E-2</v>
      </c>
      <c r="R149" s="98">
        <v>3.2890554346900573E-2</v>
      </c>
      <c r="S149" s="98">
        <v>4.0607425081250828E-2</v>
      </c>
      <c r="T149" s="98">
        <v>5.4008803820060118E-2</v>
      </c>
      <c r="U149" s="98">
        <v>6.0876574638585382E-2</v>
      </c>
      <c r="V149" s="98">
        <v>6.9677512930947955E-2</v>
      </c>
      <c r="W149" s="98">
        <v>7.2170444564890981E-2</v>
      </c>
      <c r="DA149" s="63" t="s">
        <v>1757</v>
      </c>
    </row>
    <row r="150" spans="1:105" ht="12" customHeight="1" x14ac:dyDescent="0.25">
      <c r="A150" s="109" t="s">
        <v>120</v>
      </c>
      <c r="B150" s="33">
        <v>1.0818648393928016</v>
      </c>
      <c r="C150" s="33">
        <v>0.84233922306683762</v>
      </c>
      <c r="D150" s="33">
        <v>0.58416584139073469</v>
      </c>
      <c r="E150" s="33">
        <v>0.37640535774756706</v>
      </c>
      <c r="F150" s="33">
        <v>0.28157172229834354</v>
      </c>
      <c r="G150" s="33">
        <v>0.21581548038646536</v>
      </c>
      <c r="H150" s="33">
        <v>0.1673467148928664</v>
      </c>
      <c r="I150" s="33">
        <v>0.16484283302830488</v>
      </c>
      <c r="J150" s="33">
        <v>0.1806765696123746</v>
      </c>
      <c r="K150" s="33">
        <v>0.19998834063613286</v>
      </c>
      <c r="L150" s="33">
        <v>0.19254202195217265</v>
      </c>
      <c r="M150" s="33">
        <v>0.16144109124914108</v>
      </c>
      <c r="N150" s="33">
        <v>0.13665790015139151</v>
      </c>
      <c r="O150" s="33">
        <v>0.14066159985063265</v>
      </c>
      <c r="P150" s="33">
        <v>0.19925522093089065</v>
      </c>
      <c r="Q150" s="33">
        <v>0.2260734293148696</v>
      </c>
      <c r="R150" s="33">
        <v>0.25401486352146213</v>
      </c>
      <c r="S150" s="33">
        <v>0.28636399695483938</v>
      </c>
      <c r="T150" s="33">
        <v>0.28289169026554367</v>
      </c>
      <c r="U150" s="33">
        <v>0.28029890435157812</v>
      </c>
      <c r="V150" s="33">
        <v>0.27947268945405956</v>
      </c>
      <c r="W150" s="33">
        <v>0.26167132526455433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0.61945798587836787</v>
      </c>
      <c r="C152" s="119">
        <f t="shared" si="29"/>
        <v>0.62438998585050054</v>
      </c>
      <c r="D152" s="119">
        <f t="shared" si="29"/>
        <v>0.66915400799034253</v>
      </c>
      <c r="E152" s="119">
        <f t="shared" si="29"/>
        <v>0.68123475678947787</v>
      </c>
      <c r="F152" s="119">
        <f t="shared" si="29"/>
        <v>0.63803846529916242</v>
      </c>
      <c r="G152" s="119">
        <f t="shared" si="29"/>
        <v>0.62909168641474777</v>
      </c>
      <c r="H152" s="119">
        <f t="shared" si="29"/>
        <v>0.70570136783541182</v>
      </c>
      <c r="I152" s="119">
        <f t="shared" si="29"/>
        <v>0.69851438219757633</v>
      </c>
      <c r="J152" s="119">
        <f t="shared" si="29"/>
        <v>0.614024149795244</v>
      </c>
      <c r="K152" s="119">
        <f t="shared" si="29"/>
        <v>0.6275277187966869</v>
      </c>
      <c r="L152" s="119">
        <f t="shared" si="29"/>
        <v>0.63740724603158916</v>
      </c>
      <c r="M152" s="119">
        <f t="shared" si="29"/>
        <v>0.62035100442877533</v>
      </c>
      <c r="N152" s="119">
        <f t="shared" si="29"/>
        <v>0.91142822839694071</v>
      </c>
      <c r="O152" s="119">
        <f t="shared" si="29"/>
        <v>0.79956930261412629</v>
      </c>
      <c r="P152" s="119">
        <f t="shared" si="29"/>
        <v>0.74261463449402809</v>
      </c>
      <c r="Q152" s="119">
        <f t="shared" si="29"/>
        <v>0.76146636681934587</v>
      </c>
      <c r="R152" s="119">
        <f t="shared" ref="R152:V152" si="30">IF(R131=0,"",R131/R110)</f>
        <v>0.92250200369514046</v>
      </c>
      <c r="S152" s="119">
        <f t="shared" si="30"/>
        <v>0.82970775576286249</v>
      </c>
      <c r="T152" s="119">
        <f t="shared" si="30"/>
        <v>0.82715384229779088</v>
      </c>
      <c r="U152" s="119">
        <f t="shared" si="30"/>
        <v>0.88987586746015157</v>
      </c>
      <c r="V152" s="119">
        <f t="shared" si="30"/>
        <v>0.87416003657277808</v>
      </c>
      <c r="W152" s="119">
        <f t="shared" ref="W152" si="31">IF(W131=0,"",W131/W110)</f>
        <v>0.84075107118275849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0.5585867169646519</v>
      </c>
      <c r="C153" s="124">
        <f t="shared" si="32"/>
        <v>0.5584889605587624</v>
      </c>
      <c r="D153" s="124">
        <f t="shared" si="32"/>
        <v>0.55855647143181342</v>
      </c>
      <c r="E153" s="124">
        <f t="shared" si="32"/>
        <v>0.55842187853462188</v>
      </c>
      <c r="F153" s="124">
        <f t="shared" si="32"/>
        <v>0.5585654717066284</v>
      </c>
      <c r="G153" s="124">
        <f t="shared" si="32"/>
        <v>0.55853219669297338</v>
      </c>
      <c r="H153" s="124">
        <f t="shared" si="32"/>
        <v>0.55847306067702418</v>
      </c>
      <c r="I153" s="124">
        <f t="shared" si="32"/>
        <v>0.56027309391236779</v>
      </c>
      <c r="J153" s="124">
        <f t="shared" si="32"/>
        <v>0.56516601333708905</v>
      </c>
      <c r="K153" s="124">
        <f t="shared" si="32"/>
        <v>0.56758358479132986</v>
      </c>
      <c r="L153" s="124">
        <f t="shared" si="32"/>
        <v>0.56845208015222437</v>
      </c>
      <c r="M153" s="124">
        <f t="shared" si="32"/>
        <v>0.56843500814223702</v>
      </c>
      <c r="N153" s="124">
        <f t="shared" si="32"/>
        <v>0.59096229691536362</v>
      </c>
      <c r="O153" s="124">
        <f t="shared" si="32"/>
        <v>0.63954706977244291</v>
      </c>
      <c r="P153" s="124">
        <f t="shared" si="32"/>
        <v>0.64276498855476405</v>
      </c>
      <c r="Q153" s="124">
        <f t="shared" si="32"/>
        <v>0.64443717262958744</v>
      </c>
      <c r="R153" s="124">
        <f t="shared" ref="R153:V153" si="33">IF(R132=0,"",R132/R111)</f>
        <v>0.64577437756286127</v>
      </c>
      <c r="S153" s="124">
        <f t="shared" si="33"/>
        <v>0.65083255200953938</v>
      </c>
      <c r="T153" s="124">
        <f t="shared" si="33"/>
        <v>0.65155670843975078</v>
      </c>
      <c r="U153" s="124">
        <f t="shared" si="33"/>
        <v>0.6519476465631886</v>
      </c>
      <c r="V153" s="124">
        <f t="shared" si="33"/>
        <v>0.65244362256633603</v>
      </c>
      <c r="W153" s="124">
        <f t="shared" ref="W153" si="34">IF(W132=0,"",W132/W111)</f>
        <v>0.6527756792640238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0.55620921681922764</v>
      </c>
      <c r="C154" s="111">
        <f t="shared" si="35"/>
        <v>0.55620921681922764</v>
      </c>
      <c r="D154" s="111">
        <f t="shared" si="35"/>
        <v>0.55620921681922764</v>
      </c>
      <c r="E154" s="111">
        <f t="shared" si="35"/>
        <v>0.55620921681922764</v>
      </c>
      <c r="F154" s="111">
        <f t="shared" si="35"/>
        <v>0.55620921681922764</v>
      </c>
      <c r="G154" s="111">
        <f t="shared" si="35"/>
        <v>0.55620921681922764</v>
      </c>
      <c r="H154" s="111">
        <f t="shared" si="35"/>
        <v>0.55620921681922764</v>
      </c>
      <c r="I154" s="111">
        <f t="shared" si="35"/>
        <v>0.5581523290914191</v>
      </c>
      <c r="J154" s="111">
        <f t="shared" si="35"/>
        <v>0.563045105966682</v>
      </c>
      <c r="K154" s="111">
        <f t="shared" si="35"/>
        <v>0.56536329996724033</v>
      </c>
      <c r="L154" s="111">
        <f t="shared" si="35"/>
        <v>0.56635687020520453</v>
      </c>
      <c r="M154" s="111">
        <f t="shared" si="35"/>
        <v>0.56634614739230449</v>
      </c>
      <c r="N154" s="111">
        <f t="shared" si="35"/>
        <v>0.58913116778532382</v>
      </c>
      <c r="O154" s="111">
        <f t="shared" si="35"/>
        <v>0.6376302025016648</v>
      </c>
      <c r="P154" s="111">
        <f t="shared" si="35"/>
        <v>0.64080026955353608</v>
      </c>
      <c r="Q154" s="111">
        <f t="shared" si="35"/>
        <v>0.64258524939584893</v>
      </c>
      <c r="R154" s="111">
        <f t="shared" ref="R154:V154" si="36">IF(R133=0,"",R133/R112)</f>
        <v>0.64393674549611235</v>
      </c>
      <c r="S154" s="111">
        <f t="shared" si="36"/>
        <v>0.64901353132790629</v>
      </c>
      <c r="T154" s="111">
        <f t="shared" si="36"/>
        <v>0.64974734767503661</v>
      </c>
      <c r="U154" s="111">
        <f t="shared" si="36"/>
        <v>0.6501455255767723</v>
      </c>
      <c r="V154" s="111">
        <f t="shared" si="36"/>
        <v>0.6506471004514458</v>
      </c>
      <c r="W154" s="111">
        <f t="shared" ref="W154" si="37">IF(W133=0,"",W133/W112)</f>
        <v>0.65098214358128714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1.7095301171197881</v>
      </c>
      <c r="C156" s="124">
        <f t="shared" si="41"/>
        <v>1.7731614822764934</v>
      </c>
      <c r="D156" s="124">
        <f t="shared" si="41"/>
        <v>1.8180659116228446</v>
      </c>
      <c r="E156" s="124">
        <f t="shared" si="41"/>
        <v>1.8432761007488325</v>
      </c>
      <c r="F156" s="124">
        <f t="shared" si="41"/>
        <v>1.8787884754721593</v>
      </c>
      <c r="G156" s="124">
        <f t="shared" si="41"/>
        <v>1.9410276976911356</v>
      </c>
      <c r="H156" s="124">
        <f t="shared" si="41"/>
        <v>2.0970905200180536</v>
      </c>
      <c r="I156" s="124">
        <f t="shared" si="41"/>
        <v>2.2804097863703694</v>
      </c>
      <c r="J156" s="124">
        <f t="shared" si="41"/>
        <v>2.337933316850791</v>
      </c>
      <c r="K156" s="124">
        <f t="shared" si="41"/>
        <v>2.5780665618232566</v>
      </c>
      <c r="L156" s="124">
        <f t="shared" si="41"/>
        <v>2.7452366079863024</v>
      </c>
      <c r="M156" s="124">
        <f t="shared" si="41"/>
        <v>2.7931778630320059</v>
      </c>
      <c r="N156" s="124">
        <f t="shared" si="41"/>
        <v>2.8616924179307173</v>
      </c>
      <c r="O156" s="124">
        <f t="shared" si="41"/>
        <v>3.0477085957298904</v>
      </c>
      <c r="P156" s="124">
        <f t="shared" si="41"/>
        <v>3.2090042738539672</v>
      </c>
      <c r="Q156" s="124">
        <f t="shared" si="41"/>
        <v>3.3249158647449217</v>
      </c>
      <c r="R156" s="124">
        <f t="shared" ref="R156:V156" si="42">IF(R135=0,"",R135/R114)</f>
        <v>3.381561385175611</v>
      </c>
      <c r="S156" s="124">
        <f t="shared" si="42"/>
        <v>3.4284972325437937</v>
      </c>
      <c r="T156" s="124">
        <f t="shared" si="42"/>
        <v>3.473554765450213</v>
      </c>
      <c r="U156" s="124">
        <f t="shared" si="42"/>
        <v>3.5024177296341561</v>
      </c>
      <c r="V156" s="124">
        <f t="shared" si="42"/>
        <v>3.5421509247426126</v>
      </c>
      <c r="W156" s="124">
        <f t="shared" ref="W156" si="43">IF(W135=0,"",W135/W114)</f>
        <v>3.6008725964519184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1.7095301171197881</v>
      </c>
      <c r="C157" s="111">
        <f t="shared" si="44"/>
        <v>1.7731614822764934</v>
      </c>
      <c r="D157" s="111">
        <f t="shared" si="44"/>
        <v>1.8180659116228446</v>
      </c>
      <c r="E157" s="111">
        <f t="shared" si="44"/>
        <v>1.8432761007488325</v>
      </c>
      <c r="F157" s="111">
        <f t="shared" si="44"/>
        <v>1.8787884754721593</v>
      </c>
      <c r="G157" s="111">
        <f t="shared" si="44"/>
        <v>1.9410276976911356</v>
      </c>
      <c r="H157" s="111">
        <f t="shared" si="44"/>
        <v>2.0970905200180536</v>
      </c>
      <c r="I157" s="111">
        <f t="shared" si="44"/>
        <v>2.2804097863703694</v>
      </c>
      <c r="J157" s="111">
        <f t="shared" si="44"/>
        <v>2.337933316850791</v>
      </c>
      <c r="K157" s="111">
        <f t="shared" si="44"/>
        <v>2.5780665618232566</v>
      </c>
      <c r="L157" s="111">
        <f t="shared" si="44"/>
        <v>2.7452366079863024</v>
      </c>
      <c r="M157" s="111">
        <f t="shared" si="44"/>
        <v>2.7931778630320059</v>
      </c>
      <c r="N157" s="111">
        <f t="shared" si="44"/>
        <v>2.8616924179307173</v>
      </c>
      <c r="O157" s="111">
        <f t="shared" si="44"/>
        <v>3.0477085957298904</v>
      </c>
      <c r="P157" s="111">
        <f t="shared" si="44"/>
        <v>3.2090042738539672</v>
      </c>
      <c r="Q157" s="111">
        <f t="shared" si="44"/>
        <v>3.3249158647449217</v>
      </c>
      <c r="R157" s="111">
        <f t="shared" ref="R157:V157" si="45">IF(R136=0,"",R136/R115)</f>
        <v>3.381561385175611</v>
      </c>
      <c r="S157" s="111">
        <f t="shared" si="45"/>
        <v>3.4284972325437937</v>
      </c>
      <c r="T157" s="111">
        <f t="shared" si="45"/>
        <v>3.473554765450213</v>
      </c>
      <c r="U157" s="111">
        <f t="shared" si="45"/>
        <v>3.5024177296341561</v>
      </c>
      <c r="V157" s="111">
        <f t="shared" si="45"/>
        <v>3.5421509247426126</v>
      </c>
      <c r="W157" s="111">
        <f t="shared" ref="W157" si="46">IF(W136=0,"",W136/W115)</f>
        <v>3.6008725964519184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0.74094423803849696</v>
      </c>
      <c r="C158" s="124">
        <f t="shared" si="47"/>
        <v>0.74138829966687103</v>
      </c>
      <c r="D158" s="124">
        <f t="shared" si="47"/>
        <v>0.74005761689056671</v>
      </c>
      <c r="E158" s="124">
        <f t="shared" si="47"/>
        <v>0.74170340091784071</v>
      </c>
      <c r="F158" s="124">
        <f t="shared" si="47"/>
        <v>0.74063181091252095</v>
      </c>
      <c r="G158" s="124">
        <f t="shared" si="47"/>
        <v>0.73388284008360816</v>
      </c>
      <c r="H158" s="124">
        <f t="shared" si="47"/>
        <v>0.75573772012947216</v>
      </c>
      <c r="I158" s="124">
        <f t="shared" si="47"/>
        <v>0.81728183794699483</v>
      </c>
      <c r="J158" s="124">
        <f t="shared" si="47"/>
        <v>0.82225864917723968</v>
      </c>
      <c r="K158" s="124">
        <f t="shared" si="47"/>
        <v>0.81941659410264633</v>
      </c>
      <c r="L158" s="124">
        <f t="shared" si="47"/>
        <v>0.81775921337062185</v>
      </c>
      <c r="M158" s="124">
        <f t="shared" si="47"/>
        <v>0.82044447614332328</v>
      </c>
      <c r="N158" s="124">
        <f t="shared" si="47"/>
        <v>0.82422008233725108</v>
      </c>
      <c r="O158" s="124">
        <f t="shared" si="47"/>
        <v>0.80430853059249308</v>
      </c>
      <c r="P158" s="124">
        <f t="shared" si="47"/>
        <v>0.81409154231832614</v>
      </c>
      <c r="Q158" s="124">
        <f t="shared" si="47"/>
        <v>0.8277589310446426</v>
      </c>
      <c r="R158" s="124">
        <f t="shared" ref="R158:V158" si="48">IF(R137=0,"",R137/R116)</f>
        <v>0.82621956213729297</v>
      </c>
      <c r="S158" s="124">
        <f t="shared" si="48"/>
        <v>0.83398696587502197</v>
      </c>
      <c r="T158" s="124">
        <f t="shared" si="48"/>
        <v>0.8431067727302497</v>
      </c>
      <c r="U158" s="124">
        <f t="shared" si="48"/>
        <v>0.85231331667884835</v>
      </c>
      <c r="V158" s="124">
        <f t="shared" si="48"/>
        <v>0.86449605200235768</v>
      </c>
      <c r="W158" s="124">
        <f t="shared" ref="W158" si="49">IF(W137=0,"",W137/W116)</f>
        <v>0.87268825385956506</v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0.52026026658742675</v>
      </c>
      <c r="C160" s="111">
        <f t="shared" si="53"/>
        <v>0.52026026658742675</v>
      </c>
      <c r="D160" s="111">
        <f t="shared" si="53"/>
        <v>0.52026026658742675</v>
      </c>
      <c r="E160" s="111">
        <f t="shared" si="53"/>
        <v>0.52026026658742675</v>
      </c>
      <c r="F160" s="111">
        <f t="shared" si="53"/>
        <v>0.52026026658742675</v>
      </c>
      <c r="G160" s="111">
        <f t="shared" si="53"/>
        <v>0.52026026658742675</v>
      </c>
      <c r="H160" s="111">
        <f t="shared" si="53"/>
        <v>0.53156530824285186</v>
      </c>
      <c r="I160" s="111">
        <f t="shared" si="53"/>
        <v>0.55028209803027661</v>
      </c>
      <c r="J160" s="111">
        <f t="shared" si="53"/>
        <v>0.55075059471774412</v>
      </c>
      <c r="K160" s="111">
        <f t="shared" si="53"/>
        <v>0.55075059471774412</v>
      </c>
      <c r="L160" s="111">
        <f t="shared" si="53"/>
        <v>0.55203825289464492</v>
      </c>
      <c r="M160" s="111">
        <f t="shared" si="53"/>
        <v>0.55227245208907916</v>
      </c>
      <c r="N160" s="111">
        <f t="shared" si="53"/>
        <v>0.56623835094899733</v>
      </c>
      <c r="O160" s="111">
        <f t="shared" si="53"/>
        <v>0.6088615103705024</v>
      </c>
      <c r="P160" s="111">
        <f t="shared" si="53"/>
        <v>0.6222551271513278</v>
      </c>
      <c r="Q160" s="111">
        <f t="shared" si="53"/>
        <v>0.6283849109857077</v>
      </c>
      <c r="R160" s="111">
        <f t="shared" ref="R160:V160" si="54">IF(R139=0,"",R139/R118)</f>
        <v>0.62838491098570792</v>
      </c>
      <c r="S160" s="111">
        <f t="shared" si="54"/>
        <v>0.63926985543881665</v>
      </c>
      <c r="T160" s="111">
        <f t="shared" si="54"/>
        <v>0.64983367362346445</v>
      </c>
      <c r="U160" s="111">
        <f t="shared" si="54"/>
        <v>0.67347922801276783</v>
      </c>
      <c r="V160" s="111">
        <f t="shared" si="54"/>
        <v>0.69884122621761602</v>
      </c>
      <c r="W160" s="111">
        <f t="shared" ref="W160" si="55">IF(W139=0,"",W139/W118)</f>
        <v>0.73373948564531899</v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0.84597419139272911</v>
      </c>
      <c r="C161" s="111">
        <f t="shared" si="56"/>
        <v>0.84706630762967383</v>
      </c>
      <c r="D161" s="111">
        <f t="shared" si="56"/>
        <v>0.84337531048817216</v>
      </c>
      <c r="E161" s="111">
        <f t="shared" si="56"/>
        <v>0.84717527968276485</v>
      </c>
      <c r="F161" s="111">
        <f t="shared" si="56"/>
        <v>0.84464521500772427</v>
      </c>
      <c r="G161" s="111">
        <f t="shared" si="56"/>
        <v>0.82701512948354072</v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0.52026026658742675</v>
      </c>
      <c r="C162" s="112">
        <f t="shared" si="59"/>
        <v>0.52026026658742675</v>
      </c>
      <c r="D162" s="112">
        <f t="shared" si="59"/>
        <v>0.52026026658742675</v>
      </c>
      <c r="E162" s="112">
        <f t="shared" si="59"/>
        <v>0.52026026658742675</v>
      </c>
      <c r="F162" s="112">
        <f t="shared" si="59"/>
        <v>0.52026026658742675</v>
      </c>
      <c r="G162" s="112">
        <f t="shared" si="59"/>
        <v>0.52026026658742675</v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0.5828628174010817</v>
      </c>
      <c r="C164" s="112">
        <f t="shared" si="65"/>
        <v>0.5828628174010817</v>
      </c>
      <c r="D164" s="112">
        <f t="shared" si="65"/>
        <v>0.5828628174010817</v>
      </c>
      <c r="E164" s="112">
        <f t="shared" si="65"/>
        <v>0.5828628174010817</v>
      </c>
      <c r="F164" s="112">
        <f t="shared" si="65"/>
        <v>0.5828628174010817</v>
      </c>
      <c r="G164" s="112">
        <f t="shared" si="65"/>
        <v>0.5828628174010817</v>
      </c>
      <c r="H164" s="112">
        <f t="shared" si="65"/>
        <v>0.59853095076029672</v>
      </c>
      <c r="I164" s="112">
        <f t="shared" si="65"/>
        <v>0.6142028437287731</v>
      </c>
      <c r="J164" s="112">
        <f t="shared" si="65"/>
        <v>0.61440546613590374</v>
      </c>
      <c r="K164" s="112">
        <f t="shared" si="65"/>
        <v>0.6152306864249647</v>
      </c>
      <c r="L164" s="112">
        <f t="shared" si="65"/>
        <v>0.6162673263650017</v>
      </c>
      <c r="M164" s="112">
        <f t="shared" si="65"/>
        <v>0.61641576642909324</v>
      </c>
      <c r="N164" s="112">
        <f t="shared" si="65"/>
        <v>0.62666137759270901</v>
      </c>
      <c r="O164" s="112">
        <f t="shared" si="65"/>
        <v>0.64730633658278081</v>
      </c>
      <c r="P164" s="112">
        <f t="shared" si="65"/>
        <v>0.65460727824882015</v>
      </c>
      <c r="Q164" s="112">
        <f t="shared" si="65"/>
        <v>0.65714807656053231</v>
      </c>
      <c r="R164" s="112">
        <f t="shared" ref="R164:V164" si="66">IF(R143=0,"",R143/R122)</f>
        <v>0.66151917171456109</v>
      </c>
      <c r="S164" s="112">
        <f t="shared" si="66"/>
        <v>0.67103681890470168</v>
      </c>
      <c r="T164" s="112">
        <f t="shared" si="66"/>
        <v>0.67519176883956566</v>
      </c>
      <c r="U164" s="112">
        <f t="shared" si="66"/>
        <v>0.68660369181351966</v>
      </c>
      <c r="V164" s="112">
        <f t="shared" si="66"/>
        <v>0.7023486892751124</v>
      </c>
      <c r="W164" s="112">
        <f t="shared" ref="W164" si="67">IF(W143=0,"",W143/W122)</f>
        <v>0.73200544351055685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0.87607494461992264</v>
      </c>
      <c r="C165" s="113">
        <f t="shared" si="68"/>
        <v>0.87703245815736608</v>
      </c>
      <c r="D165" s="113">
        <f t="shared" si="68"/>
        <v>0.8742872382582545</v>
      </c>
      <c r="E165" s="113">
        <f t="shared" si="68"/>
        <v>0.87790114028663235</v>
      </c>
      <c r="F165" s="113">
        <f t="shared" si="68"/>
        <v>0.87551435821075485</v>
      </c>
      <c r="G165" s="113">
        <f t="shared" si="68"/>
        <v>0.86110947635344981</v>
      </c>
      <c r="H165" s="113">
        <f t="shared" si="68"/>
        <v>0.88046975401136707</v>
      </c>
      <c r="I165" s="113">
        <f t="shared" si="68"/>
        <v>0.88610231986183052</v>
      </c>
      <c r="J165" s="113">
        <f t="shared" si="68"/>
        <v>0.88803979043252823</v>
      </c>
      <c r="K165" s="113">
        <f t="shared" si="68"/>
        <v>0.88729458324239341</v>
      </c>
      <c r="L165" s="113">
        <f t="shared" si="68"/>
        <v>0.88678897519749889</v>
      </c>
      <c r="M165" s="113">
        <f t="shared" si="68"/>
        <v>0.88902512380966836</v>
      </c>
      <c r="N165" s="113">
        <f t="shared" si="68"/>
        <v>0.90776474627655446</v>
      </c>
      <c r="O165" s="113">
        <f t="shared" si="68"/>
        <v>0.90806842266912957</v>
      </c>
      <c r="P165" s="113">
        <f t="shared" si="68"/>
        <v>0.91342404460887439</v>
      </c>
      <c r="Q165" s="113">
        <f t="shared" si="68"/>
        <v>0.91989757162409891</v>
      </c>
      <c r="R165" s="113">
        <f t="shared" ref="R165:V165" si="69">IF(R144=0,"",R144/R123)</f>
        <v>0.91009454312235483</v>
      </c>
      <c r="S165" s="113">
        <f t="shared" si="69"/>
        <v>0.91134005537303397</v>
      </c>
      <c r="T165" s="113">
        <f t="shared" si="69"/>
        <v>0.91583120678965246</v>
      </c>
      <c r="U165" s="113">
        <f t="shared" si="69"/>
        <v>0.92151418419563003</v>
      </c>
      <c r="V165" s="113">
        <f t="shared" si="69"/>
        <v>0.92658135916869999</v>
      </c>
      <c r="W165" s="113">
        <f t="shared" ref="W165" si="70">IF(W144=0,"",W144/W123)</f>
        <v>0.93028999853009564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0.5828628174010817</v>
      </c>
      <c r="C166" s="111">
        <f t="shared" si="71"/>
        <v>0.5828628174010817</v>
      </c>
      <c r="D166" s="111">
        <f t="shared" si="71"/>
        <v>0.5828628174010817</v>
      </c>
      <c r="E166" s="111">
        <f t="shared" si="71"/>
        <v>0.5828628174010817</v>
      </c>
      <c r="F166" s="111">
        <f t="shared" si="71"/>
        <v>0.5828628174010817</v>
      </c>
      <c r="G166" s="111">
        <f t="shared" si="71"/>
        <v>0.5828628174010817</v>
      </c>
      <c r="H166" s="111">
        <f t="shared" si="71"/>
        <v>0.59925623439353615</v>
      </c>
      <c r="I166" s="111">
        <f t="shared" si="71"/>
        <v>0.61532482083437456</v>
      </c>
      <c r="J166" s="111">
        <f t="shared" si="71"/>
        <v>0.61569002804708028</v>
      </c>
      <c r="K166" s="111">
        <f t="shared" si="71"/>
        <v>0.61602028416557009</v>
      </c>
      <c r="L166" s="111">
        <f t="shared" si="71"/>
        <v>0.61656499325249847</v>
      </c>
      <c r="M166" s="111">
        <f t="shared" si="71"/>
        <v>0.61664848766972569</v>
      </c>
      <c r="N166" s="111">
        <f t="shared" si="71"/>
        <v>0.62217001441212727</v>
      </c>
      <c r="O166" s="111">
        <f t="shared" si="71"/>
        <v>0.64335848973651155</v>
      </c>
      <c r="P166" s="111">
        <f t="shared" si="71"/>
        <v>0.65406835811073105</v>
      </c>
      <c r="Q166" s="111">
        <f t="shared" si="71"/>
        <v>0.66294660751687629</v>
      </c>
      <c r="R166" s="111">
        <f t="shared" ref="R166:V166" si="72">IF(R145=0,"",R145/R124)</f>
        <v>0.66984741773988887</v>
      </c>
      <c r="S166" s="111">
        <f t="shared" si="72"/>
        <v>0.67975399110604751</v>
      </c>
      <c r="T166" s="111">
        <f t="shared" si="72"/>
        <v>0.6863121509030824</v>
      </c>
      <c r="U166" s="111">
        <f t="shared" si="72"/>
        <v>0.69488326843526094</v>
      </c>
      <c r="V166" s="111">
        <f t="shared" si="72"/>
        <v>0.70694664345345959</v>
      </c>
      <c r="W166" s="111">
        <f t="shared" ref="W166" si="73">IF(W145=0,"",W145/W124)</f>
        <v>0.72414058463724862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0.72929583912334073</v>
      </c>
      <c r="C168" s="124">
        <f t="shared" si="77"/>
        <v>0.72903380442639243</v>
      </c>
      <c r="D168" s="124">
        <f t="shared" si="77"/>
        <v>0.72955568043892793</v>
      </c>
      <c r="E168" s="124">
        <f t="shared" si="77"/>
        <v>0.72957483881620933</v>
      </c>
      <c r="F168" s="124">
        <f t="shared" si="77"/>
        <v>0.72906598427489167</v>
      </c>
      <c r="G168" s="124">
        <f t="shared" si="77"/>
        <v>0.7295111882690114</v>
      </c>
      <c r="H168" s="124">
        <f t="shared" si="77"/>
        <v>0.74068084724173577</v>
      </c>
      <c r="I168" s="124">
        <f t="shared" si="77"/>
        <v>0.75036353853855875</v>
      </c>
      <c r="J168" s="124">
        <f t="shared" si="77"/>
        <v>0.75058368761614469</v>
      </c>
      <c r="K168" s="124">
        <f t="shared" si="77"/>
        <v>0.75264192416356412</v>
      </c>
      <c r="L168" s="124">
        <f t="shared" si="77"/>
        <v>0.75059311197007683</v>
      </c>
      <c r="M168" s="124">
        <f t="shared" si="77"/>
        <v>0.75074224391937927</v>
      </c>
      <c r="N168" s="124">
        <f t="shared" si="77"/>
        <v>0.76142512079824842</v>
      </c>
      <c r="O168" s="124">
        <f t="shared" si="77"/>
        <v>0.74770725700229568</v>
      </c>
      <c r="P168" s="124">
        <f t="shared" si="77"/>
        <v>0.74812402757486007</v>
      </c>
      <c r="Q168" s="124">
        <f t="shared" si="77"/>
        <v>0.7528026452991321</v>
      </c>
      <c r="R168" s="124">
        <f t="shared" ref="R168:V168" si="78">IF(R147=0,"",R147/R126)</f>
        <v>0.75835216209700473</v>
      </c>
      <c r="S168" s="124">
        <f t="shared" si="78"/>
        <v>0.76186631335488864</v>
      </c>
      <c r="T168" s="124">
        <f t="shared" si="78"/>
        <v>0.75688546586566219</v>
      </c>
      <c r="U168" s="124">
        <f t="shared" si="78"/>
        <v>0.75849277186811925</v>
      </c>
      <c r="V168" s="124">
        <f t="shared" si="78"/>
        <v>0.76157353131699901</v>
      </c>
      <c r="W168" s="124">
        <f t="shared" ref="W168" si="79">IF(W147=0,"",W147/W126)</f>
        <v>0.77190415049983629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0.58390050731447285</v>
      </c>
      <c r="C170" s="111">
        <f t="shared" si="83"/>
        <v>0.58390050731447285</v>
      </c>
      <c r="D170" s="111">
        <f t="shared" si="83"/>
        <v>0.58390050731447285</v>
      </c>
      <c r="E170" s="111">
        <f t="shared" si="83"/>
        <v>0.58390050731447285</v>
      </c>
      <c r="F170" s="111">
        <f t="shared" si="83"/>
        <v>0.58390050731447285</v>
      </c>
      <c r="G170" s="111">
        <f t="shared" si="83"/>
        <v>0.58390050731447285</v>
      </c>
      <c r="H170" s="111">
        <f t="shared" si="83"/>
        <v>0.58958214942065001</v>
      </c>
      <c r="I170" s="111">
        <f t="shared" si="83"/>
        <v>0.59470446110570185</v>
      </c>
      <c r="J170" s="111">
        <f t="shared" si="83"/>
        <v>0.59479777785346744</v>
      </c>
      <c r="K170" s="111">
        <f t="shared" si="83"/>
        <v>0.59489446619594843</v>
      </c>
      <c r="L170" s="111">
        <f t="shared" si="83"/>
        <v>0.59502577912177301</v>
      </c>
      <c r="M170" s="111">
        <f t="shared" si="83"/>
        <v>0.59506095829648098</v>
      </c>
      <c r="N170" s="111">
        <f t="shared" si="83"/>
        <v>0.5959681452540988</v>
      </c>
      <c r="O170" s="111">
        <f t="shared" si="83"/>
        <v>0.59734955756858732</v>
      </c>
      <c r="P170" s="111">
        <f t="shared" si="83"/>
        <v>0.59740251149754731</v>
      </c>
      <c r="Q170" s="111">
        <f t="shared" si="83"/>
        <v>0.59743155324434483</v>
      </c>
      <c r="R170" s="111">
        <f t="shared" ref="R170:V170" si="84">IF(R149=0,"",R149/R128)</f>
        <v>0.59764991587580574</v>
      </c>
      <c r="S170" s="111">
        <f t="shared" si="84"/>
        <v>0.5989618189392486</v>
      </c>
      <c r="T170" s="111">
        <f t="shared" si="84"/>
        <v>0.60026648993846921</v>
      </c>
      <c r="U170" s="111">
        <f t="shared" si="84"/>
        <v>0.60263151691884009</v>
      </c>
      <c r="V170" s="111">
        <f t="shared" si="84"/>
        <v>0.60547479281505334</v>
      </c>
      <c r="W170" s="111">
        <f t="shared" ref="W170" si="85">IF(W149=0,"",W149/W128)</f>
        <v>0.60985788128914542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0.73762096063020355</v>
      </c>
      <c r="C171" s="45">
        <f t="shared" si="86"/>
        <v>0.73762096063020355</v>
      </c>
      <c r="D171" s="45">
        <f t="shared" si="86"/>
        <v>0.73762096063020355</v>
      </c>
      <c r="E171" s="45">
        <f t="shared" si="86"/>
        <v>0.73762096063020355</v>
      </c>
      <c r="F171" s="45">
        <f t="shared" si="86"/>
        <v>0.73762096063020355</v>
      </c>
      <c r="G171" s="45">
        <f t="shared" si="86"/>
        <v>0.73762096063020355</v>
      </c>
      <c r="H171" s="45">
        <f t="shared" si="86"/>
        <v>0.74928154092473309</v>
      </c>
      <c r="I171" s="45">
        <f t="shared" si="86"/>
        <v>0.76081067447572137</v>
      </c>
      <c r="J171" s="45">
        <f t="shared" si="86"/>
        <v>0.76107241436486872</v>
      </c>
      <c r="K171" s="45">
        <f t="shared" si="86"/>
        <v>0.76137368585524556</v>
      </c>
      <c r="L171" s="45">
        <f t="shared" si="86"/>
        <v>0.76182508093383294</v>
      </c>
      <c r="M171" s="45">
        <f t="shared" si="86"/>
        <v>0.76189395485362832</v>
      </c>
      <c r="N171" s="45">
        <f t="shared" si="86"/>
        <v>0.76547572880362247</v>
      </c>
      <c r="O171" s="45">
        <f t="shared" si="86"/>
        <v>0.7753531251526482</v>
      </c>
      <c r="P171" s="45">
        <f t="shared" si="86"/>
        <v>0.7791133293167728</v>
      </c>
      <c r="Q171" s="45">
        <f t="shared" si="86"/>
        <v>0.78228161670984053</v>
      </c>
      <c r="R171" s="45">
        <f t="shared" ref="R171:V171" si="87">IF(R150=0,"",R150/R129)</f>
        <v>0.78570788914406109</v>
      </c>
      <c r="S171" s="45">
        <f t="shared" si="87"/>
        <v>0.79242825308761855</v>
      </c>
      <c r="T171" s="45">
        <f t="shared" si="87"/>
        <v>0.7965649331002761</v>
      </c>
      <c r="U171" s="45">
        <f t="shared" si="87"/>
        <v>0.80363400742418312</v>
      </c>
      <c r="V171" s="45">
        <f t="shared" si="87"/>
        <v>0.81388792517380804</v>
      </c>
      <c r="W171" s="45">
        <f t="shared" ref="W171" si="88">IF(W150=0,"",W150/W129)</f>
        <v>0.83294642555924125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76.260306700884271</v>
      </c>
      <c r="C173" s="117">
        <f t="shared" si="89"/>
        <v>71.623035954659898</v>
      </c>
      <c r="D173" s="117">
        <f t="shared" si="89"/>
        <v>24.678752175213713</v>
      </c>
      <c r="E173" s="117">
        <f t="shared" si="89"/>
        <v>22.725845759925534</v>
      </c>
      <c r="F173" s="117">
        <f t="shared" si="89"/>
        <v>21.304744398336705</v>
      </c>
      <c r="G173" s="117">
        <f t="shared" si="89"/>
        <v>20.47496219262937</v>
      </c>
      <c r="H173" s="117">
        <f t="shared" si="89"/>
        <v>5.5687881702997011</v>
      </c>
      <c r="I173" s="117">
        <f t="shared" si="89"/>
        <v>7.5689317364246751</v>
      </c>
      <c r="J173" s="117">
        <f t="shared" si="89"/>
        <v>27.349051781694346</v>
      </c>
      <c r="K173" s="117">
        <f t="shared" si="89"/>
        <v>17.088560784189077</v>
      </c>
      <c r="L173" s="117">
        <f t="shared" si="89"/>
        <v>17.295346576436678</v>
      </c>
      <c r="M173" s="117">
        <f t="shared" si="89"/>
        <v>23.213316015398991</v>
      </c>
      <c r="N173" s="117">
        <f t="shared" si="89"/>
        <v>2.013535586271145</v>
      </c>
      <c r="O173" s="117">
        <f t="shared" si="89"/>
        <v>4.5184733112014204</v>
      </c>
      <c r="P173" s="117">
        <f t="shared" si="89"/>
        <v>15.048065642740392</v>
      </c>
      <c r="Q173" s="117">
        <f t="shared" si="89"/>
        <v>23.82289600452868</v>
      </c>
      <c r="R173" s="117">
        <f t="shared" ref="R173:V173" si="90">R174+R177+R179+R189</f>
        <v>9.9803032463074572</v>
      </c>
      <c r="S173" s="117">
        <f t="shared" si="90"/>
        <v>22.56414593830943</v>
      </c>
      <c r="T173" s="117">
        <f t="shared" si="90"/>
        <v>18.176023412536875</v>
      </c>
      <c r="U173" s="117">
        <f t="shared" si="90"/>
        <v>16.972405972547797</v>
      </c>
      <c r="V173" s="117">
        <f t="shared" si="90"/>
        <v>16.614567424833695</v>
      </c>
      <c r="W173" s="117">
        <f t="shared" ref="W173" si="91">W174+W177+W179+W189</f>
        <v>17.951298148079079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75.952606514399989</v>
      </c>
      <c r="C174" s="122">
        <f t="shared" si="92"/>
        <v>71.375969884296012</v>
      </c>
      <c r="D174" s="122">
        <f t="shared" si="92"/>
        <v>24.5192376</v>
      </c>
      <c r="E174" s="122">
        <f t="shared" si="92"/>
        <v>22.62204912</v>
      </c>
      <c r="F174" s="122">
        <f t="shared" si="92"/>
        <v>21.224501363999998</v>
      </c>
      <c r="G174" s="122">
        <f t="shared" si="92"/>
        <v>20.415623159448003</v>
      </c>
      <c r="H174" s="122">
        <f t="shared" si="92"/>
        <v>5.5256080320000507</v>
      </c>
      <c r="I174" s="122">
        <f t="shared" si="92"/>
        <v>7.5256204861792577</v>
      </c>
      <c r="J174" s="122">
        <f t="shared" si="92"/>
        <v>27.301021728209726</v>
      </c>
      <c r="K174" s="122">
        <f t="shared" si="92"/>
        <v>17.043945303438509</v>
      </c>
      <c r="L174" s="122">
        <f t="shared" si="92"/>
        <v>17.241254935736848</v>
      </c>
      <c r="M174" s="122">
        <f t="shared" si="92"/>
        <v>23.168691414525814</v>
      </c>
      <c r="N174" s="122">
        <f t="shared" si="92"/>
        <v>1.9987593365513872</v>
      </c>
      <c r="O174" s="122">
        <f t="shared" si="92"/>
        <v>4.4233060121100101</v>
      </c>
      <c r="P174" s="122">
        <f t="shared" si="92"/>
        <v>14.898999996008616</v>
      </c>
      <c r="Q174" s="122">
        <f t="shared" si="92"/>
        <v>23.668474687235161</v>
      </c>
      <c r="R174" s="122">
        <f t="shared" ref="R174:V174" si="93">SUM(R175:R176)</f>
        <v>9.8254324824258834</v>
      </c>
      <c r="S174" s="122">
        <f t="shared" si="93"/>
        <v>22.374331898417939</v>
      </c>
      <c r="T174" s="122">
        <f t="shared" si="93"/>
        <v>17.928171138834951</v>
      </c>
      <c r="U174" s="122">
        <f t="shared" si="93"/>
        <v>16.695558648025315</v>
      </c>
      <c r="V174" s="122">
        <f t="shared" si="93"/>
        <v>16.300618139691824</v>
      </c>
      <c r="W174" s="122">
        <f t="shared" ref="W174" si="94">SUM(W175:W176)</f>
        <v>17.629759222587484</v>
      </c>
      <c r="DA174" s="130" t="s">
        <v>2076</v>
      </c>
    </row>
    <row r="175" spans="1:105" ht="12" customHeight="1" x14ac:dyDescent="0.25">
      <c r="A175" s="97" t="s">
        <v>51</v>
      </c>
      <c r="B175" s="98">
        <v>75.952606514399989</v>
      </c>
      <c r="C175" s="98">
        <v>71.375969884296012</v>
      </c>
      <c r="D175" s="98">
        <v>24.5192376</v>
      </c>
      <c r="E175" s="98">
        <v>22.62204912</v>
      </c>
      <c r="F175" s="98">
        <v>21.224501363999998</v>
      </c>
      <c r="G175" s="98">
        <v>20.415623159448003</v>
      </c>
      <c r="H175" s="98">
        <v>5.5256080320000507</v>
      </c>
      <c r="I175" s="98">
        <v>7.5256204861792577</v>
      </c>
      <c r="J175" s="98">
        <v>27.301021728209726</v>
      </c>
      <c r="K175" s="98">
        <v>17.043945303438509</v>
      </c>
      <c r="L175" s="98">
        <v>17.241254935736848</v>
      </c>
      <c r="M175" s="98">
        <v>23.168691414525814</v>
      </c>
      <c r="N175" s="98">
        <v>1.9987593365513872</v>
      </c>
      <c r="O175" s="98">
        <v>4.4233060121100101</v>
      </c>
      <c r="P175" s="98">
        <v>14.898999996008616</v>
      </c>
      <c r="Q175" s="98">
        <v>23.668474687235161</v>
      </c>
      <c r="R175" s="98">
        <v>9.8254324824258834</v>
      </c>
      <c r="S175" s="98">
        <v>22.374331898417939</v>
      </c>
      <c r="T175" s="98">
        <v>17.928171138834951</v>
      </c>
      <c r="U175" s="98">
        <v>16.695558648025315</v>
      </c>
      <c r="V175" s="98">
        <v>16.300618139691824</v>
      </c>
      <c r="W175" s="98">
        <v>17.629759222587484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8.5833830831784641E-2</v>
      </c>
      <c r="C179" s="122">
        <v>6.8562194426516773E-2</v>
      </c>
      <c r="D179" s="122">
        <v>4.3661376399256074E-2</v>
      </c>
      <c r="E179" s="122">
        <v>2.9334126502720007E-2</v>
      </c>
      <c r="F179" s="122">
        <v>2.0810694198420802E-2</v>
      </c>
      <c r="G179" s="122">
        <v>1.6288716583229314E-2</v>
      </c>
      <c r="H179" s="122">
        <v>9.5942769097411926E-3</v>
      </c>
      <c r="I179" s="122">
        <v>4.8938616227379101E-3</v>
      </c>
      <c r="J179" s="122">
        <v>5.8038509277294863E-3</v>
      </c>
      <c r="K179" s="122">
        <v>6.2042791123213762E-3</v>
      </c>
      <c r="L179" s="122">
        <v>5.8836172866774551E-3</v>
      </c>
      <c r="M179" s="122">
        <v>4.5253531110530723E-3</v>
      </c>
      <c r="N179" s="122">
        <v>3.2297585367978307E-3</v>
      </c>
      <c r="O179" s="122">
        <v>7.0437162359718187E-3</v>
      </c>
      <c r="P179" s="122">
        <v>1.0148073885557263E-2</v>
      </c>
      <c r="Q179" s="122">
        <v>9.5641194138615365E-3</v>
      </c>
      <c r="R179" s="122">
        <v>9.4803056606338632E-3</v>
      </c>
      <c r="S179" s="122">
        <v>1.0704842621897033E-2</v>
      </c>
      <c r="T179" s="122">
        <v>1.0150712567347625E-2</v>
      </c>
      <c r="U179" s="122">
        <v>9.971065272073136E-3</v>
      </c>
      <c r="V179" s="122">
        <v>9.9250895629750934E-3</v>
      </c>
      <c r="W179" s="122">
        <v>8.9005289590007863E-3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8.5568460139588451E-2</v>
      </c>
      <c r="C181" s="98">
        <v>6.8299980882614561E-2</v>
      </c>
      <c r="D181" s="98">
        <v>4.3567028043687624E-2</v>
      </c>
      <c r="E181" s="98">
        <v>2.9241853549623956E-2</v>
      </c>
      <c r="F181" s="98">
        <v>2.0714608988102172E-2</v>
      </c>
      <c r="G181" s="98">
        <v>1.618077794415055E-2</v>
      </c>
      <c r="H181" s="98">
        <v>9.5942769097411926E-3</v>
      </c>
      <c r="I181" s="98">
        <v>4.8938616227379101E-3</v>
      </c>
      <c r="J181" s="98">
        <v>5.8038509277294863E-3</v>
      </c>
      <c r="K181" s="98">
        <v>6.2042791123213762E-3</v>
      </c>
      <c r="L181" s="98">
        <v>5.8836172866774551E-3</v>
      </c>
      <c r="M181" s="98">
        <v>4.5253531110530723E-3</v>
      </c>
      <c r="N181" s="98">
        <v>3.2297585367978307E-3</v>
      </c>
      <c r="O181" s="98">
        <v>7.0437162359718187E-3</v>
      </c>
      <c r="P181" s="98">
        <v>1.0148073885557263E-2</v>
      </c>
      <c r="Q181" s="98">
        <v>9.5641194138615365E-3</v>
      </c>
      <c r="R181" s="98">
        <v>9.4803056606338632E-3</v>
      </c>
      <c r="S181" s="98">
        <v>1.0704842621897033E-2</v>
      </c>
      <c r="T181" s="98">
        <v>1.0150712567347625E-2</v>
      </c>
      <c r="U181" s="98">
        <v>9.971065272073136E-3</v>
      </c>
      <c r="V181" s="98">
        <v>9.9250895629750934E-3</v>
      </c>
      <c r="W181" s="98">
        <v>8.9005289590007863E-3</v>
      </c>
      <c r="DA181" s="63" t="s">
        <v>2083</v>
      </c>
    </row>
    <row r="182" spans="1:105" ht="12" customHeight="1" x14ac:dyDescent="0.25">
      <c r="A182" s="97" t="s">
        <v>123</v>
      </c>
      <c r="B182" s="98">
        <v>2.6537069219619117E-4</v>
      </c>
      <c r="C182" s="98">
        <v>2.6221354390220541E-4</v>
      </c>
      <c r="D182" s="98">
        <v>9.4348355568453016E-5</v>
      </c>
      <c r="E182" s="98">
        <v>9.2272953096052236E-5</v>
      </c>
      <c r="F182" s="98">
        <v>9.6085210318629875E-5</v>
      </c>
      <c r="G182" s="98">
        <v>1.0793863907876518E-4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2.6537069219619117E-4</v>
      </c>
      <c r="C183" s="101">
        <v>2.6221354390220541E-4</v>
      </c>
      <c r="D183" s="101">
        <v>9.4348355568453016E-5</v>
      </c>
      <c r="E183" s="101">
        <v>9.2272953096052236E-5</v>
      </c>
      <c r="F183" s="101">
        <v>9.6085210318629875E-5</v>
      </c>
      <c r="G183" s="101">
        <v>1.0793863907876518E-4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0.22186635565249943</v>
      </c>
      <c r="C189" s="122">
        <v>0.17850387593736639</v>
      </c>
      <c r="D189" s="122">
        <v>0.11585319881445716</v>
      </c>
      <c r="E189" s="122">
        <v>7.4462513422812529E-2</v>
      </c>
      <c r="F189" s="122">
        <v>5.9432340138285085E-2</v>
      </c>
      <c r="G189" s="122">
        <v>4.3050316598138523E-2</v>
      </c>
      <c r="H189" s="122">
        <v>3.358586138990894E-2</v>
      </c>
      <c r="I189" s="122">
        <v>3.8417388622679495E-2</v>
      </c>
      <c r="J189" s="122">
        <v>4.222620255689144E-2</v>
      </c>
      <c r="K189" s="122">
        <v>3.8411201638247357E-2</v>
      </c>
      <c r="L189" s="122">
        <v>4.8208023413154007E-2</v>
      </c>
      <c r="M189" s="122">
        <v>4.0099247762124701E-2</v>
      </c>
      <c r="N189" s="122">
        <v>1.1546491182959999E-2</v>
      </c>
      <c r="O189" s="122">
        <v>8.8123582855437893E-2</v>
      </c>
      <c r="P189" s="122">
        <v>0.13891757284621981</v>
      </c>
      <c r="Q189" s="122">
        <v>0.14485719787965515</v>
      </c>
      <c r="R189" s="122">
        <v>0.14539045822094013</v>
      </c>
      <c r="S189" s="122">
        <v>0.17910919726959315</v>
      </c>
      <c r="T189" s="122">
        <v>0.23770156113457422</v>
      </c>
      <c r="U189" s="122">
        <v>0.26687625925040848</v>
      </c>
      <c r="V189" s="122">
        <v>0.3040241955788936</v>
      </c>
      <c r="W189" s="122">
        <v>0.31263839653259518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0.22186635565249943</v>
      </c>
      <c r="C191" s="98">
        <v>0.17850387593736639</v>
      </c>
      <c r="D191" s="98">
        <v>0.11585319881445716</v>
      </c>
      <c r="E191" s="98">
        <v>7.4462513422812529E-2</v>
      </c>
      <c r="F191" s="98">
        <v>5.9432340138285085E-2</v>
      </c>
      <c r="G191" s="98">
        <v>4.3050316598138523E-2</v>
      </c>
      <c r="H191" s="98">
        <v>3.358586138990894E-2</v>
      </c>
      <c r="I191" s="98">
        <v>3.8417388622679495E-2</v>
      </c>
      <c r="J191" s="98">
        <v>4.222620255689144E-2</v>
      </c>
      <c r="K191" s="98">
        <v>3.8411201638247357E-2</v>
      </c>
      <c r="L191" s="98">
        <v>4.8208023413154007E-2</v>
      </c>
      <c r="M191" s="98">
        <v>4.0099247762124701E-2</v>
      </c>
      <c r="N191" s="98">
        <v>1.1546491182959999E-2</v>
      </c>
      <c r="O191" s="98">
        <v>8.8123582855437893E-2</v>
      </c>
      <c r="P191" s="98">
        <v>0.13891757284621981</v>
      </c>
      <c r="Q191" s="98">
        <v>0.14485719787965515</v>
      </c>
      <c r="R191" s="98">
        <v>0.14539045822094013</v>
      </c>
      <c r="S191" s="98">
        <v>0.17910919726959315</v>
      </c>
      <c r="T191" s="98">
        <v>0.23770156113457422</v>
      </c>
      <c r="U191" s="98">
        <v>0.26687625925040848</v>
      </c>
      <c r="V191" s="98">
        <v>0.3040241955788936</v>
      </c>
      <c r="W191" s="98">
        <v>0.31263839653259518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9878.5690766945281</v>
      </c>
      <c r="C194" s="117">
        <f t="shared" si="96"/>
        <v>11296.29389032972</v>
      </c>
      <c r="D194" s="117">
        <f t="shared" si="96"/>
        <v>7849.1757017323653</v>
      </c>
      <c r="E194" s="117">
        <f t="shared" si="96"/>
        <v>10197.199495490629</v>
      </c>
      <c r="F194" s="117">
        <f t="shared" si="96"/>
        <v>12627.423137403142</v>
      </c>
      <c r="G194" s="117">
        <f t="shared" si="96"/>
        <v>14060.534330160694</v>
      </c>
      <c r="H194" s="117">
        <f t="shared" si="96"/>
        <v>6989.2647979705362</v>
      </c>
      <c r="I194" s="117">
        <f t="shared" si="96"/>
        <v>7795.92363048469</v>
      </c>
      <c r="J194" s="117">
        <f t="shared" si="96"/>
        <v>18842.87526385815</v>
      </c>
      <c r="K194" s="117">
        <f t="shared" si="96"/>
        <v>12259.93360007475</v>
      </c>
      <c r="L194" s="117">
        <f t="shared" si="96"/>
        <v>11352.505113578616</v>
      </c>
      <c r="M194" s="117">
        <f t="shared" si="96"/>
        <v>15874.144151420196</v>
      </c>
      <c r="N194" s="117">
        <f t="shared" si="96"/>
        <v>3835.4340008773243</v>
      </c>
      <c r="O194" s="117">
        <f t="shared" si="96"/>
        <v>5544.1068120744567</v>
      </c>
      <c r="P194" s="117">
        <f t="shared" si="96"/>
        <v>9665.1584952997036</v>
      </c>
      <c r="Q194" s="117">
        <f t="shared" si="96"/>
        <v>12841.144524560612</v>
      </c>
      <c r="R194" s="117">
        <f t="shared" ref="R194:V194" si="97">R195+R198+R200+R210</f>
        <v>6973.6338985791563</v>
      </c>
      <c r="S194" s="117">
        <f t="shared" si="97"/>
        <v>11014.22763846735</v>
      </c>
      <c r="T194" s="117">
        <f t="shared" si="97"/>
        <v>9410.5628889346881</v>
      </c>
      <c r="U194" s="117">
        <f t="shared" si="97"/>
        <v>9507.3325106227749</v>
      </c>
      <c r="V194" s="117">
        <f t="shared" si="97"/>
        <v>9706.0929483543023</v>
      </c>
      <c r="W194" s="117">
        <f t="shared" ref="W194" si="98">W195+W198+W200+W210</f>
        <v>10247.517966819594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7609.9892515491874</v>
      </c>
      <c r="C195" s="122">
        <f t="shared" si="99"/>
        <v>8949.9045968507744</v>
      </c>
      <c r="D195" s="122">
        <f t="shared" si="99"/>
        <v>5305.1825575296125</v>
      </c>
      <c r="E195" s="122">
        <f t="shared" si="99"/>
        <v>7388.9175126903756</v>
      </c>
      <c r="F195" s="122">
        <f t="shared" si="99"/>
        <v>9930.5605269698081</v>
      </c>
      <c r="G195" s="122">
        <f t="shared" si="99"/>
        <v>11432.484721091369</v>
      </c>
      <c r="H195" s="122">
        <f t="shared" si="99"/>
        <v>4390.2940643094544</v>
      </c>
      <c r="I195" s="122">
        <f t="shared" si="99"/>
        <v>5392.175698363948</v>
      </c>
      <c r="J195" s="122">
        <f t="shared" si="99"/>
        <v>16463.255413075251</v>
      </c>
      <c r="K195" s="122">
        <f t="shared" si="99"/>
        <v>9865.617137698775</v>
      </c>
      <c r="L195" s="122">
        <f t="shared" si="99"/>
        <v>8995.1999536951662</v>
      </c>
      <c r="M195" s="122">
        <f t="shared" si="99"/>
        <v>13548.430574696969</v>
      </c>
      <c r="N195" s="122">
        <f t="shared" si="99"/>
        <v>1394.133567901315</v>
      </c>
      <c r="O195" s="122">
        <f t="shared" si="99"/>
        <v>3054.7471255097416</v>
      </c>
      <c r="P195" s="122">
        <f t="shared" si="99"/>
        <v>7148.7544631628825</v>
      </c>
      <c r="Q195" s="122">
        <f t="shared" si="99"/>
        <v>10161.504913504688</v>
      </c>
      <c r="R195" s="122">
        <f t="shared" ref="R195:V195" si="100">SUM(R196:R197)</f>
        <v>4035.8973990211307</v>
      </c>
      <c r="S195" s="122">
        <f t="shared" si="100"/>
        <v>8070.5359454981744</v>
      </c>
      <c r="T195" s="122">
        <f t="shared" si="100"/>
        <v>6602.5970255500833</v>
      </c>
      <c r="U195" s="122">
        <f t="shared" si="100"/>
        <v>6446.2449482562724</v>
      </c>
      <c r="V195" s="122">
        <f t="shared" si="100"/>
        <v>6567.9868885538945</v>
      </c>
      <c r="W195" s="122">
        <f t="shared" ref="W195" si="101">SUM(W196:W197)</f>
        <v>7128.4492267139894</v>
      </c>
      <c r="DA195" s="130" t="s">
        <v>2244</v>
      </c>
    </row>
    <row r="196" spans="1:105" ht="12" customHeight="1" x14ac:dyDescent="0.25">
      <c r="A196" s="97" t="s">
        <v>51</v>
      </c>
      <c r="B196" s="98">
        <v>7569.2206028121418</v>
      </c>
      <c r="C196" s="98">
        <v>8903.9291287983124</v>
      </c>
      <c r="D196" s="98">
        <v>5277.1229071251591</v>
      </c>
      <c r="E196" s="98">
        <v>7352.0776874435405</v>
      </c>
      <c r="F196" s="98">
        <v>9877.8353856124413</v>
      </c>
      <c r="G196" s="98">
        <v>11372.642487046631</v>
      </c>
      <c r="H196" s="98">
        <v>4367.8985107556546</v>
      </c>
      <c r="I196" s="98">
        <v>5366.2945241892612</v>
      </c>
      <c r="J196" s="98">
        <v>16383.345472201987</v>
      </c>
      <c r="K196" s="98">
        <v>9815.2199208750262</v>
      </c>
      <c r="L196" s="98">
        <v>8951.7383348581898</v>
      </c>
      <c r="M196" s="98">
        <v>13483.169342309689</v>
      </c>
      <c r="N196" s="98">
        <v>1387.9202988792035</v>
      </c>
      <c r="O196" s="98">
        <v>3038.5880945258746</v>
      </c>
      <c r="P196" s="98">
        <v>7109.6528365791673</v>
      </c>
      <c r="Q196" s="98">
        <v>10108.853681267468</v>
      </c>
      <c r="R196" s="98">
        <v>4015.0682503102266</v>
      </c>
      <c r="S196" s="98">
        <v>8028.7096270869106</v>
      </c>
      <c r="T196" s="98">
        <v>6568.4888469996895</v>
      </c>
      <c r="U196" s="98">
        <v>6413.0399611713301</v>
      </c>
      <c r="V196" s="98">
        <v>6534.2114892060017</v>
      </c>
      <c r="W196" s="98">
        <v>7091.8174962292605</v>
      </c>
      <c r="DA196" s="63" t="s">
        <v>2245</v>
      </c>
    </row>
    <row r="197" spans="1:105" ht="12" customHeight="1" x14ac:dyDescent="0.25">
      <c r="A197" s="97" t="s">
        <v>53</v>
      </c>
      <c r="B197" s="98">
        <v>40.768648737045481</v>
      </c>
      <c r="C197" s="98">
        <v>45.975468052462375</v>
      </c>
      <c r="D197" s="98">
        <v>28.059650404452984</v>
      </c>
      <c r="E197" s="98">
        <v>36.83982524683541</v>
      </c>
      <c r="F197" s="98">
        <v>52.725141357366319</v>
      </c>
      <c r="G197" s="98">
        <v>59.842234044737182</v>
      </c>
      <c r="H197" s="98">
        <v>22.395553553799374</v>
      </c>
      <c r="I197" s="98">
        <v>25.881174174686365</v>
      </c>
      <c r="J197" s="98">
        <v>79.909940873262556</v>
      </c>
      <c r="K197" s="98">
        <v>50.397216823749297</v>
      </c>
      <c r="L197" s="98">
        <v>43.461618836976129</v>
      </c>
      <c r="M197" s="98">
        <v>65.261232387280245</v>
      </c>
      <c r="N197" s="98">
        <v>6.2132690221114686</v>
      </c>
      <c r="O197" s="98">
        <v>16.159030983866888</v>
      </c>
      <c r="P197" s="98">
        <v>39.101626583715124</v>
      </c>
      <c r="Q197" s="98">
        <v>52.651232237220214</v>
      </c>
      <c r="R197" s="98">
        <v>20.829148710903922</v>
      </c>
      <c r="S197" s="98">
        <v>41.826318411263706</v>
      </c>
      <c r="T197" s="98">
        <v>34.10817855039398</v>
      </c>
      <c r="U197" s="98">
        <v>33.204987084942026</v>
      </c>
      <c r="V197" s="98">
        <v>33.775399347892517</v>
      </c>
      <c r="W197" s="98">
        <v>36.631730484729111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201.67607286648604</v>
      </c>
      <c r="C198" s="122">
        <f t="shared" si="102"/>
        <v>313.30665881097281</v>
      </c>
      <c r="D198" s="122">
        <f t="shared" si="102"/>
        <v>384.06603141865691</v>
      </c>
      <c r="E198" s="122">
        <f t="shared" si="102"/>
        <v>677.4114591634044</v>
      </c>
      <c r="F198" s="122">
        <f t="shared" si="102"/>
        <v>458.05713636796338</v>
      </c>
      <c r="G198" s="122">
        <f t="shared" si="102"/>
        <v>442.80408443421919</v>
      </c>
      <c r="H198" s="122">
        <f t="shared" si="102"/>
        <v>393.43300073072328</v>
      </c>
      <c r="I198" s="122">
        <f t="shared" si="102"/>
        <v>347.04102810229858</v>
      </c>
      <c r="J198" s="122">
        <f t="shared" si="102"/>
        <v>237.59900646279206</v>
      </c>
      <c r="K198" s="122">
        <f t="shared" si="102"/>
        <v>103.51255933931701</v>
      </c>
      <c r="L198" s="122">
        <f t="shared" si="102"/>
        <v>126.35045651587507</v>
      </c>
      <c r="M198" s="122">
        <f t="shared" si="102"/>
        <v>144.81578411693226</v>
      </c>
      <c r="N198" s="122">
        <f t="shared" si="102"/>
        <v>344.18065488468432</v>
      </c>
      <c r="O198" s="122">
        <f t="shared" si="102"/>
        <v>231.48830312581677</v>
      </c>
      <c r="P198" s="122">
        <f t="shared" si="102"/>
        <v>243.85443227063573</v>
      </c>
      <c r="Q198" s="122">
        <f t="shared" si="102"/>
        <v>427.45385390391152</v>
      </c>
      <c r="R198" s="122">
        <f t="shared" si="102"/>
        <v>568.46912699472068</v>
      </c>
      <c r="S198" s="122">
        <f t="shared" si="102"/>
        <v>573.20603491784675</v>
      </c>
      <c r="T198" s="122">
        <f t="shared" si="102"/>
        <v>450.38523171007557</v>
      </c>
      <c r="U198" s="122">
        <f t="shared" si="102"/>
        <v>652.09897828858084</v>
      </c>
      <c r="V198" s="122">
        <f t="shared" si="102"/>
        <v>592.66568527357686</v>
      </c>
      <c r="W198" s="122">
        <f t="shared" si="102"/>
        <v>489.67880146469264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201.67607286648604</v>
      </c>
      <c r="C199" s="98">
        <f>RES_hhdet_fech!C8</f>
        <v>313.30665881097281</v>
      </c>
      <c r="D199" s="98">
        <f>RES_hhdet_fech!D8</f>
        <v>384.06603141865691</v>
      </c>
      <c r="E199" s="98">
        <f>RES_hhdet_fech!E8</f>
        <v>677.4114591634044</v>
      </c>
      <c r="F199" s="98">
        <f>RES_hhdet_fech!F8</f>
        <v>458.05713636796338</v>
      </c>
      <c r="G199" s="98">
        <f>RES_hhdet_fech!G8</f>
        <v>442.80408443421919</v>
      </c>
      <c r="H199" s="98">
        <f>RES_hhdet_fech!H8</f>
        <v>393.43300073072328</v>
      </c>
      <c r="I199" s="98">
        <f>RES_hhdet_fech!I8</f>
        <v>347.04102810229858</v>
      </c>
      <c r="J199" s="98">
        <f>RES_hhdet_fech!J8</f>
        <v>237.59900646279206</v>
      </c>
      <c r="K199" s="98">
        <f>RES_hhdet_fech!K8</f>
        <v>103.51255933931701</v>
      </c>
      <c r="L199" s="98">
        <f>RES_hhdet_fech!L8</f>
        <v>126.35045651587507</v>
      </c>
      <c r="M199" s="98">
        <f>RES_hhdet_fech!M8</f>
        <v>144.81578411693226</v>
      </c>
      <c r="N199" s="98">
        <f>RES_hhdet_fech!N8</f>
        <v>344.18065488468432</v>
      </c>
      <c r="O199" s="98">
        <f>RES_hhdet_fech!O8</f>
        <v>231.48830312581677</v>
      </c>
      <c r="P199" s="98">
        <f>RES_hhdet_fech!P8</f>
        <v>243.85443227063573</v>
      </c>
      <c r="Q199" s="98">
        <f>RES_hhdet_fech!Q8</f>
        <v>427.45385390391152</v>
      </c>
      <c r="R199" s="98">
        <f>RES_hhdet_fech!R8</f>
        <v>568.46912699472068</v>
      </c>
      <c r="S199" s="98">
        <f>RES_hhdet_fech!S8</f>
        <v>573.20603491784675</v>
      </c>
      <c r="T199" s="98">
        <f>RES_hhdet_fech!T8</f>
        <v>450.38523171007557</v>
      </c>
      <c r="U199" s="98">
        <f>RES_hhdet_fech!U8</f>
        <v>652.09897828858084</v>
      </c>
      <c r="V199" s="98">
        <f>RES_hhdet_fech!V8</f>
        <v>592.66568527357686</v>
      </c>
      <c r="W199" s="98">
        <f>RES_hhdet_fech!W8</f>
        <v>489.67880146469264</v>
      </c>
      <c r="DA199" s="63" t="s">
        <v>2248</v>
      </c>
    </row>
    <row r="200" spans="1:105" ht="12" customHeight="1" x14ac:dyDescent="0.25">
      <c r="A200" s="121" t="s">
        <v>55</v>
      </c>
      <c r="B200" s="122">
        <v>1404.8252207423182</v>
      </c>
      <c r="C200" s="122">
        <v>1387.3978019793863</v>
      </c>
      <c r="D200" s="122">
        <v>1430.1054541912868</v>
      </c>
      <c r="E200" s="122">
        <v>1423.7177050223779</v>
      </c>
      <c r="F200" s="122">
        <v>1477.1161010440712</v>
      </c>
      <c r="G200" s="122">
        <v>1440.7361603047366</v>
      </c>
      <c r="H200" s="122">
        <v>1448.4144312102949</v>
      </c>
      <c r="I200" s="122">
        <v>1341.937717596096</v>
      </c>
      <c r="J200" s="122">
        <v>1426.5999654948173</v>
      </c>
      <c r="K200" s="122">
        <v>1540.5317335062118</v>
      </c>
      <c r="L200" s="122">
        <v>1510.1034703428047</v>
      </c>
      <c r="M200" s="122">
        <v>1497.092365850074</v>
      </c>
      <c r="N200" s="122">
        <v>1434.8856661017319</v>
      </c>
      <c r="O200" s="122">
        <v>1510.696295097234</v>
      </c>
      <c r="P200" s="122">
        <v>1513.4750511089851</v>
      </c>
      <c r="Q200" s="122">
        <v>1506.8606147538744</v>
      </c>
      <c r="R200" s="122">
        <v>1589.273061470529</v>
      </c>
      <c r="S200" s="122">
        <v>1591.6954757897313</v>
      </c>
      <c r="T200" s="122">
        <v>1544.4046126462267</v>
      </c>
      <c r="U200" s="122">
        <v>1562.6437755464094</v>
      </c>
      <c r="V200" s="122">
        <v>1569.9779519545582</v>
      </c>
      <c r="W200" s="122">
        <v>1681.0730231832076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1972.1888057219269</v>
      </c>
      <c r="C202" s="98">
        <v>1965.1571747135858</v>
      </c>
      <c r="D202" s="98">
        <v>2062.2586156736488</v>
      </c>
      <c r="E202" s="98">
        <v>2076.2581404625948</v>
      </c>
      <c r="F202" s="98">
        <v>2120.6862684740363</v>
      </c>
      <c r="G202" s="98">
        <v>2095.0221590574338</v>
      </c>
      <c r="H202" s="98">
        <v>2111.7883671731802</v>
      </c>
      <c r="I202" s="98">
        <v>1958.5160730674054</v>
      </c>
      <c r="J202" s="98">
        <v>2129.1347243240762</v>
      </c>
      <c r="K202" s="98">
        <v>2276.0312526858365</v>
      </c>
      <c r="L202" s="98">
        <v>2158.3969033124426</v>
      </c>
      <c r="M202" s="98">
        <v>1811.0395200231601</v>
      </c>
      <c r="N202" s="98">
        <v>1579.7766316437901</v>
      </c>
      <c r="O202" s="98">
        <v>2214.8379480705285</v>
      </c>
      <c r="P202" s="98">
        <v>2127.3182496828881</v>
      </c>
      <c r="Q202" s="98">
        <v>2004.9051672958719</v>
      </c>
      <c r="R202" s="98">
        <v>1987.3354758621699</v>
      </c>
      <c r="S202" s="98">
        <v>2048.8991903613296</v>
      </c>
      <c r="T202" s="98">
        <v>2031.1499638515952</v>
      </c>
      <c r="U202" s="98">
        <v>1995.2026749413976</v>
      </c>
      <c r="V202" s="98">
        <v>1986.0029700681725</v>
      </c>
      <c r="W202" s="98">
        <v>1959.0880786671919</v>
      </c>
      <c r="DA202" s="63" t="s">
        <v>2251</v>
      </c>
    </row>
    <row r="203" spans="1:105" ht="12" customHeight="1" x14ac:dyDescent="0.25">
      <c r="A203" s="97" t="s">
        <v>123</v>
      </c>
      <c r="B203" s="98">
        <v>1212.8638015971119</v>
      </c>
      <c r="C203" s="98">
        <v>1206.9923592190546</v>
      </c>
      <c r="D203" s="98">
        <v>1272.1781772185873</v>
      </c>
      <c r="E203" s="98">
        <v>1275.1305174171514</v>
      </c>
      <c r="F203" s="98">
        <v>1306.1881525917333</v>
      </c>
      <c r="G203" s="98">
        <v>1317.7791950738676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389.40349268678625</v>
      </c>
      <c r="C204" s="101">
        <v>384.77071066238972</v>
      </c>
      <c r="D204" s="101">
        <v>415.33877253236926</v>
      </c>
      <c r="E204" s="101">
        <v>406.20247004777343</v>
      </c>
      <c r="F204" s="101">
        <v>422.98472582598106</v>
      </c>
      <c r="G204" s="101">
        <v>475.16569413085563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823.46030891032569</v>
      </c>
      <c r="C205" s="104">
        <v>822.22164855666506</v>
      </c>
      <c r="D205" s="104">
        <v>856.83940468621802</v>
      </c>
      <c r="E205" s="104">
        <v>868.92804736937808</v>
      </c>
      <c r="F205" s="104">
        <v>883.20342676575228</v>
      </c>
      <c r="G205" s="104">
        <v>842.61350094301201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1786.018275910038</v>
      </c>
      <c r="C206" s="101">
        <v>1764.4794381255044</v>
      </c>
      <c r="D206" s="101">
        <v>1815.8957698599686</v>
      </c>
      <c r="E206" s="101">
        <v>1811.393303914562</v>
      </c>
      <c r="F206" s="101">
        <v>1877.4960036457128</v>
      </c>
      <c r="G206" s="101">
        <v>1814.0478663307663</v>
      </c>
      <c r="H206" s="101">
        <v>1828.694400216488</v>
      </c>
      <c r="I206" s="101">
        <v>1784.8567528891683</v>
      </c>
      <c r="J206" s="101">
        <v>1907.631422719679</v>
      </c>
      <c r="K206" s="101">
        <v>2050.4098318854808</v>
      </c>
      <c r="L206" s="101">
        <v>2003.2053302503386</v>
      </c>
      <c r="M206" s="101">
        <v>1994.3066138880993</v>
      </c>
      <c r="N206" s="101">
        <v>1888.9512274492411</v>
      </c>
      <c r="O206" s="101">
        <v>1878.1824380065621</v>
      </c>
      <c r="P206" s="101">
        <v>1883.7358081019131</v>
      </c>
      <c r="Q206" s="101">
        <v>1895.4591770905918</v>
      </c>
      <c r="R206" s="101">
        <v>1979.872265229428</v>
      </c>
      <c r="S206" s="101">
        <v>1972.1502658216104</v>
      </c>
      <c r="T206" s="101">
        <v>1919.756933704163</v>
      </c>
      <c r="U206" s="101">
        <v>1935.6512987808862</v>
      </c>
      <c r="V206" s="101">
        <v>1931.7821908917663</v>
      </c>
      <c r="W206" s="101">
        <v>2008.962236707951</v>
      </c>
      <c r="DA206" s="131" t="s">
        <v>2255</v>
      </c>
    </row>
    <row r="207" spans="1:105" ht="12" customHeight="1" x14ac:dyDescent="0.25">
      <c r="A207" s="107" t="s">
        <v>121</v>
      </c>
      <c r="B207" s="104">
        <v>1188.2586651058459</v>
      </c>
      <c r="C207" s="104">
        <v>1172.9934460505594</v>
      </c>
      <c r="D207" s="104">
        <v>1210.320876471186</v>
      </c>
      <c r="E207" s="104">
        <v>1202.649841000926</v>
      </c>
      <c r="F207" s="104">
        <v>1249.2279275773667</v>
      </c>
      <c r="G207" s="104">
        <v>1227.4354752558977</v>
      </c>
      <c r="H207" s="104">
        <v>1243.010370201433</v>
      </c>
      <c r="I207" s="104">
        <v>1237.9152239401521</v>
      </c>
      <c r="J207" s="104">
        <v>1321.1618359835106</v>
      </c>
      <c r="K207" s="104">
        <v>1422.9345327478025</v>
      </c>
      <c r="L207" s="104">
        <v>1392.8224079328043</v>
      </c>
      <c r="M207" s="104">
        <v>1382.2372176244301</v>
      </c>
      <c r="N207" s="104">
        <v>1303.6371897789759</v>
      </c>
      <c r="O207" s="104">
        <v>1336.8218792327345</v>
      </c>
      <c r="P207" s="104">
        <v>1347.7666521875246</v>
      </c>
      <c r="Q207" s="104">
        <v>1356.5669352287796</v>
      </c>
      <c r="R207" s="104">
        <v>1444.5158911217416</v>
      </c>
      <c r="S207" s="104">
        <v>1458.2286199541445</v>
      </c>
      <c r="T207" s="104">
        <v>1423.708919909458</v>
      </c>
      <c r="U207" s="104">
        <v>1446.1818246905336</v>
      </c>
      <c r="V207" s="104">
        <v>1464.7501334991152</v>
      </c>
      <c r="W207" s="104">
        <v>1575.9460669584685</v>
      </c>
      <c r="DA207" s="132" t="s">
        <v>2256</v>
      </c>
    </row>
    <row r="208" spans="1:105" ht="12" customHeight="1" x14ac:dyDescent="0.25">
      <c r="A208" s="108" t="s">
        <v>53</v>
      </c>
      <c r="B208" s="98">
        <v>353.01341386458466</v>
      </c>
      <c r="C208" s="98">
        <v>345.78581501579049</v>
      </c>
      <c r="D208" s="98">
        <v>364.75477689836953</v>
      </c>
      <c r="E208" s="98">
        <v>352.02369950766558</v>
      </c>
      <c r="F208" s="98">
        <v>372.80527076638617</v>
      </c>
      <c r="G208" s="98">
        <v>408.68846751683878</v>
      </c>
      <c r="H208" s="98">
        <v>370.7539531943807</v>
      </c>
      <c r="I208" s="98">
        <v>366.53176459248215</v>
      </c>
      <c r="J208" s="98">
        <v>384.89127741754339</v>
      </c>
      <c r="K208" s="98">
        <v>417.65859736529211</v>
      </c>
      <c r="L208" s="98">
        <v>411.23749630350517</v>
      </c>
      <c r="M208" s="98">
        <v>400.13825212037847</v>
      </c>
      <c r="N208" s="98">
        <v>318.24183243555336</v>
      </c>
      <c r="O208" s="98">
        <v>344.59293276738117</v>
      </c>
      <c r="P208" s="98">
        <v>337.30417061641276</v>
      </c>
      <c r="Q208" s="98">
        <v>322.39493264177685</v>
      </c>
      <c r="R208" s="98">
        <v>393.36315430057982</v>
      </c>
      <c r="S208" s="98">
        <v>403.70985151419615</v>
      </c>
      <c r="T208" s="98">
        <v>382.00989300852063</v>
      </c>
      <c r="U208" s="98">
        <v>372.0043792098823</v>
      </c>
      <c r="V208" s="98">
        <v>366.96376805324763</v>
      </c>
      <c r="W208" s="98">
        <v>398.24344041221678</v>
      </c>
      <c r="DA208" s="63" t="s">
        <v>2257</v>
      </c>
    </row>
    <row r="209" spans="1:105" ht="12" customHeight="1" x14ac:dyDescent="0.25">
      <c r="A209" s="108" t="s">
        <v>52</v>
      </c>
      <c r="B209" s="98">
        <v>835.24525124126137</v>
      </c>
      <c r="C209" s="98">
        <v>827.20763103476907</v>
      </c>
      <c r="D209" s="98">
        <v>845.56609957281648</v>
      </c>
      <c r="E209" s="98">
        <v>850.62614149326032</v>
      </c>
      <c r="F209" s="98">
        <v>876.4226568109807</v>
      </c>
      <c r="G209" s="98">
        <v>818.74700773905897</v>
      </c>
      <c r="H209" s="98">
        <v>872.25641700705194</v>
      </c>
      <c r="I209" s="98">
        <v>871.38345934767005</v>
      </c>
      <c r="J209" s="98">
        <v>936.27055856596735</v>
      </c>
      <c r="K209" s="98">
        <v>1005.2759353825103</v>
      </c>
      <c r="L209" s="98">
        <v>981.58491162929931</v>
      </c>
      <c r="M209" s="98">
        <v>982.09896550405142</v>
      </c>
      <c r="N209" s="98">
        <v>985.39535734342257</v>
      </c>
      <c r="O209" s="98">
        <v>992.22894646535315</v>
      </c>
      <c r="P209" s="98">
        <v>1010.4624815711119</v>
      </c>
      <c r="Q209" s="98">
        <v>1034.1720025870027</v>
      </c>
      <c r="R209" s="98">
        <v>1051.1527368211619</v>
      </c>
      <c r="S209" s="98">
        <v>1054.5187684399482</v>
      </c>
      <c r="T209" s="98">
        <v>1041.699026900937</v>
      </c>
      <c r="U209" s="98">
        <v>1074.1774454806514</v>
      </c>
      <c r="V209" s="98">
        <v>1097.7863654458677</v>
      </c>
      <c r="W209" s="98">
        <v>1177.7026265462518</v>
      </c>
      <c r="DA209" s="63" t="s">
        <v>2258</v>
      </c>
    </row>
    <row r="210" spans="1:105" ht="12" customHeight="1" x14ac:dyDescent="0.25">
      <c r="A210" s="121" t="s">
        <v>54</v>
      </c>
      <c r="B210" s="122">
        <v>662.07853153653809</v>
      </c>
      <c r="C210" s="122">
        <v>645.68483268858722</v>
      </c>
      <c r="D210" s="122">
        <v>729.82165859280894</v>
      </c>
      <c r="E210" s="122">
        <v>707.15281861447056</v>
      </c>
      <c r="F210" s="122">
        <v>761.68937302129939</v>
      </c>
      <c r="G210" s="122">
        <v>744.5093643303677</v>
      </c>
      <c r="H210" s="122">
        <v>757.12330172006273</v>
      </c>
      <c r="I210" s="122">
        <v>714.76918642234682</v>
      </c>
      <c r="J210" s="122">
        <v>715.42087882528915</v>
      </c>
      <c r="K210" s="122">
        <v>750.27216953044615</v>
      </c>
      <c r="L210" s="122">
        <v>720.85123302476995</v>
      </c>
      <c r="M210" s="122">
        <v>683.80542675622075</v>
      </c>
      <c r="N210" s="122">
        <v>662.23411198959275</v>
      </c>
      <c r="O210" s="122">
        <v>747.17508834166449</v>
      </c>
      <c r="P210" s="122">
        <v>759.07454875720055</v>
      </c>
      <c r="Q210" s="122">
        <v>745.32514239813861</v>
      </c>
      <c r="R210" s="122">
        <v>779.994311092776</v>
      </c>
      <c r="S210" s="122">
        <v>778.79018226159735</v>
      </c>
      <c r="T210" s="122">
        <v>813.17601902830233</v>
      </c>
      <c r="U210" s="122">
        <v>846.34480853151194</v>
      </c>
      <c r="V210" s="122">
        <v>975.46242257227243</v>
      </c>
      <c r="W210" s="122">
        <v>948.31691545770491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827.70881888857321</v>
      </c>
      <c r="C212" s="98">
        <v>832.42247277998604</v>
      </c>
      <c r="D212" s="98">
        <v>883.89434709635293</v>
      </c>
      <c r="E212" s="98">
        <v>853.63970493003853</v>
      </c>
      <c r="F212" s="98">
        <v>976.23905266136751</v>
      </c>
      <c r="G212" s="98">
        <v>906.77221371565599</v>
      </c>
      <c r="H212" s="98">
        <v>901.53124556852958</v>
      </c>
      <c r="I212" s="98">
        <v>929.23293217056403</v>
      </c>
      <c r="J212" s="98">
        <v>938.82571437413924</v>
      </c>
      <c r="K212" s="98">
        <v>828.88802654100925</v>
      </c>
      <c r="L212" s="98">
        <v>1030.1969146496547</v>
      </c>
      <c r="M212" s="98">
        <v>964.61336710083958</v>
      </c>
      <c r="N212" s="98">
        <v>302.5581712638039</v>
      </c>
      <c r="O212" s="98">
        <v>1095.8649178238923</v>
      </c>
      <c r="P212" s="98">
        <v>1065.4018200054527</v>
      </c>
      <c r="Q212" s="98">
        <v>935.02634003017192</v>
      </c>
      <c r="R212" s="98">
        <v>884.02689746840463</v>
      </c>
      <c r="S212" s="98">
        <v>883.93671510644367</v>
      </c>
      <c r="T212" s="98">
        <v>1071.0398017520338</v>
      </c>
      <c r="U212" s="98">
        <v>1111.4836901409601</v>
      </c>
      <c r="V212" s="98">
        <v>1248.4797501978253</v>
      </c>
      <c r="W212" s="98">
        <v>1208.3332619576488</v>
      </c>
      <c r="DA212" s="63" t="s">
        <v>2261</v>
      </c>
    </row>
    <row r="213" spans="1:105" ht="12" customHeight="1" x14ac:dyDescent="0.25">
      <c r="A213" s="109" t="s">
        <v>120</v>
      </c>
      <c r="B213" s="33">
        <v>654.57848398769113</v>
      </c>
      <c r="C213" s="33">
        <v>637.22689524274324</v>
      </c>
      <c r="D213" s="33">
        <v>722.84473650314123</v>
      </c>
      <c r="E213" s="33">
        <v>700.51318637353836</v>
      </c>
      <c r="F213" s="33">
        <v>751.95032929780052</v>
      </c>
      <c r="G213" s="33">
        <v>737.16254121045324</v>
      </c>
      <c r="H213" s="33">
        <v>750.28248635577961</v>
      </c>
      <c r="I213" s="33">
        <v>703.86628091224179</v>
      </c>
      <c r="J213" s="33">
        <v>704.13953288326616</v>
      </c>
      <c r="K213" s="33">
        <v>746.35386148496502</v>
      </c>
      <c r="L213" s="33">
        <v>705.55473508556531</v>
      </c>
      <c r="M213" s="33">
        <v>669.83754062328649</v>
      </c>
      <c r="N213" s="33">
        <v>682.08482093897919</v>
      </c>
      <c r="O213" s="33">
        <v>705.87826678371596</v>
      </c>
      <c r="P213" s="33">
        <v>716.70542738455083</v>
      </c>
      <c r="Q213" s="33">
        <v>717.69836110728954</v>
      </c>
      <c r="R213" s="33">
        <v>764.67611045499802</v>
      </c>
      <c r="S213" s="33">
        <v>761.7898728003679</v>
      </c>
      <c r="T213" s="33">
        <v>766.42654496612272</v>
      </c>
      <c r="U213" s="33">
        <v>791.65085890989076</v>
      </c>
      <c r="V213" s="33">
        <v>908.85464487209185</v>
      </c>
      <c r="W213" s="33">
        <v>877.21040437404668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6119.358503609521</v>
      </c>
      <c r="C215" s="117">
        <f t="shared" si="103"/>
        <v>7053.2927823460686</v>
      </c>
      <c r="D215" s="117">
        <f t="shared" si="103"/>
        <v>5252.3073802346207</v>
      </c>
      <c r="E215" s="117">
        <f t="shared" si="103"/>
        <v>6946.686718244342</v>
      </c>
      <c r="F215" s="117">
        <f t="shared" si="103"/>
        <v>8056.7816792718359</v>
      </c>
      <c r="G215" s="117">
        <f t="shared" si="103"/>
        <v>8845.3652536532445</v>
      </c>
      <c r="H215" s="117">
        <f t="shared" si="103"/>
        <v>4932.3337280916994</v>
      </c>
      <c r="I215" s="117">
        <f t="shared" si="103"/>
        <v>5445.564778407499</v>
      </c>
      <c r="J215" s="117">
        <f t="shared" si="103"/>
        <v>11569.980463588332</v>
      </c>
      <c r="K215" s="117">
        <f t="shared" si="103"/>
        <v>7693.4481646537615</v>
      </c>
      <c r="L215" s="117">
        <f t="shared" si="103"/>
        <v>7236.1690200056792</v>
      </c>
      <c r="M215" s="117">
        <f t="shared" si="103"/>
        <v>9847.5412687806875</v>
      </c>
      <c r="N215" s="117">
        <f t="shared" si="103"/>
        <v>3495.7228165530096</v>
      </c>
      <c r="O215" s="117">
        <f t="shared" si="103"/>
        <v>4432.8976173485999</v>
      </c>
      <c r="P215" s="117">
        <f t="shared" si="103"/>
        <v>7177.4881433138389</v>
      </c>
      <c r="Q215" s="117">
        <f t="shared" si="103"/>
        <v>9778.0996669193082</v>
      </c>
      <c r="R215" s="117">
        <f t="shared" ref="R215:V215" si="104">R216+R219+R221+R231</f>
        <v>6433.1912444756254</v>
      </c>
      <c r="S215" s="117">
        <f t="shared" si="104"/>
        <v>9138.5900953740384</v>
      </c>
      <c r="T215" s="117">
        <f t="shared" si="104"/>
        <v>7783.9832517673249</v>
      </c>
      <c r="U215" s="117">
        <f t="shared" si="104"/>
        <v>8460.3457651225417</v>
      </c>
      <c r="V215" s="117">
        <f t="shared" si="104"/>
        <v>8484.6785667121785</v>
      </c>
      <c r="W215" s="117">
        <f t="shared" ref="W215" si="105">W216+W219+W221+W231</f>
        <v>8615.6117075681395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4250.838912159149</v>
      </c>
      <c r="C216" s="122">
        <f t="shared" si="106"/>
        <v>4998.4229153952783</v>
      </c>
      <c r="D216" s="122">
        <f t="shared" si="106"/>
        <v>2963.2440496353438</v>
      </c>
      <c r="E216" s="122">
        <f t="shared" si="106"/>
        <v>4126.1331977739246</v>
      </c>
      <c r="F216" s="122">
        <f t="shared" si="106"/>
        <v>5546.868225058116</v>
      </c>
      <c r="G216" s="122">
        <f t="shared" si="106"/>
        <v>6385.4108049300157</v>
      </c>
      <c r="H216" s="122">
        <f t="shared" si="106"/>
        <v>2451.8609633670726</v>
      </c>
      <c r="I216" s="122">
        <f t="shared" si="106"/>
        <v>3021.0909614414509</v>
      </c>
      <c r="J216" s="122">
        <f t="shared" si="106"/>
        <v>9304.4724283579908</v>
      </c>
      <c r="K216" s="122">
        <f t="shared" si="106"/>
        <v>5599.5623411938495</v>
      </c>
      <c r="L216" s="122">
        <f t="shared" si="106"/>
        <v>5113.3401250632096</v>
      </c>
      <c r="M216" s="122">
        <f t="shared" si="106"/>
        <v>7701.4022440424042</v>
      </c>
      <c r="N216" s="122">
        <f t="shared" si="106"/>
        <v>823.88037549377225</v>
      </c>
      <c r="O216" s="122">
        <f t="shared" si="106"/>
        <v>1953.6545730155478</v>
      </c>
      <c r="P216" s="122">
        <f t="shared" si="106"/>
        <v>4594.9690806957087</v>
      </c>
      <c r="Q216" s="122">
        <f t="shared" si="106"/>
        <v>6548.4514961206223</v>
      </c>
      <c r="R216" s="122">
        <f t="shared" ref="R216:V216" si="107">SUM(R217:R218)</f>
        <v>2606.2791307604416</v>
      </c>
      <c r="S216" s="122">
        <f t="shared" si="107"/>
        <v>5252.5675054932972</v>
      </c>
      <c r="T216" s="122">
        <f t="shared" si="107"/>
        <v>4301.9663851215009</v>
      </c>
      <c r="U216" s="122">
        <f t="shared" si="107"/>
        <v>4202.614223185521</v>
      </c>
      <c r="V216" s="122">
        <f t="shared" si="107"/>
        <v>4285.2411585363016</v>
      </c>
      <c r="W216" s="122">
        <f t="shared" ref="W216" si="108">SUM(W217:W218)</f>
        <v>4653.2782860673296</v>
      </c>
      <c r="DA216" s="130" t="s">
        <v>2412</v>
      </c>
    </row>
    <row r="217" spans="1:105" ht="12" customHeight="1" x14ac:dyDescent="0.25">
      <c r="A217" s="97" t="s">
        <v>51</v>
      </c>
      <c r="B217" s="98">
        <v>4210.0702634221034</v>
      </c>
      <c r="C217" s="98">
        <v>4952.4474473428163</v>
      </c>
      <c r="D217" s="98">
        <v>2935.1843992308909</v>
      </c>
      <c r="E217" s="98">
        <v>4089.2933725270896</v>
      </c>
      <c r="F217" s="98">
        <v>5494.1430837007492</v>
      </c>
      <c r="G217" s="98">
        <v>6325.5685708852789</v>
      </c>
      <c r="H217" s="98">
        <v>2429.4654098132733</v>
      </c>
      <c r="I217" s="98">
        <v>2995.2097872667646</v>
      </c>
      <c r="J217" s="98">
        <v>9224.562487484729</v>
      </c>
      <c r="K217" s="98">
        <v>5549.1651243700999</v>
      </c>
      <c r="L217" s="98">
        <v>5069.8785062262332</v>
      </c>
      <c r="M217" s="98">
        <v>7636.1410116551242</v>
      </c>
      <c r="N217" s="98">
        <v>817.66710647166076</v>
      </c>
      <c r="O217" s="98">
        <v>1937.495542031681</v>
      </c>
      <c r="P217" s="98">
        <v>4555.8674541119935</v>
      </c>
      <c r="Q217" s="98">
        <v>6495.8002638834023</v>
      </c>
      <c r="R217" s="98">
        <v>2585.4499820495375</v>
      </c>
      <c r="S217" s="98">
        <v>5210.7411870820333</v>
      </c>
      <c r="T217" s="98">
        <v>4267.8582065711071</v>
      </c>
      <c r="U217" s="98">
        <v>4169.4092361005787</v>
      </c>
      <c r="V217" s="98">
        <v>4251.4657591884088</v>
      </c>
      <c r="W217" s="98">
        <v>4616.6465555826007</v>
      </c>
      <c r="DA217" s="63" t="s">
        <v>2413</v>
      </c>
    </row>
    <row r="218" spans="1:105" ht="12" customHeight="1" x14ac:dyDescent="0.25">
      <c r="A218" s="97" t="s">
        <v>53</v>
      </c>
      <c r="B218" s="98">
        <v>40.768648737045481</v>
      </c>
      <c r="C218" s="98">
        <v>45.975468052462375</v>
      </c>
      <c r="D218" s="98">
        <v>28.059650404452984</v>
      </c>
      <c r="E218" s="98">
        <v>36.83982524683541</v>
      </c>
      <c r="F218" s="98">
        <v>52.725141357366319</v>
      </c>
      <c r="G218" s="98">
        <v>59.842234044737182</v>
      </c>
      <c r="H218" s="98">
        <v>22.395553553799374</v>
      </c>
      <c r="I218" s="98">
        <v>25.881174174686365</v>
      </c>
      <c r="J218" s="98">
        <v>79.909940873262556</v>
      </c>
      <c r="K218" s="98">
        <v>50.397216823749297</v>
      </c>
      <c r="L218" s="98">
        <v>43.461618836976129</v>
      </c>
      <c r="M218" s="98">
        <v>65.261232387280245</v>
      </c>
      <c r="N218" s="98">
        <v>6.2132690221114686</v>
      </c>
      <c r="O218" s="98">
        <v>16.159030983866888</v>
      </c>
      <c r="P218" s="98">
        <v>39.101626583715124</v>
      </c>
      <c r="Q218" s="98">
        <v>52.651232237220214</v>
      </c>
      <c r="R218" s="98">
        <v>20.829148710903922</v>
      </c>
      <c r="S218" s="98">
        <v>41.826318411263706</v>
      </c>
      <c r="T218" s="98">
        <v>34.10817855039398</v>
      </c>
      <c r="U218" s="98">
        <v>33.204987084942026</v>
      </c>
      <c r="V218" s="98">
        <v>33.775399347892517</v>
      </c>
      <c r="W218" s="98">
        <v>36.631730484729111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344.77132046770282</v>
      </c>
      <c r="C219" s="122">
        <f t="shared" si="109"/>
        <v>555.54329954436014</v>
      </c>
      <c r="D219" s="122">
        <f t="shared" si="109"/>
        <v>698.2573595345284</v>
      </c>
      <c r="E219" s="122">
        <f t="shared" si="109"/>
        <v>1248.6563530492972</v>
      </c>
      <c r="F219" s="122">
        <f t="shared" si="109"/>
        <v>860.59246891590908</v>
      </c>
      <c r="G219" s="122">
        <f t="shared" si="109"/>
        <v>859.4949925375837</v>
      </c>
      <c r="H219" s="122">
        <f t="shared" si="109"/>
        <v>825.06461609465578</v>
      </c>
      <c r="I219" s="122">
        <f t="shared" si="109"/>
        <v>791.39575675651611</v>
      </c>
      <c r="J219" s="122">
        <f t="shared" si="109"/>
        <v>555.49063326000805</v>
      </c>
      <c r="K219" s="122">
        <f t="shared" si="109"/>
        <v>266.86226796143887</v>
      </c>
      <c r="L219" s="122">
        <f t="shared" si="109"/>
        <v>346.86189866316158</v>
      </c>
      <c r="M219" s="122">
        <f t="shared" si="109"/>
        <v>404.49624241303718</v>
      </c>
      <c r="N219" s="122">
        <f t="shared" si="109"/>
        <v>984.93917048193009</v>
      </c>
      <c r="O219" s="122">
        <f t="shared" si="109"/>
        <v>705.50889124747835</v>
      </c>
      <c r="P219" s="122">
        <f t="shared" si="109"/>
        <v>782.52991535470278</v>
      </c>
      <c r="Q219" s="122">
        <f t="shared" si="109"/>
        <v>1421.2481002914733</v>
      </c>
      <c r="R219" s="122">
        <f t="shared" si="109"/>
        <v>1922.3132485098376</v>
      </c>
      <c r="S219" s="122">
        <f t="shared" si="109"/>
        <v>1965.2353043932387</v>
      </c>
      <c r="T219" s="122">
        <f t="shared" si="109"/>
        <v>1564.4377678949313</v>
      </c>
      <c r="U219" s="122">
        <f t="shared" si="109"/>
        <v>2283.9230230342441</v>
      </c>
      <c r="V219" s="122">
        <f t="shared" si="109"/>
        <v>2099.3113051550145</v>
      </c>
      <c r="W219" s="122">
        <f t="shared" si="109"/>
        <v>1763.2709772576311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344.77132046770282</v>
      </c>
      <c r="C220" s="98">
        <f>RES_hhdet_tesh!C8</f>
        <v>555.54329954436014</v>
      </c>
      <c r="D220" s="98">
        <f>RES_hhdet_tesh!D8</f>
        <v>698.2573595345284</v>
      </c>
      <c r="E220" s="98">
        <f>RES_hhdet_tesh!E8</f>
        <v>1248.6563530492972</v>
      </c>
      <c r="F220" s="98">
        <f>RES_hhdet_tesh!F8</f>
        <v>860.59246891590908</v>
      </c>
      <c r="G220" s="98">
        <f>RES_hhdet_tesh!G8</f>
        <v>859.4949925375837</v>
      </c>
      <c r="H220" s="98">
        <f>RES_hhdet_tesh!H8</f>
        <v>825.06461609465578</v>
      </c>
      <c r="I220" s="98">
        <f>RES_hhdet_tesh!I8</f>
        <v>791.39575675651611</v>
      </c>
      <c r="J220" s="98">
        <f>RES_hhdet_tesh!J8</f>
        <v>555.49063326000805</v>
      </c>
      <c r="K220" s="98">
        <f>RES_hhdet_tesh!K8</f>
        <v>266.86226796143887</v>
      </c>
      <c r="L220" s="98">
        <f>RES_hhdet_tesh!L8</f>
        <v>346.86189866316158</v>
      </c>
      <c r="M220" s="98">
        <f>RES_hhdet_tesh!M8</f>
        <v>404.49624241303718</v>
      </c>
      <c r="N220" s="98">
        <f>RES_hhdet_tesh!N8</f>
        <v>984.93917048193009</v>
      </c>
      <c r="O220" s="98">
        <f>RES_hhdet_tesh!O8</f>
        <v>705.50889124747835</v>
      </c>
      <c r="P220" s="98">
        <f>RES_hhdet_tesh!P8</f>
        <v>782.52991535470278</v>
      </c>
      <c r="Q220" s="98">
        <f>RES_hhdet_tesh!Q8</f>
        <v>1421.2481002914733</v>
      </c>
      <c r="R220" s="98">
        <f>RES_hhdet_tesh!R8</f>
        <v>1922.3132485098376</v>
      </c>
      <c r="S220" s="98">
        <f>RES_hhdet_tesh!S8</f>
        <v>1965.2353043932387</v>
      </c>
      <c r="T220" s="98">
        <f>RES_hhdet_tesh!T8</f>
        <v>1564.4377678949313</v>
      </c>
      <c r="U220" s="98">
        <f>RES_hhdet_tesh!U8</f>
        <v>2283.9230230342441</v>
      </c>
      <c r="V220" s="98">
        <f>RES_hhdet_tesh!V8</f>
        <v>2099.3113051550145</v>
      </c>
      <c r="W220" s="98">
        <f>RES_hhdet_tesh!W8</f>
        <v>1763.2709772576311</v>
      </c>
      <c r="DA220" s="63" t="s">
        <v>2416</v>
      </c>
    </row>
    <row r="221" spans="1:105" ht="12" customHeight="1" x14ac:dyDescent="0.25">
      <c r="A221" s="121" t="s">
        <v>55</v>
      </c>
      <c r="B221" s="122">
        <v>1040.8971527601802</v>
      </c>
      <c r="C221" s="122">
        <v>1028.6004973710515</v>
      </c>
      <c r="D221" s="122">
        <v>1058.3604343310051</v>
      </c>
      <c r="E221" s="122">
        <v>1055.9762637620408</v>
      </c>
      <c r="F221" s="122">
        <v>1093.9991728443124</v>
      </c>
      <c r="G221" s="122">
        <v>1057.3315451355925</v>
      </c>
      <c r="H221" s="122">
        <v>1094.6214200454945</v>
      </c>
      <c r="I221" s="122">
        <v>1096.7413242473326</v>
      </c>
      <c r="J221" s="122">
        <v>1173.0341605440651</v>
      </c>
      <c r="K221" s="122">
        <v>1262.3372661767057</v>
      </c>
      <c r="L221" s="122">
        <v>1234.9010260157784</v>
      </c>
      <c r="M221" s="122">
        <v>1228.2811618380324</v>
      </c>
      <c r="N221" s="122">
        <v>1182.6615818589107</v>
      </c>
      <c r="O221" s="122">
        <v>1215.0659172811797</v>
      </c>
      <c r="P221" s="122">
        <v>1232.1072386176211</v>
      </c>
      <c r="Q221" s="122">
        <v>1247.3173317019402</v>
      </c>
      <c r="R221" s="122">
        <v>1313.0884929647757</v>
      </c>
      <c r="S221" s="122">
        <v>1327.4532804508774</v>
      </c>
      <c r="T221" s="122">
        <v>1302.0979887578715</v>
      </c>
      <c r="U221" s="122">
        <v>1331.8620991235182</v>
      </c>
      <c r="V221" s="122">
        <v>1357.2397411954626</v>
      </c>
      <c r="W221" s="122">
        <v>1467.0526812121739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1026.0514738256284</v>
      </c>
      <c r="C223" s="98">
        <v>1022.3931956026846</v>
      </c>
      <c r="D223" s="98">
        <v>1072.9112171625898</v>
      </c>
      <c r="E223" s="98">
        <v>1080.1946136613844</v>
      </c>
      <c r="F223" s="98">
        <v>1103.3088033845975</v>
      </c>
      <c r="G223" s="98">
        <v>1089.956786977787</v>
      </c>
      <c r="H223" s="98">
        <v>1122.5534343400802</v>
      </c>
      <c r="I223" s="98">
        <v>1077.7363337135503</v>
      </c>
      <c r="J223" s="98">
        <v>1172.6222156556853</v>
      </c>
      <c r="K223" s="98">
        <v>1253.5255660128967</v>
      </c>
      <c r="L223" s="98">
        <v>1191.5176555578125</v>
      </c>
      <c r="M223" s="98">
        <v>1000.1872365534197</v>
      </c>
      <c r="N223" s="98">
        <v>894.53011476974143</v>
      </c>
      <c r="O223" s="98">
        <v>1348.5295782881262</v>
      </c>
      <c r="P223" s="98">
        <v>1323.7346879477659</v>
      </c>
      <c r="Q223" s="98">
        <v>1259.8521550860019</v>
      </c>
      <c r="R223" s="98">
        <v>1248.8116260983891</v>
      </c>
      <c r="S223" s="98">
        <v>1309.7994892309957</v>
      </c>
      <c r="T223" s="98">
        <v>1319.9096426898491</v>
      </c>
      <c r="U223" s="98">
        <v>1343.7275572485419</v>
      </c>
      <c r="V223" s="98">
        <v>1387.9007508742689</v>
      </c>
      <c r="W223" s="98">
        <v>1437.4602791751413</v>
      </c>
      <c r="DA223" s="63" t="s">
        <v>2419</v>
      </c>
    </row>
    <row r="224" spans="1:105" ht="12" customHeight="1" x14ac:dyDescent="0.25">
      <c r="A224" s="97" t="s">
        <v>123</v>
      </c>
      <c r="B224" s="98">
        <v>1026.0514738256281</v>
      </c>
      <c r="C224" s="98">
        <v>1022.4025610609136</v>
      </c>
      <c r="D224" s="98">
        <v>1072.9236652080031</v>
      </c>
      <c r="E224" s="98">
        <v>1080.259052724904</v>
      </c>
      <c r="F224" s="98">
        <v>1103.2655729863868</v>
      </c>
      <c r="G224" s="98">
        <v>1089.8233316447306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202.59116491530253</v>
      </c>
      <c r="C225" s="101">
        <v>200.18091250424854</v>
      </c>
      <c r="D225" s="101">
        <v>216.08426052178504</v>
      </c>
      <c r="E225" s="101">
        <v>211.33100535552586</v>
      </c>
      <c r="F225" s="101">
        <v>220.06214622063453</v>
      </c>
      <c r="G225" s="101">
        <v>247.2098307017186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823.46030891032569</v>
      </c>
      <c r="C226" s="104">
        <v>822.22164855666506</v>
      </c>
      <c r="D226" s="104">
        <v>856.83940468621802</v>
      </c>
      <c r="E226" s="104">
        <v>868.92804736937808</v>
      </c>
      <c r="F226" s="104">
        <v>883.20342676575228</v>
      </c>
      <c r="G226" s="104">
        <v>842.61350094301201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1041.0036442267472</v>
      </c>
      <c r="C227" s="101">
        <v>1028.4494565521093</v>
      </c>
      <c r="D227" s="101">
        <v>1058.4181245272875</v>
      </c>
      <c r="E227" s="101">
        <v>1055.7938045410956</v>
      </c>
      <c r="F227" s="101">
        <v>1094.3226103442116</v>
      </c>
      <c r="G227" s="101">
        <v>1057.3410502699712</v>
      </c>
      <c r="H227" s="101">
        <v>1094.5301980116053</v>
      </c>
      <c r="I227" s="101">
        <v>1096.2640932730314</v>
      </c>
      <c r="J227" s="101">
        <v>1172.0591734915815</v>
      </c>
      <c r="K227" s="101">
        <v>1261.4750483234009</v>
      </c>
      <c r="L227" s="101">
        <v>1234.5099930334964</v>
      </c>
      <c r="M227" s="101">
        <v>1229.3220398944425</v>
      </c>
      <c r="N227" s="101">
        <v>1183.7327783987801</v>
      </c>
      <c r="O227" s="101">
        <v>1215.7593933801436</v>
      </c>
      <c r="P227" s="101">
        <v>1233.1071702814352</v>
      </c>
      <c r="Q227" s="101">
        <v>1245.5973524240917</v>
      </c>
      <c r="R227" s="101">
        <v>1309.7234609952029</v>
      </c>
      <c r="S227" s="101">
        <v>1323.3854407789954</v>
      </c>
      <c r="T227" s="101">
        <v>1296.2040798097346</v>
      </c>
      <c r="U227" s="101">
        <v>1329.0253278065907</v>
      </c>
      <c r="V227" s="101">
        <v>1356.784689737837</v>
      </c>
      <c r="W227" s="101">
        <v>1470.5712930773639</v>
      </c>
      <c r="DA227" s="131" t="s">
        <v>2423</v>
      </c>
    </row>
    <row r="228" spans="1:105" ht="12" customHeight="1" x14ac:dyDescent="0.25">
      <c r="A228" s="107" t="s">
        <v>121</v>
      </c>
      <c r="B228" s="104">
        <v>1041.0036442267472</v>
      </c>
      <c r="C228" s="104">
        <v>1028.7533253922022</v>
      </c>
      <c r="D228" s="104">
        <v>1058.1680964963032</v>
      </c>
      <c r="E228" s="104">
        <v>1055.80766678025</v>
      </c>
      <c r="F228" s="104">
        <v>1093.7169872718496</v>
      </c>
      <c r="G228" s="104">
        <v>1056.956319355254</v>
      </c>
      <c r="H228" s="104">
        <v>1094.4330348848341</v>
      </c>
      <c r="I228" s="104">
        <v>1096.9195517256462</v>
      </c>
      <c r="J228" s="104">
        <v>1173.2442799542512</v>
      </c>
      <c r="K228" s="104">
        <v>1262.5621032156712</v>
      </c>
      <c r="L228" s="104">
        <v>1235.1395557628441</v>
      </c>
      <c r="M228" s="104">
        <v>1228.8436135328905</v>
      </c>
      <c r="N228" s="104">
        <v>1183.3958828163925</v>
      </c>
      <c r="O228" s="104">
        <v>1213.9257352644509</v>
      </c>
      <c r="P228" s="104">
        <v>1231.0824666300907</v>
      </c>
      <c r="Q228" s="104">
        <v>1247.9026294625007</v>
      </c>
      <c r="R228" s="104">
        <v>1314.6460299634225</v>
      </c>
      <c r="S228" s="104">
        <v>1328.942151255553</v>
      </c>
      <c r="T228" s="104">
        <v>1303.8770582378713</v>
      </c>
      <c r="U228" s="104">
        <v>1332.6770643782449</v>
      </c>
      <c r="V228" s="104">
        <v>1357.210169540145</v>
      </c>
      <c r="W228" s="104">
        <v>1466.0868643143037</v>
      </c>
      <c r="DA228" s="132" t="s">
        <v>2424</v>
      </c>
    </row>
    <row r="229" spans="1:105" ht="12" customHeight="1" x14ac:dyDescent="0.25">
      <c r="A229" s="108" t="s">
        <v>53</v>
      </c>
      <c r="B229" s="98">
        <v>205.75839298548587</v>
      </c>
      <c r="C229" s="98">
        <v>201.54569435743295</v>
      </c>
      <c r="D229" s="98">
        <v>212.60199692348667</v>
      </c>
      <c r="E229" s="98">
        <v>205.18152528698974</v>
      </c>
      <c r="F229" s="98">
        <v>217.29433046086896</v>
      </c>
      <c r="G229" s="98">
        <v>238.20931161619509</v>
      </c>
      <c r="H229" s="98">
        <v>222.17661787778195</v>
      </c>
      <c r="I229" s="98">
        <v>225.53609237797619</v>
      </c>
      <c r="J229" s="98">
        <v>236.97372138828385</v>
      </c>
      <c r="K229" s="98">
        <v>257.28616783316068</v>
      </c>
      <c r="L229" s="98">
        <v>253.55464413354497</v>
      </c>
      <c r="M229" s="98">
        <v>246.74464802883881</v>
      </c>
      <c r="N229" s="98">
        <v>198.00052547297003</v>
      </c>
      <c r="O229" s="98">
        <v>221.69678879909762</v>
      </c>
      <c r="P229" s="98">
        <v>220.61998505897898</v>
      </c>
      <c r="Q229" s="98">
        <v>213.73062687549779</v>
      </c>
      <c r="R229" s="98">
        <v>263.49329314226094</v>
      </c>
      <c r="S229" s="98">
        <v>274.42338281560473</v>
      </c>
      <c r="T229" s="98">
        <v>262.17803133693417</v>
      </c>
      <c r="U229" s="98">
        <v>258.49961889759322</v>
      </c>
      <c r="V229" s="98">
        <v>259.42380409427733</v>
      </c>
      <c r="W229" s="98">
        <v>288.384237768052</v>
      </c>
      <c r="DA229" s="63" t="s">
        <v>2425</v>
      </c>
    </row>
    <row r="230" spans="1:105" ht="12" customHeight="1" x14ac:dyDescent="0.25">
      <c r="A230" s="108" t="s">
        <v>52</v>
      </c>
      <c r="B230" s="98">
        <v>835.24525124126137</v>
      </c>
      <c r="C230" s="98">
        <v>827.20763103476907</v>
      </c>
      <c r="D230" s="98">
        <v>845.56609957281648</v>
      </c>
      <c r="E230" s="98">
        <v>850.62614149326032</v>
      </c>
      <c r="F230" s="98">
        <v>876.4226568109807</v>
      </c>
      <c r="G230" s="98">
        <v>818.74700773905897</v>
      </c>
      <c r="H230" s="98">
        <v>872.25641700705194</v>
      </c>
      <c r="I230" s="98">
        <v>871.38345934767005</v>
      </c>
      <c r="J230" s="98">
        <v>936.27055856596735</v>
      </c>
      <c r="K230" s="98">
        <v>1005.2759353825103</v>
      </c>
      <c r="L230" s="98">
        <v>981.58491162929931</v>
      </c>
      <c r="M230" s="98">
        <v>982.09896550405142</v>
      </c>
      <c r="N230" s="98">
        <v>985.39535734342257</v>
      </c>
      <c r="O230" s="98">
        <v>992.22894646535315</v>
      </c>
      <c r="P230" s="98">
        <v>1010.4624815711119</v>
      </c>
      <c r="Q230" s="98">
        <v>1034.1720025870027</v>
      </c>
      <c r="R230" s="98">
        <v>1051.1527368211619</v>
      </c>
      <c r="S230" s="98">
        <v>1054.5187684399482</v>
      </c>
      <c r="T230" s="98">
        <v>1041.699026900937</v>
      </c>
      <c r="U230" s="98">
        <v>1074.1774454806514</v>
      </c>
      <c r="V230" s="98">
        <v>1097.7863654458677</v>
      </c>
      <c r="W230" s="98">
        <v>1177.7026265462518</v>
      </c>
      <c r="DA230" s="63" t="s">
        <v>2426</v>
      </c>
    </row>
    <row r="231" spans="1:105" ht="12" customHeight="1" x14ac:dyDescent="0.25">
      <c r="A231" s="121" t="s">
        <v>54</v>
      </c>
      <c r="B231" s="122">
        <v>482.85111822248876</v>
      </c>
      <c r="C231" s="122">
        <v>470.72607003537939</v>
      </c>
      <c r="D231" s="122">
        <v>532.44553673374367</v>
      </c>
      <c r="E231" s="122">
        <v>515.92090365908041</v>
      </c>
      <c r="F231" s="122">
        <v>555.32181245349875</v>
      </c>
      <c r="G231" s="122">
        <v>543.12791105005294</v>
      </c>
      <c r="H231" s="122">
        <v>560.78672858447646</v>
      </c>
      <c r="I231" s="122">
        <v>536.33673596219887</v>
      </c>
      <c r="J231" s="122">
        <v>536.98324142626859</v>
      </c>
      <c r="K231" s="122">
        <v>564.68628932176671</v>
      </c>
      <c r="L231" s="122">
        <v>541.06597026352904</v>
      </c>
      <c r="M231" s="122">
        <v>513.36162048721394</v>
      </c>
      <c r="N231" s="122">
        <v>504.24168871839646</v>
      </c>
      <c r="O231" s="122">
        <v>558.66823580439393</v>
      </c>
      <c r="P231" s="122">
        <v>567.88190864580633</v>
      </c>
      <c r="Q231" s="122">
        <v>561.08273880527111</v>
      </c>
      <c r="R231" s="122">
        <v>591.51037224057052</v>
      </c>
      <c r="S231" s="122">
        <v>593.33400503662494</v>
      </c>
      <c r="T231" s="122">
        <v>615.48110999302105</v>
      </c>
      <c r="U231" s="122">
        <v>641.94641977925914</v>
      </c>
      <c r="V231" s="122">
        <v>742.88636182540006</v>
      </c>
      <c r="W231" s="122">
        <v>732.0097630310047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483.29959925770112</v>
      </c>
      <c r="C233" s="98">
        <v>486.05190415620189</v>
      </c>
      <c r="D233" s="98">
        <v>516.10635768195516</v>
      </c>
      <c r="E233" s="98">
        <v>498.44065677242639</v>
      </c>
      <c r="F233" s="98">
        <v>570.02647810917279</v>
      </c>
      <c r="G233" s="98">
        <v>529.46475560723911</v>
      </c>
      <c r="H233" s="98">
        <v>531.5267295321695</v>
      </c>
      <c r="I233" s="98">
        <v>552.61897016816647</v>
      </c>
      <c r="J233" s="98">
        <v>558.41144870143216</v>
      </c>
      <c r="K233" s="98">
        <v>493.10090008532677</v>
      </c>
      <c r="L233" s="98">
        <v>612.9937217882574</v>
      </c>
      <c r="M233" s="98">
        <v>574.00375461262092</v>
      </c>
      <c r="N233" s="98">
        <v>180.31503215956118</v>
      </c>
      <c r="O233" s="98">
        <v>654.6144238170383</v>
      </c>
      <c r="P233" s="98">
        <v>636.47372302531528</v>
      </c>
      <c r="Q233" s="98">
        <v>558.61423864860058</v>
      </c>
      <c r="R233" s="98">
        <v>528.33860090394148</v>
      </c>
      <c r="S233" s="98">
        <v>529.44434270733984</v>
      </c>
      <c r="T233" s="98">
        <v>642.90930238208705</v>
      </c>
      <c r="U233" s="98">
        <v>669.81510222019688</v>
      </c>
      <c r="V233" s="98">
        <v>755.92301808481784</v>
      </c>
      <c r="W233" s="98">
        <v>736.91156302869365</v>
      </c>
      <c r="DA233" s="63" t="s">
        <v>2429</v>
      </c>
    </row>
    <row r="234" spans="1:105" ht="12" customHeight="1" x14ac:dyDescent="0.25">
      <c r="A234" s="109" t="s">
        <v>120</v>
      </c>
      <c r="B234" s="33">
        <v>482.83081016686299</v>
      </c>
      <c r="C234" s="33">
        <v>470.03191460835438</v>
      </c>
      <c r="D234" s="33">
        <v>533.18542892593348</v>
      </c>
      <c r="E234" s="33">
        <v>516.71320946697415</v>
      </c>
      <c r="F234" s="33">
        <v>554.65432424284143</v>
      </c>
      <c r="G234" s="33">
        <v>543.74654178825665</v>
      </c>
      <c r="H234" s="33">
        <v>562.17281750549864</v>
      </c>
      <c r="I234" s="33">
        <v>535.50897992156024</v>
      </c>
      <c r="J234" s="33">
        <v>535.90117434121828</v>
      </c>
      <c r="K234" s="33">
        <v>568.25419047110313</v>
      </c>
      <c r="L234" s="33">
        <v>537.50929315980989</v>
      </c>
      <c r="M234" s="33">
        <v>510.3451729349037</v>
      </c>
      <c r="N234" s="33">
        <v>522.11937541415352</v>
      </c>
      <c r="O234" s="33">
        <v>547.30492012808895</v>
      </c>
      <c r="P234" s="33">
        <v>558.39475166897785</v>
      </c>
      <c r="Q234" s="33">
        <v>561.44223423701328</v>
      </c>
      <c r="R234" s="33">
        <v>600.81205262448736</v>
      </c>
      <c r="S234" s="33">
        <v>603.66381812303462</v>
      </c>
      <c r="T234" s="33">
        <v>610.5085095172152</v>
      </c>
      <c r="U234" s="33">
        <v>636.19755222655215</v>
      </c>
      <c r="V234" s="33">
        <v>739.70582119952485</v>
      </c>
      <c r="W234" s="33">
        <v>730.66927078673871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2799.6735086047311</v>
      </c>
      <c r="C236" s="117">
        <f t="shared" si="110"/>
        <v>3287.5716494381668</v>
      </c>
      <c r="D236" s="117">
        <f t="shared" si="110"/>
        <v>1852.8982787907287</v>
      </c>
      <c r="E236" s="117">
        <f t="shared" si="110"/>
        <v>2566.1524119157107</v>
      </c>
      <c r="F236" s="117">
        <f t="shared" si="110"/>
        <v>3451.8380425043265</v>
      </c>
      <c r="G236" s="117">
        <f t="shared" si="110"/>
        <v>4243.5154803376927</v>
      </c>
      <c r="H236" s="117">
        <f t="shared" si="110"/>
        <v>1535.7937590456982</v>
      </c>
      <c r="I236" s="117">
        <f t="shared" si="110"/>
        <v>2011.9435769337254</v>
      </c>
      <c r="J236" s="117">
        <f t="shared" si="110"/>
        <v>6639.7309496708785</v>
      </c>
      <c r="K236" s="117">
        <f t="shared" si="110"/>
        <v>3976.858455710747</v>
      </c>
      <c r="L236" s="117">
        <f t="shared" si="110"/>
        <v>3955.9347155619116</v>
      </c>
      <c r="M236" s="117">
        <f t="shared" si="110"/>
        <v>6010.6980878816657</v>
      </c>
      <c r="N236" s="117">
        <f t="shared" si="110"/>
        <v>626.87907418155191</v>
      </c>
      <c r="O236" s="117">
        <f t="shared" si="110"/>
        <v>1351.6222887231288</v>
      </c>
      <c r="P236" s="117">
        <f t="shared" si="110"/>
        <v>3185.4499667104983</v>
      </c>
      <c r="Q236" s="117">
        <f t="shared" si="110"/>
        <v>4440.4279598375915</v>
      </c>
      <c r="R236" s="117">
        <f t="shared" ref="R236:V236" si="111">R237+R240+R242+R252</f>
        <v>1769.2436174982197</v>
      </c>
      <c r="S236" s="117">
        <f t="shared" si="111"/>
        <v>3520.6968229535696</v>
      </c>
      <c r="T236" s="117">
        <f t="shared" si="111"/>
        <v>2855.1717581741868</v>
      </c>
      <c r="U236" s="117">
        <f t="shared" si="111"/>
        <v>2745.8996881649887</v>
      </c>
      <c r="V236" s="117">
        <f t="shared" si="111"/>
        <v>3039.6208241554505</v>
      </c>
      <c r="W236" s="117">
        <f t="shared" ref="W236" si="112">W237+W240+W242+W252</f>
        <v>3384.4830595925869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2788.3771986636802</v>
      </c>
      <c r="C237" s="122">
        <f t="shared" si="113"/>
        <v>3276.2310605111547</v>
      </c>
      <c r="D237" s="122">
        <f t="shared" si="113"/>
        <v>1840.9218109467679</v>
      </c>
      <c r="E237" s="122">
        <f t="shared" si="113"/>
        <v>2554.4319241192411</v>
      </c>
      <c r="F237" s="122">
        <f t="shared" si="113"/>
        <v>3438.8369027867789</v>
      </c>
      <c r="G237" s="122">
        <f t="shared" si="113"/>
        <v>4231.2172351187564</v>
      </c>
      <c r="H237" s="122">
        <f t="shared" si="113"/>
        <v>1523.885281853296</v>
      </c>
      <c r="I237" s="122">
        <f t="shared" si="113"/>
        <v>2000.4307512438218</v>
      </c>
      <c r="J237" s="122">
        <f t="shared" si="113"/>
        <v>6628.0703394536849</v>
      </c>
      <c r="K237" s="122">
        <f t="shared" si="113"/>
        <v>3966.4755186033303</v>
      </c>
      <c r="L237" s="122">
        <f t="shared" si="113"/>
        <v>3943.5624281191322</v>
      </c>
      <c r="M237" s="122">
        <f t="shared" si="113"/>
        <v>5999.1432973914589</v>
      </c>
      <c r="N237" s="122">
        <f t="shared" si="113"/>
        <v>622.27874736967215</v>
      </c>
      <c r="O237" s="122">
        <f t="shared" si="113"/>
        <v>1323.1546551331169</v>
      </c>
      <c r="P237" s="122">
        <f t="shared" si="113"/>
        <v>3153.8950033887841</v>
      </c>
      <c r="Q237" s="122">
        <f t="shared" si="113"/>
        <v>4411.6448624855848</v>
      </c>
      <c r="R237" s="122">
        <f t="shared" ref="R237:V237" si="114">SUM(R238:R239)</f>
        <v>1741.7891300169977</v>
      </c>
      <c r="S237" s="122">
        <f t="shared" si="114"/>
        <v>3491.0800278386546</v>
      </c>
      <c r="T237" s="122">
        <f t="shared" si="114"/>
        <v>2816.238004843693</v>
      </c>
      <c r="U237" s="122">
        <f t="shared" si="114"/>
        <v>2701.1096340438949</v>
      </c>
      <c r="V237" s="122">
        <f t="shared" si="114"/>
        <v>2982.1840723914788</v>
      </c>
      <c r="W237" s="122">
        <f t="shared" ref="W237" si="115">SUM(W238:W239)</f>
        <v>3323.8610902314263</v>
      </c>
      <c r="DA237" s="130" t="s">
        <v>2580</v>
      </c>
    </row>
    <row r="238" spans="1:105" ht="12" customHeight="1" x14ac:dyDescent="0.25">
      <c r="A238" s="97" t="s">
        <v>51</v>
      </c>
      <c r="B238" s="98">
        <v>2788.3771986636802</v>
      </c>
      <c r="C238" s="98">
        <v>3276.2310605111547</v>
      </c>
      <c r="D238" s="98">
        <v>1840.9218109467679</v>
      </c>
      <c r="E238" s="98">
        <v>2554.4319241192411</v>
      </c>
      <c r="F238" s="98">
        <v>3438.8369027867789</v>
      </c>
      <c r="G238" s="98">
        <v>4231.2172351187564</v>
      </c>
      <c r="H238" s="98">
        <v>1523.885281853296</v>
      </c>
      <c r="I238" s="98">
        <v>2000.4307512438218</v>
      </c>
      <c r="J238" s="98">
        <v>6628.0703394536849</v>
      </c>
      <c r="K238" s="98">
        <v>3966.4755186033303</v>
      </c>
      <c r="L238" s="98">
        <v>3943.5624281191322</v>
      </c>
      <c r="M238" s="98">
        <v>5999.1432973914589</v>
      </c>
      <c r="N238" s="98">
        <v>622.27874736967215</v>
      </c>
      <c r="O238" s="98">
        <v>1323.1546551331169</v>
      </c>
      <c r="P238" s="98">
        <v>3153.8950033887841</v>
      </c>
      <c r="Q238" s="98">
        <v>4411.6448624855848</v>
      </c>
      <c r="R238" s="98">
        <v>1741.7891300169977</v>
      </c>
      <c r="S238" s="98">
        <v>3491.0800278386546</v>
      </c>
      <c r="T238" s="98">
        <v>2816.238004843693</v>
      </c>
      <c r="U238" s="98">
        <v>2701.1096340438949</v>
      </c>
      <c r="V238" s="98">
        <v>2982.1840723914788</v>
      </c>
      <c r="W238" s="98">
        <v>3323.8610902314263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3.1511373703801402</v>
      </c>
      <c r="C242" s="122">
        <v>3.1470758480912866</v>
      </c>
      <c r="D242" s="122">
        <v>3.2781272167021607</v>
      </c>
      <c r="E242" s="122">
        <v>3.3123449077145444</v>
      </c>
      <c r="F242" s="122">
        <v>3.3717910237233966</v>
      </c>
      <c r="G242" s="122">
        <v>3.3758998099957127</v>
      </c>
      <c r="H242" s="122">
        <v>2.6459671565750669</v>
      </c>
      <c r="I242" s="122">
        <v>1.3008669916900344</v>
      </c>
      <c r="J242" s="122">
        <v>1.4090436823815213</v>
      </c>
      <c r="K242" s="122">
        <v>1.4438629537634109</v>
      </c>
      <c r="L242" s="122">
        <v>1.3457496081146969</v>
      </c>
      <c r="M242" s="122">
        <v>1.1717641406144672</v>
      </c>
      <c r="N242" s="122">
        <v>1.0055288097128987</v>
      </c>
      <c r="O242" s="122">
        <v>2.1070045575745793</v>
      </c>
      <c r="P242" s="122">
        <v>2.1481951493558982</v>
      </c>
      <c r="Q242" s="122">
        <v>1.7826876819872386</v>
      </c>
      <c r="R242" s="122">
        <v>1.6806072789636346</v>
      </c>
      <c r="S242" s="122">
        <v>1.6702828244495291</v>
      </c>
      <c r="T242" s="122">
        <v>1.5945197246854577</v>
      </c>
      <c r="U242" s="122">
        <v>1.6131799501817079</v>
      </c>
      <c r="V242" s="122">
        <v>1.8157866013492672</v>
      </c>
      <c r="W242" s="122">
        <v>1.6780786121796356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448.00240910779297</v>
      </c>
      <c r="C244" s="98">
        <v>446.4051038079383</v>
      </c>
      <c r="D244" s="98">
        <v>468.46266713642603</v>
      </c>
      <c r="E244" s="98">
        <v>471.64279918748315</v>
      </c>
      <c r="F244" s="98">
        <v>481.73509274656215</v>
      </c>
      <c r="G244" s="98">
        <v>475.90523365148675</v>
      </c>
      <c r="H244" s="98">
        <v>479.71384548705964</v>
      </c>
      <c r="I244" s="98">
        <v>444.89651115799182</v>
      </c>
      <c r="J244" s="98">
        <v>483.65424397745716</v>
      </c>
      <c r="K244" s="98">
        <v>517.02325936011471</v>
      </c>
      <c r="L244" s="98">
        <v>490.30144055645457</v>
      </c>
      <c r="M244" s="98">
        <v>411.39573736846108</v>
      </c>
      <c r="N244" s="98">
        <v>358.86205964420344</v>
      </c>
      <c r="O244" s="98">
        <v>503.1225882837013</v>
      </c>
      <c r="P244" s="98">
        <v>483.24161359796494</v>
      </c>
      <c r="Q244" s="98">
        <v>455.43425780293029</v>
      </c>
      <c r="R244" s="98">
        <v>451.44312669685064</v>
      </c>
      <c r="S244" s="98">
        <v>465.42794008247967</v>
      </c>
      <c r="T244" s="98">
        <v>461.39602578852833</v>
      </c>
      <c r="U244" s="98">
        <v>453.23023963968802</v>
      </c>
      <c r="V244" s="98">
        <v>451.1404346806861</v>
      </c>
      <c r="W244" s="98">
        <v>445.02644795003937</v>
      </c>
      <c r="DA244" s="63" t="s">
        <v>2587</v>
      </c>
    </row>
    <row r="245" spans="1:105" ht="12" customHeight="1" x14ac:dyDescent="0.25">
      <c r="A245" s="97" t="s">
        <v>123</v>
      </c>
      <c r="B245" s="98">
        <v>88.456897398730391</v>
      </c>
      <c r="C245" s="98">
        <v>87.404514634068462</v>
      </c>
      <c r="D245" s="98">
        <v>94.348355568453016</v>
      </c>
      <c r="E245" s="98">
        <v>92.272953096052234</v>
      </c>
      <c r="F245" s="98">
        <v>96.085210318629876</v>
      </c>
      <c r="G245" s="98">
        <v>107.93863907876518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88.456897398730391</v>
      </c>
      <c r="C246" s="101">
        <v>87.404514634068462</v>
      </c>
      <c r="D246" s="101">
        <v>94.348355568453016</v>
      </c>
      <c r="E246" s="101">
        <v>92.272953096052234</v>
      </c>
      <c r="F246" s="101">
        <v>96.085210318629876</v>
      </c>
      <c r="G246" s="101">
        <v>107.93863907876518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8.1451725706707077</v>
      </c>
      <c r="C252" s="122">
        <v>8.1935130789207005</v>
      </c>
      <c r="D252" s="122">
        <v>8.6983406272585899</v>
      </c>
      <c r="E252" s="122">
        <v>8.4081428887548011</v>
      </c>
      <c r="F252" s="122">
        <v>9.6293486938245447</v>
      </c>
      <c r="G252" s="122">
        <v>8.9223454089406271</v>
      </c>
      <c r="H252" s="122">
        <v>9.2625100358270647</v>
      </c>
      <c r="I252" s="122">
        <v>10.211958698213582</v>
      </c>
      <c r="J252" s="122">
        <v>10.251566534812197</v>
      </c>
      <c r="K252" s="122">
        <v>8.9390741536530971</v>
      </c>
      <c r="L252" s="122">
        <v>11.026537834664685</v>
      </c>
      <c r="M252" s="122">
        <v>10.383026349592104</v>
      </c>
      <c r="N252" s="122">
        <v>3.5947980021668737</v>
      </c>
      <c r="O252" s="122">
        <v>26.360629032437302</v>
      </c>
      <c r="P252" s="122">
        <v>29.406768172358131</v>
      </c>
      <c r="Q252" s="122">
        <v>27.000409670019597</v>
      </c>
      <c r="R252" s="122">
        <v>25.773880202258489</v>
      </c>
      <c r="S252" s="122">
        <v>27.946512290465463</v>
      </c>
      <c r="T252" s="122">
        <v>37.339233605808076</v>
      </c>
      <c r="U252" s="122">
        <v>43.176874170912235</v>
      </c>
      <c r="V252" s="122">
        <v>55.620965162622319</v>
      </c>
      <c r="W252" s="122">
        <v>58.943890748980991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188.02233529872834</v>
      </c>
      <c r="C254" s="98">
        <v>189.09308891670167</v>
      </c>
      <c r="D254" s="98">
        <v>200.78543988640757</v>
      </c>
      <c r="E254" s="98">
        <v>193.91279537190761</v>
      </c>
      <c r="F254" s="98">
        <v>221.76246320255629</v>
      </c>
      <c r="G254" s="98">
        <v>205.98237606764843</v>
      </c>
      <c r="H254" s="98">
        <v>204.7918377433472</v>
      </c>
      <c r="I254" s="98">
        <v>211.08455287186536</v>
      </c>
      <c r="J254" s="98">
        <v>213.26364927722949</v>
      </c>
      <c r="K254" s="98">
        <v>188.29020410905568</v>
      </c>
      <c r="L254" s="98">
        <v>234.01953113181557</v>
      </c>
      <c r="M254" s="98">
        <v>219.12157247062677</v>
      </c>
      <c r="N254" s="98">
        <v>68.729114184285706</v>
      </c>
      <c r="O254" s="98">
        <v>248.93667473287542</v>
      </c>
      <c r="P254" s="98">
        <v>242.01667743243871</v>
      </c>
      <c r="Q254" s="98">
        <v>212.40058340125387</v>
      </c>
      <c r="R254" s="98">
        <v>200.81555002892284</v>
      </c>
      <c r="S254" s="98">
        <v>200.79506420357978</v>
      </c>
      <c r="T254" s="98">
        <v>243.29740136599202</v>
      </c>
      <c r="U254" s="98">
        <v>252.48463505242054</v>
      </c>
      <c r="V254" s="98">
        <v>283.60466005493805</v>
      </c>
      <c r="W254" s="98">
        <v>274.48498378629955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118.26919686789807</v>
      </c>
      <c r="C257" s="118">
        <f t="shared" si="117"/>
        <v>134.88917246027464</v>
      </c>
      <c r="D257" s="118">
        <f t="shared" si="117"/>
        <v>93.419810589913766</v>
      </c>
      <c r="E257" s="118">
        <f t="shared" si="117"/>
        <v>120.97486154131705</v>
      </c>
      <c r="F257" s="118">
        <f t="shared" si="117"/>
        <v>148.96825572056127</v>
      </c>
      <c r="G257" s="118">
        <f t="shared" si="117"/>
        <v>165.33195076739423</v>
      </c>
      <c r="H257" s="118">
        <f t="shared" si="117"/>
        <v>81.841777254555154</v>
      </c>
      <c r="I257" s="118">
        <f t="shared" si="117"/>
        <v>90.828547850135124</v>
      </c>
      <c r="J257" s="118">
        <f t="shared" si="117"/>
        <v>218.1269265271531</v>
      </c>
      <c r="K257" s="118">
        <f t="shared" si="117"/>
        <v>140.97064799869685</v>
      </c>
      <c r="L257" s="118">
        <f t="shared" si="117"/>
        <v>129.76144187650641</v>
      </c>
      <c r="M257" s="118">
        <f t="shared" si="117"/>
        <v>180.28800554830067</v>
      </c>
      <c r="N257" s="118">
        <f t="shared" si="117"/>
        <v>43.289322808999145</v>
      </c>
      <c r="O257" s="118">
        <f t="shared" si="117"/>
        <v>62.014979588772484</v>
      </c>
      <c r="P257" s="118">
        <f t="shared" si="117"/>
        <v>107.2501680914913</v>
      </c>
      <c r="Q257" s="118">
        <f t="shared" si="117"/>
        <v>141.51072240018325</v>
      </c>
      <c r="R257" s="118">
        <f t="shared" ref="R257:V257" si="118">R258+R261+R263+R273</f>
        <v>76.343343364343639</v>
      </c>
      <c r="S257" s="118">
        <f t="shared" si="118"/>
        <v>119.84365057413689</v>
      </c>
      <c r="T257" s="118">
        <f t="shared" si="118"/>
        <v>101.71434024319721</v>
      </c>
      <c r="U257" s="118">
        <f t="shared" si="118"/>
        <v>102.09856664792038</v>
      </c>
      <c r="V257" s="118">
        <f t="shared" si="118"/>
        <v>103.58750001946284</v>
      </c>
      <c r="W257" s="118">
        <f t="shared" ref="W257" si="119">W258+W261+W263+W273</f>
        <v>108.61595790287312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91.109077637306697</v>
      </c>
      <c r="C258" s="123">
        <f t="shared" si="120"/>
        <v>106.87091150320376</v>
      </c>
      <c r="D258" s="123">
        <f t="shared" si="120"/>
        <v>63.141553776143205</v>
      </c>
      <c r="E258" s="123">
        <f t="shared" si="120"/>
        <v>87.65870212044166</v>
      </c>
      <c r="F258" s="123">
        <f t="shared" si="120"/>
        <v>117.15282397152481</v>
      </c>
      <c r="G258" s="123">
        <f t="shared" si="120"/>
        <v>134.42981302651981</v>
      </c>
      <c r="H258" s="123">
        <f t="shared" si="120"/>
        <v>51.408764623933308</v>
      </c>
      <c r="I258" s="123">
        <f t="shared" si="120"/>
        <v>62.823022857746487</v>
      </c>
      <c r="J258" s="123">
        <f t="shared" si="120"/>
        <v>190.58021950469217</v>
      </c>
      <c r="K258" s="123">
        <f t="shared" si="120"/>
        <v>113.43963892267455</v>
      </c>
      <c r="L258" s="123">
        <f t="shared" si="120"/>
        <v>102.81696456254896</v>
      </c>
      <c r="M258" s="123">
        <f t="shared" si="120"/>
        <v>153.87409256978447</v>
      </c>
      <c r="N258" s="123">
        <f t="shared" si="120"/>
        <v>15.735141849901977</v>
      </c>
      <c r="O258" s="123">
        <f t="shared" si="120"/>
        <v>34.169630394704569</v>
      </c>
      <c r="P258" s="123">
        <f t="shared" si="120"/>
        <v>79.326698904304237</v>
      </c>
      <c r="Q258" s="123">
        <f t="shared" si="120"/>
        <v>111.98082057504628</v>
      </c>
      <c r="R258" s="123">
        <f t="shared" ref="R258:V258" si="121">SUM(R259:R260)</f>
        <v>44.182689455422697</v>
      </c>
      <c r="S258" s="123">
        <f t="shared" si="121"/>
        <v>87.813918646490109</v>
      </c>
      <c r="T258" s="123">
        <f t="shared" si="121"/>
        <v>71.364360269585134</v>
      </c>
      <c r="U258" s="123">
        <f t="shared" si="121"/>
        <v>69.225765349323098</v>
      </c>
      <c r="V258" s="123">
        <f t="shared" si="121"/>
        <v>70.096314301344648</v>
      </c>
      <c r="W258" s="123">
        <f t="shared" ref="W258" si="122">SUM(W259:W260)</f>
        <v>75.556182836519042</v>
      </c>
      <c r="DA258" s="130" t="s">
        <v>2748</v>
      </c>
    </row>
    <row r="259" spans="1:105" ht="12" customHeight="1" x14ac:dyDescent="0.25">
      <c r="A259" s="97" t="s">
        <v>51</v>
      </c>
      <c r="B259" s="99">
        <v>90.620983126240816</v>
      </c>
      <c r="C259" s="99">
        <v>106.32191792183285</v>
      </c>
      <c r="D259" s="99">
        <v>62.807591672909275</v>
      </c>
      <c r="E259" s="99">
        <v>87.221651461541342</v>
      </c>
      <c r="F259" s="99">
        <v>116.53081485254931</v>
      </c>
      <c r="G259" s="99">
        <v>133.72615318966194</v>
      </c>
      <c r="H259" s="99">
        <v>51.146520745868379</v>
      </c>
      <c r="I259" s="99">
        <v>62.521487134929636</v>
      </c>
      <c r="J259" s="99">
        <v>189.65517438511404</v>
      </c>
      <c r="K259" s="99">
        <v>112.86014734101285</v>
      </c>
      <c r="L259" s="99">
        <v>102.32018942171879</v>
      </c>
      <c r="M259" s="99">
        <v>153.13289875709793</v>
      </c>
      <c r="N259" s="99">
        <v>15.665014660036158</v>
      </c>
      <c r="O259" s="99">
        <v>33.988879552304425</v>
      </c>
      <c r="P259" s="99">
        <v>78.892804723904234</v>
      </c>
      <c r="Q259" s="99">
        <v>111.40059862560102</v>
      </c>
      <c r="R259" s="99">
        <v>43.954663884371783</v>
      </c>
      <c r="S259" s="99">
        <v>87.358814679782952</v>
      </c>
      <c r="T259" s="99">
        <v>70.995701038559773</v>
      </c>
      <c r="U259" s="99">
        <v>68.869179358126587</v>
      </c>
      <c r="V259" s="99">
        <v>69.735849055521882</v>
      </c>
      <c r="W259" s="99">
        <v>75.167914134856687</v>
      </c>
      <c r="DA259" s="63" t="s">
        <v>2749</v>
      </c>
    </row>
    <row r="260" spans="1:105" ht="12" customHeight="1" x14ac:dyDescent="0.25">
      <c r="A260" s="97" t="s">
        <v>53</v>
      </c>
      <c r="B260" s="99">
        <v>0.48809451106588786</v>
      </c>
      <c r="C260" s="99">
        <v>0.54899358137091003</v>
      </c>
      <c r="D260" s="99">
        <v>0.3339621032339295</v>
      </c>
      <c r="E260" s="99">
        <v>0.43705065890032396</v>
      </c>
      <c r="F260" s="99">
        <v>0.62200911897549316</v>
      </c>
      <c r="G260" s="99">
        <v>0.70365983685787137</v>
      </c>
      <c r="H260" s="99">
        <v>0.26224387806493249</v>
      </c>
      <c r="I260" s="99">
        <v>0.30153572281685254</v>
      </c>
      <c r="J260" s="99">
        <v>0.92504511957812152</v>
      </c>
      <c r="K260" s="99">
        <v>0.57949158166170223</v>
      </c>
      <c r="L260" s="99">
        <v>0.49677514083016222</v>
      </c>
      <c r="M260" s="99">
        <v>0.74119381268654294</v>
      </c>
      <c r="N260" s="99">
        <v>7.0127189865817938E-2</v>
      </c>
      <c r="O260" s="99">
        <v>0.18075084240014622</v>
      </c>
      <c r="P260" s="99">
        <v>0.43389418040000094</v>
      </c>
      <c r="Q260" s="99">
        <v>0.58022194944525707</v>
      </c>
      <c r="R260" s="99">
        <v>0.22802557105091253</v>
      </c>
      <c r="S260" s="99">
        <v>0.45510396670715547</v>
      </c>
      <c r="T260" s="99">
        <v>0.36865923102536441</v>
      </c>
      <c r="U260" s="99">
        <v>0.35658599119651663</v>
      </c>
      <c r="V260" s="99">
        <v>0.36046524582276929</v>
      </c>
      <c r="W260" s="99">
        <v>0.38826870166235811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2.4145265351904732</v>
      </c>
      <c r="C261" s="123">
        <f t="shared" si="123"/>
        <v>3.7411983384642786</v>
      </c>
      <c r="D261" s="123">
        <f t="shared" si="123"/>
        <v>4.5711011286487047</v>
      </c>
      <c r="E261" s="123">
        <f t="shared" si="123"/>
        <v>8.0364964434631236</v>
      </c>
      <c r="F261" s="123">
        <f t="shared" si="123"/>
        <v>5.4037923559377647</v>
      </c>
      <c r="G261" s="123">
        <f t="shared" si="123"/>
        <v>5.2067482905141294</v>
      </c>
      <c r="H261" s="123">
        <f t="shared" si="123"/>
        <v>4.6069589493511192</v>
      </c>
      <c r="I261" s="123">
        <f t="shared" si="123"/>
        <v>4.0432967434020357</v>
      </c>
      <c r="J261" s="123">
        <f t="shared" si="123"/>
        <v>2.7504688270712618</v>
      </c>
      <c r="K261" s="123">
        <f t="shared" si="123"/>
        <v>1.1902374875813444</v>
      </c>
      <c r="L261" s="123">
        <f t="shared" si="123"/>
        <v>1.4442114101886094</v>
      </c>
      <c r="M261" s="123">
        <f t="shared" si="123"/>
        <v>1.6447216707440049</v>
      </c>
      <c r="N261" s="123">
        <f t="shared" si="123"/>
        <v>3.8846575043418099</v>
      </c>
      <c r="O261" s="123">
        <f t="shared" si="123"/>
        <v>2.5893697361894024</v>
      </c>
      <c r="P261" s="123">
        <f t="shared" si="123"/>
        <v>2.7059492985655251</v>
      </c>
      <c r="Q261" s="123">
        <f t="shared" si="123"/>
        <v>4.7105850684095989</v>
      </c>
      <c r="R261" s="123">
        <f t="shared" si="123"/>
        <v>6.2232738892457382</v>
      </c>
      <c r="S261" s="123">
        <f t="shared" si="123"/>
        <v>6.2369424357784551</v>
      </c>
      <c r="T261" s="123">
        <f t="shared" si="123"/>
        <v>4.8680017592290676</v>
      </c>
      <c r="U261" s="123">
        <f t="shared" si="123"/>
        <v>7.0028444804520955</v>
      </c>
      <c r="V261" s="123">
        <f t="shared" si="123"/>
        <v>6.3251770832486134</v>
      </c>
      <c r="W261" s="123">
        <f t="shared" si="123"/>
        <v>5.1902257949712531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2.4145265351904732</v>
      </c>
      <c r="C262" s="99">
        <f>RES_hhdet_fecs!C8</f>
        <v>3.7411983384642786</v>
      </c>
      <c r="D262" s="99">
        <f>RES_hhdet_fecs!D8</f>
        <v>4.5711011286487047</v>
      </c>
      <c r="E262" s="99">
        <f>RES_hhdet_fecs!E8</f>
        <v>8.0364964434631236</v>
      </c>
      <c r="F262" s="99">
        <f>RES_hhdet_fecs!F8</f>
        <v>5.4037923559377647</v>
      </c>
      <c r="G262" s="99">
        <f>RES_hhdet_fecs!G8</f>
        <v>5.2067482905141294</v>
      </c>
      <c r="H262" s="99">
        <f>RES_hhdet_fecs!H8</f>
        <v>4.6069589493511192</v>
      </c>
      <c r="I262" s="99">
        <f>RES_hhdet_fecs!I8</f>
        <v>4.0432967434020357</v>
      </c>
      <c r="J262" s="99">
        <f>RES_hhdet_fecs!J8</f>
        <v>2.7504688270712618</v>
      </c>
      <c r="K262" s="99">
        <f>RES_hhdet_fecs!K8</f>
        <v>1.1902374875813444</v>
      </c>
      <c r="L262" s="99">
        <f>RES_hhdet_fecs!L8</f>
        <v>1.4442114101886094</v>
      </c>
      <c r="M262" s="99">
        <f>RES_hhdet_fecs!M8</f>
        <v>1.6447216707440049</v>
      </c>
      <c r="N262" s="99">
        <f>RES_hhdet_fecs!N8</f>
        <v>3.8846575043418099</v>
      </c>
      <c r="O262" s="99">
        <f>RES_hhdet_fecs!O8</f>
        <v>2.5893697361894024</v>
      </c>
      <c r="P262" s="99">
        <f>RES_hhdet_fecs!P8</f>
        <v>2.7059492985655251</v>
      </c>
      <c r="Q262" s="99">
        <f>RES_hhdet_fecs!Q8</f>
        <v>4.7105850684095989</v>
      </c>
      <c r="R262" s="99">
        <f>RES_hhdet_fecs!R8</f>
        <v>6.2232738892457382</v>
      </c>
      <c r="S262" s="99">
        <f>RES_hhdet_fecs!S8</f>
        <v>6.2369424357784551</v>
      </c>
      <c r="T262" s="99">
        <f>RES_hhdet_fecs!T8</f>
        <v>4.8680017592290676</v>
      </c>
      <c r="U262" s="99">
        <f>RES_hhdet_fecs!U8</f>
        <v>7.0028444804520955</v>
      </c>
      <c r="V262" s="99">
        <f>RES_hhdet_fecs!V8</f>
        <v>6.3251770832486134</v>
      </c>
      <c r="W262" s="99">
        <f>RES_hhdet_fecs!W8</f>
        <v>5.1902257949712531</v>
      </c>
      <c r="DA262" s="63" t="s">
        <v>2752</v>
      </c>
    </row>
    <row r="263" spans="1:105" ht="12" customHeight="1" x14ac:dyDescent="0.25">
      <c r="A263" s="121" t="s">
        <v>55</v>
      </c>
      <c r="B263" s="123">
        <v>16.818989603356222</v>
      </c>
      <c r="C263" s="123">
        <v>16.566932765657793</v>
      </c>
      <c r="D263" s="123">
        <v>17.020918594632324</v>
      </c>
      <c r="E263" s="123">
        <v>16.890328792250127</v>
      </c>
      <c r="F263" s="123">
        <v>17.425836346412638</v>
      </c>
      <c r="G263" s="123">
        <v>16.941014781590098</v>
      </c>
      <c r="H263" s="123">
        <v>16.960412100256487</v>
      </c>
      <c r="I263" s="123">
        <v>15.634613673992623</v>
      </c>
      <c r="J263" s="123">
        <v>16.514457666340881</v>
      </c>
      <c r="K263" s="123">
        <v>17.713779194823886</v>
      </c>
      <c r="L263" s="123">
        <v>17.260789731776544</v>
      </c>
      <c r="M263" s="123">
        <v>17.002982597745227</v>
      </c>
      <c r="N263" s="123">
        <v>16.195097811531962</v>
      </c>
      <c r="O263" s="123">
        <v>16.898267490310936</v>
      </c>
      <c r="P263" s="123">
        <v>16.794391288322444</v>
      </c>
      <c r="Q263" s="123">
        <v>16.605757667656288</v>
      </c>
      <c r="R263" s="123">
        <v>17.398449760356172</v>
      </c>
      <c r="S263" s="123">
        <v>17.318926272666268</v>
      </c>
      <c r="T263" s="123">
        <v>16.692741773031653</v>
      </c>
      <c r="U263" s="123">
        <v>16.781120202361805</v>
      </c>
      <c r="V263" s="123">
        <v>16.755464015644261</v>
      </c>
      <c r="W263" s="123">
        <v>17.818105546039043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23.611636899403948</v>
      </c>
      <c r="C265" s="99">
        <v>23.465963936934159</v>
      </c>
      <c r="D265" s="99">
        <v>24.544718653849174</v>
      </c>
      <c r="E265" s="99">
        <v>24.631766905959683</v>
      </c>
      <c r="F265" s="99">
        <v>25.018163318639822</v>
      </c>
      <c r="G265" s="99">
        <v>24.634490576570077</v>
      </c>
      <c r="H265" s="99">
        <v>24.728282323075433</v>
      </c>
      <c r="I265" s="99">
        <v>22.818229024493643</v>
      </c>
      <c r="J265" s="99">
        <v>24.647067237654475</v>
      </c>
      <c r="K265" s="99">
        <v>26.170908507567432</v>
      </c>
      <c r="L265" s="99">
        <v>24.670915495172256</v>
      </c>
      <c r="M265" s="99">
        <v>20.568586244375002</v>
      </c>
      <c r="N265" s="99">
        <v>17.830436023067609</v>
      </c>
      <c r="O265" s="99">
        <v>24.774618310544181</v>
      </c>
      <c r="P265" s="99">
        <v>23.605949139224332</v>
      </c>
      <c r="Q265" s="99">
        <v>22.094259434994328</v>
      </c>
      <c r="R265" s="99">
        <v>21.756208717064865</v>
      </c>
      <c r="S265" s="99">
        <v>22.29367021376213</v>
      </c>
      <c r="T265" s="99">
        <v>21.953742931900905</v>
      </c>
      <c r="U265" s="99">
        <v>21.426339412869609</v>
      </c>
      <c r="V265" s="99">
        <v>21.195457718697345</v>
      </c>
      <c r="W265" s="99">
        <v>20.764855350292883</v>
      </c>
      <c r="DA265" s="63" t="s">
        <v>2755</v>
      </c>
    </row>
    <row r="266" spans="1:105" ht="12" customHeight="1" x14ac:dyDescent="0.25">
      <c r="A266" s="97" t="s">
        <v>123</v>
      </c>
      <c r="B266" s="99">
        <v>14.520769821152484</v>
      </c>
      <c r="C266" s="99">
        <v>14.412709343575749</v>
      </c>
      <c r="D266" s="99">
        <v>15.141289846034653</v>
      </c>
      <c r="E266" s="99">
        <v>15.127559077358804</v>
      </c>
      <c r="F266" s="99">
        <v>15.409364889190586</v>
      </c>
      <c r="G266" s="99">
        <v>15.49521518075616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4.6620556054289306</v>
      </c>
      <c r="C267" s="102">
        <v>4.5945513857984972</v>
      </c>
      <c r="D267" s="102">
        <v>4.9433049959701645</v>
      </c>
      <c r="E267" s="102">
        <v>4.8189983527831375</v>
      </c>
      <c r="F267" s="102">
        <v>4.9900360601755089</v>
      </c>
      <c r="G267" s="102">
        <v>5.5872749430212805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9.8587142157235537</v>
      </c>
      <c r="C268" s="105">
        <v>9.8181579577772524</v>
      </c>
      <c r="D268" s="105">
        <v>10.19798485006449</v>
      </c>
      <c r="E268" s="105">
        <v>10.308560724575667</v>
      </c>
      <c r="F268" s="105">
        <v>10.419328829015077</v>
      </c>
      <c r="G268" s="105">
        <v>9.9079402377348806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21.382747384092617</v>
      </c>
      <c r="C269" s="102">
        <v>21.069668826133253</v>
      </c>
      <c r="D269" s="102">
        <v>21.612541917478431</v>
      </c>
      <c r="E269" s="102">
        <v>21.489532908994992</v>
      </c>
      <c r="F269" s="102">
        <v>22.149198751166949</v>
      </c>
      <c r="G269" s="102">
        <v>21.330631218085948</v>
      </c>
      <c r="H269" s="102">
        <v>21.413353778301236</v>
      </c>
      <c r="I269" s="102">
        <v>20.794963453913613</v>
      </c>
      <c r="J269" s="102">
        <v>22.082923829707756</v>
      </c>
      <c r="K269" s="102">
        <v>23.576604253552638</v>
      </c>
      <c r="L269" s="102">
        <v>22.897044258282428</v>
      </c>
      <c r="M269" s="102">
        <v>22.650012400038772</v>
      </c>
      <c r="N269" s="102">
        <v>21.319991280465477</v>
      </c>
      <c r="O269" s="102">
        <v>21.008874739443538</v>
      </c>
      <c r="P269" s="102">
        <v>20.903018006082544</v>
      </c>
      <c r="Q269" s="102">
        <v>20.888153459928795</v>
      </c>
      <c r="R269" s="102">
        <v>21.674505768469881</v>
      </c>
      <c r="S269" s="102">
        <v>21.458580219584491</v>
      </c>
      <c r="T269" s="102">
        <v>20.749748154664015</v>
      </c>
      <c r="U269" s="102">
        <v>20.786821425978346</v>
      </c>
      <c r="V269" s="102">
        <v>20.61679079330554</v>
      </c>
      <c r="W269" s="102">
        <v>21.293483791612669</v>
      </c>
      <c r="DA269" s="131" t="s">
        <v>2759</v>
      </c>
    </row>
    <row r="270" spans="1:105" ht="12" customHeight="1" x14ac:dyDescent="0.25">
      <c r="A270" s="107" t="s">
        <v>121</v>
      </c>
      <c r="B270" s="105">
        <v>14.226189734800467</v>
      </c>
      <c r="C270" s="105">
        <v>14.006727938845033</v>
      </c>
      <c r="D270" s="105">
        <v>14.40507275279897</v>
      </c>
      <c r="E270" s="105">
        <v>14.26768183383215</v>
      </c>
      <c r="F270" s="105">
        <v>14.737393634762036</v>
      </c>
      <c r="G270" s="105">
        <v>14.432901111720552</v>
      </c>
      <c r="H270" s="105">
        <v>14.555204414728587</v>
      </c>
      <c r="I270" s="105">
        <v>14.422671062654874</v>
      </c>
      <c r="J270" s="105">
        <v>15.293895793111979</v>
      </c>
      <c r="K270" s="105">
        <v>16.361589685930891</v>
      </c>
      <c r="L270" s="105">
        <v>15.920243340396597</v>
      </c>
      <c r="M270" s="105">
        <v>15.698533967127037</v>
      </c>
      <c r="N270" s="105">
        <v>14.713738033622754</v>
      </c>
      <c r="O270" s="105">
        <v>14.953352156543756</v>
      </c>
      <c r="P270" s="105">
        <v>14.955595406481356</v>
      </c>
      <c r="Q270" s="105">
        <v>14.949505990004095</v>
      </c>
      <c r="R270" s="105">
        <v>15.813731302072908</v>
      </c>
      <c r="S270" s="105">
        <v>15.866699592864821</v>
      </c>
      <c r="T270" s="105">
        <v>15.388198899049986</v>
      </c>
      <c r="U270" s="105">
        <v>15.530443607415767</v>
      </c>
      <c r="V270" s="105">
        <v>15.632428546655742</v>
      </c>
      <c r="W270" s="105">
        <v>16.703839136481601</v>
      </c>
      <c r="DA270" s="132" t="s">
        <v>2760</v>
      </c>
    </row>
    <row r="271" spans="1:105" ht="12" customHeight="1" x14ac:dyDescent="0.25">
      <c r="A271" s="108" t="s">
        <v>53</v>
      </c>
      <c r="B271" s="99">
        <v>4.2263826488653278</v>
      </c>
      <c r="C271" s="99">
        <v>4.1290323081900766</v>
      </c>
      <c r="D271" s="99">
        <v>4.3412612310476488</v>
      </c>
      <c r="E271" s="99">
        <v>4.1762464612008712</v>
      </c>
      <c r="F271" s="99">
        <v>4.3980589155200533</v>
      </c>
      <c r="G271" s="99">
        <v>4.8055969996642061</v>
      </c>
      <c r="H271" s="99">
        <v>4.3413954587027508</v>
      </c>
      <c r="I271" s="99">
        <v>4.2703789181183813</v>
      </c>
      <c r="J271" s="99">
        <v>4.4555382453350942</v>
      </c>
      <c r="K271" s="99">
        <v>4.8024406194543383</v>
      </c>
      <c r="L271" s="99">
        <v>4.7005282041406558</v>
      </c>
      <c r="M271" s="99">
        <v>4.5445049969457436</v>
      </c>
      <c r="N271" s="99">
        <v>3.5918942712816411</v>
      </c>
      <c r="O271" s="99">
        <v>3.8545295782294531</v>
      </c>
      <c r="P271" s="99">
        <v>3.74292144450235</v>
      </c>
      <c r="Q271" s="99">
        <v>3.5528250405590165</v>
      </c>
      <c r="R271" s="99">
        <v>4.3063141530514022</v>
      </c>
      <c r="S271" s="99">
        <v>4.3926877095974444</v>
      </c>
      <c r="T271" s="99">
        <v>4.1289649399638266</v>
      </c>
      <c r="U271" s="99">
        <v>3.9949285313878731</v>
      </c>
      <c r="V271" s="99">
        <v>3.9163914391323793</v>
      </c>
      <c r="W271" s="99">
        <v>4.2210799628715803</v>
      </c>
      <c r="DA271" s="63" t="s">
        <v>2761</v>
      </c>
    </row>
    <row r="272" spans="1:105" ht="12" customHeight="1" x14ac:dyDescent="0.25">
      <c r="A272" s="108" t="s">
        <v>52</v>
      </c>
      <c r="B272" s="99">
        <v>9.9998070859351404</v>
      </c>
      <c r="C272" s="99">
        <v>9.8776956306549586</v>
      </c>
      <c r="D272" s="99">
        <v>10.063811521751321</v>
      </c>
      <c r="E272" s="99">
        <v>10.091435372631276</v>
      </c>
      <c r="F272" s="99">
        <v>10.339334719241986</v>
      </c>
      <c r="G272" s="99">
        <v>9.627304112056347</v>
      </c>
      <c r="H272" s="99">
        <v>10.213808956025833</v>
      </c>
      <c r="I272" s="99">
        <v>10.152292144536494</v>
      </c>
      <c r="J272" s="99">
        <v>10.838357547776885</v>
      </c>
      <c r="K272" s="99">
        <v>11.559149066476552</v>
      </c>
      <c r="L272" s="99">
        <v>11.219715136255944</v>
      </c>
      <c r="M272" s="99">
        <v>11.154028970181292</v>
      </c>
      <c r="N272" s="99">
        <v>11.121843762341113</v>
      </c>
      <c r="O272" s="99">
        <v>11.098822578314302</v>
      </c>
      <c r="P272" s="99">
        <v>11.212673961979005</v>
      </c>
      <c r="Q272" s="99">
        <v>11.396680949445077</v>
      </c>
      <c r="R272" s="99">
        <v>11.507417149021506</v>
      </c>
      <c r="S272" s="99">
        <v>11.474011883267375</v>
      </c>
      <c r="T272" s="99">
        <v>11.259233959086155</v>
      </c>
      <c r="U272" s="99">
        <v>11.535515076027895</v>
      </c>
      <c r="V272" s="99">
        <v>11.716037107523363</v>
      </c>
      <c r="W272" s="99">
        <v>12.482759173610022</v>
      </c>
      <c r="DA272" s="63" t="s">
        <v>2762</v>
      </c>
    </row>
    <row r="273" spans="1:105" ht="12" customHeight="1" x14ac:dyDescent="0.25">
      <c r="A273" s="121" t="s">
        <v>54</v>
      </c>
      <c r="B273" s="123">
        <v>7.9266030920446662</v>
      </c>
      <c r="C273" s="123">
        <v>7.7101298529488078</v>
      </c>
      <c r="D273" s="123">
        <v>8.6862370904895396</v>
      </c>
      <c r="E273" s="123">
        <v>8.3893341851621415</v>
      </c>
      <c r="F273" s="123">
        <v>8.9858030466860352</v>
      </c>
      <c r="G273" s="123">
        <v>8.7543746687701862</v>
      </c>
      <c r="H273" s="123">
        <v>8.8656415810142501</v>
      </c>
      <c r="I273" s="123">
        <v>8.3276145749939801</v>
      </c>
      <c r="J273" s="123">
        <v>8.2817805290487705</v>
      </c>
      <c r="K273" s="123">
        <v>8.626992393617062</v>
      </c>
      <c r="L273" s="123">
        <v>8.2394761719922922</v>
      </c>
      <c r="M273" s="123">
        <v>7.7662087100269979</v>
      </c>
      <c r="N273" s="123">
        <v>7.4744256432233946</v>
      </c>
      <c r="O273" s="123">
        <v>8.3577119675675746</v>
      </c>
      <c r="P273" s="123">
        <v>8.4231286002990906</v>
      </c>
      <c r="Q273" s="123">
        <v>8.2135590890710706</v>
      </c>
      <c r="R273" s="123">
        <v>8.5389302593190255</v>
      </c>
      <c r="S273" s="123">
        <v>8.4738632192020624</v>
      </c>
      <c r="T273" s="123">
        <v>8.7892364413513455</v>
      </c>
      <c r="U273" s="123">
        <v>9.0888366157833786</v>
      </c>
      <c r="V273" s="123">
        <v>10.410544619225304</v>
      </c>
      <c r="W273" s="123">
        <v>10.051443725343791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9.9095786535901684</v>
      </c>
      <c r="C275" s="99">
        <v>9.9399661146165865</v>
      </c>
      <c r="D275" s="99">
        <v>10.51998905681425</v>
      </c>
      <c r="E275" s="99">
        <v>10.12718689633849</v>
      </c>
      <c r="F275" s="99">
        <v>11.516888858383879</v>
      </c>
      <c r="G275" s="99">
        <v>10.662355745164955</v>
      </c>
      <c r="H275" s="99">
        <v>10.556606670456318</v>
      </c>
      <c r="I275" s="99">
        <v>10.826283304461779</v>
      </c>
      <c r="J275" s="99">
        <v>10.867936275833509</v>
      </c>
      <c r="K275" s="99">
        <v>9.5309555525761294</v>
      </c>
      <c r="L275" s="99">
        <v>11.775360215585748</v>
      </c>
      <c r="M275" s="99">
        <v>10.955439135550645</v>
      </c>
      <c r="N275" s="99">
        <v>3.4148777795011731</v>
      </c>
      <c r="O275" s="99">
        <v>12.258068398482331</v>
      </c>
      <c r="P275" s="99">
        <v>11.822312519358469</v>
      </c>
      <c r="Q275" s="99">
        <v>10.304085635652985</v>
      </c>
      <c r="R275" s="99">
        <v>9.6778193346938508</v>
      </c>
      <c r="S275" s="99">
        <v>9.6179420193650511</v>
      </c>
      <c r="T275" s="99">
        <v>11.576364569807927</v>
      </c>
      <c r="U275" s="99">
        <v>11.936144180203895</v>
      </c>
      <c r="V275" s="99">
        <v>13.324300193297033</v>
      </c>
      <c r="W275" s="99">
        <v>12.807420795785747</v>
      </c>
      <c r="DA275" s="63" t="s">
        <v>2765</v>
      </c>
    </row>
    <row r="276" spans="1:105" ht="12" customHeight="1" x14ac:dyDescent="0.25">
      <c r="A276" s="109" t="s">
        <v>120</v>
      </c>
      <c r="B276" s="110">
        <v>7.8368102695025996</v>
      </c>
      <c r="C276" s="110">
        <v>7.6091335267318243</v>
      </c>
      <c r="D276" s="110">
        <v>8.6031987225277309</v>
      </c>
      <c r="E276" s="110">
        <v>8.3105646571768119</v>
      </c>
      <c r="F276" s="110">
        <v>8.8709095850439272</v>
      </c>
      <c r="G276" s="110">
        <v>8.6679864441240628</v>
      </c>
      <c r="H276" s="110">
        <v>8.7855380932417226</v>
      </c>
      <c r="I276" s="110">
        <v>8.2005872820433812</v>
      </c>
      <c r="J276" s="110">
        <v>8.1511865892723421</v>
      </c>
      <c r="K276" s="110">
        <v>8.5819377919978006</v>
      </c>
      <c r="L276" s="110">
        <v>8.0646340901439348</v>
      </c>
      <c r="M276" s="110">
        <v>7.6075707193037507</v>
      </c>
      <c r="N276" s="110">
        <v>7.6984742769636485</v>
      </c>
      <c r="O276" s="110">
        <v>7.8957761440333432</v>
      </c>
      <c r="P276" s="110">
        <v>7.9529764148677469</v>
      </c>
      <c r="Q276" s="110">
        <v>7.9091091414373187</v>
      </c>
      <c r="R276" s="110">
        <v>8.3712353863128506</v>
      </c>
      <c r="S276" s="110">
        <v>8.2888861864405268</v>
      </c>
      <c r="T276" s="110">
        <v>8.2839434034032866</v>
      </c>
      <c r="U276" s="110">
        <v>8.5014821865108399</v>
      </c>
      <c r="V276" s="110">
        <v>9.6996784436666097</v>
      </c>
      <c r="W276" s="110">
        <v>9.2977683632229287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73.262798483240303</v>
      </c>
      <c r="C278" s="118">
        <f t="shared" si="124"/>
        <v>84.223448483856586</v>
      </c>
      <c r="D278" s="118">
        <f t="shared" si="124"/>
        <v>62.512240681939439</v>
      </c>
      <c r="E278" s="118">
        <f t="shared" si="124"/>
        <v>82.412280379739869</v>
      </c>
      <c r="F278" s="118">
        <f t="shared" si="124"/>
        <v>95.047477258240079</v>
      </c>
      <c r="G278" s="118">
        <f t="shared" si="124"/>
        <v>104.00895572650008</v>
      </c>
      <c r="H278" s="118">
        <f t="shared" si="124"/>
        <v>57.755854154620671</v>
      </c>
      <c r="I278" s="118">
        <f t="shared" si="124"/>
        <v>63.445046987440129</v>
      </c>
      <c r="J278" s="118">
        <f t="shared" si="124"/>
        <v>133.93520060828482</v>
      </c>
      <c r="K278" s="118">
        <f t="shared" si="124"/>
        <v>88.46298915591295</v>
      </c>
      <c r="L278" s="118">
        <f t="shared" si="124"/>
        <v>82.71088330759207</v>
      </c>
      <c r="M278" s="118">
        <f t="shared" si="124"/>
        <v>111.84184532834895</v>
      </c>
      <c r="N278" s="118">
        <f t="shared" si="124"/>
        <v>39.45511079630937</v>
      </c>
      <c r="O278" s="118">
        <f t="shared" si="124"/>
        <v>49.585273981424088</v>
      </c>
      <c r="P278" s="118">
        <f t="shared" si="124"/>
        <v>79.645544376685876</v>
      </c>
      <c r="Q278" s="118">
        <f t="shared" si="124"/>
        <v>107.75565565204857</v>
      </c>
      <c r="R278" s="118">
        <f t="shared" ref="R278:V278" si="125">R279+R282+R284+R294</f>
        <v>70.426887222393091</v>
      </c>
      <c r="S278" s="118">
        <f t="shared" si="125"/>
        <v>99.435206360295808</v>
      </c>
      <c r="T278" s="118">
        <f t="shared" si="125"/>
        <v>84.133407348945369</v>
      </c>
      <c r="U278" s="118">
        <f t="shared" si="125"/>
        <v>90.855050562256267</v>
      </c>
      <c r="V278" s="118">
        <f t="shared" si="125"/>
        <v>90.55205280549626</v>
      </c>
      <c r="W278" s="118">
        <f t="shared" ref="W278" si="126">W279+W282+W284+W294</f>
        <v>91.318982954382022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50.892320563100732</v>
      </c>
      <c r="C279" s="123">
        <f t="shared" si="127"/>
        <v>59.686224279391745</v>
      </c>
      <c r="D279" s="123">
        <f t="shared" si="127"/>
        <v>35.268123477924647</v>
      </c>
      <c r="E279" s="123">
        <f t="shared" si="127"/>
        <v>48.950537108003871</v>
      </c>
      <c r="F279" s="123">
        <f t="shared" si="127"/>
        <v>65.437522383418369</v>
      </c>
      <c r="G279" s="123">
        <f t="shared" si="127"/>
        <v>75.083378770727791</v>
      </c>
      <c r="H279" s="123">
        <f t="shared" si="127"/>
        <v>28.710410125152762</v>
      </c>
      <c r="I279" s="123">
        <f t="shared" si="127"/>
        <v>35.198049385437024</v>
      </c>
      <c r="J279" s="123">
        <f t="shared" si="127"/>
        <v>107.70946287837423</v>
      </c>
      <c r="K279" s="123">
        <f t="shared" si="127"/>
        <v>64.38647691716568</v>
      </c>
      <c r="L279" s="123">
        <f t="shared" si="127"/>
        <v>58.446517380518486</v>
      </c>
      <c r="M279" s="123">
        <f t="shared" si="127"/>
        <v>87.467421062784766</v>
      </c>
      <c r="N279" s="123">
        <f t="shared" si="127"/>
        <v>9.2988755699071373</v>
      </c>
      <c r="O279" s="123">
        <f t="shared" si="127"/>
        <v>21.85308699414071</v>
      </c>
      <c r="P279" s="123">
        <f t="shared" si="127"/>
        <v>50.988424713312327</v>
      </c>
      <c r="Q279" s="123">
        <f t="shared" si="127"/>
        <v>72.164603400123966</v>
      </c>
      <c r="R279" s="123">
        <f t="shared" ref="R279:V279" si="128">SUM(R280:R281)</f>
        <v>28.532048782128786</v>
      </c>
      <c r="S279" s="123">
        <f t="shared" si="128"/>
        <v>57.152156774653228</v>
      </c>
      <c r="T279" s="123">
        <f t="shared" si="128"/>
        <v>46.49792767715941</v>
      </c>
      <c r="U279" s="123">
        <f t="shared" si="128"/>
        <v>45.131574801026737</v>
      </c>
      <c r="V279" s="123">
        <f t="shared" si="128"/>
        <v>45.733893231317779</v>
      </c>
      <c r="W279" s="123">
        <f t="shared" ref="W279" si="129">SUM(W280:W281)</f>
        <v>49.3212385737055</v>
      </c>
      <c r="DA279" s="130" t="s">
        <v>2916</v>
      </c>
    </row>
    <row r="280" spans="1:105" ht="12" customHeight="1" x14ac:dyDescent="0.25">
      <c r="A280" s="97" t="s">
        <v>51</v>
      </c>
      <c r="B280" s="99">
        <v>50.404226052034844</v>
      </c>
      <c r="C280" s="99">
        <v>59.137230698020836</v>
      </c>
      <c r="D280" s="99">
        <v>34.934161374690717</v>
      </c>
      <c r="E280" s="99">
        <v>48.513486449103546</v>
      </c>
      <c r="F280" s="99">
        <v>64.81551326444287</v>
      </c>
      <c r="G280" s="99">
        <v>74.379718933869924</v>
      </c>
      <c r="H280" s="99">
        <v>28.44816624708783</v>
      </c>
      <c r="I280" s="99">
        <v>34.896513662620173</v>
      </c>
      <c r="J280" s="99">
        <v>106.78441775879611</v>
      </c>
      <c r="K280" s="99">
        <v>63.806985335503981</v>
      </c>
      <c r="L280" s="99">
        <v>57.949742239688327</v>
      </c>
      <c r="M280" s="99">
        <v>86.726227250098219</v>
      </c>
      <c r="N280" s="99">
        <v>9.2287483800413188</v>
      </c>
      <c r="O280" s="99">
        <v>21.672336151740563</v>
      </c>
      <c r="P280" s="99">
        <v>50.554530532912324</v>
      </c>
      <c r="Q280" s="99">
        <v>71.584381450678706</v>
      </c>
      <c r="R280" s="99">
        <v>28.304023211077872</v>
      </c>
      <c r="S280" s="99">
        <v>56.697052807946072</v>
      </c>
      <c r="T280" s="99">
        <v>46.129268446134049</v>
      </c>
      <c r="U280" s="99">
        <v>44.774988809830219</v>
      </c>
      <c r="V280" s="99">
        <v>45.373427985495013</v>
      </c>
      <c r="W280" s="99">
        <v>48.932969872043145</v>
      </c>
      <c r="DA280" s="63" t="s">
        <v>2917</v>
      </c>
    </row>
    <row r="281" spans="1:105" ht="12" customHeight="1" x14ac:dyDescent="0.25">
      <c r="A281" s="97" t="s">
        <v>53</v>
      </c>
      <c r="B281" s="99">
        <v>0.48809451106588786</v>
      </c>
      <c r="C281" s="99">
        <v>0.54899358137091003</v>
      </c>
      <c r="D281" s="99">
        <v>0.3339621032339295</v>
      </c>
      <c r="E281" s="99">
        <v>0.43705065890032396</v>
      </c>
      <c r="F281" s="99">
        <v>0.62200911897549316</v>
      </c>
      <c r="G281" s="99">
        <v>0.70365983685787137</v>
      </c>
      <c r="H281" s="99">
        <v>0.26224387806493249</v>
      </c>
      <c r="I281" s="99">
        <v>0.30153572281685254</v>
      </c>
      <c r="J281" s="99">
        <v>0.92504511957812152</v>
      </c>
      <c r="K281" s="99">
        <v>0.57949158166170223</v>
      </c>
      <c r="L281" s="99">
        <v>0.49677514083016222</v>
      </c>
      <c r="M281" s="99">
        <v>0.74119381268654294</v>
      </c>
      <c r="N281" s="99">
        <v>7.0127189865817938E-2</v>
      </c>
      <c r="O281" s="99">
        <v>0.18075084240014622</v>
      </c>
      <c r="P281" s="99">
        <v>0.43389418040000094</v>
      </c>
      <c r="Q281" s="99">
        <v>0.58022194944525707</v>
      </c>
      <c r="R281" s="99">
        <v>0.22802557105091253</v>
      </c>
      <c r="S281" s="99">
        <v>0.45510396670715547</v>
      </c>
      <c r="T281" s="99">
        <v>0.36865923102536441</v>
      </c>
      <c r="U281" s="99">
        <v>0.35658599119651663</v>
      </c>
      <c r="V281" s="99">
        <v>0.36046524582276929</v>
      </c>
      <c r="W281" s="99">
        <v>0.38826870166235811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4.1277058304930057</v>
      </c>
      <c r="C282" s="123">
        <f t="shared" si="130"/>
        <v>6.6337487913216746</v>
      </c>
      <c r="D282" s="123">
        <f t="shared" si="130"/>
        <v>8.3105631405769191</v>
      </c>
      <c r="E282" s="123">
        <f t="shared" si="130"/>
        <v>14.81348182798857</v>
      </c>
      <c r="F282" s="123">
        <f t="shared" si="130"/>
        <v>10.152582802180422</v>
      </c>
      <c r="G282" s="123">
        <f t="shared" si="130"/>
        <v>10.106442646793896</v>
      </c>
      <c r="H282" s="123">
        <f t="shared" si="130"/>
        <v>9.6612099387965635</v>
      </c>
      <c r="I282" s="123">
        <f t="shared" si="130"/>
        <v>9.2203734628534466</v>
      </c>
      <c r="J282" s="123">
        <f t="shared" si="130"/>
        <v>6.4304127077694213</v>
      </c>
      <c r="K282" s="123">
        <f t="shared" si="130"/>
        <v>3.0685114673619882</v>
      </c>
      <c r="L282" s="123">
        <f t="shared" si="130"/>
        <v>3.9647020329212914</v>
      </c>
      <c r="M282" s="123">
        <f t="shared" si="130"/>
        <v>4.5940001615711701</v>
      </c>
      <c r="N282" s="123">
        <f t="shared" si="130"/>
        <v>11.11669492643262</v>
      </c>
      <c r="O282" s="123">
        <f t="shared" si="130"/>
        <v>7.8916444025072821</v>
      </c>
      <c r="P282" s="123">
        <f t="shared" si="130"/>
        <v>8.6834028639289151</v>
      </c>
      <c r="Q282" s="123">
        <f t="shared" si="130"/>
        <v>15.662299026185616</v>
      </c>
      <c r="R282" s="123">
        <f t="shared" si="130"/>
        <v>21.044382673245025</v>
      </c>
      <c r="S282" s="123">
        <f t="shared" si="130"/>
        <v>21.383339880601383</v>
      </c>
      <c r="T282" s="123">
        <f t="shared" si="130"/>
        <v>16.909270708990146</v>
      </c>
      <c r="U282" s="123">
        <f t="shared" si="130"/>
        <v>24.52688666620611</v>
      </c>
      <c r="V282" s="123">
        <f t="shared" si="130"/>
        <v>22.404731854589855</v>
      </c>
      <c r="W282" s="123">
        <f t="shared" si="130"/>
        <v>18.689341834509857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4.1277058304930057</v>
      </c>
      <c r="C283" s="99">
        <f>RES_hhdet_tess!C8</f>
        <v>6.6337487913216746</v>
      </c>
      <c r="D283" s="99">
        <f>RES_hhdet_tess!D8</f>
        <v>8.3105631405769191</v>
      </c>
      <c r="E283" s="99">
        <f>RES_hhdet_tess!E8</f>
        <v>14.81348182798857</v>
      </c>
      <c r="F283" s="99">
        <f>RES_hhdet_tess!F8</f>
        <v>10.152582802180422</v>
      </c>
      <c r="G283" s="99">
        <f>RES_hhdet_tess!G8</f>
        <v>10.106442646793896</v>
      </c>
      <c r="H283" s="99">
        <f>RES_hhdet_tess!H8</f>
        <v>9.6612099387965635</v>
      </c>
      <c r="I283" s="99">
        <f>RES_hhdet_tess!I8</f>
        <v>9.2203734628534466</v>
      </c>
      <c r="J283" s="99">
        <f>RES_hhdet_tess!J8</f>
        <v>6.4304127077694213</v>
      </c>
      <c r="K283" s="99">
        <f>RES_hhdet_tess!K8</f>
        <v>3.0685114673619882</v>
      </c>
      <c r="L283" s="99">
        <f>RES_hhdet_tess!L8</f>
        <v>3.9647020329212914</v>
      </c>
      <c r="M283" s="99">
        <f>RES_hhdet_tess!M8</f>
        <v>4.5940001615711701</v>
      </c>
      <c r="N283" s="99">
        <f>RES_hhdet_tess!N8</f>
        <v>11.11669492643262</v>
      </c>
      <c r="O283" s="99">
        <f>RES_hhdet_tess!O8</f>
        <v>7.8916444025072821</v>
      </c>
      <c r="P283" s="99">
        <f>RES_hhdet_tess!P8</f>
        <v>8.6834028639289151</v>
      </c>
      <c r="Q283" s="99">
        <f>RES_hhdet_tess!Q8</f>
        <v>15.662299026185616</v>
      </c>
      <c r="R283" s="99">
        <f>RES_hhdet_tess!R8</f>
        <v>21.044382673245025</v>
      </c>
      <c r="S283" s="99">
        <f>RES_hhdet_tess!S8</f>
        <v>21.383339880601383</v>
      </c>
      <c r="T283" s="99">
        <f>RES_hhdet_tess!T8</f>
        <v>16.909270708990146</v>
      </c>
      <c r="U283" s="99">
        <f>RES_hhdet_tess!U8</f>
        <v>24.52688666620611</v>
      </c>
      <c r="V283" s="99">
        <f>RES_hhdet_tess!V8</f>
        <v>22.404731854589855</v>
      </c>
      <c r="W283" s="99">
        <f>RES_hhdet_tess!W8</f>
        <v>18.689341834509857</v>
      </c>
      <c r="DA283" s="63" t="s">
        <v>2920</v>
      </c>
    </row>
    <row r="284" spans="1:105" ht="12" customHeight="1" x14ac:dyDescent="0.25">
      <c r="A284" s="121" t="s">
        <v>55</v>
      </c>
      <c r="B284" s="123">
        <v>12.46193343623618</v>
      </c>
      <c r="C284" s="123">
        <v>12.282530113826404</v>
      </c>
      <c r="D284" s="123">
        <v>12.596460452431929</v>
      </c>
      <c r="E284" s="123">
        <v>12.527614307832446</v>
      </c>
      <c r="F284" s="123">
        <v>12.906128729908817</v>
      </c>
      <c r="G284" s="123">
        <v>12.432720041811727</v>
      </c>
      <c r="H284" s="123">
        <v>12.817623173104151</v>
      </c>
      <c r="I284" s="123">
        <v>12.777885799071907</v>
      </c>
      <c r="J284" s="123">
        <v>13.579155652620161</v>
      </c>
      <c r="K284" s="123">
        <v>14.514964616508907</v>
      </c>
      <c r="L284" s="123">
        <v>14.115169833213294</v>
      </c>
      <c r="M284" s="123">
        <v>13.950003150281123</v>
      </c>
      <c r="N284" s="123">
        <v>13.348324851680708</v>
      </c>
      <c r="O284" s="123">
        <v>13.591420694690886</v>
      </c>
      <c r="P284" s="123">
        <v>13.672171906207879</v>
      </c>
      <c r="Q284" s="123">
        <v>13.745564216165549</v>
      </c>
      <c r="R284" s="123">
        <v>14.374939542869166</v>
      </c>
      <c r="S284" s="123">
        <v>14.443758774354142</v>
      </c>
      <c r="T284" s="123">
        <v>14.073763644280142</v>
      </c>
      <c r="U284" s="123">
        <v>14.302772217261419</v>
      </c>
      <c r="V284" s="123">
        <v>14.485032490992031</v>
      </c>
      <c r="W284" s="123">
        <v>15.549651416058246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12.284196507849419</v>
      </c>
      <c r="C286" s="99">
        <v>12.20840865356031</v>
      </c>
      <c r="D286" s="99">
        <v>12.769641870164952</v>
      </c>
      <c r="E286" s="99">
        <v>12.814929617013938</v>
      </c>
      <c r="F286" s="99">
        <v>13.015956317683335</v>
      </c>
      <c r="G286" s="99">
        <v>12.816346634611802</v>
      </c>
      <c r="H286" s="99">
        <v>13.144697015381857</v>
      </c>
      <c r="I286" s="99">
        <v>12.556462940933713</v>
      </c>
      <c r="J286" s="99">
        <v>13.57438693918643</v>
      </c>
      <c r="K286" s="99">
        <v>14.413643424846432</v>
      </c>
      <c r="L286" s="99">
        <v>13.619289087266313</v>
      </c>
      <c r="M286" s="99">
        <v>11.359463561186686</v>
      </c>
      <c r="N286" s="99">
        <v>10.096276690403403</v>
      </c>
      <c r="O286" s="99">
        <v>15.084311523410634</v>
      </c>
      <c r="P286" s="99">
        <v>14.688922883155817</v>
      </c>
      <c r="Q286" s="99">
        <v>13.883699248354041</v>
      </c>
      <c r="R286" s="99">
        <v>13.671273278059287</v>
      </c>
      <c r="S286" s="99">
        <v>14.251671334752372</v>
      </c>
      <c r="T286" s="99">
        <v>14.266281419222331</v>
      </c>
      <c r="U286" s="99">
        <v>14.430194526918966</v>
      </c>
      <c r="V286" s="99">
        <v>14.812259662378086</v>
      </c>
      <c r="W286" s="99">
        <v>15.235994284223349</v>
      </c>
      <c r="DA286" s="63" t="s">
        <v>2923</v>
      </c>
    </row>
    <row r="287" spans="1:105" ht="12" customHeight="1" x14ac:dyDescent="0.25">
      <c r="A287" s="97" t="s">
        <v>123</v>
      </c>
      <c r="B287" s="99">
        <v>12.284196507849416</v>
      </c>
      <c r="C287" s="99">
        <v>12.20852048660241</v>
      </c>
      <c r="D287" s="99">
        <v>12.769790025090886</v>
      </c>
      <c r="E287" s="99">
        <v>12.815694092278994</v>
      </c>
      <c r="F287" s="99">
        <v>13.01544631996286</v>
      </c>
      <c r="G287" s="99">
        <v>12.81477738908838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2.4254822921258632</v>
      </c>
      <c r="C288" s="102">
        <v>2.3903625288251575</v>
      </c>
      <c r="D288" s="102">
        <v>2.5718051750263964</v>
      </c>
      <c r="E288" s="102">
        <v>2.5071333677033256</v>
      </c>
      <c r="F288" s="102">
        <v>2.5961174909477829</v>
      </c>
      <c r="G288" s="102">
        <v>2.9068371513535007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9.8587142157235537</v>
      </c>
      <c r="C289" s="105">
        <v>9.8181579577772524</v>
      </c>
      <c r="D289" s="105">
        <v>10.19798485006449</v>
      </c>
      <c r="E289" s="105">
        <v>10.308560724575667</v>
      </c>
      <c r="F289" s="105">
        <v>10.419328829015077</v>
      </c>
      <c r="G289" s="105">
        <v>9.9079402377348806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12.463208384067832</v>
      </c>
      <c r="C290" s="102">
        <v>12.280726533707771</v>
      </c>
      <c r="D290" s="102">
        <v>12.597147073220455</v>
      </c>
      <c r="E290" s="102">
        <v>12.525449695970085</v>
      </c>
      <c r="F290" s="102">
        <v>12.909944387281689</v>
      </c>
      <c r="G290" s="102">
        <v>12.43283180871704</v>
      </c>
      <c r="H290" s="102">
        <v>12.816554995893233</v>
      </c>
      <c r="I290" s="102">
        <v>12.772325688629653</v>
      </c>
      <c r="J290" s="102">
        <v>13.56786910923525</v>
      </c>
      <c r="K290" s="102">
        <v>14.505050418482933</v>
      </c>
      <c r="L290" s="102">
        <v>14.110700246712824</v>
      </c>
      <c r="M290" s="102">
        <v>13.961824753198366</v>
      </c>
      <c r="N290" s="102">
        <v>13.360415106081041</v>
      </c>
      <c r="O290" s="102">
        <v>13.599177743315721</v>
      </c>
      <c r="P290" s="102">
        <v>13.683267724147774</v>
      </c>
      <c r="Q290" s="102">
        <v>13.726609869093435</v>
      </c>
      <c r="R290" s="102">
        <v>14.338101103280671</v>
      </c>
      <c r="S290" s="102">
        <v>14.399497408761333</v>
      </c>
      <c r="T290" s="102">
        <v>14.010059159523109</v>
      </c>
      <c r="U290" s="102">
        <v>14.272308332145103</v>
      </c>
      <c r="V290" s="102">
        <v>14.480175990737351</v>
      </c>
      <c r="W290" s="102">
        <v>15.586946046764284</v>
      </c>
      <c r="DA290" s="131" t="s">
        <v>2927</v>
      </c>
    </row>
    <row r="291" spans="1:105" ht="12" customHeight="1" x14ac:dyDescent="0.25">
      <c r="A291" s="107" t="s">
        <v>121</v>
      </c>
      <c r="B291" s="105">
        <v>12.463208384067832</v>
      </c>
      <c r="C291" s="105">
        <v>12.284355034946721</v>
      </c>
      <c r="D291" s="105">
        <v>12.594171273953842</v>
      </c>
      <c r="E291" s="105">
        <v>12.525614151168112</v>
      </c>
      <c r="F291" s="105">
        <v>12.902799729837948</v>
      </c>
      <c r="G291" s="105">
        <v>12.428307918574809</v>
      </c>
      <c r="H291" s="105">
        <v>12.815417250621245</v>
      </c>
      <c r="I291" s="105">
        <v>12.779962287222576</v>
      </c>
      <c r="J291" s="105">
        <v>13.581588015012088</v>
      </c>
      <c r="K291" s="105">
        <v>14.517549901561093</v>
      </c>
      <c r="L291" s="105">
        <v>14.117896276725103</v>
      </c>
      <c r="M291" s="105">
        <v>13.956391103755399</v>
      </c>
      <c r="N291" s="105">
        <v>13.356612672871249</v>
      </c>
      <c r="O291" s="105">
        <v>13.578666906408715</v>
      </c>
      <c r="P291" s="105">
        <v>13.660800445722101</v>
      </c>
      <c r="Q291" s="105">
        <v>13.752014257184689</v>
      </c>
      <c r="R291" s="105">
        <v>14.391990564419723</v>
      </c>
      <c r="S291" s="105">
        <v>14.459958885548723</v>
      </c>
      <c r="T291" s="105">
        <v>14.092992768036146</v>
      </c>
      <c r="U291" s="105">
        <v>14.311524071083982</v>
      </c>
      <c r="V291" s="105">
        <v>14.484716889867864</v>
      </c>
      <c r="W291" s="105">
        <v>15.539414485724423</v>
      </c>
      <c r="DA291" s="132" t="s">
        <v>2928</v>
      </c>
    </row>
    <row r="292" spans="1:105" ht="12" customHeight="1" x14ac:dyDescent="0.25">
      <c r="A292" s="108" t="s">
        <v>53</v>
      </c>
      <c r="B292" s="99">
        <v>2.4634012981326912</v>
      </c>
      <c r="C292" s="99">
        <v>2.40665940429176</v>
      </c>
      <c r="D292" s="99">
        <v>2.530359752202521</v>
      </c>
      <c r="E292" s="99">
        <v>2.434178778536837</v>
      </c>
      <c r="F292" s="99">
        <v>2.563465010595964</v>
      </c>
      <c r="G292" s="99">
        <v>2.8010038065184641</v>
      </c>
      <c r="H292" s="99">
        <v>2.6016082945954091</v>
      </c>
      <c r="I292" s="99">
        <v>2.6276701426860827</v>
      </c>
      <c r="J292" s="99">
        <v>2.743230467235203</v>
      </c>
      <c r="K292" s="99">
        <v>2.9584008350845381</v>
      </c>
      <c r="L292" s="99">
        <v>2.8981811404691613</v>
      </c>
      <c r="M292" s="99">
        <v>2.8023621335741047</v>
      </c>
      <c r="N292" s="99">
        <v>2.234768910530136</v>
      </c>
      <c r="O292" s="99">
        <v>2.4798443280944138</v>
      </c>
      <c r="P292" s="99">
        <v>2.4481264837430978</v>
      </c>
      <c r="Q292" s="99">
        <v>2.3553333077396084</v>
      </c>
      <c r="R292" s="99">
        <v>2.8845734153982194</v>
      </c>
      <c r="S292" s="99">
        <v>2.9859470022813461</v>
      </c>
      <c r="T292" s="99">
        <v>2.8337588089499901</v>
      </c>
      <c r="U292" s="99">
        <v>2.7760089950560816</v>
      </c>
      <c r="V292" s="99">
        <v>2.7686797823445</v>
      </c>
      <c r="W292" s="99">
        <v>3.0566553121144024</v>
      </c>
      <c r="DA292" s="63" t="s">
        <v>2929</v>
      </c>
    </row>
    <row r="293" spans="1:105" ht="12" customHeight="1" x14ac:dyDescent="0.25">
      <c r="A293" s="108" t="s">
        <v>52</v>
      </c>
      <c r="B293" s="99">
        <v>9.9998070859351404</v>
      </c>
      <c r="C293" s="99">
        <v>9.8776956306549586</v>
      </c>
      <c r="D293" s="99">
        <v>10.063811521751321</v>
      </c>
      <c r="E293" s="99">
        <v>10.091435372631276</v>
      </c>
      <c r="F293" s="99">
        <v>10.339334719241986</v>
      </c>
      <c r="G293" s="99">
        <v>9.627304112056347</v>
      </c>
      <c r="H293" s="99">
        <v>10.213808956025833</v>
      </c>
      <c r="I293" s="99">
        <v>10.152292144536494</v>
      </c>
      <c r="J293" s="99">
        <v>10.838357547776885</v>
      </c>
      <c r="K293" s="99">
        <v>11.559149066476552</v>
      </c>
      <c r="L293" s="99">
        <v>11.219715136255944</v>
      </c>
      <c r="M293" s="99">
        <v>11.154028970181292</v>
      </c>
      <c r="N293" s="99">
        <v>11.121843762341113</v>
      </c>
      <c r="O293" s="99">
        <v>11.098822578314302</v>
      </c>
      <c r="P293" s="99">
        <v>11.212673961979005</v>
      </c>
      <c r="Q293" s="99">
        <v>11.396680949445077</v>
      </c>
      <c r="R293" s="99">
        <v>11.507417149021506</v>
      </c>
      <c r="S293" s="99">
        <v>11.474011883267375</v>
      </c>
      <c r="T293" s="99">
        <v>11.259233959086155</v>
      </c>
      <c r="U293" s="99">
        <v>11.535515076027895</v>
      </c>
      <c r="V293" s="99">
        <v>11.716037107523363</v>
      </c>
      <c r="W293" s="99">
        <v>12.482759173610022</v>
      </c>
      <c r="DA293" s="63" t="s">
        <v>2930</v>
      </c>
    </row>
    <row r="294" spans="1:105" ht="12" customHeight="1" x14ac:dyDescent="0.25">
      <c r="A294" s="121" t="s">
        <v>54</v>
      </c>
      <c r="B294" s="123">
        <v>5.7808386534103819</v>
      </c>
      <c r="C294" s="123">
        <v>5.6209452993167712</v>
      </c>
      <c r="D294" s="123">
        <v>6.3370936110059493</v>
      </c>
      <c r="E294" s="123">
        <v>6.1206471359149832</v>
      </c>
      <c r="F294" s="123">
        <v>6.5512433427324748</v>
      </c>
      <c r="G294" s="123">
        <v>6.3864142671666722</v>
      </c>
      <c r="H294" s="123">
        <v>6.5666109175671981</v>
      </c>
      <c r="I294" s="123">
        <v>6.2487383400777592</v>
      </c>
      <c r="J294" s="123">
        <v>6.2161693695210127</v>
      </c>
      <c r="K294" s="123">
        <v>6.4930361548763775</v>
      </c>
      <c r="L294" s="123">
        <v>6.1844940609389898</v>
      </c>
      <c r="M294" s="123">
        <v>5.8304209537118963</v>
      </c>
      <c r="N294" s="123">
        <v>5.691215448288899</v>
      </c>
      <c r="O294" s="123">
        <v>6.2491218900852115</v>
      </c>
      <c r="P294" s="123">
        <v>6.3015448932367493</v>
      </c>
      <c r="Q294" s="123">
        <v>6.1831890095734323</v>
      </c>
      <c r="R294" s="123">
        <v>6.4755162241501214</v>
      </c>
      <c r="S294" s="123">
        <v>6.455950930687063</v>
      </c>
      <c r="T294" s="123">
        <v>6.6524453185156656</v>
      </c>
      <c r="U294" s="123">
        <v>6.8938168777619913</v>
      </c>
      <c r="V294" s="123">
        <v>7.9283952285965951</v>
      </c>
      <c r="W294" s="123">
        <v>7.7587511301084078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5.7862080031039715</v>
      </c>
      <c r="C296" s="99">
        <v>5.8039512570132956</v>
      </c>
      <c r="D296" s="99">
        <v>6.1426269472165425</v>
      </c>
      <c r="E296" s="99">
        <v>5.9132695664405261</v>
      </c>
      <c r="F296" s="99">
        <v>6.7247172470947465</v>
      </c>
      <c r="G296" s="99">
        <v>6.2257549287692004</v>
      </c>
      <c r="H296" s="99">
        <v>6.223986851356007</v>
      </c>
      <c r="I296" s="99">
        <v>6.438438978357599</v>
      </c>
      <c r="J296" s="99">
        <v>6.4642243467188605</v>
      </c>
      <c r="K296" s="99">
        <v>5.6699127157870866</v>
      </c>
      <c r="L296" s="99">
        <v>7.0066428867184376</v>
      </c>
      <c r="M296" s="99">
        <v>6.5191541105595388</v>
      </c>
      <c r="N296" s="99">
        <v>2.0351583765187495</v>
      </c>
      <c r="O296" s="99">
        <v>7.322351734478902</v>
      </c>
      <c r="P296" s="99">
        <v>7.062679190773645</v>
      </c>
      <c r="Q296" s="99">
        <v>6.1559858860709058</v>
      </c>
      <c r="R296" s="99">
        <v>5.7839479112410253</v>
      </c>
      <c r="S296" s="99">
        <v>5.7607800463711207</v>
      </c>
      <c r="T296" s="99">
        <v>6.9489037265666589</v>
      </c>
      <c r="U296" s="99">
        <v>7.1930966734782587</v>
      </c>
      <c r="V296" s="99">
        <v>8.067527898942096</v>
      </c>
      <c r="W296" s="99">
        <v>7.8107065112964369</v>
      </c>
      <c r="DA296" s="63" t="s">
        <v>2933</v>
      </c>
    </row>
    <row r="297" spans="1:105" ht="12" customHeight="1" x14ac:dyDescent="0.25">
      <c r="A297" s="109" t="s">
        <v>120</v>
      </c>
      <c r="B297" s="110">
        <v>5.780595519267151</v>
      </c>
      <c r="C297" s="110">
        <v>5.6126563815514174</v>
      </c>
      <c r="D297" s="110">
        <v>6.3458997062034452</v>
      </c>
      <c r="E297" s="110">
        <v>6.1300466858061773</v>
      </c>
      <c r="F297" s="110">
        <v>6.5433688497837803</v>
      </c>
      <c r="G297" s="110">
        <v>6.3936884876443747</v>
      </c>
      <c r="H297" s="110">
        <v>6.5828415203570998</v>
      </c>
      <c r="I297" s="110">
        <v>6.2390943411484479</v>
      </c>
      <c r="J297" s="110">
        <v>6.2036432574360418</v>
      </c>
      <c r="K297" s="110">
        <v>6.5340616084737917</v>
      </c>
      <c r="L297" s="110">
        <v>6.1438405184256526</v>
      </c>
      <c r="M297" s="110">
        <v>5.7961621421589973</v>
      </c>
      <c r="N297" s="110">
        <v>5.8929952078346899</v>
      </c>
      <c r="O297" s="110">
        <v>6.122014708781979</v>
      </c>
      <c r="P297" s="110">
        <v>6.1962699325653805</v>
      </c>
      <c r="Q297" s="110">
        <v>6.1871506858981631</v>
      </c>
      <c r="R297" s="110">
        <v>6.5773456849079377</v>
      </c>
      <c r="S297" s="110">
        <v>6.5683476007631585</v>
      </c>
      <c r="T297" s="110">
        <v>6.5986988229384114</v>
      </c>
      <c r="U297" s="110">
        <v>6.8320801985910142</v>
      </c>
      <c r="V297" s="110">
        <v>7.8944511633689265</v>
      </c>
      <c r="W297" s="110">
        <v>7.7445429238243344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33.518532368840447</v>
      </c>
      <c r="C299" s="118">
        <f t="shared" si="131"/>
        <v>39.256930060592694</v>
      </c>
      <c r="D299" s="118">
        <f t="shared" si="131"/>
        <v>22.052940693989481</v>
      </c>
      <c r="E299" s="118">
        <f t="shared" si="131"/>
        <v>30.443646107218122</v>
      </c>
      <c r="F299" s="118">
        <f t="shared" si="131"/>
        <v>40.722029081183976</v>
      </c>
      <c r="G299" s="118">
        <f t="shared" si="131"/>
        <v>49.897726217339894</v>
      </c>
      <c r="H299" s="118">
        <f t="shared" si="131"/>
        <v>17.983592605226672</v>
      </c>
      <c r="I299" s="118">
        <f t="shared" si="131"/>
        <v>23.440700821479886</v>
      </c>
      <c r="J299" s="118">
        <f t="shared" si="131"/>
        <v>76.862160617114768</v>
      </c>
      <c r="K299" s="118">
        <f t="shared" si="131"/>
        <v>45.727842563292725</v>
      </c>
      <c r="L299" s="118">
        <f t="shared" si="131"/>
        <v>45.217138202092045</v>
      </c>
      <c r="M299" s="118">
        <f t="shared" si="131"/>
        <v>68.265524105135441</v>
      </c>
      <c r="N299" s="118">
        <f t="shared" si="131"/>
        <v>7.0753845844418954</v>
      </c>
      <c r="O299" s="118">
        <f t="shared" si="131"/>
        <v>15.118905801804218</v>
      </c>
      <c r="P299" s="118">
        <f t="shared" si="131"/>
        <v>35.347588406634031</v>
      </c>
      <c r="Q299" s="118">
        <f t="shared" si="131"/>
        <v>48.933969021276972</v>
      </c>
      <c r="R299" s="118">
        <f t="shared" ref="R299:V299" si="132">R300+R303+R305+R315</f>
        <v>19.368664164225752</v>
      </c>
      <c r="S299" s="118">
        <f t="shared" si="132"/>
        <v>38.308011571679685</v>
      </c>
      <c r="T299" s="118">
        <f t="shared" si="132"/>
        <v>30.860206248148511</v>
      </c>
      <c r="U299" s="118">
        <f t="shared" si="132"/>
        <v>29.488021167595885</v>
      </c>
      <c r="V299" s="118">
        <f t="shared" si="132"/>
        <v>32.440109924431439</v>
      </c>
      <c r="W299" s="118">
        <f t="shared" ref="W299" si="133">W300+W303+W305+W315</f>
        <v>35.872966577270248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33.383289552403511</v>
      </c>
      <c r="C300" s="123">
        <f t="shared" si="134"/>
        <v>39.121511960600948</v>
      </c>
      <c r="D300" s="123">
        <f t="shared" si="134"/>
        <v>21.910398419483883</v>
      </c>
      <c r="E300" s="123">
        <f t="shared" si="134"/>
        <v>30.304599657356906</v>
      </c>
      <c r="F300" s="123">
        <f t="shared" si="134"/>
        <v>40.568652015647487</v>
      </c>
      <c r="G300" s="123">
        <f t="shared" si="134"/>
        <v>49.753116288206478</v>
      </c>
      <c r="H300" s="123">
        <f t="shared" si="134"/>
        <v>17.844148619915867</v>
      </c>
      <c r="I300" s="123">
        <f t="shared" si="134"/>
        <v>23.3065674860818</v>
      </c>
      <c r="J300" s="123">
        <f t="shared" si="134"/>
        <v>76.727176277809292</v>
      </c>
      <c r="K300" s="123">
        <f t="shared" si="134"/>
        <v>45.60845452907423</v>
      </c>
      <c r="L300" s="123">
        <f t="shared" si="134"/>
        <v>45.075720440829343</v>
      </c>
      <c r="M300" s="123">
        <f t="shared" si="134"/>
        <v>68.134292454966669</v>
      </c>
      <c r="N300" s="123">
        <f t="shared" si="134"/>
        <v>7.02346215992858</v>
      </c>
      <c r="O300" s="123">
        <f t="shared" si="134"/>
        <v>14.800474037073359</v>
      </c>
      <c r="P300" s="123">
        <f t="shared" si="134"/>
        <v>34.997436350460255</v>
      </c>
      <c r="Q300" s="123">
        <f t="shared" si="134"/>
        <v>48.616776352710176</v>
      </c>
      <c r="R300" s="123">
        <f t="shared" ref="R300:V300" si="135">SUM(R301:R302)</f>
        <v>19.068108185068592</v>
      </c>
      <c r="S300" s="123">
        <f t="shared" si="135"/>
        <v>37.985757033151593</v>
      </c>
      <c r="T300" s="123">
        <f t="shared" si="135"/>
        <v>30.43938965301593</v>
      </c>
      <c r="U300" s="123">
        <f t="shared" si="135"/>
        <v>29.007023966673657</v>
      </c>
      <c r="V300" s="123">
        <f t="shared" si="135"/>
        <v>31.827120789037149</v>
      </c>
      <c r="W300" s="123">
        <f t="shared" ref="W300" si="136">SUM(W301:W302)</f>
        <v>35.230419446009677</v>
      </c>
      <c r="DA300" s="130" t="s">
        <v>3084</v>
      </c>
    </row>
    <row r="301" spans="1:105" ht="12" customHeight="1" x14ac:dyDescent="0.25">
      <c r="A301" s="97" t="s">
        <v>51</v>
      </c>
      <c r="B301" s="99">
        <v>33.383289552403511</v>
      </c>
      <c r="C301" s="99">
        <v>39.121511960600948</v>
      </c>
      <c r="D301" s="99">
        <v>21.910398419483883</v>
      </c>
      <c r="E301" s="99">
        <v>30.304599657356906</v>
      </c>
      <c r="F301" s="99">
        <v>40.568652015647487</v>
      </c>
      <c r="G301" s="99">
        <v>49.753116288206478</v>
      </c>
      <c r="H301" s="99">
        <v>17.844148619915867</v>
      </c>
      <c r="I301" s="99">
        <v>23.3065674860818</v>
      </c>
      <c r="J301" s="99">
        <v>76.727176277809292</v>
      </c>
      <c r="K301" s="99">
        <v>45.60845452907423</v>
      </c>
      <c r="L301" s="99">
        <v>45.075720440829343</v>
      </c>
      <c r="M301" s="99">
        <v>68.134292454966669</v>
      </c>
      <c r="N301" s="99">
        <v>7.02346215992858</v>
      </c>
      <c r="O301" s="99">
        <v>14.800474037073359</v>
      </c>
      <c r="P301" s="99">
        <v>34.997436350460255</v>
      </c>
      <c r="Q301" s="99">
        <v>48.616776352710176</v>
      </c>
      <c r="R301" s="99">
        <v>19.068108185068592</v>
      </c>
      <c r="S301" s="99">
        <v>37.985757033151593</v>
      </c>
      <c r="T301" s="99">
        <v>30.43938965301593</v>
      </c>
      <c r="U301" s="99">
        <v>29.007023966673657</v>
      </c>
      <c r="V301" s="99">
        <v>31.827120789037149</v>
      </c>
      <c r="W301" s="99">
        <v>35.230419446009677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3.7726363314552314E-2</v>
      </c>
      <c r="C305" s="123">
        <v>3.7579268115727107E-2</v>
      </c>
      <c r="D305" s="123">
        <v>3.9015819661976411E-2</v>
      </c>
      <c r="E305" s="123">
        <v>3.9296128977868335E-2</v>
      </c>
      <c r="F305" s="123">
        <v>3.9777698267709827E-2</v>
      </c>
      <c r="G305" s="123">
        <v>3.9695795911867594E-2</v>
      </c>
      <c r="H305" s="123">
        <v>3.0983323841752983E-2</v>
      </c>
      <c r="I305" s="123">
        <v>1.5156107909953144E-2</v>
      </c>
      <c r="J305" s="123">
        <v>1.6311224453621532E-2</v>
      </c>
      <c r="K305" s="123">
        <v>1.6602234796124792E-2</v>
      </c>
      <c r="L305" s="123">
        <v>1.5382191666651411E-2</v>
      </c>
      <c r="M305" s="123">
        <v>1.3308120291039484E-2</v>
      </c>
      <c r="N305" s="123">
        <v>1.1349083631071092E-2</v>
      </c>
      <c r="O305" s="123">
        <v>2.3568421219241711E-2</v>
      </c>
      <c r="P305" s="123">
        <v>2.3837611248050422E-2</v>
      </c>
      <c r="Q305" s="123">
        <v>1.9645400081699817E-2</v>
      </c>
      <c r="R305" s="123">
        <v>1.8398324377865195E-2</v>
      </c>
      <c r="S305" s="123">
        <v>1.8174019799101066E-2</v>
      </c>
      <c r="T305" s="123">
        <v>1.7234412406068707E-2</v>
      </c>
      <c r="U305" s="123">
        <v>1.73238245822042E-2</v>
      </c>
      <c r="V305" s="123">
        <v>1.9378837149349501E-2</v>
      </c>
      <c r="W305" s="123">
        <v>1.7786367048916035E-2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5.3636194380686018</v>
      </c>
      <c r="C307" s="99">
        <v>5.3305283679139652</v>
      </c>
      <c r="D307" s="99">
        <v>5.5755782894083783</v>
      </c>
      <c r="E307" s="99">
        <v>5.5953521703578026</v>
      </c>
      <c r="F307" s="99">
        <v>5.683125979462222</v>
      </c>
      <c r="G307" s="99">
        <v>5.5959708793736596</v>
      </c>
      <c r="H307" s="99">
        <v>5.6172766125098166</v>
      </c>
      <c r="I307" s="99">
        <v>5.1833889052039757</v>
      </c>
      <c r="J307" s="99">
        <v>5.598827793705591</v>
      </c>
      <c r="K307" s="99">
        <v>5.9449835765790189</v>
      </c>
      <c r="L307" s="99">
        <v>5.6042451638833306</v>
      </c>
      <c r="M307" s="99">
        <v>4.6723600512722259</v>
      </c>
      <c r="N307" s="99">
        <v>4.0503618470000395</v>
      </c>
      <c r="O307" s="99">
        <v>5.6278022954232165</v>
      </c>
      <c r="P307" s="99">
        <v>5.3623274064661999</v>
      </c>
      <c r="Q307" s="99">
        <v>5.0189319732533111</v>
      </c>
      <c r="R307" s="99">
        <v>4.9421403721684563</v>
      </c>
      <c r="S307" s="99">
        <v>5.0642301257582059</v>
      </c>
      <c r="T307" s="99">
        <v>4.9870122444106091</v>
      </c>
      <c r="U307" s="99">
        <v>4.8672072610274624</v>
      </c>
      <c r="V307" s="99">
        <v>4.8147601753792895</v>
      </c>
      <c r="W307" s="99">
        <v>4.7169445413725324</v>
      </c>
      <c r="DA307" s="63" t="s">
        <v>3091</v>
      </c>
    </row>
    <row r="308" spans="1:105" ht="12" customHeight="1" x14ac:dyDescent="0.25">
      <c r="A308" s="97" t="s">
        <v>123</v>
      </c>
      <c r="B308" s="99">
        <v>1.0590325513292362</v>
      </c>
      <c r="C308" s="99">
        <v>1.0436982927979868</v>
      </c>
      <c r="D308" s="99">
        <v>1.1229211628845825</v>
      </c>
      <c r="E308" s="99">
        <v>1.0946836658182177</v>
      </c>
      <c r="F308" s="99">
        <v>1.1335365914294688</v>
      </c>
      <c r="G308" s="99">
        <v>1.2692053760567141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1.0590325513292362</v>
      </c>
      <c r="C309" s="102">
        <v>1.0436982927979868</v>
      </c>
      <c r="D309" s="102">
        <v>1.1229211628845825</v>
      </c>
      <c r="E309" s="102">
        <v>1.0946836658182177</v>
      </c>
      <c r="F309" s="102">
        <v>1.1335365914294688</v>
      </c>
      <c r="G309" s="102">
        <v>1.2692053760567141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9.7516453122378235E-2</v>
      </c>
      <c r="C315" s="123">
        <v>9.7838831876017232E-2</v>
      </c>
      <c r="D315" s="123">
        <v>0.10352645484362182</v>
      </c>
      <c r="E315" s="123">
        <v>9.9750320883349675E-2</v>
      </c>
      <c r="F315" s="123">
        <v>0.11359936726877663</v>
      </c>
      <c r="G315" s="123">
        <v>0.10491413322155012</v>
      </c>
      <c r="H315" s="123">
        <v>0.10846066146905145</v>
      </c>
      <c r="I315" s="123">
        <v>0.11897722748813395</v>
      </c>
      <c r="J315" s="123">
        <v>0.11867311485186485</v>
      </c>
      <c r="K315" s="123">
        <v>0.10278579942237177</v>
      </c>
      <c r="L315" s="123">
        <v>0.12603556959604906</v>
      </c>
      <c r="M315" s="123">
        <v>0.11792352987773133</v>
      </c>
      <c r="N315" s="123">
        <v>4.0573340882244624E-2</v>
      </c>
      <c r="O315" s="123">
        <v>0.29486334351161636</v>
      </c>
      <c r="P315" s="123">
        <v>0.32631444492572992</v>
      </c>
      <c r="Q315" s="123">
        <v>0.29754726848509672</v>
      </c>
      <c r="R315" s="123">
        <v>0.28215765477929378</v>
      </c>
      <c r="S315" s="123">
        <v>0.30408051872899317</v>
      </c>
      <c r="T315" s="123">
        <v>0.40358218272651347</v>
      </c>
      <c r="U315" s="123">
        <v>0.4636733763400257</v>
      </c>
      <c r="V315" s="123">
        <v>0.59361029824493738</v>
      </c>
      <c r="W315" s="123">
        <v>0.62476076421165472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2.2510598869495433</v>
      </c>
      <c r="C317" s="99">
        <v>2.2579627025963043</v>
      </c>
      <c r="D317" s="99">
        <v>2.3897207141459256</v>
      </c>
      <c r="E317" s="99">
        <v>2.3004917753722522</v>
      </c>
      <c r="F317" s="99">
        <v>2.6161764730704826</v>
      </c>
      <c r="G317" s="99">
        <v>2.4220607310716713</v>
      </c>
      <c r="H317" s="99">
        <v>2.3980387712608575</v>
      </c>
      <c r="I317" s="99">
        <v>2.4592985154415379</v>
      </c>
      <c r="J317" s="99">
        <v>2.4687604044183402</v>
      </c>
      <c r="K317" s="99">
        <v>2.1650518633231939</v>
      </c>
      <c r="L317" s="99">
        <v>2.6748908265724585</v>
      </c>
      <c r="M317" s="99">
        <v>2.4886375540316847</v>
      </c>
      <c r="N317" s="99">
        <v>0.77572363639148656</v>
      </c>
      <c r="O317" s="99">
        <v>2.784542817399247</v>
      </c>
      <c r="P317" s="99">
        <v>2.6855565118974707</v>
      </c>
      <c r="Q317" s="99">
        <v>2.3406760929949324</v>
      </c>
      <c r="R317" s="99">
        <v>2.1984134400690554</v>
      </c>
      <c r="S317" s="99">
        <v>2.1848117091189656</v>
      </c>
      <c r="T317" s="99">
        <v>2.6296869756775689</v>
      </c>
      <c r="U317" s="99">
        <v>2.7114145119751174</v>
      </c>
      <c r="V317" s="99">
        <v>3.0267480319093543</v>
      </c>
      <c r="W317" s="99">
        <v>2.9093337079706911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2.6091983389991011E-2</v>
      </c>
      <c r="J322" s="117">
        <f t="shared" si="138"/>
        <v>0.18238172527735566</v>
      </c>
      <c r="K322" s="117">
        <f t="shared" si="138"/>
        <v>5.9572730830114662E-2</v>
      </c>
      <c r="L322" s="117">
        <f t="shared" si="138"/>
        <v>1.8804416884479268E-2</v>
      </c>
      <c r="M322" s="117">
        <f t="shared" si="138"/>
        <v>0</v>
      </c>
      <c r="N322" s="117">
        <f t="shared" si="138"/>
        <v>6.8356177677724381E-2</v>
      </c>
      <c r="O322" s="117">
        <f t="shared" si="138"/>
        <v>0.29114105644380278</v>
      </c>
      <c r="P322" s="117">
        <f t="shared" si="138"/>
        <v>0.65082338781803517</v>
      </c>
      <c r="Q322" s="117">
        <f t="shared" si="138"/>
        <v>0.32150855980899501</v>
      </c>
      <c r="R322" s="117">
        <f t="shared" ref="R322:V322" si="139">R323+R326+R328+R338</f>
        <v>5.9193124772883424E-2</v>
      </c>
      <c r="S322" s="117">
        <f t="shared" si="139"/>
        <v>0.18295642606511242</v>
      </c>
      <c r="T322" s="117">
        <f t="shared" si="139"/>
        <v>1.1472914276898191E-2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1.8526425123112554E-2</v>
      </c>
      <c r="J323" s="122">
        <f t="shared" si="141"/>
        <v>0.16129773417561383</v>
      </c>
      <c r="K323" s="122">
        <f t="shared" si="141"/>
        <v>4.7058981175612177E-2</v>
      </c>
      <c r="L323" s="122">
        <f t="shared" si="141"/>
        <v>1.4597388947084308E-2</v>
      </c>
      <c r="M323" s="122">
        <f t="shared" si="141"/>
        <v>0</v>
      </c>
      <c r="N323" s="122">
        <f t="shared" si="141"/>
        <v>2.2364652313340366E-2</v>
      </c>
      <c r="O323" s="122">
        <f t="shared" si="141"/>
        <v>0.16187382363502481</v>
      </c>
      <c r="P323" s="122">
        <f t="shared" si="141"/>
        <v>0.48647813176167876</v>
      </c>
      <c r="Q323" s="122">
        <f t="shared" si="141"/>
        <v>0.25934313164261519</v>
      </c>
      <c r="R323" s="122">
        <f t="shared" ref="R323:V323" si="142">SUM(R324:R325)</f>
        <v>3.4972526008099074E-2</v>
      </c>
      <c r="S323" s="122">
        <f t="shared" si="142"/>
        <v>0.13255648488442956</v>
      </c>
      <c r="T323" s="122">
        <f t="shared" si="142"/>
        <v>7.8510848933123698E-3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1.8428635859945638E-2</v>
      </c>
      <c r="J324" s="98">
        <v>0.16043762853009672</v>
      </c>
      <c r="K324" s="98">
        <v>4.6793898512144237E-2</v>
      </c>
      <c r="L324" s="98">
        <v>1.4519129418814534E-2</v>
      </c>
      <c r="M324" s="98">
        <v>0</v>
      </c>
      <c r="N324" s="98">
        <v>2.2256604089798963E-2</v>
      </c>
      <c r="O324" s="98">
        <v>0.16100950639433861</v>
      </c>
      <c r="P324" s="98">
        <v>0.483784867686603</v>
      </c>
      <c r="Q324" s="98">
        <v>0.25797161347460201</v>
      </c>
      <c r="R324" s="98">
        <v>3.4785188825270159E-2</v>
      </c>
      <c r="S324" s="98">
        <v>0.13183221465810541</v>
      </c>
      <c r="T324" s="98">
        <v>7.8073366903961697E-3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9.7789263166915745E-5</v>
      </c>
      <c r="J325" s="98">
        <v>8.6010564551711047E-4</v>
      </c>
      <c r="K325" s="98">
        <v>2.6508266346793986E-4</v>
      </c>
      <c r="L325" s="98">
        <v>7.8259528269774588E-5</v>
      </c>
      <c r="M325" s="98">
        <v>0</v>
      </c>
      <c r="N325" s="98">
        <v>1.0804822354140208E-4</v>
      </c>
      <c r="O325" s="98">
        <v>8.643172406862026E-4</v>
      </c>
      <c r="P325" s="98">
        <v>2.6932640750757671E-3</v>
      </c>
      <c r="Q325" s="98">
        <v>1.3715181680131567E-3</v>
      </c>
      <c r="R325" s="98">
        <v>1.8733718282891302E-4</v>
      </c>
      <c r="S325" s="98">
        <v>7.2427022632415728E-4</v>
      </c>
      <c r="T325" s="98">
        <v>4.3748202916200114E-5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7.1215368534094132E-4</v>
      </c>
      <c r="J326" s="122">
        <f t="shared" si="144"/>
        <v>4.1531904256246574E-4</v>
      </c>
      <c r="K326" s="122">
        <f t="shared" si="144"/>
        <v>8.9865125753334696E-4</v>
      </c>
      <c r="L326" s="122">
        <f t="shared" si="144"/>
        <v>3.52422609335625E-4</v>
      </c>
      <c r="M326" s="122">
        <f t="shared" si="144"/>
        <v>0</v>
      </c>
      <c r="N326" s="122">
        <f t="shared" si="144"/>
        <v>1.0188626166721192E-2</v>
      </c>
      <c r="O326" s="122">
        <f t="shared" si="144"/>
        <v>8.6970001685903464E-3</v>
      </c>
      <c r="P326" s="122">
        <f t="shared" si="144"/>
        <v>8.6607567909914151E-3</v>
      </c>
      <c r="Q326" s="122">
        <f t="shared" si="144"/>
        <v>4.9624891027968375E-3</v>
      </c>
      <c r="R326" s="122">
        <f t="shared" si="144"/>
        <v>2.6487838645651179E-3</v>
      </c>
      <c r="S326" s="122">
        <f t="shared" si="144"/>
        <v>7.5825778527854682E-3</v>
      </c>
      <c r="T326" s="122">
        <f t="shared" si="144"/>
        <v>3.9150136947470023E-4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7.1215368534094132E-4</v>
      </c>
      <c r="J327" s="98">
        <v>4.1531904256246574E-4</v>
      </c>
      <c r="K327" s="98">
        <v>8.9865125753334696E-4</v>
      </c>
      <c r="L327" s="98">
        <v>3.52422609335625E-4</v>
      </c>
      <c r="M327" s="98">
        <v>0</v>
      </c>
      <c r="N327" s="98">
        <v>1.0188626166721192E-2</v>
      </c>
      <c r="O327" s="98">
        <v>8.6970001685903464E-3</v>
      </c>
      <c r="P327" s="98">
        <v>8.6607567909914151E-3</v>
      </c>
      <c r="Q327" s="98">
        <v>4.9624891027968375E-3</v>
      </c>
      <c r="R327" s="98">
        <v>2.6487838645651179E-3</v>
      </c>
      <c r="S327" s="98">
        <v>7.5825778527854682E-3</v>
      </c>
      <c r="T327" s="98">
        <v>3.9150136947470023E-4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4.336124871885793E-3</v>
      </c>
      <c r="J328" s="122">
        <v>1.35066632304326E-2</v>
      </c>
      <c r="K328" s="122">
        <v>7.8986803105097828E-3</v>
      </c>
      <c r="L328" s="122">
        <v>2.6224467542833533E-3</v>
      </c>
      <c r="M328" s="122">
        <v>0</v>
      </c>
      <c r="N328" s="122">
        <v>2.4715121989173132E-2</v>
      </c>
      <c r="O328" s="122">
        <v>7.9678514274760748E-2</v>
      </c>
      <c r="P328" s="122">
        <v>0.10159292882904312</v>
      </c>
      <c r="Q328" s="122">
        <v>3.6952997624104922E-2</v>
      </c>
      <c r="R328" s="122">
        <v>1.4187508782142708E-2</v>
      </c>
      <c r="S328" s="122">
        <v>2.8246178770983777E-2</v>
      </c>
      <c r="T328" s="122">
        <v>2.0238890505700235E-3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1.2578180457830819E-4</v>
      </c>
      <c r="O330" s="98">
        <v>7.3048614438551529E-4</v>
      </c>
      <c r="P330" s="98">
        <v>8.5390264486422563E-4</v>
      </c>
      <c r="Q330" s="98">
        <v>1.5532277576482933E-4</v>
      </c>
      <c r="R330" s="98">
        <v>0</v>
      </c>
      <c r="S330" s="98">
        <v>1.5157640151661978E-4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1.5040898608482126E-4</v>
      </c>
      <c r="J334" s="101">
        <v>1.5972060617926076E-3</v>
      </c>
      <c r="K334" s="101">
        <v>3.2426511082595845E-3</v>
      </c>
      <c r="L334" s="101">
        <v>9.9377703864469134E-4</v>
      </c>
      <c r="M334" s="101">
        <v>0</v>
      </c>
      <c r="N334" s="101">
        <v>1.0655337224864232E-2</v>
      </c>
      <c r="O334" s="101">
        <v>3.3600931358853267E-2</v>
      </c>
      <c r="P334" s="101">
        <v>3.3125696715099136E-2</v>
      </c>
      <c r="Q334" s="101">
        <v>4.3566401604247483E-3</v>
      </c>
      <c r="R334" s="101">
        <v>3.3959235491497776E-3</v>
      </c>
      <c r="S334" s="101">
        <v>7.6241007946849923E-3</v>
      </c>
      <c r="T334" s="101">
        <v>2.9215850184848507E-4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4.1857158858009721E-3</v>
      </c>
      <c r="J335" s="104">
        <v>1.1909457168639993E-2</v>
      </c>
      <c r="K335" s="104">
        <v>4.6560292022501991E-3</v>
      </c>
      <c r="L335" s="104">
        <v>1.6286697156386617E-3</v>
      </c>
      <c r="M335" s="104">
        <v>0</v>
      </c>
      <c r="N335" s="104">
        <v>1.3934002959730591E-2</v>
      </c>
      <c r="O335" s="104">
        <v>4.5347096771521968E-2</v>
      </c>
      <c r="P335" s="104">
        <v>6.7613329469079761E-2</v>
      </c>
      <c r="Q335" s="104">
        <v>3.2441034687915343E-2</v>
      </c>
      <c r="R335" s="104">
        <v>1.079158523299293E-2</v>
      </c>
      <c r="S335" s="104">
        <v>2.0470501574782165E-2</v>
      </c>
      <c r="T335" s="104">
        <v>1.7317305487215386E-3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1.2379968174858814E-3</v>
      </c>
      <c r="J336" s="98">
        <v>3.4572174489986432E-3</v>
      </c>
      <c r="K336" s="98">
        <v>1.3578553536617783E-3</v>
      </c>
      <c r="L336" s="98">
        <v>4.7633050170091227E-4</v>
      </c>
      <c r="M336" s="98">
        <v>0</v>
      </c>
      <c r="N336" s="98">
        <v>3.3282303351832672E-3</v>
      </c>
      <c r="O336" s="98">
        <v>1.1538099630025842E-2</v>
      </c>
      <c r="P336" s="98">
        <v>1.6553918787372775E-2</v>
      </c>
      <c r="Q336" s="98">
        <v>7.4619671606499819E-3</v>
      </c>
      <c r="R336" s="98">
        <v>2.8305984942149798E-3</v>
      </c>
      <c r="S336" s="98">
        <v>5.4453717912334746E-3</v>
      </c>
      <c r="T336" s="98">
        <v>4.4366306656990466E-4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2.9477190683150911E-3</v>
      </c>
      <c r="J337" s="98">
        <v>8.4522397196413485E-3</v>
      </c>
      <c r="K337" s="98">
        <v>3.2981738485884206E-3</v>
      </c>
      <c r="L337" s="98">
        <v>1.1523392139377495E-3</v>
      </c>
      <c r="M337" s="98">
        <v>0</v>
      </c>
      <c r="N337" s="98">
        <v>1.0605772624547325E-2</v>
      </c>
      <c r="O337" s="98">
        <v>3.3808997141496128E-2</v>
      </c>
      <c r="P337" s="98">
        <v>5.1059410681706989E-2</v>
      </c>
      <c r="Q337" s="98">
        <v>2.497906752726536E-2</v>
      </c>
      <c r="R337" s="98">
        <v>7.96098673877795E-3</v>
      </c>
      <c r="S337" s="98">
        <v>1.5025129783548691E-2</v>
      </c>
      <c r="T337" s="98">
        <v>1.2880674821516339E-3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2.5172797096517253E-3</v>
      </c>
      <c r="J338" s="122">
        <v>7.1620088287467744E-3</v>
      </c>
      <c r="K338" s="122">
        <v>3.7164180864593544E-3</v>
      </c>
      <c r="L338" s="122">
        <v>1.2321585737759813E-3</v>
      </c>
      <c r="M338" s="122">
        <v>0</v>
      </c>
      <c r="N338" s="122">
        <v>1.1087777208489686E-2</v>
      </c>
      <c r="O338" s="122">
        <v>4.0891718365426877E-2</v>
      </c>
      <c r="P338" s="122">
        <v>5.4091570436321811E-2</v>
      </c>
      <c r="Q338" s="122">
        <v>2.0249941439478048E-2</v>
      </c>
      <c r="R338" s="122">
        <v>7.3843061180765262E-3</v>
      </c>
      <c r="S338" s="122">
        <v>1.4571184556913627E-2</v>
      </c>
      <c r="T338" s="122">
        <v>1.2064389635410989E-3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1.5970270751510912E-4</v>
      </c>
      <c r="J340" s="98">
        <v>4.0296276208604524E-4</v>
      </c>
      <c r="K340" s="98">
        <v>1.421709024904494E-4</v>
      </c>
      <c r="L340" s="98">
        <v>8.8272793764972179E-5</v>
      </c>
      <c r="M340" s="98">
        <v>0</v>
      </c>
      <c r="N340" s="98">
        <v>3.6330879275458405E-4</v>
      </c>
      <c r="O340" s="98">
        <v>8.4789879717542174E-3</v>
      </c>
      <c r="P340" s="98">
        <v>1.1358424692368965E-2</v>
      </c>
      <c r="Q340" s="98">
        <v>3.6177658465985376E-3</v>
      </c>
      <c r="R340" s="98">
        <v>9.8483769675356968E-4</v>
      </c>
      <c r="S340" s="98">
        <v>3.0183823859514171E-3</v>
      </c>
      <c r="T340" s="98">
        <v>4.5496981683291218E-4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2.357577002136616E-3</v>
      </c>
      <c r="J341" s="33">
        <v>6.7590460666607293E-3</v>
      </c>
      <c r="K341" s="33">
        <v>3.5742471839689052E-3</v>
      </c>
      <c r="L341" s="33">
        <v>1.1438857800110092E-3</v>
      </c>
      <c r="M341" s="33">
        <v>0</v>
      </c>
      <c r="N341" s="33">
        <v>1.0724468415735102E-2</v>
      </c>
      <c r="O341" s="33">
        <v>3.2412730393672658E-2</v>
      </c>
      <c r="P341" s="33">
        <v>4.2733145743952844E-2</v>
      </c>
      <c r="Q341" s="33">
        <v>1.6632175592879512E-2</v>
      </c>
      <c r="R341" s="33">
        <v>6.3994684213229567E-3</v>
      </c>
      <c r="S341" s="33">
        <v>1.1552802170962211E-2</v>
      </c>
      <c r="T341" s="33">
        <v>7.5146914670818678E-4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1.8989315439946284E-2</v>
      </c>
      <c r="J343" s="117">
        <f t="shared" si="145"/>
        <v>0.11825662729773358</v>
      </c>
      <c r="K343" s="117">
        <f t="shared" si="145"/>
        <v>4.0941234694450337E-2</v>
      </c>
      <c r="L343" s="117">
        <f t="shared" si="145"/>
        <v>1.3221031634788692E-2</v>
      </c>
      <c r="M343" s="117">
        <f t="shared" si="145"/>
        <v>0</v>
      </c>
      <c r="N343" s="117">
        <f t="shared" si="145"/>
        <v>7.3854406534443542E-2</v>
      </c>
      <c r="O343" s="117">
        <f t="shared" si="145"/>
        <v>0.22660906252725505</v>
      </c>
      <c r="P343" s="117">
        <f t="shared" si="145"/>
        <v>0.4710831308662411</v>
      </c>
      <c r="Q343" s="117">
        <f t="shared" si="145"/>
        <v>0.23654607100899971</v>
      </c>
      <c r="R343" s="117">
        <f t="shared" ref="R343:V343" si="146">R344+R347+R349+R359</f>
        <v>5.1000654202792525E-2</v>
      </c>
      <c r="S343" s="117">
        <f t="shared" si="146"/>
        <v>0.15433149421270284</v>
      </c>
      <c r="T343" s="117">
        <f t="shared" si="146"/>
        <v>9.692482812630852E-3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1.1414870789306791E-2</v>
      </c>
      <c r="J344" s="122">
        <f t="shared" si="148"/>
        <v>0.10014810643999256</v>
      </c>
      <c r="K344" s="122">
        <f t="shared" si="148"/>
        <v>2.9452953817857484E-2</v>
      </c>
      <c r="L344" s="122">
        <f t="shared" si="148"/>
        <v>9.2073787580573031E-3</v>
      </c>
      <c r="M344" s="122">
        <f t="shared" si="148"/>
        <v>0</v>
      </c>
      <c r="N344" s="122">
        <f t="shared" si="148"/>
        <v>1.4327210147497195E-2</v>
      </c>
      <c r="O344" s="122">
        <f t="shared" si="148"/>
        <v>0.10449743746940324</v>
      </c>
      <c r="P344" s="122">
        <f t="shared" si="148"/>
        <v>0.31649489375144702</v>
      </c>
      <c r="Q344" s="122">
        <f t="shared" si="148"/>
        <v>0.17058138656312957</v>
      </c>
      <c r="R344" s="122">
        <f t="shared" ref="R344:V344" si="149">SUM(R345:R346)</f>
        <v>2.34408518945785E-2</v>
      </c>
      <c r="S344" s="122">
        <f t="shared" si="149"/>
        <v>9.0954174321067241E-2</v>
      </c>
      <c r="T344" s="122">
        <f t="shared" si="149"/>
        <v>5.5178349109701536E-3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1.1317081526139874E-2</v>
      </c>
      <c r="J345" s="98">
        <v>9.9288000794475445E-2</v>
      </c>
      <c r="K345" s="98">
        <v>2.9187871154389543E-2</v>
      </c>
      <c r="L345" s="98">
        <v>9.1291192297875291E-3</v>
      </c>
      <c r="M345" s="98">
        <v>0</v>
      </c>
      <c r="N345" s="98">
        <v>1.4219161923955793E-2</v>
      </c>
      <c r="O345" s="98">
        <v>0.10363312022871704</v>
      </c>
      <c r="P345" s="98">
        <v>0.31380162967637126</v>
      </c>
      <c r="Q345" s="98">
        <v>0.16920986839511643</v>
      </c>
      <c r="R345" s="98">
        <v>2.3253514711749586E-2</v>
      </c>
      <c r="S345" s="98">
        <v>9.0229904094743088E-2</v>
      </c>
      <c r="T345" s="98">
        <v>5.4740867080539535E-3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9.7789263166915745E-5</v>
      </c>
      <c r="J346" s="98">
        <v>8.6010564551711047E-4</v>
      </c>
      <c r="K346" s="98">
        <v>2.6508266346793986E-4</v>
      </c>
      <c r="L346" s="98">
        <v>7.8259528269774588E-5</v>
      </c>
      <c r="M346" s="98">
        <v>0</v>
      </c>
      <c r="N346" s="98">
        <v>1.0804822354140208E-4</v>
      </c>
      <c r="O346" s="98">
        <v>8.643172406862026E-4</v>
      </c>
      <c r="P346" s="98">
        <v>2.6932640750757671E-3</v>
      </c>
      <c r="Q346" s="98">
        <v>1.3715181680131567E-3</v>
      </c>
      <c r="R346" s="98">
        <v>1.8733718282891302E-4</v>
      </c>
      <c r="S346" s="98">
        <v>7.2427022632415728E-4</v>
      </c>
      <c r="T346" s="98">
        <v>4.3748202916200114E-5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1.8802810183976614E-3</v>
      </c>
      <c r="J347" s="122">
        <f t="shared" si="151"/>
        <v>1.1277049074473694E-3</v>
      </c>
      <c r="K347" s="122">
        <f t="shared" si="151"/>
        <v>2.5091498679930711E-3</v>
      </c>
      <c r="L347" s="122">
        <f t="shared" si="151"/>
        <v>1.0117925372919185E-3</v>
      </c>
      <c r="M347" s="122">
        <f t="shared" si="151"/>
        <v>0</v>
      </c>
      <c r="N347" s="122">
        <f t="shared" si="151"/>
        <v>3.1370572257709721E-2</v>
      </c>
      <c r="O347" s="122">
        <f t="shared" si="151"/>
        <v>2.7960354345906973E-2</v>
      </c>
      <c r="P347" s="122">
        <f t="shared" si="151"/>
        <v>2.9120851159390681E-2</v>
      </c>
      <c r="Q347" s="122">
        <f t="shared" si="151"/>
        <v>1.7314650665323061E-2</v>
      </c>
      <c r="R347" s="122">
        <f t="shared" si="151"/>
        <v>9.4524546424512579E-3</v>
      </c>
      <c r="S347" s="122">
        <f t="shared" si="151"/>
        <v>2.7538985368674673E-2</v>
      </c>
      <c r="T347" s="122">
        <f t="shared" si="151"/>
        <v>1.4425826207826397E-3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1.8802810183976614E-3</v>
      </c>
      <c r="J348" s="98">
        <v>1.1277049074473694E-3</v>
      </c>
      <c r="K348" s="98">
        <v>2.5091498679930711E-3</v>
      </c>
      <c r="L348" s="98">
        <v>1.0117925372919185E-3</v>
      </c>
      <c r="M348" s="98">
        <v>0</v>
      </c>
      <c r="N348" s="98">
        <v>3.1370572257709721E-2</v>
      </c>
      <c r="O348" s="98">
        <v>2.7960354345906973E-2</v>
      </c>
      <c r="P348" s="98">
        <v>2.9120851159390681E-2</v>
      </c>
      <c r="Q348" s="98">
        <v>1.7314650665323061E-2</v>
      </c>
      <c r="R348" s="98">
        <v>9.4524546424512579E-3</v>
      </c>
      <c r="S348" s="98">
        <v>2.7538985368674673E-2</v>
      </c>
      <c r="T348" s="98">
        <v>1.4425826207826397E-3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3.8033563960185152E-3</v>
      </c>
      <c r="J349" s="122">
        <v>1.1579871086172963E-2</v>
      </c>
      <c r="K349" s="122">
        <v>6.1581132556718047E-3</v>
      </c>
      <c r="L349" s="122">
        <v>2.0710202455594497E-3</v>
      </c>
      <c r="M349" s="122">
        <v>0</v>
      </c>
      <c r="N349" s="122">
        <v>1.9634139614889912E-2</v>
      </c>
      <c r="O349" s="122">
        <v>6.3814379890593437E-2</v>
      </c>
      <c r="P349" s="122">
        <v>8.5071937303346321E-2</v>
      </c>
      <c r="Q349" s="122">
        <v>3.3261141869959897E-2</v>
      </c>
      <c r="R349" s="122">
        <v>1.2350717650784257E-2</v>
      </c>
      <c r="S349" s="122">
        <v>2.4518622362616246E-2</v>
      </c>
      <c r="T349" s="122">
        <v>1.82573263890755E-3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7.4662566897722176E-5</v>
      </c>
      <c r="O351" s="98">
        <v>4.5264324660053543E-4</v>
      </c>
      <c r="P351" s="98">
        <v>5.5623032718152786E-4</v>
      </c>
      <c r="Q351" s="98">
        <v>1.0565465674808283E-4</v>
      </c>
      <c r="R351" s="98">
        <v>0</v>
      </c>
      <c r="S351" s="98">
        <v>1.0889710997963121E-4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9.2693031522353699E-5</v>
      </c>
      <c r="J355" s="101">
        <v>9.8833660594756321E-4</v>
      </c>
      <c r="K355" s="101">
        <v>2.0158184244916974E-3</v>
      </c>
      <c r="L355" s="101">
        <v>6.2101859218369638E-4</v>
      </c>
      <c r="M355" s="101">
        <v>0</v>
      </c>
      <c r="N355" s="101">
        <v>6.8226323242535645E-3</v>
      </c>
      <c r="O355" s="101">
        <v>2.1998690484386133E-2</v>
      </c>
      <c r="P355" s="101">
        <v>2.2308206556179173E-2</v>
      </c>
      <c r="Q355" s="101">
        <v>3.0140368830735079E-3</v>
      </c>
      <c r="R355" s="101">
        <v>2.3941440301168894E-3</v>
      </c>
      <c r="S355" s="101">
        <v>5.4745209726948024E-3</v>
      </c>
      <c r="T355" s="101">
        <v>2.1348035099267622E-4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3.7106633644961614E-3</v>
      </c>
      <c r="J356" s="104">
        <v>1.0591534480225401E-2</v>
      </c>
      <c r="K356" s="104">
        <v>4.1422948311801069E-3</v>
      </c>
      <c r="L356" s="104">
        <v>1.4500016533757535E-3</v>
      </c>
      <c r="M356" s="104">
        <v>0</v>
      </c>
      <c r="N356" s="104">
        <v>1.2736844723738625E-2</v>
      </c>
      <c r="O356" s="104">
        <v>4.1363046159606773E-2</v>
      </c>
      <c r="P356" s="104">
        <v>6.2207500419985622E-2</v>
      </c>
      <c r="Q356" s="104">
        <v>3.0141450330138306E-2</v>
      </c>
      <c r="R356" s="104">
        <v>9.956573620667368E-3</v>
      </c>
      <c r="S356" s="104">
        <v>1.8935204279941813E-2</v>
      </c>
      <c r="T356" s="104">
        <v>1.6122522879148738E-3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7.6294429618107033E-4</v>
      </c>
      <c r="J357" s="98">
        <v>2.1392947605840514E-3</v>
      </c>
      <c r="K357" s="98">
        <v>8.4412098259168669E-4</v>
      </c>
      <c r="L357" s="98">
        <v>2.9766243943800397E-4</v>
      </c>
      <c r="M357" s="98">
        <v>0</v>
      </c>
      <c r="N357" s="98">
        <v>2.1310720991913014E-3</v>
      </c>
      <c r="O357" s="98">
        <v>7.5540490181106434E-3</v>
      </c>
      <c r="P357" s="98">
        <v>1.1148089738278634E-2</v>
      </c>
      <c r="Q357" s="98">
        <v>5.1623828028729436E-3</v>
      </c>
      <c r="R357" s="98">
        <v>1.995586881889418E-3</v>
      </c>
      <c r="S357" s="98">
        <v>3.9100744963931214E-3</v>
      </c>
      <c r="T357" s="98">
        <v>3.2418480576323997E-4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2.9477190683150911E-3</v>
      </c>
      <c r="J358" s="98">
        <v>8.4522397196413485E-3</v>
      </c>
      <c r="K358" s="98">
        <v>3.2981738485884206E-3</v>
      </c>
      <c r="L358" s="98">
        <v>1.1523392139377495E-3</v>
      </c>
      <c r="M358" s="98">
        <v>0</v>
      </c>
      <c r="N358" s="98">
        <v>1.0605772624547325E-2</v>
      </c>
      <c r="O358" s="98">
        <v>3.3808997141496128E-2</v>
      </c>
      <c r="P358" s="98">
        <v>5.1059410681706989E-2</v>
      </c>
      <c r="Q358" s="98">
        <v>2.497906752726536E-2</v>
      </c>
      <c r="R358" s="98">
        <v>7.96098673877795E-3</v>
      </c>
      <c r="S358" s="98">
        <v>1.5025129783548691E-2</v>
      </c>
      <c r="T358" s="98">
        <v>1.2880674821516339E-3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1.8908072362233174E-3</v>
      </c>
      <c r="J359" s="122">
        <v>5.4009448641206877E-3</v>
      </c>
      <c r="K359" s="122">
        <v>2.8210177529279824E-3</v>
      </c>
      <c r="L359" s="122">
        <v>9.3084009388002056E-4</v>
      </c>
      <c r="M359" s="122">
        <v>0</v>
      </c>
      <c r="N359" s="122">
        <v>8.5224845143467114E-3</v>
      </c>
      <c r="O359" s="122">
        <v>3.0336890821351416E-2</v>
      </c>
      <c r="P359" s="122">
        <v>4.0395448652057075E-2</v>
      </c>
      <c r="Q359" s="122">
        <v>1.5388891910587168E-2</v>
      </c>
      <c r="R359" s="122">
        <v>5.7566300149785067E-3</v>
      </c>
      <c r="S359" s="122">
        <v>1.1319712160344692E-2</v>
      </c>
      <c r="T359" s="122">
        <v>9.0633264197050945E-4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9.5033356864689014E-5</v>
      </c>
      <c r="J361" s="98">
        <v>2.4007370967387456E-4</v>
      </c>
      <c r="K361" s="98">
        <v>8.4798091158267739E-5</v>
      </c>
      <c r="L361" s="98">
        <v>5.2707972638715169E-5</v>
      </c>
      <c r="M361" s="98">
        <v>0</v>
      </c>
      <c r="N361" s="98">
        <v>2.1706022787909348E-4</v>
      </c>
      <c r="O361" s="98">
        <v>5.0658037956606578E-3</v>
      </c>
      <c r="P361" s="98">
        <v>6.7861342781718893E-3</v>
      </c>
      <c r="Q361" s="98">
        <v>2.1614480429223578E-3</v>
      </c>
      <c r="R361" s="98">
        <v>5.9057625208523159E-4</v>
      </c>
      <c r="S361" s="98">
        <v>1.8209607659753718E-3</v>
      </c>
      <c r="T361" s="98">
        <v>2.7640124779969327E-4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1.7957738793586283E-3</v>
      </c>
      <c r="J362" s="33">
        <v>5.160871154446813E-3</v>
      </c>
      <c r="K362" s="33">
        <v>2.7362196617697148E-3</v>
      </c>
      <c r="L362" s="33">
        <v>8.7813212124130541E-4</v>
      </c>
      <c r="M362" s="33">
        <v>0</v>
      </c>
      <c r="N362" s="33">
        <v>8.3054242864676175E-3</v>
      </c>
      <c r="O362" s="33">
        <v>2.5271087025690756E-2</v>
      </c>
      <c r="P362" s="33">
        <v>3.3609314373885188E-2</v>
      </c>
      <c r="Q362" s="33">
        <v>1.322744386766481E-2</v>
      </c>
      <c r="R362" s="33">
        <v>5.1660537628932749E-3</v>
      </c>
      <c r="S362" s="33">
        <v>9.4987513943693199E-3</v>
      </c>
      <c r="T362" s="33">
        <v>6.2993139417081613E-4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>
        <f t="shared" si="152"/>
        <v>0.72778351711011213</v>
      </c>
      <c r="J364" s="119">
        <f t="shared" si="152"/>
        <v>0.6484017360724913</v>
      </c>
      <c r="K364" s="119">
        <f t="shared" si="152"/>
        <v>0.68724790896700172</v>
      </c>
      <c r="L364" s="119">
        <f t="shared" si="152"/>
        <v>0.70308118119318153</v>
      </c>
      <c r="M364" s="119" t="str">
        <f t="shared" si="152"/>
        <v/>
      </c>
      <c r="N364" s="119">
        <f t="shared" si="152"/>
        <v>1.0804349956874622</v>
      </c>
      <c r="O364" s="119">
        <f t="shared" si="152"/>
        <v>0.77834801211211524</v>
      </c>
      <c r="P364" s="119">
        <f t="shared" si="152"/>
        <v>0.72382637084632862</v>
      </c>
      <c r="Q364" s="119">
        <f t="shared" si="152"/>
        <v>0.73573801938439631</v>
      </c>
      <c r="R364" s="119">
        <f t="shared" ref="R364:V364" si="153">IF(R343=0,"",R343/R322)</f>
        <v>0.8615975993576217</v>
      </c>
      <c r="S364" s="119">
        <f t="shared" si="153"/>
        <v>0.84354235340046357</v>
      </c>
      <c r="T364" s="119">
        <f t="shared" si="153"/>
        <v>0.84481436701288637</v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>
        <f t="shared" si="155"/>
        <v>0.61613995757153506</v>
      </c>
      <c r="J365" s="124">
        <f t="shared" si="155"/>
        <v>0.62088972887217209</v>
      </c>
      <c r="K365" s="124">
        <f t="shared" si="155"/>
        <v>0.62587317196576209</v>
      </c>
      <c r="L365" s="124">
        <f t="shared" si="155"/>
        <v>0.63075518446717771</v>
      </c>
      <c r="M365" s="124" t="str">
        <f t="shared" si="155"/>
        <v/>
      </c>
      <c r="N365" s="124">
        <f t="shared" si="155"/>
        <v>0.64061850579054647</v>
      </c>
      <c r="O365" s="124">
        <f t="shared" si="155"/>
        <v>0.6455487065346186</v>
      </c>
      <c r="P365" s="124">
        <f t="shared" si="155"/>
        <v>0.65058401002595323</v>
      </c>
      <c r="Q365" s="124">
        <f t="shared" si="155"/>
        <v>0.65774399145529439</v>
      </c>
      <c r="R365" s="124">
        <f t="shared" ref="R365:V365" si="156">IF(R344=0,"",R344/R323)</f>
        <v>0.67026476409367675</v>
      </c>
      <c r="S365" s="124">
        <f t="shared" si="156"/>
        <v>0.6861540904646527</v>
      </c>
      <c r="T365" s="124">
        <f t="shared" si="156"/>
        <v>0.70281177518158022</v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>
        <f t="shared" si="158"/>
        <v>0.61410305201902549</v>
      </c>
      <c r="J366" s="111">
        <f t="shared" si="158"/>
        <v>0.61885731984532466</v>
      </c>
      <c r="K366" s="111">
        <f t="shared" si="158"/>
        <v>0.62375378163489692</v>
      </c>
      <c r="L366" s="111">
        <f t="shared" si="158"/>
        <v>0.62876491878070939</v>
      </c>
      <c r="M366" s="111" t="str">
        <f t="shared" si="158"/>
        <v/>
      </c>
      <c r="N366" s="111">
        <f t="shared" si="158"/>
        <v>0.63887383118222285</v>
      </c>
      <c r="O366" s="111">
        <f t="shared" si="158"/>
        <v>0.64364597190244521</v>
      </c>
      <c r="P366" s="111">
        <f t="shared" si="158"/>
        <v>0.64863878685774168</v>
      </c>
      <c r="Q366" s="111">
        <f t="shared" si="158"/>
        <v>0.65592437135249215</v>
      </c>
      <c r="R366" s="111">
        <f t="shared" ref="R366:V366" si="159">IF(R345=0,"",R345/R324)</f>
        <v>0.66848896030303462</v>
      </c>
      <c r="S366" s="111">
        <f t="shared" si="159"/>
        <v>0.68442985903518316</v>
      </c>
      <c r="T366" s="111">
        <f t="shared" si="159"/>
        <v>0.70114648889007769</v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 t="str">
        <f t="shared" si="161"/>
        <v/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>
        <f t="shared" si="164"/>
        <v>2.6402742232492735</v>
      </c>
      <c r="J368" s="124">
        <f t="shared" si="164"/>
        <v>2.7152737820292887</v>
      </c>
      <c r="K368" s="124">
        <f t="shared" si="164"/>
        <v>2.7921285893265022</v>
      </c>
      <c r="L368" s="124">
        <f t="shared" si="164"/>
        <v>2.8709637534303347</v>
      </c>
      <c r="M368" s="124" t="str">
        <f t="shared" si="164"/>
        <v/>
      </c>
      <c r="N368" s="124">
        <f t="shared" si="164"/>
        <v>3.0789796135787664</v>
      </c>
      <c r="O368" s="124">
        <f t="shared" si="164"/>
        <v>3.2149423713807894</v>
      </c>
      <c r="P368" s="124">
        <f t="shared" si="164"/>
        <v>3.362391054518592</v>
      </c>
      <c r="Q368" s="124">
        <f t="shared" si="164"/>
        <v>3.4891060326086358</v>
      </c>
      <c r="R368" s="124">
        <f t="shared" ref="R368:V368" si="165">IF(R347=0,"",R347/R326)</f>
        <v>3.5686017152642155</v>
      </c>
      <c r="S368" s="124">
        <f t="shared" si="165"/>
        <v>3.6318763754675061</v>
      </c>
      <c r="T368" s="124">
        <f t="shared" si="165"/>
        <v>3.684744762753283</v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>
        <f t="shared" si="167"/>
        <v>2.6402742232492735</v>
      </c>
      <c r="J369" s="111">
        <f t="shared" si="167"/>
        <v>2.7152737820292887</v>
      </c>
      <c r="K369" s="111">
        <f t="shared" si="167"/>
        <v>2.7921285893265022</v>
      </c>
      <c r="L369" s="111">
        <f t="shared" si="167"/>
        <v>2.8709637534303347</v>
      </c>
      <c r="M369" s="111" t="str">
        <f t="shared" si="167"/>
        <v/>
      </c>
      <c r="N369" s="111">
        <f t="shared" si="167"/>
        <v>3.0789796135787664</v>
      </c>
      <c r="O369" s="111">
        <f t="shared" si="167"/>
        <v>3.2149423713807894</v>
      </c>
      <c r="P369" s="111">
        <f t="shared" si="167"/>
        <v>3.362391054518592</v>
      </c>
      <c r="Q369" s="111">
        <f t="shared" si="167"/>
        <v>3.4891060326086358</v>
      </c>
      <c r="R369" s="111">
        <f t="shared" ref="R369:V369" si="168">IF(R348=0,"",R348/R327)</f>
        <v>3.5686017152642155</v>
      </c>
      <c r="S369" s="111">
        <f t="shared" si="168"/>
        <v>3.6318763754675061</v>
      </c>
      <c r="T369" s="111">
        <f t="shared" si="168"/>
        <v>3.684744762753283</v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>
        <f t="shared" si="170"/>
        <v>0.87713257998596905</v>
      </c>
      <c r="J370" s="124">
        <f t="shared" si="170"/>
        <v>0.85734506655068765</v>
      </c>
      <c r="K370" s="124">
        <f t="shared" si="170"/>
        <v>0.77963824507215163</v>
      </c>
      <c r="L370" s="124">
        <f t="shared" si="170"/>
        <v>0.78972823458732377</v>
      </c>
      <c r="M370" s="124" t="str">
        <f t="shared" si="170"/>
        <v/>
      </c>
      <c r="N370" s="124">
        <f t="shared" si="170"/>
        <v>0.79441807422560862</v>
      </c>
      <c r="O370" s="124">
        <f t="shared" si="170"/>
        <v>0.80089821542778827</v>
      </c>
      <c r="P370" s="124">
        <f t="shared" si="170"/>
        <v>0.83738049767717859</v>
      </c>
      <c r="Q370" s="124">
        <f t="shared" si="170"/>
        <v>0.90009319969926394</v>
      </c>
      <c r="R370" s="124">
        <f t="shared" ref="R370:V370" si="171">IF(R349=0,"",R349/R328)</f>
        <v>0.87053462594713227</v>
      </c>
      <c r="S370" s="124">
        <f t="shared" si="171"/>
        <v>0.868033250140132</v>
      </c>
      <c r="T370" s="124">
        <f t="shared" si="171"/>
        <v>0.90209126749973612</v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>
        <f t="shared" si="176"/>
        <v>0.59358797679865838</v>
      </c>
      <c r="O372" s="111">
        <f t="shared" si="176"/>
        <v>0.61964658752192869</v>
      </c>
      <c r="P372" s="111">
        <f t="shared" si="176"/>
        <v>0.65139782682131286</v>
      </c>
      <c r="Q372" s="111">
        <f t="shared" si="176"/>
        <v>0.68022642672863465</v>
      </c>
      <c r="R372" s="111" t="str">
        <f t="shared" ref="R372:V372" si="177">IF(R351=0,"",R351/R330)</f>
        <v/>
      </c>
      <c r="S372" s="111">
        <f t="shared" si="177"/>
        <v>0.71843050032884603</v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>
        <f t="shared" si="188"/>
        <v>0.61627322898168213</v>
      </c>
      <c r="J376" s="112">
        <f t="shared" si="188"/>
        <v>0.61879091846064871</v>
      </c>
      <c r="K376" s="112">
        <f t="shared" si="188"/>
        <v>0.62165751330973118</v>
      </c>
      <c r="L376" s="112">
        <f t="shared" si="188"/>
        <v>0.62490736657654999</v>
      </c>
      <c r="M376" s="112" t="str">
        <f t="shared" si="188"/>
        <v/>
      </c>
      <c r="N376" s="112">
        <f t="shared" si="188"/>
        <v>0.64030186753103879</v>
      </c>
      <c r="O376" s="112">
        <f t="shared" si="188"/>
        <v>0.65470478331219994</v>
      </c>
      <c r="P376" s="112">
        <f t="shared" si="188"/>
        <v>0.67344112783628773</v>
      </c>
      <c r="Q376" s="112">
        <f t="shared" si="188"/>
        <v>0.69182598793737782</v>
      </c>
      <c r="R376" s="112">
        <f t="shared" ref="R376:V376" si="189">IF(R355=0,"",R355/R334)</f>
        <v>0.70500527926086576</v>
      </c>
      <c r="S376" s="112">
        <f t="shared" si="189"/>
        <v>0.71805464278636877</v>
      </c>
      <c r="T376" s="112">
        <f t="shared" si="189"/>
        <v>0.7307004576008822</v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>
        <f t="shared" si="191"/>
        <v>0.88650626696467594</v>
      </c>
      <c r="J377" s="113">
        <f t="shared" si="191"/>
        <v>0.88933813945064188</v>
      </c>
      <c r="K377" s="113">
        <f t="shared" si="191"/>
        <v>0.8896625539157248</v>
      </c>
      <c r="L377" s="113">
        <f t="shared" si="191"/>
        <v>0.89029816140908236</v>
      </c>
      <c r="M377" s="113" t="str">
        <f t="shared" si="191"/>
        <v/>
      </c>
      <c r="N377" s="113">
        <f t="shared" si="191"/>
        <v>0.91408368151982133</v>
      </c>
      <c r="O377" s="113">
        <f t="shared" si="191"/>
        <v>0.91214320440427432</v>
      </c>
      <c r="P377" s="113">
        <f t="shared" si="191"/>
        <v>0.92004787973699365</v>
      </c>
      <c r="Q377" s="113">
        <f t="shared" si="191"/>
        <v>0.92911495025053381</v>
      </c>
      <c r="R377" s="113">
        <f t="shared" ref="R377:V377" si="192">IF(R356=0,"",R356/R335)</f>
        <v>0.92262382270097865</v>
      </c>
      <c r="S377" s="113">
        <f t="shared" si="192"/>
        <v>0.9249995272840944</v>
      </c>
      <c r="T377" s="113">
        <f t="shared" si="192"/>
        <v>0.93100643694547602</v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>
        <f t="shared" si="194"/>
        <v>0.61627322898168213</v>
      </c>
      <c r="J378" s="111">
        <f t="shared" si="194"/>
        <v>0.61879091846064871</v>
      </c>
      <c r="K378" s="111">
        <f t="shared" si="194"/>
        <v>0.62165751330973118</v>
      </c>
      <c r="L378" s="111">
        <f t="shared" si="194"/>
        <v>0.62490736657654999</v>
      </c>
      <c r="M378" s="111" t="str">
        <f t="shared" si="194"/>
        <v/>
      </c>
      <c r="N378" s="111">
        <f t="shared" si="194"/>
        <v>0.6403018675310389</v>
      </c>
      <c r="O378" s="111">
        <f t="shared" si="194"/>
        <v>0.65470478331219994</v>
      </c>
      <c r="P378" s="111">
        <f t="shared" si="194"/>
        <v>0.67344112783628773</v>
      </c>
      <c r="Q378" s="111">
        <f t="shared" si="194"/>
        <v>0.69182598793737782</v>
      </c>
      <c r="R378" s="111">
        <f t="shared" ref="R378:V378" si="195">IF(R357=0,"",R357/R336)</f>
        <v>0.70500527926086576</v>
      </c>
      <c r="S378" s="111">
        <f t="shared" si="195"/>
        <v>0.71805464278636877</v>
      </c>
      <c r="T378" s="111">
        <f t="shared" si="195"/>
        <v>0.73070045760088209</v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 t="str">
        <f t="shared" si="197"/>
        <v/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>
        <f t="shared" si="200"/>
        <v>0.75113116312565731</v>
      </c>
      <c r="J380" s="124">
        <f t="shared" si="200"/>
        <v>0.75411033318507625</v>
      </c>
      <c r="K380" s="124">
        <f t="shared" si="200"/>
        <v>0.75906899797045624</v>
      </c>
      <c r="L380" s="124">
        <f t="shared" si="200"/>
        <v>0.75545478779361774</v>
      </c>
      <c r="M380" s="124" t="str">
        <f t="shared" si="200"/>
        <v/>
      </c>
      <c r="N380" s="124">
        <f t="shared" si="200"/>
        <v>0.76863778502161983</v>
      </c>
      <c r="O380" s="124">
        <f t="shared" si="200"/>
        <v>0.74188349215964089</v>
      </c>
      <c r="P380" s="124">
        <f t="shared" si="200"/>
        <v>0.74679748297586934</v>
      </c>
      <c r="Q380" s="124">
        <f t="shared" si="200"/>
        <v>0.759947477210276</v>
      </c>
      <c r="R380" s="124">
        <f t="shared" ref="R380:V380" si="201">IF(R359=0,"",R359/R338)</f>
        <v>0.77957629639519888</v>
      </c>
      <c r="S380" s="124">
        <f t="shared" si="201"/>
        <v>0.77685600069994298</v>
      </c>
      <c r="T380" s="124">
        <f t="shared" si="201"/>
        <v>0.75124616276506229</v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>
        <f t="shared" si="206"/>
        <v>0.59506415603942164</v>
      </c>
      <c r="J382" s="111">
        <f t="shared" si="206"/>
        <v>0.5957714515134559</v>
      </c>
      <c r="K382" s="111">
        <f t="shared" si="206"/>
        <v>0.59645180323705271</v>
      </c>
      <c r="L382" s="111">
        <f t="shared" si="206"/>
        <v>0.59710325674126785</v>
      </c>
      <c r="M382" s="111" t="str">
        <f t="shared" si="206"/>
        <v/>
      </c>
      <c r="N382" s="111">
        <f t="shared" si="206"/>
        <v>0.59745382497725064</v>
      </c>
      <c r="O382" s="111">
        <f t="shared" si="206"/>
        <v>0.59745382497725064</v>
      </c>
      <c r="P382" s="111">
        <f t="shared" si="206"/>
        <v>0.59745382497725064</v>
      </c>
      <c r="Q382" s="111">
        <f t="shared" si="206"/>
        <v>0.59745382497725064</v>
      </c>
      <c r="R382" s="111">
        <f t="shared" ref="R382:V382" si="207">IF(R361=0,"",R361/R340)</f>
        <v>0.59966860938813971</v>
      </c>
      <c r="S382" s="111">
        <f t="shared" si="207"/>
        <v>0.60329028371313898</v>
      </c>
      <c r="T382" s="111">
        <f t="shared" si="207"/>
        <v>0.60751557042563487</v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>
        <f t="shared" si="209"/>
        <v>0.76170317140486232</v>
      </c>
      <c r="J383" s="45">
        <f t="shared" si="209"/>
        <v>0.76355022639999759</v>
      </c>
      <c r="K383" s="45">
        <f t="shared" si="209"/>
        <v>0.76553733441887184</v>
      </c>
      <c r="L383" s="45">
        <f t="shared" si="209"/>
        <v>0.7676746547481812</v>
      </c>
      <c r="M383" s="45" t="str">
        <f t="shared" si="209"/>
        <v/>
      </c>
      <c r="N383" s="45">
        <f t="shared" si="209"/>
        <v>0.77443691980870344</v>
      </c>
      <c r="O383" s="45">
        <f t="shared" si="209"/>
        <v>0.77966548077739128</v>
      </c>
      <c r="P383" s="45">
        <f t="shared" si="209"/>
        <v>0.78649286844606414</v>
      </c>
      <c r="Q383" s="45">
        <f t="shared" si="209"/>
        <v>0.79529246151824418</v>
      </c>
      <c r="R383" s="45">
        <f t="shared" ref="R383:V383" si="210">IF(R362=0,"",R362/R341)</f>
        <v>0.80726295104137746</v>
      </c>
      <c r="S383" s="45">
        <f t="shared" si="210"/>
        <v>0.82220324158620883</v>
      </c>
      <c r="T383" s="45">
        <f t="shared" si="210"/>
        <v>0.83826647698076873</v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8.0317340632670625E-2</v>
      </c>
      <c r="J385" s="117">
        <f t="shared" si="212"/>
        <v>0.75593162433341599</v>
      </c>
      <c r="K385" s="117">
        <f t="shared" si="212"/>
        <v>0.22030013438087748</v>
      </c>
      <c r="L385" s="117">
        <f t="shared" si="212"/>
        <v>7.4620991214731244E-2</v>
      </c>
      <c r="M385" s="117">
        <f t="shared" si="212"/>
        <v>0</v>
      </c>
      <c r="N385" s="117">
        <f t="shared" si="212"/>
        <v>0.11734583163286331</v>
      </c>
      <c r="O385" s="117">
        <f t="shared" si="212"/>
        <v>0.83972893283231431</v>
      </c>
      <c r="P385" s="117">
        <f t="shared" si="212"/>
        <v>2.5281843677784397</v>
      </c>
      <c r="Q385" s="117">
        <f t="shared" si="212"/>
        <v>1.3193014794727544</v>
      </c>
      <c r="R385" s="117">
        <f t="shared" ref="R385:V385" si="213">R386+R389+R391+R401</f>
        <v>0.17810165352034346</v>
      </c>
      <c r="S385" s="117">
        <f t="shared" si="213"/>
        <v>0.67505138130345188</v>
      </c>
      <c r="T385" s="117">
        <f t="shared" si="213"/>
        <v>4.0132160415913616E-2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7.9895426713005521E-2</v>
      </c>
      <c r="J386" s="122">
        <f t="shared" si="215"/>
        <v>0.75486704877877353</v>
      </c>
      <c r="K386" s="122">
        <f t="shared" si="215"/>
        <v>0.21992453722497832</v>
      </c>
      <c r="L386" s="122">
        <f t="shared" si="215"/>
        <v>7.4387785898449146E-2</v>
      </c>
      <c r="M386" s="122">
        <f t="shared" si="215"/>
        <v>0</v>
      </c>
      <c r="N386" s="122">
        <f t="shared" si="215"/>
        <v>0.11605371746521499</v>
      </c>
      <c r="O386" s="122">
        <f t="shared" si="215"/>
        <v>0.81539869208152893</v>
      </c>
      <c r="P386" s="122">
        <f t="shared" si="215"/>
        <v>2.4959209767861616</v>
      </c>
      <c r="Q386" s="122">
        <f t="shared" si="215"/>
        <v>1.3093334668155203</v>
      </c>
      <c r="R386" s="122">
        <f t="shared" ref="R386:V386" si="216">SUM(R387:R388)</f>
        <v>0.17549983956655096</v>
      </c>
      <c r="S386" s="122">
        <f t="shared" si="216"/>
        <v>0.66667675974563667</v>
      </c>
      <c r="T386" s="122">
        <f t="shared" si="216"/>
        <v>3.8930188941941397E-2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7.9895426713005521E-2</v>
      </c>
      <c r="J387" s="98">
        <v>0.75486704877877353</v>
      </c>
      <c r="K387" s="98">
        <v>0.21992453722497832</v>
      </c>
      <c r="L387" s="98">
        <v>7.4387785898449146E-2</v>
      </c>
      <c r="M387" s="98">
        <v>0</v>
      </c>
      <c r="N387" s="98">
        <v>0.11605371746521499</v>
      </c>
      <c r="O387" s="98">
        <v>0.81539869208152893</v>
      </c>
      <c r="P387" s="98">
        <v>2.4959209767861616</v>
      </c>
      <c r="Q387" s="98">
        <v>1.3093334668155203</v>
      </c>
      <c r="R387" s="98">
        <v>0.17549983956655096</v>
      </c>
      <c r="S387" s="98">
        <v>0.66667675974563667</v>
      </c>
      <c r="T387" s="98">
        <v>3.8930188941941397E-2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3.3229927668673877E-4</v>
      </c>
      <c r="O391" s="122">
        <v>1.929850014656677E-3</v>
      </c>
      <c r="P391" s="122">
        <v>2.2559004635095679E-3</v>
      </c>
      <c r="Q391" s="122">
        <v>4.1034270586805033E-4</v>
      </c>
      <c r="R391" s="122">
        <v>0</v>
      </c>
      <c r="S391" s="122">
        <v>4.0044526913583361E-4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3.3229927668673877E-4</v>
      </c>
      <c r="O393" s="98">
        <v>1.929850014656677E-3</v>
      </c>
      <c r="P393" s="98">
        <v>2.2559004635095679E-3</v>
      </c>
      <c r="Q393" s="98">
        <v>4.1034270586805033E-4</v>
      </c>
      <c r="R393" s="98">
        <v>0</v>
      </c>
      <c r="S393" s="98">
        <v>4.0044526913583361E-4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4.2191391966510741E-4</v>
      </c>
      <c r="J401" s="122">
        <v>1.0645755546424701E-3</v>
      </c>
      <c r="K401" s="122">
        <v>3.7559715589916562E-4</v>
      </c>
      <c r="L401" s="122">
        <v>2.332053162821021E-4</v>
      </c>
      <c r="M401" s="122">
        <v>0</v>
      </c>
      <c r="N401" s="122">
        <v>9.598148909615873E-4</v>
      </c>
      <c r="O401" s="122">
        <v>2.2400390736128695E-2</v>
      </c>
      <c r="P401" s="122">
        <v>3.0007490528768554E-2</v>
      </c>
      <c r="Q401" s="122">
        <v>9.5576699513659578E-3</v>
      </c>
      <c r="R401" s="122">
        <v>2.6018139537925108E-3</v>
      </c>
      <c r="S401" s="122">
        <v>7.9741762886793802E-3</v>
      </c>
      <c r="T401" s="122">
        <v>1.2019714739722194E-3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4.2191391966510741E-4</v>
      </c>
      <c r="J403" s="98">
        <v>1.0645755546424701E-3</v>
      </c>
      <c r="K403" s="98">
        <v>3.7559715589916562E-4</v>
      </c>
      <c r="L403" s="98">
        <v>2.332053162821021E-4</v>
      </c>
      <c r="M403" s="98">
        <v>0</v>
      </c>
      <c r="N403" s="98">
        <v>9.598148909615873E-4</v>
      </c>
      <c r="O403" s="98">
        <v>2.2400390736128695E-2</v>
      </c>
      <c r="P403" s="98">
        <v>3.0007490528768554E-2</v>
      </c>
      <c r="Q403" s="98">
        <v>9.5576699513659578E-3</v>
      </c>
      <c r="R403" s="98">
        <v>2.6018139537925108E-3</v>
      </c>
      <c r="S403" s="98">
        <v>7.9741762886793802E-3</v>
      </c>
      <c r="T403" s="98">
        <v>1.2019714739722194E-3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7401.2138250145235</v>
      </c>
      <c r="J406" s="117">
        <f t="shared" si="219"/>
        <v>18129.055256202104</v>
      </c>
      <c r="K406" s="117">
        <f t="shared" si="219"/>
        <v>11945.359647486785</v>
      </c>
      <c r="L406" s="117">
        <f t="shared" si="219"/>
        <v>10934.768418324695</v>
      </c>
      <c r="M406" s="117">
        <f t="shared" si="219"/>
        <v>0</v>
      </c>
      <c r="N406" s="117">
        <f t="shared" si="219"/>
        <v>3994.8861627735405</v>
      </c>
      <c r="O406" s="117">
        <f t="shared" si="219"/>
        <v>5400.2719082000413</v>
      </c>
      <c r="P406" s="117">
        <f t="shared" si="219"/>
        <v>9185.7718450530938</v>
      </c>
      <c r="Q406" s="117">
        <f t="shared" si="219"/>
        <v>11721.456271406307</v>
      </c>
      <c r="R406" s="117">
        <f t="shared" ref="R406:V406" si="220">R407+R410+R412+R422</f>
        <v>6092.1773549436648</v>
      </c>
      <c r="S406" s="117">
        <f t="shared" si="220"/>
        <v>9541.6288571177465</v>
      </c>
      <c r="T406" s="117">
        <f t="shared" si="220"/>
        <v>7848.8231200191749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5255.1786385804635</v>
      </c>
      <c r="J407" s="122">
        <f t="shared" si="222"/>
        <v>16033.270499678536</v>
      </c>
      <c r="K407" s="122">
        <f t="shared" si="222"/>
        <v>9436.1370874546483</v>
      </c>
      <c r="L407" s="122">
        <f t="shared" si="222"/>
        <v>8488.3816727295252</v>
      </c>
      <c r="M407" s="122">
        <f t="shared" si="222"/>
        <v>0</v>
      </c>
      <c r="N407" s="122">
        <f t="shared" si="222"/>
        <v>1307.0397306741129</v>
      </c>
      <c r="O407" s="122">
        <f t="shared" si="222"/>
        <v>3002.5399822573181</v>
      </c>
      <c r="P407" s="122">
        <f t="shared" si="222"/>
        <v>6866.1901363935976</v>
      </c>
      <c r="Q407" s="122">
        <f t="shared" si="222"/>
        <v>9455.0489686633682</v>
      </c>
      <c r="R407" s="122">
        <f t="shared" ref="R407:V407" si="223">SUM(R408:R409)</f>
        <v>3599.3847564087805</v>
      </c>
      <c r="S407" s="122">
        <f t="shared" si="223"/>
        <v>6913.1476197574702</v>
      </c>
      <c r="T407" s="122">
        <f t="shared" si="223"/>
        <v>5371.0657240719329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5227.439879296775</v>
      </c>
      <c r="J408" s="98">
        <v>15947.774528248074</v>
      </c>
      <c r="K408" s="98">
        <v>9382.9834430385763</v>
      </c>
      <c r="L408" s="98">
        <v>8442.873757040652</v>
      </c>
      <c r="M408" s="98">
        <v>0</v>
      </c>
      <c r="N408" s="98">
        <v>1300.7251535897585</v>
      </c>
      <c r="O408" s="98">
        <v>2986.5080691645262</v>
      </c>
      <c r="P408" s="98">
        <v>6828.177198052419</v>
      </c>
      <c r="Q408" s="98">
        <v>9405.0465978358043</v>
      </c>
      <c r="R408" s="98">
        <v>3580.1039472379816</v>
      </c>
      <c r="S408" s="98">
        <v>6875.3751411379635</v>
      </c>
      <c r="T408" s="98">
        <v>5341.1368064298504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27.738759283688541</v>
      </c>
      <c r="J409" s="98">
        <v>85.495971430461495</v>
      </c>
      <c r="K409" s="98">
        <v>53.153644416071387</v>
      </c>
      <c r="L409" s="98">
        <v>45.507915688873922</v>
      </c>
      <c r="M409" s="98">
        <v>0</v>
      </c>
      <c r="N409" s="98">
        <v>6.3145770843543021</v>
      </c>
      <c r="O409" s="98">
        <v>16.031913092791925</v>
      </c>
      <c r="P409" s="98">
        <v>38.012938341178604</v>
      </c>
      <c r="Q409" s="98">
        <v>50.002370827564299</v>
      </c>
      <c r="R409" s="98">
        <v>19.280809170798747</v>
      </c>
      <c r="S409" s="98">
        <v>37.772478619506501</v>
      </c>
      <c r="T409" s="98">
        <v>29.928917642082784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202.00847220768654</v>
      </c>
      <c r="J410" s="122">
        <f t="shared" si="225"/>
        <v>41.283422777790399</v>
      </c>
      <c r="K410" s="122">
        <f t="shared" si="225"/>
        <v>180.19507112263491</v>
      </c>
      <c r="L410" s="122">
        <f t="shared" si="225"/>
        <v>204.93374732866596</v>
      </c>
      <c r="M410" s="122">
        <f t="shared" si="225"/>
        <v>0</v>
      </c>
      <c r="N410" s="122">
        <f t="shared" si="225"/>
        <v>595.44584079883145</v>
      </c>
      <c r="O410" s="122">
        <f t="shared" si="225"/>
        <v>161.3175629357348</v>
      </c>
      <c r="P410" s="122">
        <f t="shared" si="225"/>
        <v>122.23859402819194</v>
      </c>
      <c r="Q410" s="122">
        <f t="shared" si="225"/>
        <v>180.92084095776556</v>
      </c>
      <c r="R410" s="122">
        <f t="shared" si="225"/>
        <v>272.6137729636489</v>
      </c>
      <c r="S410" s="122">
        <f t="shared" si="225"/>
        <v>395.45013644795961</v>
      </c>
      <c r="T410" s="122">
        <f t="shared" si="225"/>
        <v>267.83299570533899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202.00847220768654</v>
      </c>
      <c r="J411" s="98">
        <f>RES_hhdet_in_fech!J8</f>
        <v>41.283422777790399</v>
      </c>
      <c r="K411" s="98">
        <f>RES_hhdet_in_fech!K8</f>
        <v>180.19507112263491</v>
      </c>
      <c r="L411" s="98">
        <f>RES_hhdet_in_fech!L8</f>
        <v>204.93374732866596</v>
      </c>
      <c r="M411" s="98">
        <f>RES_hhdet_in_fech!M8</f>
        <v>0</v>
      </c>
      <c r="N411" s="98">
        <f>RES_hhdet_in_fech!N8</f>
        <v>595.44584079883145</v>
      </c>
      <c r="O411" s="98">
        <f>RES_hhdet_in_fech!O8</f>
        <v>161.3175629357348</v>
      </c>
      <c r="P411" s="98">
        <f>RES_hhdet_in_fech!P8</f>
        <v>122.23859402819194</v>
      </c>
      <c r="Q411" s="98">
        <f>RES_hhdet_in_fech!Q8</f>
        <v>180.92084095776556</v>
      </c>
      <c r="R411" s="98">
        <f>RES_hhdet_in_fech!R8</f>
        <v>272.6137729636489</v>
      </c>
      <c r="S411" s="98">
        <f>RES_hhdet_in_fech!S8</f>
        <v>395.45013644795961</v>
      </c>
      <c r="T411" s="98">
        <f>RES_hhdet_in_fech!T8</f>
        <v>267.83299570533899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1229.978835610531</v>
      </c>
      <c r="J412" s="122">
        <v>1342.585413418215</v>
      </c>
      <c r="K412" s="122">
        <v>1583.821586400496</v>
      </c>
      <c r="L412" s="122">
        <v>1524.9527876157699</v>
      </c>
      <c r="M412" s="122">
        <v>0</v>
      </c>
      <c r="N412" s="122">
        <v>1444.4063755481586</v>
      </c>
      <c r="O412" s="122">
        <v>1477.928422672197</v>
      </c>
      <c r="P412" s="122">
        <v>1433.8904882060333</v>
      </c>
      <c r="Q412" s="122">
        <v>1347.2205716875869</v>
      </c>
      <c r="R412" s="122">
        <v>1460.1834259851298</v>
      </c>
      <c r="S412" s="122">
        <v>1473.1078883701405</v>
      </c>
      <c r="T412" s="122">
        <v>1384.5782151840808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1462.8423872457242</v>
      </c>
      <c r="O414" s="98">
        <v>2123.8884648008857</v>
      </c>
      <c r="P414" s="98">
        <v>1986.1775519541886</v>
      </c>
      <c r="Q414" s="98">
        <v>1806.4038821449651</v>
      </c>
      <c r="R414" s="98">
        <v>0</v>
      </c>
      <c r="S414" s="98">
        <v>1762.8335496382881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1749.2565081664713</v>
      </c>
      <c r="J418" s="101">
        <v>1857.5506498648024</v>
      </c>
      <c r="K418" s="101">
        <v>1984.8438099504722</v>
      </c>
      <c r="L418" s="101">
        <v>1926.2711599062934</v>
      </c>
      <c r="M418" s="101">
        <v>0</v>
      </c>
      <c r="N418" s="101">
        <v>1795.9648105097251</v>
      </c>
      <c r="O418" s="101">
        <v>1809.1612578864049</v>
      </c>
      <c r="P418" s="101">
        <v>1783.5733925768657</v>
      </c>
      <c r="Q418" s="101">
        <v>1747.1629333013732</v>
      </c>
      <c r="R418" s="101">
        <v>1795.2086762096326</v>
      </c>
      <c r="S418" s="101">
        <v>1773.3658448437291</v>
      </c>
      <c r="T418" s="101">
        <v>1698.9016882489407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1216.9968937966325</v>
      </c>
      <c r="J419" s="104">
        <v>1294.457821226945</v>
      </c>
      <c r="K419" s="104">
        <v>1388.4517851838416</v>
      </c>
      <c r="L419" s="104">
        <v>1352.9591994912596</v>
      </c>
      <c r="M419" s="104">
        <v>0</v>
      </c>
      <c r="N419" s="104">
        <v>1256.2205769121456</v>
      </c>
      <c r="O419" s="104">
        <v>1295.7905047980357</v>
      </c>
      <c r="P419" s="104">
        <v>1304.0514456474257</v>
      </c>
      <c r="Q419" s="104">
        <v>1305.4990775794306</v>
      </c>
      <c r="R419" s="104">
        <v>1379.1883105462391</v>
      </c>
      <c r="S419" s="104">
        <v>1384.1391471785846</v>
      </c>
      <c r="T419" s="104">
        <v>1342.6684187754329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359.94757468402003</v>
      </c>
      <c r="J420" s="98">
        <v>375.77045730704884</v>
      </c>
      <c r="K420" s="98">
        <v>404.91942982273031</v>
      </c>
      <c r="L420" s="98">
        <v>395.69455248440073</v>
      </c>
      <c r="M420" s="98">
        <v>0</v>
      </c>
      <c r="N420" s="98">
        <v>300.05673486962326</v>
      </c>
      <c r="O420" s="98">
        <v>329.70048819950989</v>
      </c>
      <c r="P420" s="98">
        <v>319.27375704335884</v>
      </c>
      <c r="Q420" s="98">
        <v>300.28608331612213</v>
      </c>
      <c r="R420" s="98">
        <v>361.75670865626608</v>
      </c>
      <c r="S420" s="98">
        <v>368.19577867468206</v>
      </c>
      <c r="T420" s="98">
        <v>343.98676428053273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857.04931911261269</v>
      </c>
      <c r="J421" s="98">
        <v>918.68736391989603</v>
      </c>
      <c r="K421" s="98">
        <v>983.53235536111106</v>
      </c>
      <c r="L421" s="98">
        <v>957.26464700685915</v>
      </c>
      <c r="M421" s="98">
        <v>0</v>
      </c>
      <c r="N421" s="98">
        <v>956.16384204252245</v>
      </c>
      <c r="O421" s="98">
        <v>966.09001659852572</v>
      </c>
      <c r="P421" s="98">
        <v>984.77768860406673</v>
      </c>
      <c r="Q421" s="98">
        <v>1005.2129942633085</v>
      </c>
      <c r="R421" s="98">
        <v>1017.4316018899731</v>
      </c>
      <c r="S421" s="98">
        <v>1015.9433685039028</v>
      </c>
      <c r="T421" s="98">
        <v>998.68165449490016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714.04787861584305</v>
      </c>
      <c r="J422" s="122">
        <v>711.91592032756398</v>
      </c>
      <c r="K422" s="122">
        <v>745.205902509005</v>
      </c>
      <c r="L422" s="122">
        <v>716.50021065073315</v>
      </c>
      <c r="M422" s="122">
        <v>0</v>
      </c>
      <c r="N422" s="122">
        <v>647.99421575243741</v>
      </c>
      <c r="O422" s="122">
        <v>758.48594033479196</v>
      </c>
      <c r="P422" s="122">
        <v>763.45262642527018</v>
      </c>
      <c r="Q422" s="122">
        <v>738.26589009758527</v>
      </c>
      <c r="R422" s="122">
        <v>759.99539958610626</v>
      </c>
      <c r="S422" s="122">
        <v>759.92321254217711</v>
      </c>
      <c r="T422" s="122">
        <v>825.34618505782237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928.67124420035952</v>
      </c>
      <c r="J424" s="98">
        <v>937.2913846121412</v>
      </c>
      <c r="K424" s="98">
        <v>826.72379798196323</v>
      </c>
      <c r="L424" s="98">
        <v>1026.6125914866263</v>
      </c>
      <c r="M424" s="98">
        <v>0</v>
      </c>
      <c r="N424" s="98">
        <v>301.80580426684372</v>
      </c>
      <c r="O424" s="98">
        <v>1095.6736679055728</v>
      </c>
      <c r="P424" s="98">
        <v>1065.3103159052505</v>
      </c>
      <c r="Q424" s="98">
        <v>934.99148435424411</v>
      </c>
      <c r="R424" s="98">
        <v>881.05095486492417</v>
      </c>
      <c r="S424" s="98">
        <v>877.59467871537458</v>
      </c>
      <c r="T424" s="98">
        <v>1058.2597939533537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703.0415521756114</v>
      </c>
      <c r="J425" s="33">
        <v>701.85451567200255</v>
      </c>
      <c r="K425" s="33">
        <v>742.29454909925664</v>
      </c>
      <c r="L425" s="33">
        <v>700.17850639621247</v>
      </c>
      <c r="M425" s="33">
        <v>0</v>
      </c>
      <c r="N425" s="33">
        <v>674.19225770269861</v>
      </c>
      <c r="O425" s="33">
        <v>701.97403068605763</v>
      </c>
      <c r="P425" s="33">
        <v>709.98069286024509</v>
      </c>
      <c r="Q425" s="33">
        <v>705.95694213572517</v>
      </c>
      <c r="R425" s="33">
        <v>744.25817739985985</v>
      </c>
      <c r="S425" s="33">
        <v>734.20267348792618</v>
      </c>
      <c r="T425" s="33">
        <v>728.29884801801779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5386.4814284530557</v>
      </c>
      <c r="J427" s="117">
        <f t="shared" si="226"/>
        <v>11754.91090147557</v>
      </c>
      <c r="K427" s="117">
        <f t="shared" si="226"/>
        <v>8209.423439594093</v>
      </c>
      <c r="L427" s="117">
        <f t="shared" si="226"/>
        <v>7688.0298956296256</v>
      </c>
      <c r="M427" s="117">
        <f t="shared" si="226"/>
        <v>0</v>
      </c>
      <c r="N427" s="117">
        <f t="shared" si="226"/>
        <v>4316.2148140481322</v>
      </c>
      <c r="O427" s="117">
        <f t="shared" si="226"/>
        <v>4203.2909046124032</v>
      </c>
      <c r="P427" s="117">
        <f t="shared" si="226"/>
        <v>6648.9038980271653</v>
      </c>
      <c r="Q427" s="117">
        <f t="shared" si="226"/>
        <v>8623.9210214252871</v>
      </c>
      <c r="R427" s="117">
        <f t="shared" ref="R427:V427" si="227">R428+R431+R433+R443</f>
        <v>5249.0053838803278</v>
      </c>
      <c r="S427" s="117">
        <f t="shared" si="227"/>
        <v>8048.7680614068813</v>
      </c>
      <c r="T427" s="117">
        <f t="shared" si="227"/>
        <v>6630.7985359351069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3237.9255434058041</v>
      </c>
      <c r="J428" s="122">
        <f t="shared" si="229"/>
        <v>9954.8929734796038</v>
      </c>
      <c r="K428" s="122">
        <f t="shared" si="229"/>
        <v>5905.8250500290087</v>
      </c>
      <c r="L428" s="122">
        <f t="shared" si="229"/>
        <v>5354.0907478103227</v>
      </c>
      <c r="M428" s="122">
        <f t="shared" si="229"/>
        <v>0</v>
      </c>
      <c r="N428" s="122">
        <f t="shared" si="229"/>
        <v>837.31383927332854</v>
      </c>
      <c r="O428" s="122">
        <f t="shared" si="229"/>
        <v>1938.2858018646887</v>
      </c>
      <c r="P428" s="122">
        <f t="shared" si="229"/>
        <v>4467.0335125355932</v>
      </c>
      <c r="Q428" s="122">
        <f t="shared" si="229"/>
        <v>6219.0016480539089</v>
      </c>
      <c r="R428" s="122">
        <f t="shared" ref="R428:V428" si="230">SUM(R429:R430)</f>
        <v>2412.5407746367077</v>
      </c>
      <c r="S428" s="122">
        <f t="shared" si="230"/>
        <v>4743.4845172825662</v>
      </c>
      <c r="T428" s="122">
        <f t="shared" si="230"/>
        <v>3774.848236151935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3210.1867841221156</v>
      </c>
      <c r="J429" s="98">
        <v>9869.3970020491415</v>
      </c>
      <c r="K429" s="98">
        <v>5852.6714056129376</v>
      </c>
      <c r="L429" s="98">
        <v>5308.5828321214485</v>
      </c>
      <c r="M429" s="98">
        <v>0</v>
      </c>
      <c r="N429" s="98">
        <v>830.99926218897428</v>
      </c>
      <c r="O429" s="98">
        <v>1922.2538887718968</v>
      </c>
      <c r="P429" s="98">
        <v>4429.0205741944146</v>
      </c>
      <c r="Q429" s="98">
        <v>6168.9992772263449</v>
      </c>
      <c r="R429" s="98">
        <v>2393.2599654659089</v>
      </c>
      <c r="S429" s="98">
        <v>4705.7120386630595</v>
      </c>
      <c r="T429" s="98">
        <v>3744.919318509852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27.738759283688541</v>
      </c>
      <c r="J430" s="98">
        <v>85.495971430461495</v>
      </c>
      <c r="K430" s="98">
        <v>53.153644416071387</v>
      </c>
      <c r="L430" s="98">
        <v>45.507915688873922</v>
      </c>
      <c r="M430" s="98">
        <v>0</v>
      </c>
      <c r="N430" s="98">
        <v>6.3145770843543021</v>
      </c>
      <c r="O430" s="98">
        <v>16.031913092791925</v>
      </c>
      <c r="P430" s="98">
        <v>38.012938341178604</v>
      </c>
      <c r="Q430" s="98">
        <v>50.002370827564299</v>
      </c>
      <c r="R430" s="98">
        <v>19.280809170798747</v>
      </c>
      <c r="S430" s="98">
        <v>37.772478619506501</v>
      </c>
      <c r="T430" s="98">
        <v>29.928917642082784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533.35776204792194</v>
      </c>
      <c r="J431" s="122">
        <f t="shared" si="232"/>
        <v>112.09579550096502</v>
      </c>
      <c r="K431" s="122">
        <f t="shared" si="232"/>
        <v>503.1278097372313</v>
      </c>
      <c r="L431" s="122">
        <f t="shared" si="232"/>
        <v>588.35736043525071</v>
      </c>
      <c r="M431" s="122">
        <f t="shared" si="232"/>
        <v>0</v>
      </c>
      <c r="N431" s="122">
        <f t="shared" si="232"/>
        <v>1833.3656048098696</v>
      </c>
      <c r="O431" s="122">
        <f t="shared" si="232"/>
        <v>518.62666832998104</v>
      </c>
      <c r="P431" s="122">
        <f t="shared" si="232"/>
        <v>411.01395507732235</v>
      </c>
      <c r="Q431" s="122">
        <f t="shared" si="232"/>
        <v>631.25199761036743</v>
      </c>
      <c r="R431" s="122">
        <f t="shared" si="232"/>
        <v>972.84997780272681</v>
      </c>
      <c r="S431" s="122">
        <f t="shared" si="232"/>
        <v>1436.2260082407463</v>
      </c>
      <c r="T431" s="122">
        <f t="shared" si="232"/>
        <v>986.89622821777061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533.35776204792194</v>
      </c>
      <c r="J432" s="98">
        <f>RES_hhdet_in_tesh!J8</f>
        <v>112.09579550096502</v>
      </c>
      <c r="K432" s="98">
        <f>RES_hhdet_in_tesh!K8</f>
        <v>503.1278097372313</v>
      </c>
      <c r="L432" s="98">
        <f>RES_hhdet_in_tesh!L8</f>
        <v>588.35736043525071</v>
      </c>
      <c r="M432" s="98">
        <f>RES_hhdet_in_tesh!M8</f>
        <v>0</v>
      </c>
      <c r="N432" s="98">
        <f>RES_hhdet_in_tesh!N8</f>
        <v>1833.3656048098696</v>
      </c>
      <c r="O432" s="98">
        <f>RES_hhdet_in_tesh!O8</f>
        <v>518.62666832998104</v>
      </c>
      <c r="P432" s="98">
        <f>RES_hhdet_in_tesh!P8</f>
        <v>411.01395507732235</v>
      </c>
      <c r="Q432" s="98">
        <f>RES_hhdet_in_tesh!Q8</f>
        <v>631.25199761036743</v>
      </c>
      <c r="R432" s="98">
        <f>RES_hhdet_in_tesh!R8</f>
        <v>972.84997780272681</v>
      </c>
      <c r="S432" s="98">
        <f>RES_hhdet_in_tesh!S8</f>
        <v>1436.2260082407463</v>
      </c>
      <c r="T432" s="98">
        <f>RES_hhdet_in_tesh!T8</f>
        <v>986.89622821777061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1078.8545094072033</v>
      </c>
      <c r="J433" s="122">
        <v>1151.0589806170217</v>
      </c>
      <c r="K433" s="122">
        <v>1234.807882128674</v>
      </c>
      <c r="L433" s="122">
        <v>1204.2982727928199</v>
      </c>
      <c r="M433" s="122">
        <v>0</v>
      </c>
      <c r="N433" s="122">
        <v>1147.4625312621592</v>
      </c>
      <c r="O433" s="122">
        <v>1183.6702362481685</v>
      </c>
      <c r="P433" s="122">
        <v>1200.7119306285408</v>
      </c>
      <c r="Q433" s="122">
        <v>1212.6240750709517</v>
      </c>
      <c r="R433" s="122">
        <v>1271.1402325541674</v>
      </c>
      <c r="S433" s="122">
        <v>1278.7066281489997</v>
      </c>
      <c r="T433" s="122">
        <v>1249.0159170879299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868.32565302050887</v>
      </c>
      <c r="O435" s="98">
        <v>1316.0602394910568</v>
      </c>
      <c r="P435" s="98">
        <v>1293.7917410242339</v>
      </c>
      <c r="Q435" s="98">
        <v>1228.7636579802033</v>
      </c>
      <c r="R435" s="98">
        <v>0</v>
      </c>
      <c r="S435" s="98">
        <v>1266.473389063111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1078.0199566049735</v>
      </c>
      <c r="J439" s="101">
        <v>1149.4354727170162</v>
      </c>
      <c r="K439" s="101">
        <v>1233.8930672020233</v>
      </c>
      <c r="L439" s="101">
        <v>1203.741037849398</v>
      </c>
      <c r="M439" s="101">
        <v>0</v>
      </c>
      <c r="N439" s="101">
        <v>1149.9596221894051</v>
      </c>
      <c r="O439" s="101">
        <v>1184.4665293213459</v>
      </c>
      <c r="P439" s="101">
        <v>1201.1316770757583</v>
      </c>
      <c r="Q439" s="101">
        <v>1208.7327224187895</v>
      </c>
      <c r="R439" s="101">
        <v>1265.6315941027012</v>
      </c>
      <c r="S439" s="101">
        <v>1273.3735782488111</v>
      </c>
      <c r="T439" s="101">
        <v>1241.3882410224121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1078.8753732272589</v>
      </c>
      <c r="J440" s="104">
        <v>1151.2107103273029</v>
      </c>
      <c r="K440" s="104">
        <v>1235.2535611955036</v>
      </c>
      <c r="L440" s="104">
        <v>1204.5370877685723</v>
      </c>
      <c r="M440" s="104">
        <v>0</v>
      </c>
      <c r="N440" s="104">
        <v>1148.2907297448078</v>
      </c>
      <c r="O440" s="104">
        <v>1181.9465032831126</v>
      </c>
      <c r="P440" s="104">
        <v>1199.7897676358753</v>
      </c>
      <c r="Q440" s="104">
        <v>1212.9587105173305</v>
      </c>
      <c r="R440" s="104">
        <v>1272.4719913006759</v>
      </c>
      <c r="S440" s="104">
        <v>1280.3280568356004</v>
      </c>
      <c r="T440" s="104">
        <v>1250.032940563332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221.82605411464624</v>
      </c>
      <c r="J441" s="98">
        <v>232.52334640740671</v>
      </c>
      <c r="K441" s="98">
        <v>251.72120583439269</v>
      </c>
      <c r="L441" s="98">
        <v>247.27244076171328</v>
      </c>
      <c r="M441" s="98">
        <v>0</v>
      </c>
      <c r="N441" s="98">
        <v>192.12688770228556</v>
      </c>
      <c r="O441" s="98">
        <v>215.85648668458671</v>
      </c>
      <c r="P441" s="98">
        <v>215.0120790318085</v>
      </c>
      <c r="Q441" s="98">
        <v>207.74571625402191</v>
      </c>
      <c r="R441" s="98">
        <v>255.04038941070255</v>
      </c>
      <c r="S441" s="98">
        <v>264.3846883316977</v>
      </c>
      <c r="T441" s="98">
        <v>251.35128606843207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857.04931911261269</v>
      </c>
      <c r="J442" s="98">
        <v>918.68736391989603</v>
      </c>
      <c r="K442" s="98">
        <v>983.53235536111106</v>
      </c>
      <c r="L442" s="98">
        <v>957.26464700685915</v>
      </c>
      <c r="M442" s="98">
        <v>0</v>
      </c>
      <c r="N442" s="98">
        <v>956.16384204252245</v>
      </c>
      <c r="O442" s="98">
        <v>966.09001659852572</v>
      </c>
      <c r="P442" s="98">
        <v>984.77768860406673</v>
      </c>
      <c r="Q442" s="98">
        <v>1005.2129942633085</v>
      </c>
      <c r="R442" s="98">
        <v>1017.4316018899731</v>
      </c>
      <c r="S442" s="98">
        <v>1015.9433685039028</v>
      </c>
      <c r="T442" s="98">
        <v>998.68165449490016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536.34361359212642</v>
      </c>
      <c r="J443" s="122">
        <v>536.86315187797948</v>
      </c>
      <c r="K443" s="122">
        <v>565.66269769917994</v>
      </c>
      <c r="L443" s="122">
        <v>541.28351459123201</v>
      </c>
      <c r="M443" s="122">
        <v>0</v>
      </c>
      <c r="N443" s="122">
        <v>498.07283870277513</v>
      </c>
      <c r="O443" s="122">
        <v>562.70819816956453</v>
      </c>
      <c r="P443" s="122">
        <v>570.14449978570849</v>
      </c>
      <c r="Q443" s="122">
        <v>561.04330069005891</v>
      </c>
      <c r="R443" s="122">
        <v>592.47439888672591</v>
      </c>
      <c r="S443" s="122">
        <v>590.35090773456852</v>
      </c>
      <c r="T443" s="122">
        <v>620.03815447747206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552.61897016816658</v>
      </c>
      <c r="J445" s="98">
        <v>558.41144870143228</v>
      </c>
      <c r="K445" s="98">
        <v>493.10090008532694</v>
      </c>
      <c r="L445" s="98">
        <v>612.9937217882574</v>
      </c>
      <c r="M445" s="98">
        <v>0</v>
      </c>
      <c r="N445" s="98">
        <v>180.31503215956124</v>
      </c>
      <c r="O445" s="98">
        <v>654.6144238170383</v>
      </c>
      <c r="P445" s="98">
        <v>636.47372302531517</v>
      </c>
      <c r="Q445" s="98">
        <v>558.61423864860046</v>
      </c>
      <c r="R445" s="98">
        <v>528.33860090394182</v>
      </c>
      <c r="S445" s="98">
        <v>529.44434270733939</v>
      </c>
      <c r="T445" s="98">
        <v>642.90930238208648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535.50897992156024</v>
      </c>
      <c r="J446" s="33">
        <v>535.90117434121817</v>
      </c>
      <c r="K446" s="33">
        <v>568.25419047110324</v>
      </c>
      <c r="L446" s="33">
        <v>537.50929315980966</v>
      </c>
      <c r="M446" s="33">
        <v>0</v>
      </c>
      <c r="N446" s="33">
        <v>522.11937541415341</v>
      </c>
      <c r="O446" s="33">
        <v>547.3049201280885</v>
      </c>
      <c r="P446" s="33">
        <v>558.39475166897819</v>
      </c>
      <c r="Q446" s="33">
        <v>561.44223423701374</v>
      </c>
      <c r="R446" s="33">
        <v>600.81205262448793</v>
      </c>
      <c r="S446" s="33">
        <v>603.66381812303382</v>
      </c>
      <c r="T446" s="33">
        <v>610.50850951721588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1958.959527626113</v>
      </c>
      <c r="J448" s="117">
        <f t="shared" si="233"/>
        <v>6460.954054131761</v>
      </c>
      <c r="K448" s="117">
        <f t="shared" si="233"/>
        <v>3798.2781789806463</v>
      </c>
      <c r="L448" s="117">
        <f t="shared" si="233"/>
        <v>3731.0495607365624</v>
      </c>
      <c r="M448" s="117">
        <f t="shared" si="233"/>
        <v>0</v>
      </c>
      <c r="N448" s="117">
        <f t="shared" si="233"/>
        <v>589.67754589378558</v>
      </c>
      <c r="O448" s="117">
        <f t="shared" si="233"/>
        <v>1339.2805946288904</v>
      </c>
      <c r="P448" s="117">
        <f t="shared" si="233"/>
        <v>3068.1849123524753</v>
      </c>
      <c r="Q448" s="117">
        <f t="shared" si="233"/>
        <v>4135.7413149616123</v>
      </c>
      <c r="R448" s="117">
        <f t="shared" ref="R448:V448" si="234">R449+R452+R454+R464</f>
        <v>1576.120827613659</v>
      </c>
      <c r="S448" s="117">
        <f t="shared" si="234"/>
        <v>3027.1362390289323</v>
      </c>
      <c r="T448" s="117">
        <f t="shared" si="234"/>
        <v>2360.7153185831539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1948.6689442196468</v>
      </c>
      <c r="J449" s="122">
        <f t="shared" si="236"/>
        <v>6451.8551177672953</v>
      </c>
      <c r="K449" s="122">
        <f t="shared" si="236"/>
        <v>3791.8023659479022</v>
      </c>
      <c r="L449" s="122">
        <f t="shared" si="236"/>
        <v>3719.3892949224573</v>
      </c>
      <c r="M449" s="122">
        <f t="shared" si="236"/>
        <v>0</v>
      </c>
      <c r="N449" s="122">
        <f t="shared" si="236"/>
        <v>583.18450987545225</v>
      </c>
      <c r="O449" s="122">
        <f t="shared" si="236"/>
        <v>1300.4763829051499</v>
      </c>
      <c r="P449" s="122">
        <f t="shared" si="236"/>
        <v>3029.0303116336913</v>
      </c>
      <c r="Q449" s="122">
        <f t="shared" si="236"/>
        <v>4104.4936263809414</v>
      </c>
      <c r="R449" s="122">
        <f t="shared" ref="R449:V449" si="237">SUM(R450:R451)</f>
        <v>1553.0959253677077</v>
      </c>
      <c r="S449" s="122">
        <f t="shared" si="237"/>
        <v>2989.5818822674291</v>
      </c>
      <c r="T449" s="122">
        <f t="shared" si="237"/>
        <v>2290.0111142318469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1948.6689442196468</v>
      </c>
      <c r="J450" s="98">
        <v>6451.8551177672953</v>
      </c>
      <c r="K450" s="98">
        <v>3791.8023659479022</v>
      </c>
      <c r="L450" s="98">
        <v>3719.3892949224573</v>
      </c>
      <c r="M450" s="98">
        <v>0</v>
      </c>
      <c r="N450" s="98">
        <v>583.18450987545225</v>
      </c>
      <c r="O450" s="98">
        <v>1300.4763829051499</v>
      </c>
      <c r="P450" s="98">
        <v>3029.0303116336913</v>
      </c>
      <c r="Q450" s="98">
        <v>4104.4936263809414</v>
      </c>
      <c r="R450" s="98">
        <v>1553.0959253677077</v>
      </c>
      <c r="S450" s="98">
        <v>2989.5818822674291</v>
      </c>
      <c r="T450" s="98">
        <v>2290.0111142318469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1.6698456114911497</v>
      </c>
      <c r="O454" s="122">
        <v>3.0779107091813032</v>
      </c>
      <c r="P454" s="122">
        <v>2.7377432809582136</v>
      </c>
      <c r="Q454" s="122">
        <v>1.2863407707462391</v>
      </c>
      <c r="R454" s="122">
        <v>0</v>
      </c>
      <c r="S454" s="122">
        <v>1.7957186956763838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332.29927668673878</v>
      </c>
      <c r="O456" s="98">
        <v>482.46250366416928</v>
      </c>
      <c r="P456" s="98">
        <v>451.18009270191362</v>
      </c>
      <c r="Q456" s="98">
        <v>410.3427058680503</v>
      </c>
      <c r="R456" s="98">
        <v>0</v>
      </c>
      <c r="S456" s="98">
        <v>400.4452691358336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10.290583406466034</v>
      </c>
      <c r="J464" s="122">
        <v>9.0989363644655565</v>
      </c>
      <c r="K464" s="122">
        <v>6.4758130327442345</v>
      </c>
      <c r="L464" s="122">
        <v>11.660265814105106</v>
      </c>
      <c r="M464" s="122">
        <v>0</v>
      </c>
      <c r="N464" s="122">
        <v>4.8231904068421469</v>
      </c>
      <c r="O464" s="122">
        <v>35.726301014559319</v>
      </c>
      <c r="P464" s="122">
        <v>36.416857437825918</v>
      </c>
      <c r="Q464" s="122">
        <v>29.961347809924629</v>
      </c>
      <c r="R464" s="122">
        <v>23.024902245951424</v>
      </c>
      <c r="S464" s="122">
        <v>35.758638065826815</v>
      </c>
      <c r="T464" s="122">
        <v>70.704204351307027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210.95695983255371</v>
      </c>
      <c r="J466" s="98">
        <v>212.91511092849402</v>
      </c>
      <c r="K466" s="98">
        <v>187.79857794958281</v>
      </c>
      <c r="L466" s="98">
        <v>233.2053162821021</v>
      </c>
      <c r="M466" s="98">
        <v>0</v>
      </c>
      <c r="N466" s="98">
        <v>68.558206497256236</v>
      </c>
      <c r="O466" s="98">
        <v>248.89323040142995</v>
      </c>
      <c r="P466" s="98">
        <v>241.99589136103674</v>
      </c>
      <c r="Q466" s="98">
        <v>212.39266558591015</v>
      </c>
      <c r="R466" s="98">
        <v>200.13953490711623</v>
      </c>
      <c r="S466" s="98">
        <v>199.3544072169845</v>
      </c>
      <c r="T466" s="98">
        <v>240.39429479444388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73.029717713343302</v>
      </c>
      <c r="J469" s="118">
        <f t="shared" si="240"/>
        <v>175.32851201269145</v>
      </c>
      <c r="K469" s="118">
        <f t="shared" si="240"/>
        <v>115.01808768032613</v>
      </c>
      <c r="L469" s="118">
        <f t="shared" si="240"/>
        <v>103.84271307212492</v>
      </c>
      <c r="M469" s="118">
        <f t="shared" si="240"/>
        <v>0</v>
      </c>
      <c r="N469" s="118">
        <f t="shared" si="240"/>
        <v>37.271635618986629</v>
      </c>
      <c r="O469" s="118">
        <f t="shared" si="240"/>
        <v>50.22601171847792</v>
      </c>
      <c r="P469" s="118">
        <f t="shared" si="240"/>
        <v>85.187742609371668</v>
      </c>
      <c r="Q469" s="118">
        <f t="shared" si="240"/>
        <v>108.40719856852257</v>
      </c>
      <c r="R469" s="118">
        <f t="shared" ref="R469:V469" si="241">R470+R473+R475+R485</f>
        <v>56.224213368039443</v>
      </c>
      <c r="S469" s="118">
        <f t="shared" si="241"/>
        <v>87.662710670141621</v>
      </c>
      <c r="T469" s="118">
        <f t="shared" si="241"/>
        <v>71.810889048080043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51.854225750324119</v>
      </c>
      <c r="J470" s="123">
        <f t="shared" si="243"/>
        <v>155.0598980299275</v>
      </c>
      <c r="K470" s="123">
        <f t="shared" si="243"/>
        <v>90.85757774708614</v>
      </c>
      <c r="L470" s="123">
        <f t="shared" si="243"/>
        <v>80.610448138140185</v>
      </c>
      <c r="M470" s="123">
        <f t="shared" si="243"/>
        <v>0</v>
      </c>
      <c r="N470" s="123">
        <f t="shared" si="243"/>
        <v>12.194467275483541</v>
      </c>
      <c r="O470" s="123">
        <f t="shared" si="243"/>
        <v>27.925558360323265</v>
      </c>
      <c r="P470" s="123">
        <f t="shared" si="243"/>
        <v>63.676220998358964</v>
      </c>
      <c r="Q470" s="123">
        <f t="shared" si="243"/>
        <v>87.446077286608215</v>
      </c>
      <c r="R470" s="123">
        <f t="shared" ref="R470:V470" si="244">SUM(R471:R472)</f>
        <v>33.218431563515651</v>
      </c>
      <c r="S470" s="123">
        <f t="shared" si="244"/>
        <v>63.513816004140843</v>
      </c>
      <c r="T470" s="123">
        <f t="shared" si="244"/>
        <v>49.14125326604799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51.580520138231201</v>
      </c>
      <c r="J471" s="99">
        <v>154.23305508405176</v>
      </c>
      <c r="K471" s="99">
        <v>90.345778126614874</v>
      </c>
      <c r="L471" s="99">
        <v>80.178279366877433</v>
      </c>
      <c r="M471" s="99">
        <v>0</v>
      </c>
      <c r="N471" s="99">
        <v>12.135553302322249</v>
      </c>
      <c r="O471" s="99">
        <v>27.776451228579489</v>
      </c>
      <c r="P471" s="99">
        <v>63.323693582932449</v>
      </c>
      <c r="Q471" s="99">
        <v>86.983624770667518</v>
      </c>
      <c r="R471" s="99">
        <v>33.040490531013084</v>
      </c>
      <c r="S471" s="99">
        <v>63.166785333162082</v>
      </c>
      <c r="T471" s="99">
        <v>48.867425948084495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0.27370561209291633</v>
      </c>
      <c r="J472" s="99">
        <v>0.8268429458757498</v>
      </c>
      <c r="K472" s="99">
        <v>0.51179962047127148</v>
      </c>
      <c r="L472" s="99">
        <v>0.43216877126275727</v>
      </c>
      <c r="M472" s="99">
        <v>0</v>
      </c>
      <c r="N472" s="99">
        <v>5.8913973161291849E-2</v>
      </c>
      <c r="O472" s="99">
        <v>0.14910713174377424</v>
      </c>
      <c r="P472" s="99">
        <v>0.35252741542651733</v>
      </c>
      <c r="Q472" s="99">
        <v>0.4624525159406932</v>
      </c>
      <c r="R472" s="99">
        <v>0.17794103250256815</v>
      </c>
      <c r="S472" s="99">
        <v>0.34703067097876394</v>
      </c>
      <c r="T472" s="99">
        <v>0.27382731796349635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1.9932705701827433</v>
      </c>
      <c r="J473" s="123">
        <f t="shared" si="246"/>
        <v>0.39925748937990618</v>
      </c>
      <c r="K473" s="123">
        <f t="shared" si="246"/>
        <v>1.7350413132438722</v>
      </c>
      <c r="L473" s="123">
        <f t="shared" si="246"/>
        <v>1.9461661654382281</v>
      </c>
      <c r="M473" s="123">
        <f t="shared" si="246"/>
        <v>0</v>
      </c>
      <c r="N473" s="123">
        <f t="shared" si="246"/>
        <v>5.5554124710494897</v>
      </c>
      <c r="O473" s="123">
        <f t="shared" si="246"/>
        <v>1.5003573790615101</v>
      </c>
      <c r="P473" s="123">
        <f t="shared" si="246"/>
        <v>1.1336260099485307</v>
      </c>
      <c r="Q473" s="123">
        <f t="shared" si="246"/>
        <v>1.6732666212079343</v>
      </c>
      <c r="R473" s="123">
        <f t="shared" si="246"/>
        <v>2.515930519609141</v>
      </c>
      <c r="S473" s="123">
        <f t="shared" si="246"/>
        <v>3.6331564992748189</v>
      </c>
      <c r="T473" s="123">
        <f t="shared" si="246"/>
        <v>2.4504725414125539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1.9932705701827433</v>
      </c>
      <c r="J474" s="99">
        <f>RES_hhdet_in_fecs!J8</f>
        <v>0.39925748937990618</v>
      </c>
      <c r="K474" s="99">
        <f>RES_hhdet_in_fecs!K8</f>
        <v>1.7350413132438722</v>
      </c>
      <c r="L474" s="99">
        <f>RES_hhdet_in_fecs!L8</f>
        <v>1.9461661654382281</v>
      </c>
      <c r="M474" s="99">
        <f>RES_hhdet_in_fecs!M8</f>
        <v>0</v>
      </c>
      <c r="N474" s="99">
        <f>RES_hhdet_in_fecs!N8</f>
        <v>5.5554124710494897</v>
      </c>
      <c r="O474" s="99">
        <f>RES_hhdet_in_fecs!O8</f>
        <v>1.5003573790615101</v>
      </c>
      <c r="P474" s="99">
        <f>RES_hhdet_in_fecs!P8</f>
        <v>1.1336260099485307</v>
      </c>
      <c r="Q474" s="99">
        <f>RES_hhdet_in_fecs!Q8</f>
        <v>1.6732666212079343</v>
      </c>
      <c r="R474" s="99">
        <f>RES_hhdet_in_fecs!R8</f>
        <v>2.515930519609141</v>
      </c>
      <c r="S474" s="99">
        <f>RES_hhdet_in_fecs!S8</f>
        <v>3.6331564992748189</v>
      </c>
      <c r="T474" s="99">
        <f>RES_hhdet_in_fecs!T8</f>
        <v>2.4504725414125539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12.136523721883888</v>
      </c>
      <c r="J475" s="123">
        <v>12.984322649909167</v>
      </c>
      <c r="K475" s="123">
        <v>15.250116821131655</v>
      </c>
      <c r="L475" s="123">
        <v>14.481809647431282</v>
      </c>
      <c r="M475" s="123">
        <v>0</v>
      </c>
      <c r="N475" s="123">
        <v>13.476075643115619</v>
      </c>
      <c r="O475" s="123">
        <v>13.745687539083011</v>
      </c>
      <c r="P475" s="123">
        <v>13.297727822959642</v>
      </c>
      <c r="Q475" s="123">
        <v>12.459920051641525</v>
      </c>
      <c r="R475" s="123">
        <v>13.475915049065726</v>
      </c>
      <c r="S475" s="123">
        <v>13.534023649197289</v>
      </c>
      <c r="T475" s="123">
        <v>12.66786001781243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13.648080622046479</v>
      </c>
      <c r="O477" s="99">
        <v>19.753532550805371</v>
      </c>
      <c r="P477" s="99">
        <v>18.419571585974591</v>
      </c>
      <c r="Q477" s="99">
        <v>16.706728226623714</v>
      </c>
      <c r="R477" s="99">
        <v>0</v>
      </c>
      <c r="S477" s="99">
        <v>16.195847662454614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17.260372692904234</v>
      </c>
      <c r="J481" s="102">
        <v>17.964620154025145</v>
      </c>
      <c r="K481" s="102">
        <v>19.111432899608609</v>
      </c>
      <c r="L481" s="102">
        <v>18.292954702364405</v>
      </c>
      <c r="M481" s="102">
        <v>0</v>
      </c>
      <c r="N481" s="102">
        <v>16.756058439314135</v>
      </c>
      <c r="O481" s="102">
        <v>16.826366539292568</v>
      </c>
      <c r="P481" s="102">
        <v>16.540644994746618</v>
      </c>
      <c r="Q481" s="102">
        <v>16.158831689199321</v>
      </c>
      <c r="R481" s="102">
        <v>16.567836057737253</v>
      </c>
      <c r="S481" s="102">
        <v>16.292612015911768</v>
      </c>
      <c r="T481" s="102">
        <v>15.543685820523688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12.00842749760838</v>
      </c>
      <c r="J482" s="105">
        <v>12.518874285038514</v>
      </c>
      <c r="K482" s="105">
        <v>13.36896283418135</v>
      </c>
      <c r="L482" s="105">
        <v>12.848461766745656</v>
      </c>
      <c r="M482" s="105">
        <v>0</v>
      </c>
      <c r="N482" s="105">
        <v>11.720332868568111</v>
      </c>
      <c r="O482" s="105">
        <v>12.05168743074848</v>
      </c>
      <c r="P482" s="105">
        <v>12.093616168032511</v>
      </c>
      <c r="Q482" s="105">
        <v>12.07405414968942</v>
      </c>
      <c r="R482" s="105">
        <v>12.728417662353928</v>
      </c>
      <c r="S482" s="105">
        <v>12.716632705307862</v>
      </c>
      <c r="T482" s="105">
        <v>12.28441657745093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3.5516971124293861</v>
      </c>
      <c r="J483" s="99">
        <v>3.6341262248309518</v>
      </c>
      <c r="K483" s="99">
        <v>3.8988410443227712</v>
      </c>
      <c r="L483" s="99">
        <v>3.7577380979537804</v>
      </c>
      <c r="M483" s="99">
        <v>0</v>
      </c>
      <c r="N483" s="99">
        <v>2.7994803434696638</v>
      </c>
      <c r="O483" s="99">
        <v>3.0664271846666908</v>
      </c>
      <c r="P483" s="99">
        <v>2.9609063991268241</v>
      </c>
      <c r="Q483" s="99">
        <v>2.7772294079896893</v>
      </c>
      <c r="R483" s="99">
        <v>3.3386234821782641</v>
      </c>
      <c r="S483" s="99">
        <v>3.3827599563200912</v>
      </c>
      <c r="T483" s="99">
        <v>3.1472228365998713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8.4567303851789948</v>
      </c>
      <c r="J484" s="99">
        <v>8.8847480602075617</v>
      </c>
      <c r="K484" s="99">
        <v>9.4701217898585774</v>
      </c>
      <c r="L484" s="99">
        <v>9.0907236687918775</v>
      </c>
      <c r="M484" s="99">
        <v>0</v>
      </c>
      <c r="N484" s="99">
        <v>8.9208525250984483</v>
      </c>
      <c r="O484" s="99">
        <v>8.9852602460817881</v>
      </c>
      <c r="P484" s="99">
        <v>9.1327097689056878</v>
      </c>
      <c r="Q484" s="99">
        <v>9.2968247416997301</v>
      </c>
      <c r="R484" s="99">
        <v>9.3897941801756648</v>
      </c>
      <c r="S484" s="99">
        <v>9.3338727489877726</v>
      </c>
      <c r="T484" s="99">
        <v>9.1371937408510586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7.0456976709525492</v>
      </c>
      <c r="J485" s="123">
        <v>6.8850338434748766</v>
      </c>
      <c r="K485" s="123">
        <v>7.1753517988644671</v>
      </c>
      <c r="L485" s="123">
        <v>6.8042891211152341</v>
      </c>
      <c r="M485" s="123">
        <v>0</v>
      </c>
      <c r="N485" s="123">
        <v>6.0456802293379779</v>
      </c>
      <c r="O485" s="123">
        <v>7.0544084400101328</v>
      </c>
      <c r="P485" s="123">
        <v>7.0801677781045296</v>
      </c>
      <c r="Q485" s="123">
        <v>6.8279346090649042</v>
      </c>
      <c r="R485" s="123">
        <v>7.0139362358489254</v>
      </c>
      <c r="S485" s="123">
        <v>6.9817145175286637</v>
      </c>
      <c r="T485" s="123">
        <v>7.5513032228070678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9.1634427022270852</v>
      </c>
      <c r="J487" s="99">
        <v>9.0646700263182201</v>
      </c>
      <c r="K487" s="99">
        <v>7.9602618162867573</v>
      </c>
      <c r="L487" s="99">
        <v>9.7492907664439947</v>
      </c>
      <c r="M487" s="99">
        <v>0</v>
      </c>
      <c r="N487" s="99">
        <v>2.8157988753600098</v>
      </c>
      <c r="O487" s="99">
        <v>10.190471779817361</v>
      </c>
      <c r="P487" s="99">
        <v>9.8795596626230342</v>
      </c>
      <c r="Q487" s="99">
        <v>8.6473732578372999</v>
      </c>
      <c r="R487" s="99">
        <v>8.1311481902677549</v>
      </c>
      <c r="S487" s="99">
        <v>8.0628087256289298</v>
      </c>
      <c r="T487" s="99">
        <v>9.6822893681725208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6.9370953616564188</v>
      </c>
      <c r="J488" s="110">
        <v>6.7877286567407999</v>
      </c>
      <c r="K488" s="110">
        <v>7.1473192982422438</v>
      </c>
      <c r="L488" s="110">
        <v>6.6492890345189837</v>
      </c>
      <c r="M488" s="110">
        <v>0</v>
      </c>
      <c r="N488" s="110">
        <v>6.2901036831525277</v>
      </c>
      <c r="O488" s="110">
        <v>6.5288112322212113</v>
      </c>
      <c r="P488" s="110">
        <v>6.5842755014183938</v>
      </c>
      <c r="Q488" s="110">
        <v>6.529121692295714</v>
      </c>
      <c r="R488" s="110">
        <v>6.8686986817744762</v>
      </c>
      <c r="S488" s="110">
        <v>6.7454097725887134</v>
      </c>
      <c r="T488" s="110">
        <v>6.6633923289047967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53.14982481097563</v>
      </c>
      <c r="J490" s="118">
        <f t="shared" si="247"/>
        <v>113.68331157203581</v>
      </c>
      <c r="K490" s="118">
        <f t="shared" si="247"/>
        <v>79.045940251687412</v>
      </c>
      <c r="L490" s="118">
        <f t="shared" si="247"/>
        <v>73.009857365054245</v>
      </c>
      <c r="M490" s="118">
        <f t="shared" si="247"/>
        <v>0</v>
      </c>
      <c r="N490" s="118">
        <f t="shared" si="247"/>
        <v>40.269579469264478</v>
      </c>
      <c r="O490" s="118">
        <f t="shared" si="247"/>
        <v>39.093316377397102</v>
      </c>
      <c r="P490" s="118">
        <f t="shared" si="247"/>
        <v>61.661134573532649</v>
      </c>
      <c r="Q490" s="118">
        <f t="shared" si="247"/>
        <v>79.759297561815771</v>
      </c>
      <c r="R490" s="118">
        <f t="shared" ref="R490:V490" si="248">R491+R494+R496+R506</f>
        <v>48.442647263673479</v>
      </c>
      <c r="S490" s="118">
        <f t="shared" si="248"/>
        <v>73.947209264155191</v>
      </c>
      <c r="T490" s="118">
        <f t="shared" si="248"/>
        <v>60.66687077578635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31.949460453709502</v>
      </c>
      <c r="J491" s="123">
        <f t="shared" si="250"/>
        <v>96.275098046748369</v>
      </c>
      <c r="K491" s="123">
        <f t="shared" si="250"/>
        <v>56.865320381694652</v>
      </c>
      <c r="L491" s="123">
        <f t="shared" si="250"/>
        <v>50.84545808535448</v>
      </c>
      <c r="M491" s="123">
        <f t="shared" si="250"/>
        <v>0</v>
      </c>
      <c r="N491" s="123">
        <f t="shared" si="250"/>
        <v>7.8120014049319835</v>
      </c>
      <c r="O491" s="123">
        <f t="shared" si="250"/>
        <v>18.027308078763692</v>
      </c>
      <c r="P491" s="123">
        <f t="shared" si="250"/>
        <v>41.426731200411176</v>
      </c>
      <c r="Q491" s="123">
        <f t="shared" si="250"/>
        <v>57.517131911601844</v>
      </c>
      <c r="R491" s="123">
        <f t="shared" ref="R491:V491" si="251">SUM(R492:R493)</f>
        <v>22.265144195481763</v>
      </c>
      <c r="S491" s="123">
        <f t="shared" si="251"/>
        <v>43.58026465226056</v>
      </c>
      <c r="T491" s="123">
        <f t="shared" si="251"/>
        <v>34.537051442558813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31.675754841616587</v>
      </c>
      <c r="J492" s="99">
        <v>95.448255100872615</v>
      </c>
      <c r="K492" s="99">
        <v>56.353520761223379</v>
      </c>
      <c r="L492" s="99">
        <v>50.41328931409172</v>
      </c>
      <c r="M492" s="99">
        <v>0</v>
      </c>
      <c r="N492" s="99">
        <v>7.7530874317706919</v>
      </c>
      <c r="O492" s="99">
        <v>17.878200947019916</v>
      </c>
      <c r="P492" s="99">
        <v>41.074203784984661</v>
      </c>
      <c r="Q492" s="99">
        <v>57.054679395661154</v>
      </c>
      <c r="R492" s="99">
        <v>22.087203162979197</v>
      </c>
      <c r="S492" s="99">
        <v>43.233233981281799</v>
      </c>
      <c r="T492" s="99">
        <v>34.263224124595318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0.27370561209291633</v>
      </c>
      <c r="J493" s="99">
        <v>0.8268429458757498</v>
      </c>
      <c r="K493" s="99">
        <v>0.51179962047127148</v>
      </c>
      <c r="L493" s="99">
        <v>0.43216877126275727</v>
      </c>
      <c r="M493" s="99">
        <v>0</v>
      </c>
      <c r="N493" s="99">
        <v>5.8913973161291849E-2</v>
      </c>
      <c r="O493" s="99">
        <v>0.14910713174377424</v>
      </c>
      <c r="P493" s="99">
        <v>0.35252741542651733</v>
      </c>
      <c r="Q493" s="99">
        <v>0.4624525159406932</v>
      </c>
      <c r="R493" s="99">
        <v>0.17794103250256815</v>
      </c>
      <c r="S493" s="99">
        <v>0.34703067097876394</v>
      </c>
      <c r="T493" s="99">
        <v>0.27382731796349635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5.2627809064148785</v>
      </c>
      <c r="J494" s="123">
        <f t="shared" si="253"/>
        <v>1.0840933931920964</v>
      </c>
      <c r="K494" s="123">
        <f t="shared" si="253"/>
        <v>4.8444584543708142</v>
      </c>
      <c r="L494" s="123">
        <f t="shared" si="253"/>
        <v>5.5873725191256574</v>
      </c>
      <c r="M494" s="123">
        <f t="shared" si="253"/>
        <v>0</v>
      </c>
      <c r="N494" s="123">
        <f t="shared" si="253"/>
        <v>17.105001743382616</v>
      </c>
      <c r="O494" s="123">
        <f t="shared" si="253"/>
        <v>4.8235625101586779</v>
      </c>
      <c r="P494" s="123">
        <f t="shared" si="253"/>
        <v>3.8116939550205444</v>
      </c>
      <c r="Q494" s="123">
        <f t="shared" si="253"/>
        <v>5.8382046622192734</v>
      </c>
      <c r="R494" s="123">
        <f t="shared" si="253"/>
        <v>8.978353967762768</v>
      </c>
      <c r="S494" s="123">
        <f t="shared" si="253"/>
        <v>13.195175258092442</v>
      </c>
      <c r="T494" s="123">
        <f t="shared" si="253"/>
        <v>9.0293658632406366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5.2627809064148785</v>
      </c>
      <c r="J495" s="99">
        <f>RES_hhdet_in_tess!J8</f>
        <v>1.0840933931920964</v>
      </c>
      <c r="K495" s="99">
        <f>RES_hhdet_in_tess!K8</f>
        <v>4.8444584543708142</v>
      </c>
      <c r="L495" s="99">
        <f>RES_hhdet_in_tess!L8</f>
        <v>5.5873725191256574</v>
      </c>
      <c r="M495" s="99">
        <f>RES_hhdet_in_tess!M8</f>
        <v>0</v>
      </c>
      <c r="N495" s="99">
        <f>RES_hhdet_in_tess!N8</f>
        <v>17.105001743382616</v>
      </c>
      <c r="O495" s="99">
        <f>RES_hhdet_in_tess!O8</f>
        <v>4.8235625101586779</v>
      </c>
      <c r="P495" s="99">
        <f>RES_hhdet_in_tess!P8</f>
        <v>3.8116939550205444</v>
      </c>
      <c r="Q495" s="99">
        <f>RES_hhdet_in_tess!Q8</f>
        <v>5.8382046622192734</v>
      </c>
      <c r="R495" s="99">
        <f>RES_hhdet_in_tess!R8</f>
        <v>8.978353967762768</v>
      </c>
      <c r="S495" s="99">
        <f>RES_hhdet_in_tess!S8</f>
        <v>13.195175258092442</v>
      </c>
      <c r="T495" s="99">
        <f>RES_hhdet_in_tess!T8</f>
        <v>9.0293658632406366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10.645340364236931</v>
      </c>
      <c r="J496" s="123">
        <v>11.132044966401972</v>
      </c>
      <c r="K496" s="123">
        <v>11.889574315572384</v>
      </c>
      <c r="L496" s="123">
        <v>11.436693966495579</v>
      </c>
      <c r="M496" s="123">
        <v>0</v>
      </c>
      <c r="N496" s="123">
        <v>10.705638060522539</v>
      </c>
      <c r="O496" s="123">
        <v>11.00889661987957</v>
      </c>
      <c r="P496" s="123">
        <v>11.135257942365611</v>
      </c>
      <c r="Q496" s="123">
        <v>11.215089307279037</v>
      </c>
      <c r="R496" s="123">
        <v>11.731250666533764</v>
      </c>
      <c r="S496" s="123">
        <v>11.747982535686132</v>
      </c>
      <c r="T496" s="123">
        <v>11.427565899977646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8.1013365636255426</v>
      </c>
      <c r="O498" s="99">
        <v>12.240209036609887</v>
      </c>
      <c r="P498" s="99">
        <v>11.998468902083454</v>
      </c>
      <c r="Q498" s="99">
        <v>11.364358043922667</v>
      </c>
      <c r="R498" s="99">
        <v>0</v>
      </c>
      <c r="S498" s="99">
        <v>11.635590939387042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10.637105612883344</v>
      </c>
      <c r="J502" s="102">
        <v>11.116343804905902</v>
      </c>
      <c r="K502" s="102">
        <v>11.880765852156474</v>
      </c>
      <c r="L502" s="102">
        <v>11.431402149958656</v>
      </c>
      <c r="M502" s="102">
        <v>0</v>
      </c>
      <c r="N502" s="102">
        <v>10.728935511152063</v>
      </c>
      <c r="O502" s="102">
        <v>11.016302659039194</v>
      </c>
      <c r="P502" s="102">
        <v>11.139150620401809</v>
      </c>
      <c r="Q502" s="102">
        <v>11.179099697294127</v>
      </c>
      <c r="R502" s="102">
        <v>11.680411886633292</v>
      </c>
      <c r="S502" s="102">
        <v>11.698985701142425</v>
      </c>
      <c r="T502" s="102">
        <v>11.357778341861001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10.64554623302077</v>
      </c>
      <c r="J503" s="105">
        <v>11.133512364672637</v>
      </c>
      <c r="K503" s="105">
        <v>11.893865618262184</v>
      </c>
      <c r="L503" s="105">
        <v>11.438961887868548</v>
      </c>
      <c r="M503" s="105">
        <v>0</v>
      </c>
      <c r="N503" s="105">
        <v>10.713365017138505</v>
      </c>
      <c r="O503" s="105">
        <v>10.992864791561637</v>
      </c>
      <c r="P503" s="105">
        <v>11.126705913751337</v>
      </c>
      <c r="Q503" s="105">
        <v>11.218184220610937</v>
      </c>
      <c r="R503" s="105">
        <v>11.743541360575639</v>
      </c>
      <c r="S503" s="105">
        <v>11.762879241055227</v>
      </c>
      <c r="T503" s="105">
        <v>11.436870907726529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2.1888158478417745</v>
      </c>
      <c r="J504" s="99">
        <v>2.248764304465074</v>
      </c>
      <c r="K504" s="99">
        <v>2.4237438284036088</v>
      </c>
      <c r="L504" s="99">
        <v>2.3482382190766704</v>
      </c>
      <c r="M504" s="99">
        <v>0</v>
      </c>
      <c r="N504" s="99">
        <v>1.7925124920400597</v>
      </c>
      <c r="O504" s="99">
        <v>2.0076045454798459</v>
      </c>
      <c r="P504" s="99">
        <v>1.99399614484565</v>
      </c>
      <c r="Q504" s="99">
        <v>1.9213594789112054</v>
      </c>
      <c r="R504" s="99">
        <v>2.3537471803999712</v>
      </c>
      <c r="S504" s="99">
        <v>2.4290064920674554</v>
      </c>
      <c r="T504" s="99">
        <v>2.2996771668754725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8.4567303851789948</v>
      </c>
      <c r="J505" s="99">
        <v>8.8847480602075617</v>
      </c>
      <c r="K505" s="99">
        <v>9.4701217898585774</v>
      </c>
      <c r="L505" s="99">
        <v>9.0907236687918775</v>
      </c>
      <c r="M505" s="99">
        <v>0</v>
      </c>
      <c r="N505" s="99">
        <v>8.9208525250984483</v>
      </c>
      <c r="O505" s="99">
        <v>8.9852602460817881</v>
      </c>
      <c r="P505" s="99">
        <v>9.1327097689056878</v>
      </c>
      <c r="Q505" s="99">
        <v>9.2968247416997301</v>
      </c>
      <c r="R505" s="99">
        <v>9.3897941801756648</v>
      </c>
      <c r="S505" s="99">
        <v>9.3338727489877726</v>
      </c>
      <c r="T505" s="99">
        <v>9.1371937408510586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5.2922430866143237</v>
      </c>
      <c r="J506" s="123">
        <v>5.1920751656933657</v>
      </c>
      <c r="K506" s="123">
        <v>5.4465871000495616</v>
      </c>
      <c r="L506" s="123">
        <v>5.1403327940785308</v>
      </c>
      <c r="M506" s="123">
        <v>0</v>
      </c>
      <c r="N506" s="123">
        <v>4.6469382604273424</v>
      </c>
      <c r="O506" s="123">
        <v>5.2335491685951627</v>
      </c>
      <c r="P506" s="123">
        <v>5.2874514757353159</v>
      </c>
      <c r="Q506" s="123">
        <v>5.1888716807156072</v>
      </c>
      <c r="R506" s="123">
        <v>5.4678984338951864</v>
      </c>
      <c r="S506" s="123">
        <v>5.4237868181160502</v>
      </c>
      <c r="T506" s="123">
        <v>5.6728875700092578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5.4528362980163578</v>
      </c>
      <c r="J508" s="99">
        <v>5.4004716190701236</v>
      </c>
      <c r="K508" s="99">
        <v>4.7479125145632937</v>
      </c>
      <c r="L508" s="99">
        <v>5.8213332675612808</v>
      </c>
      <c r="M508" s="99">
        <v>0</v>
      </c>
      <c r="N508" s="99">
        <v>1.6823098084504786</v>
      </c>
      <c r="O508" s="99">
        <v>6.0883363431746131</v>
      </c>
      <c r="P508" s="99">
        <v>5.902580709525088</v>
      </c>
      <c r="Q508" s="99">
        <v>5.1664062289008852</v>
      </c>
      <c r="R508" s="99">
        <v>4.8759943279867546</v>
      </c>
      <c r="S508" s="99">
        <v>4.86421416360945</v>
      </c>
      <c r="T508" s="99">
        <v>5.8821415485313882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5.2840075373116546</v>
      </c>
      <c r="J509" s="110">
        <v>5.1827717525961887</v>
      </c>
      <c r="K509" s="110">
        <v>5.4715397638169287</v>
      </c>
      <c r="L509" s="110">
        <v>5.1044906638952288</v>
      </c>
      <c r="M509" s="110">
        <v>0</v>
      </c>
      <c r="N509" s="110">
        <v>4.8712885216580233</v>
      </c>
      <c r="O509" s="110">
        <v>5.0902887482745847</v>
      </c>
      <c r="P509" s="110">
        <v>5.1784857257496997</v>
      </c>
      <c r="Q509" s="110">
        <v>5.1925612622180246</v>
      </c>
      <c r="R509" s="110">
        <v>5.5448459676632833</v>
      </c>
      <c r="S509" s="110">
        <v>5.546097780849732</v>
      </c>
      <c r="T509" s="110">
        <v>5.5856984122917019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19.329567378648004</v>
      </c>
      <c r="J511" s="118">
        <f t="shared" si="254"/>
        <v>62.484748625042172</v>
      </c>
      <c r="K511" s="118">
        <f t="shared" si="254"/>
        <v>36.572418538790487</v>
      </c>
      <c r="L511" s="118">
        <f t="shared" si="254"/>
        <v>35.432145809705609</v>
      </c>
      <c r="M511" s="118">
        <f t="shared" si="254"/>
        <v>0</v>
      </c>
      <c r="N511" s="118">
        <f t="shared" si="254"/>
        <v>5.5015952214249193</v>
      </c>
      <c r="O511" s="118">
        <f t="shared" si="254"/>
        <v>12.456173315647234</v>
      </c>
      <c r="P511" s="118">
        <f t="shared" si="254"/>
        <v>28.453977629783985</v>
      </c>
      <c r="Q511" s="118">
        <f t="shared" si="254"/>
        <v>38.249865850951565</v>
      </c>
      <c r="R511" s="118">
        <f t="shared" ref="R511:V511" si="255">R512+R515+R517+R527</f>
        <v>14.545891976314717</v>
      </c>
      <c r="S511" s="118">
        <f t="shared" si="255"/>
        <v>27.811495527112093</v>
      </c>
      <c r="T511" s="118">
        <f t="shared" si="255"/>
        <v>21.598787897829915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19.228027493563228</v>
      </c>
      <c r="J512" s="123">
        <f t="shared" si="257"/>
        <v>62.396751597555912</v>
      </c>
      <c r="K512" s="123">
        <f t="shared" si="257"/>
        <v>36.510064984508155</v>
      </c>
      <c r="L512" s="123">
        <f t="shared" si="257"/>
        <v>35.321413365180341</v>
      </c>
      <c r="M512" s="123">
        <f t="shared" si="257"/>
        <v>0</v>
      </c>
      <c r="N512" s="123">
        <f t="shared" si="257"/>
        <v>5.4410162555481403</v>
      </c>
      <c r="O512" s="123">
        <f t="shared" si="257"/>
        <v>12.095269119359735</v>
      </c>
      <c r="P512" s="123">
        <f t="shared" si="257"/>
        <v>28.09086257486339</v>
      </c>
      <c r="Q512" s="123">
        <f t="shared" si="257"/>
        <v>37.960868110198511</v>
      </c>
      <c r="R512" s="123">
        <f t="shared" ref="R512:V512" si="258">SUM(R513:R514)</f>
        <v>14.333397010848206</v>
      </c>
      <c r="S512" s="123">
        <f t="shared" si="258"/>
        <v>27.466468827741881</v>
      </c>
      <c r="T512" s="123">
        <f t="shared" si="258"/>
        <v>20.951897058749307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19.228027493563228</v>
      </c>
      <c r="J513" s="99">
        <v>62.396751597555912</v>
      </c>
      <c r="K513" s="99">
        <v>36.510064984508155</v>
      </c>
      <c r="L513" s="99">
        <v>35.321413365180341</v>
      </c>
      <c r="M513" s="99">
        <v>0</v>
      </c>
      <c r="N513" s="99">
        <v>5.4410162555481403</v>
      </c>
      <c r="O513" s="99">
        <v>12.095269119359735</v>
      </c>
      <c r="P513" s="99">
        <v>28.09086257486339</v>
      </c>
      <c r="Q513" s="99">
        <v>37.960868110198511</v>
      </c>
      <c r="R513" s="99">
        <v>14.333397010848206</v>
      </c>
      <c r="S513" s="99">
        <v>27.466468827741881</v>
      </c>
      <c r="T513" s="99">
        <v>20.951897058749307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1.5579386905045621E-2</v>
      </c>
      <c r="O517" s="123">
        <v>2.8626554731999671E-2</v>
      </c>
      <c r="P517" s="123">
        <v>2.5389501707948962E-2</v>
      </c>
      <c r="Q517" s="123">
        <v>1.1896866407397625E-2</v>
      </c>
      <c r="R517" s="123">
        <v>0</v>
      </c>
      <c r="S517" s="123">
        <v>1.6497976479834937E-2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3.1002979941040785</v>
      </c>
      <c r="O519" s="99">
        <v>4.4872124542409484</v>
      </c>
      <c r="P519" s="99">
        <v>4.1841898814699894</v>
      </c>
      <c r="Q519" s="99">
        <v>3.7951003839598427</v>
      </c>
      <c r="R519" s="99">
        <v>0</v>
      </c>
      <c r="S519" s="99">
        <v>3.6790487550031914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0.10153988508477585</v>
      </c>
      <c r="J527" s="123">
        <v>8.7997027486258428E-2</v>
      </c>
      <c r="K527" s="123">
        <v>6.2353554282334488E-2</v>
      </c>
      <c r="L527" s="123">
        <v>0.11073244452527092</v>
      </c>
      <c r="M527" s="123">
        <v>0</v>
      </c>
      <c r="N527" s="123">
        <v>4.4999578971733262E-2</v>
      </c>
      <c r="O527" s="123">
        <v>0.33227764155549933</v>
      </c>
      <c r="P527" s="123">
        <v>0.33772555321264519</v>
      </c>
      <c r="Q527" s="123">
        <v>0.27710087434565667</v>
      </c>
      <c r="R527" s="123">
        <v>0.21249496546651248</v>
      </c>
      <c r="S527" s="123">
        <v>0.32852872289037988</v>
      </c>
      <c r="T527" s="123">
        <v>0.64689083908060896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2.081567644237905</v>
      </c>
      <c r="J529" s="99">
        <v>2.0591304431784474</v>
      </c>
      <c r="K529" s="99">
        <v>1.8082530741877001</v>
      </c>
      <c r="L529" s="99">
        <v>2.2146488905054182</v>
      </c>
      <c r="M529" s="99">
        <v>0</v>
      </c>
      <c r="N529" s="99">
        <v>0.63963687252677992</v>
      </c>
      <c r="O529" s="99">
        <v>2.3148675695033121</v>
      </c>
      <c r="P529" s="99">
        <v>2.2442407729614486</v>
      </c>
      <c r="Q529" s="99">
        <v>1.9643373092503218</v>
      </c>
      <c r="R529" s="99">
        <v>1.8470716229012238</v>
      </c>
      <c r="S529" s="99">
        <v>1.8315476301138678</v>
      </c>
      <c r="T529" s="99">
        <v>2.1994288528740702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76330</v>
      </c>
      <c r="C5" s="120">
        <v>69649</v>
      </c>
      <c r="D5" s="120">
        <v>57940</v>
      </c>
      <c r="E5" s="120">
        <v>51435</v>
      </c>
      <c r="F5" s="120">
        <v>48611</v>
      </c>
      <c r="G5" s="120">
        <v>46388</v>
      </c>
      <c r="H5" s="120">
        <v>44684</v>
      </c>
      <c r="I5" s="120">
        <v>42812</v>
      </c>
      <c r="J5" s="120">
        <v>43119</v>
      </c>
      <c r="K5" s="120">
        <v>43992</v>
      </c>
      <c r="L5" s="120">
        <v>45604</v>
      </c>
      <c r="M5" s="120">
        <v>48555</v>
      </c>
      <c r="N5" s="120">
        <v>51643</v>
      </c>
      <c r="O5" s="120">
        <v>57015</v>
      </c>
      <c r="P5" s="120">
        <v>61842</v>
      </c>
      <c r="Q5" s="120">
        <v>63072</v>
      </c>
      <c r="R5" s="120">
        <v>61952</v>
      </c>
      <c r="S5" s="120">
        <v>60759</v>
      </c>
      <c r="T5" s="120">
        <v>55797</v>
      </c>
      <c r="U5" s="120">
        <v>45925</v>
      </c>
      <c r="V5" s="120">
        <v>41046</v>
      </c>
      <c r="W5" s="120">
        <v>41502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76330</v>
      </c>
      <c r="C7" s="52">
        <v>69649</v>
      </c>
      <c r="D7" s="52">
        <v>57940</v>
      </c>
      <c r="E7" s="52">
        <v>51435</v>
      </c>
      <c r="F7" s="52">
        <v>48611</v>
      </c>
      <c r="G7" s="52">
        <v>46388</v>
      </c>
      <c r="H7" s="52">
        <v>44684</v>
      </c>
      <c r="I7" s="52">
        <v>42812</v>
      </c>
      <c r="J7" s="52">
        <v>43119</v>
      </c>
      <c r="K7" s="52">
        <v>43992</v>
      </c>
      <c r="L7" s="52">
        <v>45604</v>
      </c>
      <c r="M7" s="52">
        <v>48555</v>
      </c>
      <c r="N7" s="52">
        <v>51643</v>
      </c>
      <c r="O7" s="52">
        <v>57015</v>
      </c>
      <c r="P7" s="52">
        <v>61842</v>
      </c>
      <c r="Q7" s="52">
        <v>63072</v>
      </c>
      <c r="R7" s="52">
        <v>61952</v>
      </c>
      <c r="S7" s="52">
        <v>60759</v>
      </c>
      <c r="T7" s="52">
        <v>55797</v>
      </c>
      <c r="U7" s="52">
        <v>45925</v>
      </c>
      <c r="V7" s="52">
        <v>41046</v>
      </c>
      <c r="W7" s="52">
        <v>41502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11551</v>
      </c>
      <c r="C9" s="52">
        <v>11900</v>
      </c>
      <c r="D9" s="52">
        <v>11635</v>
      </c>
      <c r="E9" s="52">
        <v>9935</v>
      </c>
      <c r="F9" s="52">
        <v>8122</v>
      </c>
      <c r="G9" s="52">
        <v>6297</v>
      </c>
      <c r="H9" s="52">
        <v>4946</v>
      </c>
      <c r="I9" s="52">
        <v>5287</v>
      </c>
      <c r="J9" s="52">
        <v>5590</v>
      </c>
      <c r="K9" s="52">
        <v>6871</v>
      </c>
      <c r="L9" s="52">
        <v>9075</v>
      </c>
      <c r="M9" s="52">
        <v>11607</v>
      </c>
      <c r="N9" s="52">
        <v>14522</v>
      </c>
      <c r="O9" s="52">
        <v>16124</v>
      </c>
      <c r="P9" s="52">
        <v>18647</v>
      </c>
      <c r="Q9" s="52">
        <v>20558</v>
      </c>
      <c r="R9" s="52">
        <v>20751</v>
      </c>
      <c r="S9" s="52">
        <v>19980</v>
      </c>
      <c r="T9" s="52">
        <v>18705</v>
      </c>
      <c r="U9" s="52">
        <v>16487</v>
      </c>
      <c r="V9" s="52">
        <v>14654</v>
      </c>
      <c r="W9" s="52">
        <v>13189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537</v>
      </c>
      <c r="C11" s="52">
        <v>504</v>
      </c>
      <c r="D11" s="52">
        <v>423</v>
      </c>
      <c r="E11" s="52">
        <v>397</v>
      </c>
      <c r="F11" s="52">
        <v>377</v>
      </c>
      <c r="G11" s="52">
        <v>346</v>
      </c>
      <c r="H11" s="52">
        <v>300</v>
      </c>
      <c r="I11" s="52">
        <v>257</v>
      </c>
      <c r="J11" s="52">
        <v>229</v>
      </c>
      <c r="K11" s="52">
        <v>207</v>
      </c>
      <c r="L11" s="52">
        <v>192</v>
      </c>
      <c r="M11" s="52">
        <v>185</v>
      </c>
      <c r="N11" s="52">
        <v>187</v>
      </c>
      <c r="O11" s="52">
        <v>233</v>
      </c>
      <c r="P11" s="52">
        <v>277</v>
      </c>
      <c r="Q11" s="52">
        <v>286</v>
      </c>
      <c r="R11" s="52">
        <v>281</v>
      </c>
      <c r="S11" s="52">
        <v>284</v>
      </c>
      <c r="T11" s="52">
        <v>274</v>
      </c>
      <c r="U11" s="52">
        <v>246</v>
      </c>
      <c r="V11" s="52">
        <v>234</v>
      </c>
      <c r="W11" s="52">
        <v>223</v>
      </c>
      <c r="DA11" s="63" t="s">
        <v>1070</v>
      </c>
    </row>
    <row r="12" spans="1:105" ht="12" customHeight="1" x14ac:dyDescent="0.25">
      <c r="A12" s="97" t="s">
        <v>140</v>
      </c>
      <c r="B12" s="52">
        <v>7</v>
      </c>
      <c r="C12" s="52">
        <v>7</v>
      </c>
      <c r="D12" s="52">
        <v>6</v>
      </c>
      <c r="E12" s="52">
        <v>6</v>
      </c>
      <c r="F12" s="52">
        <v>5</v>
      </c>
      <c r="G12" s="52">
        <v>5</v>
      </c>
      <c r="H12" s="52">
        <v>4</v>
      </c>
      <c r="I12" s="52">
        <v>4</v>
      </c>
      <c r="J12" s="52">
        <v>3</v>
      </c>
      <c r="K12" s="52">
        <v>3</v>
      </c>
      <c r="L12" s="52">
        <v>2</v>
      </c>
      <c r="M12" s="52">
        <v>2</v>
      </c>
      <c r="N12" s="52">
        <v>1</v>
      </c>
      <c r="O12" s="52">
        <v>2</v>
      </c>
      <c r="P12" s="52">
        <v>2</v>
      </c>
      <c r="Q12" s="52">
        <v>2</v>
      </c>
      <c r="R12" s="52">
        <v>2</v>
      </c>
      <c r="S12" s="52">
        <v>2</v>
      </c>
      <c r="T12" s="52">
        <v>2</v>
      </c>
      <c r="U12" s="52">
        <v>2</v>
      </c>
      <c r="V12" s="52">
        <v>1</v>
      </c>
      <c r="W12" s="52">
        <v>1</v>
      </c>
      <c r="DA12" s="63" t="s">
        <v>1071</v>
      </c>
    </row>
    <row r="13" spans="1:105" ht="12" customHeight="1" x14ac:dyDescent="0.25">
      <c r="A13" s="97" t="s">
        <v>122</v>
      </c>
      <c r="B13" s="52">
        <v>26951</v>
      </c>
      <c r="C13" s="52">
        <v>24368</v>
      </c>
      <c r="D13" s="52">
        <v>20251</v>
      </c>
      <c r="E13" s="52">
        <v>17746</v>
      </c>
      <c r="F13" s="52">
        <v>17757</v>
      </c>
      <c r="G13" s="52">
        <v>17144</v>
      </c>
      <c r="H13" s="52">
        <v>16334</v>
      </c>
      <c r="I13" s="52">
        <v>14162</v>
      </c>
      <c r="J13" s="52">
        <v>12531</v>
      </c>
      <c r="K13" s="52">
        <v>12705</v>
      </c>
      <c r="L13" s="52">
        <v>12729</v>
      </c>
      <c r="M13" s="52">
        <v>13962</v>
      </c>
      <c r="N13" s="52">
        <v>15062</v>
      </c>
      <c r="O13" s="52">
        <v>17415</v>
      </c>
      <c r="P13" s="52">
        <v>18887</v>
      </c>
      <c r="Q13" s="52">
        <v>18226</v>
      </c>
      <c r="R13" s="52">
        <v>17405</v>
      </c>
      <c r="S13" s="52">
        <v>16207</v>
      </c>
      <c r="T13" s="52">
        <v>13546</v>
      </c>
      <c r="U13" s="52">
        <v>10537</v>
      </c>
      <c r="V13" s="52">
        <v>8715</v>
      </c>
      <c r="W13" s="52">
        <v>9749</v>
      </c>
      <c r="DA13" s="63" t="s">
        <v>1072</v>
      </c>
    </row>
    <row r="14" spans="1:105" ht="12" customHeight="1" x14ac:dyDescent="0.25">
      <c r="A14" s="97" t="s">
        <v>121</v>
      </c>
      <c r="B14" s="52">
        <v>48835</v>
      </c>
      <c r="C14" s="52">
        <v>44770</v>
      </c>
      <c r="D14" s="52">
        <v>37260</v>
      </c>
      <c r="E14" s="52">
        <v>33286</v>
      </c>
      <c r="F14" s="52">
        <v>30472</v>
      </c>
      <c r="G14" s="52">
        <v>28893</v>
      </c>
      <c r="H14" s="52">
        <v>28046</v>
      </c>
      <c r="I14" s="52">
        <v>28389</v>
      </c>
      <c r="J14" s="52">
        <v>30356</v>
      </c>
      <c r="K14" s="52">
        <v>31077</v>
      </c>
      <c r="L14" s="52">
        <v>32681</v>
      </c>
      <c r="M14" s="52">
        <v>34406</v>
      </c>
      <c r="N14" s="52">
        <v>36393</v>
      </c>
      <c r="O14" s="52">
        <v>39365</v>
      </c>
      <c r="P14" s="52">
        <v>42676</v>
      </c>
      <c r="Q14" s="52">
        <v>44558</v>
      </c>
      <c r="R14" s="52">
        <v>44264</v>
      </c>
      <c r="S14" s="52">
        <v>44266</v>
      </c>
      <c r="T14" s="52">
        <v>41975</v>
      </c>
      <c r="U14" s="52">
        <v>35140</v>
      </c>
      <c r="V14" s="52">
        <v>32096</v>
      </c>
      <c r="W14" s="52">
        <v>31529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3307</v>
      </c>
      <c r="C16" s="52">
        <v>2958</v>
      </c>
      <c r="D16" s="52">
        <v>2447</v>
      </c>
      <c r="E16" s="52">
        <v>2093</v>
      </c>
      <c r="F16" s="52">
        <v>1875</v>
      </c>
      <c r="G16" s="52">
        <v>1755</v>
      </c>
      <c r="H16" s="52">
        <v>1731</v>
      </c>
      <c r="I16" s="52">
        <v>1703</v>
      </c>
      <c r="J16" s="52">
        <v>1780</v>
      </c>
      <c r="K16" s="52">
        <v>1838</v>
      </c>
      <c r="L16" s="52">
        <v>1911</v>
      </c>
      <c r="M16" s="52">
        <v>2139</v>
      </c>
      <c r="N16" s="52">
        <v>2568</v>
      </c>
      <c r="O16" s="52">
        <v>4151</v>
      </c>
      <c r="P16" s="52">
        <v>5442</v>
      </c>
      <c r="Q16" s="52">
        <v>6197</v>
      </c>
      <c r="R16" s="52">
        <v>6543</v>
      </c>
      <c r="S16" s="52">
        <v>7359</v>
      </c>
      <c r="T16" s="52">
        <v>8110</v>
      </c>
      <c r="U16" s="52">
        <v>7679</v>
      </c>
      <c r="V16" s="52">
        <v>8009</v>
      </c>
      <c r="W16" s="52">
        <v>8924</v>
      </c>
      <c r="DA16" s="63" t="s">
        <v>1074</v>
      </c>
    </row>
    <row r="17" spans="1:105" ht="12" customHeight="1" x14ac:dyDescent="0.25">
      <c r="A17" s="109" t="s">
        <v>120</v>
      </c>
      <c r="B17" s="36">
        <v>73023</v>
      </c>
      <c r="C17" s="36">
        <v>66691</v>
      </c>
      <c r="D17" s="36">
        <v>55493</v>
      </c>
      <c r="E17" s="36">
        <v>49342</v>
      </c>
      <c r="F17" s="36">
        <v>46736</v>
      </c>
      <c r="G17" s="36">
        <v>44633</v>
      </c>
      <c r="H17" s="36">
        <v>42953</v>
      </c>
      <c r="I17" s="36">
        <v>41109</v>
      </c>
      <c r="J17" s="36">
        <v>41339</v>
      </c>
      <c r="K17" s="36">
        <v>42154</v>
      </c>
      <c r="L17" s="36">
        <v>43693</v>
      </c>
      <c r="M17" s="36">
        <v>46416</v>
      </c>
      <c r="N17" s="36">
        <v>49075</v>
      </c>
      <c r="O17" s="36">
        <v>52864</v>
      </c>
      <c r="P17" s="36">
        <v>56400</v>
      </c>
      <c r="Q17" s="36">
        <v>56875</v>
      </c>
      <c r="R17" s="36">
        <v>55409</v>
      </c>
      <c r="S17" s="36">
        <v>53400</v>
      </c>
      <c r="T17" s="36">
        <v>47687</v>
      </c>
      <c r="U17" s="36">
        <v>38246</v>
      </c>
      <c r="V17" s="36">
        <v>33037</v>
      </c>
      <c r="W17" s="36">
        <v>32578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6681</v>
      </c>
      <c r="D21" s="52">
        <v>11709</v>
      </c>
      <c r="E21" s="52">
        <v>6505</v>
      </c>
      <c r="F21" s="52">
        <v>2824</v>
      </c>
      <c r="G21" s="52">
        <v>2223</v>
      </c>
      <c r="H21" s="52">
        <v>5838</v>
      </c>
      <c r="I21" s="52">
        <v>5964</v>
      </c>
      <c r="J21" s="52">
        <v>5971</v>
      </c>
      <c r="K21" s="52">
        <v>5991</v>
      </c>
      <c r="L21" s="52">
        <v>6031</v>
      </c>
      <c r="M21" s="52">
        <v>6102</v>
      </c>
      <c r="N21" s="52">
        <v>6220</v>
      </c>
      <c r="O21" s="52">
        <v>5203</v>
      </c>
      <c r="P21" s="52">
        <v>661</v>
      </c>
      <c r="Q21" s="52">
        <v>991</v>
      </c>
      <c r="R21" s="52">
        <v>1416</v>
      </c>
      <c r="S21" s="52">
        <v>1919</v>
      </c>
      <c r="T21" s="52">
        <v>4963</v>
      </c>
      <c r="U21" s="52">
        <v>9874</v>
      </c>
      <c r="V21" s="52">
        <v>4879</v>
      </c>
      <c r="W21" s="52">
        <v>1169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1805</v>
      </c>
      <c r="D23" s="52">
        <v>1809</v>
      </c>
      <c r="E23" s="52">
        <v>1838</v>
      </c>
      <c r="F23" s="52">
        <v>1905</v>
      </c>
      <c r="G23" s="52">
        <v>2019</v>
      </c>
      <c r="H23" s="52">
        <v>2180</v>
      </c>
      <c r="I23" s="52">
        <v>1308</v>
      </c>
      <c r="J23" s="52">
        <v>930</v>
      </c>
      <c r="K23" s="52">
        <v>1180</v>
      </c>
      <c r="L23" s="52">
        <v>679</v>
      </c>
      <c r="M23" s="52">
        <v>461</v>
      </c>
      <c r="N23" s="52">
        <v>628</v>
      </c>
      <c r="O23" s="52">
        <v>2130</v>
      </c>
      <c r="P23" s="52">
        <v>1513</v>
      </c>
      <c r="Q23" s="52">
        <v>1718</v>
      </c>
      <c r="R23" s="52">
        <v>2098</v>
      </c>
      <c r="S23" s="52">
        <v>2723</v>
      </c>
      <c r="T23" s="52">
        <v>3165</v>
      </c>
      <c r="U23" s="52">
        <v>3715</v>
      </c>
      <c r="V23" s="52">
        <v>3331</v>
      </c>
      <c r="W23" s="52">
        <v>3113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84</v>
      </c>
      <c r="D25" s="52">
        <v>84</v>
      </c>
      <c r="E25" s="52">
        <v>85</v>
      </c>
      <c r="F25" s="52">
        <v>86</v>
      </c>
      <c r="G25" s="52">
        <v>88</v>
      </c>
      <c r="H25" s="52">
        <v>92</v>
      </c>
      <c r="I25" s="52">
        <v>52</v>
      </c>
      <c r="J25" s="52">
        <v>45</v>
      </c>
      <c r="K25" s="52">
        <v>46</v>
      </c>
      <c r="L25" s="52">
        <v>45</v>
      </c>
      <c r="M25" s="52">
        <v>44</v>
      </c>
      <c r="N25" s="52">
        <v>40</v>
      </c>
      <c r="O25" s="52">
        <v>35</v>
      </c>
      <c r="P25" s="52">
        <v>17</v>
      </c>
      <c r="Q25" s="52">
        <v>19</v>
      </c>
      <c r="R25" s="52">
        <v>25</v>
      </c>
      <c r="S25" s="52">
        <v>32</v>
      </c>
      <c r="T25" s="52">
        <v>40</v>
      </c>
      <c r="U25" s="52">
        <v>54</v>
      </c>
      <c r="V25" s="52">
        <v>56</v>
      </c>
      <c r="W25" s="52">
        <v>48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1</v>
      </c>
      <c r="D26" s="52">
        <v>1</v>
      </c>
      <c r="E26" s="52">
        <v>1</v>
      </c>
      <c r="F26" s="52">
        <v>1</v>
      </c>
      <c r="G26" s="52">
        <v>1</v>
      </c>
      <c r="H26" s="52">
        <v>2</v>
      </c>
      <c r="I26" s="52">
        <v>0</v>
      </c>
      <c r="J26" s="52">
        <v>1</v>
      </c>
      <c r="K26" s="52">
        <v>0</v>
      </c>
      <c r="L26" s="52">
        <v>1</v>
      </c>
      <c r="M26" s="52">
        <v>0</v>
      </c>
      <c r="N26" s="52">
        <v>1</v>
      </c>
      <c r="O26" s="52">
        <v>1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2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4211</v>
      </c>
      <c r="D27" s="52">
        <v>4214</v>
      </c>
      <c r="E27" s="52">
        <v>4233</v>
      </c>
      <c r="F27" s="52">
        <v>4277</v>
      </c>
      <c r="G27" s="52">
        <v>4363</v>
      </c>
      <c r="H27" s="52">
        <v>4543</v>
      </c>
      <c r="I27" s="52">
        <v>2330</v>
      </c>
      <c r="J27" s="52">
        <v>2160</v>
      </c>
      <c r="K27" s="52">
        <v>2173</v>
      </c>
      <c r="L27" s="52">
        <v>2337</v>
      </c>
      <c r="M27" s="52">
        <v>2457</v>
      </c>
      <c r="N27" s="52">
        <v>2763</v>
      </c>
      <c r="O27" s="52">
        <v>2346</v>
      </c>
      <c r="P27" s="52">
        <v>1233</v>
      </c>
      <c r="Q27" s="52">
        <v>1363</v>
      </c>
      <c r="R27" s="52">
        <v>2139</v>
      </c>
      <c r="S27" s="52">
        <v>2936</v>
      </c>
      <c r="T27" s="52">
        <v>3312</v>
      </c>
      <c r="U27" s="52">
        <v>3914</v>
      </c>
      <c r="V27" s="52">
        <v>2999</v>
      </c>
      <c r="W27" s="52">
        <v>2385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7630</v>
      </c>
      <c r="D28" s="52">
        <v>7638</v>
      </c>
      <c r="E28" s="52">
        <v>7679</v>
      </c>
      <c r="F28" s="52">
        <v>7772</v>
      </c>
      <c r="G28" s="52">
        <v>7954</v>
      </c>
      <c r="H28" s="52">
        <v>8280</v>
      </c>
      <c r="I28" s="52">
        <v>4256</v>
      </c>
      <c r="J28" s="52">
        <v>3818</v>
      </c>
      <c r="K28" s="52">
        <v>3967</v>
      </c>
      <c r="L28" s="52">
        <v>4130</v>
      </c>
      <c r="M28" s="52">
        <v>4593</v>
      </c>
      <c r="N28" s="52">
        <v>5224</v>
      </c>
      <c r="O28" s="52">
        <v>5873</v>
      </c>
      <c r="P28" s="52">
        <v>4233</v>
      </c>
      <c r="Q28" s="52">
        <v>5170</v>
      </c>
      <c r="R28" s="52">
        <v>5887</v>
      </c>
      <c r="S28" s="52">
        <v>6068</v>
      </c>
      <c r="T28" s="52">
        <v>7269</v>
      </c>
      <c r="U28" s="52">
        <v>9220</v>
      </c>
      <c r="V28" s="52">
        <v>6839</v>
      </c>
      <c r="W28" s="52">
        <v>6054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517</v>
      </c>
      <c r="D30" s="52">
        <v>516</v>
      </c>
      <c r="E30" s="52">
        <v>520</v>
      </c>
      <c r="F30" s="52">
        <v>523</v>
      </c>
      <c r="G30" s="52">
        <v>533</v>
      </c>
      <c r="H30" s="52">
        <v>548</v>
      </c>
      <c r="I30" s="52">
        <v>266</v>
      </c>
      <c r="J30" s="52">
        <v>215</v>
      </c>
      <c r="K30" s="52">
        <v>221</v>
      </c>
      <c r="L30" s="52">
        <v>246</v>
      </c>
      <c r="M30" s="52">
        <v>272</v>
      </c>
      <c r="N30" s="52">
        <v>325</v>
      </c>
      <c r="O30" s="52">
        <v>367</v>
      </c>
      <c r="P30" s="52">
        <v>250</v>
      </c>
      <c r="Q30" s="52">
        <v>335</v>
      </c>
      <c r="R30" s="52">
        <v>440</v>
      </c>
      <c r="S30" s="52">
        <v>577</v>
      </c>
      <c r="T30" s="52">
        <v>851</v>
      </c>
      <c r="U30" s="52">
        <v>1402</v>
      </c>
      <c r="V30" s="52">
        <v>1215</v>
      </c>
      <c r="W30" s="52">
        <v>1242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11410</v>
      </c>
      <c r="D31" s="36">
        <v>11420</v>
      </c>
      <c r="E31" s="36">
        <v>11479</v>
      </c>
      <c r="F31" s="36">
        <v>11611</v>
      </c>
      <c r="G31" s="36">
        <v>11877</v>
      </c>
      <c r="H31" s="36">
        <v>12371</v>
      </c>
      <c r="I31" s="36">
        <v>6365</v>
      </c>
      <c r="J31" s="36">
        <v>5812</v>
      </c>
      <c r="K31" s="36">
        <v>5963</v>
      </c>
      <c r="L31" s="36">
        <v>6268</v>
      </c>
      <c r="M31" s="36">
        <v>6825</v>
      </c>
      <c r="N31" s="36">
        <v>7706</v>
      </c>
      <c r="O31" s="36">
        <v>7880</v>
      </c>
      <c r="P31" s="36">
        <v>5228</v>
      </c>
      <c r="Q31" s="36">
        <v>6230</v>
      </c>
      <c r="R31" s="36">
        <v>7606</v>
      </c>
      <c r="S31" s="36">
        <v>8460</v>
      </c>
      <c r="T31" s="36">
        <v>9787</v>
      </c>
      <c r="U31" s="36">
        <v>11789</v>
      </c>
      <c r="V31" s="36">
        <v>8675</v>
      </c>
      <c r="W31" s="36">
        <v>7234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4134</v>
      </c>
      <c r="I35" s="52">
        <v>4092</v>
      </c>
      <c r="J35" s="52">
        <v>6278</v>
      </c>
      <c r="K35" s="52">
        <v>6864</v>
      </c>
      <c r="L35" s="52">
        <v>7643</v>
      </c>
      <c r="M35" s="52">
        <v>9053</v>
      </c>
      <c r="N35" s="52">
        <v>9308</v>
      </c>
      <c r="O35" s="52">
        <v>10575</v>
      </c>
      <c r="P35" s="52">
        <v>5488</v>
      </c>
      <c r="Q35" s="52">
        <v>2221</v>
      </c>
      <c r="R35" s="52">
        <v>296</v>
      </c>
      <c r="S35" s="52">
        <v>726</v>
      </c>
      <c r="T35" s="52">
        <v>1</v>
      </c>
      <c r="U35" s="52">
        <v>2</v>
      </c>
      <c r="V35" s="52">
        <v>0</v>
      </c>
      <c r="W35" s="52">
        <v>1625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2154</v>
      </c>
      <c r="D37" s="52">
        <v>1544</v>
      </c>
      <c r="E37" s="52">
        <v>138</v>
      </c>
      <c r="F37" s="52">
        <v>92</v>
      </c>
      <c r="G37" s="52">
        <v>194</v>
      </c>
      <c r="H37" s="52">
        <v>829</v>
      </c>
      <c r="I37" s="52">
        <v>1649</v>
      </c>
      <c r="J37" s="52">
        <v>1233</v>
      </c>
      <c r="K37" s="52">
        <v>2461</v>
      </c>
      <c r="L37" s="52">
        <v>2883</v>
      </c>
      <c r="M37" s="52">
        <v>2993</v>
      </c>
      <c r="N37" s="52">
        <v>3543</v>
      </c>
      <c r="O37" s="52">
        <v>3732</v>
      </c>
      <c r="P37" s="52">
        <v>4036</v>
      </c>
      <c r="Q37" s="52">
        <v>3629</v>
      </c>
      <c r="R37" s="52">
        <v>2291</v>
      </c>
      <c r="S37" s="52">
        <v>1952</v>
      </c>
      <c r="T37" s="52">
        <v>1890</v>
      </c>
      <c r="U37" s="52">
        <v>1497</v>
      </c>
      <c r="V37" s="52">
        <v>1498</v>
      </c>
      <c r="W37" s="52">
        <v>1648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51</v>
      </c>
      <c r="D39" s="52">
        <v>3</v>
      </c>
      <c r="E39" s="52">
        <v>59</v>
      </c>
      <c r="F39" s="52">
        <v>66</v>
      </c>
      <c r="G39" s="52">
        <v>57</v>
      </c>
      <c r="H39" s="52">
        <v>46</v>
      </c>
      <c r="I39" s="52">
        <v>9</v>
      </c>
      <c r="J39" s="52">
        <v>17</v>
      </c>
      <c r="K39" s="52">
        <v>24</v>
      </c>
      <c r="L39" s="52">
        <v>30</v>
      </c>
      <c r="M39" s="52">
        <v>37</v>
      </c>
      <c r="N39" s="52">
        <v>42</v>
      </c>
      <c r="O39" s="52">
        <v>81</v>
      </c>
      <c r="P39" s="52">
        <v>61</v>
      </c>
      <c r="Q39" s="52">
        <v>28</v>
      </c>
      <c r="R39" s="52">
        <v>20</v>
      </c>
      <c r="S39" s="52">
        <v>35</v>
      </c>
      <c r="T39" s="52">
        <v>30</v>
      </c>
      <c r="U39" s="52">
        <v>26</v>
      </c>
      <c r="V39" s="52">
        <v>44</v>
      </c>
      <c r="W39" s="52">
        <v>37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1</v>
      </c>
      <c r="D40" s="52">
        <v>0</v>
      </c>
      <c r="E40" s="52">
        <v>1</v>
      </c>
      <c r="F40" s="52">
        <v>0</v>
      </c>
      <c r="G40" s="52">
        <v>1</v>
      </c>
      <c r="H40" s="52">
        <v>1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2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1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1628</v>
      </c>
      <c r="D41" s="52">
        <v>97</v>
      </c>
      <c r="E41" s="52">
        <v>1728</v>
      </c>
      <c r="F41" s="52">
        <v>4288</v>
      </c>
      <c r="G41" s="52">
        <v>3750</v>
      </c>
      <c r="H41" s="52">
        <v>3733</v>
      </c>
      <c r="I41" s="52">
        <v>158</v>
      </c>
      <c r="J41" s="52">
        <v>529</v>
      </c>
      <c r="K41" s="52">
        <v>2347</v>
      </c>
      <c r="L41" s="52">
        <v>2361</v>
      </c>
      <c r="M41" s="52">
        <v>3690</v>
      </c>
      <c r="N41" s="52">
        <v>3863</v>
      </c>
      <c r="O41" s="52">
        <v>4699</v>
      </c>
      <c r="P41" s="52">
        <v>2705</v>
      </c>
      <c r="Q41" s="52">
        <v>702</v>
      </c>
      <c r="R41" s="52">
        <v>1318</v>
      </c>
      <c r="S41" s="52">
        <v>1738</v>
      </c>
      <c r="T41" s="52">
        <v>651</v>
      </c>
      <c r="U41" s="52">
        <v>905</v>
      </c>
      <c r="V41" s="52">
        <v>1177</v>
      </c>
      <c r="W41" s="52">
        <v>3419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3565</v>
      </c>
      <c r="D42" s="52">
        <v>128</v>
      </c>
      <c r="E42" s="52">
        <v>3705</v>
      </c>
      <c r="F42" s="52">
        <v>4958</v>
      </c>
      <c r="G42" s="52">
        <v>6375</v>
      </c>
      <c r="H42" s="52">
        <v>7433</v>
      </c>
      <c r="I42" s="52">
        <v>4599</v>
      </c>
      <c r="J42" s="52">
        <v>5785</v>
      </c>
      <c r="K42" s="52">
        <v>4688</v>
      </c>
      <c r="L42" s="52">
        <v>5734</v>
      </c>
      <c r="M42" s="52">
        <v>6318</v>
      </c>
      <c r="N42" s="52">
        <v>7211</v>
      </c>
      <c r="O42" s="52">
        <v>8845</v>
      </c>
      <c r="P42" s="52">
        <v>7544</v>
      </c>
      <c r="Q42" s="52">
        <v>7052</v>
      </c>
      <c r="R42" s="52">
        <v>5593</v>
      </c>
      <c r="S42" s="52">
        <v>6070</v>
      </c>
      <c r="T42" s="52">
        <v>4978</v>
      </c>
      <c r="U42" s="52">
        <v>2385</v>
      </c>
      <c r="V42" s="52">
        <v>3795</v>
      </c>
      <c r="W42" s="52">
        <v>5487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168</v>
      </c>
      <c r="D44" s="52">
        <v>5</v>
      </c>
      <c r="E44" s="52">
        <v>166</v>
      </c>
      <c r="F44" s="52">
        <v>305</v>
      </c>
      <c r="G44" s="52">
        <v>413</v>
      </c>
      <c r="H44" s="52">
        <v>524</v>
      </c>
      <c r="I44" s="52">
        <v>238</v>
      </c>
      <c r="J44" s="52">
        <v>292</v>
      </c>
      <c r="K44" s="52">
        <v>279</v>
      </c>
      <c r="L44" s="52">
        <v>319</v>
      </c>
      <c r="M44" s="52">
        <v>500</v>
      </c>
      <c r="N44" s="52">
        <v>754</v>
      </c>
      <c r="O44" s="52">
        <v>1950</v>
      </c>
      <c r="P44" s="52">
        <v>1541</v>
      </c>
      <c r="Q44" s="52">
        <v>1090</v>
      </c>
      <c r="R44" s="52">
        <v>786</v>
      </c>
      <c r="S44" s="52">
        <v>1393</v>
      </c>
      <c r="T44" s="52">
        <v>1602</v>
      </c>
      <c r="U44" s="52">
        <v>971</v>
      </c>
      <c r="V44" s="52">
        <v>1545</v>
      </c>
      <c r="W44" s="52">
        <v>2157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5078</v>
      </c>
      <c r="D45" s="36">
        <v>222</v>
      </c>
      <c r="E45" s="36">
        <v>5328</v>
      </c>
      <c r="F45" s="36">
        <v>9005</v>
      </c>
      <c r="G45" s="36">
        <v>9774</v>
      </c>
      <c r="H45" s="36">
        <v>10691</v>
      </c>
      <c r="I45" s="36">
        <v>4521</v>
      </c>
      <c r="J45" s="36">
        <v>6042</v>
      </c>
      <c r="K45" s="36">
        <v>6778</v>
      </c>
      <c r="L45" s="36">
        <v>7807</v>
      </c>
      <c r="M45" s="36">
        <v>9548</v>
      </c>
      <c r="N45" s="36">
        <v>10365</v>
      </c>
      <c r="O45" s="36">
        <v>11669</v>
      </c>
      <c r="P45" s="36">
        <v>8764</v>
      </c>
      <c r="Q45" s="36">
        <v>6705</v>
      </c>
      <c r="R45" s="36">
        <v>6140</v>
      </c>
      <c r="S45" s="36">
        <v>6451</v>
      </c>
      <c r="T45" s="36">
        <v>4074</v>
      </c>
      <c r="U45" s="36">
        <v>2348</v>
      </c>
      <c r="V45" s="36">
        <v>3466</v>
      </c>
      <c r="W45" s="36">
        <v>6775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1196</v>
      </c>
      <c r="I49" s="52">
        <v>1235</v>
      </c>
      <c r="J49" s="52">
        <v>2058</v>
      </c>
      <c r="K49" s="52">
        <v>2240</v>
      </c>
      <c r="L49" s="52">
        <v>2062</v>
      </c>
      <c r="M49" s="52">
        <v>2362</v>
      </c>
      <c r="N49" s="52">
        <v>2175</v>
      </c>
      <c r="O49" s="52">
        <v>3619</v>
      </c>
      <c r="P49" s="52">
        <v>3272</v>
      </c>
      <c r="Q49" s="52">
        <v>1096</v>
      </c>
      <c r="R49" s="52">
        <v>112</v>
      </c>
      <c r="S49" s="52">
        <v>194</v>
      </c>
      <c r="T49" s="52">
        <v>0</v>
      </c>
      <c r="U49" s="52">
        <v>0</v>
      </c>
      <c r="V49" s="52">
        <v>0</v>
      </c>
      <c r="W49" s="52">
        <v>481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296</v>
      </c>
      <c r="I51" s="52">
        <v>123</v>
      </c>
      <c r="J51" s="52">
        <v>45</v>
      </c>
      <c r="K51" s="52">
        <v>371</v>
      </c>
      <c r="L51" s="52">
        <v>368</v>
      </c>
      <c r="M51" s="52">
        <v>441</v>
      </c>
      <c r="N51" s="52">
        <v>669</v>
      </c>
      <c r="O51" s="52">
        <v>509</v>
      </c>
      <c r="P51" s="52">
        <v>466</v>
      </c>
      <c r="Q51" s="52">
        <v>186</v>
      </c>
      <c r="R51" s="52">
        <v>25</v>
      </c>
      <c r="S51" s="52">
        <v>60</v>
      </c>
      <c r="T51" s="52">
        <v>0</v>
      </c>
      <c r="U51" s="52">
        <v>0</v>
      </c>
      <c r="V51" s="52">
        <v>0</v>
      </c>
      <c r="W51" s="52">
        <v>122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5</v>
      </c>
      <c r="I53" s="52">
        <v>2</v>
      </c>
      <c r="J53" s="52">
        <v>6</v>
      </c>
      <c r="K53" s="52">
        <v>8</v>
      </c>
      <c r="L53" s="52">
        <v>8</v>
      </c>
      <c r="M53" s="52">
        <v>9</v>
      </c>
      <c r="N53" s="52">
        <v>8</v>
      </c>
      <c r="O53" s="52">
        <v>22</v>
      </c>
      <c r="P53" s="52">
        <v>20</v>
      </c>
      <c r="Q53" s="52">
        <v>4</v>
      </c>
      <c r="R53" s="52">
        <v>0</v>
      </c>
      <c r="S53" s="52">
        <v>1</v>
      </c>
      <c r="T53" s="52">
        <v>0</v>
      </c>
      <c r="U53" s="52">
        <v>0</v>
      </c>
      <c r="V53" s="52">
        <v>0</v>
      </c>
      <c r="W53" s="52">
        <v>3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1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398</v>
      </c>
      <c r="I55" s="52">
        <v>41</v>
      </c>
      <c r="J55" s="52">
        <v>172</v>
      </c>
      <c r="K55" s="52">
        <v>745</v>
      </c>
      <c r="L55" s="52">
        <v>599</v>
      </c>
      <c r="M55" s="52">
        <v>868</v>
      </c>
      <c r="N55" s="52">
        <v>756</v>
      </c>
      <c r="O55" s="52">
        <v>1248</v>
      </c>
      <c r="P55" s="52">
        <v>858</v>
      </c>
      <c r="Q55" s="52">
        <v>99</v>
      </c>
      <c r="R55" s="52">
        <v>21</v>
      </c>
      <c r="S55" s="52">
        <v>43</v>
      </c>
      <c r="T55" s="52">
        <v>0</v>
      </c>
      <c r="U55" s="52">
        <v>0</v>
      </c>
      <c r="V55" s="52">
        <v>0</v>
      </c>
      <c r="W55" s="52">
        <v>184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793</v>
      </c>
      <c r="I56" s="52">
        <v>1192</v>
      </c>
      <c r="J56" s="52">
        <v>1880</v>
      </c>
      <c r="K56" s="52">
        <v>1487</v>
      </c>
      <c r="L56" s="52">
        <v>1455</v>
      </c>
      <c r="M56" s="52">
        <v>1485</v>
      </c>
      <c r="N56" s="52">
        <v>1411</v>
      </c>
      <c r="O56" s="52">
        <v>2348</v>
      </c>
      <c r="P56" s="52">
        <v>2394</v>
      </c>
      <c r="Q56" s="52">
        <v>993</v>
      </c>
      <c r="R56" s="52">
        <v>91</v>
      </c>
      <c r="S56" s="52">
        <v>150</v>
      </c>
      <c r="T56" s="52">
        <v>0</v>
      </c>
      <c r="U56" s="52">
        <v>0</v>
      </c>
      <c r="V56" s="52">
        <v>0</v>
      </c>
      <c r="W56" s="52">
        <v>294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56</v>
      </c>
      <c r="I58" s="52">
        <v>62</v>
      </c>
      <c r="J58" s="52">
        <v>95</v>
      </c>
      <c r="K58" s="52">
        <v>88</v>
      </c>
      <c r="L58" s="52">
        <v>81</v>
      </c>
      <c r="M58" s="52">
        <v>118</v>
      </c>
      <c r="N58" s="52">
        <v>148</v>
      </c>
      <c r="O58" s="52">
        <v>519</v>
      </c>
      <c r="P58" s="52">
        <v>491</v>
      </c>
      <c r="Q58" s="52">
        <v>154</v>
      </c>
      <c r="R58" s="52">
        <v>13</v>
      </c>
      <c r="S58" s="52">
        <v>35</v>
      </c>
      <c r="T58" s="52">
        <v>0</v>
      </c>
      <c r="U58" s="52">
        <v>0</v>
      </c>
      <c r="V58" s="52">
        <v>0</v>
      </c>
      <c r="W58" s="52">
        <v>117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1140</v>
      </c>
      <c r="I59" s="36">
        <v>1173</v>
      </c>
      <c r="J59" s="36">
        <v>1963</v>
      </c>
      <c r="K59" s="36">
        <v>2152</v>
      </c>
      <c r="L59" s="36">
        <v>1981</v>
      </c>
      <c r="M59" s="36">
        <v>2244</v>
      </c>
      <c r="N59" s="36">
        <v>2027</v>
      </c>
      <c r="O59" s="36">
        <v>3100</v>
      </c>
      <c r="P59" s="36">
        <v>2781</v>
      </c>
      <c r="Q59" s="36">
        <v>942</v>
      </c>
      <c r="R59" s="36">
        <v>99</v>
      </c>
      <c r="S59" s="36">
        <v>159</v>
      </c>
      <c r="T59" s="36">
        <v>0</v>
      </c>
      <c r="U59" s="36">
        <v>0</v>
      </c>
      <c r="V59" s="36">
        <v>0</v>
      </c>
      <c r="W59" s="36">
        <v>364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2938</v>
      </c>
      <c r="I63" s="52">
        <v>2857</v>
      </c>
      <c r="J63" s="52">
        <v>4220</v>
      </c>
      <c r="K63" s="52">
        <v>4624</v>
      </c>
      <c r="L63" s="52">
        <v>5581</v>
      </c>
      <c r="M63" s="52">
        <v>6691</v>
      </c>
      <c r="N63" s="52">
        <v>7133</v>
      </c>
      <c r="O63" s="52">
        <v>6956</v>
      </c>
      <c r="P63" s="52">
        <v>2216</v>
      </c>
      <c r="Q63" s="52">
        <v>1125</v>
      </c>
      <c r="R63" s="52">
        <v>184</v>
      </c>
      <c r="S63" s="52">
        <v>532</v>
      </c>
      <c r="T63" s="52">
        <v>1</v>
      </c>
      <c r="U63" s="52">
        <v>2</v>
      </c>
      <c r="V63" s="52">
        <v>0</v>
      </c>
      <c r="W63" s="52">
        <v>1144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2154</v>
      </c>
      <c r="D65" s="52">
        <v>1544</v>
      </c>
      <c r="E65" s="52">
        <v>138</v>
      </c>
      <c r="F65" s="52">
        <v>92</v>
      </c>
      <c r="G65" s="52">
        <v>194</v>
      </c>
      <c r="H65" s="52">
        <v>533</v>
      </c>
      <c r="I65" s="52">
        <v>1526</v>
      </c>
      <c r="J65" s="52">
        <v>1188</v>
      </c>
      <c r="K65" s="52">
        <v>2090</v>
      </c>
      <c r="L65" s="52">
        <v>2515</v>
      </c>
      <c r="M65" s="52">
        <v>2552</v>
      </c>
      <c r="N65" s="52">
        <v>2874</v>
      </c>
      <c r="O65" s="52">
        <v>3223</v>
      </c>
      <c r="P65" s="52">
        <v>3570</v>
      </c>
      <c r="Q65" s="52">
        <v>3443</v>
      </c>
      <c r="R65" s="52">
        <v>2266</v>
      </c>
      <c r="S65" s="52">
        <v>1892</v>
      </c>
      <c r="T65" s="52">
        <v>1890</v>
      </c>
      <c r="U65" s="52">
        <v>1497</v>
      </c>
      <c r="V65" s="52">
        <v>1498</v>
      </c>
      <c r="W65" s="52">
        <v>1526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51</v>
      </c>
      <c r="D67" s="52">
        <f t="shared" si="0"/>
        <v>3</v>
      </c>
      <c r="E67" s="52">
        <f t="shared" si="0"/>
        <v>59</v>
      </c>
      <c r="F67" s="52">
        <f t="shared" si="0"/>
        <v>66</v>
      </c>
      <c r="G67" s="52">
        <f t="shared" si="0"/>
        <v>57</v>
      </c>
      <c r="H67" s="52">
        <f t="shared" si="0"/>
        <v>41</v>
      </c>
      <c r="I67" s="52">
        <f t="shared" si="0"/>
        <v>7</v>
      </c>
      <c r="J67" s="52">
        <f t="shared" si="0"/>
        <v>11</v>
      </c>
      <c r="K67" s="52">
        <f t="shared" si="0"/>
        <v>16</v>
      </c>
      <c r="L67" s="52">
        <f t="shared" si="0"/>
        <v>22</v>
      </c>
      <c r="M67" s="52">
        <f t="shared" si="0"/>
        <v>28</v>
      </c>
      <c r="N67" s="52">
        <f t="shared" si="0"/>
        <v>34</v>
      </c>
      <c r="O67" s="52">
        <f t="shared" si="0"/>
        <v>59</v>
      </c>
      <c r="P67" s="52">
        <f t="shared" si="0"/>
        <v>41</v>
      </c>
      <c r="Q67" s="52">
        <f t="shared" si="0"/>
        <v>24</v>
      </c>
      <c r="R67" s="52">
        <f t="shared" ref="R67:V67" si="1">R39-R53</f>
        <v>20</v>
      </c>
      <c r="S67" s="52">
        <f t="shared" si="1"/>
        <v>34</v>
      </c>
      <c r="T67" s="52">
        <f t="shared" si="1"/>
        <v>30</v>
      </c>
      <c r="U67" s="52">
        <f t="shared" si="1"/>
        <v>26</v>
      </c>
      <c r="V67" s="52">
        <f t="shared" si="1"/>
        <v>44</v>
      </c>
      <c r="W67" s="52">
        <f t="shared" ref="W67" si="2">W39-W53</f>
        <v>34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1</v>
      </c>
      <c r="D68" s="52">
        <f t="shared" si="3"/>
        <v>0</v>
      </c>
      <c r="E68" s="52">
        <f t="shared" si="3"/>
        <v>1</v>
      </c>
      <c r="F68" s="52">
        <f t="shared" si="3"/>
        <v>0</v>
      </c>
      <c r="G68" s="52">
        <f t="shared" si="3"/>
        <v>1</v>
      </c>
      <c r="H68" s="52">
        <f t="shared" si="3"/>
        <v>1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1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1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1628</v>
      </c>
      <c r="D69" s="52">
        <f t="shared" si="6"/>
        <v>97</v>
      </c>
      <c r="E69" s="52">
        <f t="shared" si="6"/>
        <v>1728</v>
      </c>
      <c r="F69" s="52">
        <f t="shared" si="6"/>
        <v>4288</v>
      </c>
      <c r="G69" s="52">
        <f t="shared" si="6"/>
        <v>3750</v>
      </c>
      <c r="H69" s="52">
        <f t="shared" si="6"/>
        <v>3335</v>
      </c>
      <c r="I69" s="52">
        <f t="shared" si="6"/>
        <v>117</v>
      </c>
      <c r="J69" s="52">
        <f t="shared" si="6"/>
        <v>357</v>
      </c>
      <c r="K69" s="52">
        <f t="shared" si="6"/>
        <v>1602</v>
      </c>
      <c r="L69" s="52">
        <f t="shared" si="6"/>
        <v>1762</v>
      </c>
      <c r="M69" s="52">
        <f t="shared" si="6"/>
        <v>2822</v>
      </c>
      <c r="N69" s="52">
        <f t="shared" si="6"/>
        <v>3107</v>
      </c>
      <c r="O69" s="52">
        <f t="shared" si="6"/>
        <v>3451</v>
      </c>
      <c r="P69" s="52">
        <f t="shared" si="6"/>
        <v>1847</v>
      </c>
      <c r="Q69" s="52">
        <f t="shared" si="6"/>
        <v>603</v>
      </c>
      <c r="R69" s="52">
        <f t="shared" ref="R69:V69" si="7">R41-R55</f>
        <v>1297</v>
      </c>
      <c r="S69" s="52">
        <f t="shared" si="7"/>
        <v>1695</v>
      </c>
      <c r="T69" s="52">
        <f t="shared" si="7"/>
        <v>651</v>
      </c>
      <c r="U69" s="52">
        <f t="shared" si="7"/>
        <v>905</v>
      </c>
      <c r="V69" s="52">
        <f t="shared" si="7"/>
        <v>1177</v>
      </c>
      <c r="W69" s="52">
        <f t="shared" ref="W69" si="8">W41-W55</f>
        <v>3235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3565</v>
      </c>
      <c r="D70" s="52">
        <f t="shared" si="9"/>
        <v>128</v>
      </c>
      <c r="E70" s="52">
        <f t="shared" si="9"/>
        <v>3705</v>
      </c>
      <c r="F70" s="52">
        <f t="shared" si="9"/>
        <v>4958</v>
      </c>
      <c r="G70" s="52">
        <f t="shared" si="9"/>
        <v>6375</v>
      </c>
      <c r="H70" s="52">
        <f t="shared" si="9"/>
        <v>6640</v>
      </c>
      <c r="I70" s="52">
        <f t="shared" si="9"/>
        <v>3407</v>
      </c>
      <c r="J70" s="52">
        <f t="shared" si="9"/>
        <v>3905</v>
      </c>
      <c r="K70" s="52">
        <f t="shared" si="9"/>
        <v>3201</v>
      </c>
      <c r="L70" s="52">
        <f t="shared" si="9"/>
        <v>4279</v>
      </c>
      <c r="M70" s="52">
        <f t="shared" si="9"/>
        <v>4833</v>
      </c>
      <c r="N70" s="52">
        <f t="shared" si="9"/>
        <v>5800</v>
      </c>
      <c r="O70" s="52">
        <f t="shared" si="9"/>
        <v>6497</v>
      </c>
      <c r="P70" s="52">
        <f t="shared" si="9"/>
        <v>5150</v>
      </c>
      <c r="Q70" s="52">
        <f t="shared" si="9"/>
        <v>6059</v>
      </c>
      <c r="R70" s="52">
        <f t="shared" ref="R70:V70" si="10">R42-R56</f>
        <v>5502</v>
      </c>
      <c r="S70" s="52">
        <f t="shared" si="10"/>
        <v>5920</v>
      </c>
      <c r="T70" s="52">
        <f t="shared" si="10"/>
        <v>4978</v>
      </c>
      <c r="U70" s="52">
        <f t="shared" si="10"/>
        <v>2385</v>
      </c>
      <c r="V70" s="52">
        <f t="shared" si="10"/>
        <v>3795</v>
      </c>
      <c r="W70" s="52">
        <f t="shared" ref="W70" si="11">W42-W56</f>
        <v>5193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168</v>
      </c>
      <c r="D72" s="52">
        <v>5</v>
      </c>
      <c r="E72" s="52">
        <v>166</v>
      </c>
      <c r="F72" s="52">
        <v>305</v>
      </c>
      <c r="G72" s="52">
        <v>413</v>
      </c>
      <c r="H72" s="52">
        <v>468</v>
      </c>
      <c r="I72" s="52">
        <v>176</v>
      </c>
      <c r="J72" s="52">
        <v>197</v>
      </c>
      <c r="K72" s="52">
        <v>191</v>
      </c>
      <c r="L72" s="52">
        <v>238</v>
      </c>
      <c r="M72" s="52">
        <v>382</v>
      </c>
      <c r="N72" s="52">
        <v>606</v>
      </c>
      <c r="O72" s="52">
        <v>1431</v>
      </c>
      <c r="P72" s="52">
        <v>1050</v>
      </c>
      <c r="Q72" s="52">
        <v>936</v>
      </c>
      <c r="R72" s="52">
        <v>773</v>
      </c>
      <c r="S72" s="52">
        <v>1358</v>
      </c>
      <c r="T72" s="52">
        <v>1602</v>
      </c>
      <c r="U72" s="52">
        <v>971</v>
      </c>
      <c r="V72" s="52">
        <v>1545</v>
      </c>
      <c r="W72" s="52">
        <v>2040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5078</v>
      </c>
      <c r="D73" s="36">
        <v>222</v>
      </c>
      <c r="E73" s="36">
        <v>5328</v>
      </c>
      <c r="F73" s="36">
        <v>9005</v>
      </c>
      <c r="G73" s="36">
        <v>9774</v>
      </c>
      <c r="H73" s="36">
        <v>9551</v>
      </c>
      <c r="I73" s="36">
        <v>3348</v>
      </c>
      <c r="J73" s="36">
        <v>4079</v>
      </c>
      <c r="K73" s="36">
        <v>4626</v>
      </c>
      <c r="L73" s="36">
        <v>5826</v>
      </c>
      <c r="M73" s="36">
        <v>7304</v>
      </c>
      <c r="N73" s="36">
        <v>8338</v>
      </c>
      <c r="O73" s="36">
        <v>8569</v>
      </c>
      <c r="P73" s="36">
        <v>5983</v>
      </c>
      <c r="Q73" s="36">
        <v>5763</v>
      </c>
      <c r="R73" s="36">
        <v>6041</v>
      </c>
      <c r="S73" s="36">
        <v>6292</v>
      </c>
      <c r="T73" s="36">
        <v>4074</v>
      </c>
      <c r="U73" s="36">
        <v>2348</v>
      </c>
      <c r="V73" s="36">
        <v>3466</v>
      </c>
      <c r="W73" s="36">
        <v>6411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728</v>
      </c>
      <c r="I79" s="52">
        <f>RES_hhdet_numvin!I26</f>
        <v>1350</v>
      </c>
      <c r="J79" s="52">
        <f>RES_hhdet_numvin!J26</f>
        <v>2911</v>
      </c>
      <c r="K79" s="52">
        <f>RES_hhdet_numvin!K26</f>
        <v>3941</v>
      </c>
      <c r="L79" s="52">
        <f>RES_hhdet_numvin!L26</f>
        <v>4771</v>
      </c>
      <c r="M79" s="52">
        <f>RES_hhdet_numvin!M26</f>
        <v>6016</v>
      </c>
      <c r="N79" s="52">
        <f>RES_hhdet_numvin!N26</f>
        <v>6414</v>
      </c>
      <c r="O79" s="52">
        <f>RES_hhdet_numvin!O26</f>
        <v>7461</v>
      </c>
      <c r="P79" s="52">
        <f>RES_hhdet_numvin!P26</f>
        <v>3930</v>
      </c>
      <c r="Q79" s="52">
        <f>RES_hhdet_numvin!Q26</f>
        <v>1605</v>
      </c>
      <c r="R79" s="52">
        <f>RES_hhdet_numvin!R26</f>
        <v>217</v>
      </c>
      <c r="S79" s="52">
        <f>RES_hhdet_numvin!S26</f>
        <v>530</v>
      </c>
      <c r="T79" s="52">
        <f>RES_hhdet_numvin!T26</f>
        <v>1</v>
      </c>
      <c r="U79" s="52">
        <f>RES_hhdet_numvin!U26</f>
        <v>2</v>
      </c>
      <c r="V79" s="52">
        <f>RES_hhdet_numvin!V26</f>
        <v>0</v>
      </c>
      <c r="W79" s="52">
        <f>RES_hhdet_numvin!W26</f>
        <v>1625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1326</v>
      </c>
      <c r="Q82" s="138">
        <f>RES_hhdet_numvin!Q29</f>
        <v>2108</v>
      </c>
      <c r="R82" s="138">
        <f>RES_hhdet_numvin!R29</f>
        <v>1704</v>
      </c>
      <c r="S82" s="138">
        <f>RES_hhdet_numvin!S29</f>
        <v>1683</v>
      </c>
      <c r="T82" s="138">
        <f>RES_hhdet_numvin!T29</f>
        <v>1745</v>
      </c>
      <c r="U82" s="138">
        <f>RES_hhdet_numvin!U29</f>
        <v>1477</v>
      </c>
      <c r="V82" s="138">
        <f>RES_hhdet_numvin!V29</f>
        <v>1498</v>
      </c>
      <c r="W82" s="138">
        <f>RES_hhdet_numvin!W29</f>
        <v>1648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20</v>
      </c>
      <c r="Q84" s="138">
        <f>RES_hhdet_numvin!Q31</f>
        <v>20</v>
      </c>
      <c r="R84" s="138">
        <f>RES_hhdet_numvin!R31</f>
        <v>17</v>
      </c>
      <c r="S84" s="138">
        <f>RES_hhdet_numvin!S31</f>
        <v>32</v>
      </c>
      <c r="T84" s="138">
        <f>RES_hhdet_numvin!T31</f>
        <v>28</v>
      </c>
      <c r="U84" s="138">
        <f>RES_hhdet_numvin!U31</f>
        <v>25</v>
      </c>
      <c r="V84" s="138">
        <f>RES_hhdet_numvin!V31</f>
        <v>44</v>
      </c>
      <c r="W84" s="138">
        <f>RES_hhdet_numvin!W31</f>
        <v>37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1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891</v>
      </c>
      <c r="Q88" s="138">
        <f>RES_hhdet_numvin!Q35</f>
        <v>413</v>
      </c>
      <c r="R88" s="138">
        <f>RES_hhdet_numvin!R35</f>
        <v>991</v>
      </c>
      <c r="S88" s="138">
        <f>RES_hhdet_numvin!S35</f>
        <v>1410</v>
      </c>
      <c r="T88" s="138">
        <f>RES_hhdet_numvin!T35</f>
        <v>580</v>
      </c>
      <c r="U88" s="138">
        <f>RES_hhdet_numvin!U35</f>
        <v>869</v>
      </c>
      <c r="V88" s="138">
        <f>RES_hhdet_numvin!V35</f>
        <v>1176</v>
      </c>
      <c r="W88" s="138">
        <f>RES_hhdet_numvin!W35</f>
        <v>3419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2484</v>
      </c>
      <c r="Q89" s="138">
        <f>RES_hhdet_numvin!Q36</f>
        <v>4077</v>
      </c>
      <c r="R89" s="138">
        <f>RES_hhdet_numvin!R36</f>
        <v>4152</v>
      </c>
      <c r="S89" s="138">
        <f>RES_hhdet_numvin!S36</f>
        <v>4864</v>
      </c>
      <c r="T89" s="138">
        <f>RES_hhdet_numvin!T36</f>
        <v>4384</v>
      </c>
      <c r="U89" s="138">
        <f>RES_hhdet_numvin!U36</f>
        <v>2292</v>
      </c>
      <c r="V89" s="138">
        <f>RES_hhdet_numvin!V36</f>
        <v>3789</v>
      </c>
      <c r="W89" s="138">
        <f>RES_hhdet_numvin!W36</f>
        <v>5487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506</v>
      </c>
      <c r="Q93" s="138">
        <f>RES_hhdet_numvin!Q40</f>
        <v>639</v>
      </c>
      <c r="R93" s="138">
        <f>RES_hhdet_numvin!R40</f>
        <v>595</v>
      </c>
      <c r="S93" s="138">
        <f>RES_hhdet_numvin!S40</f>
        <v>1134</v>
      </c>
      <c r="T93" s="138">
        <f>RES_hhdet_numvin!T40</f>
        <v>1419</v>
      </c>
      <c r="U93" s="138">
        <f>RES_hhdet_numvin!U40</f>
        <v>932</v>
      </c>
      <c r="V93" s="138">
        <f>RES_hhdet_numvin!V40</f>
        <v>1542</v>
      </c>
      <c r="W93" s="138">
        <f>RES_hhdet_numvin!W40</f>
        <v>2157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2887</v>
      </c>
      <c r="Q94" s="39">
        <f>RES_hhdet_numvin!Q41</f>
        <v>3880</v>
      </c>
      <c r="R94" s="39">
        <f>RES_hhdet_numvin!R41</f>
        <v>4556</v>
      </c>
      <c r="S94" s="39">
        <f>RES_hhdet_numvin!S41</f>
        <v>5174</v>
      </c>
      <c r="T94" s="39">
        <f>RES_hhdet_numvin!T41</f>
        <v>3595</v>
      </c>
      <c r="U94" s="39">
        <f>RES_hhdet_numvin!U41</f>
        <v>2250</v>
      </c>
      <c r="V94" s="39">
        <f>RES_hhdet_numvin!V41</f>
        <v>3461</v>
      </c>
      <c r="W94" s="39">
        <f>RES_hhdet_numvin!W41</f>
        <v>6775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70.299975126002977</v>
      </c>
      <c r="C98" s="117">
        <f t="shared" si="12"/>
        <v>70.642541874189448</v>
      </c>
      <c r="D98" s="117">
        <f t="shared" si="12"/>
        <v>54.045722141229966</v>
      </c>
      <c r="E98" s="117">
        <f t="shared" si="12"/>
        <v>54.934326683494653</v>
      </c>
      <c r="F98" s="117">
        <f t="shared" si="12"/>
        <v>56.345217057719609</v>
      </c>
      <c r="G98" s="117">
        <f t="shared" si="12"/>
        <v>53.200245311258989</v>
      </c>
      <c r="H98" s="117">
        <f t="shared" si="12"/>
        <v>50.625528782259359</v>
      </c>
      <c r="I98" s="117">
        <f t="shared" si="12"/>
        <v>46.341290636529202</v>
      </c>
      <c r="J98" s="117">
        <f t="shared" si="12"/>
        <v>46.121723574441596</v>
      </c>
      <c r="K98" s="117">
        <f t="shared" si="12"/>
        <v>38.725011608076215</v>
      </c>
      <c r="L98" s="117">
        <f t="shared" si="12"/>
        <v>44.25603497965232</v>
      </c>
      <c r="M98" s="117">
        <f t="shared" si="12"/>
        <v>39.756079491649764</v>
      </c>
      <c r="N98" s="117">
        <f t="shared" si="12"/>
        <v>24.463994525512774</v>
      </c>
      <c r="O98" s="117">
        <f t="shared" si="12"/>
        <v>50.36612840078957</v>
      </c>
      <c r="P98" s="117">
        <f t="shared" si="12"/>
        <v>74.46992993266862</v>
      </c>
      <c r="Q98" s="117">
        <f t="shared" si="12"/>
        <v>68.145625963793634</v>
      </c>
      <c r="R98" s="117">
        <f t="shared" ref="R98:V98" si="13">R99+R102+R104+R113</f>
        <v>66.011104031222629</v>
      </c>
      <c r="S98" s="117">
        <f t="shared" si="13"/>
        <v>65.111537230121797</v>
      </c>
      <c r="T98" s="117">
        <f t="shared" si="13"/>
        <v>47.509570016197202</v>
      </c>
      <c r="U98" s="117">
        <f t="shared" si="13"/>
        <v>34.354419663204602</v>
      </c>
      <c r="V98" s="117">
        <f t="shared" si="13"/>
        <v>19.399485499642442</v>
      </c>
      <c r="W98" s="117">
        <f t="shared" ref="W98" si="14">W99+W102+W104+W113</f>
        <v>44.155838182523169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55.410734896827229</v>
      </c>
      <c r="C99" s="122">
        <f t="shared" si="15"/>
        <v>56.816602293363175</v>
      </c>
      <c r="D99" s="122">
        <f t="shared" si="15"/>
        <v>41.993611967445716</v>
      </c>
      <c r="E99" s="122">
        <f t="shared" si="15"/>
        <v>43.991049689408911</v>
      </c>
      <c r="F99" s="122">
        <f t="shared" si="15"/>
        <v>46.286497733362609</v>
      </c>
      <c r="G99" s="122">
        <f t="shared" si="15"/>
        <v>43.983035829590406</v>
      </c>
      <c r="H99" s="122">
        <f t="shared" si="15"/>
        <v>41.651137327571043</v>
      </c>
      <c r="I99" s="122">
        <f t="shared" si="15"/>
        <v>37.685149636061944</v>
      </c>
      <c r="J99" s="122">
        <f t="shared" si="15"/>
        <v>37.121422486911548</v>
      </c>
      <c r="K99" s="122">
        <f t="shared" si="15"/>
        <v>29.173922631689425</v>
      </c>
      <c r="L99" s="122">
        <f t="shared" si="15"/>
        <v>34.213895551257195</v>
      </c>
      <c r="M99" s="122">
        <f t="shared" si="15"/>
        <v>29.156179077313421</v>
      </c>
      <c r="N99" s="122">
        <f t="shared" si="15"/>
        <v>12.3998427192425</v>
      </c>
      <c r="O99" s="122">
        <f t="shared" si="15"/>
        <v>37.54552314940122</v>
      </c>
      <c r="P99" s="122">
        <f t="shared" si="15"/>
        <v>60.744079843713813</v>
      </c>
      <c r="Q99" s="122">
        <f t="shared" si="15"/>
        <v>53.637752197895288</v>
      </c>
      <c r="R99" s="122">
        <f t="shared" ref="R99:V99" si="16">SUM(R100:R101)</f>
        <v>50.662970938900962</v>
      </c>
      <c r="S99" s="122">
        <f t="shared" si="16"/>
        <v>50.002206562002605</v>
      </c>
      <c r="T99" s="122">
        <f t="shared" si="16"/>
        <v>34.396359361887072</v>
      </c>
      <c r="U99" s="122">
        <f t="shared" si="16"/>
        <v>22.628238796500661</v>
      </c>
      <c r="V99" s="122">
        <f t="shared" si="16"/>
        <v>8.7236921601708115</v>
      </c>
      <c r="W99" s="122">
        <f t="shared" ref="W99" si="17">SUM(W100:W101)</f>
        <v>33.370968418978684</v>
      </c>
      <c r="DA99" s="130" t="s">
        <v>1592</v>
      </c>
    </row>
    <row r="100" spans="1:105" ht="12" customHeight="1" x14ac:dyDescent="0.25">
      <c r="A100" s="97" t="s">
        <v>74</v>
      </c>
      <c r="B100" s="98">
        <v>54.768997811356385</v>
      </c>
      <c r="C100" s="98">
        <v>56.185476798056378</v>
      </c>
      <c r="D100" s="98">
        <v>41.513413596861696</v>
      </c>
      <c r="E100" s="98">
        <v>43.516687038039052</v>
      </c>
      <c r="F100" s="98">
        <v>45.755193164349322</v>
      </c>
      <c r="G100" s="98">
        <v>43.485257884368949</v>
      </c>
      <c r="H100" s="98">
        <v>41.184223618311997</v>
      </c>
      <c r="I100" s="98">
        <v>37.281474082857663</v>
      </c>
      <c r="J100" s="98">
        <v>36.711104705232998</v>
      </c>
      <c r="K100" s="98">
        <v>28.824959096557841</v>
      </c>
      <c r="L100" s="98">
        <v>33.813463739946982</v>
      </c>
      <c r="M100" s="98">
        <v>28.802302674770527</v>
      </c>
      <c r="N100" s="98">
        <v>12.260178712270875</v>
      </c>
      <c r="O100" s="98">
        <v>37.062925960101921</v>
      </c>
      <c r="P100" s="98">
        <v>59.932622387214856</v>
      </c>
      <c r="Q100" s="98">
        <v>52.956912200248382</v>
      </c>
      <c r="R100" s="98">
        <v>50.022612509018266</v>
      </c>
      <c r="S100" s="98">
        <v>49.370470442097464</v>
      </c>
      <c r="T100" s="98">
        <v>33.962843886289704</v>
      </c>
      <c r="U100" s="98">
        <v>22.343520711765603</v>
      </c>
      <c r="V100" s="98">
        <v>8.614115609522818</v>
      </c>
      <c r="W100" s="98">
        <v>32.94871272378164</v>
      </c>
      <c r="DA100" s="63" t="s">
        <v>1593</v>
      </c>
    </row>
    <row r="101" spans="1:105" ht="12" customHeight="1" x14ac:dyDescent="0.25">
      <c r="A101" s="97" t="s">
        <v>53</v>
      </c>
      <c r="B101" s="98">
        <v>0.64173708547084052</v>
      </c>
      <c r="C101" s="98">
        <v>0.63112549530679396</v>
      </c>
      <c r="D101" s="98">
        <v>0.48019837058402337</v>
      </c>
      <c r="E101" s="98">
        <v>0.47436265136985573</v>
      </c>
      <c r="F101" s="98">
        <v>0.53130456901328404</v>
      </c>
      <c r="G101" s="98">
        <v>0.49777794522145868</v>
      </c>
      <c r="H101" s="98">
        <v>0.46691370925904618</v>
      </c>
      <c r="I101" s="98">
        <v>0.40367555320428</v>
      </c>
      <c r="J101" s="98">
        <v>0.41031778167855126</v>
      </c>
      <c r="K101" s="98">
        <v>0.34896353513158557</v>
      </c>
      <c r="L101" s="98">
        <v>0.40043181131021377</v>
      </c>
      <c r="M101" s="98">
        <v>0.35387640254289582</v>
      </c>
      <c r="N101" s="98">
        <v>0.13966400697162454</v>
      </c>
      <c r="O101" s="98">
        <v>0.48259718929929907</v>
      </c>
      <c r="P101" s="98">
        <v>0.81145745649895373</v>
      </c>
      <c r="Q101" s="98">
        <v>0.6808399976469055</v>
      </c>
      <c r="R101" s="98">
        <v>0.64035842988269331</v>
      </c>
      <c r="S101" s="98">
        <v>0.631736119905139</v>
      </c>
      <c r="T101" s="98">
        <v>0.43351547559736925</v>
      </c>
      <c r="U101" s="98">
        <v>0.28471808473505694</v>
      </c>
      <c r="V101" s="98">
        <v>0.10957655064799424</v>
      </c>
      <c r="W101" s="98">
        <v>0.42225569519704509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1.3236629634769532</v>
      </c>
      <c r="C102" s="122">
        <f t="shared" si="18"/>
        <v>1.6799683133496182</v>
      </c>
      <c r="D102" s="122">
        <f t="shared" si="18"/>
        <v>1.3223043925465947</v>
      </c>
      <c r="E102" s="122">
        <f t="shared" si="18"/>
        <v>1.5836476574824305</v>
      </c>
      <c r="F102" s="122">
        <f t="shared" si="18"/>
        <v>0.76884933967179103</v>
      </c>
      <c r="G102" s="122">
        <f t="shared" si="18"/>
        <v>0.61675763124576055</v>
      </c>
      <c r="H102" s="122">
        <f t="shared" si="18"/>
        <v>0.52458451466894385</v>
      </c>
      <c r="I102" s="122">
        <f t="shared" si="18"/>
        <v>0.76978055913420662</v>
      </c>
      <c r="J102" s="122">
        <f t="shared" si="18"/>
        <v>0.79298378373523692</v>
      </c>
      <c r="K102" s="122">
        <f t="shared" si="18"/>
        <v>0.63313648431065539</v>
      </c>
      <c r="L102" s="122">
        <f t="shared" si="18"/>
        <v>1.1007729381254479</v>
      </c>
      <c r="M102" s="122">
        <f t="shared" si="18"/>
        <v>1.2990706585992904</v>
      </c>
      <c r="N102" s="122">
        <f t="shared" si="18"/>
        <v>2.6023848522971584</v>
      </c>
      <c r="O102" s="122">
        <f t="shared" si="18"/>
        <v>1.734979612484306</v>
      </c>
      <c r="P102" s="122">
        <f t="shared" si="18"/>
        <v>1.5460764300005889</v>
      </c>
      <c r="Q102" s="122">
        <f t="shared" si="18"/>
        <v>2.1331677807487206</v>
      </c>
      <c r="R102" s="122">
        <f t="shared" si="18"/>
        <v>2.5617939157820127</v>
      </c>
      <c r="S102" s="122">
        <f t="shared" si="18"/>
        <v>2.5761899459203512</v>
      </c>
      <c r="T102" s="122">
        <f t="shared" si="18"/>
        <v>1.727323043096485</v>
      </c>
      <c r="U102" s="122">
        <f t="shared" si="18"/>
        <v>2.1691250559492263</v>
      </c>
      <c r="V102" s="122">
        <f t="shared" si="18"/>
        <v>1.6679139561725926</v>
      </c>
      <c r="W102" s="122">
        <f t="shared" si="18"/>
        <v>1.3720285721161392</v>
      </c>
      <c r="DA102" s="130" t="s">
        <v>1595</v>
      </c>
    </row>
    <row r="103" spans="1:105" ht="12" customHeight="1" x14ac:dyDescent="0.25">
      <c r="A103" s="97" t="s">
        <v>53</v>
      </c>
      <c r="B103" s="98">
        <v>1.3236629634769532</v>
      </c>
      <c r="C103" s="98">
        <v>1.6799683133496182</v>
      </c>
      <c r="D103" s="98">
        <v>1.3223043925465947</v>
      </c>
      <c r="E103" s="98">
        <v>1.5836476574824305</v>
      </c>
      <c r="F103" s="98">
        <v>0.76884933967179103</v>
      </c>
      <c r="G103" s="98">
        <v>0.61675763124576055</v>
      </c>
      <c r="H103" s="98">
        <v>0.52458451466894385</v>
      </c>
      <c r="I103" s="98">
        <v>0.76978055913420662</v>
      </c>
      <c r="J103" s="98">
        <v>0.79298378373523692</v>
      </c>
      <c r="K103" s="98">
        <v>0.63313648431065539</v>
      </c>
      <c r="L103" s="98">
        <v>1.1007729381254479</v>
      </c>
      <c r="M103" s="98">
        <v>1.2990706585992904</v>
      </c>
      <c r="N103" s="98">
        <v>2.6023848522971584</v>
      </c>
      <c r="O103" s="98">
        <v>1.734979612484306</v>
      </c>
      <c r="P103" s="98">
        <v>1.5460764300005889</v>
      </c>
      <c r="Q103" s="98">
        <v>2.1331677807487206</v>
      </c>
      <c r="R103" s="98">
        <v>2.5617939157820127</v>
      </c>
      <c r="S103" s="98">
        <v>2.5761899459203512</v>
      </c>
      <c r="T103" s="98">
        <v>1.727323043096485</v>
      </c>
      <c r="U103" s="98">
        <v>2.1691250559492263</v>
      </c>
      <c r="V103" s="98">
        <v>1.6679139561725926</v>
      </c>
      <c r="W103" s="98">
        <v>1.3720285721161392</v>
      </c>
      <c r="DA103" s="63" t="s">
        <v>1596</v>
      </c>
    </row>
    <row r="104" spans="1:105" ht="12" customHeight="1" x14ac:dyDescent="0.25">
      <c r="A104" s="121" t="s">
        <v>55</v>
      </c>
      <c r="B104" s="122">
        <v>9.220218907977582</v>
      </c>
      <c r="C104" s="122">
        <v>8.2855730409443673</v>
      </c>
      <c r="D104" s="122">
        <v>7.1011837151329109</v>
      </c>
      <c r="E104" s="122">
        <v>6.2476991058226261</v>
      </c>
      <c r="F104" s="122">
        <v>6.140225547955902</v>
      </c>
      <c r="G104" s="122">
        <v>5.6802605269416366</v>
      </c>
      <c r="H104" s="122">
        <v>5.5666680786991556</v>
      </c>
      <c r="I104" s="122">
        <v>5.2524942367152461</v>
      </c>
      <c r="J104" s="122">
        <v>5.5537015501537521</v>
      </c>
      <c r="K104" s="122">
        <v>6.0783721332193226</v>
      </c>
      <c r="L104" s="122">
        <v>6.1224752897763466</v>
      </c>
      <c r="M104" s="122">
        <v>6.4593179666993361</v>
      </c>
      <c r="N104" s="122">
        <v>6.5240963858230545</v>
      </c>
      <c r="O104" s="122">
        <v>7.4680090476794847</v>
      </c>
      <c r="P104" s="122">
        <v>8.1830225175082916</v>
      </c>
      <c r="Q104" s="122">
        <v>8.3447150981529958</v>
      </c>
      <c r="R104" s="122">
        <v>8.6280681699835888</v>
      </c>
      <c r="S104" s="122">
        <v>8.4574603388983771</v>
      </c>
      <c r="T104" s="122">
        <v>7.4905415067791079</v>
      </c>
      <c r="U104" s="122">
        <v>6.2147414690373788</v>
      </c>
      <c r="V104" s="122">
        <v>5.5648725035479645</v>
      </c>
      <c r="W104" s="122">
        <v>6.0267464389157706</v>
      </c>
      <c r="DA104" s="130" t="s">
        <v>1597</v>
      </c>
    </row>
    <row r="105" spans="1:105" ht="12" customHeight="1" x14ac:dyDescent="0.25">
      <c r="A105" s="97" t="s">
        <v>141</v>
      </c>
      <c r="B105" s="98">
        <v>9.1063232044082093E-2</v>
      </c>
      <c r="C105" s="98">
        <v>8.4873098143728828E-2</v>
      </c>
      <c r="D105" s="98">
        <v>7.4684121046504362E-2</v>
      </c>
      <c r="E105" s="98">
        <v>7.0128388147271487E-2</v>
      </c>
      <c r="F105" s="98">
        <v>6.7460913313531393E-2</v>
      </c>
      <c r="G105" s="98">
        <v>6.0587112777076887E-2</v>
      </c>
      <c r="H105" s="98">
        <v>5.3459513591762771E-2</v>
      </c>
      <c r="I105" s="98">
        <v>4.3686730600265677E-2</v>
      </c>
      <c r="J105" s="98">
        <v>4.2233886887445941E-2</v>
      </c>
      <c r="K105" s="98">
        <v>4.0591895316080498E-2</v>
      </c>
      <c r="L105" s="98">
        <v>3.5522513544675213E-2</v>
      </c>
      <c r="M105" s="98">
        <v>2.83632523286209E-2</v>
      </c>
      <c r="N105" s="98">
        <v>2.5241445291466401E-2</v>
      </c>
      <c r="O105" s="98">
        <v>4.6122778280557886E-2</v>
      </c>
      <c r="P105" s="98">
        <v>5.2683959212830131E-2</v>
      </c>
      <c r="Q105" s="98">
        <v>5.1060021311900738E-2</v>
      </c>
      <c r="R105" s="98">
        <v>4.8961887242155604E-2</v>
      </c>
      <c r="S105" s="98">
        <v>5.0627686756894663E-2</v>
      </c>
      <c r="T105" s="98">
        <v>4.7772337570578277E-2</v>
      </c>
      <c r="U105" s="98">
        <v>4.2440954374946181E-2</v>
      </c>
      <c r="V105" s="98">
        <v>4.0069274631301256E-2</v>
      </c>
      <c r="W105" s="98">
        <v>3.8220264701330366E-2</v>
      </c>
      <c r="DA105" s="63" t="s">
        <v>1598</v>
      </c>
    </row>
    <row r="106" spans="1:105" ht="12" customHeight="1" x14ac:dyDescent="0.25">
      <c r="A106" s="97" t="s">
        <v>140</v>
      </c>
      <c r="B106" s="98">
        <v>7.3001260629232889E-4</v>
      </c>
      <c r="C106" s="98">
        <v>7.2536779586996865E-4</v>
      </c>
      <c r="D106" s="98">
        <v>6.5512671216841432E-4</v>
      </c>
      <c r="E106" s="98">
        <v>6.5526018061358156E-4</v>
      </c>
      <c r="F106" s="98">
        <v>5.5886411692225634E-4</v>
      </c>
      <c r="G106" s="98">
        <v>5.6153114192156032E-4</v>
      </c>
      <c r="H106" s="98">
        <v>4.5195121971991622E-4</v>
      </c>
      <c r="I106" s="98">
        <v>4.3405227231731343E-4</v>
      </c>
      <c r="J106" s="98">
        <v>3.5304577393005542E-4</v>
      </c>
      <c r="K106" s="98">
        <v>3.7763925946311178E-4</v>
      </c>
      <c r="L106" s="98">
        <v>2.3878867385647494E-4</v>
      </c>
      <c r="M106" s="98">
        <v>1.9406547373997907E-4</v>
      </c>
      <c r="N106" s="98">
        <v>7.7832656970978632E-5</v>
      </c>
      <c r="O106" s="98">
        <v>2.570214065398638E-4</v>
      </c>
      <c r="P106" s="98">
        <v>2.5291648289506232E-4</v>
      </c>
      <c r="Q106" s="98">
        <v>2.3970525854458797E-4</v>
      </c>
      <c r="R106" s="98">
        <v>2.4123516810399184E-4</v>
      </c>
      <c r="S106" s="98">
        <v>2.5389794908182295E-4</v>
      </c>
      <c r="T106" s="98">
        <v>2.5439044672606343E-4</v>
      </c>
      <c r="U106" s="98">
        <v>2.5799460109314672E-4</v>
      </c>
      <c r="V106" s="98">
        <v>1.2883160218566162E-4</v>
      </c>
      <c r="W106" s="98">
        <v>1.3378044265838018E-4</v>
      </c>
      <c r="DA106" s="63" t="s">
        <v>1599</v>
      </c>
    </row>
    <row r="107" spans="1:105" ht="12" customHeight="1" x14ac:dyDescent="0.25">
      <c r="A107" s="100" t="s">
        <v>50</v>
      </c>
      <c r="B107" s="101">
        <v>2.3437871442884815E-4</v>
      </c>
      <c r="C107" s="101">
        <v>2.3047944334231123E-4</v>
      </c>
      <c r="D107" s="101">
        <v>2.1307714827182726E-4</v>
      </c>
      <c r="E107" s="101">
        <v>2.0697399968354975E-4</v>
      </c>
      <c r="F107" s="101">
        <v>1.7915499105563898E-4</v>
      </c>
      <c r="G107" s="101">
        <v>1.9927254306385952E-4</v>
      </c>
      <c r="H107" s="101">
        <v>1.4452468513131357E-4</v>
      </c>
      <c r="I107" s="101">
        <v>1.3896070419938745E-4</v>
      </c>
      <c r="J107" s="101">
        <v>1.1111156949167864E-4</v>
      </c>
      <c r="K107" s="101">
        <v>1.1922874826211327E-4</v>
      </c>
      <c r="L107" s="101">
        <v>7.4845646774137766E-5</v>
      </c>
      <c r="M107" s="101">
        <v>4.8881174875176299E-5</v>
      </c>
      <c r="N107" s="101">
        <v>1.4049297378890901E-6</v>
      </c>
      <c r="O107" s="101">
        <v>6.9150284083849706E-5</v>
      </c>
      <c r="P107" s="101">
        <v>6.6322632604075941E-5</v>
      </c>
      <c r="Q107" s="101">
        <v>5.9218814961493771E-5</v>
      </c>
      <c r="R107" s="101">
        <v>6.8263517109307394E-5</v>
      </c>
      <c r="S107" s="101">
        <v>7.3735423347249141E-5</v>
      </c>
      <c r="T107" s="101">
        <v>7.2353295264677091E-5</v>
      </c>
      <c r="U107" s="101">
        <v>7.1098263668883699E-5</v>
      </c>
      <c r="V107" s="101">
        <v>3.0199396836422098E-5</v>
      </c>
      <c r="W107" s="101">
        <v>3.2071816630849082E-5</v>
      </c>
      <c r="DA107" s="131" t="s">
        <v>1600</v>
      </c>
    </row>
    <row r="108" spans="1:105" ht="12" customHeight="1" x14ac:dyDescent="0.25">
      <c r="A108" s="103" t="s">
        <v>52</v>
      </c>
      <c r="B108" s="104">
        <v>4.9563389186348073E-4</v>
      </c>
      <c r="C108" s="104">
        <v>4.9488835252765742E-4</v>
      </c>
      <c r="D108" s="104">
        <v>4.4204956389658711E-4</v>
      </c>
      <c r="E108" s="104">
        <v>4.4828618093003175E-4</v>
      </c>
      <c r="F108" s="104">
        <v>3.7970912586661736E-4</v>
      </c>
      <c r="G108" s="104">
        <v>3.622585988577008E-4</v>
      </c>
      <c r="H108" s="104">
        <v>3.0742653458860263E-4</v>
      </c>
      <c r="I108" s="104">
        <v>2.9509156811792595E-4</v>
      </c>
      <c r="J108" s="104">
        <v>2.4193420443837678E-4</v>
      </c>
      <c r="K108" s="104">
        <v>2.5841051120099851E-4</v>
      </c>
      <c r="L108" s="104">
        <v>1.6394302708233719E-4</v>
      </c>
      <c r="M108" s="104">
        <v>1.4518429886480278E-4</v>
      </c>
      <c r="N108" s="104">
        <v>7.6427727233089536E-5</v>
      </c>
      <c r="O108" s="104">
        <v>1.8787112245601407E-4</v>
      </c>
      <c r="P108" s="104">
        <v>1.8659385029098636E-4</v>
      </c>
      <c r="Q108" s="104">
        <v>1.8048644358309421E-4</v>
      </c>
      <c r="R108" s="104">
        <v>1.7297165099468444E-4</v>
      </c>
      <c r="S108" s="104">
        <v>1.8016252573457381E-4</v>
      </c>
      <c r="T108" s="104">
        <v>1.8203715146138637E-4</v>
      </c>
      <c r="U108" s="104">
        <v>1.8689633742426304E-4</v>
      </c>
      <c r="V108" s="104">
        <v>9.8632205349239525E-5</v>
      </c>
      <c r="W108" s="104">
        <v>1.0170862602753111E-4</v>
      </c>
      <c r="DA108" s="132" t="s">
        <v>1601</v>
      </c>
    </row>
    <row r="109" spans="1:105" ht="12" customHeight="1" x14ac:dyDescent="0.25">
      <c r="A109" s="106" t="s">
        <v>122</v>
      </c>
      <c r="B109" s="101">
        <v>4.1388631602795733</v>
      </c>
      <c r="C109" s="101">
        <v>3.6882753511438953</v>
      </c>
      <c r="D109" s="101">
        <v>3.152362420952338</v>
      </c>
      <c r="E109" s="101">
        <v>2.74339349073969</v>
      </c>
      <c r="F109" s="101">
        <v>2.8150170374568861</v>
      </c>
      <c r="G109" s="101">
        <v>2.5974092761524545</v>
      </c>
      <c r="H109" s="101">
        <v>2.528609849018733</v>
      </c>
      <c r="I109" s="101">
        <v>2.1840994061209198</v>
      </c>
      <c r="J109" s="101">
        <v>2.0639969051729534</v>
      </c>
      <c r="K109" s="101">
        <v>2.2422778194990349</v>
      </c>
      <c r="L109" s="101">
        <v>2.1868879388589768</v>
      </c>
      <c r="M109" s="101">
        <v>2.3665555388244957</v>
      </c>
      <c r="N109" s="101">
        <v>2.4375428883629411</v>
      </c>
      <c r="O109" s="101">
        <v>2.8676034199673479</v>
      </c>
      <c r="P109" s="101">
        <v>3.1323372708204449</v>
      </c>
      <c r="Q109" s="101">
        <v>3.040155936726447</v>
      </c>
      <c r="R109" s="101">
        <v>3.0244985177889037</v>
      </c>
      <c r="S109" s="101">
        <v>2.8027652080410164</v>
      </c>
      <c r="T109" s="101">
        <v>2.2654475468247002</v>
      </c>
      <c r="U109" s="101">
        <v>1.7719985027113059</v>
      </c>
      <c r="V109" s="101">
        <v>1.456295571943711</v>
      </c>
      <c r="W109" s="101">
        <v>1.6907111319538273</v>
      </c>
      <c r="DA109" s="131" t="s">
        <v>1602</v>
      </c>
    </row>
    <row r="110" spans="1:105" ht="12" customHeight="1" x14ac:dyDescent="0.25">
      <c r="A110" s="107" t="s">
        <v>121</v>
      </c>
      <c r="B110" s="104">
        <v>4.9895625030476349</v>
      </c>
      <c r="C110" s="104">
        <v>4.5116992238608722</v>
      </c>
      <c r="D110" s="104">
        <v>3.8734820464219002</v>
      </c>
      <c r="E110" s="104">
        <v>3.4335219667550505</v>
      </c>
      <c r="F110" s="104">
        <v>3.2571887330685625</v>
      </c>
      <c r="G110" s="104">
        <v>3.0217026068701838</v>
      </c>
      <c r="H110" s="104">
        <v>2.9841467648689393</v>
      </c>
      <c r="I110" s="104">
        <v>3.0242740477217431</v>
      </c>
      <c r="J110" s="104">
        <v>3.4471177123194225</v>
      </c>
      <c r="K110" s="104">
        <v>3.7951247791447442</v>
      </c>
      <c r="L110" s="104">
        <v>3.8998260486988374</v>
      </c>
      <c r="M110" s="104">
        <v>4.0642051100724794</v>
      </c>
      <c r="N110" s="104">
        <v>4.0612342195116762</v>
      </c>
      <c r="O110" s="104">
        <v>4.554025828025039</v>
      </c>
      <c r="P110" s="104">
        <v>4.9977483709921211</v>
      </c>
      <c r="Q110" s="104">
        <v>5.2532594348561039</v>
      </c>
      <c r="R110" s="104">
        <v>5.554366529784426</v>
      </c>
      <c r="S110" s="104">
        <v>5.6038135461513843</v>
      </c>
      <c r="T110" s="104">
        <v>5.1770672319371034</v>
      </c>
      <c r="U110" s="104">
        <v>4.4000440173500337</v>
      </c>
      <c r="V110" s="104">
        <v>4.0683788253707664</v>
      </c>
      <c r="W110" s="104">
        <v>4.2976812618179547</v>
      </c>
      <c r="DA110" s="132" t="s">
        <v>1603</v>
      </c>
    </row>
    <row r="111" spans="1:105" ht="12" customHeight="1" x14ac:dyDescent="0.25">
      <c r="A111" s="108" t="s">
        <v>53</v>
      </c>
      <c r="B111" s="98">
        <v>1.482322447642046</v>
      </c>
      <c r="C111" s="98">
        <v>1.3273410431707067</v>
      </c>
      <c r="D111" s="98">
        <v>1.1644714814964363</v>
      </c>
      <c r="E111" s="98">
        <v>0.99896119755946533</v>
      </c>
      <c r="F111" s="98">
        <v>0.96085586992632632</v>
      </c>
      <c r="G111" s="98">
        <v>0.98764780939773078</v>
      </c>
      <c r="H111" s="98">
        <v>0.88151664051027245</v>
      </c>
      <c r="I111" s="98">
        <v>0.89909676838712316</v>
      </c>
      <c r="J111" s="98">
        <v>1.0068533788001985</v>
      </c>
      <c r="K111" s="98">
        <v>1.1149945171166911</v>
      </c>
      <c r="L111" s="98">
        <v>1.1503938070457487</v>
      </c>
      <c r="M111" s="98">
        <v>1.1712935674262479</v>
      </c>
      <c r="N111" s="98">
        <v>0.98755954006527114</v>
      </c>
      <c r="O111" s="98">
        <v>1.1877282289906141</v>
      </c>
      <c r="P111" s="98">
        <v>1.269198092420827</v>
      </c>
      <c r="Q111" s="98">
        <v>1.2656020590877468</v>
      </c>
      <c r="R111" s="98">
        <v>1.5273885535904399</v>
      </c>
      <c r="S111" s="98">
        <v>1.5641694595741722</v>
      </c>
      <c r="T111" s="98">
        <v>1.3931605378436649</v>
      </c>
      <c r="U111" s="98">
        <v>1.1335679168146227</v>
      </c>
      <c r="V111" s="98">
        <v>1.0192749963138277</v>
      </c>
      <c r="W111" s="98">
        <v>1.0865682183394652</v>
      </c>
      <c r="DA111" s="63" t="s">
        <v>1604</v>
      </c>
    </row>
    <row r="112" spans="1:105" ht="12" customHeight="1" x14ac:dyDescent="0.25">
      <c r="A112" s="108" t="s">
        <v>52</v>
      </c>
      <c r="B112" s="98">
        <v>3.5072400554055894</v>
      </c>
      <c r="C112" s="98">
        <v>3.1843581806901655</v>
      </c>
      <c r="D112" s="98">
        <v>2.7090105649254639</v>
      </c>
      <c r="E112" s="98">
        <v>2.4345607691955853</v>
      </c>
      <c r="F112" s="98">
        <v>2.2963328631422359</v>
      </c>
      <c r="G112" s="98">
        <v>2.0340547974724532</v>
      </c>
      <c r="H112" s="98">
        <v>2.1026301243586669</v>
      </c>
      <c r="I112" s="98">
        <v>2.1251772793346198</v>
      </c>
      <c r="J112" s="98">
        <v>2.4402643335192238</v>
      </c>
      <c r="K112" s="98">
        <v>2.6801302620280532</v>
      </c>
      <c r="L112" s="98">
        <v>2.7494322416530887</v>
      </c>
      <c r="M112" s="98">
        <v>2.8929115426462317</v>
      </c>
      <c r="N112" s="98">
        <v>3.0736746794464049</v>
      </c>
      <c r="O112" s="98">
        <v>3.3662975990344246</v>
      </c>
      <c r="P112" s="98">
        <v>3.7285502785712938</v>
      </c>
      <c r="Q112" s="98">
        <v>3.9876573757683573</v>
      </c>
      <c r="R112" s="98">
        <v>4.0269779761939857</v>
      </c>
      <c r="S112" s="98">
        <v>4.0396440865772121</v>
      </c>
      <c r="T112" s="98">
        <v>3.7839066940934387</v>
      </c>
      <c r="U112" s="98">
        <v>3.2664761005354115</v>
      </c>
      <c r="V112" s="98">
        <v>3.0491038290569383</v>
      </c>
      <c r="W112" s="98">
        <v>3.2111130434784898</v>
      </c>
      <c r="DA112" s="63" t="s">
        <v>1605</v>
      </c>
    </row>
    <row r="113" spans="1:105" ht="12" customHeight="1" x14ac:dyDescent="0.25">
      <c r="A113" s="121" t="s">
        <v>54</v>
      </c>
      <c r="B113" s="122">
        <v>4.34535835772121</v>
      </c>
      <c r="C113" s="122">
        <v>3.8603982265322774</v>
      </c>
      <c r="D113" s="122">
        <v>3.628622066104747</v>
      </c>
      <c r="E113" s="122">
        <v>3.1119302307806844</v>
      </c>
      <c r="F113" s="122">
        <v>3.1496444367293077</v>
      </c>
      <c r="G113" s="122">
        <v>2.9201913234811818</v>
      </c>
      <c r="H113" s="122">
        <v>2.8831388613202122</v>
      </c>
      <c r="I113" s="122">
        <v>2.633866204617811</v>
      </c>
      <c r="J113" s="122">
        <v>2.6536157536410552</v>
      </c>
      <c r="K113" s="122">
        <v>2.8395803588568174</v>
      </c>
      <c r="L113" s="122">
        <v>2.8188912004933306</v>
      </c>
      <c r="M113" s="122">
        <v>2.8415117890377162</v>
      </c>
      <c r="N113" s="122">
        <v>2.9376705681500592</v>
      </c>
      <c r="O113" s="122">
        <v>3.6176165912245515</v>
      </c>
      <c r="P113" s="122">
        <v>3.9967511414459223</v>
      </c>
      <c r="Q113" s="122">
        <v>4.0299908869966217</v>
      </c>
      <c r="R113" s="122">
        <v>4.158271006556058</v>
      </c>
      <c r="S113" s="122">
        <v>4.0756803833004609</v>
      </c>
      <c r="T113" s="122">
        <v>3.8953461044345348</v>
      </c>
      <c r="U113" s="122">
        <v>3.342314341717334</v>
      </c>
      <c r="V113" s="122">
        <v>3.4430068797510742</v>
      </c>
      <c r="W113" s="122">
        <v>3.3860947525125762</v>
      </c>
      <c r="DA113" s="130" t="s">
        <v>1606</v>
      </c>
    </row>
    <row r="114" spans="1:105" ht="12" customHeight="1" x14ac:dyDescent="0.25">
      <c r="A114" s="97" t="s">
        <v>50</v>
      </c>
      <c r="B114" s="98">
        <v>0.23535967876736982</v>
      </c>
      <c r="C114" s="98">
        <v>0.21158442540311853</v>
      </c>
      <c r="D114" s="98">
        <v>0.18582609274336223</v>
      </c>
      <c r="E114" s="98">
        <v>0.15331580705543382</v>
      </c>
      <c r="F114" s="98">
        <v>0.15665482299898009</v>
      </c>
      <c r="G114" s="98">
        <v>0.13564028564352165</v>
      </c>
      <c r="H114" s="98">
        <v>0.13360093929911843</v>
      </c>
      <c r="I114" s="98">
        <v>0.13632327598365834</v>
      </c>
      <c r="J114" s="98">
        <v>0.14386774940671357</v>
      </c>
      <c r="K114" s="98">
        <v>0.13106615652434819</v>
      </c>
      <c r="L114" s="98">
        <v>0.16924416518100652</v>
      </c>
      <c r="M114" s="98">
        <v>0.17716869341592659</v>
      </c>
      <c r="N114" s="98">
        <v>6.6739074331326295E-2</v>
      </c>
      <c r="O114" s="98">
        <v>0.39126088153909094</v>
      </c>
      <c r="P114" s="98">
        <v>0.49860484636865965</v>
      </c>
      <c r="Q114" s="98">
        <v>0.49826165123197619</v>
      </c>
      <c r="R114" s="98">
        <v>0.49731307307477118</v>
      </c>
      <c r="S114" s="98">
        <v>0.55948967905323366</v>
      </c>
      <c r="T114" s="98">
        <v>0.74645485265868128</v>
      </c>
      <c r="U114" s="98">
        <v>0.73422442801608456</v>
      </c>
      <c r="V114" s="98">
        <v>0.8597930596741955</v>
      </c>
      <c r="W114" s="98">
        <v>0.92707302160573957</v>
      </c>
      <c r="DA114" s="63" t="s">
        <v>1607</v>
      </c>
    </row>
    <row r="115" spans="1:105" ht="12" customHeight="1" x14ac:dyDescent="0.25">
      <c r="A115" s="109" t="s">
        <v>120</v>
      </c>
      <c r="B115" s="33">
        <v>4.1099986789538399</v>
      </c>
      <c r="C115" s="33">
        <v>3.6488138011291587</v>
      </c>
      <c r="D115" s="33">
        <v>3.4427959733613847</v>
      </c>
      <c r="E115" s="33">
        <v>2.9586144237252507</v>
      </c>
      <c r="F115" s="33">
        <v>2.9929896137303276</v>
      </c>
      <c r="G115" s="33">
        <v>2.7845510378376601</v>
      </c>
      <c r="H115" s="33">
        <v>2.7495379220210938</v>
      </c>
      <c r="I115" s="33">
        <v>2.4975429286341524</v>
      </c>
      <c r="J115" s="33">
        <v>2.5097480042343414</v>
      </c>
      <c r="K115" s="33">
        <v>2.7085142023324691</v>
      </c>
      <c r="L115" s="33">
        <v>2.649647035312324</v>
      </c>
      <c r="M115" s="33">
        <v>2.6643430956217897</v>
      </c>
      <c r="N115" s="33">
        <v>2.8709314938187331</v>
      </c>
      <c r="O115" s="33">
        <v>3.2263557096854605</v>
      </c>
      <c r="P115" s="33">
        <v>3.4981462950772628</v>
      </c>
      <c r="Q115" s="33">
        <v>3.5317292357646455</v>
      </c>
      <c r="R115" s="33">
        <v>3.6609579334812872</v>
      </c>
      <c r="S115" s="33">
        <v>3.5161907042472276</v>
      </c>
      <c r="T115" s="33">
        <v>3.1488912517758534</v>
      </c>
      <c r="U115" s="33">
        <v>2.6080899137012494</v>
      </c>
      <c r="V115" s="33">
        <v>2.5832138200768786</v>
      </c>
      <c r="W115" s="33">
        <v>2.4590217309068367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39.413435825916729</v>
      </c>
      <c r="C117" s="117">
        <f t="shared" si="19"/>
        <v>39.798092982157655</v>
      </c>
      <c r="D117" s="117">
        <f t="shared" si="19"/>
        <v>30.941409651192266</v>
      </c>
      <c r="E117" s="117">
        <f t="shared" si="19"/>
        <v>31.46576306293241</v>
      </c>
      <c r="F117" s="117">
        <f t="shared" si="19"/>
        <v>31.049425549801928</v>
      </c>
      <c r="G117" s="117">
        <f t="shared" si="19"/>
        <v>29.162433091721287</v>
      </c>
      <c r="H117" s="117">
        <f t="shared" si="19"/>
        <v>28.242440050830517</v>
      </c>
      <c r="I117" s="117">
        <f t="shared" si="19"/>
        <v>26.962461520837223</v>
      </c>
      <c r="J117" s="117">
        <f t="shared" si="19"/>
        <v>27.681653526962986</v>
      </c>
      <c r="K117" s="117">
        <f t="shared" si="19"/>
        <v>24.304488881764687</v>
      </c>
      <c r="L117" s="117">
        <f t="shared" si="19"/>
        <v>29.060265047378305</v>
      </c>
      <c r="M117" s="117">
        <f t="shared" si="19"/>
        <v>27.812697397384841</v>
      </c>
      <c r="N117" s="117">
        <f t="shared" si="19"/>
        <v>22.456535716555489</v>
      </c>
      <c r="O117" s="117">
        <f t="shared" si="19"/>
        <v>37.469594728602054</v>
      </c>
      <c r="P117" s="117">
        <f t="shared" si="19"/>
        <v>52.948394933663309</v>
      </c>
      <c r="Q117" s="117">
        <f t="shared" si="19"/>
        <v>50.846300271868976</v>
      </c>
      <c r="R117" s="117">
        <f t="shared" ref="R117:V117" si="20">R118+R121+R123+R132</f>
        <v>50.884597472334782</v>
      </c>
      <c r="S117" s="117">
        <f t="shared" si="20"/>
        <v>50.696226934136448</v>
      </c>
      <c r="T117" s="117">
        <f t="shared" si="20"/>
        <v>37.209825104599766</v>
      </c>
      <c r="U117" s="117">
        <f t="shared" si="20"/>
        <v>29.913839367961018</v>
      </c>
      <c r="V117" s="117">
        <f t="shared" si="20"/>
        <v>18.979494904004746</v>
      </c>
      <c r="W117" s="117">
        <f t="shared" ref="W117" si="21">W118+W121+W123+W132</f>
        <v>34.562312799764676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27.149932026167335</v>
      </c>
      <c r="C118" s="122">
        <f t="shared" si="22"/>
        <v>27.824896265566082</v>
      </c>
      <c r="D118" s="122">
        <f t="shared" si="22"/>
        <v>20.572690551465087</v>
      </c>
      <c r="E118" s="122">
        <f t="shared" si="22"/>
        <v>21.536439177780757</v>
      </c>
      <c r="F118" s="122">
        <f t="shared" si="22"/>
        <v>22.676818060558357</v>
      </c>
      <c r="G118" s="122">
        <f t="shared" si="22"/>
        <v>21.544642761256032</v>
      </c>
      <c r="H118" s="122">
        <f t="shared" si="22"/>
        <v>20.72719802484853</v>
      </c>
      <c r="I118" s="122">
        <f t="shared" si="22"/>
        <v>19.090508842558897</v>
      </c>
      <c r="J118" s="122">
        <f t="shared" si="22"/>
        <v>19.356656499775919</v>
      </c>
      <c r="K118" s="122">
        <f t="shared" si="22"/>
        <v>15.718512894187095</v>
      </c>
      <c r="L118" s="122">
        <f t="shared" si="22"/>
        <v>19.084877422836275</v>
      </c>
      <c r="M118" s="122">
        <f t="shared" si="22"/>
        <v>16.916543159914546</v>
      </c>
      <c r="N118" s="122">
        <f t="shared" si="22"/>
        <v>7.4915854545910117</v>
      </c>
      <c r="O118" s="122">
        <f t="shared" si="22"/>
        <v>23.62828962092944</v>
      </c>
      <c r="P118" s="122">
        <f t="shared" si="22"/>
        <v>38.629757506448748</v>
      </c>
      <c r="Q118" s="122">
        <f t="shared" si="22"/>
        <v>34.280058465705615</v>
      </c>
      <c r="R118" s="122">
        <f t="shared" ref="R118:V118" si="23">SUM(R119:R120)</f>
        <v>32.434546738284865</v>
      </c>
      <c r="S118" s="122">
        <f t="shared" si="23"/>
        <v>32.112521849022734</v>
      </c>
      <c r="T118" s="122">
        <f t="shared" si="23"/>
        <v>22.131332935655639</v>
      </c>
      <c r="U118" s="122">
        <f t="shared" si="23"/>
        <v>14.585054466646191</v>
      </c>
      <c r="V118" s="122">
        <f t="shared" si="23"/>
        <v>5.6267394808798121</v>
      </c>
      <c r="W118" s="122">
        <f t="shared" ref="W118" si="24">SUM(W119:W120)</f>
        <v>21.708777243713417</v>
      </c>
      <c r="DA118" s="130" t="s">
        <v>1760</v>
      </c>
    </row>
    <row r="119" spans="1:105" ht="12" customHeight="1" x14ac:dyDescent="0.25">
      <c r="A119" s="97" t="s">
        <v>74</v>
      </c>
      <c r="B119" s="98">
        <v>26.508194940696495</v>
      </c>
      <c r="C119" s="98">
        <v>27.193770770259288</v>
      </c>
      <c r="D119" s="98">
        <v>20.092492180881063</v>
      </c>
      <c r="E119" s="98">
        <v>21.062076526410902</v>
      </c>
      <c r="F119" s="98">
        <v>22.145513491545074</v>
      </c>
      <c r="G119" s="98">
        <v>21.046864816034574</v>
      </c>
      <c r="H119" s="98">
        <v>20.260284315589484</v>
      </c>
      <c r="I119" s="98">
        <v>18.686833289354617</v>
      </c>
      <c r="J119" s="98">
        <v>18.946338718097369</v>
      </c>
      <c r="K119" s="98">
        <v>15.36954935905551</v>
      </c>
      <c r="L119" s="98">
        <v>18.684445611526062</v>
      </c>
      <c r="M119" s="98">
        <v>16.562666757371652</v>
      </c>
      <c r="N119" s="98">
        <v>7.3519214476193868</v>
      </c>
      <c r="O119" s="98">
        <v>23.145692431630142</v>
      </c>
      <c r="P119" s="98">
        <v>37.818300049949791</v>
      </c>
      <c r="Q119" s="98">
        <v>33.599218468058709</v>
      </c>
      <c r="R119" s="98">
        <v>31.79418830840217</v>
      </c>
      <c r="S119" s="98">
        <v>31.480785729117596</v>
      </c>
      <c r="T119" s="98">
        <v>21.697817460058271</v>
      </c>
      <c r="U119" s="98">
        <v>14.300336381911135</v>
      </c>
      <c r="V119" s="98">
        <v>5.5171629302318177</v>
      </c>
      <c r="W119" s="98">
        <v>21.286521548516372</v>
      </c>
      <c r="DA119" s="63" t="s">
        <v>1761</v>
      </c>
    </row>
    <row r="120" spans="1:105" ht="12" customHeight="1" x14ac:dyDescent="0.25">
      <c r="A120" s="97" t="s">
        <v>53</v>
      </c>
      <c r="B120" s="98">
        <v>0.64173708547084052</v>
      </c>
      <c r="C120" s="98">
        <v>0.63112549530679396</v>
      </c>
      <c r="D120" s="98">
        <v>0.48019837058402337</v>
      </c>
      <c r="E120" s="98">
        <v>0.47436265136985573</v>
      </c>
      <c r="F120" s="98">
        <v>0.53130456901328404</v>
      </c>
      <c r="G120" s="98">
        <v>0.49777794522145868</v>
      </c>
      <c r="H120" s="98">
        <v>0.46691370925904618</v>
      </c>
      <c r="I120" s="98">
        <v>0.40367555320428</v>
      </c>
      <c r="J120" s="98">
        <v>0.41031778167855126</v>
      </c>
      <c r="K120" s="98">
        <v>0.34896353513158557</v>
      </c>
      <c r="L120" s="98">
        <v>0.40043181131021377</v>
      </c>
      <c r="M120" s="98">
        <v>0.35387640254289582</v>
      </c>
      <c r="N120" s="98">
        <v>0.13966400697162454</v>
      </c>
      <c r="O120" s="98">
        <v>0.48259718929929907</v>
      </c>
      <c r="P120" s="98">
        <v>0.81145745649895373</v>
      </c>
      <c r="Q120" s="98">
        <v>0.6808399976469055</v>
      </c>
      <c r="R120" s="98">
        <v>0.64035842988269331</v>
      </c>
      <c r="S120" s="98">
        <v>0.631736119905139</v>
      </c>
      <c r="T120" s="98">
        <v>0.43351547559736925</v>
      </c>
      <c r="U120" s="98">
        <v>0.28471808473505694</v>
      </c>
      <c r="V120" s="98">
        <v>0.10957655064799424</v>
      </c>
      <c r="W120" s="98">
        <v>0.42225569519704509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2.2628417009798816</v>
      </c>
      <c r="C121" s="122">
        <f t="shared" si="25"/>
        <v>2.9942091264607353</v>
      </c>
      <c r="D121" s="122">
        <f t="shared" si="25"/>
        <v>2.443300443945585</v>
      </c>
      <c r="E121" s="122">
        <f t="shared" si="25"/>
        <v>2.9771356526565773</v>
      </c>
      <c r="F121" s="122">
        <f t="shared" si="25"/>
        <v>1.4790375391972206</v>
      </c>
      <c r="G121" s="122">
        <f t="shared" si="25"/>
        <v>1.2337389021214655</v>
      </c>
      <c r="H121" s="122">
        <f t="shared" si="25"/>
        <v>1.1556132040699669</v>
      </c>
      <c r="I121" s="122">
        <f t="shared" si="25"/>
        <v>1.864367501839733</v>
      </c>
      <c r="J121" s="122">
        <f t="shared" si="25"/>
        <v>1.9911281328896528</v>
      </c>
      <c r="K121" s="122">
        <f t="shared" si="25"/>
        <v>1.6834284425824686</v>
      </c>
      <c r="L121" s="122">
        <f t="shared" si="25"/>
        <v>3.0279371274489963</v>
      </c>
      <c r="M121" s="122">
        <f t="shared" si="25"/>
        <v>3.6482825390382216</v>
      </c>
      <c r="N121" s="122">
        <f t="shared" si="25"/>
        <v>7.4865327924826994</v>
      </c>
      <c r="O121" s="122">
        <f t="shared" si="25"/>
        <v>5.1489877662913255</v>
      </c>
      <c r="P121" s="122">
        <f t="shared" si="25"/>
        <v>4.7255936859557401</v>
      </c>
      <c r="Q121" s="122">
        <f t="shared" si="25"/>
        <v>6.7173505339579807</v>
      </c>
      <c r="R121" s="122">
        <f t="shared" si="25"/>
        <v>8.2525854651678614</v>
      </c>
      <c r="S121" s="122">
        <f t="shared" si="25"/>
        <v>8.4990167717540324</v>
      </c>
      <c r="T121" s="122">
        <f t="shared" si="25"/>
        <v>5.8410272701908008</v>
      </c>
      <c r="U121" s="122">
        <f t="shared" si="25"/>
        <v>7.5020475176057584</v>
      </c>
      <c r="V121" s="122">
        <f t="shared" si="25"/>
        <v>5.9102636275781091</v>
      </c>
      <c r="W121" s="122">
        <f t="shared" si="25"/>
        <v>4.9772086673775533</v>
      </c>
      <c r="DA121" s="130" t="s">
        <v>1763</v>
      </c>
    </row>
    <row r="122" spans="1:105" ht="12" customHeight="1" x14ac:dyDescent="0.25">
      <c r="A122" s="97" t="s">
        <v>53</v>
      </c>
      <c r="B122" s="98">
        <v>2.2628417009798816</v>
      </c>
      <c r="C122" s="98">
        <v>2.9942091264607353</v>
      </c>
      <c r="D122" s="98">
        <v>2.443300443945585</v>
      </c>
      <c r="E122" s="98">
        <v>2.9771356526565773</v>
      </c>
      <c r="F122" s="98">
        <v>1.4790375391972206</v>
      </c>
      <c r="G122" s="98">
        <v>1.2337389021214655</v>
      </c>
      <c r="H122" s="98">
        <v>1.1556132040699669</v>
      </c>
      <c r="I122" s="98">
        <v>1.864367501839733</v>
      </c>
      <c r="J122" s="98">
        <v>1.9911281328896528</v>
      </c>
      <c r="K122" s="98">
        <v>1.6834284425824686</v>
      </c>
      <c r="L122" s="98">
        <v>3.0279371274489963</v>
      </c>
      <c r="M122" s="98">
        <v>3.6482825390382216</v>
      </c>
      <c r="N122" s="98">
        <v>7.4865327924826994</v>
      </c>
      <c r="O122" s="98">
        <v>5.1489877662913255</v>
      </c>
      <c r="P122" s="98">
        <v>4.7255936859557401</v>
      </c>
      <c r="Q122" s="98">
        <v>6.7173505339579807</v>
      </c>
      <c r="R122" s="98">
        <v>8.2525854651678614</v>
      </c>
      <c r="S122" s="98">
        <v>8.4990167717540324</v>
      </c>
      <c r="T122" s="98">
        <v>5.8410272701908008</v>
      </c>
      <c r="U122" s="98">
        <v>7.5020475176057584</v>
      </c>
      <c r="V122" s="98">
        <v>5.9102636275781091</v>
      </c>
      <c r="W122" s="98">
        <v>4.9772086673775533</v>
      </c>
      <c r="DA122" s="63" t="s">
        <v>1764</v>
      </c>
    </row>
    <row r="123" spans="1:105" ht="12" customHeight="1" x14ac:dyDescent="0.25">
      <c r="A123" s="121" t="s">
        <v>55</v>
      </c>
      <c r="B123" s="122">
        <v>6.8316142891770788</v>
      </c>
      <c r="C123" s="122">
        <v>6.160015969353557</v>
      </c>
      <c r="D123" s="122">
        <v>5.2727126141105227</v>
      </c>
      <c r="E123" s="122">
        <v>4.6702536257758895</v>
      </c>
      <c r="F123" s="122">
        <v>4.5727510210465088</v>
      </c>
      <c r="G123" s="122">
        <v>4.2173919231222943</v>
      </c>
      <c r="H123" s="122">
        <v>4.2042477557784128</v>
      </c>
      <c r="I123" s="122">
        <v>4.0337804677720586</v>
      </c>
      <c r="J123" s="122">
        <v>4.3435343263885411</v>
      </c>
      <c r="K123" s="122">
        <v>4.7649287488235217</v>
      </c>
      <c r="L123" s="122">
        <v>4.827345204885904</v>
      </c>
      <c r="M123" s="122">
        <v>5.1054834286072301</v>
      </c>
      <c r="N123" s="122">
        <v>5.2354202767874263</v>
      </c>
      <c r="O123" s="122">
        <v>5.9709044634005668</v>
      </c>
      <c r="P123" s="122">
        <v>6.5872695370598517</v>
      </c>
      <c r="Q123" s="122">
        <v>6.8055757512135058</v>
      </c>
      <c r="R123" s="122">
        <v>7.037764968831782</v>
      </c>
      <c r="S123" s="122">
        <v>6.9779102561152104</v>
      </c>
      <c r="T123" s="122">
        <v>6.2858472086702601</v>
      </c>
      <c r="U123" s="122">
        <v>5.2922987119630953</v>
      </c>
      <c r="V123" s="122">
        <v>4.8206647390713249</v>
      </c>
      <c r="W123" s="122">
        <v>5.2641220484193223</v>
      </c>
      <c r="DA123" s="130" t="s">
        <v>1765</v>
      </c>
    </row>
    <row r="124" spans="1:105" ht="12" customHeight="1" x14ac:dyDescent="0.25">
      <c r="A124" s="97" t="s">
        <v>141</v>
      </c>
      <c r="B124" s="98">
        <v>4.7376581379566851E-2</v>
      </c>
      <c r="C124" s="98">
        <v>4.4306635475817112E-2</v>
      </c>
      <c r="D124" s="98">
        <v>3.9023340056730492E-2</v>
      </c>
      <c r="E124" s="98">
        <v>3.6873367293514155E-2</v>
      </c>
      <c r="F124" s="98">
        <v>3.5765040316078522E-2</v>
      </c>
      <c r="G124" s="98">
        <v>3.2426917308195552E-2</v>
      </c>
      <c r="H124" s="98">
        <v>2.8949965363563125E-2</v>
      </c>
      <c r="I124" s="98">
        <v>2.3806319353318686E-2</v>
      </c>
      <c r="J124" s="98">
        <v>2.3067253684944083E-2</v>
      </c>
      <c r="K124" s="98">
        <v>2.2267958358246111E-2</v>
      </c>
      <c r="L124" s="98">
        <v>1.9609647353958762E-2</v>
      </c>
      <c r="M124" s="98">
        <v>1.5835592537858451E-2</v>
      </c>
      <c r="N124" s="98">
        <v>1.4348613165200835E-2</v>
      </c>
      <c r="O124" s="98">
        <v>2.713175579501452E-2</v>
      </c>
      <c r="P124" s="98">
        <v>3.177762846940077E-2</v>
      </c>
      <c r="Q124" s="98">
        <v>3.1280571746867304E-2</v>
      </c>
      <c r="R124" s="98">
        <v>3.0465994636197421E-2</v>
      </c>
      <c r="S124" s="98">
        <v>3.2315058543440682E-2</v>
      </c>
      <c r="T124" s="98">
        <v>3.1326168257162126E-2</v>
      </c>
      <c r="U124" s="98">
        <v>2.8640416521721071E-2</v>
      </c>
      <c r="V124" s="98">
        <v>2.8132593381535183E-2</v>
      </c>
      <c r="W124" s="98">
        <v>2.7792717938372544E-2</v>
      </c>
      <c r="DA124" s="63" t="s">
        <v>1766</v>
      </c>
    </row>
    <row r="125" spans="1:105" ht="12" customHeight="1" x14ac:dyDescent="0.25">
      <c r="A125" s="97" t="s">
        <v>140</v>
      </c>
      <c r="B125" s="98">
        <v>6.1757182431465161E-4</v>
      </c>
      <c r="C125" s="98">
        <v>6.1537557415532206E-4</v>
      </c>
      <c r="D125" s="98">
        <v>5.5352897603164392E-4</v>
      </c>
      <c r="E125" s="98">
        <v>5.5731335480218615E-4</v>
      </c>
      <c r="F125" s="98">
        <v>4.7431881899672677E-4</v>
      </c>
      <c r="G125" s="98">
        <v>4.6853969546205103E-4</v>
      </c>
      <c r="H125" s="98">
        <v>3.8607432498228867E-4</v>
      </c>
      <c r="I125" s="98">
        <v>3.7071153799990496E-4</v>
      </c>
      <c r="J125" s="98">
        <v>3.0261886940617221E-4</v>
      </c>
      <c r="K125" s="98">
        <v>3.235284523471528E-4</v>
      </c>
      <c r="L125" s="98">
        <v>2.049688231798912E-4</v>
      </c>
      <c r="M125" s="98">
        <v>1.7197796289030769E-4</v>
      </c>
      <c r="N125" s="98">
        <v>7.7199701156123414E-5</v>
      </c>
      <c r="O125" s="98">
        <v>2.307198600147435E-4</v>
      </c>
      <c r="P125" s="98">
        <v>2.2769044325957261E-4</v>
      </c>
      <c r="Q125" s="98">
        <v>2.1718118019107635E-4</v>
      </c>
      <c r="R125" s="98">
        <v>2.1527090642371155E-4</v>
      </c>
      <c r="S125" s="98">
        <v>2.2585242919118147E-4</v>
      </c>
      <c r="T125" s="98">
        <v>2.2687062396811004E-4</v>
      </c>
      <c r="U125" s="98">
        <v>2.3095213388542115E-4</v>
      </c>
      <c r="V125" s="98">
        <v>1.2157825810576508E-4</v>
      </c>
      <c r="W125" s="98">
        <v>1.2607737750939898E-4</v>
      </c>
      <c r="DA125" s="63" t="s">
        <v>1767</v>
      </c>
    </row>
    <row r="126" spans="1:105" ht="12" customHeight="1" x14ac:dyDescent="0.25">
      <c r="A126" s="100" t="s">
        <v>50</v>
      </c>
      <c r="B126" s="101">
        <v>1.219379324511709E-4</v>
      </c>
      <c r="C126" s="101">
        <v>1.2048722162766463E-4</v>
      </c>
      <c r="D126" s="101">
        <v>1.1147941213505678E-4</v>
      </c>
      <c r="E126" s="101">
        <v>1.0902717387215434E-4</v>
      </c>
      <c r="F126" s="101">
        <v>9.4609693130109422E-5</v>
      </c>
      <c r="G126" s="101">
        <v>1.0628109660435023E-4</v>
      </c>
      <c r="H126" s="101">
        <v>7.8647790393686029E-5</v>
      </c>
      <c r="I126" s="101">
        <v>7.5619969881979005E-5</v>
      </c>
      <c r="J126" s="101">
        <v>6.0684664967795417E-5</v>
      </c>
      <c r="K126" s="101">
        <v>6.5117941146154316E-5</v>
      </c>
      <c r="L126" s="101">
        <v>4.1025796097554016E-5</v>
      </c>
      <c r="M126" s="101">
        <v>2.6793664025504916E-5</v>
      </c>
      <c r="N126" s="101">
        <v>7.7197392303387384E-7</v>
      </c>
      <c r="O126" s="101">
        <v>4.2848737558729417E-5</v>
      </c>
      <c r="P126" s="101">
        <v>4.1096592968586262E-5</v>
      </c>
      <c r="Q126" s="101">
        <v>3.6694736607982155E-5</v>
      </c>
      <c r="R126" s="101">
        <v>4.2299255429027121E-5</v>
      </c>
      <c r="S126" s="101">
        <v>4.5689903456607678E-5</v>
      </c>
      <c r="T126" s="101">
        <v>4.4833472506723678E-5</v>
      </c>
      <c r="U126" s="101">
        <v>4.4055796461158104E-5</v>
      </c>
      <c r="V126" s="101">
        <v>2.2946052756525558E-5</v>
      </c>
      <c r="W126" s="101">
        <v>2.4368751481867871E-5</v>
      </c>
      <c r="DA126" s="131" t="s">
        <v>1768</v>
      </c>
    </row>
    <row r="127" spans="1:105" ht="12" customHeight="1" x14ac:dyDescent="0.25">
      <c r="A127" s="103" t="s">
        <v>52</v>
      </c>
      <c r="B127" s="104">
        <v>4.9563389186348073E-4</v>
      </c>
      <c r="C127" s="104">
        <v>4.9488835252765742E-4</v>
      </c>
      <c r="D127" s="104">
        <v>4.4204956389658711E-4</v>
      </c>
      <c r="E127" s="104">
        <v>4.4828618093003175E-4</v>
      </c>
      <c r="F127" s="104">
        <v>3.7970912586661736E-4</v>
      </c>
      <c r="G127" s="104">
        <v>3.622585988577008E-4</v>
      </c>
      <c r="H127" s="104">
        <v>3.0742653458860263E-4</v>
      </c>
      <c r="I127" s="104">
        <v>2.9509156811792595E-4</v>
      </c>
      <c r="J127" s="104">
        <v>2.4193420443837678E-4</v>
      </c>
      <c r="K127" s="104">
        <v>2.5841051120099851E-4</v>
      </c>
      <c r="L127" s="104">
        <v>1.6394302708233719E-4</v>
      </c>
      <c r="M127" s="104">
        <v>1.4518429886480278E-4</v>
      </c>
      <c r="N127" s="104">
        <v>7.6427727233089536E-5</v>
      </c>
      <c r="O127" s="104">
        <v>1.8787112245601407E-4</v>
      </c>
      <c r="P127" s="104">
        <v>1.8659385029098636E-4</v>
      </c>
      <c r="Q127" s="104">
        <v>1.8048644358309421E-4</v>
      </c>
      <c r="R127" s="104">
        <v>1.7297165099468444E-4</v>
      </c>
      <c r="S127" s="104">
        <v>1.8016252573457381E-4</v>
      </c>
      <c r="T127" s="104">
        <v>1.8203715146138637E-4</v>
      </c>
      <c r="U127" s="104">
        <v>1.8689633742426304E-4</v>
      </c>
      <c r="V127" s="104">
        <v>9.8632205349239525E-5</v>
      </c>
      <c r="W127" s="104">
        <v>1.0170862602753111E-4</v>
      </c>
      <c r="DA127" s="132" t="s">
        <v>1769</v>
      </c>
    </row>
    <row r="128" spans="1:105" ht="12" customHeight="1" x14ac:dyDescent="0.25">
      <c r="A128" s="106" t="s">
        <v>122</v>
      </c>
      <c r="B128" s="101">
        <v>2.4123894424380969</v>
      </c>
      <c r="C128" s="101">
        <v>2.1548801682942216</v>
      </c>
      <c r="D128" s="101">
        <v>1.8429944488221928</v>
      </c>
      <c r="E128" s="101">
        <v>1.6110160666712192</v>
      </c>
      <c r="F128" s="101">
        <v>1.6708414954326885</v>
      </c>
      <c r="G128" s="101">
        <v>1.5586461707505064</v>
      </c>
      <c r="H128" s="101">
        <v>1.5367105823703462</v>
      </c>
      <c r="I128" s="101">
        <v>1.3343764933599269</v>
      </c>
      <c r="J128" s="101">
        <v>1.2622597224679304</v>
      </c>
      <c r="K128" s="101">
        <v>1.3762655384014915</v>
      </c>
      <c r="L128" s="101">
        <v>1.3478884555400286</v>
      </c>
      <c r="M128" s="101">
        <v>1.4697430220456349</v>
      </c>
      <c r="N128" s="101">
        <v>1.5297106216873784</v>
      </c>
      <c r="O128" s="101">
        <v>1.8251020827376769</v>
      </c>
      <c r="P128" s="101">
        <v>2.0126384822951406</v>
      </c>
      <c r="Q128" s="101">
        <v>1.9622980311545009</v>
      </c>
      <c r="R128" s="101">
        <v>1.9706599527659607</v>
      </c>
      <c r="S128" s="101">
        <v>1.8544658321925311</v>
      </c>
      <c r="T128" s="101">
        <v>1.5180421415818233</v>
      </c>
      <c r="U128" s="101">
        <v>1.2108773676604334</v>
      </c>
      <c r="V128" s="101">
        <v>1.0227566028380308</v>
      </c>
      <c r="W128" s="101">
        <v>1.2387844253317641</v>
      </c>
      <c r="DA128" s="131" t="s">
        <v>1770</v>
      </c>
    </row>
    <row r="129" spans="1:105" ht="12" customHeight="1" x14ac:dyDescent="0.25">
      <c r="A129" s="107" t="s">
        <v>121</v>
      </c>
      <c r="B129" s="104">
        <v>4.3712306935351002</v>
      </c>
      <c r="C129" s="104">
        <v>3.9602137900093632</v>
      </c>
      <c r="D129" s="104">
        <v>3.3901412962555684</v>
      </c>
      <c r="E129" s="104">
        <v>3.0218068784563541</v>
      </c>
      <c r="F129" s="104">
        <v>2.8656701664787447</v>
      </c>
      <c r="G129" s="104">
        <v>2.6258502953681302</v>
      </c>
      <c r="H129" s="104">
        <v>2.6382011337195208</v>
      </c>
      <c r="I129" s="104">
        <v>2.6752269435208129</v>
      </c>
      <c r="J129" s="104">
        <v>3.0579047313662606</v>
      </c>
      <c r="K129" s="104">
        <v>3.3660717236114368</v>
      </c>
      <c r="L129" s="104">
        <v>3.459642133168737</v>
      </c>
      <c r="M129" s="104">
        <v>3.6197328360608467</v>
      </c>
      <c r="N129" s="104">
        <v>3.6912838422336911</v>
      </c>
      <c r="O129" s="104">
        <v>4.1184399050078611</v>
      </c>
      <c r="P129" s="104">
        <v>4.5426257358520505</v>
      </c>
      <c r="Q129" s="104">
        <v>4.8117799671319466</v>
      </c>
      <c r="R129" s="104">
        <v>5.0364237505232001</v>
      </c>
      <c r="S129" s="104">
        <v>5.0909035129500477</v>
      </c>
      <c r="T129" s="104">
        <v>4.7362520282073071</v>
      </c>
      <c r="U129" s="104">
        <v>4.0525499756470555</v>
      </c>
      <c r="V129" s="104">
        <v>3.7696539645936533</v>
      </c>
      <c r="W129" s="104">
        <v>3.9974188277716767</v>
      </c>
      <c r="DA129" s="132" t="s">
        <v>1771</v>
      </c>
    </row>
    <row r="130" spans="1:105" ht="12" customHeight="1" x14ac:dyDescent="0.25">
      <c r="A130" s="108" t="s">
        <v>53</v>
      </c>
      <c r="B130" s="98">
        <v>0.86399063812951038</v>
      </c>
      <c r="C130" s="98">
        <v>0.77585560931919795</v>
      </c>
      <c r="D130" s="98">
        <v>0.68113073133010438</v>
      </c>
      <c r="E130" s="98">
        <v>0.58724610926076892</v>
      </c>
      <c r="F130" s="98">
        <v>0.56933730333650889</v>
      </c>
      <c r="G130" s="98">
        <v>0.59179549789567709</v>
      </c>
      <c r="H130" s="98">
        <v>0.53557100936085378</v>
      </c>
      <c r="I130" s="98">
        <v>0.55004966418619317</v>
      </c>
      <c r="J130" s="98">
        <v>0.61764039784703684</v>
      </c>
      <c r="K130" s="98">
        <v>0.68594146158338365</v>
      </c>
      <c r="L130" s="98">
        <v>0.71020989151564851</v>
      </c>
      <c r="M130" s="98">
        <v>0.7268212934146151</v>
      </c>
      <c r="N130" s="98">
        <v>0.61760916278728606</v>
      </c>
      <c r="O130" s="98">
        <v>0.75214230597343656</v>
      </c>
      <c r="P130" s="98">
        <v>0.81407545728075659</v>
      </c>
      <c r="Q130" s="98">
        <v>0.82412259136358923</v>
      </c>
      <c r="R130" s="98">
        <v>1.0094457743292142</v>
      </c>
      <c r="S130" s="98">
        <v>1.0512594263728359</v>
      </c>
      <c r="T130" s="98">
        <v>0.95234533411386812</v>
      </c>
      <c r="U130" s="98">
        <v>0.78607387511164395</v>
      </c>
      <c r="V130" s="98">
        <v>0.72055013553671488</v>
      </c>
      <c r="W130" s="98">
        <v>0.78630578429318698</v>
      </c>
      <c r="DA130" s="63" t="s">
        <v>1772</v>
      </c>
    </row>
    <row r="131" spans="1:105" ht="12" customHeight="1" x14ac:dyDescent="0.25">
      <c r="A131" s="108" t="s">
        <v>52</v>
      </c>
      <c r="B131" s="98">
        <v>3.5072400554055894</v>
      </c>
      <c r="C131" s="98">
        <v>3.1843581806901655</v>
      </c>
      <c r="D131" s="98">
        <v>2.7090105649254639</v>
      </c>
      <c r="E131" s="98">
        <v>2.4345607691955853</v>
      </c>
      <c r="F131" s="98">
        <v>2.2963328631422359</v>
      </c>
      <c r="G131" s="98">
        <v>2.0340547974724532</v>
      </c>
      <c r="H131" s="98">
        <v>2.1026301243586669</v>
      </c>
      <c r="I131" s="98">
        <v>2.1251772793346198</v>
      </c>
      <c r="J131" s="98">
        <v>2.4402643335192238</v>
      </c>
      <c r="K131" s="98">
        <v>2.6801302620280532</v>
      </c>
      <c r="L131" s="98">
        <v>2.7494322416530887</v>
      </c>
      <c r="M131" s="98">
        <v>2.8929115426462317</v>
      </c>
      <c r="N131" s="98">
        <v>3.0736746794464049</v>
      </c>
      <c r="O131" s="98">
        <v>3.3662975990344246</v>
      </c>
      <c r="P131" s="98">
        <v>3.7285502785712938</v>
      </c>
      <c r="Q131" s="98">
        <v>3.9876573757683573</v>
      </c>
      <c r="R131" s="98">
        <v>4.0269779761939857</v>
      </c>
      <c r="S131" s="98">
        <v>4.0396440865772121</v>
      </c>
      <c r="T131" s="98">
        <v>3.7839066940934387</v>
      </c>
      <c r="U131" s="98">
        <v>3.2664761005354115</v>
      </c>
      <c r="V131" s="98">
        <v>3.0491038290569383</v>
      </c>
      <c r="W131" s="98">
        <v>3.2111130434784898</v>
      </c>
      <c r="DA131" s="63" t="s">
        <v>1773</v>
      </c>
    </row>
    <row r="132" spans="1:105" ht="12" customHeight="1" x14ac:dyDescent="0.25">
      <c r="A132" s="121" t="s">
        <v>54</v>
      </c>
      <c r="B132" s="122">
        <v>3.1690478095924375</v>
      </c>
      <c r="C132" s="122">
        <v>2.8189716207772837</v>
      </c>
      <c r="D132" s="122">
        <v>2.6527060416710722</v>
      </c>
      <c r="E132" s="122">
        <v>2.2819346067191852</v>
      </c>
      <c r="F132" s="122">
        <v>2.3208189289998393</v>
      </c>
      <c r="G132" s="122">
        <v>2.1666595052214923</v>
      </c>
      <c r="H132" s="122">
        <v>2.155381066133609</v>
      </c>
      <c r="I132" s="122">
        <v>1.9738047086665349</v>
      </c>
      <c r="J132" s="122">
        <v>1.9903345679088711</v>
      </c>
      <c r="K132" s="122">
        <v>2.1376187961716009</v>
      </c>
      <c r="L132" s="122">
        <v>2.1201052922071297</v>
      </c>
      <c r="M132" s="122">
        <v>2.1423882698248446</v>
      </c>
      <c r="N132" s="122">
        <v>2.2429971926943502</v>
      </c>
      <c r="O132" s="122">
        <v>2.721412877980725</v>
      </c>
      <c r="P132" s="122">
        <v>3.0057742041989748</v>
      </c>
      <c r="Q132" s="122">
        <v>3.0433155209918774</v>
      </c>
      <c r="R132" s="122">
        <v>3.1597003000502721</v>
      </c>
      <c r="S132" s="122">
        <v>3.1067780572444712</v>
      </c>
      <c r="T132" s="122">
        <v>2.9516176900830682</v>
      </c>
      <c r="U132" s="122">
        <v>2.5344386717459719</v>
      </c>
      <c r="V132" s="122">
        <v>2.6218270564754977</v>
      </c>
      <c r="W132" s="122">
        <v>2.6122048402543867</v>
      </c>
      <c r="DA132" s="130" t="s">
        <v>1774</v>
      </c>
    </row>
    <row r="133" spans="1:105" ht="12" customHeight="1" x14ac:dyDescent="0.25">
      <c r="A133" s="97" t="s">
        <v>50</v>
      </c>
      <c r="B133" s="98">
        <v>0.13742663583363859</v>
      </c>
      <c r="C133" s="98">
        <v>0.12362351956096691</v>
      </c>
      <c r="D133" s="98">
        <v>0.10859090775990921</v>
      </c>
      <c r="E133" s="98">
        <v>8.9702174946232893E-2</v>
      </c>
      <c r="F133" s="98">
        <v>9.1900227554144384E-2</v>
      </c>
      <c r="G133" s="98">
        <v>7.9897733971685689E-2</v>
      </c>
      <c r="H133" s="98">
        <v>7.9112017955304009E-2</v>
      </c>
      <c r="I133" s="98">
        <v>8.0920903370282696E-2</v>
      </c>
      <c r="J133" s="98">
        <v>8.5466240643899377E-2</v>
      </c>
      <c r="K133" s="98">
        <v>7.7929445774448089E-2</v>
      </c>
      <c r="L133" s="98">
        <v>0.10072493571258478</v>
      </c>
      <c r="M133" s="98">
        <v>0.10557128384491804</v>
      </c>
      <c r="N133" s="98">
        <v>3.9815047513822324E-2</v>
      </c>
      <c r="O133" s="98">
        <v>0.23364612839763771</v>
      </c>
      <c r="P133" s="98">
        <v>0.29782373178880217</v>
      </c>
      <c r="Q133" s="98">
        <v>0.29765541159977482</v>
      </c>
      <c r="R133" s="98">
        <v>0.29724157056874334</v>
      </c>
      <c r="S133" s="98">
        <v>0.33501125692031974</v>
      </c>
      <c r="T133" s="98">
        <v>0.44832282393110096</v>
      </c>
      <c r="U133" s="98">
        <v>0.44226226740747393</v>
      </c>
      <c r="V133" s="98">
        <v>0.5205664189029513</v>
      </c>
      <c r="W133" s="98">
        <v>0.56545131457163367</v>
      </c>
      <c r="DA133" s="63" t="s">
        <v>1775</v>
      </c>
    </row>
    <row r="134" spans="1:105" ht="12" customHeight="1" x14ac:dyDescent="0.25">
      <c r="A134" s="109" t="s">
        <v>120</v>
      </c>
      <c r="B134" s="33">
        <v>3.0316211737587988</v>
      </c>
      <c r="C134" s="33">
        <v>2.6953481012163167</v>
      </c>
      <c r="D134" s="33">
        <v>2.5441151339111632</v>
      </c>
      <c r="E134" s="33">
        <v>2.1922324317729522</v>
      </c>
      <c r="F134" s="33">
        <v>2.228918701445695</v>
      </c>
      <c r="G134" s="33">
        <v>2.0867617712498068</v>
      </c>
      <c r="H134" s="33">
        <v>2.0762690481783048</v>
      </c>
      <c r="I134" s="33">
        <v>1.8928838052962522</v>
      </c>
      <c r="J134" s="33">
        <v>1.9048683272649718</v>
      </c>
      <c r="K134" s="33">
        <v>2.0596893503971527</v>
      </c>
      <c r="L134" s="33">
        <v>2.0193803564945449</v>
      </c>
      <c r="M134" s="33">
        <v>2.0368169859799266</v>
      </c>
      <c r="N134" s="33">
        <v>2.203182145180528</v>
      </c>
      <c r="O134" s="33">
        <v>2.4877667495830873</v>
      </c>
      <c r="P134" s="33">
        <v>2.7079504724101726</v>
      </c>
      <c r="Q134" s="33">
        <v>2.7456601093921025</v>
      </c>
      <c r="R134" s="33">
        <v>2.8624587294815287</v>
      </c>
      <c r="S134" s="33">
        <v>2.7717668003241513</v>
      </c>
      <c r="T134" s="33">
        <v>2.5032948661519674</v>
      </c>
      <c r="U134" s="33">
        <v>2.0921764043384981</v>
      </c>
      <c r="V134" s="33">
        <v>2.1012606375725462</v>
      </c>
      <c r="W134" s="33">
        <v>2.0467535256827531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0.56064651168472823</v>
      </c>
      <c r="C136" s="119">
        <f t="shared" si="26"/>
        <v>0.56337289013518099</v>
      </c>
      <c r="D136" s="119">
        <f t="shared" si="26"/>
        <v>0.57250432458534828</v>
      </c>
      <c r="E136" s="119">
        <f t="shared" si="26"/>
        <v>0.57278872724195029</v>
      </c>
      <c r="F136" s="119">
        <f t="shared" si="26"/>
        <v>0.55105698710850881</v>
      </c>
      <c r="G136" s="119">
        <f t="shared" si="26"/>
        <v>0.54816350791430501</v>
      </c>
      <c r="H136" s="119">
        <f t="shared" si="26"/>
        <v>0.5578695320359297</v>
      </c>
      <c r="I136" s="119">
        <f t="shared" si="26"/>
        <v>0.5818237073350665</v>
      </c>
      <c r="J136" s="119">
        <f t="shared" si="26"/>
        <v>0.60018688335192238</v>
      </c>
      <c r="K136" s="119">
        <f t="shared" si="26"/>
        <v>0.62761734270715919</v>
      </c>
      <c r="L136" s="119">
        <f t="shared" si="26"/>
        <v>0.6566395986612763</v>
      </c>
      <c r="M136" s="119">
        <f t="shared" si="26"/>
        <v>0.69958350403305058</v>
      </c>
      <c r="N136" s="119">
        <f t="shared" si="26"/>
        <v>0.917942312860487</v>
      </c>
      <c r="O136" s="119">
        <f t="shared" si="26"/>
        <v>0.74394431174929576</v>
      </c>
      <c r="P136" s="119">
        <f t="shared" si="26"/>
        <v>0.71100368942922554</v>
      </c>
      <c r="Q136" s="119">
        <f t="shared" si="26"/>
        <v>0.74614180371435812</v>
      </c>
      <c r="R136" s="119">
        <f t="shared" ref="R136:V136" si="27">IF(R117=0,"",R117/R98)</f>
        <v>0.7708490597016352</v>
      </c>
      <c r="S136" s="119">
        <f t="shared" si="27"/>
        <v>0.77860589829053273</v>
      </c>
      <c r="T136" s="119">
        <f t="shared" si="27"/>
        <v>0.78320694318879347</v>
      </c>
      <c r="U136" s="119">
        <f t="shared" si="27"/>
        <v>0.87074209552141901</v>
      </c>
      <c r="V136" s="119">
        <f t="shared" si="27"/>
        <v>0.97835042606436973</v>
      </c>
      <c r="W136" s="119">
        <f t="shared" ref="W136" si="28">IF(W117=0,"",W117/W98)</f>
        <v>0.78273483694041623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0.48997603220241565</v>
      </c>
      <c r="C137" s="124">
        <f t="shared" si="29"/>
        <v>0.48973178863982064</v>
      </c>
      <c r="D137" s="124">
        <f t="shared" si="29"/>
        <v>0.48990047742055259</v>
      </c>
      <c r="E137" s="124">
        <f t="shared" si="29"/>
        <v>0.48956411201448946</v>
      </c>
      <c r="F137" s="124">
        <f t="shared" si="29"/>
        <v>0.48992296179309436</v>
      </c>
      <c r="G137" s="124">
        <f t="shared" si="29"/>
        <v>0.48983982926347874</v>
      </c>
      <c r="H137" s="124">
        <f t="shared" si="29"/>
        <v>0.49763822442198058</v>
      </c>
      <c r="I137" s="124">
        <f t="shared" si="29"/>
        <v>0.50657909088652442</v>
      </c>
      <c r="J137" s="124">
        <f t="shared" si="29"/>
        <v>0.52144166906860279</v>
      </c>
      <c r="K137" s="124">
        <f t="shared" si="29"/>
        <v>0.53878640499009423</v>
      </c>
      <c r="L137" s="124">
        <f t="shared" si="29"/>
        <v>0.55781071156438355</v>
      </c>
      <c r="M137" s="124">
        <f t="shared" si="29"/>
        <v>0.58020439218242414</v>
      </c>
      <c r="N137" s="124">
        <f t="shared" si="29"/>
        <v>0.60416778052880571</v>
      </c>
      <c r="O137" s="124">
        <f t="shared" si="29"/>
        <v>0.62932375524260786</v>
      </c>
      <c r="P137" s="124">
        <f t="shared" si="29"/>
        <v>0.63594275534073141</v>
      </c>
      <c r="Q137" s="124">
        <f t="shared" si="29"/>
        <v>0.63910318872480165</v>
      </c>
      <c r="R137" s="124">
        <f t="shared" ref="R137:V137" si="30">IF(R118=0,"",R118/R99)</f>
        <v>0.64020222535706806</v>
      </c>
      <c r="S137" s="124">
        <f t="shared" si="30"/>
        <v>0.64222209492301685</v>
      </c>
      <c r="T137" s="124">
        <f t="shared" si="30"/>
        <v>0.64342079645144912</v>
      </c>
      <c r="U137" s="124">
        <f t="shared" si="30"/>
        <v>0.64455102307395196</v>
      </c>
      <c r="V137" s="124">
        <f t="shared" si="30"/>
        <v>0.64499518983137061</v>
      </c>
      <c r="W137" s="124">
        <f t="shared" ref="W137" si="31">IF(W118=0,"",W118/W99)</f>
        <v>0.65052883605760858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0.4840000000000001</v>
      </c>
      <c r="C138" s="111">
        <f t="shared" si="32"/>
        <v>0.48400000000000004</v>
      </c>
      <c r="D138" s="111">
        <f t="shared" si="32"/>
        <v>0.48400000000000004</v>
      </c>
      <c r="E138" s="111">
        <f t="shared" si="32"/>
        <v>0.48400000000000004</v>
      </c>
      <c r="F138" s="111">
        <f t="shared" si="32"/>
        <v>0.48400000000000004</v>
      </c>
      <c r="G138" s="111">
        <f t="shared" si="32"/>
        <v>0.4840000000000001</v>
      </c>
      <c r="H138" s="111">
        <f t="shared" si="32"/>
        <v>0.4919428493628572</v>
      </c>
      <c r="I138" s="111">
        <f t="shared" si="32"/>
        <v>0.50123643844723886</v>
      </c>
      <c r="J138" s="111">
        <f t="shared" si="32"/>
        <v>0.51609285174675379</v>
      </c>
      <c r="K138" s="111">
        <f t="shared" si="32"/>
        <v>0.53320281591972418</v>
      </c>
      <c r="L138" s="111">
        <f t="shared" si="32"/>
        <v>0.55257413896501806</v>
      </c>
      <c r="M138" s="111">
        <f t="shared" si="32"/>
        <v>0.57504661847331306</v>
      </c>
      <c r="N138" s="111">
        <f t="shared" si="32"/>
        <v>0.59965858737940347</v>
      </c>
      <c r="O138" s="111">
        <f t="shared" si="32"/>
        <v>0.62449717155484108</v>
      </c>
      <c r="P138" s="111">
        <f t="shared" si="32"/>
        <v>0.63101360400370854</v>
      </c>
      <c r="Q138" s="111">
        <f t="shared" si="32"/>
        <v>0.63446332257833415</v>
      </c>
      <c r="R138" s="111">
        <f t="shared" ref="R138:V138" si="33">IF(R119=0,"",R119/R100)</f>
        <v>0.63559631761876079</v>
      </c>
      <c r="S138" s="111">
        <f t="shared" si="33"/>
        <v>0.63764402986677637</v>
      </c>
      <c r="T138" s="111">
        <f t="shared" si="33"/>
        <v>0.6388692752793107</v>
      </c>
      <c r="U138" s="111">
        <f t="shared" si="33"/>
        <v>0.64002162266132456</v>
      </c>
      <c r="V138" s="111">
        <f t="shared" si="33"/>
        <v>0.64047932258218709</v>
      </c>
      <c r="W138" s="111">
        <f t="shared" ref="W138" si="34">IF(W119=0,"",W119/W100)</f>
        <v>0.64605017279331345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1.7095301171197881</v>
      </c>
      <c r="C140" s="124">
        <f t="shared" si="38"/>
        <v>1.7823009533380469</v>
      </c>
      <c r="D140" s="124">
        <f t="shared" si="38"/>
        <v>1.8477594551736234</v>
      </c>
      <c r="E140" s="124">
        <f t="shared" si="38"/>
        <v>1.8799229983956243</v>
      </c>
      <c r="F140" s="124">
        <f t="shared" si="38"/>
        <v>1.923702685143226</v>
      </c>
      <c r="G140" s="124">
        <f t="shared" si="38"/>
        <v>2.0003626053714045</v>
      </c>
      <c r="H140" s="124">
        <f t="shared" si="38"/>
        <v>2.2029113932180295</v>
      </c>
      <c r="I140" s="124">
        <f t="shared" si="38"/>
        <v>2.4219467219809219</v>
      </c>
      <c r="J140" s="124">
        <f t="shared" si="38"/>
        <v>2.510931716044341</v>
      </c>
      <c r="K140" s="124">
        <f t="shared" si="38"/>
        <v>2.6588713244275399</v>
      </c>
      <c r="L140" s="124">
        <f t="shared" si="38"/>
        <v>2.7507372525031335</v>
      </c>
      <c r="M140" s="124">
        <f t="shared" si="38"/>
        <v>2.8083788321198364</v>
      </c>
      <c r="N140" s="124">
        <f t="shared" si="38"/>
        <v>2.8767969448770199</v>
      </c>
      <c r="O140" s="124">
        <f t="shared" si="38"/>
        <v>2.9677511650517459</v>
      </c>
      <c r="P140" s="124">
        <f t="shared" si="38"/>
        <v>3.0565071650137892</v>
      </c>
      <c r="Q140" s="124">
        <f t="shared" si="38"/>
        <v>3.1490024341171408</v>
      </c>
      <c r="R140" s="124">
        <f t="shared" ref="R140:V140" si="39">IF(R121=0,"",R121/R102)</f>
        <v>3.2214088004220587</v>
      </c>
      <c r="S140" s="124">
        <f t="shared" si="39"/>
        <v>3.2990644906494788</v>
      </c>
      <c r="T140" s="124">
        <f t="shared" si="39"/>
        <v>3.3815488617114062</v>
      </c>
      <c r="U140" s="124">
        <f t="shared" si="39"/>
        <v>3.4585592458258718</v>
      </c>
      <c r="V140" s="124">
        <f t="shared" si="39"/>
        <v>3.5435063096063728</v>
      </c>
      <c r="W140" s="124">
        <f t="shared" ref="W140" si="40">IF(W121=0,"",W121/W102)</f>
        <v>3.6276275644179834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1.7095301171197881</v>
      </c>
      <c r="C141" s="111">
        <f t="shared" si="41"/>
        <v>1.7823009533380469</v>
      </c>
      <c r="D141" s="111">
        <f t="shared" si="41"/>
        <v>1.8477594551736234</v>
      </c>
      <c r="E141" s="111">
        <f t="shared" si="41"/>
        <v>1.8799229983956243</v>
      </c>
      <c r="F141" s="111">
        <f t="shared" si="41"/>
        <v>1.923702685143226</v>
      </c>
      <c r="G141" s="111">
        <f t="shared" si="41"/>
        <v>2.0003626053714045</v>
      </c>
      <c r="H141" s="111">
        <f t="shared" si="41"/>
        <v>2.2029113932180295</v>
      </c>
      <c r="I141" s="111">
        <f t="shared" si="41"/>
        <v>2.4219467219809219</v>
      </c>
      <c r="J141" s="111">
        <f t="shared" si="41"/>
        <v>2.510931716044341</v>
      </c>
      <c r="K141" s="111">
        <f t="shared" si="41"/>
        <v>2.6588713244275399</v>
      </c>
      <c r="L141" s="111">
        <f t="shared" si="41"/>
        <v>2.7507372525031335</v>
      </c>
      <c r="M141" s="111">
        <f t="shared" si="41"/>
        <v>2.8083788321198364</v>
      </c>
      <c r="N141" s="111">
        <f t="shared" si="41"/>
        <v>2.8767969448770199</v>
      </c>
      <c r="O141" s="111">
        <f t="shared" si="41"/>
        <v>2.9677511650517459</v>
      </c>
      <c r="P141" s="111">
        <f t="shared" si="41"/>
        <v>3.0565071650137892</v>
      </c>
      <c r="Q141" s="111">
        <f t="shared" si="41"/>
        <v>3.1490024341171408</v>
      </c>
      <c r="R141" s="111">
        <f t="shared" ref="R141:V141" si="42">IF(R122=0,"",R122/R103)</f>
        <v>3.2214088004220587</v>
      </c>
      <c r="S141" s="111">
        <f t="shared" si="42"/>
        <v>3.2990644906494788</v>
      </c>
      <c r="T141" s="111">
        <f t="shared" si="42"/>
        <v>3.3815488617114062</v>
      </c>
      <c r="U141" s="111">
        <f t="shared" si="42"/>
        <v>3.4585592458258718</v>
      </c>
      <c r="V141" s="111">
        <f t="shared" si="42"/>
        <v>3.5435063096063728</v>
      </c>
      <c r="W141" s="111">
        <f t="shared" ref="W141" si="43">IF(W122=0,"",W122/W103)</f>
        <v>3.6276275644179834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0.74093840475589812</v>
      </c>
      <c r="C142" s="124">
        <f t="shared" si="44"/>
        <v>0.74346287684785828</v>
      </c>
      <c r="D142" s="124">
        <f t="shared" si="44"/>
        <v>0.74251178755932734</v>
      </c>
      <c r="E142" s="124">
        <f t="shared" si="44"/>
        <v>0.74751577287443061</v>
      </c>
      <c r="F142" s="124">
        <f t="shared" si="44"/>
        <v>0.7447203665944796</v>
      </c>
      <c r="G142" s="124">
        <f t="shared" si="44"/>
        <v>0.74246452308289113</v>
      </c>
      <c r="H142" s="124">
        <f t="shared" si="44"/>
        <v>0.75525389628779172</v>
      </c>
      <c r="I142" s="124">
        <f t="shared" si="44"/>
        <v>0.76797427773945837</v>
      </c>
      <c r="J142" s="124">
        <f t="shared" si="44"/>
        <v>0.78209718098162695</v>
      </c>
      <c r="K142" s="124">
        <f t="shared" si="44"/>
        <v>0.78391527277219297</v>
      </c>
      <c r="L142" s="124">
        <f t="shared" si="44"/>
        <v>0.78846299517890683</v>
      </c>
      <c r="M142" s="124">
        <f t="shared" si="44"/>
        <v>0.79040596157802934</v>
      </c>
      <c r="N142" s="124">
        <f t="shared" si="44"/>
        <v>0.80247439142132571</v>
      </c>
      <c r="O142" s="124">
        <f t="shared" si="44"/>
        <v>0.79953096270764301</v>
      </c>
      <c r="P142" s="124">
        <f t="shared" si="44"/>
        <v>0.8049922290896564</v>
      </c>
      <c r="Q142" s="124">
        <f t="shared" si="44"/>
        <v>0.81555519525404041</v>
      </c>
      <c r="R142" s="124">
        <f t="shared" ref="R142:V142" si="45">IF(R123=0,"",R123/R104)</f>
        <v>0.81568258736244648</v>
      </c>
      <c r="S142" s="124">
        <f t="shared" si="45"/>
        <v>0.82505976693993166</v>
      </c>
      <c r="T142" s="124">
        <f t="shared" si="45"/>
        <v>0.83917126725503455</v>
      </c>
      <c r="U142" s="124">
        <f t="shared" si="45"/>
        <v>0.85157182134284926</v>
      </c>
      <c r="V142" s="124">
        <f t="shared" si="45"/>
        <v>0.86626687960916282</v>
      </c>
      <c r="W142" s="124">
        <f t="shared" ref="W142" si="46">IF(W123=0,"",W123/W104)</f>
        <v>0.8734600172371535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0.52026026658742675</v>
      </c>
      <c r="C143" s="111">
        <f t="shared" si="47"/>
        <v>0.52203391233327889</v>
      </c>
      <c r="D143" s="111">
        <f t="shared" si="47"/>
        <v>0.52251187414298428</v>
      </c>
      <c r="E143" s="111">
        <f t="shared" si="47"/>
        <v>0.52579801515014291</v>
      </c>
      <c r="F143" s="111">
        <f t="shared" si="47"/>
        <v>0.53015944432677475</v>
      </c>
      <c r="G143" s="111">
        <f t="shared" si="47"/>
        <v>0.53521146365740446</v>
      </c>
      <c r="H143" s="111">
        <f t="shared" si="47"/>
        <v>0.54153065410650947</v>
      </c>
      <c r="I143" s="111">
        <f t="shared" si="47"/>
        <v>0.5449325006979101</v>
      </c>
      <c r="J143" s="111">
        <f t="shared" si="47"/>
        <v>0.54617880060196033</v>
      </c>
      <c r="K143" s="111">
        <f t="shared" si="47"/>
        <v>0.54858139007430506</v>
      </c>
      <c r="L143" s="111">
        <f t="shared" si="47"/>
        <v>0.55203434096228887</v>
      </c>
      <c r="M143" s="111">
        <f t="shared" si="47"/>
        <v>0.55831370656597834</v>
      </c>
      <c r="N143" s="111">
        <f t="shared" si="47"/>
        <v>0.56845450010946075</v>
      </c>
      <c r="O143" s="111">
        <f t="shared" si="47"/>
        <v>0.58825068234129685</v>
      </c>
      <c r="P143" s="111">
        <f t="shared" si="47"/>
        <v>0.60317464640474405</v>
      </c>
      <c r="Q143" s="111">
        <f t="shared" si="47"/>
        <v>0.61262355445936001</v>
      </c>
      <c r="R143" s="111">
        <f t="shared" ref="R143:V143" si="48">IF(R124=0,"",R124/R105)</f>
        <v>0.6222389771358029</v>
      </c>
      <c r="S143" s="111">
        <f t="shared" si="48"/>
        <v>0.63828826899818603</v>
      </c>
      <c r="T143" s="111">
        <f t="shared" si="48"/>
        <v>0.65573865232952488</v>
      </c>
      <c r="U143" s="111">
        <f t="shared" si="48"/>
        <v>0.67482970031013567</v>
      </c>
      <c r="V143" s="111">
        <f t="shared" si="48"/>
        <v>0.70209889348879317</v>
      </c>
      <c r="W143" s="111">
        <f t="shared" ref="W143" si="49">IF(W124=0,"",W124/W105)</f>
        <v>0.72717230389576915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0.84597419139272911</v>
      </c>
      <c r="C144" s="111">
        <f t="shared" si="50"/>
        <v>0.84836351663127307</v>
      </c>
      <c r="D144" s="111">
        <f t="shared" si="50"/>
        <v>0.84491895346399415</v>
      </c>
      <c r="E144" s="111">
        <f t="shared" si="50"/>
        <v>0.85052223725897913</v>
      </c>
      <c r="F144" s="111">
        <f t="shared" si="50"/>
        <v>0.8487194017910249</v>
      </c>
      <c r="G144" s="111">
        <f t="shared" si="50"/>
        <v>0.8343966353472535</v>
      </c>
      <c r="H144" s="111">
        <f t="shared" si="50"/>
        <v>0.8542389269831977</v>
      </c>
      <c r="I144" s="111">
        <f t="shared" si="50"/>
        <v>0.85407118368659685</v>
      </c>
      <c r="J144" s="111">
        <f t="shared" si="50"/>
        <v>0.85716610069414489</v>
      </c>
      <c r="K144" s="111">
        <f t="shared" si="50"/>
        <v>0.8567129720758162</v>
      </c>
      <c r="L144" s="111">
        <f t="shared" si="50"/>
        <v>0.85836911721821729</v>
      </c>
      <c r="M144" s="111">
        <f t="shared" si="50"/>
        <v>0.88618526302486145</v>
      </c>
      <c r="N144" s="111">
        <f t="shared" si="50"/>
        <v>0.99186773470818002</v>
      </c>
      <c r="O144" s="111">
        <f t="shared" si="50"/>
        <v>0.89766787568707451</v>
      </c>
      <c r="P144" s="111">
        <f t="shared" si="50"/>
        <v>0.90025940837570384</v>
      </c>
      <c r="Q144" s="111">
        <f t="shared" si="50"/>
        <v>0.90603427521669544</v>
      </c>
      <c r="R144" s="111">
        <f t="shared" ref="R144:V144" si="51">IF(R125=0,"",R125/R106)</f>
        <v>0.89236950033302109</v>
      </c>
      <c r="S144" s="111">
        <f t="shared" si="51"/>
        <v>0.88954018733879836</v>
      </c>
      <c r="T144" s="111">
        <f t="shared" si="51"/>
        <v>0.89182053370271519</v>
      </c>
      <c r="U144" s="111">
        <f t="shared" si="51"/>
        <v>0.89518204220885178</v>
      </c>
      <c r="V144" s="111">
        <f t="shared" si="51"/>
        <v>0.94369903069711414</v>
      </c>
      <c r="W144" s="111">
        <f t="shared" ref="W144" si="52">IF(W125=0,"",W125/W106)</f>
        <v>0.94242009522534143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0.52026026658742675</v>
      </c>
      <c r="C145" s="112">
        <f t="shared" si="53"/>
        <v>0.52276775698696631</v>
      </c>
      <c r="D145" s="112">
        <f t="shared" si="53"/>
        <v>0.52318802386467089</v>
      </c>
      <c r="E145" s="112">
        <f t="shared" si="53"/>
        <v>0.52676748789147454</v>
      </c>
      <c r="F145" s="112">
        <f t="shared" si="53"/>
        <v>0.52808851471364882</v>
      </c>
      <c r="G145" s="112">
        <f t="shared" si="53"/>
        <v>0.53334541211877373</v>
      </c>
      <c r="H145" s="112">
        <f t="shared" si="53"/>
        <v>0.5441824026271187</v>
      </c>
      <c r="I145" s="112">
        <f t="shared" si="53"/>
        <v>0.5441824026271187</v>
      </c>
      <c r="J145" s="112">
        <f t="shared" si="53"/>
        <v>0.54615973156908926</v>
      </c>
      <c r="K145" s="112">
        <f t="shared" si="53"/>
        <v>0.54615973156908937</v>
      </c>
      <c r="L145" s="112">
        <f t="shared" si="53"/>
        <v>0.54813870767070594</v>
      </c>
      <c r="M145" s="112">
        <f t="shared" si="53"/>
        <v>0.54813870767070594</v>
      </c>
      <c r="N145" s="112">
        <f t="shared" si="53"/>
        <v>0.54947511054450759</v>
      </c>
      <c r="O145" s="112">
        <f t="shared" si="53"/>
        <v>0.6196465875219288</v>
      </c>
      <c r="P145" s="112">
        <f t="shared" si="53"/>
        <v>0.61964658752192869</v>
      </c>
      <c r="Q145" s="112">
        <f t="shared" si="53"/>
        <v>0.6196465875219288</v>
      </c>
      <c r="R145" s="112">
        <f t="shared" ref="R145:V145" si="54">IF(R126=0,"",R126/R107)</f>
        <v>0.61964658752192869</v>
      </c>
      <c r="S145" s="112">
        <f t="shared" si="54"/>
        <v>0.61964658752192869</v>
      </c>
      <c r="T145" s="112">
        <f t="shared" si="54"/>
        <v>0.61964658752192858</v>
      </c>
      <c r="U145" s="112">
        <f t="shared" si="54"/>
        <v>0.61964658752192869</v>
      </c>
      <c r="V145" s="112">
        <f t="shared" si="54"/>
        <v>0.75981824672906662</v>
      </c>
      <c r="W145" s="112">
        <f t="shared" ref="W145" si="55">IF(W126=0,"",W126/W107)</f>
        <v>0.75981824672906662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0.5828628174010817</v>
      </c>
      <c r="C147" s="112">
        <f t="shared" si="59"/>
        <v>0.58425143546451841</v>
      </c>
      <c r="D147" s="112">
        <f t="shared" si="59"/>
        <v>0.58463913811833179</v>
      </c>
      <c r="E147" s="112">
        <f t="shared" si="59"/>
        <v>0.58723477769747412</v>
      </c>
      <c r="F147" s="112">
        <f t="shared" si="59"/>
        <v>0.59354578434173277</v>
      </c>
      <c r="G147" s="112">
        <f t="shared" si="59"/>
        <v>0.60007723274913793</v>
      </c>
      <c r="H147" s="112">
        <f t="shared" si="59"/>
        <v>0.607729414233948</v>
      </c>
      <c r="I147" s="112">
        <f t="shared" si="59"/>
        <v>0.6109504400854413</v>
      </c>
      <c r="J147" s="112">
        <f t="shared" si="59"/>
        <v>0.61156086004991317</v>
      </c>
      <c r="K147" s="112">
        <f t="shared" si="59"/>
        <v>0.61378011521737919</v>
      </c>
      <c r="L147" s="112">
        <f t="shared" si="59"/>
        <v>0.61635003403205846</v>
      </c>
      <c r="M147" s="112">
        <f t="shared" si="59"/>
        <v>0.62104733987171867</v>
      </c>
      <c r="N147" s="112">
        <f t="shared" si="59"/>
        <v>0.62756254627984631</v>
      </c>
      <c r="O147" s="112">
        <f t="shared" si="59"/>
        <v>0.63645553985231984</v>
      </c>
      <c r="P147" s="112">
        <f t="shared" si="59"/>
        <v>0.64253568766174896</v>
      </c>
      <c r="Q147" s="112">
        <f t="shared" si="59"/>
        <v>0.64545966456820869</v>
      </c>
      <c r="R147" s="112">
        <f t="shared" ref="R147:V147" si="60">IF(R128=0,"",R128/R109)</f>
        <v>0.65156585171899362</v>
      </c>
      <c r="S147" s="112">
        <f t="shared" si="60"/>
        <v>0.66165579152764775</v>
      </c>
      <c r="T147" s="112">
        <f t="shared" si="60"/>
        <v>0.67008487736100697</v>
      </c>
      <c r="U147" s="112">
        <f t="shared" si="60"/>
        <v>0.68333994967133993</v>
      </c>
      <c r="V147" s="112">
        <f t="shared" si="60"/>
        <v>0.70230015289613379</v>
      </c>
      <c r="W147" s="112">
        <f t="shared" ref="W147" si="61">IF(W128=0,"",W128/W109)</f>
        <v>0.73270022413597913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0.87607494461992286</v>
      </c>
      <c r="C148" s="113">
        <f t="shared" si="62"/>
        <v>0.87776547006172612</v>
      </c>
      <c r="D148" s="113">
        <f t="shared" si="62"/>
        <v>0.87521802234431056</v>
      </c>
      <c r="E148" s="113">
        <f t="shared" si="62"/>
        <v>0.88008957208221983</v>
      </c>
      <c r="F148" s="113">
        <f t="shared" si="62"/>
        <v>0.8797986243121465</v>
      </c>
      <c r="G148" s="113">
        <f t="shared" si="62"/>
        <v>0.86899693219245389</v>
      </c>
      <c r="H148" s="113">
        <f t="shared" si="62"/>
        <v>0.88407217928351056</v>
      </c>
      <c r="I148" s="113">
        <f t="shared" si="62"/>
        <v>0.88458482971677932</v>
      </c>
      <c r="J148" s="113">
        <f t="shared" si="62"/>
        <v>0.88709031328922139</v>
      </c>
      <c r="K148" s="113">
        <f t="shared" si="62"/>
        <v>0.88694625855490383</v>
      </c>
      <c r="L148" s="113">
        <f t="shared" si="62"/>
        <v>0.88712729490153386</v>
      </c>
      <c r="M148" s="113">
        <f t="shared" si="62"/>
        <v>0.89063734187281063</v>
      </c>
      <c r="N148" s="113">
        <f t="shared" si="62"/>
        <v>0.90890690925910989</v>
      </c>
      <c r="O148" s="113">
        <f t="shared" si="62"/>
        <v>0.9043514596828538</v>
      </c>
      <c r="P148" s="113">
        <f t="shared" si="62"/>
        <v>0.90893446381140586</v>
      </c>
      <c r="Q148" s="113">
        <f t="shared" si="62"/>
        <v>0.91596084807940759</v>
      </c>
      <c r="R148" s="113">
        <f t="shared" ref="R148:V148" si="63">IF(R129=0,"",R129/R110)</f>
        <v>0.90675034200860916</v>
      </c>
      <c r="S148" s="113">
        <f t="shared" si="63"/>
        <v>0.90847125283931052</v>
      </c>
      <c r="T148" s="113">
        <f t="shared" si="63"/>
        <v>0.91485233164243518</v>
      </c>
      <c r="U148" s="113">
        <f t="shared" si="63"/>
        <v>0.92102487149384027</v>
      </c>
      <c r="V148" s="113">
        <f t="shared" si="63"/>
        <v>0.92657398103779354</v>
      </c>
      <c r="W148" s="113">
        <f t="shared" ref="W148" si="64">IF(W129=0,"",W129/W110)</f>
        <v>0.93013385224402045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0.5828628174010817</v>
      </c>
      <c r="C149" s="111">
        <f t="shared" si="65"/>
        <v>0.58451866105628791</v>
      </c>
      <c r="D149" s="111">
        <f t="shared" si="65"/>
        <v>0.58492693222061432</v>
      </c>
      <c r="E149" s="111">
        <f t="shared" si="65"/>
        <v>0.58785677631468947</v>
      </c>
      <c r="F149" s="111">
        <f t="shared" si="65"/>
        <v>0.59253143073389647</v>
      </c>
      <c r="G149" s="111">
        <f t="shared" si="65"/>
        <v>0.59919689211537353</v>
      </c>
      <c r="H149" s="111">
        <f t="shared" si="65"/>
        <v>0.60755632366830248</v>
      </c>
      <c r="I149" s="111">
        <f t="shared" si="65"/>
        <v>0.61178027051851092</v>
      </c>
      <c r="J149" s="111">
        <f t="shared" si="65"/>
        <v>0.6134362866051446</v>
      </c>
      <c r="K149" s="111">
        <f t="shared" si="65"/>
        <v>0.61519716110998202</v>
      </c>
      <c r="L149" s="111">
        <f t="shared" si="65"/>
        <v>0.61736240856467428</v>
      </c>
      <c r="M149" s="111">
        <f t="shared" si="65"/>
        <v>0.62052871596631598</v>
      </c>
      <c r="N149" s="111">
        <f t="shared" si="65"/>
        <v>0.62538929323336412</v>
      </c>
      <c r="O149" s="111">
        <f t="shared" si="65"/>
        <v>0.63326128622255751</v>
      </c>
      <c r="P149" s="111">
        <f t="shared" si="65"/>
        <v>0.64140929784098211</v>
      </c>
      <c r="Q149" s="111">
        <f t="shared" si="65"/>
        <v>0.65117039392115206</v>
      </c>
      <c r="R149" s="111">
        <f t="shared" ref="R149:V149" si="66">IF(R130=0,"",R130/R111)</f>
        <v>0.66089651644717706</v>
      </c>
      <c r="S149" s="111">
        <f t="shared" si="66"/>
        <v>0.67208793774750575</v>
      </c>
      <c r="T149" s="111">
        <f t="shared" si="66"/>
        <v>0.68358621152728682</v>
      </c>
      <c r="U149" s="111">
        <f t="shared" si="66"/>
        <v>0.6934510614243099</v>
      </c>
      <c r="V149" s="111">
        <f t="shared" si="66"/>
        <v>0.70692417467568536</v>
      </c>
      <c r="W149" s="111">
        <f t="shared" ref="W149" si="67">IF(W130=0,"",W130/W111)</f>
        <v>0.72365984116013382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0.72929492776157301</v>
      </c>
      <c r="C151" s="124">
        <f t="shared" si="71"/>
        <v>0.73022819288504137</v>
      </c>
      <c r="D151" s="124">
        <f t="shared" si="71"/>
        <v>0.73105051817057898</v>
      </c>
      <c r="E151" s="124">
        <f t="shared" si="71"/>
        <v>0.73328591500803675</v>
      </c>
      <c r="F151" s="124">
        <f t="shared" si="71"/>
        <v>0.73685108767701168</v>
      </c>
      <c r="G151" s="124">
        <f t="shared" si="71"/>
        <v>0.74195806548681931</v>
      </c>
      <c r="H151" s="124">
        <f t="shared" si="71"/>
        <v>0.74758142767589175</v>
      </c>
      <c r="I151" s="124">
        <f t="shared" si="71"/>
        <v>0.74939444729803395</v>
      </c>
      <c r="J151" s="124">
        <f t="shared" si="71"/>
        <v>0.75004625864837859</v>
      </c>
      <c r="K151" s="124">
        <f t="shared" si="71"/>
        <v>0.75279390826332582</v>
      </c>
      <c r="L151" s="124">
        <f t="shared" si="71"/>
        <v>0.75210610889703466</v>
      </c>
      <c r="M151" s="124">
        <f t="shared" si="71"/>
        <v>0.75396071840700296</v>
      </c>
      <c r="N151" s="124">
        <f t="shared" si="71"/>
        <v>0.7635291775097961</v>
      </c>
      <c r="O151" s="124">
        <f t="shared" si="71"/>
        <v>0.75226680588048045</v>
      </c>
      <c r="P151" s="124">
        <f t="shared" si="71"/>
        <v>0.75205438062665131</v>
      </c>
      <c r="Q151" s="124">
        <f t="shared" si="71"/>
        <v>0.75516684933745082</v>
      </c>
      <c r="R151" s="124">
        <f t="shared" ref="R151:V151" si="72">IF(R132=0,"",R132/R113)</f>
        <v>0.75985915662269043</v>
      </c>
      <c r="S151" s="124">
        <f t="shared" si="72"/>
        <v>0.76227225029078982</v>
      </c>
      <c r="T151" s="124">
        <f t="shared" si="72"/>
        <v>0.75772925202278985</v>
      </c>
      <c r="U151" s="124">
        <f t="shared" si="72"/>
        <v>0.75828854279568969</v>
      </c>
      <c r="V151" s="124">
        <f t="shared" si="72"/>
        <v>0.76149341202160281</v>
      </c>
      <c r="W151" s="124">
        <f t="shared" ref="W151" si="73">IF(W132=0,"",W132/W113)</f>
        <v>0.7714506034764852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0.58390050731447285</v>
      </c>
      <c r="C152" s="111">
        <f t="shared" si="74"/>
        <v>0.58427513899208217</v>
      </c>
      <c r="D152" s="111">
        <f t="shared" si="74"/>
        <v>0.58436846062237457</v>
      </c>
      <c r="E152" s="111">
        <f t="shared" si="74"/>
        <v>0.58508106025753503</v>
      </c>
      <c r="F152" s="111">
        <f t="shared" si="74"/>
        <v>0.58664154601063701</v>
      </c>
      <c r="G152" s="111">
        <f t="shared" si="74"/>
        <v>0.58904132789624297</v>
      </c>
      <c r="H152" s="111">
        <f t="shared" si="74"/>
        <v>0.59215165978871254</v>
      </c>
      <c r="I152" s="111">
        <f t="shared" si="74"/>
        <v>0.59359564818544286</v>
      </c>
      <c r="J152" s="111">
        <f t="shared" si="74"/>
        <v>0.59406114988486158</v>
      </c>
      <c r="K152" s="111">
        <f t="shared" si="74"/>
        <v>0.59458099513256968</v>
      </c>
      <c r="L152" s="111">
        <f t="shared" si="74"/>
        <v>0.5951456914621519</v>
      </c>
      <c r="M152" s="111">
        <f t="shared" si="74"/>
        <v>0.59588001587320905</v>
      </c>
      <c r="N152" s="111">
        <f t="shared" si="74"/>
        <v>0.59657776067076429</v>
      </c>
      <c r="O152" s="111">
        <f t="shared" si="74"/>
        <v>0.59716199452025742</v>
      </c>
      <c r="P152" s="111">
        <f t="shared" si="74"/>
        <v>0.59731415359849216</v>
      </c>
      <c r="Q152" s="111">
        <f t="shared" si="74"/>
        <v>0.59738775975194425</v>
      </c>
      <c r="R152" s="111">
        <f t="shared" ref="R152:V152" si="75">IF(R133=0,"",R133/R114)</f>
        <v>0.59769506707508768</v>
      </c>
      <c r="S152" s="111">
        <f t="shared" si="75"/>
        <v>0.59878004807385288</v>
      </c>
      <c r="T152" s="111">
        <f t="shared" si="75"/>
        <v>0.60060273214688031</v>
      </c>
      <c r="U152" s="111">
        <f t="shared" si="75"/>
        <v>0.60235297346683392</v>
      </c>
      <c r="V152" s="111">
        <f t="shared" si="75"/>
        <v>0.60545547913612074</v>
      </c>
      <c r="W152" s="111">
        <f t="shared" ref="W152" si="76">IF(W133=0,"",W133/W114)</f>
        <v>0.60993179759695959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0.73762096063020355</v>
      </c>
      <c r="C153" s="45">
        <f t="shared" si="77"/>
        <v>0.73869159900190484</v>
      </c>
      <c r="D153" s="45">
        <f t="shared" si="77"/>
        <v>0.73896773250469683</v>
      </c>
      <c r="E153" s="45">
        <f t="shared" si="77"/>
        <v>0.74096591099987552</v>
      </c>
      <c r="F153" s="45">
        <f t="shared" si="77"/>
        <v>0.74471314274548084</v>
      </c>
      <c r="G153" s="45">
        <f t="shared" si="77"/>
        <v>0.74940690362431972</v>
      </c>
      <c r="H153" s="45">
        <f t="shared" si="77"/>
        <v>0.75513381050300576</v>
      </c>
      <c r="I153" s="45">
        <f t="shared" si="77"/>
        <v>0.75789840630744476</v>
      </c>
      <c r="J153" s="45">
        <f t="shared" si="77"/>
        <v>0.75898788406292506</v>
      </c>
      <c r="K153" s="45">
        <f t="shared" si="77"/>
        <v>0.76044989855450151</v>
      </c>
      <c r="L153" s="45">
        <f t="shared" si="77"/>
        <v>0.76213183476210178</v>
      </c>
      <c r="M153" s="45">
        <f t="shared" si="77"/>
        <v>0.76447248454110428</v>
      </c>
      <c r="N153" s="45">
        <f t="shared" si="77"/>
        <v>0.76741021160696288</v>
      </c>
      <c r="O153" s="45">
        <f t="shared" si="77"/>
        <v>0.77107640119000431</v>
      </c>
      <c r="P153" s="45">
        <f t="shared" si="77"/>
        <v>0.77411012690375847</v>
      </c>
      <c r="Q153" s="45">
        <f t="shared" si="77"/>
        <v>0.77742655965460694</v>
      </c>
      <c r="R153" s="45">
        <f t="shared" ref="R153:V153" si="78">IF(R134=0,"",R134/R115)</f>
        <v>0.78188790515807771</v>
      </c>
      <c r="S153" s="45">
        <f t="shared" si="78"/>
        <v>0.78828682328751898</v>
      </c>
      <c r="T153" s="45">
        <f t="shared" si="78"/>
        <v>0.79497660160229588</v>
      </c>
      <c r="U153" s="45">
        <f t="shared" si="78"/>
        <v>0.80218722266725961</v>
      </c>
      <c r="V153" s="45">
        <f t="shared" si="78"/>
        <v>0.81342884636240098</v>
      </c>
      <c r="W153" s="45">
        <f t="shared" ref="W153" si="79">IF(W134=0,"",W134/W115)</f>
        <v>0.8323446271163909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145.55560241789195</v>
      </c>
      <c r="C155" s="117">
        <f t="shared" si="80"/>
        <v>149.21858190867275</v>
      </c>
      <c r="D155" s="117">
        <f t="shared" si="80"/>
        <v>110.36187243908128</v>
      </c>
      <c r="E155" s="117">
        <f t="shared" si="80"/>
        <v>115.55632229183553</v>
      </c>
      <c r="F155" s="117">
        <f t="shared" si="80"/>
        <v>121.47186689317816</v>
      </c>
      <c r="G155" s="117">
        <f t="shared" si="80"/>
        <v>115.40136692154422</v>
      </c>
      <c r="H155" s="117">
        <f t="shared" si="80"/>
        <v>109.29796916176154</v>
      </c>
      <c r="I155" s="117">
        <f t="shared" si="80"/>
        <v>98.968768056787113</v>
      </c>
      <c r="J155" s="117">
        <f t="shared" si="80"/>
        <v>97.477945577666432</v>
      </c>
      <c r="K155" s="117">
        <f t="shared" si="80"/>
        <v>76.605631130081235</v>
      </c>
      <c r="L155" s="117">
        <f t="shared" si="80"/>
        <v>89.871967343291828</v>
      </c>
      <c r="M155" s="117">
        <f t="shared" si="80"/>
        <v>76.63508039291645</v>
      </c>
      <c r="N155" s="117">
        <f t="shared" si="80"/>
        <v>32.632812503333163</v>
      </c>
      <c r="O155" s="117">
        <f t="shared" si="80"/>
        <v>99.071155661946236</v>
      </c>
      <c r="P155" s="117">
        <f t="shared" si="80"/>
        <v>159.7908540658683</v>
      </c>
      <c r="Q155" s="117">
        <f t="shared" si="80"/>
        <v>141.35671333495887</v>
      </c>
      <c r="R155" s="117">
        <f t="shared" ref="R155:V155" si="81">R156+R159+R161+R170</f>
        <v>133.59664753711513</v>
      </c>
      <c r="S155" s="117">
        <f t="shared" si="81"/>
        <v>132.04245029600895</v>
      </c>
      <c r="T155" s="117">
        <f t="shared" si="81"/>
        <v>91.82388231863807</v>
      </c>
      <c r="U155" s="117">
        <f t="shared" si="81"/>
        <v>61.080732365145188</v>
      </c>
      <c r="V155" s="117">
        <f t="shared" si="81"/>
        <v>25.134780304548748</v>
      </c>
      <c r="W155" s="117">
        <f t="shared" ref="W155" si="82">W156+W159+W161+W170</f>
        <v>89.59650691867374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144.69261606308638</v>
      </c>
      <c r="C156" s="122">
        <f t="shared" si="83"/>
        <v>148.43477053686266</v>
      </c>
      <c r="D156" s="122">
        <f t="shared" si="83"/>
        <v>109.67307518987191</v>
      </c>
      <c r="E156" s="122">
        <f t="shared" si="83"/>
        <v>114.96546479853387</v>
      </c>
      <c r="F156" s="122">
        <f t="shared" si="83"/>
        <v>120.8793087692541</v>
      </c>
      <c r="G156" s="122">
        <f t="shared" si="83"/>
        <v>114.88243303518412</v>
      </c>
      <c r="H156" s="122">
        <f t="shared" si="83"/>
        <v>108.80339779788882</v>
      </c>
      <c r="I156" s="122">
        <f t="shared" si="83"/>
        <v>98.492837760458457</v>
      </c>
      <c r="J156" s="122">
        <f t="shared" si="83"/>
        <v>96.985995556497684</v>
      </c>
      <c r="K156" s="122">
        <f t="shared" si="83"/>
        <v>76.151817748390556</v>
      </c>
      <c r="L156" s="122">
        <f t="shared" si="83"/>
        <v>89.330802501424742</v>
      </c>
      <c r="M156" s="122">
        <f t="shared" si="83"/>
        <v>76.091962409238164</v>
      </c>
      <c r="N156" s="122">
        <f t="shared" si="83"/>
        <v>32.389808142730033</v>
      </c>
      <c r="O156" s="122">
        <f t="shared" si="83"/>
        <v>97.91546185655524</v>
      </c>
      <c r="P156" s="122">
        <f t="shared" si="83"/>
        <v>158.33424505220924</v>
      </c>
      <c r="Q156" s="122">
        <f t="shared" si="83"/>
        <v>139.90531999999999</v>
      </c>
      <c r="R156" s="122">
        <f t="shared" ref="R156:V156" si="84">SUM(R157:R158)</f>
        <v>132.15327932729011</v>
      </c>
      <c r="S156" s="122">
        <f t="shared" si="84"/>
        <v>130.43040424324039</v>
      </c>
      <c r="T156" s="122">
        <f t="shared" si="84"/>
        <v>89.725445548147306</v>
      </c>
      <c r="U156" s="122">
        <f t="shared" si="84"/>
        <v>59.028694937608769</v>
      </c>
      <c r="V156" s="122">
        <f t="shared" si="84"/>
        <v>22.757380496622538</v>
      </c>
      <c r="W156" s="122">
        <f t="shared" ref="W156" si="85">SUM(W157:W158)</f>
        <v>87.046242042547192</v>
      </c>
      <c r="DA156" s="130" t="s">
        <v>2096</v>
      </c>
    </row>
    <row r="157" spans="1:105" ht="12" customHeight="1" x14ac:dyDescent="0.25">
      <c r="A157" s="97" t="s">
        <v>74</v>
      </c>
      <c r="B157" s="98">
        <v>144.69261606308638</v>
      </c>
      <c r="C157" s="98">
        <v>148.43477053686266</v>
      </c>
      <c r="D157" s="98">
        <v>109.67307518987191</v>
      </c>
      <c r="E157" s="98">
        <v>114.96546479853387</v>
      </c>
      <c r="F157" s="98">
        <v>120.8793087692541</v>
      </c>
      <c r="G157" s="98">
        <v>114.88243303518412</v>
      </c>
      <c r="H157" s="98">
        <v>108.80339779788882</v>
      </c>
      <c r="I157" s="98">
        <v>98.492837760458457</v>
      </c>
      <c r="J157" s="98">
        <v>96.985995556497684</v>
      </c>
      <c r="K157" s="98">
        <v>76.151817748390556</v>
      </c>
      <c r="L157" s="98">
        <v>89.330802501424742</v>
      </c>
      <c r="M157" s="98">
        <v>76.091962409238164</v>
      </c>
      <c r="N157" s="98">
        <v>32.389808142730033</v>
      </c>
      <c r="O157" s="98">
        <v>97.91546185655524</v>
      </c>
      <c r="P157" s="98">
        <v>158.33424505220924</v>
      </c>
      <c r="Q157" s="98">
        <v>139.90531999999999</v>
      </c>
      <c r="R157" s="98">
        <v>132.15327932729011</v>
      </c>
      <c r="S157" s="98">
        <v>130.43040424324039</v>
      </c>
      <c r="T157" s="98">
        <v>89.725445548147306</v>
      </c>
      <c r="U157" s="98">
        <v>59.028694937608769</v>
      </c>
      <c r="V157" s="98">
        <v>22.757380496622538</v>
      </c>
      <c r="W157" s="98">
        <v>87.046242042547192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0.24119649197267592</v>
      </c>
      <c r="C161" s="122">
        <v>0.22483265660281773</v>
      </c>
      <c r="D161" s="122">
        <v>0.19786872091259197</v>
      </c>
      <c r="E161" s="122">
        <v>0.18581693946346586</v>
      </c>
      <c r="F161" s="122">
        <v>0.17869632136389402</v>
      </c>
      <c r="G161" s="122">
        <v>0.16058977641482852</v>
      </c>
      <c r="H161" s="122">
        <v>0.1416149434858088</v>
      </c>
      <c r="I161" s="122">
        <v>0.11578181414708018</v>
      </c>
      <c r="J161" s="122">
        <v>0.11187001494942858</v>
      </c>
      <c r="K161" s="122">
        <v>0.10755352990076408</v>
      </c>
      <c r="L161" s="122">
        <v>9.4043623805001669E-2</v>
      </c>
      <c r="M161" s="122">
        <v>7.5061185868587996E-2</v>
      </c>
      <c r="N161" s="122">
        <v>6.668834890817317E-2</v>
      </c>
      <c r="O161" s="122">
        <v>0.12203310727061294</v>
      </c>
      <c r="P161" s="122">
        <v>0.13935942929922276</v>
      </c>
      <c r="Q161" s="122">
        <v>0.13505042780934565</v>
      </c>
      <c r="R161" s="122">
        <v>0.12953132361049982</v>
      </c>
      <c r="S161" s="122">
        <v>0.13394660677645345</v>
      </c>
      <c r="T161" s="122">
        <v>0.12639949173349724</v>
      </c>
      <c r="U161" s="122">
        <v>0.11231135051402011</v>
      </c>
      <c r="V161" s="122">
        <v>0.10593762953029533</v>
      </c>
      <c r="W161" s="122">
        <v>0.10105773087857542</v>
      </c>
      <c r="DA161" s="130" t="s">
        <v>2101</v>
      </c>
    </row>
    <row r="162" spans="1:105" ht="12" customHeight="1" x14ac:dyDescent="0.25">
      <c r="A162" s="97" t="s">
        <v>141</v>
      </c>
      <c r="B162" s="98">
        <v>0.24057729369088482</v>
      </c>
      <c r="C162" s="98">
        <v>0.22422375969145142</v>
      </c>
      <c r="D162" s="98">
        <v>0.19730579861642536</v>
      </c>
      <c r="E162" s="98">
        <v>0.18527014089734267</v>
      </c>
      <c r="F162" s="98">
        <v>0.17822301702434987</v>
      </c>
      <c r="G162" s="98">
        <v>0.16006332410206636</v>
      </c>
      <c r="H162" s="98">
        <v>0.1412331279402812</v>
      </c>
      <c r="I162" s="98">
        <v>0.11541469792030838</v>
      </c>
      <c r="J162" s="98">
        <v>0.11157647253844634</v>
      </c>
      <c r="K162" s="98">
        <v>0.10723854295220986</v>
      </c>
      <c r="L162" s="98">
        <v>9.3845891276281956E-2</v>
      </c>
      <c r="M162" s="98">
        <v>7.4932048120015568E-2</v>
      </c>
      <c r="N162" s="98">
        <v>6.6684637265322588E-2</v>
      </c>
      <c r="O162" s="98">
        <v>0.1218504211542801</v>
      </c>
      <c r="P162" s="98">
        <v>0.13918421347276694</v>
      </c>
      <c r="Q162" s="98">
        <v>0.13489397935128827</v>
      </c>
      <c r="R162" s="98">
        <v>0.12935098021794345</v>
      </c>
      <c r="S162" s="98">
        <v>0.13375180731458672</v>
      </c>
      <c r="T162" s="98">
        <v>0.12620834367545372</v>
      </c>
      <c r="U162" s="98">
        <v>0.11212351808730259</v>
      </c>
      <c r="V162" s="98">
        <v>0.10585784662561556</v>
      </c>
      <c r="W162" s="98">
        <v>0.10097300128271543</v>
      </c>
      <c r="DA162" s="63" t="s">
        <v>2102</v>
      </c>
    </row>
    <row r="163" spans="1:105" ht="12" customHeight="1" x14ac:dyDescent="0.25">
      <c r="A163" s="97" t="s">
        <v>140</v>
      </c>
      <c r="B163" s="98">
        <v>6.1919828179111275E-4</v>
      </c>
      <c r="C163" s="98">
        <v>6.0889691136630658E-4</v>
      </c>
      <c r="D163" s="98">
        <v>5.6292229616661097E-4</v>
      </c>
      <c r="E163" s="98">
        <v>5.467985661231794E-4</v>
      </c>
      <c r="F163" s="98">
        <v>4.7330433954415388E-4</v>
      </c>
      <c r="G163" s="98">
        <v>5.2645231276215304E-4</v>
      </c>
      <c r="H163" s="98">
        <v>3.8181554552761156E-4</v>
      </c>
      <c r="I163" s="98">
        <v>3.6711622677179916E-4</v>
      </c>
      <c r="J163" s="98">
        <v>2.9354241098223668E-4</v>
      </c>
      <c r="K163" s="98">
        <v>3.1498694855422785E-4</v>
      </c>
      <c r="L163" s="98">
        <v>1.977325287197088E-4</v>
      </c>
      <c r="M163" s="98">
        <v>1.2913774857242194E-4</v>
      </c>
      <c r="N163" s="98">
        <v>3.7116428505808414E-6</v>
      </c>
      <c r="O163" s="98">
        <v>1.8268611633282732E-4</v>
      </c>
      <c r="P163" s="98">
        <v>1.7521582645583622E-4</v>
      </c>
      <c r="Q163" s="98">
        <v>1.5644845805737353E-4</v>
      </c>
      <c r="R163" s="98">
        <v>1.8034339255637965E-4</v>
      </c>
      <c r="S163" s="98">
        <v>1.9479946186673581E-4</v>
      </c>
      <c r="T163" s="98">
        <v>1.911480580435287E-4</v>
      </c>
      <c r="U163" s="98">
        <v>1.8783242671752473E-4</v>
      </c>
      <c r="V163" s="98">
        <v>7.978290467975593E-5</v>
      </c>
      <c r="W163" s="98">
        <v>8.4729595859994587E-5</v>
      </c>
      <c r="DA163" s="63" t="s">
        <v>2103</v>
      </c>
    </row>
    <row r="164" spans="1:105" ht="12" customHeight="1" x14ac:dyDescent="0.25">
      <c r="A164" s="100" t="s">
        <v>50</v>
      </c>
      <c r="B164" s="101">
        <v>6.1919828179111275E-4</v>
      </c>
      <c r="C164" s="101">
        <v>6.0889691136630658E-4</v>
      </c>
      <c r="D164" s="101">
        <v>5.6292229616661097E-4</v>
      </c>
      <c r="E164" s="101">
        <v>5.467985661231794E-4</v>
      </c>
      <c r="F164" s="101">
        <v>4.7330433954415388E-4</v>
      </c>
      <c r="G164" s="101">
        <v>5.2645231276215304E-4</v>
      </c>
      <c r="H164" s="101">
        <v>3.8181554552761156E-4</v>
      </c>
      <c r="I164" s="101">
        <v>3.6711622677179916E-4</v>
      </c>
      <c r="J164" s="101">
        <v>2.9354241098223668E-4</v>
      </c>
      <c r="K164" s="101">
        <v>3.1498694855422785E-4</v>
      </c>
      <c r="L164" s="101">
        <v>1.977325287197088E-4</v>
      </c>
      <c r="M164" s="101">
        <v>1.2913774857242194E-4</v>
      </c>
      <c r="N164" s="101">
        <v>3.7116428505808414E-6</v>
      </c>
      <c r="O164" s="101">
        <v>1.8268611633282732E-4</v>
      </c>
      <c r="P164" s="101">
        <v>1.7521582645583622E-4</v>
      </c>
      <c r="Q164" s="101">
        <v>1.5644845805737353E-4</v>
      </c>
      <c r="R164" s="101">
        <v>1.8034339255637965E-4</v>
      </c>
      <c r="S164" s="101">
        <v>1.9479946186673581E-4</v>
      </c>
      <c r="T164" s="101">
        <v>1.911480580435287E-4</v>
      </c>
      <c r="U164" s="101">
        <v>1.8783242671752473E-4</v>
      </c>
      <c r="V164" s="101">
        <v>7.978290467975593E-5</v>
      </c>
      <c r="W164" s="101">
        <v>8.4729595859994587E-5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0.62178986283289439</v>
      </c>
      <c r="C170" s="122">
        <v>0.55897871520727715</v>
      </c>
      <c r="D170" s="122">
        <v>0.49092852829678063</v>
      </c>
      <c r="E170" s="122">
        <v>0.40504055383818466</v>
      </c>
      <c r="F170" s="122">
        <v>0.41386180256017402</v>
      </c>
      <c r="G170" s="122">
        <v>0.3583441099452791</v>
      </c>
      <c r="H170" s="122">
        <v>0.35295642038691349</v>
      </c>
      <c r="I170" s="122">
        <v>0.36014848218156831</v>
      </c>
      <c r="J170" s="122">
        <v>0.38008000621931398</v>
      </c>
      <c r="K170" s="122">
        <v>0.34625985178990504</v>
      </c>
      <c r="L170" s="122">
        <v>0.44712121806207789</v>
      </c>
      <c r="M170" s="122">
        <v>0.46805679780968878</v>
      </c>
      <c r="N170" s="122">
        <v>0.1763160116949605</v>
      </c>
      <c r="O170" s="122">
        <v>1.0336606981203835</v>
      </c>
      <c r="P170" s="122">
        <v>1.3172495843598482</v>
      </c>
      <c r="Q170" s="122">
        <v>1.3163429071495421</v>
      </c>
      <c r="R170" s="122">
        <v>1.3138368862145045</v>
      </c>
      <c r="S170" s="122">
        <v>1.47809944599211</v>
      </c>
      <c r="T170" s="122">
        <v>1.9720372787572726</v>
      </c>
      <c r="U170" s="122">
        <v>1.9397260770223961</v>
      </c>
      <c r="V170" s="122">
        <v>2.271462178395915</v>
      </c>
      <c r="W170" s="122">
        <v>2.4492071452479727</v>
      </c>
      <c r="DA170" s="130" t="s">
        <v>2110</v>
      </c>
    </row>
    <row r="171" spans="1:105" ht="12" customHeight="1" x14ac:dyDescent="0.25">
      <c r="A171" s="97" t="s">
        <v>50</v>
      </c>
      <c r="B171" s="98">
        <v>0.62178986283289439</v>
      </c>
      <c r="C171" s="98">
        <v>0.55897871520727715</v>
      </c>
      <c r="D171" s="98">
        <v>0.49092852829678063</v>
      </c>
      <c r="E171" s="98">
        <v>0.40504055383818466</v>
      </c>
      <c r="F171" s="98">
        <v>0.41386180256017402</v>
      </c>
      <c r="G171" s="98">
        <v>0.3583441099452791</v>
      </c>
      <c r="H171" s="98">
        <v>0.35295642038691349</v>
      </c>
      <c r="I171" s="98">
        <v>0.36014848218156831</v>
      </c>
      <c r="J171" s="98">
        <v>0.38008000621931398</v>
      </c>
      <c r="K171" s="98">
        <v>0.34625985178990504</v>
      </c>
      <c r="L171" s="98">
        <v>0.44712121806207789</v>
      </c>
      <c r="M171" s="98">
        <v>0.46805679780968878</v>
      </c>
      <c r="N171" s="98">
        <v>0.1763160116949605</v>
      </c>
      <c r="O171" s="98">
        <v>1.0336606981203835</v>
      </c>
      <c r="P171" s="98">
        <v>1.3172495843598482</v>
      </c>
      <c r="Q171" s="98">
        <v>1.3163429071495421</v>
      </c>
      <c r="R171" s="98">
        <v>1.3138368862145045</v>
      </c>
      <c r="S171" s="98">
        <v>1.47809944599211</v>
      </c>
      <c r="T171" s="98">
        <v>1.9720372787572726</v>
      </c>
      <c r="U171" s="98">
        <v>1.9397260770223961</v>
      </c>
      <c r="V171" s="98">
        <v>2.271462178395915</v>
      </c>
      <c r="W171" s="98">
        <v>2.4492071452479727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10711.236875611352</v>
      </c>
      <c r="C174" s="117">
        <f t="shared" si="87"/>
        <v>11795.901764516695</v>
      </c>
      <c r="D174" s="117">
        <f t="shared" si="87"/>
        <v>10848.32151367802</v>
      </c>
      <c r="E174" s="117">
        <f t="shared" si="87"/>
        <v>12421.23494369676</v>
      </c>
      <c r="F174" s="117">
        <f t="shared" si="87"/>
        <v>13480.382513860628</v>
      </c>
      <c r="G174" s="117">
        <f t="shared" si="87"/>
        <v>13337.90749698073</v>
      </c>
      <c r="H174" s="117">
        <f t="shared" si="87"/>
        <v>13176.414370639966</v>
      </c>
      <c r="I174" s="117">
        <f t="shared" si="87"/>
        <v>12588.741710334361</v>
      </c>
      <c r="J174" s="117">
        <f t="shared" si="87"/>
        <v>12439.890655413059</v>
      </c>
      <c r="K174" s="117">
        <f t="shared" si="87"/>
        <v>10237.586038414402</v>
      </c>
      <c r="L174" s="117">
        <f t="shared" si="87"/>
        <v>11286.239952928618</v>
      </c>
      <c r="M174" s="117">
        <f t="shared" si="87"/>
        <v>9522.4632785065751</v>
      </c>
      <c r="N174" s="117">
        <f t="shared" si="87"/>
        <v>5509.2898617763012</v>
      </c>
      <c r="O174" s="117">
        <f t="shared" si="87"/>
        <v>10273.753806913664</v>
      </c>
      <c r="P174" s="117">
        <f t="shared" si="87"/>
        <v>14004.807171775428</v>
      </c>
      <c r="Q174" s="117">
        <f t="shared" si="87"/>
        <v>12565.538273067601</v>
      </c>
      <c r="R174" s="117">
        <f t="shared" ref="R174:V174" si="88">R175+R178+R180+R189</f>
        <v>12391.99928788609</v>
      </c>
      <c r="S174" s="117">
        <f t="shared" si="88"/>
        <v>12463.127733937628</v>
      </c>
      <c r="T174" s="117">
        <f t="shared" si="88"/>
        <v>9902.6166153802787</v>
      </c>
      <c r="U174" s="117">
        <f t="shared" si="88"/>
        <v>8699.8780769312889</v>
      </c>
      <c r="V174" s="117">
        <f t="shared" si="88"/>
        <v>5496.6626799405931</v>
      </c>
      <c r="W174" s="117">
        <f t="shared" ref="W174" si="89">W175+W178+W180+W189</f>
        <v>12373.678330267083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8442.6417771531596</v>
      </c>
      <c r="C175" s="122">
        <f t="shared" si="90"/>
        <v>9487.2443921924769</v>
      </c>
      <c r="D175" s="122">
        <f t="shared" si="90"/>
        <v>8429.1630511113854</v>
      </c>
      <c r="E175" s="122">
        <f t="shared" si="90"/>
        <v>9946.8437423510386</v>
      </c>
      <c r="F175" s="122">
        <f t="shared" si="90"/>
        <v>11073.871523708771</v>
      </c>
      <c r="G175" s="122">
        <f t="shared" si="90"/>
        <v>11027.048087827379</v>
      </c>
      <c r="H175" s="122">
        <f t="shared" si="90"/>
        <v>10840.630362538071</v>
      </c>
      <c r="I175" s="122">
        <f t="shared" si="90"/>
        <v>10237.276704367943</v>
      </c>
      <c r="J175" s="122">
        <f t="shared" si="90"/>
        <v>10012.341276995785</v>
      </c>
      <c r="K175" s="122">
        <f t="shared" si="90"/>
        <v>7712.6004775083647</v>
      </c>
      <c r="L175" s="122">
        <f t="shared" si="90"/>
        <v>8725.2785997088249</v>
      </c>
      <c r="M175" s="122">
        <f t="shared" si="90"/>
        <v>6983.551903391105</v>
      </c>
      <c r="N175" s="122">
        <f t="shared" si="90"/>
        <v>2792.4437159884255</v>
      </c>
      <c r="O175" s="122">
        <f t="shared" si="90"/>
        <v>7658.5886911783955</v>
      </c>
      <c r="P175" s="122">
        <f t="shared" si="90"/>
        <v>11423.525251162506</v>
      </c>
      <c r="Q175" s="122">
        <f t="shared" si="90"/>
        <v>9890.3960245675116</v>
      </c>
      <c r="R175" s="122">
        <f t="shared" ref="R175:V175" si="91">SUM(R176:R177)</f>
        <v>9510.755940396084</v>
      </c>
      <c r="S175" s="122">
        <f t="shared" si="91"/>
        <v>9571.0209568309256</v>
      </c>
      <c r="T175" s="122">
        <f t="shared" si="91"/>
        <v>7169.3757617568444</v>
      </c>
      <c r="U175" s="122">
        <f t="shared" si="91"/>
        <v>5730.352034911326</v>
      </c>
      <c r="V175" s="122">
        <f t="shared" si="91"/>
        <v>2471.7765390729069</v>
      </c>
      <c r="W175" s="122">
        <f t="shared" ref="W175" si="92">SUM(W176:W177)</f>
        <v>9351.4616816712951</v>
      </c>
      <c r="DA175" s="130" t="s">
        <v>2264</v>
      </c>
    </row>
    <row r="176" spans="1:105" ht="12" customHeight="1" x14ac:dyDescent="0.25">
      <c r="A176" s="97" t="s">
        <v>74</v>
      </c>
      <c r="B176" s="98">
        <v>8344.8636780567904</v>
      </c>
      <c r="C176" s="98">
        <v>9381.8589665522231</v>
      </c>
      <c r="D176" s="98">
        <v>8332.7752870469703</v>
      </c>
      <c r="E176" s="98">
        <v>9839.5853067443222</v>
      </c>
      <c r="F176" s="98">
        <v>10946.758892048767</v>
      </c>
      <c r="G176" s="98">
        <v>10902.249486833036</v>
      </c>
      <c r="H176" s="98">
        <v>10719.105735407942</v>
      </c>
      <c r="I176" s="98">
        <v>10127.617106970816</v>
      </c>
      <c r="J176" s="98">
        <v>9901.6709042848797</v>
      </c>
      <c r="K176" s="98">
        <v>7620.3462968941549</v>
      </c>
      <c r="L176" s="98">
        <v>8623.1598828081624</v>
      </c>
      <c r="M176" s="98">
        <v>6898.790651994259</v>
      </c>
      <c r="N176" s="98">
        <v>2760.9913913543028</v>
      </c>
      <c r="O176" s="98">
        <v>7560.1478368146163</v>
      </c>
      <c r="P176" s="98">
        <v>11270.922647445244</v>
      </c>
      <c r="Q176" s="98">
        <v>9764.8542758892781</v>
      </c>
      <c r="R176" s="98">
        <v>9390.5440256954171</v>
      </c>
      <c r="S176" s="98">
        <v>9450.0991004064163</v>
      </c>
      <c r="T176" s="98">
        <v>7079.0163341675943</v>
      </c>
      <c r="U176" s="98">
        <v>5658.2503185157093</v>
      </c>
      <c r="V176" s="98">
        <v>2440.7290488415524</v>
      </c>
      <c r="W176" s="98">
        <v>9233.1340411927249</v>
      </c>
      <c r="DA176" s="63" t="s">
        <v>2265</v>
      </c>
    </row>
    <row r="177" spans="1:105" ht="12" customHeight="1" x14ac:dyDescent="0.25">
      <c r="A177" s="97" t="s">
        <v>53</v>
      </c>
      <c r="B177" s="98">
        <v>97.778099096369388</v>
      </c>
      <c r="C177" s="98">
        <v>105.38542564025347</v>
      </c>
      <c r="D177" s="98">
        <v>96.387764064414768</v>
      </c>
      <c r="E177" s="98">
        <v>107.25843560671569</v>
      </c>
      <c r="F177" s="98">
        <v>127.11263166000481</v>
      </c>
      <c r="G177" s="98">
        <v>124.79860099434261</v>
      </c>
      <c r="H177" s="98">
        <v>121.52462713012952</v>
      </c>
      <c r="I177" s="98">
        <v>109.65959739712642</v>
      </c>
      <c r="J177" s="98">
        <v>110.67037271090591</v>
      </c>
      <c r="K177" s="98">
        <v>92.254180614210313</v>
      </c>
      <c r="L177" s="98">
        <v>102.11871690066191</v>
      </c>
      <c r="M177" s="98">
        <v>84.761251396846433</v>
      </c>
      <c r="N177" s="98">
        <v>31.452324634122601</v>
      </c>
      <c r="O177" s="98">
        <v>98.440854363778797</v>
      </c>
      <c r="P177" s="98">
        <v>152.60260371726065</v>
      </c>
      <c r="Q177" s="98">
        <v>125.54174867823299</v>
      </c>
      <c r="R177" s="98">
        <v>120.21191470066702</v>
      </c>
      <c r="S177" s="98">
        <v>120.9218564245094</v>
      </c>
      <c r="T177" s="98">
        <v>90.359427589250402</v>
      </c>
      <c r="U177" s="98">
        <v>72.101716395617032</v>
      </c>
      <c r="V177" s="98">
        <v>31.047490231354409</v>
      </c>
      <c r="W177" s="98">
        <v>118.32764047857053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201.67955280016989</v>
      </c>
      <c r="C178" s="122">
        <f t="shared" si="93"/>
        <v>280.52134968565321</v>
      </c>
      <c r="D178" s="122">
        <f t="shared" si="93"/>
        <v>265.41940085117182</v>
      </c>
      <c r="E178" s="122">
        <f t="shared" si="93"/>
        <v>358.07956170935483</v>
      </c>
      <c r="F178" s="122">
        <f t="shared" si="93"/>
        <v>183.94432989206004</v>
      </c>
      <c r="G178" s="122">
        <f t="shared" si="93"/>
        <v>154.62816356359824</v>
      </c>
      <c r="H178" s="122">
        <f t="shared" si="93"/>
        <v>136.53473067764338</v>
      </c>
      <c r="I178" s="122">
        <f t="shared" si="93"/>
        <v>209.11305014320342</v>
      </c>
      <c r="J178" s="122">
        <f t="shared" si="93"/>
        <v>213.88254377051427</v>
      </c>
      <c r="K178" s="122">
        <f t="shared" si="93"/>
        <v>167.37991708794604</v>
      </c>
      <c r="L178" s="122">
        <f t="shared" si="93"/>
        <v>280.72075410926578</v>
      </c>
      <c r="M178" s="122">
        <f t="shared" si="93"/>
        <v>311.1562508394552</v>
      </c>
      <c r="N178" s="122">
        <f t="shared" si="93"/>
        <v>586.05688732676174</v>
      </c>
      <c r="O178" s="122">
        <f t="shared" si="93"/>
        <v>353.90358490208678</v>
      </c>
      <c r="P178" s="122">
        <f t="shared" si="93"/>
        <v>290.75497042312423</v>
      </c>
      <c r="Q178" s="122">
        <f t="shared" si="93"/>
        <v>393.34001284417212</v>
      </c>
      <c r="R178" s="122">
        <f t="shared" si="93"/>
        <v>480.91527699743045</v>
      </c>
      <c r="S178" s="122">
        <f t="shared" si="93"/>
        <v>493.11359750907172</v>
      </c>
      <c r="T178" s="122">
        <f t="shared" si="93"/>
        <v>360.03310198061047</v>
      </c>
      <c r="U178" s="122">
        <f t="shared" si="93"/>
        <v>549.30700926923248</v>
      </c>
      <c r="V178" s="122">
        <f t="shared" si="93"/>
        <v>472.58781148680146</v>
      </c>
      <c r="W178" s="122">
        <f t="shared" si="93"/>
        <v>384.48008032650716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201.67955280016989</v>
      </c>
      <c r="C179" s="98">
        <f>RES_hhdet_fech!C29</f>
        <v>280.52134968565321</v>
      </c>
      <c r="D179" s="98">
        <f>RES_hhdet_fech!D29</f>
        <v>265.41940085117182</v>
      </c>
      <c r="E179" s="98">
        <f>RES_hhdet_fech!E29</f>
        <v>358.07956170935483</v>
      </c>
      <c r="F179" s="98">
        <f>RES_hhdet_fech!F29</f>
        <v>183.94432989206004</v>
      </c>
      <c r="G179" s="98">
        <f>RES_hhdet_fech!G29</f>
        <v>154.62816356359824</v>
      </c>
      <c r="H179" s="98">
        <f>RES_hhdet_fech!H29</f>
        <v>136.53473067764338</v>
      </c>
      <c r="I179" s="98">
        <f>RES_hhdet_fech!I29</f>
        <v>209.11305014320342</v>
      </c>
      <c r="J179" s="98">
        <f>RES_hhdet_fech!J29</f>
        <v>213.88254377051427</v>
      </c>
      <c r="K179" s="98">
        <f>RES_hhdet_fech!K29</f>
        <v>167.37991708794604</v>
      </c>
      <c r="L179" s="98">
        <f>RES_hhdet_fech!L29</f>
        <v>280.72075410926578</v>
      </c>
      <c r="M179" s="98">
        <f>RES_hhdet_fech!M29</f>
        <v>311.1562508394552</v>
      </c>
      <c r="N179" s="98">
        <f>RES_hhdet_fech!N29</f>
        <v>586.05688732676174</v>
      </c>
      <c r="O179" s="98">
        <f>RES_hhdet_fech!O29</f>
        <v>353.90358490208678</v>
      </c>
      <c r="P179" s="98">
        <f>RES_hhdet_fech!P29</f>
        <v>290.75497042312423</v>
      </c>
      <c r="Q179" s="98">
        <f>RES_hhdet_fech!Q29</f>
        <v>393.34001284417212</v>
      </c>
      <c r="R179" s="98">
        <f>RES_hhdet_fech!R29</f>
        <v>480.91527699743045</v>
      </c>
      <c r="S179" s="98">
        <f>RES_hhdet_fech!S29</f>
        <v>493.11359750907172</v>
      </c>
      <c r="T179" s="98">
        <f>RES_hhdet_fech!T29</f>
        <v>360.03310198061047</v>
      </c>
      <c r="U179" s="98">
        <f>RES_hhdet_fech!U29</f>
        <v>549.30700926923248</v>
      </c>
      <c r="V179" s="98">
        <f>RES_hhdet_fech!V29</f>
        <v>472.58781148680146</v>
      </c>
      <c r="W179" s="98">
        <f>RES_hhdet_fech!W29</f>
        <v>384.48008032650716</v>
      </c>
      <c r="DA179" s="63" t="s">
        <v>2268</v>
      </c>
    </row>
    <row r="180" spans="1:105" ht="12" customHeight="1" x14ac:dyDescent="0.25">
      <c r="A180" s="121" t="s">
        <v>55</v>
      </c>
      <c r="B180" s="122">
        <v>1404.8361836732513</v>
      </c>
      <c r="C180" s="122">
        <v>1383.5261736160317</v>
      </c>
      <c r="D180" s="122">
        <v>1425.3843045736235</v>
      </c>
      <c r="E180" s="122">
        <v>1412.6711500090821</v>
      </c>
      <c r="F180" s="122">
        <v>1469.0260048698267</v>
      </c>
      <c r="G180" s="122">
        <v>1424.1060172529799</v>
      </c>
      <c r="H180" s="122">
        <v>1448.8485756707364</v>
      </c>
      <c r="I180" s="122">
        <v>1426.8548064327365</v>
      </c>
      <c r="J180" s="122">
        <v>1497.9370817571867</v>
      </c>
      <c r="K180" s="122">
        <v>1606.9164372917967</v>
      </c>
      <c r="L180" s="122">
        <v>1561.362766864725</v>
      </c>
      <c r="M180" s="122">
        <v>1547.1499938773202</v>
      </c>
      <c r="N180" s="122">
        <v>1469.2260512968287</v>
      </c>
      <c r="O180" s="122">
        <v>1523.3350034992968</v>
      </c>
      <c r="P180" s="122">
        <v>1538.8983519068181</v>
      </c>
      <c r="Q180" s="122">
        <v>1538.7023812709181</v>
      </c>
      <c r="R180" s="122">
        <v>1619.7125648390549</v>
      </c>
      <c r="S180" s="122">
        <v>1618.8591606410264</v>
      </c>
      <c r="T180" s="122">
        <v>1561.2846160876218</v>
      </c>
      <c r="U180" s="122">
        <v>1573.8147694045665</v>
      </c>
      <c r="V180" s="122">
        <v>1576.7545489514891</v>
      </c>
      <c r="W180" s="122">
        <v>1688.8598401183176</v>
      </c>
      <c r="DA180" s="130" t="s">
        <v>2269</v>
      </c>
    </row>
    <row r="181" spans="1:105" ht="12" customHeight="1" x14ac:dyDescent="0.25">
      <c r="A181" s="97" t="s">
        <v>141</v>
      </c>
      <c r="B181" s="98">
        <v>1972.1888057219269</v>
      </c>
      <c r="C181" s="98">
        <v>1958.4804194673934</v>
      </c>
      <c r="D181" s="98">
        <v>2053.3719332644109</v>
      </c>
      <c r="E181" s="98">
        <v>2054.3908165057114</v>
      </c>
      <c r="F181" s="98">
        <v>2081.0886520858626</v>
      </c>
      <c r="G181" s="98">
        <v>2036.4974612641738</v>
      </c>
      <c r="H181" s="98">
        <v>2072.4471435740033</v>
      </c>
      <c r="I181" s="98">
        <v>1976.9520501209722</v>
      </c>
      <c r="J181" s="98">
        <v>2144.8912860305513</v>
      </c>
      <c r="K181" s="98">
        <v>2280.5977899807544</v>
      </c>
      <c r="L181" s="98">
        <v>2151.7022527321496</v>
      </c>
      <c r="M181" s="98">
        <v>1783.0520247668167</v>
      </c>
      <c r="N181" s="98">
        <v>1569.8289237420015</v>
      </c>
      <c r="O181" s="98">
        <v>2302.1798772656148</v>
      </c>
      <c r="P181" s="98">
        <v>2211.9655077444563</v>
      </c>
      <c r="Q181" s="98">
        <v>2076.3218456552645</v>
      </c>
      <c r="R181" s="98">
        <v>2026.4297104137713</v>
      </c>
      <c r="S181" s="98">
        <v>2073.2394259953694</v>
      </c>
      <c r="T181" s="98">
        <v>2027.7090727949828</v>
      </c>
      <c r="U181" s="98">
        <v>2006.4565015472524</v>
      </c>
      <c r="V181" s="98">
        <v>1991.4771964189472</v>
      </c>
      <c r="W181" s="98">
        <v>1993.2810694012205</v>
      </c>
      <c r="DA181" s="63" t="s">
        <v>2270</v>
      </c>
    </row>
    <row r="182" spans="1:105" ht="12" customHeight="1" x14ac:dyDescent="0.25">
      <c r="A182" s="97" t="s">
        <v>140</v>
      </c>
      <c r="B182" s="98">
        <v>1212.8638015971121</v>
      </c>
      <c r="C182" s="98">
        <v>1205.1467808525335</v>
      </c>
      <c r="D182" s="98">
        <v>1269.8539437531097</v>
      </c>
      <c r="E182" s="98">
        <v>1270.1126500893256</v>
      </c>
      <c r="F182" s="98">
        <v>1299.9179359611683</v>
      </c>
      <c r="G182" s="98">
        <v>1306.1214361095494</v>
      </c>
      <c r="H182" s="98">
        <v>1314.0481713356564</v>
      </c>
      <c r="I182" s="98">
        <v>1262.0069817625888</v>
      </c>
      <c r="J182" s="98">
        <v>1368.6407836021815</v>
      </c>
      <c r="K182" s="98">
        <v>1463.9815291853301</v>
      </c>
      <c r="L182" s="98">
        <v>1388.5561384754017</v>
      </c>
      <c r="M182" s="98">
        <v>1128.4907297979782</v>
      </c>
      <c r="N182" s="98">
        <v>905.19380057248145</v>
      </c>
      <c r="O182" s="98">
        <v>1494.579479029308</v>
      </c>
      <c r="P182" s="98">
        <v>1470.7093480347876</v>
      </c>
      <c r="Q182" s="98">
        <v>1393.8860784367789</v>
      </c>
      <c r="R182" s="98">
        <v>1402.7825025247125</v>
      </c>
      <c r="S182" s="98">
        <v>1476.4165739108005</v>
      </c>
      <c r="T182" s="98">
        <v>1479.280447712059</v>
      </c>
      <c r="U182" s="98">
        <v>1500.2386053566481</v>
      </c>
      <c r="V182" s="98">
        <v>1498.3115334192448</v>
      </c>
      <c r="W182" s="98">
        <v>1555.8665481169614</v>
      </c>
      <c r="DA182" s="63" t="s">
        <v>2271</v>
      </c>
    </row>
    <row r="183" spans="1:105" ht="12" customHeight="1" x14ac:dyDescent="0.25">
      <c r="A183" s="100" t="s">
        <v>50</v>
      </c>
      <c r="B183" s="101">
        <v>389.40349268678625</v>
      </c>
      <c r="C183" s="101">
        <v>382.92513229586854</v>
      </c>
      <c r="D183" s="101">
        <v>413.01453906689181</v>
      </c>
      <c r="E183" s="101">
        <v>401.18460271994724</v>
      </c>
      <c r="F183" s="101">
        <v>416.71450919541621</v>
      </c>
      <c r="G183" s="101">
        <v>463.50793516653732</v>
      </c>
      <c r="H183" s="101">
        <v>420.20552201929416</v>
      </c>
      <c r="I183" s="101">
        <v>404.02824745971901</v>
      </c>
      <c r="J183" s="101">
        <v>430.74251772940755</v>
      </c>
      <c r="K183" s="101">
        <v>462.21011409612584</v>
      </c>
      <c r="L183" s="101">
        <v>435.22743599161112</v>
      </c>
      <c r="M183" s="101">
        <v>284.24403189915017</v>
      </c>
      <c r="N183" s="101">
        <v>16.339332851650116</v>
      </c>
      <c r="O183" s="101">
        <v>402.10890194758605</v>
      </c>
      <c r="P183" s="101">
        <v>385.66610859270162</v>
      </c>
      <c r="Q183" s="101">
        <v>344.3574090010863</v>
      </c>
      <c r="R183" s="101">
        <v>396.9523519906225</v>
      </c>
      <c r="S183" s="101">
        <v>428.77148676425372</v>
      </c>
      <c r="T183" s="101">
        <v>420.73441196409726</v>
      </c>
      <c r="U183" s="101">
        <v>413.43640323455872</v>
      </c>
      <c r="V183" s="101">
        <v>351.21898520758896</v>
      </c>
      <c r="W183" s="101">
        <v>372.99522741677481</v>
      </c>
      <c r="DA183" s="131" t="s">
        <v>2272</v>
      </c>
    </row>
    <row r="184" spans="1:105" ht="12" customHeight="1" x14ac:dyDescent="0.25">
      <c r="A184" s="103" t="s">
        <v>52</v>
      </c>
      <c r="B184" s="104">
        <v>823.46030891032581</v>
      </c>
      <c r="C184" s="104">
        <v>822.22164855666517</v>
      </c>
      <c r="D184" s="104">
        <v>856.83940468621813</v>
      </c>
      <c r="E184" s="104">
        <v>868.92804736937831</v>
      </c>
      <c r="F184" s="104">
        <v>883.20342676575206</v>
      </c>
      <c r="G184" s="104">
        <v>842.61350094301213</v>
      </c>
      <c r="H184" s="104">
        <v>893.8426493163621</v>
      </c>
      <c r="I184" s="104">
        <v>857.97873430286973</v>
      </c>
      <c r="J184" s="104">
        <v>937.898265872774</v>
      </c>
      <c r="K184" s="104">
        <v>1001.7714150892043</v>
      </c>
      <c r="L184" s="104">
        <v>953.32870248379072</v>
      </c>
      <c r="M184" s="104">
        <v>844.24669789882807</v>
      </c>
      <c r="N184" s="104">
        <v>888.85446772083128</v>
      </c>
      <c r="O184" s="104">
        <v>1092.4705770817218</v>
      </c>
      <c r="P184" s="104">
        <v>1085.0432394420857</v>
      </c>
      <c r="Q184" s="104">
        <v>1049.5286694356928</v>
      </c>
      <c r="R184" s="104">
        <v>1005.8301505340901</v>
      </c>
      <c r="S184" s="104">
        <v>1047.6450871465468</v>
      </c>
      <c r="T184" s="104">
        <v>1058.5460357479617</v>
      </c>
      <c r="U184" s="104">
        <v>1086.8022021220895</v>
      </c>
      <c r="V184" s="104">
        <v>1147.0925482116556</v>
      </c>
      <c r="W184" s="104">
        <v>1182.871320700187</v>
      </c>
      <c r="DA184" s="132" t="s">
        <v>2273</v>
      </c>
    </row>
    <row r="185" spans="1:105" ht="12" customHeight="1" x14ac:dyDescent="0.25">
      <c r="A185" s="106" t="s">
        <v>122</v>
      </c>
      <c r="B185" s="101">
        <v>1786.018275910038</v>
      </c>
      <c r="C185" s="101">
        <v>1760.285716259172</v>
      </c>
      <c r="D185" s="101">
        <v>1810.3784976384225</v>
      </c>
      <c r="E185" s="101">
        <v>1797.9074888596076</v>
      </c>
      <c r="F185" s="101">
        <v>1843.7037869923738</v>
      </c>
      <c r="G185" s="101">
        <v>1762.0082758780356</v>
      </c>
      <c r="H185" s="101">
        <v>1800.3999353549568</v>
      </c>
      <c r="I185" s="101">
        <v>1793.6079715567221</v>
      </c>
      <c r="J185" s="101">
        <v>1915.5920522832535</v>
      </c>
      <c r="K185" s="101">
        <v>2052.5534073808562</v>
      </c>
      <c r="L185" s="101">
        <v>1998.0757898444417</v>
      </c>
      <c r="M185" s="101">
        <v>1971.2821169265781</v>
      </c>
      <c r="N185" s="101">
        <v>1882.1287871239547</v>
      </c>
      <c r="O185" s="101">
        <v>1915.0288701820418</v>
      </c>
      <c r="P185" s="101">
        <v>1928.7913622937351</v>
      </c>
      <c r="Q185" s="101">
        <v>1939.9217351107529</v>
      </c>
      <c r="R185" s="101">
        <v>2020.9662603783368</v>
      </c>
      <c r="S185" s="101">
        <v>2011.2395489305252</v>
      </c>
      <c r="T185" s="101">
        <v>1945.0136549218414</v>
      </c>
      <c r="U185" s="101">
        <v>1955.8074012083596</v>
      </c>
      <c r="V185" s="101">
        <v>1943.3984511423248</v>
      </c>
      <c r="W185" s="101">
        <v>2016.9217832211521</v>
      </c>
      <c r="DA185" s="131" t="s">
        <v>2274</v>
      </c>
    </row>
    <row r="186" spans="1:105" ht="12" customHeight="1" x14ac:dyDescent="0.25">
      <c r="A186" s="107" t="s">
        <v>121</v>
      </c>
      <c r="B186" s="104">
        <v>1188.2586651058461</v>
      </c>
      <c r="C186" s="104">
        <v>1172.0138926402042</v>
      </c>
      <c r="D186" s="104">
        <v>1209.033714436036</v>
      </c>
      <c r="E186" s="104">
        <v>1199.6593304500764</v>
      </c>
      <c r="F186" s="104">
        <v>1243.144689078084</v>
      </c>
      <c r="G186" s="104">
        <v>1216.2946498425304</v>
      </c>
      <c r="H186" s="104">
        <v>1237.4537144486117</v>
      </c>
      <c r="I186" s="104">
        <v>1238.9413919124968</v>
      </c>
      <c r="J186" s="104">
        <v>1320.6607917470972</v>
      </c>
      <c r="K186" s="104">
        <v>1420.2561759968264</v>
      </c>
      <c r="L186" s="104">
        <v>1387.8087251420543</v>
      </c>
      <c r="M186" s="104">
        <v>1373.7925196228257</v>
      </c>
      <c r="N186" s="104">
        <v>1297.836231498387</v>
      </c>
      <c r="O186" s="104">
        <v>1345.4418996553081</v>
      </c>
      <c r="P186" s="104">
        <v>1361.9789472921166</v>
      </c>
      <c r="Q186" s="104">
        <v>1371.1433912513239</v>
      </c>
      <c r="R186" s="104">
        <v>1459.3638790302023</v>
      </c>
      <c r="S186" s="104">
        <v>1472.2891506289388</v>
      </c>
      <c r="T186" s="104">
        <v>1434.4083837386186</v>
      </c>
      <c r="U186" s="104">
        <v>1456.2467820654779</v>
      </c>
      <c r="V186" s="104">
        <v>1474.1788926676847</v>
      </c>
      <c r="W186" s="104">
        <v>1585.2717521945767</v>
      </c>
      <c r="DA186" s="132" t="s">
        <v>2275</v>
      </c>
    </row>
    <row r="187" spans="1:105" ht="12" customHeight="1" x14ac:dyDescent="0.25">
      <c r="A187" s="108" t="s">
        <v>53</v>
      </c>
      <c r="B187" s="98">
        <v>353.01341386458472</v>
      </c>
      <c r="C187" s="98">
        <v>344.80626160543483</v>
      </c>
      <c r="D187" s="98">
        <v>363.46761486321941</v>
      </c>
      <c r="E187" s="98">
        <v>349.03318895681616</v>
      </c>
      <c r="F187" s="98">
        <v>366.72203226710337</v>
      </c>
      <c r="G187" s="98">
        <v>397.54764210347173</v>
      </c>
      <c r="H187" s="98">
        <v>365.54369710955109</v>
      </c>
      <c r="I187" s="98">
        <v>368.32912100962494</v>
      </c>
      <c r="J187" s="98">
        <v>385.74597428667505</v>
      </c>
      <c r="K187" s="98">
        <v>417.26634598150127</v>
      </c>
      <c r="L187" s="98">
        <v>409.38404503968837</v>
      </c>
      <c r="M187" s="98">
        <v>395.92350721290654</v>
      </c>
      <c r="N187" s="98">
        <v>315.59138985406815</v>
      </c>
      <c r="O187" s="98">
        <v>350.90256073061965</v>
      </c>
      <c r="P187" s="98">
        <v>345.87997504110552</v>
      </c>
      <c r="Q187" s="98">
        <v>330.33241948001472</v>
      </c>
      <c r="R187" s="98">
        <v>401.30871313611095</v>
      </c>
      <c r="S187" s="98">
        <v>410.95402373938515</v>
      </c>
      <c r="T187" s="98">
        <v>386.0025504495967</v>
      </c>
      <c r="U187" s="98">
        <v>375.16775391445822</v>
      </c>
      <c r="V187" s="98">
        <v>369.33475221615828</v>
      </c>
      <c r="W187" s="98">
        <v>400.79889559732248</v>
      </c>
      <c r="DA187" s="63" t="s">
        <v>2276</v>
      </c>
    </row>
    <row r="188" spans="1:105" ht="12" customHeight="1" x14ac:dyDescent="0.25">
      <c r="A188" s="108" t="s">
        <v>52</v>
      </c>
      <c r="B188" s="98">
        <v>835.24525124126149</v>
      </c>
      <c r="C188" s="98">
        <v>827.20763103476929</v>
      </c>
      <c r="D188" s="98">
        <v>845.56609957281648</v>
      </c>
      <c r="E188" s="98">
        <v>850.62614149326009</v>
      </c>
      <c r="F188" s="98">
        <v>876.4226568109807</v>
      </c>
      <c r="G188" s="98">
        <v>818.74700773905897</v>
      </c>
      <c r="H188" s="98">
        <v>871.91001733906069</v>
      </c>
      <c r="I188" s="98">
        <v>870.61227090287184</v>
      </c>
      <c r="J188" s="98">
        <v>934.91481746042211</v>
      </c>
      <c r="K188" s="98">
        <v>1002.9898300153252</v>
      </c>
      <c r="L188" s="98">
        <v>978.42468010236598</v>
      </c>
      <c r="M188" s="98">
        <v>977.86901240991892</v>
      </c>
      <c r="N188" s="98">
        <v>982.24484164431863</v>
      </c>
      <c r="O188" s="98">
        <v>994.53933892468842</v>
      </c>
      <c r="P188" s="98">
        <v>1016.098972251011</v>
      </c>
      <c r="Q188" s="98">
        <v>1040.8109717713091</v>
      </c>
      <c r="R188" s="98">
        <v>1058.0551658940913</v>
      </c>
      <c r="S188" s="98">
        <v>1061.3351268895535</v>
      </c>
      <c r="T188" s="98">
        <v>1048.4058332890218</v>
      </c>
      <c r="U188" s="98">
        <v>1081.0790281510199</v>
      </c>
      <c r="V188" s="98">
        <v>1104.8441404515263</v>
      </c>
      <c r="W188" s="98">
        <v>1184.4728565972546</v>
      </c>
      <c r="DA188" s="63" t="s">
        <v>2277</v>
      </c>
    </row>
    <row r="189" spans="1:105" ht="12" customHeight="1" x14ac:dyDescent="0.25">
      <c r="A189" s="121" t="s">
        <v>54</v>
      </c>
      <c r="B189" s="122">
        <v>662.07936198477228</v>
      </c>
      <c r="C189" s="122">
        <v>644.60984902253279</v>
      </c>
      <c r="D189" s="122">
        <v>728.35475714183997</v>
      </c>
      <c r="E189" s="122">
        <v>703.64048962728418</v>
      </c>
      <c r="F189" s="122">
        <v>753.54065538997042</v>
      </c>
      <c r="G189" s="122">
        <v>732.12522833677122</v>
      </c>
      <c r="H189" s="122">
        <v>750.40070175351502</v>
      </c>
      <c r="I189" s="122">
        <v>715.49714939047794</v>
      </c>
      <c r="J189" s="122">
        <v>715.72975288957241</v>
      </c>
      <c r="K189" s="122">
        <v>750.68920652629527</v>
      </c>
      <c r="L189" s="122">
        <v>718.87783224579937</v>
      </c>
      <c r="M189" s="122">
        <v>680.60513039869511</v>
      </c>
      <c r="N189" s="122">
        <v>661.56320716428547</v>
      </c>
      <c r="O189" s="122">
        <v>737.92652733388627</v>
      </c>
      <c r="P189" s="122">
        <v>751.62859828298042</v>
      </c>
      <c r="Q189" s="122">
        <v>743.09985438499984</v>
      </c>
      <c r="R189" s="122">
        <v>780.61550565352138</v>
      </c>
      <c r="S189" s="122">
        <v>780.1340189566049</v>
      </c>
      <c r="T189" s="122">
        <v>811.92313555520252</v>
      </c>
      <c r="U189" s="122">
        <v>846.40426334616438</v>
      </c>
      <c r="V189" s="122">
        <v>975.54378042939607</v>
      </c>
      <c r="W189" s="122">
        <v>948.87672815096289</v>
      </c>
      <c r="DA189" s="130" t="s">
        <v>2278</v>
      </c>
    </row>
    <row r="190" spans="1:105" ht="12" customHeight="1" x14ac:dyDescent="0.25">
      <c r="A190" s="97" t="s">
        <v>50</v>
      </c>
      <c r="B190" s="98">
        <v>827.70881888857309</v>
      </c>
      <c r="C190" s="98">
        <v>831.88873138548627</v>
      </c>
      <c r="D190" s="98">
        <v>883.18653804875476</v>
      </c>
      <c r="E190" s="98">
        <v>851.91726519574547</v>
      </c>
      <c r="F190" s="98">
        <v>971.67764878834055</v>
      </c>
      <c r="G190" s="98">
        <v>898.85841711347973</v>
      </c>
      <c r="H190" s="98">
        <v>897.61925132798808</v>
      </c>
      <c r="I190" s="98">
        <v>930.9687021080133</v>
      </c>
      <c r="J190" s="98">
        <v>939.98984584274092</v>
      </c>
      <c r="K190" s="98">
        <v>829.32502740923258</v>
      </c>
      <c r="L190" s="98">
        <v>1029.9893464443255</v>
      </c>
      <c r="M190" s="98">
        <v>963.28747285050304</v>
      </c>
      <c r="N190" s="98">
        <v>302.24900096313269</v>
      </c>
      <c r="O190" s="98">
        <v>1096.2091188387442</v>
      </c>
      <c r="P190" s="98">
        <v>1065.5594199315531</v>
      </c>
      <c r="Q190" s="98">
        <v>935.09488523929065</v>
      </c>
      <c r="R190" s="98">
        <v>883.96011613320923</v>
      </c>
      <c r="S190" s="98">
        <v>884.20505060322159</v>
      </c>
      <c r="T190" s="98">
        <v>1070.4401894476528</v>
      </c>
      <c r="U190" s="98">
        <v>1111.9976686843422</v>
      </c>
      <c r="V190" s="98">
        <v>1248.5195759783862</v>
      </c>
      <c r="W190" s="98">
        <v>1208.1868266780314</v>
      </c>
      <c r="DA190" s="63" t="s">
        <v>2279</v>
      </c>
    </row>
    <row r="191" spans="1:105" ht="12" customHeight="1" x14ac:dyDescent="0.25">
      <c r="A191" s="109" t="s">
        <v>120</v>
      </c>
      <c r="B191" s="33">
        <v>654.57848398769102</v>
      </c>
      <c r="C191" s="33">
        <v>636.30331689631453</v>
      </c>
      <c r="D191" s="33">
        <v>721.5273488582867</v>
      </c>
      <c r="E191" s="33">
        <v>697.35085217309131</v>
      </c>
      <c r="F191" s="33">
        <v>744.78922474502974</v>
      </c>
      <c r="G191" s="33">
        <v>725.56916564093797</v>
      </c>
      <c r="H191" s="33">
        <v>744.46781442752126</v>
      </c>
      <c r="I191" s="33">
        <v>706.57092753448626</v>
      </c>
      <c r="J191" s="33">
        <v>706.07342435098553</v>
      </c>
      <c r="K191" s="33">
        <v>747.26052505400708</v>
      </c>
      <c r="L191" s="33">
        <v>705.27075322551275</v>
      </c>
      <c r="M191" s="33">
        <v>667.57821014480817</v>
      </c>
      <c r="N191" s="33">
        <v>680.36542584028246</v>
      </c>
      <c r="O191" s="33">
        <v>709.79337363124057</v>
      </c>
      <c r="P191" s="33">
        <v>721.33761368348519</v>
      </c>
      <c r="Q191" s="33">
        <v>722.18041339679689</v>
      </c>
      <c r="R191" s="33">
        <v>768.41200466327439</v>
      </c>
      <c r="S191" s="33">
        <v>765.79209532575385</v>
      </c>
      <c r="T191" s="33">
        <v>767.95783459125505</v>
      </c>
      <c r="U191" s="33">
        <v>793.07864080807224</v>
      </c>
      <c r="V191" s="33">
        <v>909.36757960753391</v>
      </c>
      <c r="W191" s="33">
        <v>877.84464148954862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6005.2175901403316</v>
      </c>
      <c r="C193" s="117">
        <f t="shared" si="94"/>
        <v>6645.4912688264531</v>
      </c>
      <c r="D193" s="117">
        <f t="shared" si="94"/>
        <v>6210.7109810729398</v>
      </c>
      <c r="E193" s="117">
        <f t="shared" si="94"/>
        <v>7114.7433541733053</v>
      </c>
      <c r="F193" s="117">
        <f t="shared" si="94"/>
        <v>7428.4589731582646</v>
      </c>
      <c r="G193" s="117">
        <f t="shared" si="94"/>
        <v>7311.3541617814644</v>
      </c>
      <c r="H193" s="117">
        <f t="shared" si="94"/>
        <v>7350.7201188604176</v>
      </c>
      <c r="I193" s="117">
        <f t="shared" si="94"/>
        <v>7324.4283725903233</v>
      </c>
      <c r="J193" s="117">
        <f t="shared" si="94"/>
        <v>7466.2592017110674</v>
      </c>
      <c r="K193" s="117">
        <f t="shared" si="94"/>
        <v>6425.286545165558</v>
      </c>
      <c r="L193" s="117">
        <f t="shared" si="94"/>
        <v>7410.9920730859067</v>
      </c>
      <c r="M193" s="117">
        <f t="shared" si="94"/>
        <v>6661.7582274036813</v>
      </c>
      <c r="N193" s="117">
        <f t="shared" si="94"/>
        <v>5057.210277937771</v>
      </c>
      <c r="O193" s="117">
        <f t="shared" si="94"/>
        <v>7643.1007049660966</v>
      </c>
      <c r="P193" s="117">
        <f t="shared" si="94"/>
        <v>9957.4695688772099</v>
      </c>
      <c r="Q193" s="117">
        <f t="shared" si="94"/>
        <v>9375.6733917084639</v>
      </c>
      <c r="R193" s="117">
        <f t="shared" ref="R193:V193" si="95">R194+R197+R199+R208</f>
        <v>9552.3609988903263</v>
      </c>
      <c r="S193" s="117">
        <f t="shared" si="95"/>
        <v>9703.8647647921607</v>
      </c>
      <c r="T193" s="117">
        <f t="shared" si="95"/>
        <v>7755.7980889025457</v>
      </c>
      <c r="U193" s="117">
        <f t="shared" si="95"/>
        <v>7575.3500674880042</v>
      </c>
      <c r="V193" s="117">
        <f t="shared" si="95"/>
        <v>5377.6622748519994</v>
      </c>
      <c r="W193" s="117">
        <f t="shared" ref="W193" si="96">W194+W197+W199+W208</f>
        <v>9685.3090901947689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4136.6921192758555</v>
      </c>
      <c r="C194" s="122">
        <f t="shared" si="97"/>
        <v>4646.2051654515299</v>
      </c>
      <c r="D194" s="122">
        <f t="shared" si="97"/>
        <v>4129.4510029951498</v>
      </c>
      <c r="E194" s="122">
        <f t="shared" si="97"/>
        <v>4869.6177240709676</v>
      </c>
      <c r="F194" s="122">
        <f t="shared" si="97"/>
        <v>5425.3439354116081</v>
      </c>
      <c r="G194" s="122">
        <f t="shared" si="97"/>
        <v>5401.4873526215333</v>
      </c>
      <c r="H194" s="122">
        <f t="shared" si="97"/>
        <v>5394.7120452284571</v>
      </c>
      <c r="I194" s="122">
        <f t="shared" si="97"/>
        <v>5185.990326052508</v>
      </c>
      <c r="J194" s="122">
        <f t="shared" si="97"/>
        <v>5220.8519467611486</v>
      </c>
      <c r="K194" s="122">
        <f t="shared" si="97"/>
        <v>4155.4442844016157</v>
      </c>
      <c r="L194" s="122">
        <f t="shared" si="97"/>
        <v>4867.0538643010668</v>
      </c>
      <c r="M194" s="122">
        <f t="shared" si="97"/>
        <v>4051.8874873814475</v>
      </c>
      <c r="N194" s="122">
        <f t="shared" si="97"/>
        <v>1687.1045221403376</v>
      </c>
      <c r="O194" s="122">
        <f t="shared" si="97"/>
        <v>4819.7317949909575</v>
      </c>
      <c r="P194" s="122">
        <f t="shared" si="97"/>
        <v>7264.7081239287045</v>
      </c>
      <c r="Q194" s="122">
        <f t="shared" si="97"/>
        <v>6320.9836370521989</v>
      </c>
      <c r="R194" s="122">
        <f t="shared" ref="R194:V194" si="98">SUM(R195:R196)</f>
        <v>6088.8071178695272</v>
      </c>
      <c r="S194" s="122">
        <f t="shared" si="98"/>
        <v>6146.7211294480558</v>
      </c>
      <c r="T194" s="122">
        <f t="shared" si="98"/>
        <v>4612.9254626893044</v>
      </c>
      <c r="U194" s="122">
        <f t="shared" si="98"/>
        <v>3693.5042666759982</v>
      </c>
      <c r="V194" s="122">
        <f t="shared" si="98"/>
        <v>1594.2839780400577</v>
      </c>
      <c r="W194" s="122">
        <f t="shared" ref="W194" si="99">SUM(W195:W196)</f>
        <v>6083.3954832149548</v>
      </c>
      <c r="DA194" s="130" t="s">
        <v>2432</v>
      </c>
    </row>
    <row r="195" spans="1:105" ht="12" customHeight="1" x14ac:dyDescent="0.25">
      <c r="A195" s="97" t="s">
        <v>74</v>
      </c>
      <c r="B195" s="98">
        <v>4038.9140201794862</v>
      </c>
      <c r="C195" s="98">
        <v>4540.8197398112761</v>
      </c>
      <c r="D195" s="98">
        <v>4033.0632389307348</v>
      </c>
      <c r="E195" s="98">
        <v>4762.3592884642521</v>
      </c>
      <c r="F195" s="98">
        <v>5298.2313037516033</v>
      </c>
      <c r="G195" s="98">
        <v>5276.6887516271909</v>
      </c>
      <c r="H195" s="98">
        <v>5273.1874180983277</v>
      </c>
      <c r="I195" s="98">
        <v>5076.3307286553818</v>
      </c>
      <c r="J195" s="98">
        <v>5110.1815740502425</v>
      </c>
      <c r="K195" s="98">
        <v>4063.1901037874059</v>
      </c>
      <c r="L195" s="98">
        <v>4764.9351474004052</v>
      </c>
      <c r="M195" s="98">
        <v>3967.126235984601</v>
      </c>
      <c r="N195" s="98">
        <v>1655.6521975062151</v>
      </c>
      <c r="O195" s="98">
        <v>4721.2909406271783</v>
      </c>
      <c r="P195" s="98">
        <v>7112.1055202114439</v>
      </c>
      <c r="Q195" s="98">
        <v>6195.4418883739663</v>
      </c>
      <c r="R195" s="98">
        <v>5968.5952031688603</v>
      </c>
      <c r="S195" s="98">
        <v>6025.7992730235464</v>
      </c>
      <c r="T195" s="98">
        <v>4522.5660351000543</v>
      </c>
      <c r="U195" s="98">
        <v>3621.4025502803811</v>
      </c>
      <c r="V195" s="98">
        <v>1563.2364878087033</v>
      </c>
      <c r="W195" s="98">
        <v>5965.0678427363846</v>
      </c>
      <c r="DA195" s="63" t="s">
        <v>2433</v>
      </c>
    </row>
    <row r="196" spans="1:105" ht="12" customHeight="1" x14ac:dyDescent="0.25">
      <c r="A196" s="97" t="s">
        <v>53</v>
      </c>
      <c r="B196" s="98">
        <v>97.778099096369388</v>
      </c>
      <c r="C196" s="98">
        <v>105.38542564025347</v>
      </c>
      <c r="D196" s="98">
        <v>96.387764064414768</v>
      </c>
      <c r="E196" s="98">
        <v>107.25843560671569</v>
      </c>
      <c r="F196" s="98">
        <v>127.11263166000481</v>
      </c>
      <c r="G196" s="98">
        <v>124.79860099434261</v>
      </c>
      <c r="H196" s="98">
        <v>121.52462713012952</v>
      </c>
      <c r="I196" s="98">
        <v>109.65959739712642</v>
      </c>
      <c r="J196" s="98">
        <v>110.67037271090591</v>
      </c>
      <c r="K196" s="98">
        <v>92.254180614210313</v>
      </c>
      <c r="L196" s="98">
        <v>102.11871690066191</v>
      </c>
      <c r="M196" s="98">
        <v>84.761251396846433</v>
      </c>
      <c r="N196" s="98">
        <v>31.452324634122601</v>
      </c>
      <c r="O196" s="98">
        <v>98.440854363778797</v>
      </c>
      <c r="P196" s="98">
        <v>152.60260371726065</v>
      </c>
      <c r="Q196" s="98">
        <v>125.54174867823299</v>
      </c>
      <c r="R196" s="98">
        <v>120.21191470066702</v>
      </c>
      <c r="S196" s="98">
        <v>120.9218564245094</v>
      </c>
      <c r="T196" s="98">
        <v>90.359427589250402</v>
      </c>
      <c r="U196" s="98">
        <v>72.101716395617032</v>
      </c>
      <c r="V196" s="98">
        <v>31.047490231354409</v>
      </c>
      <c r="W196" s="98">
        <v>118.32764047857053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344.77726951914087</v>
      </c>
      <c r="C197" s="122">
        <f t="shared" si="100"/>
        <v>499.97346897641535</v>
      </c>
      <c r="D197" s="122">
        <f t="shared" si="100"/>
        <v>490.43120750927085</v>
      </c>
      <c r="E197" s="122">
        <f t="shared" si="100"/>
        <v>673.16200331284131</v>
      </c>
      <c r="F197" s="122">
        <f t="shared" si="100"/>
        <v>353.85420133022723</v>
      </c>
      <c r="G197" s="122">
        <f t="shared" si="100"/>
        <v>309.31239612987503</v>
      </c>
      <c r="H197" s="122">
        <f t="shared" si="100"/>
        <v>300.77391377973584</v>
      </c>
      <c r="I197" s="122">
        <f t="shared" si="100"/>
        <v>506.46066631776358</v>
      </c>
      <c r="J197" s="122">
        <f t="shared" si="100"/>
        <v>537.0444626616262</v>
      </c>
      <c r="K197" s="122">
        <f t="shared" si="100"/>
        <v>445.04166183019885</v>
      </c>
      <c r="L197" s="122">
        <f t="shared" si="100"/>
        <v>772.18903587912962</v>
      </c>
      <c r="M197" s="122">
        <f t="shared" si="100"/>
        <v>873.84462833929604</v>
      </c>
      <c r="N197" s="122">
        <f t="shared" si="100"/>
        <v>1685.9666629857638</v>
      </c>
      <c r="O197" s="122">
        <f t="shared" si="100"/>
        <v>1050.2977764091577</v>
      </c>
      <c r="P197" s="122">
        <f t="shared" si="100"/>
        <v>888.69465036165172</v>
      </c>
      <c r="Q197" s="122">
        <f t="shared" si="100"/>
        <v>1238.6286578819652</v>
      </c>
      <c r="R197" s="122">
        <f t="shared" si="100"/>
        <v>1549.2247055769342</v>
      </c>
      <c r="S197" s="122">
        <f t="shared" si="100"/>
        <v>1626.8135593985976</v>
      </c>
      <c r="T197" s="122">
        <f t="shared" si="100"/>
        <v>1217.4695261809597</v>
      </c>
      <c r="U197" s="122">
        <f t="shared" si="100"/>
        <v>1899.8108357050617</v>
      </c>
      <c r="V197" s="122">
        <f t="shared" si="100"/>
        <v>1674.617891846548</v>
      </c>
      <c r="W197" s="122">
        <f t="shared" si="100"/>
        <v>1394.7505373620775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344.77726951914087</v>
      </c>
      <c r="C198" s="98">
        <f>RES_hhdet_tesh!C29</f>
        <v>499.97346897641535</v>
      </c>
      <c r="D198" s="98">
        <f>RES_hhdet_tesh!D29</f>
        <v>490.43120750927085</v>
      </c>
      <c r="E198" s="98">
        <f>RES_hhdet_tesh!E29</f>
        <v>673.16200331284131</v>
      </c>
      <c r="F198" s="98">
        <f>RES_hhdet_tesh!F29</f>
        <v>353.85420133022723</v>
      </c>
      <c r="G198" s="98">
        <f>RES_hhdet_tesh!G29</f>
        <v>309.31239612987503</v>
      </c>
      <c r="H198" s="98">
        <f>RES_hhdet_tesh!H29</f>
        <v>300.77391377973584</v>
      </c>
      <c r="I198" s="98">
        <f>RES_hhdet_tesh!I29</f>
        <v>506.46066631776358</v>
      </c>
      <c r="J198" s="98">
        <f>RES_hhdet_tesh!J29</f>
        <v>537.0444626616262</v>
      </c>
      <c r="K198" s="98">
        <f>RES_hhdet_tesh!K29</f>
        <v>445.04166183019885</v>
      </c>
      <c r="L198" s="98">
        <f>RES_hhdet_tesh!L29</f>
        <v>772.18903587912962</v>
      </c>
      <c r="M198" s="98">
        <f>RES_hhdet_tesh!M29</f>
        <v>873.84462833929604</v>
      </c>
      <c r="N198" s="98">
        <f>RES_hhdet_tesh!N29</f>
        <v>1685.9666629857638</v>
      </c>
      <c r="O198" s="98">
        <f>RES_hhdet_tesh!O29</f>
        <v>1050.2977764091577</v>
      </c>
      <c r="P198" s="98">
        <f>RES_hhdet_tesh!P29</f>
        <v>888.69465036165172</v>
      </c>
      <c r="Q198" s="98">
        <f>RES_hhdet_tesh!Q29</f>
        <v>1238.6286578819652</v>
      </c>
      <c r="R198" s="98">
        <f>RES_hhdet_tesh!R29</f>
        <v>1549.2247055769342</v>
      </c>
      <c r="S198" s="98">
        <f>RES_hhdet_tesh!S29</f>
        <v>1626.8135593985976</v>
      </c>
      <c r="T198" s="98">
        <f>RES_hhdet_tesh!T29</f>
        <v>1217.4695261809597</v>
      </c>
      <c r="U198" s="98">
        <f>RES_hhdet_tesh!U29</f>
        <v>1899.8108357050617</v>
      </c>
      <c r="V198" s="98">
        <f>RES_hhdet_tesh!V29</f>
        <v>1674.617891846548</v>
      </c>
      <c r="W198" s="98">
        <f>RES_hhdet_tesh!W29</f>
        <v>1394.7505373620775</v>
      </c>
      <c r="DA198" s="63" t="s">
        <v>2436</v>
      </c>
    </row>
    <row r="199" spans="1:105" ht="12" customHeight="1" x14ac:dyDescent="0.25">
      <c r="A199" s="121" t="s">
        <v>55</v>
      </c>
      <c r="B199" s="122">
        <v>1040.8970808742226</v>
      </c>
      <c r="C199" s="122">
        <v>1028.6003492308844</v>
      </c>
      <c r="D199" s="122">
        <v>1058.3646479479701</v>
      </c>
      <c r="E199" s="122">
        <v>1055.9939665164497</v>
      </c>
      <c r="F199" s="122">
        <v>1094.0135848834809</v>
      </c>
      <c r="G199" s="122">
        <v>1057.3481949192094</v>
      </c>
      <c r="H199" s="122">
        <v>1094.248531906341</v>
      </c>
      <c r="I199" s="122">
        <v>1095.7877894092553</v>
      </c>
      <c r="J199" s="122">
        <v>1171.5323689301406</v>
      </c>
      <c r="K199" s="122">
        <v>1259.6863372617192</v>
      </c>
      <c r="L199" s="122">
        <v>1231.076763722986</v>
      </c>
      <c r="M199" s="122">
        <v>1222.8765786160454</v>
      </c>
      <c r="N199" s="122">
        <v>1179.01628137478</v>
      </c>
      <c r="O199" s="122">
        <v>1217.9535018740435</v>
      </c>
      <c r="P199" s="122">
        <v>1238.801214643868</v>
      </c>
      <c r="Q199" s="122">
        <v>1254.8967209952605</v>
      </c>
      <c r="R199" s="122">
        <v>1321.1713356713847</v>
      </c>
      <c r="S199" s="122">
        <v>1335.6555617870588</v>
      </c>
      <c r="T199" s="122">
        <v>1310.1851898280395</v>
      </c>
      <c r="U199" s="122">
        <v>1340.216309638123</v>
      </c>
      <c r="V199" s="122">
        <v>1365.8902430297594</v>
      </c>
      <c r="W199" s="122">
        <v>1475.151545060882</v>
      </c>
      <c r="DA199" s="130" t="s">
        <v>2437</v>
      </c>
    </row>
    <row r="200" spans="1:105" ht="12" customHeight="1" x14ac:dyDescent="0.25">
      <c r="A200" s="97" t="s">
        <v>141</v>
      </c>
      <c r="B200" s="98">
        <v>1026.0514738256284</v>
      </c>
      <c r="C200" s="98">
        <v>1022.3931956026846</v>
      </c>
      <c r="D200" s="98">
        <v>1072.91121716259</v>
      </c>
      <c r="E200" s="98">
        <v>1080.1946136613844</v>
      </c>
      <c r="F200" s="98">
        <v>1103.3088033845975</v>
      </c>
      <c r="G200" s="98">
        <v>1089.956786977787</v>
      </c>
      <c r="H200" s="98">
        <v>1122.2936572607971</v>
      </c>
      <c r="I200" s="98">
        <v>1077.3054244322816</v>
      </c>
      <c r="J200" s="98">
        <v>1171.494150025763</v>
      </c>
      <c r="K200" s="98">
        <v>1251.0935058280304</v>
      </c>
      <c r="L200" s="98">
        <v>1187.8135350340647</v>
      </c>
      <c r="M200" s="98">
        <v>995.50238494753387</v>
      </c>
      <c r="N200" s="98">
        <v>892.37631610313213</v>
      </c>
      <c r="O200" s="98">
        <v>1354.2588836739005</v>
      </c>
      <c r="P200" s="98">
        <v>1334.2015129932527</v>
      </c>
      <c r="Q200" s="98">
        <v>1272.0036692869469</v>
      </c>
      <c r="R200" s="98">
        <v>1260.9235502454662</v>
      </c>
      <c r="S200" s="98">
        <v>1323.3244044373771</v>
      </c>
      <c r="T200" s="98">
        <v>1329.6472147109328</v>
      </c>
      <c r="U200" s="98">
        <v>1354.0164396244556</v>
      </c>
      <c r="V200" s="98">
        <v>1398.2139360139067</v>
      </c>
      <c r="W200" s="98">
        <v>1449.458787548308</v>
      </c>
      <c r="DA200" s="63" t="s">
        <v>2438</v>
      </c>
    </row>
    <row r="201" spans="1:105" ht="12" customHeight="1" x14ac:dyDescent="0.25">
      <c r="A201" s="97" t="s">
        <v>140</v>
      </c>
      <c r="B201" s="98">
        <v>1026.0514738256284</v>
      </c>
      <c r="C201" s="98">
        <v>1022.4025610609136</v>
      </c>
      <c r="D201" s="98">
        <v>1072.9236652080033</v>
      </c>
      <c r="E201" s="98">
        <v>1080.2590527249042</v>
      </c>
      <c r="F201" s="98">
        <v>1103.2655729863866</v>
      </c>
      <c r="G201" s="98">
        <v>1089.8233316447308</v>
      </c>
      <c r="H201" s="98">
        <v>1122.5110998860043</v>
      </c>
      <c r="I201" s="98">
        <v>1077.8437967347236</v>
      </c>
      <c r="J201" s="98">
        <v>1173.1524837312609</v>
      </c>
      <c r="K201" s="98">
        <v>1254.2119669324622</v>
      </c>
      <c r="L201" s="98">
        <v>1191.8937067910674</v>
      </c>
      <c r="M201" s="98">
        <v>1000.0518542071393</v>
      </c>
      <c r="N201" s="98">
        <v>897.83252444571531</v>
      </c>
      <c r="O201" s="98">
        <v>1341.6359859857334</v>
      </c>
      <c r="P201" s="98">
        <v>1324.0199275544146</v>
      </c>
      <c r="Q201" s="98">
        <v>1262.9085628111091</v>
      </c>
      <c r="R201" s="98">
        <v>1251.8003208538826</v>
      </c>
      <c r="S201" s="98">
        <v>1313.3318757467202</v>
      </c>
      <c r="T201" s="98">
        <v>1319.25267837456</v>
      </c>
      <c r="U201" s="98">
        <v>1342.9866585437239</v>
      </c>
      <c r="V201" s="98">
        <v>1413.9551417700477</v>
      </c>
      <c r="W201" s="98">
        <v>1466.2799004343101</v>
      </c>
      <c r="DA201" s="63" t="s">
        <v>2439</v>
      </c>
    </row>
    <row r="202" spans="1:105" ht="12" customHeight="1" x14ac:dyDescent="0.25">
      <c r="A202" s="100" t="s">
        <v>50</v>
      </c>
      <c r="B202" s="101">
        <v>202.5911649153025</v>
      </c>
      <c r="C202" s="101">
        <v>200.18091250424851</v>
      </c>
      <c r="D202" s="101">
        <v>216.08426052178504</v>
      </c>
      <c r="E202" s="101">
        <v>211.33100535552583</v>
      </c>
      <c r="F202" s="101">
        <v>220.06214622063453</v>
      </c>
      <c r="G202" s="101">
        <v>247.20983070171866</v>
      </c>
      <c r="H202" s="101">
        <v>228.66845056964215</v>
      </c>
      <c r="I202" s="101">
        <v>219.86506243185397</v>
      </c>
      <c r="J202" s="101">
        <v>235.2542178584869</v>
      </c>
      <c r="K202" s="101">
        <v>252.44055184325825</v>
      </c>
      <c r="L202" s="101">
        <v>238.56500430727661</v>
      </c>
      <c r="M202" s="101">
        <v>155.8051563083111</v>
      </c>
      <c r="N202" s="101">
        <v>8.9780567248839525</v>
      </c>
      <c r="O202" s="101">
        <v>249.16540890401157</v>
      </c>
      <c r="P202" s="101">
        <v>238.9766881123291</v>
      </c>
      <c r="Q202" s="101">
        <v>213.37989337541623</v>
      </c>
      <c r="R202" s="101">
        <v>245.97017031979271</v>
      </c>
      <c r="S202" s="101">
        <v>265.68678860017366</v>
      </c>
      <c r="T202" s="101">
        <v>260.70664262659818</v>
      </c>
      <c r="U202" s="101">
        <v>256.18445642163442</v>
      </c>
      <c r="V202" s="101">
        <v>266.86259355839223</v>
      </c>
      <c r="W202" s="101">
        <v>283.40857973412329</v>
      </c>
      <c r="DA202" s="131" t="s">
        <v>2440</v>
      </c>
    </row>
    <row r="203" spans="1:105" ht="12" customHeight="1" x14ac:dyDescent="0.25">
      <c r="A203" s="103" t="s">
        <v>52</v>
      </c>
      <c r="B203" s="104">
        <v>823.46030891032581</v>
      </c>
      <c r="C203" s="104">
        <v>822.22164855666517</v>
      </c>
      <c r="D203" s="104">
        <v>856.83940468621813</v>
      </c>
      <c r="E203" s="104">
        <v>868.92804736937831</v>
      </c>
      <c r="F203" s="104">
        <v>883.20342676575206</v>
      </c>
      <c r="G203" s="104">
        <v>842.61350094301213</v>
      </c>
      <c r="H203" s="104">
        <v>893.8426493163621</v>
      </c>
      <c r="I203" s="104">
        <v>857.97873430286973</v>
      </c>
      <c r="J203" s="104">
        <v>937.898265872774</v>
      </c>
      <c r="K203" s="104">
        <v>1001.7714150892043</v>
      </c>
      <c r="L203" s="104">
        <v>953.32870248379072</v>
      </c>
      <c r="M203" s="104">
        <v>844.24669789882807</v>
      </c>
      <c r="N203" s="104">
        <v>888.85446772083128</v>
      </c>
      <c r="O203" s="104">
        <v>1092.4705770817218</v>
      </c>
      <c r="P203" s="104">
        <v>1085.0432394420857</v>
      </c>
      <c r="Q203" s="104">
        <v>1049.5286694356928</v>
      </c>
      <c r="R203" s="104">
        <v>1005.8301505340901</v>
      </c>
      <c r="S203" s="104">
        <v>1047.6450871465468</v>
      </c>
      <c r="T203" s="104">
        <v>1058.5460357479617</v>
      </c>
      <c r="U203" s="104">
        <v>1086.8022021220895</v>
      </c>
      <c r="V203" s="104">
        <v>1147.0925482116556</v>
      </c>
      <c r="W203" s="104">
        <v>1182.871320700187</v>
      </c>
      <c r="DA203" s="132" t="s">
        <v>2441</v>
      </c>
    </row>
    <row r="204" spans="1:105" ht="12" customHeight="1" x14ac:dyDescent="0.25">
      <c r="A204" s="106" t="s">
        <v>122</v>
      </c>
      <c r="B204" s="101">
        <v>1041.0036442267474</v>
      </c>
      <c r="C204" s="101">
        <v>1028.4494565521093</v>
      </c>
      <c r="D204" s="101">
        <v>1058.4181245272878</v>
      </c>
      <c r="E204" s="101">
        <v>1055.7938045410954</v>
      </c>
      <c r="F204" s="101">
        <v>1094.3226103442119</v>
      </c>
      <c r="G204" s="101">
        <v>1057.3410502699714</v>
      </c>
      <c r="H204" s="101">
        <v>1094.1559981001058</v>
      </c>
      <c r="I204" s="101">
        <v>1095.805579563335</v>
      </c>
      <c r="J204" s="101">
        <v>1171.5011229991246</v>
      </c>
      <c r="K204" s="101">
        <v>1259.8164668720462</v>
      </c>
      <c r="L204" s="101">
        <v>1231.514081069254</v>
      </c>
      <c r="M204" s="101">
        <v>1224.2595148539417</v>
      </c>
      <c r="N204" s="101">
        <v>1181.1535340741075</v>
      </c>
      <c r="O204" s="101">
        <v>1218.8307334044894</v>
      </c>
      <c r="P204" s="101">
        <v>1239.3172843274467</v>
      </c>
      <c r="Q204" s="101">
        <v>1252.1412324331641</v>
      </c>
      <c r="R204" s="101">
        <v>1316.7926027387603</v>
      </c>
      <c r="S204" s="101">
        <v>1330.748295699336</v>
      </c>
      <c r="T204" s="101">
        <v>1303.3242364237858</v>
      </c>
      <c r="U204" s="101">
        <v>1336.4813311085545</v>
      </c>
      <c r="V204" s="101">
        <v>1364.8490293753641</v>
      </c>
      <c r="W204" s="101">
        <v>1477.7990426308768</v>
      </c>
      <c r="DA204" s="131" t="s">
        <v>2442</v>
      </c>
    </row>
    <row r="205" spans="1:105" ht="12" customHeight="1" x14ac:dyDescent="0.25">
      <c r="A205" s="107" t="s">
        <v>121</v>
      </c>
      <c r="B205" s="104">
        <v>1041.0036442267474</v>
      </c>
      <c r="C205" s="104">
        <v>1028.7533253922022</v>
      </c>
      <c r="D205" s="104">
        <v>1058.1680964963032</v>
      </c>
      <c r="E205" s="104">
        <v>1055.80766678025</v>
      </c>
      <c r="F205" s="104">
        <v>1093.7169872718496</v>
      </c>
      <c r="G205" s="104">
        <v>1056.956319355254</v>
      </c>
      <c r="H205" s="104">
        <v>1093.998402095059</v>
      </c>
      <c r="I205" s="104">
        <v>1095.9487601939854</v>
      </c>
      <c r="J205" s="104">
        <v>1171.5453954997236</v>
      </c>
      <c r="K205" s="104">
        <v>1259.6909014898804</v>
      </c>
      <c r="L205" s="104">
        <v>1231.1630001760168</v>
      </c>
      <c r="M205" s="104">
        <v>1223.5509179616245</v>
      </c>
      <c r="N205" s="104">
        <v>1179.6123178956893</v>
      </c>
      <c r="O205" s="104">
        <v>1216.7523458717496</v>
      </c>
      <c r="P205" s="104">
        <v>1237.949604179383</v>
      </c>
      <c r="Q205" s="104">
        <v>1255.9136634890376</v>
      </c>
      <c r="R205" s="104">
        <v>1323.2786964256466</v>
      </c>
      <c r="S205" s="104">
        <v>1337.5323692135964</v>
      </c>
      <c r="T205" s="104">
        <v>1312.2718543907322</v>
      </c>
      <c r="U205" s="104">
        <v>1341.2395053151752</v>
      </c>
      <c r="V205" s="104">
        <v>1365.9358053409828</v>
      </c>
      <c r="W205" s="104">
        <v>1474.5149217223698</v>
      </c>
      <c r="DA205" s="132" t="s">
        <v>2443</v>
      </c>
    </row>
    <row r="206" spans="1:105" ht="12" customHeight="1" x14ac:dyDescent="0.25">
      <c r="A206" s="108" t="s">
        <v>53</v>
      </c>
      <c r="B206" s="98">
        <v>205.75839298548593</v>
      </c>
      <c r="C206" s="98">
        <v>201.54569435743292</v>
      </c>
      <c r="D206" s="98">
        <v>212.60199692348669</v>
      </c>
      <c r="E206" s="98">
        <v>205.1815252869898</v>
      </c>
      <c r="F206" s="98">
        <v>217.29433046086891</v>
      </c>
      <c r="G206" s="98">
        <v>238.20931161619507</v>
      </c>
      <c r="H206" s="98">
        <v>222.08838475599836</v>
      </c>
      <c r="I206" s="98">
        <v>225.33648929111368</v>
      </c>
      <c r="J206" s="98">
        <v>236.63057803930155</v>
      </c>
      <c r="K206" s="98">
        <v>256.70107147455525</v>
      </c>
      <c r="L206" s="98">
        <v>252.73832007365112</v>
      </c>
      <c r="M206" s="98">
        <v>245.68190555170531</v>
      </c>
      <c r="N206" s="98">
        <v>197.36747625137082</v>
      </c>
      <c r="O206" s="98">
        <v>222.2130069470613</v>
      </c>
      <c r="P206" s="98">
        <v>221.85063192837188</v>
      </c>
      <c r="Q206" s="98">
        <v>215.10269171772845</v>
      </c>
      <c r="R206" s="98">
        <v>265.22353053155524</v>
      </c>
      <c r="S206" s="98">
        <v>276.19724232404286</v>
      </c>
      <c r="T206" s="98">
        <v>263.8660211017102</v>
      </c>
      <c r="U206" s="98">
        <v>260.16047716415534</v>
      </c>
      <c r="V206" s="98">
        <v>261.09166488945641</v>
      </c>
      <c r="W206" s="98">
        <v>290.04206512511541</v>
      </c>
      <c r="DA206" s="63" t="s">
        <v>2444</v>
      </c>
    </row>
    <row r="207" spans="1:105" ht="12" customHeight="1" x14ac:dyDescent="0.25">
      <c r="A207" s="108" t="s">
        <v>52</v>
      </c>
      <c r="B207" s="98">
        <v>835.24525124126149</v>
      </c>
      <c r="C207" s="98">
        <v>827.20763103476929</v>
      </c>
      <c r="D207" s="98">
        <v>845.56609957281648</v>
      </c>
      <c r="E207" s="98">
        <v>850.62614149326009</v>
      </c>
      <c r="F207" s="98">
        <v>876.4226568109807</v>
      </c>
      <c r="G207" s="98">
        <v>818.74700773905897</v>
      </c>
      <c r="H207" s="98">
        <v>871.91001733906069</v>
      </c>
      <c r="I207" s="98">
        <v>870.61227090287184</v>
      </c>
      <c r="J207" s="98">
        <v>934.91481746042211</v>
      </c>
      <c r="K207" s="98">
        <v>1002.9898300153252</v>
      </c>
      <c r="L207" s="98">
        <v>978.42468010236598</v>
      </c>
      <c r="M207" s="98">
        <v>977.86901240991892</v>
      </c>
      <c r="N207" s="98">
        <v>982.24484164431863</v>
      </c>
      <c r="O207" s="98">
        <v>994.53933892468842</v>
      </c>
      <c r="P207" s="98">
        <v>1016.098972251011</v>
      </c>
      <c r="Q207" s="98">
        <v>1040.8109717713091</v>
      </c>
      <c r="R207" s="98">
        <v>1058.0551658940913</v>
      </c>
      <c r="S207" s="98">
        <v>1061.3351268895535</v>
      </c>
      <c r="T207" s="98">
        <v>1048.4058332890218</v>
      </c>
      <c r="U207" s="98">
        <v>1081.0790281510199</v>
      </c>
      <c r="V207" s="98">
        <v>1104.8441404515263</v>
      </c>
      <c r="W207" s="98">
        <v>1184.4728565972546</v>
      </c>
      <c r="DA207" s="63" t="s">
        <v>2445</v>
      </c>
    </row>
    <row r="208" spans="1:105" ht="12" customHeight="1" x14ac:dyDescent="0.25">
      <c r="A208" s="121" t="s">
        <v>54</v>
      </c>
      <c r="B208" s="122">
        <v>482.85112047111295</v>
      </c>
      <c r="C208" s="122">
        <v>470.71228516762346</v>
      </c>
      <c r="D208" s="122">
        <v>532.46412262054832</v>
      </c>
      <c r="E208" s="122">
        <v>515.96966027304609</v>
      </c>
      <c r="F208" s="122">
        <v>555.24725153294798</v>
      </c>
      <c r="G208" s="122">
        <v>543.20621811084675</v>
      </c>
      <c r="H208" s="122">
        <v>560.98562794588383</v>
      </c>
      <c r="I208" s="122">
        <v>536.18959081079606</v>
      </c>
      <c r="J208" s="122">
        <v>536.8304233581523</v>
      </c>
      <c r="K208" s="122">
        <v>565.11426167202478</v>
      </c>
      <c r="L208" s="122">
        <v>540.6724091827233</v>
      </c>
      <c r="M208" s="122">
        <v>513.14953306689199</v>
      </c>
      <c r="N208" s="122">
        <v>505.12281143688966</v>
      </c>
      <c r="O208" s="122">
        <v>555.11763169193773</v>
      </c>
      <c r="P208" s="122">
        <v>565.26557994298503</v>
      </c>
      <c r="Q208" s="122">
        <v>561.16437577903866</v>
      </c>
      <c r="R208" s="122">
        <v>593.15783977247975</v>
      </c>
      <c r="S208" s="122">
        <v>594.6745141584488</v>
      </c>
      <c r="T208" s="122">
        <v>615.21791020424178</v>
      </c>
      <c r="U208" s="122">
        <v>641.81865546882204</v>
      </c>
      <c r="V208" s="122">
        <v>742.8701619356342</v>
      </c>
      <c r="W208" s="122">
        <v>732.01152455685315</v>
      </c>
      <c r="DA208" s="130" t="s">
        <v>2446</v>
      </c>
    </row>
    <row r="209" spans="1:105" ht="12" customHeight="1" x14ac:dyDescent="0.25">
      <c r="A209" s="97" t="s">
        <v>50</v>
      </c>
      <c r="B209" s="98">
        <v>483.29959925770089</v>
      </c>
      <c r="C209" s="98">
        <v>486.05190415620194</v>
      </c>
      <c r="D209" s="98">
        <v>516.10635768195505</v>
      </c>
      <c r="E209" s="98">
        <v>498.44065677242645</v>
      </c>
      <c r="F209" s="98">
        <v>570.0264781091729</v>
      </c>
      <c r="G209" s="98">
        <v>529.46475560723911</v>
      </c>
      <c r="H209" s="98">
        <v>531.52672953216961</v>
      </c>
      <c r="I209" s="98">
        <v>552.61897016816658</v>
      </c>
      <c r="J209" s="98">
        <v>558.41144870143239</v>
      </c>
      <c r="K209" s="98">
        <v>493.10090008532717</v>
      </c>
      <c r="L209" s="98">
        <v>612.99372178825797</v>
      </c>
      <c r="M209" s="98">
        <v>574.00375461262126</v>
      </c>
      <c r="N209" s="98">
        <v>180.31503215956138</v>
      </c>
      <c r="O209" s="98">
        <v>654.61442381703841</v>
      </c>
      <c r="P209" s="98">
        <v>636.47372302531596</v>
      </c>
      <c r="Q209" s="98">
        <v>558.61423864860114</v>
      </c>
      <c r="R209" s="98">
        <v>528.3386009039408</v>
      </c>
      <c r="S209" s="98">
        <v>529.44434270734052</v>
      </c>
      <c r="T209" s="98">
        <v>642.90930238208432</v>
      </c>
      <c r="U209" s="98">
        <v>669.81510222020074</v>
      </c>
      <c r="V209" s="98">
        <v>755.92301808482</v>
      </c>
      <c r="W209" s="98">
        <v>736.91156302869786</v>
      </c>
      <c r="DA209" s="63" t="s">
        <v>2447</v>
      </c>
    </row>
    <row r="210" spans="1:105" ht="12" customHeight="1" x14ac:dyDescent="0.25">
      <c r="A210" s="109" t="s">
        <v>120</v>
      </c>
      <c r="B210" s="33">
        <v>482.83081016686293</v>
      </c>
      <c r="C210" s="33">
        <v>470.03191460835438</v>
      </c>
      <c r="D210" s="33">
        <v>533.18542892593348</v>
      </c>
      <c r="E210" s="33">
        <v>516.71320946697404</v>
      </c>
      <c r="F210" s="33">
        <v>554.65432424284131</v>
      </c>
      <c r="G210" s="33">
        <v>543.74654178825654</v>
      </c>
      <c r="H210" s="33">
        <v>562.17281750549864</v>
      </c>
      <c r="I210" s="33">
        <v>535.50897992156013</v>
      </c>
      <c r="J210" s="33">
        <v>535.90117434121828</v>
      </c>
      <c r="K210" s="33">
        <v>568.25419047110324</v>
      </c>
      <c r="L210" s="33">
        <v>537.50929315980954</v>
      </c>
      <c r="M210" s="33">
        <v>510.34517293490495</v>
      </c>
      <c r="N210" s="33">
        <v>522.11937541415261</v>
      </c>
      <c r="O210" s="33">
        <v>547.30492012808918</v>
      </c>
      <c r="P210" s="33">
        <v>558.39475166897705</v>
      </c>
      <c r="Q210" s="33">
        <v>561.44223423701362</v>
      </c>
      <c r="R210" s="33">
        <v>600.81205262448668</v>
      </c>
      <c r="S210" s="33">
        <v>603.66381812303143</v>
      </c>
      <c r="T210" s="33">
        <v>610.50850951721395</v>
      </c>
      <c r="U210" s="33">
        <v>636.19755222655272</v>
      </c>
      <c r="V210" s="33">
        <v>739.70582119952519</v>
      </c>
      <c r="W210" s="33">
        <v>730.66927078674019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1906.9252249167032</v>
      </c>
      <c r="C212" s="117">
        <f t="shared" si="101"/>
        <v>2142.4368175949799</v>
      </c>
      <c r="D212" s="117">
        <f t="shared" si="101"/>
        <v>1904.7613468947407</v>
      </c>
      <c r="E212" s="117">
        <f t="shared" si="101"/>
        <v>2246.6476580506564</v>
      </c>
      <c r="F212" s="117">
        <f t="shared" si="101"/>
        <v>2498.8555449009104</v>
      </c>
      <c r="G212" s="117">
        <f t="shared" si="101"/>
        <v>2487.7418065349707</v>
      </c>
      <c r="H212" s="117">
        <f t="shared" si="101"/>
        <v>2446.0202569546491</v>
      </c>
      <c r="I212" s="117">
        <f t="shared" si="101"/>
        <v>2311.7062519103783</v>
      </c>
      <c r="J212" s="117">
        <f t="shared" si="101"/>
        <v>2260.6726866965009</v>
      </c>
      <c r="K212" s="117">
        <f t="shared" si="101"/>
        <v>1741.3536808983729</v>
      </c>
      <c r="L212" s="117">
        <f t="shared" si="101"/>
        <v>1970.7036080890234</v>
      </c>
      <c r="M212" s="117">
        <f t="shared" si="101"/>
        <v>1578.3149087203467</v>
      </c>
      <c r="N212" s="117">
        <f t="shared" si="101"/>
        <v>631.89227007209433</v>
      </c>
      <c r="O212" s="117">
        <f t="shared" si="101"/>
        <v>1737.6331783205512</v>
      </c>
      <c r="P212" s="117">
        <f t="shared" si="101"/>
        <v>2583.8565063527749</v>
      </c>
      <c r="Q212" s="117">
        <f t="shared" si="101"/>
        <v>2241.1959876800938</v>
      </c>
      <c r="R212" s="117">
        <f t="shared" ref="R212:V212" si="102">R213+R216+R218+R227</f>
        <v>2156.4541505861812</v>
      </c>
      <c r="S212" s="117">
        <f t="shared" si="102"/>
        <v>2173.2163185044019</v>
      </c>
      <c r="T212" s="117">
        <f t="shared" si="102"/>
        <v>1645.6777661637377</v>
      </c>
      <c r="U212" s="117">
        <f t="shared" si="102"/>
        <v>1330.0105033237928</v>
      </c>
      <c r="V212" s="117">
        <f t="shared" si="102"/>
        <v>612.35638806579811</v>
      </c>
      <c r="W212" s="117">
        <f t="shared" ref="W212" si="103">W213+W216+W218+W227</f>
        <v>2158.8479330797004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1895.619233107381</v>
      </c>
      <c r="C213" s="122">
        <f t="shared" si="104"/>
        <v>2131.1830828420029</v>
      </c>
      <c r="D213" s="122">
        <f t="shared" si="104"/>
        <v>1892.8732342055903</v>
      </c>
      <c r="E213" s="122">
        <f t="shared" si="104"/>
        <v>2235.1601982800403</v>
      </c>
      <c r="F213" s="122">
        <f t="shared" si="104"/>
        <v>2486.6657499177982</v>
      </c>
      <c r="G213" s="122">
        <f t="shared" si="104"/>
        <v>2476.5549934289929</v>
      </c>
      <c r="H213" s="122">
        <f t="shared" si="104"/>
        <v>2434.9520588552687</v>
      </c>
      <c r="I213" s="122">
        <f t="shared" si="104"/>
        <v>2300.5895020194912</v>
      </c>
      <c r="J213" s="122">
        <f t="shared" si="104"/>
        <v>2249.2635626173537</v>
      </c>
      <c r="K213" s="122">
        <f t="shared" si="104"/>
        <v>1731.0378648024766</v>
      </c>
      <c r="L213" s="122">
        <f t="shared" si="104"/>
        <v>1958.8369989787025</v>
      </c>
      <c r="M213" s="122">
        <f t="shared" si="104"/>
        <v>1567.1292845070159</v>
      </c>
      <c r="N213" s="122">
        <f t="shared" si="104"/>
        <v>627.18680446004362</v>
      </c>
      <c r="O213" s="122">
        <f t="shared" si="104"/>
        <v>1717.3631826108083</v>
      </c>
      <c r="P213" s="122">
        <f t="shared" si="104"/>
        <v>2560.3027885936617</v>
      </c>
      <c r="Q213" s="122">
        <f t="shared" si="104"/>
        <v>2218.1842973110097</v>
      </c>
      <c r="R213" s="122">
        <f t="shared" ref="R213:V213" si="105">SUM(R214:R215)</f>
        <v>2133.1559808769707</v>
      </c>
      <c r="S213" s="122">
        <f t="shared" si="105"/>
        <v>2146.6845116483219</v>
      </c>
      <c r="T213" s="122">
        <f t="shared" si="105"/>
        <v>1608.0693504695109</v>
      </c>
      <c r="U213" s="122">
        <f t="shared" si="105"/>
        <v>1285.3281423540288</v>
      </c>
      <c r="V213" s="122">
        <f t="shared" si="105"/>
        <v>554.43601073484717</v>
      </c>
      <c r="W213" s="122">
        <f t="shared" ref="W213" si="106">SUM(W214:W215)</f>
        <v>2097.3987287973396</v>
      </c>
      <c r="DA213" s="130" t="s">
        <v>2600</v>
      </c>
    </row>
    <row r="214" spans="1:105" ht="12" customHeight="1" x14ac:dyDescent="0.25">
      <c r="A214" s="97" t="s">
        <v>74</v>
      </c>
      <c r="B214" s="98">
        <v>1895.619233107381</v>
      </c>
      <c r="C214" s="98">
        <v>2131.1830828420029</v>
      </c>
      <c r="D214" s="98">
        <v>1892.8732342055903</v>
      </c>
      <c r="E214" s="98">
        <v>2235.1601982800403</v>
      </c>
      <c r="F214" s="98">
        <v>2486.6657499177982</v>
      </c>
      <c r="G214" s="98">
        <v>2476.5549934289929</v>
      </c>
      <c r="H214" s="98">
        <v>2434.9520588552687</v>
      </c>
      <c r="I214" s="98">
        <v>2300.5895020194912</v>
      </c>
      <c r="J214" s="98">
        <v>2249.2635626173537</v>
      </c>
      <c r="K214" s="98">
        <v>1731.0378648024766</v>
      </c>
      <c r="L214" s="98">
        <v>1958.8369989787025</v>
      </c>
      <c r="M214" s="98">
        <v>1567.1292845070159</v>
      </c>
      <c r="N214" s="98">
        <v>627.18680446004362</v>
      </c>
      <c r="O214" s="98">
        <v>1717.3631826108083</v>
      </c>
      <c r="P214" s="98">
        <v>2560.3027885936617</v>
      </c>
      <c r="Q214" s="98">
        <v>2218.1842973110097</v>
      </c>
      <c r="R214" s="98">
        <v>2133.1559808769707</v>
      </c>
      <c r="S214" s="98">
        <v>2146.6845116483219</v>
      </c>
      <c r="T214" s="98">
        <v>1608.0693504695109</v>
      </c>
      <c r="U214" s="98">
        <v>1285.3281423540288</v>
      </c>
      <c r="V214" s="98">
        <v>554.43601073484717</v>
      </c>
      <c r="W214" s="98">
        <v>2097.3987287973396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3.1599173584786575</v>
      </c>
      <c r="C218" s="122">
        <v>3.2280816178669864</v>
      </c>
      <c r="D218" s="122">
        <v>3.4150624941765959</v>
      </c>
      <c r="E218" s="122">
        <v>3.6126555742872721</v>
      </c>
      <c r="F218" s="122">
        <v>3.6760470133075644</v>
      </c>
      <c r="G218" s="122">
        <v>3.4618818749424101</v>
      </c>
      <c r="H218" s="122">
        <v>3.1692539496421266</v>
      </c>
      <c r="I218" s="122">
        <v>2.7044243237195222</v>
      </c>
      <c r="J218" s="122">
        <v>2.5944482698909668</v>
      </c>
      <c r="K218" s="122">
        <v>2.4448429237307714</v>
      </c>
      <c r="L218" s="122">
        <v>2.0621792782431734</v>
      </c>
      <c r="M218" s="122">
        <v>1.5459002341383585</v>
      </c>
      <c r="N218" s="122">
        <v>1.2913337511022436</v>
      </c>
      <c r="O218" s="122">
        <v>2.1403684516462849</v>
      </c>
      <c r="P218" s="122">
        <v>2.2534754584137442</v>
      </c>
      <c r="Q218" s="122">
        <v>2.1412104865763832</v>
      </c>
      <c r="R218" s="122">
        <v>2.0908336068327062</v>
      </c>
      <c r="S218" s="122">
        <v>2.2045558152117954</v>
      </c>
      <c r="T218" s="122">
        <v>2.2653456589690708</v>
      </c>
      <c r="U218" s="122">
        <v>2.4455383889824738</v>
      </c>
      <c r="V218" s="122">
        <v>2.5809489238974646</v>
      </c>
      <c r="W218" s="122">
        <v>2.4350086954502292</v>
      </c>
      <c r="DA218" s="130" t="s">
        <v>2605</v>
      </c>
    </row>
    <row r="219" spans="1:105" ht="12" customHeight="1" x14ac:dyDescent="0.25">
      <c r="A219" s="97" t="s">
        <v>141</v>
      </c>
      <c r="B219" s="98">
        <v>448.00240910779291</v>
      </c>
      <c r="C219" s="98">
        <v>444.88841208621312</v>
      </c>
      <c r="D219" s="98">
        <v>466.44396836034366</v>
      </c>
      <c r="E219" s="98">
        <v>466.67541787743744</v>
      </c>
      <c r="F219" s="98">
        <v>472.74009820782453</v>
      </c>
      <c r="G219" s="98">
        <v>462.61076330076986</v>
      </c>
      <c r="H219" s="98">
        <v>470.77709313427067</v>
      </c>
      <c r="I219" s="98">
        <v>449.08442770548004</v>
      </c>
      <c r="J219" s="98">
        <v>487.23350453470016</v>
      </c>
      <c r="K219" s="98">
        <v>518.0605939720283</v>
      </c>
      <c r="L219" s="98">
        <v>488.78068373063519</v>
      </c>
      <c r="M219" s="98">
        <v>405.03809794603006</v>
      </c>
      <c r="N219" s="98">
        <v>356.60233831723309</v>
      </c>
      <c r="O219" s="98">
        <v>522.96318091965713</v>
      </c>
      <c r="P219" s="98">
        <v>502.47008473923086</v>
      </c>
      <c r="Q219" s="98">
        <v>471.65727045904987</v>
      </c>
      <c r="R219" s="98">
        <v>460.32377301759232</v>
      </c>
      <c r="S219" s="98">
        <v>470.95706800910813</v>
      </c>
      <c r="T219" s="98">
        <v>460.61439297610849</v>
      </c>
      <c r="U219" s="98">
        <v>455.78665889147391</v>
      </c>
      <c r="V219" s="98">
        <v>452.38395993852805</v>
      </c>
      <c r="W219" s="98">
        <v>452.79372772518127</v>
      </c>
      <c r="DA219" s="63" t="s">
        <v>2606</v>
      </c>
    </row>
    <row r="220" spans="1:105" ht="12" customHeight="1" x14ac:dyDescent="0.25">
      <c r="A220" s="97" t="s">
        <v>140</v>
      </c>
      <c r="B220" s="98">
        <v>88.456897398730391</v>
      </c>
      <c r="C220" s="98">
        <v>86.985273052329504</v>
      </c>
      <c r="D220" s="98">
        <v>93.820382694435168</v>
      </c>
      <c r="E220" s="98">
        <v>91.133094353863228</v>
      </c>
      <c r="F220" s="98">
        <v>94.660867908830781</v>
      </c>
      <c r="G220" s="98">
        <v>105.29046255243061</v>
      </c>
      <c r="H220" s="98">
        <v>95.45388638190289</v>
      </c>
      <c r="I220" s="98">
        <v>91.779056692949794</v>
      </c>
      <c r="J220" s="98">
        <v>97.847470327412225</v>
      </c>
      <c r="K220" s="98">
        <v>104.99564951807595</v>
      </c>
      <c r="L220" s="98">
        <v>98.866264359854398</v>
      </c>
      <c r="M220" s="98">
        <v>64.568874286210971</v>
      </c>
      <c r="N220" s="98">
        <v>3.7116428505808412</v>
      </c>
      <c r="O220" s="98">
        <v>91.343058166413655</v>
      </c>
      <c r="P220" s="98">
        <v>87.607913227918104</v>
      </c>
      <c r="Q220" s="98">
        <v>78.224229028686764</v>
      </c>
      <c r="R220" s="98">
        <v>90.171696278189827</v>
      </c>
      <c r="S220" s="98">
        <v>97.399730933367906</v>
      </c>
      <c r="T220" s="98">
        <v>95.574029021764346</v>
      </c>
      <c r="U220" s="98">
        <v>93.916213358762363</v>
      </c>
      <c r="V220" s="98">
        <v>79.78290467975593</v>
      </c>
      <c r="W220" s="98">
        <v>84.729595859994589</v>
      </c>
      <c r="DA220" s="63" t="s">
        <v>2607</v>
      </c>
    </row>
    <row r="221" spans="1:105" ht="12" customHeight="1" x14ac:dyDescent="0.25">
      <c r="A221" s="100" t="s">
        <v>50</v>
      </c>
      <c r="B221" s="101">
        <v>88.456897398730391</v>
      </c>
      <c r="C221" s="101">
        <v>86.985273052329504</v>
      </c>
      <c r="D221" s="101">
        <v>93.820382694435168</v>
      </c>
      <c r="E221" s="101">
        <v>91.133094353863228</v>
      </c>
      <c r="F221" s="101">
        <v>94.660867908830781</v>
      </c>
      <c r="G221" s="101">
        <v>105.29046255243061</v>
      </c>
      <c r="H221" s="101">
        <v>95.45388638190289</v>
      </c>
      <c r="I221" s="101">
        <v>91.779056692949794</v>
      </c>
      <c r="J221" s="101">
        <v>97.847470327412225</v>
      </c>
      <c r="K221" s="101">
        <v>104.99564951807595</v>
      </c>
      <c r="L221" s="101">
        <v>98.866264359854398</v>
      </c>
      <c r="M221" s="101">
        <v>64.568874286210971</v>
      </c>
      <c r="N221" s="101">
        <v>3.7116428505808412</v>
      </c>
      <c r="O221" s="101">
        <v>91.343058166413655</v>
      </c>
      <c r="P221" s="101">
        <v>87.607913227918104</v>
      </c>
      <c r="Q221" s="101">
        <v>78.224229028686764</v>
      </c>
      <c r="R221" s="101">
        <v>90.171696278189827</v>
      </c>
      <c r="S221" s="101">
        <v>97.399730933367906</v>
      </c>
      <c r="T221" s="101">
        <v>95.574029021764346</v>
      </c>
      <c r="U221" s="101">
        <v>93.916213358762363</v>
      </c>
      <c r="V221" s="101">
        <v>79.78290467975593</v>
      </c>
      <c r="W221" s="101">
        <v>84.729595859994589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8.1460744508436314</v>
      </c>
      <c r="C227" s="122">
        <v>8.0256531351100104</v>
      </c>
      <c r="D227" s="122">
        <v>8.4730501949737764</v>
      </c>
      <c r="E227" s="122">
        <v>7.87480419632905</v>
      </c>
      <c r="F227" s="122">
        <v>8.513747969804653</v>
      </c>
      <c r="G227" s="122">
        <v>7.7249312310355931</v>
      </c>
      <c r="H227" s="122">
        <v>7.8989441497384627</v>
      </c>
      <c r="I227" s="122">
        <v>8.4123255671673434</v>
      </c>
      <c r="J227" s="122">
        <v>8.8146758092561051</v>
      </c>
      <c r="K227" s="122">
        <v>7.8709731721655087</v>
      </c>
      <c r="L227" s="122">
        <v>9.804429832077842</v>
      </c>
      <c r="M227" s="122">
        <v>9.6397239791924374</v>
      </c>
      <c r="N227" s="122">
        <v>3.4141318609484443</v>
      </c>
      <c r="O227" s="122">
        <v>18.129627258096704</v>
      </c>
      <c r="P227" s="122">
        <v>21.300242300699335</v>
      </c>
      <c r="Q227" s="122">
        <v>20.870479882507961</v>
      </c>
      <c r="R227" s="122">
        <v>21.20733610237772</v>
      </c>
      <c r="S227" s="122">
        <v>24.327251040868184</v>
      </c>
      <c r="T227" s="122">
        <v>35.343070035257682</v>
      </c>
      <c r="U227" s="122">
        <v>42.23682258078162</v>
      </c>
      <c r="V227" s="122">
        <v>55.339428407053425</v>
      </c>
      <c r="W227" s="122">
        <v>59.014195586910816</v>
      </c>
      <c r="DA227" s="130" t="s">
        <v>2614</v>
      </c>
    </row>
    <row r="228" spans="1:105" ht="12" customHeight="1" x14ac:dyDescent="0.25">
      <c r="A228" s="97" t="s">
        <v>50</v>
      </c>
      <c r="B228" s="98">
        <v>188.02233529872828</v>
      </c>
      <c r="C228" s="98">
        <v>188.97184422152708</v>
      </c>
      <c r="D228" s="98">
        <v>200.62465398315516</v>
      </c>
      <c r="E228" s="98">
        <v>193.52152596186559</v>
      </c>
      <c r="F228" s="98">
        <v>220.72629469875949</v>
      </c>
      <c r="G228" s="98">
        <v>204.18467803149804</v>
      </c>
      <c r="H228" s="98">
        <v>203.90318913166578</v>
      </c>
      <c r="I228" s="98">
        <v>211.47885037085629</v>
      </c>
      <c r="J228" s="98">
        <v>213.52809338163709</v>
      </c>
      <c r="K228" s="98">
        <v>188.38947322628132</v>
      </c>
      <c r="L228" s="98">
        <v>233.97237993829299</v>
      </c>
      <c r="M228" s="98">
        <v>218.82038233272033</v>
      </c>
      <c r="N228" s="98">
        <v>68.658883058785236</v>
      </c>
      <c r="O228" s="98">
        <v>249.01486343540918</v>
      </c>
      <c r="P228" s="98">
        <v>242.05247783165163</v>
      </c>
      <c r="Q228" s="98">
        <v>212.41615413095727</v>
      </c>
      <c r="R228" s="98">
        <v>200.80037998081988</v>
      </c>
      <c r="S228" s="98">
        <v>200.85601929502786</v>
      </c>
      <c r="T228" s="98">
        <v>243.16119343492883</v>
      </c>
      <c r="U228" s="98">
        <v>252.6013904183352</v>
      </c>
      <c r="V228" s="98">
        <v>283.61370687925017</v>
      </c>
      <c r="W228" s="98">
        <v>274.45171954818159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128.23814592024453</v>
      </c>
      <c r="C231" s="118">
        <f t="shared" si="108"/>
        <v>140.8549957079691</v>
      </c>
      <c r="D231" s="118">
        <f t="shared" si="108"/>
        <v>129.11523190933448</v>
      </c>
      <c r="E231" s="118">
        <f t="shared" si="108"/>
        <v>147.35979012182557</v>
      </c>
      <c r="F231" s="118">
        <f t="shared" si="108"/>
        <v>159.03078939261334</v>
      </c>
      <c r="G231" s="118">
        <f t="shared" si="108"/>
        <v>156.83488364312214</v>
      </c>
      <c r="H231" s="118">
        <f t="shared" si="108"/>
        <v>154.2910736832813</v>
      </c>
      <c r="I231" s="118">
        <f t="shared" si="108"/>
        <v>146.66859027953404</v>
      </c>
      <c r="J231" s="118">
        <f t="shared" si="108"/>
        <v>144.00536420276171</v>
      </c>
      <c r="K231" s="118">
        <f t="shared" si="108"/>
        <v>117.71671730496899</v>
      </c>
      <c r="L231" s="118">
        <f t="shared" si="108"/>
        <v>129.00401761586124</v>
      </c>
      <c r="M231" s="118">
        <f t="shared" si="108"/>
        <v>108.14982502444325</v>
      </c>
      <c r="N231" s="118">
        <f t="shared" si="108"/>
        <v>62.181601148716716</v>
      </c>
      <c r="O231" s="118">
        <f t="shared" si="108"/>
        <v>114.91961721376521</v>
      </c>
      <c r="P231" s="118">
        <f t="shared" si="108"/>
        <v>155.40541047436406</v>
      </c>
      <c r="Q231" s="118">
        <f t="shared" si="108"/>
        <v>138.47351339812059</v>
      </c>
      <c r="R231" s="118">
        <f t="shared" ref="R231:V231" si="109">R232+R235+R237+R246</f>
        <v>135.66049929844209</v>
      </c>
      <c r="S231" s="118">
        <f t="shared" si="109"/>
        <v>135.60884832181446</v>
      </c>
      <c r="T231" s="118">
        <f t="shared" si="109"/>
        <v>107.03271712886357</v>
      </c>
      <c r="U231" s="118">
        <f t="shared" si="109"/>
        <v>93.427370997479343</v>
      </c>
      <c r="V231" s="118">
        <f t="shared" si="109"/>
        <v>58.662692444323639</v>
      </c>
      <c r="W231" s="118">
        <f t="shared" ref="W231" si="110">W232+W235+W237+W246</f>
        <v>131.15165340286771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101.07784383296307</v>
      </c>
      <c r="C232" s="123">
        <f t="shared" si="111"/>
        <v>113.28729204599962</v>
      </c>
      <c r="D232" s="123">
        <f t="shared" si="111"/>
        <v>100.32274032195886</v>
      </c>
      <c r="E232" s="123">
        <f t="shared" si="111"/>
        <v>118.00475660363026</v>
      </c>
      <c r="F232" s="123">
        <f t="shared" si="111"/>
        <v>130.64069422637124</v>
      </c>
      <c r="G232" s="123">
        <f t="shared" si="111"/>
        <v>129.66245298769732</v>
      </c>
      <c r="H232" s="123">
        <f t="shared" si="111"/>
        <v>126.93988295985417</v>
      </c>
      <c r="I232" s="123">
        <f t="shared" si="111"/>
        <v>119.27220186736839</v>
      </c>
      <c r="J232" s="123">
        <f t="shared" si="111"/>
        <v>115.90382038356006</v>
      </c>
      <c r="K232" s="123">
        <f t="shared" si="111"/>
        <v>88.683211715174679</v>
      </c>
      <c r="L232" s="123">
        <f t="shared" si="111"/>
        <v>99.731708600441252</v>
      </c>
      <c r="M232" s="123">
        <f t="shared" si="111"/>
        <v>79.314552790726637</v>
      </c>
      <c r="N232" s="123">
        <f t="shared" si="111"/>
        <v>31.517423431020603</v>
      </c>
      <c r="O232" s="123">
        <f t="shared" si="111"/>
        <v>85.667040239529484</v>
      </c>
      <c r="P232" s="123">
        <f t="shared" si="111"/>
        <v>126.76201885156803</v>
      </c>
      <c r="Q232" s="123">
        <f t="shared" si="111"/>
        <v>108.99317296705988</v>
      </c>
      <c r="R232" s="123">
        <f t="shared" ref="R232:V232" si="112">SUM(R233:R234)</f>
        <v>104.11830000999407</v>
      </c>
      <c r="S232" s="123">
        <f t="shared" si="112"/>
        <v>104.14040174566408</v>
      </c>
      <c r="T232" s="123">
        <f t="shared" si="112"/>
        <v>77.490404577192962</v>
      </c>
      <c r="U232" s="123">
        <f t="shared" si="112"/>
        <v>61.537842344184092</v>
      </c>
      <c r="V232" s="123">
        <f t="shared" si="112"/>
        <v>26.379837247770819</v>
      </c>
      <c r="W232" s="123">
        <f t="shared" ref="W232" si="113">SUM(W233:W234)</f>
        <v>99.118437424118753</v>
      </c>
      <c r="DA232" s="130" t="s">
        <v>2768</v>
      </c>
    </row>
    <row r="233" spans="1:105" ht="12" customHeight="1" x14ac:dyDescent="0.25">
      <c r="A233" s="97" t="s">
        <v>74</v>
      </c>
      <c r="B233" s="99">
        <v>99.907215054481441</v>
      </c>
      <c r="C233" s="99">
        <v>112.02888349253973</v>
      </c>
      <c r="D233" s="99">
        <v>99.175546399405235</v>
      </c>
      <c r="E233" s="99">
        <v>116.73229209978302</v>
      </c>
      <c r="F233" s="99">
        <v>129.14112089201831</v>
      </c>
      <c r="G233" s="99">
        <v>128.19499836108494</v>
      </c>
      <c r="H233" s="99">
        <v>125.51687327972088</v>
      </c>
      <c r="I233" s="99">
        <v>117.99458263178948</v>
      </c>
      <c r="J233" s="99">
        <v>114.62268956254641</v>
      </c>
      <c r="K233" s="99">
        <v>87.622428513078489</v>
      </c>
      <c r="L233" s="99">
        <v>98.564470901357623</v>
      </c>
      <c r="M233" s="99">
        <v>78.351890689617491</v>
      </c>
      <c r="N233" s="99">
        <v>31.162431053660303</v>
      </c>
      <c r="O233" s="99">
        <v>84.565905686931131</v>
      </c>
      <c r="P233" s="99">
        <v>125.06865242536459</v>
      </c>
      <c r="Q233" s="99">
        <v>107.60969009192677</v>
      </c>
      <c r="R233" s="99">
        <v>102.80228892969517</v>
      </c>
      <c r="S233" s="99">
        <v>102.82467474384488</v>
      </c>
      <c r="T233" s="99">
        <v>76.513752099496813</v>
      </c>
      <c r="U233" s="99">
        <v>60.763547147437563</v>
      </c>
      <c r="V233" s="99">
        <v>26.04848539362543</v>
      </c>
      <c r="W233" s="99">
        <v>97.864253722408634</v>
      </c>
      <c r="DA233" s="63" t="s">
        <v>2769</v>
      </c>
    </row>
    <row r="234" spans="1:105" ht="12" customHeight="1" x14ac:dyDescent="0.25">
      <c r="A234" s="97" t="s">
        <v>53</v>
      </c>
      <c r="B234" s="99">
        <v>1.1706287784816336</v>
      </c>
      <c r="C234" s="99">
        <v>1.2584085534598883</v>
      </c>
      <c r="D234" s="99">
        <v>1.1471939225536214</v>
      </c>
      <c r="E234" s="99">
        <v>1.2724645038472295</v>
      </c>
      <c r="F234" s="99">
        <v>1.4995733343529412</v>
      </c>
      <c r="G234" s="99">
        <v>1.4674546266123674</v>
      </c>
      <c r="H234" s="99">
        <v>1.4230096801332925</v>
      </c>
      <c r="I234" s="99">
        <v>1.2776192355789153</v>
      </c>
      <c r="J234" s="99">
        <v>1.2811308210136518</v>
      </c>
      <c r="K234" s="99">
        <v>1.0607832020961965</v>
      </c>
      <c r="L234" s="99">
        <v>1.1672376990836304</v>
      </c>
      <c r="M234" s="99">
        <v>0.96266210110914174</v>
      </c>
      <c r="N234" s="99">
        <v>0.35499237736030026</v>
      </c>
      <c r="O234" s="99">
        <v>1.1011345525983491</v>
      </c>
      <c r="P234" s="99">
        <v>1.693366426203436</v>
      </c>
      <c r="Q234" s="99">
        <v>1.383482875133117</v>
      </c>
      <c r="R234" s="99">
        <v>1.3160110802989036</v>
      </c>
      <c r="S234" s="99">
        <v>1.3157270018192038</v>
      </c>
      <c r="T234" s="99">
        <v>0.97665247769615571</v>
      </c>
      <c r="U234" s="99">
        <v>0.77429519674653191</v>
      </c>
      <c r="V234" s="99">
        <v>0.33135185414539042</v>
      </c>
      <c r="W234" s="99">
        <v>1.2541837017101163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2.4145681980020348</v>
      </c>
      <c r="C235" s="123">
        <f t="shared" si="114"/>
        <v>3.3497085932696651</v>
      </c>
      <c r="D235" s="123">
        <f t="shared" si="114"/>
        <v>3.1589852357276644</v>
      </c>
      <c r="E235" s="123">
        <f t="shared" si="114"/>
        <v>4.2480904112664382</v>
      </c>
      <c r="F235" s="123">
        <f t="shared" si="114"/>
        <v>2.1700283324268907</v>
      </c>
      <c r="G235" s="123">
        <f t="shared" si="114"/>
        <v>1.8182079944651177</v>
      </c>
      <c r="H235" s="123">
        <f t="shared" si="114"/>
        <v>1.5987725946332758</v>
      </c>
      <c r="I235" s="123">
        <f t="shared" si="114"/>
        <v>2.4363289818218496</v>
      </c>
      <c r="J235" s="123">
        <f t="shared" si="114"/>
        <v>2.4759247862748461</v>
      </c>
      <c r="K235" s="123">
        <f t="shared" si="114"/>
        <v>1.9246152665714304</v>
      </c>
      <c r="L235" s="123">
        <f t="shared" si="114"/>
        <v>3.2086953014721744</v>
      </c>
      <c r="M235" s="123">
        <f t="shared" si="114"/>
        <v>3.5339064167886685</v>
      </c>
      <c r="N235" s="123">
        <f t="shared" si="114"/>
        <v>6.614637554478124</v>
      </c>
      <c r="O235" s="123">
        <f t="shared" si="114"/>
        <v>3.9586761832036599</v>
      </c>
      <c r="P235" s="123">
        <f t="shared" si="114"/>
        <v>3.2263846957586484</v>
      </c>
      <c r="Q235" s="123">
        <f t="shared" si="114"/>
        <v>4.3346470604714833</v>
      </c>
      <c r="R235" s="123">
        <f t="shared" si="114"/>
        <v>5.2647845664014135</v>
      </c>
      <c r="S235" s="123">
        <f t="shared" si="114"/>
        <v>5.365472333878162</v>
      </c>
      <c r="T235" s="123">
        <f t="shared" si="114"/>
        <v>3.891428160660761</v>
      </c>
      <c r="U235" s="123">
        <f t="shared" si="114"/>
        <v>5.898968846769705</v>
      </c>
      <c r="V235" s="123">
        <f t="shared" si="114"/>
        <v>5.0436555874820135</v>
      </c>
      <c r="W235" s="123">
        <f t="shared" si="114"/>
        <v>4.0751987314834608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2.4145681980020348</v>
      </c>
      <c r="C236" s="99">
        <f>RES_hhdet_fecs!C29</f>
        <v>3.3497085932696651</v>
      </c>
      <c r="D236" s="99">
        <f>RES_hhdet_fecs!D29</f>
        <v>3.1589852357276644</v>
      </c>
      <c r="E236" s="99">
        <f>RES_hhdet_fecs!E29</f>
        <v>4.2480904112664382</v>
      </c>
      <c r="F236" s="99">
        <f>RES_hhdet_fecs!F29</f>
        <v>2.1700283324268907</v>
      </c>
      <c r="G236" s="99">
        <f>RES_hhdet_fecs!G29</f>
        <v>1.8182079944651177</v>
      </c>
      <c r="H236" s="99">
        <f>RES_hhdet_fecs!H29</f>
        <v>1.5987725946332758</v>
      </c>
      <c r="I236" s="99">
        <f>RES_hhdet_fecs!I29</f>
        <v>2.4363289818218496</v>
      </c>
      <c r="J236" s="99">
        <f>RES_hhdet_fecs!J29</f>
        <v>2.4759247862748461</v>
      </c>
      <c r="K236" s="99">
        <f>RES_hhdet_fecs!K29</f>
        <v>1.9246152665714304</v>
      </c>
      <c r="L236" s="99">
        <f>RES_hhdet_fecs!L29</f>
        <v>3.2086953014721744</v>
      </c>
      <c r="M236" s="99">
        <f>RES_hhdet_fecs!M29</f>
        <v>3.5339064167886685</v>
      </c>
      <c r="N236" s="99">
        <f>RES_hhdet_fecs!N29</f>
        <v>6.614637554478124</v>
      </c>
      <c r="O236" s="99">
        <f>RES_hhdet_fecs!O29</f>
        <v>3.9586761832036599</v>
      </c>
      <c r="P236" s="99">
        <f>RES_hhdet_fecs!P29</f>
        <v>3.2263846957586484</v>
      </c>
      <c r="Q236" s="99">
        <f>RES_hhdet_fecs!Q29</f>
        <v>4.3346470604714833</v>
      </c>
      <c r="R236" s="99">
        <f>RES_hhdet_fecs!R29</f>
        <v>5.2647845664014135</v>
      </c>
      <c r="S236" s="99">
        <f>RES_hhdet_fecs!S29</f>
        <v>5.365472333878162</v>
      </c>
      <c r="T236" s="99">
        <f>RES_hhdet_fecs!T29</f>
        <v>3.891428160660761</v>
      </c>
      <c r="U236" s="99">
        <f>RES_hhdet_fecs!U29</f>
        <v>5.898968846769705</v>
      </c>
      <c r="V236" s="99">
        <f>RES_hhdet_fecs!V29</f>
        <v>5.0436555874820135</v>
      </c>
      <c r="W236" s="99">
        <f>RES_hhdet_fecs!W29</f>
        <v>4.0751987314834608</v>
      </c>
      <c r="DA236" s="63" t="s">
        <v>2772</v>
      </c>
    </row>
    <row r="237" spans="1:105" ht="12" customHeight="1" x14ac:dyDescent="0.25">
      <c r="A237" s="121" t="s">
        <v>55</v>
      </c>
      <c r="B237" s="123">
        <v>16.819120854859019</v>
      </c>
      <c r="C237" s="123">
        <v>16.520701607804003</v>
      </c>
      <c r="D237" s="123">
        <v>16.964728120650271</v>
      </c>
      <c r="E237" s="123">
        <v>16.759277569428317</v>
      </c>
      <c r="F237" s="123">
        <v>17.330395851342903</v>
      </c>
      <c r="G237" s="123">
        <v>16.745467875069632</v>
      </c>
      <c r="H237" s="123">
        <v>16.965495775758104</v>
      </c>
      <c r="I237" s="123">
        <v>16.623963522999986</v>
      </c>
      <c r="J237" s="123">
        <v>17.340262948163605</v>
      </c>
      <c r="K237" s="123">
        <v>18.477102636461318</v>
      </c>
      <c r="L237" s="123">
        <v>17.846693914132207</v>
      </c>
      <c r="M237" s="123">
        <v>17.571503951301381</v>
      </c>
      <c r="N237" s="123">
        <v>16.582686809219286</v>
      </c>
      <c r="O237" s="123">
        <v>17.039640892763313</v>
      </c>
      <c r="P237" s="123">
        <v>17.076502883836802</v>
      </c>
      <c r="Q237" s="123">
        <v>16.956657182392419</v>
      </c>
      <c r="R237" s="123">
        <v>17.731683981036575</v>
      </c>
      <c r="S237" s="123">
        <v>17.614488999575514</v>
      </c>
      <c r="T237" s="123">
        <v>16.875189776791686</v>
      </c>
      <c r="U237" s="123">
        <v>16.901084709722436</v>
      </c>
      <c r="V237" s="123">
        <v>16.827786704628039</v>
      </c>
      <c r="W237" s="123">
        <v>17.900639929795169</v>
      </c>
      <c r="DA237" s="130" t="s">
        <v>2773</v>
      </c>
    </row>
    <row r="238" spans="1:105" ht="12" customHeight="1" x14ac:dyDescent="0.25">
      <c r="A238" s="97" t="s">
        <v>141</v>
      </c>
      <c r="B238" s="99">
        <v>23.611636899403948</v>
      </c>
      <c r="C238" s="99">
        <v>23.386236727406647</v>
      </c>
      <c r="D238" s="99">
        <v>24.438950580997844</v>
      </c>
      <c r="E238" s="99">
        <v>24.37234308188593</v>
      </c>
      <c r="F238" s="99">
        <v>24.551022257486526</v>
      </c>
      <c r="G238" s="99">
        <v>23.946323098220674</v>
      </c>
      <c r="H238" s="99">
        <v>24.267610742902882</v>
      </c>
      <c r="I238" s="99">
        <v>23.033022434914695</v>
      </c>
      <c r="J238" s="99">
        <v>24.829466703210624</v>
      </c>
      <c r="K238" s="99">
        <v>26.2234167627158</v>
      </c>
      <c r="L238" s="99">
        <v>24.594394277743412</v>
      </c>
      <c r="M238" s="99">
        <v>20.250722827492318</v>
      </c>
      <c r="N238" s="99">
        <v>17.718159410180604</v>
      </c>
      <c r="O238" s="99">
        <v>25.75160308733108</v>
      </c>
      <c r="P238" s="99">
        <v>24.545243891607544</v>
      </c>
      <c r="Q238" s="99">
        <v>22.881278514697815</v>
      </c>
      <c r="R238" s="99">
        <v>22.184189969786949</v>
      </c>
      <c r="S238" s="99">
        <v>22.558511543537293</v>
      </c>
      <c r="T238" s="99">
        <v>21.91655196173231</v>
      </c>
      <c r="U238" s="99">
        <v>21.547193455207793</v>
      </c>
      <c r="V238" s="99">
        <v>21.253880961214673</v>
      </c>
      <c r="W238" s="99">
        <v>21.127275250815707</v>
      </c>
      <c r="DA238" s="63" t="s">
        <v>2774</v>
      </c>
    </row>
    <row r="239" spans="1:105" ht="12" customHeight="1" x14ac:dyDescent="0.25">
      <c r="A239" s="97" t="s">
        <v>140</v>
      </c>
      <c r="B239" s="99">
        <v>14.520769821152488</v>
      </c>
      <c r="C239" s="99">
        <v>14.390671271533046</v>
      </c>
      <c r="D239" s="99">
        <v>15.1136271387183</v>
      </c>
      <c r="E239" s="99">
        <v>15.068029418702535</v>
      </c>
      <c r="F239" s="99">
        <v>15.335393879881602</v>
      </c>
      <c r="G239" s="99">
        <v>15.358136461989945</v>
      </c>
      <c r="H239" s="99">
        <v>15.387031518885331</v>
      </c>
      <c r="I239" s="99">
        <v>14.70335869915408</v>
      </c>
      <c r="J239" s="99">
        <v>15.843516632489326</v>
      </c>
      <c r="K239" s="99">
        <v>16.833567909871942</v>
      </c>
      <c r="L239" s="99">
        <v>15.871479012991529</v>
      </c>
      <c r="M239" s="99">
        <v>12.816649578983547</v>
      </c>
      <c r="N239" s="99">
        <v>10.216634317973831</v>
      </c>
      <c r="O239" s="99">
        <v>16.717988853306384</v>
      </c>
      <c r="P239" s="99">
        <v>16.319838403805441</v>
      </c>
      <c r="Q239" s="99">
        <v>15.360766754542572</v>
      </c>
      <c r="R239" s="99">
        <v>15.356858104862237</v>
      </c>
      <c r="S239" s="99">
        <v>16.064599152433328</v>
      </c>
      <c r="T239" s="99">
        <v>15.98884535914584</v>
      </c>
      <c r="U239" s="99">
        <v>16.110955524659079</v>
      </c>
      <c r="V239" s="99">
        <v>15.990609900716347</v>
      </c>
      <c r="W239" s="99">
        <v>16.49101138831265</v>
      </c>
      <c r="DA239" s="63" t="s">
        <v>2775</v>
      </c>
    </row>
    <row r="240" spans="1:105" ht="12" customHeight="1" x14ac:dyDescent="0.25">
      <c r="A240" s="100" t="s">
        <v>50</v>
      </c>
      <c r="B240" s="102">
        <v>4.6620556054289306</v>
      </c>
      <c r="C240" s="102">
        <v>4.5725133137557945</v>
      </c>
      <c r="D240" s="102">
        <v>4.915642288653812</v>
      </c>
      <c r="E240" s="102">
        <v>4.7594686941268645</v>
      </c>
      <c r="F240" s="102">
        <v>4.9160650508665267</v>
      </c>
      <c r="G240" s="102">
        <v>5.4501962242550643</v>
      </c>
      <c r="H240" s="102">
        <v>4.9204555455136054</v>
      </c>
      <c r="I240" s="102">
        <v>4.7072419826821443</v>
      </c>
      <c r="J240" s="102">
        <v>4.9863165892255381</v>
      </c>
      <c r="K240" s="102">
        <v>5.3147155132459432</v>
      </c>
      <c r="L240" s="102">
        <v>4.9747380929109912</v>
      </c>
      <c r="M240" s="102">
        <v>3.2282552754518479</v>
      </c>
      <c r="N240" s="102">
        <v>0.18441684934142344</v>
      </c>
      <c r="O240" s="102">
        <v>4.4978886937087328</v>
      </c>
      <c r="P240" s="102">
        <v>4.2795733762538761</v>
      </c>
      <c r="Q240" s="102">
        <v>3.7948537701133374</v>
      </c>
      <c r="R240" s="102">
        <v>4.3456066303506864</v>
      </c>
      <c r="S240" s="102">
        <v>4.6653784470972468</v>
      </c>
      <c r="T240" s="102">
        <v>4.5475200193239678</v>
      </c>
      <c r="U240" s="102">
        <v>4.4398640862888099</v>
      </c>
      <c r="V240" s="102">
        <v>3.748356504580507</v>
      </c>
      <c r="W240" s="102">
        <v>3.9534679568506905</v>
      </c>
      <c r="DA240" s="131" t="s">
        <v>2776</v>
      </c>
    </row>
    <row r="241" spans="1:105" ht="12" customHeight="1" x14ac:dyDescent="0.25">
      <c r="A241" s="103" t="s">
        <v>52</v>
      </c>
      <c r="B241" s="105">
        <v>9.8587142157235554</v>
      </c>
      <c r="C241" s="105">
        <v>9.8181579577772542</v>
      </c>
      <c r="D241" s="105">
        <v>10.19798485006449</v>
      </c>
      <c r="E241" s="105">
        <v>10.308560724575669</v>
      </c>
      <c r="F241" s="105">
        <v>10.419328829015075</v>
      </c>
      <c r="G241" s="105">
        <v>9.9079402377348806</v>
      </c>
      <c r="H241" s="105">
        <v>10.466575973371723</v>
      </c>
      <c r="I241" s="105">
        <v>9.9961167164719349</v>
      </c>
      <c r="J241" s="105">
        <v>10.85720004326379</v>
      </c>
      <c r="K241" s="105">
        <v>11.518852396625999</v>
      </c>
      <c r="L241" s="105">
        <v>10.896740920080539</v>
      </c>
      <c r="M241" s="105">
        <v>9.5883943035317003</v>
      </c>
      <c r="N241" s="105">
        <v>10.032217468632409</v>
      </c>
      <c r="O241" s="105">
        <v>12.220100159597648</v>
      </c>
      <c r="P241" s="105">
        <v>12.040265027551564</v>
      </c>
      <c r="Q241" s="105">
        <v>11.565912984429238</v>
      </c>
      <c r="R241" s="105">
        <v>11.011251474511552</v>
      </c>
      <c r="S241" s="105">
        <v>11.399220705336081</v>
      </c>
      <c r="T241" s="105">
        <v>11.441325339821873</v>
      </c>
      <c r="U241" s="105">
        <v>11.671091438370272</v>
      </c>
      <c r="V241" s="105">
        <v>12.242253396135837</v>
      </c>
      <c r="W241" s="105">
        <v>12.537543431461962</v>
      </c>
      <c r="DA241" s="132" t="s">
        <v>2777</v>
      </c>
    </row>
    <row r="242" spans="1:105" ht="12" customHeight="1" x14ac:dyDescent="0.25">
      <c r="A242" s="106" t="s">
        <v>122</v>
      </c>
      <c r="B242" s="102">
        <v>21.382747384092617</v>
      </c>
      <c r="C242" s="102">
        <v>21.019591546135924</v>
      </c>
      <c r="D242" s="102">
        <v>21.546876101665941</v>
      </c>
      <c r="E242" s="102">
        <v>21.329543432495452</v>
      </c>
      <c r="F242" s="102">
        <v>21.750545160723124</v>
      </c>
      <c r="G242" s="102">
        <v>20.71871940843085</v>
      </c>
      <c r="H242" s="102">
        <v>21.082035770231677</v>
      </c>
      <c r="I242" s="102">
        <v>20.896921928774081</v>
      </c>
      <c r="J242" s="102">
        <v>22.175076839034006</v>
      </c>
      <c r="K242" s="102">
        <v>23.601252121679376</v>
      </c>
      <c r="L242" s="102">
        <v>22.8384125683978</v>
      </c>
      <c r="M242" s="102">
        <v>22.388515427581574</v>
      </c>
      <c r="N242" s="102">
        <v>21.242988567990462</v>
      </c>
      <c r="O242" s="102">
        <v>21.421029630526249</v>
      </c>
      <c r="P242" s="102">
        <v>21.402980398098997</v>
      </c>
      <c r="Q242" s="102">
        <v>21.378135384293778</v>
      </c>
      <c r="R242" s="102">
        <v>22.124379253010705</v>
      </c>
      <c r="S242" s="102">
        <v>21.8839030420162</v>
      </c>
      <c r="T242" s="102">
        <v>21.022736153966715</v>
      </c>
      <c r="U242" s="102">
        <v>21.003276374277917</v>
      </c>
      <c r="V242" s="102">
        <v>20.740764400949061</v>
      </c>
      <c r="W242" s="102">
        <v>21.377848978558728</v>
      </c>
      <c r="DA242" s="131" t="s">
        <v>2778</v>
      </c>
    </row>
    <row r="243" spans="1:105" ht="12" customHeight="1" x14ac:dyDescent="0.25">
      <c r="A243" s="107" t="s">
        <v>121</v>
      </c>
      <c r="B243" s="105">
        <v>14.226189734800471</v>
      </c>
      <c r="C243" s="105">
        <v>13.995031080549184</v>
      </c>
      <c r="D243" s="105">
        <v>14.389753127134876</v>
      </c>
      <c r="E243" s="105">
        <v>14.232203798908259</v>
      </c>
      <c r="F243" s="105">
        <v>14.66562844415192</v>
      </c>
      <c r="G243" s="105">
        <v>14.301900798681244</v>
      </c>
      <c r="H243" s="105">
        <v>14.49013797418756</v>
      </c>
      <c r="I243" s="105">
        <v>14.434626714248729</v>
      </c>
      <c r="J243" s="105">
        <v>15.288095657102341</v>
      </c>
      <c r="K243" s="105">
        <v>16.330792644195324</v>
      </c>
      <c r="L243" s="105">
        <v>15.862935926611689</v>
      </c>
      <c r="M243" s="105">
        <v>15.602624685615899</v>
      </c>
      <c r="N243" s="105">
        <v>14.648264463864413</v>
      </c>
      <c r="O243" s="105">
        <v>15.049773529486368</v>
      </c>
      <c r="P243" s="105">
        <v>15.113303222620598</v>
      </c>
      <c r="Q243" s="105">
        <v>15.1101400221061</v>
      </c>
      <c r="R243" s="105">
        <v>15.976278555864965</v>
      </c>
      <c r="S243" s="105">
        <v>16.019689469267217</v>
      </c>
      <c r="T243" s="105">
        <v>15.503844362258</v>
      </c>
      <c r="U243" s="105">
        <v>15.638530467763404</v>
      </c>
      <c r="V243" s="105">
        <v>15.733056224110996</v>
      </c>
      <c r="W243" s="105">
        <v>16.802684363033073</v>
      </c>
      <c r="DA243" s="132" t="s">
        <v>2779</v>
      </c>
    </row>
    <row r="244" spans="1:105" ht="12" customHeight="1" x14ac:dyDescent="0.25">
      <c r="A244" s="108" t="s">
        <v>53</v>
      </c>
      <c r="B244" s="99">
        <v>4.2263826488653287</v>
      </c>
      <c r="C244" s="99">
        <v>4.1173354498942221</v>
      </c>
      <c r="D244" s="99">
        <v>4.3259416053835533</v>
      </c>
      <c r="E244" s="99">
        <v>4.1407684262769839</v>
      </c>
      <c r="F244" s="99">
        <v>4.3262937249099371</v>
      </c>
      <c r="G244" s="99">
        <v>4.674596686624902</v>
      </c>
      <c r="H244" s="99">
        <v>4.2803852336991657</v>
      </c>
      <c r="I244" s="99">
        <v>4.291319512341218</v>
      </c>
      <c r="J244" s="99">
        <v>4.465432298050799</v>
      </c>
      <c r="K244" s="99">
        <v>4.7979303232687993</v>
      </c>
      <c r="L244" s="99">
        <v>4.6793428793128315</v>
      </c>
      <c r="M244" s="99">
        <v>4.4966367184411045</v>
      </c>
      <c r="N244" s="99">
        <v>3.5619795694590088</v>
      </c>
      <c r="O244" s="99">
        <v>3.9251074842143798</v>
      </c>
      <c r="P244" s="99">
        <v>3.8380835120996215</v>
      </c>
      <c r="Q244" s="99">
        <v>3.6402969551046884</v>
      </c>
      <c r="R244" s="99">
        <v>4.3932975730623296</v>
      </c>
      <c r="S244" s="99">
        <v>4.4715101266884378</v>
      </c>
      <c r="T244" s="99">
        <v>4.1721196930034843</v>
      </c>
      <c r="U244" s="99">
        <v>4.0288997870209986</v>
      </c>
      <c r="V244" s="99">
        <v>3.9416955778139791</v>
      </c>
      <c r="W244" s="99">
        <v>4.2481658595449829</v>
      </c>
      <c r="DA244" s="63" t="s">
        <v>2780</v>
      </c>
    </row>
    <row r="245" spans="1:105" ht="12" customHeight="1" x14ac:dyDescent="0.25">
      <c r="A245" s="108" t="s">
        <v>52</v>
      </c>
      <c r="B245" s="99">
        <v>9.9998070859351422</v>
      </c>
      <c r="C245" s="99">
        <v>9.8776956306549621</v>
      </c>
      <c r="D245" s="99">
        <v>10.063811521751321</v>
      </c>
      <c r="E245" s="99">
        <v>10.091435372631274</v>
      </c>
      <c r="F245" s="99">
        <v>10.339334719241986</v>
      </c>
      <c r="G245" s="99">
        <v>9.627304112056347</v>
      </c>
      <c r="H245" s="99">
        <v>10.209752740488396</v>
      </c>
      <c r="I245" s="99">
        <v>10.143307201907511</v>
      </c>
      <c r="J245" s="99">
        <v>10.822663359051541</v>
      </c>
      <c r="K245" s="99">
        <v>11.532862320926526</v>
      </c>
      <c r="L245" s="99">
        <v>11.183593047298857</v>
      </c>
      <c r="M245" s="99">
        <v>11.105987967174791</v>
      </c>
      <c r="N245" s="99">
        <v>11.086284894405402</v>
      </c>
      <c r="O245" s="99">
        <v>11.124666045271988</v>
      </c>
      <c r="P245" s="99">
        <v>11.275219710520975</v>
      </c>
      <c r="Q245" s="99">
        <v>11.469843067001412</v>
      </c>
      <c r="R245" s="99">
        <v>11.582980982802635</v>
      </c>
      <c r="S245" s="99">
        <v>11.548179342578779</v>
      </c>
      <c r="T245" s="99">
        <v>11.331724669254516</v>
      </c>
      <c r="U245" s="99">
        <v>11.609630680742407</v>
      </c>
      <c r="V245" s="99">
        <v>11.791360646297015</v>
      </c>
      <c r="W245" s="99">
        <v>12.554518503488094</v>
      </c>
      <c r="DA245" s="63" t="s">
        <v>2781</v>
      </c>
    </row>
    <row r="246" spans="1:105" ht="12" customHeight="1" x14ac:dyDescent="0.25">
      <c r="A246" s="121" t="s">
        <v>54</v>
      </c>
      <c r="B246" s="123">
        <v>7.9266130344204226</v>
      </c>
      <c r="C246" s="123">
        <v>7.6972934608957893</v>
      </c>
      <c r="D246" s="123">
        <v>8.6687782309976633</v>
      </c>
      <c r="E246" s="123">
        <v>8.3476655375005624</v>
      </c>
      <c r="F246" s="123">
        <v>8.8896709824723317</v>
      </c>
      <c r="G246" s="123">
        <v>8.6087547858900582</v>
      </c>
      <c r="H246" s="123">
        <v>8.7869223530357328</v>
      </c>
      <c r="I246" s="123">
        <v>8.3360959073438092</v>
      </c>
      <c r="J246" s="123">
        <v>8.2853560847632046</v>
      </c>
      <c r="K246" s="123">
        <v>8.6317876867615482</v>
      </c>
      <c r="L246" s="123">
        <v>8.2169197998156207</v>
      </c>
      <c r="M246" s="123">
        <v>7.7298618656265603</v>
      </c>
      <c r="N246" s="123">
        <v>7.4668533539987081</v>
      </c>
      <c r="O246" s="123">
        <v>8.254259898268737</v>
      </c>
      <c r="P246" s="123">
        <v>8.3405040432005819</v>
      </c>
      <c r="Q246" s="123">
        <v>8.1890361881968197</v>
      </c>
      <c r="R246" s="123">
        <v>8.5457307410100292</v>
      </c>
      <c r="S246" s="123">
        <v>8.4884852426967203</v>
      </c>
      <c r="T246" s="123">
        <v>8.7756946142181569</v>
      </c>
      <c r="U246" s="123">
        <v>9.0894750968031133</v>
      </c>
      <c r="V246" s="123">
        <v>10.411412904442766</v>
      </c>
      <c r="W246" s="123">
        <v>10.057377317470321</v>
      </c>
      <c r="DA246" s="130" t="s">
        <v>2782</v>
      </c>
    </row>
    <row r="247" spans="1:105" ht="12" customHeight="1" x14ac:dyDescent="0.25">
      <c r="A247" s="97" t="s">
        <v>50</v>
      </c>
      <c r="B247" s="99">
        <v>9.9095786535901667</v>
      </c>
      <c r="C247" s="99">
        <v>9.9335927026187374</v>
      </c>
      <c r="D247" s="99">
        <v>10.511564810794907</v>
      </c>
      <c r="E247" s="99">
        <v>10.106752667464033</v>
      </c>
      <c r="F247" s="99">
        <v>11.463077057574804</v>
      </c>
      <c r="G247" s="99">
        <v>10.569300716138954</v>
      </c>
      <c r="H247" s="99">
        <v>10.510798624759085</v>
      </c>
      <c r="I247" s="99">
        <v>10.846506368500521</v>
      </c>
      <c r="J247" s="99">
        <v>10.881412373072591</v>
      </c>
      <c r="K247" s="99">
        <v>9.5359803999838721</v>
      </c>
      <c r="L247" s="99">
        <v>11.772987668791735</v>
      </c>
      <c r="M247" s="99">
        <v>10.940380507653545</v>
      </c>
      <c r="N247" s="99">
        <v>3.4113882727215881</v>
      </c>
      <c r="O247" s="99">
        <v>12.261918544165669</v>
      </c>
      <c r="P247" s="99">
        <v>11.824061338953481</v>
      </c>
      <c r="Q247" s="99">
        <v>10.304841010848779</v>
      </c>
      <c r="R247" s="99">
        <v>9.677088250946511</v>
      </c>
      <c r="S247" s="99">
        <v>9.6208617252734516</v>
      </c>
      <c r="T247" s="99">
        <v>11.569883642932284</v>
      </c>
      <c r="U247" s="99">
        <v>11.941663759171862</v>
      </c>
      <c r="V247" s="99">
        <v>13.324725230752017</v>
      </c>
      <c r="W247" s="99">
        <v>12.805868692318555</v>
      </c>
      <c r="DA247" s="63" t="s">
        <v>2783</v>
      </c>
    </row>
    <row r="248" spans="1:105" ht="12" customHeight="1" x14ac:dyDescent="0.25">
      <c r="A248" s="109" t="s">
        <v>120</v>
      </c>
      <c r="B248" s="110">
        <v>7.8368102695025987</v>
      </c>
      <c r="C248" s="110">
        <v>7.5981050673042017</v>
      </c>
      <c r="D248" s="110">
        <v>8.5875193558104534</v>
      </c>
      <c r="E248" s="110">
        <v>8.2730481858931384</v>
      </c>
      <c r="F248" s="110">
        <v>8.7864285913644657</v>
      </c>
      <c r="G248" s="110">
        <v>8.5316647828074323</v>
      </c>
      <c r="H248" s="110">
        <v>8.7174503760759592</v>
      </c>
      <c r="I248" s="110">
        <v>8.2320985098067769</v>
      </c>
      <c r="J248" s="110">
        <v>8.1735735018949516</v>
      </c>
      <c r="K248" s="110">
        <v>8.5923630483665523</v>
      </c>
      <c r="L248" s="110">
        <v>8.0613881197384156</v>
      </c>
      <c r="M248" s="110">
        <v>7.5819107415465936</v>
      </c>
      <c r="N248" s="110">
        <v>7.6790680117413377</v>
      </c>
      <c r="O248" s="110">
        <v>7.9395695411425624</v>
      </c>
      <c r="P248" s="110">
        <v>8.0043778232805955</v>
      </c>
      <c r="Q248" s="110">
        <v>7.9585018148170521</v>
      </c>
      <c r="R248" s="110">
        <v>8.4121338129385173</v>
      </c>
      <c r="S248" s="110">
        <v>8.3324335847326356</v>
      </c>
      <c r="T248" s="110">
        <v>8.3004943914557376</v>
      </c>
      <c r="U248" s="110">
        <v>8.5168150346180571</v>
      </c>
      <c r="V248" s="110">
        <v>9.7051526985702363</v>
      </c>
      <c r="W248" s="110">
        <v>9.3044907980662579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71.896269175102262</v>
      </c>
      <c r="C250" s="118">
        <f t="shared" si="115"/>
        <v>79.353886021977075</v>
      </c>
      <c r="D250" s="118">
        <f t="shared" si="115"/>
        <v>73.919028637934133</v>
      </c>
      <c r="E250" s="118">
        <f t="shared" si="115"/>
        <v>84.406026630521396</v>
      </c>
      <c r="F250" s="118">
        <f t="shared" si="115"/>
        <v>87.63502766018135</v>
      </c>
      <c r="G250" s="118">
        <f t="shared" si="115"/>
        <v>85.971159981145689</v>
      </c>
      <c r="H250" s="118">
        <f t="shared" si="115"/>
        <v>86.07428907301329</v>
      </c>
      <c r="I250" s="118">
        <f t="shared" si="115"/>
        <v>85.335262946046399</v>
      </c>
      <c r="J250" s="118">
        <f t="shared" si="115"/>
        <v>86.430130726814056</v>
      </c>
      <c r="K250" s="118">
        <f t="shared" si="115"/>
        <v>73.881053307154474</v>
      </c>
      <c r="L250" s="118">
        <f t="shared" si="115"/>
        <v>84.709146352971345</v>
      </c>
      <c r="M250" s="118">
        <f t="shared" si="115"/>
        <v>75.659833551161299</v>
      </c>
      <c r="N250" s="118">
        <f t="shared" si="115"/>
        <v>57.079122775821347</v>
      </c>
      <c r="O250" s="118">
        <f t="shared" si="115"/>
        <v>85.493795534587093</v>
      </c>
      <c r="P250" s="118">
        <f t="shared" si="115"/>
        <v>110.49382020453608</v>
      </c>
      <c r="Q250" s="118">
        <f t="shared" si="115"/>
        <v>103.32087705353807</v>
      </c>
      <c r="R250" s="118">
        <f t="shared" ref="R250:V250" si="116">R251+R254+R256+R265</f>
        <v>104.57376832285843</v>
      </c>
      <c r="S250" s="118">
        <f t="shared" si="116"/>
        <v>105.58584916375098</v>
      </c>
      <c r="T250" s="118">
        <f t="shared" si="116"/>
        <v>83.828767203688059</v>
      </c>
      <c r="U250" s="118">
        <f t="shared" si="116"/>
        <v>81.351144801402228</v>
      </c>
      <c r="V250" s="118">
        <f t="shared" si="116"/>
        <v>57.392670146987101</v>
      </c>
      <c r="W250" s="118">
        <f t="shared" ref="W250" si="117">W251+W254+W256+W265</f>
        <v>102.65696804075964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49.525720864850648</v>
      </c>
      <c r="C251" s="123">
        <f t="shared" si="118"/>
        <v>55.480388163849121</v>
      </c>
      <c r="D251" s="123">
        <f t="shared" si="118"/>
        <v>49.14815837986577</v>
      </c>
      <c r="E251" s="123">
        <f t="shared" si="118"/>
        <v>57.770893880142218</v>
      </c>
      <c r="F251" s="123">
        <f t="shared" si="118"/>
        <v>64.003875846089812</v>
      </c>
      <c r="G251" s="123">
        <f t="shared" si="118"/>
        <v>63.513833833377504</v>
      </c>
      <c r="H251" s="123">
        <f t="shared" si="118"/>
        <v>63.170137964475849</v>
      </c>
      <c r="I251" s="123">
        <f t="shared" si="118"/>
        <v>60.420803590005519</v>
      </c>
      <c r="J251" s="123">
        <f t="shared" si="118"/>
        <v>60.437081552231113</v>
      </c>
      <c r="K251" s="123">
        <f t="shared" si="118"/>
        <v>47.781308822994376</v>
      </c>
      <c r="L251" s="123">
        <f t="shared" si="118"/>
        <v>55.631415339943885</v>
      </c>
      <c r="M251" s="123">
        <f t="shared" si="118"/>
        <v>46.018651893164332</v>
      </c>
      <c r="N251" s="123">
        <f t="shared" si="118"/>
        <v>19.041811762306295</v>
      </c>
      <c r="O251" s="123">
        <f t="shared" si="118"/>
        <v>53.912303464060287</v>
      </c>
      <c r="P251" s="123">
        <f t="shared" si="118"/>
        <v>80.613387541019918</v>
      </c>
      <c r="Q251" s="123">
        <f t="shared" si="118"/>
        <v>69.657884392481833</v>
      </c>
      <c r="R251" s="123">
        <f t="shared" ref="R251:V251" si="119">SUM(R252:R253)</f>
        <v>66.656767366793048</v>
      </c>
      <c r="S251" s="123">
        <f t="shared" si="119"/>
        <v>66.881266975225003</v>
      </c>
      <c r="T251" s="123">
        <f t="shared" si="119"/>
        <v>49.858937830402532</v>
      </c>
      <c r="U251" s="123">
        <f t="shared" si="119"/>
        <v>39.664279240707423</v>
      </c>
      <c r="V251" s="123">
        <f t="shared" si="119"/>
        <v>17.014868133346599</v>
      </c>
      <c r="W251" s="123">
        <f t="shared" ref="W251" si="120">SUM(W252:W253)</f>
        <v>64.479401729360887</v>
      </c>
      <c r="DA251" s="130" t="s">
        <v>2936</v>
      </c>
    </row>
    <row r="252" spans="1:105" ht="12" customHeight="1" x14ac:dyDescent="0.25">
      <c r="A252" s="97" t="s">
        <v>74</v>
      </c>
      <c r="B252" s="99">
        <v>48.355092086369012</v>
      </c>
      <c r="C252" s="99">
        <v>54.221979610389234</v>
      </c>
      <c r="D252" s="99">
        <v>48.000964457312151</v>
      </c>
      <c r="E252" s="99">
        <v>56.498429376294986</v>
      </c>
      <c r="F252" s="99">
        <v>62.504302511736867</v>
      </c>
      <c r="G252" s="99">
        <v>62.046379206765138</v>
      </c>
      <c r="H252" s="99">
        <v>61.747128284342558</v>
      </c>
      <c r="I252" s="99">
        <v>59.143184354426602</v>
      </c>
      <c r="J252" s="99">
        <v>59.155950731217459</v>
      </c>
      <c r="K252" s="99">
        <v>46.720525620898179</v>
      </c>
      <c r="L252" s="99">
        <v>54.464177640860257</v>
      </c>
      <c r="M252" s="99">
        <v>45.055989792055193</v>
      </c>
      <c r="N252" s="99">
        <v>18.686819384945995</v>
      </c>
      <c r="O252" s="99">
        <v>52.811168911461941</v>
      </c>
      <c r="P252" s="99">
        <v>78.920021114816478</v>
      </c>
      <c r="Q252" s="99">
        <v>68.274401517348721</v>
      </c>
      <c r="R252" s="99">
        <v>65.340756286494141</v>
      </c>
      <c r="S252" s="99">
        <v>65.565539973405805</v>
      </c>
      <c r="T252" s="99">
        <v>48.882285352706376</v>
      </c>
      <c r="U252" s="99">
        <v>38.889984043960894</v>
      </c>
      <c r="V252" s="99">
        <v>16.683516279201211</v>
      </c>
      <c r="W252" s="99">
        <v>63.225218027650769</v>
      </c>
      <c r="DA252" s="63" t="s">
        <v>2937</v>
      </c>
    </row>
    <row r="253" spans="1:105" ht="12" customHeight="1" x14ac:dyDescent="0.25">
      <c r="A253" s="97" t="s">
        <v>53</v>
      </c>
      <c r="B253" s="99">
        <v>1.1706287784816336</v>
      </c>
      <c r="C253" s="99">
        <v>1.2584085534598883</v>
      </c>
      <c r="D253" s="99">
        <v>1.1471939225536214</v>
      </c>
      <c r="E253" s="99">
        <v>1.2724645038472295</v>
      </c>
      <c r="F253" s="99">
        <v>1.4995733343529412</v>
      </c>
      <c r="G253" s="99">
        <v>1.4674546266123674</v>
      </c>
      <c r="H253" s="99">
        <v>1.4230096801332925</v>
      </c>
      <c r="I253" s="99">
        <v>1.2776192355789153</v>
      </c>
      <c r="J253" s="99">
        <v>1.2811308210136518</v>
      </c>
      <c r="K253" s="99">
        <v>1.0607832020961965</v>
      </c>
      <c r="L253" s="99">
        <v>1.1672376990836304</v>
      </c>
      <c r="M253" s="99">
        <v>0.96266210110914174</v>
      </c>
      <c r="N253" s="99">
        <v>0.35499237736030026</v>
      </c>
      <c r="O253" s="99">
        <v>1.1011345525983491</v>
      </c>
      <c r="P253" s="99">
        <v>1.693366426203436</v>
      </c>
      <c r="Q253" s="99">
        <v>1.383482875133117</v>
      </c>
      <c r="R253" s="99">
        <v>1.3160110802989036</v>
      </c>
      <c r="S253" s="99">
        <v>1.3157270018192038</v>
      </c>
      <c r="T253" s="99">
        <v>0.97665247769615571</v>
      </c>
      <c r="U253" s="99">
        <v>0.77429519674653191</v>
      </c>
      <c r="V253" s="99">
        <v>0.33135185414539042</v>
      </c>
      <c r="W253" s="99">
        <v>1.2541837017101163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4.1277770543241337</v>
      </c>
      <c r="C254" s="123">
        <f t="shared" si="121"/>
        <v>5.9701888191891719</v>
      </c>
      <c r="D254" s="123">
        <f t="shared" si="121"/>
        <v>5.8370448380696702</v>
      </c>
      <c r="E254" s="123">
        <f t="shared" si="121"/>
        <v>7.9860828634037029</v>
      </c>
      <c r="F254" s="123">
        <f t="shared" si="121"/>
        <v>4.1744893299264865</v>
      </c>
      <c r="G254" s="123">
        <f t="shared" si="121"/>
        <v>3.6370752809153588</v>
      </c>
      <c r="H254" s="123">
        <f t="shared" si="121"/>
        <v>3.5219543638823936</v>
      </c>
      <c r="I254" s="123">
        <f t="shared" si="121"/>
        <v>5.9006589911905438</v>
      </c>
      <c r="J254" s="123">
        <f t="shared" si="121"/>
        <v>6.216878072397817</v>
      </c>
      <c r="K254" s="123">
        <f t="shared" si="121"/>
        <v>5.1173043428422416</v>
      </c>
      <c r="L254" s="123">
        <f t="shared" si="121"/>
        <v>8.8262776976912836</v>
      </c>
      <c r="M254" s="123">
        <f t="shared" si="121"/>
        <v>9.9245479756017563</v>
      </c>
      <c r="N254" s="123">
        <f t="shared" si="121"/>
        <v>19.028969108191468</v>
      </c>
      <c r="O254" s="123">
        <f t="shared" si="121"/>
        <v>11.748365854765263</v>
      </c>
      <c r="P254" s="123">
        <f t="shared" si="121"/>
        <v>9.8614679396771461</v>
      </c>
      <c r="Q254" s="123">
        <f t="shared" si="121"/>
        <v>13.649814144463408</v>
      </c>
      <c r="R254" s="123">
        <f t="shared" si="121"/>
        <v>16.960023334531741</v>
      </c>
      <c r="S254" s="123">
        <f t="shared" si="121"/>
        <v>17.701039252259626</v>
      </c>
      <c r="T254" s="123">
        <f t="shared" si="121"/>
        <v>13.159054467114105</v>
      </c>
      <c r="U254" s="123">
        <f t="shared" si="121"/>
        <v>20.401933245834144</v>
      </c>
      <c r="V254" s="123">
        <f t="shared" si="121"/>
        <v>17.872225397723952</v>
      </c>
      <c r="W254" s="123">
        <f t="shared" si="121"/>
        <v>14.783303248810599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4.1277770543241337</v>
      </c>
      <c r="C255" s="99">
        <f>RES_hhdet_tess!C29</f>
        <v>5.9701888191891719</v>
      </c>
      <c r="D255" s="99">
        <f>RES_hhdet_tess!D29</f>
        <v>5.8370448380696702</v>
      </c>
      <c r="E255" s="99">
        <f>RES_hhdet_tess!E29</f>
        <v>7.9860828634037029</v>
      </c>
      <c r="F255" s="99">
        <f>RES_hhdet_tess!F29</f>
        <v>4.1744893299264865</v>
      </c>
      <c r="G255" s="99">
        <f>RES_hhdet_tess!G29</f>
        <v>3.6370752809153588</v>
      </c>
      <c r="H255" s="99">
        <f>RES_hhdet_tess!H29</f>
        <v>3.5219543638823936</v>
      </c>
      <c r="I255" s="99">
        <f>RES_hhdet_tess!I29</f>
        <v>5.9006589911905438</v>
      </c>
      <c r="J255" s="99">
        <f>RES_hhdet_tess!J29</f>
        <v>6.216878072397817</v>
      </c>
      <c r="K255" s="99">
        <f>RES_hhdet_tess!K29</f>
        <v>5.1173043428422416</v>
      </c>
      <c r="L255" s="99">
        <f>RES_hhdet_tess!L29</f>
        <v>8.8262776976912836</v>
      </c>
      <c r="M255" s="99">
        <f>RES_hhdet_tess!M29</f>
        <v>9.9245479756017563</v>
      </c>
      <c r="N255" s="99">
        <f>RES_hhdet_tess!N29</f>
        <v>19.028969108191468</v>
      </c>
      <c r="O255" s="99">
        <f>RES_hhdet_tess!O29</f>
        <v>11.748365854765263</v>
      </c>
      <c r="P255" s="99">
        <f>RES_hhdet_tess!P29</f>
        <v>9.8614679396771461</v>
      </c>
      <c r="Q255" s="99">
        <f>RES_hhdet_tess!Q29</f>
        <v>13.649814144463408</v>
      </c>
      <c r="R255" s="99">
        <f>RES_hhdet_tess!R29</f>
        <v>16.960023334531741</v>
      </c>
      <c r="S255" s="99">
        <f>RES_hhdet_tess!S29</f>
        <v>17.701039252259626</v>
      </c>
      <c r="T255" s="99">
        <f>RES_hhdet_tess!T29</f>
        <v>13.159054467114105</v>
      </c>
      <c r="U255" s="99">
        <f>RES_hhdet_tess!U29</f>
        <v>20.401933245834144</v>
      </c>
      <c r="V255" s="99">
        <f>RES_hhdet_tess!V29</f>
        <v>17.872225397723952</v>
      </c>
      <c r="W255" s="99">
        <f>RES_hhdet_tess!W29</f>
        <v>14.783303248810599</v>
      </c>
      <c r="DA255" s="63" t="s">
        <v>2940</v>
      </c>
    </row>
    <row r="256" spans="1:105" ht="12" customHeight="1" x14ac:dyDescent="0.25">
      <c r="A256" s="121" t="s">
        <v>55</v>
      </c>
      <c r="B256" s="123">
        <v>12.461932575595897</v>
      </c>
      <c r="C256" s="123">
        <v>12.282528344883001</v>
      </c>
      <c r="D256" s="123">
        <v>12.596510602322022</v>
      </c>
      <c r="E256" s="123">
        <v>12.527824325128318</v>
      </c>
      <c r="F256" s="123">
        <v>12.906298751639532</v>
      </c>
      <c r="G256" s="123">
        <v>12.432915819663449</v>
      </c>
      <c r="H256" s="123">
        <v>12.813256787095378</v>
      </c>
      <c r="I256" s="123">
        <v>12.766776379743016</v>
      </c>
      <c r="J256" s="123">
        <v>13.561770769238912</v>
      </c>
      <c r="K256" s="123">
        <v>14.484482953301379</v>
      </c>
      <c r="L256" s="123">
        <v>14.071457737577845</v>
      </c>
      <c r="M256" s="123">
        <v>13.888621477000511</v>
      </c>
      <c r="N256" s="123">
        <v>13.307181505358692</v>
      </c>
      <c r="O256" s="123">
        <v>13.623720487183572</v>
      </c>
      <c r="P256" s="123">
        <v>13.746452121515732</v>
      </c>
      <c r="Q256" s="123">
        <v>13.829089859241874</v>
      </c>
      <c r="R256" s="123">
        <v>14.463425867945158</v>
      </c>
      <c r="S256" s="123">
        <v>14.533006188755765</v>
      </c>
      <c r="T256" s="123">
        <v>14.161174390159481</v>
      </c>
      <c r="U256" s="123">
        <v>14.392487488928115</v>
      </c>
      <c r="V256" s="123">
        <v>14.577354279346688</v>
      </c>
      <c r="W256" s="123">
        <v>15.635493261634966</v>
      </c>
      <c r="DA256" s="130" t="s">
        <v>2941</v>
      </c>
    </row>
    <row r="257" spans="1:105" ht="12" customHeight="1" x14ac:dyDescent="0.25">
      <c r="A257" s="97" t="s">
        <v>141</v>
      </c>
      <c r="B257" s="99">
        <v>12.284196507849419</v>
      </c>
      <c r="C257" s="99">
        <v>12.20840865356031</v>
      </c>
      <c r="D257" s="99">
        <v>12.769641870164955</v>
      </c>
      <c r="E257" s="99">
        <v>12.814929617013938</v>
      </c>
      <c r="F257" s="99">
        <v>13.015956317683335</v>
      </c>
      <c r="G257" s="99">
        <v>12.816346634611802</v>
      </c>
      <c r="H257" s="99">
        <v>13.141655119206353</v>
      </c>
      <c r="I257" s="99">
        <v>12.551442514089132</v>
      </c>
      <c r="J257" s="99">
        <v>13.56132834354589</v>
      </c>
      <c r="K257" s="99">
        <v>14.385678420188468</v>
      </c>
      <c r="L257" s="99">
        <v>13.576950236480775</v>
      </c>
      <c r="M257" s="99">
        <v>11.306256122457503</v>
      </c>
      <c r="N257" s="99">
        <v>10.071967450373952</v>
      </c>
      <c r="O257" s="99">
        <v>15.148398087504749</v>
      </c>
      <c r="P257" s="99">
        <v>14.805068805238585</v>
      </c>
      <c r="Q257" s="99">
        <v>14.017610174248761</v>
      </c>
      <c r="R257" s="99">
        <v>13.803867675386567</v>
      </c>
      <c r="S257" s="99">
        <v>14.398833284300014</v>
      </c>
      <c r="T257" s="99">
        <v>14.371530247096352</v>
      </c>
      <c r="U257" s="99">
        <v>14.540686101902393</v>
      </c>
      <c r="V257" s="99">
        <v>14.922326305211348</v>
      </c>
      <c r="W257" s="99">
        <v>15.363169419175721</v>
      </c>
      <c r="DA257" s="63" t="s">
        <v>2942</v>
      </c>
    </row>
    <row r="258" spans="1:105" ht="12" customHeight="1" x14ac:dyDescent="0.25">
      <c r="A258" s="97" t="s">
        <v>140</v>
      </c>
      <c r="B258" s="99">
        <v>12.284196507849419</v>
      </c>
      <c r="C258" s="99">
        <v>12.20852048660241</v>
      </c>
      <c r="D258" s="99">
        <v>12.769790025090888</v>
      </c>
      <c r="E258" s="99">
        <v>12.815694092278996</v>
      </c>
      <c r="F258" s="99">
        <v>13.015446319962857</v>
      </c>
      <c r="G258" s="99">
        <v>12.814777389088382</v>
      </c>
      <c r="H258" s="99">
        <v>13.14420129414925</v>
      </c>
      <c r="I258" s="99">
        <v>12.557714968355144</v>
      </c>
      <c r="J258" s="99">
        <v>13.580525373153705</v>
      </c>
      <c r="K258" s="99">
        <v>14.421535994706474</v>
      </c>
      <c r="L258" s="99">
        <v>13.623587429329003</v>
      </c>
      <c r="M258" s="99">
        <v>11.357925978249016</v>
      </c>
      <c r="N258" s="99">
        <v>10.133549937310557</v>
      </c>
      <c r="O258" s="99">
        <v>15.007201539707731</v>
      </c>
      <c r="P258" s="99">
        <v>14.692088066196975</v>
      </c>
      <c r="Q258" s="99">
        <v>13.917381173224692</v>
      </c>
      <c r="R258" s="99">
        <v>13.70399179372102</v>
      </c>
      <c r="S258" s="99">
        <v>14.290106539578243</v>
      </c>
      <c r="T258" s="99">
        <v>14.259180601483624</v>
      </c>
      <c r="U258" s="99">
        <v>14.422238068500299</v>
      </c>
      <c r="V258" s="99">
        <v>15.090323063561689</v>
      </c>
      <c r="W258" s="99">
        <v>15.541460522935797</v>
      </c>
      <c r="DA258" s="63" t="s">
        <v>2943</v>
      </c>
    </row>
    <row r="259" spans="1:105" ht="12" customHeight="1" x14ac:dyDescent="0.25">
      <c r="A259" s="100" t="s">
        <v>50</v>
      </c>
      <c r="B259" s="102">
        <v>2.4254822921258627</v>
      </c>
      <c r="C259" s="102">
        <v>2.3903625288251571</v>
      </c>
      <c r="D259" s="102">
        <v>2.5718051750263964</v>
      </c>
      <c r="E259" s="102">
        <v>2.5071333677033256</v>
      </c>
      <c r="F259" s="102">
        <v>2.5961174909477829</v>
      </c>
      <c r="G259" s="102">
        <v>2.9068371513535012</v>
      </c>
      <c r="H259" s="102">
        <v>2.677625320777524</v>
      </c>
      <c r="I259" s="102">
        <v>2.5615982518832112</v>
      </c>
      <c r="J259" s="102">
        <v>2.7233253298899163</v>
      </c>
      <c r="K259" s="102">
        <v>2.902683598080479</v>
      </c>
      <c r="L259" s="102">
        <v>2.7268465092484631</v>
      </c>
      <c r="M259" s="102">
        <v>1.7695316747173149</v>
      </c>
      <c r="N259" s="102">
        <v>0.10133246867814845</v>
      </c>
      <c r="O259" s="102">
        <v>2.7871013801100823</v>
      </c>
      <c r="P259" s="102">
        <v>2.6518230386454125</v>
      </c>
      <c r="Q259" s="102">
        <v>2.3514681887954554</v>
      </c>
      <c r="R259" s="102">
        <v>2.6927403192094701</v>
      </c>
      <c r="S259" s="102">
        <v>2.8908858342421646</v>
      </c>
      <c r="T259" s="102">
        <v>2.817855261661752</v>
      </c>
      <c r="U259" s="102">
        <v>2.7511466301300276</v>
      </c>
      <c r="V259" s="102">
        <v>2.8480696674258534</v>
      </c>
      <c r="W259" s="102">
        <v>3.0039170914738365</v>
      </c>
      <c r="DA259" s="131" t="s">
        <v>2944</v>
      </c>
    </row>
    <row r="260" spans="1:105" ht="12" customHeight="1" x14ac:dyDescent="0.25">
      <c r="A260" s="103" t="s">
        <v>52</v>
      </c>
      <c r="B260" s="105">
        <v>9.8587142157235554</v>
      </c>
      <c r="C260" s="105">
        <v>9.8181579577772542</v>
      </c>
      <c r="D260" s="105">
        <v>10.19798485006449</v>
      </c>
      <c r="E260" s="105">
        <v>10.308560724575669</v>
      </c>
      <c r="F260" s="105">
        <v>10.419328829015075</v>
      </c>
      <c r="G260" s="105">
        <v>9.9079402377348806</v>
      </c>
      <c r="H260" s="105">
        <v>10.466575973371723</v>
      </c>
      <c r="I260" s="105">
        <v>9.9961167164719349</v>
      </c>
      <c r="J260" s="105">
        <v>10.85720004326379</v>
      </c>
      <c r="K260" s="105">
        <v>11.518852396625999</v>
      </c>
      <c r="L260" s="105">
        <v>10.896740920080539</v>
      </c>
      <c r="M260" s="105">
        <v>9.5883943035317003</v>
      </c>
      <c r="N260" s="105">
        <v>10.032217468632409</v>
      </c>
      <c r="O260" s="105">
        <v>12.220100159597648</v>
      </c>
      <c r="P260" s="105">
        <v>12.040265027551564</v>
      </c>
      <c r="Q260" s="105">
        <v>11.565912984429238</v>
      </c>
      <c r="R260" s="105">
        <v>11.011251474511552</v>
      </c>
      <c r="S260" s="105">
        <v>11.399220705336081</v>
      </c>
      <c r="T260" s="105">
        <v>11.441325339821873</v>
      </c>
      <c r="U260" s="105">
        <v>11.671091438370272</v>
      </c>
      <c r="V260" s="105">
        <v>12.242253396135837</v>
      </c>
      <c r="W260" s="105">
        <v>12.537543431461962</v>
      </c>
      <c r="DA260" s="132" t="s">
        <v>2945</v>
      </c>
    </row>
    <row r="261" spans="1:105" ht="12" customHeight="1" x14ac:dyDescent="0.25">
      <c r="A261" s="106" t="s">
        <v>122</v>
      </c>
      <c r="B261" s="102">
        <v>12.463208384067833</v>
      </c>
      <c r="C261" s="102">
        <v>12.280726533707771</v>
      </c>
      <c r="D261" s="102">
        <v>12.597147073220457</v>
      </c>
      <c r="E261" s="102">
        <v>12.525449695970083</v>
      </c>
      <c r="F261" s="102">
        <v>12.909944387281691</v>
      </c>
      <c r="G261" s="102">
        <v>12.432831808717044</v>
      </c>
      <c r="H261" s="102">
        <v>12.812173249502036</v>
      </c>
      <c r="I261" s="102">
        <v>12.766983648815632</v>
      </c>
      <c r="J261" s="102">
        <v>13.561409063352546</v>
      </c>
      <c r="K261" s="102">
        <v>14.485979246518784</v>
      </c>
      <c r="L261" s="102">
        <v>14.076456363770177</v>
      </c>
      <c r="M261" s="102">
        <v>13.904327949976471</v>
      </c>
      <c r="N261" s="102">
        <v>13.331303996321756</v>
      </c>
      <c r="O261" s="102">
        <v>13.633532977689121</v>
      </c>
      <c r="P261" s="102">
        <v>13.752178728103473</v>
      </c>
      <c r="Q261" s="102">
        <v>13.798724094240017</v>
      </c>
      <c r="R261" s="102">
        <v>14.41549001174195</v>
      </c>
      <c r="S261" s="102">
        <v>14.479611188979531</v>
      </c>
      <c r="T261" s="102">
        <v>14.087017577523591</v>
      </c>
      <c r="U261" s="102">
        <v>14.352377820532315</v>
      </c>
      <c r="V261" s="102">
        <v>14.566242009969212</v>
      </c>
      <c r="W261" s="102">
        <v>15.66355473813509</v>
      </c>
      <c r="DA261" s="131" t="s">
        <v>2946</v>
      </c>
    </row>
    <row r="262" spans="1:105" ht="12" customHeight="1" x14ac:dyDescent="0.25">
      <c r="A262" s="107" t="s">
        <v>121</v>
      </c>
      <c r="B262" s="105">
        <v>12.463208384067833</v>
      </c>
      <c r="C262" s="105">
        <v>12.284355034946721</v>
      </c>
      <c r="D262" s="105">
        <v>12.594171273953842</v>
      </c>
      <c r="E262" s="105">
        <v>12.525614151168112</v>
      </c>
      <c r="F262" s="105">
        <v>12.902799729837948</v>
      </c>
      <c r="G262" s="105">
        <v>12.428307918574809</v>
      </c>
      <c r="H262" s="105">
        <v>12.810327856958748</v>
      </c>
      <c r="I262" s="105">
        <v>12.768651814048985</v>
      </c>
      <c r="J262" s="105">
        <v>13.561921566054501</v>
      </c>
      <c r="K262" s="105">
        <v>14.484535435004991</v>
      </c>
      <c r="L262" s="105">
        <v>14.072443437771382</v>
      </c>
      <c r="M262" s="105">
        <v>13.896280176236042</v>
      </c>
      <c r="N262" s="105">
        <v>13.313908779861054</v>
      </c>
      <c r="O262" s="105">
        <v>13.610284659287371</v>
      </c>
      <c r="P262" s="105">
        <v>13.737002161071844</v>
      </c>
      <c r="Q262" s="105">
        <v>13.840296669246902</v>
      </c>
      <c r="R262" s="105">
        <v>14.486496044555366</v>
      </c>
      <c r="S262" s="105">
        <v>14.5534273622419</v>
      </c>
      <c r="T262" s="105">
        <v>14.183728164233157</v>
      </c>
      <c r="U262" s="105">
        <v>14.403475514424295</v>
      </c>
      <c r="V262" s="105">
        <v>14.577840539465962</v>
      </c>
      <c r="W262" s="105">
        <v>15.628745534628317</v>
      </c>
      <c r="DA262" s="132" t="s">
        <v>2947</v>
      </c>
    </row>
    <row r="263" spans="1:105" ht="12" customHeight="1" x14ac:dyDescent="0.25">
      <c r="A263" s="108" t="s">
        <v>53</v>
      </c>
      <c r="B263" s="99">
        <v>2.463401298132692</v>
      </c>
      <c r="C263" s="99">
        <v>2.4066594042917595</v>
      </c>
      <c r="D263" s="99">
        <v>2.5303597522025214</v>
      </c>
      <c r="E263" s="99">
        <v>2.4341787785368374</v>
      </c>
      <c r="F263" s="99">
        <v>2.5634650105959635</v>
      </c>
      <c r="G263" s="99">
        <v>2.8010038065184637</v>
      </c>
      <c r="H263" s="99">
        <v>2.6005751164703534</v>
      </c>
      <c r="I263" s="99">
        <v>2.6253446121414745</v>
      </c>
      <c r="J263" s="99">
        <v>2.7392582070029596</v>
      </c>
      <c r="K263" s="99">
        <v>2.9516731140784653</v>
      </c>
      <c r="L263" s="99">
        <v>2.8888503904725278</v>
      </c>
      <c r="M263" s="99">
        <v>2.790292209061247</v>
      </c>
      <c r="N263" s="99">
        <v>2.2276238854556527</v>
      </c>
      <c r="O263" s="99">
        <v>2.4856186140153849</v>
      </c>
      <c r="P263" s="99">
        <v>2.4617824505508685</v>
      </c>
      <c r="Q263" s="99">
        <v>2.3704536022454907</v>
      </c>
      <c r="R263" s="99">
        <v>2.903515061752731</v>
      </c>
      <c r="S263" s="99">
        <v>3.0052480196631199</v>
      </c>
      <c r="T263" s="99">
        <v>2.8520034949786388</v>
      </c>
      <c r="U263" s="99">
        <v>2.7938448336818871</v>
      </c>
      <c r="V263" s="99">
        <v>2.7864798931689454</v>
      </c>
      <c r="W263" s="99">
        <v>3.0742270311402256</v>
      </c>
      <c r="DA263" s="63" t="s">
        <v>2948</v>
      </c>
    </row>
    <row r="264" spans="1:105" ht="12" customHeight="1" x14ac:dyDescent="0.25">
      <c r="A264" s="108" t="s">
        <v>52</v>
      </c>
      <c r="B264" s="99">
        <v>9.9998070859351422</v>
      </c>
      <c r="C264" s="99">
        <v>9.8776956306549621</v>
      </c>
      <c r="D264" s="99">
        <v>10.063811521751321</v>
      </c>
      <c r="E264" s="99">
        <v>10.091435372631274</v>
      </c>
      <c r="F264" s="99">
        <v>10.339334719241986</v>
      </c>
      <c r="G264" s="99">
        <v>9.627304112056347</v>
      </c>
      <c r="H264" s="99">
        <v>10.209752740488396</v>
      </c>
      <c r="I264" s="99">
        <v>10.143307201907511</v>
      </c>
      <c r="J264" s="99">
        <v>10.822663359051541</v>
      </c>
      <c r="K264" s="99">
        <v>11.532862320926526</v>
      </c>
      <c r="L264" s="99">
        <v>11.183593047298857</v>
      </c>
      <c r="M264" s="99">
        <v>11.105987967174791</v>
      </c>
      <c r="N264" s="99">
        <v>11.086284894405402</v>
      </c>
      <c r="O264" s="99">
        <v>11.124666045271988</v>
      </c>
      <c r="P264" s="99">
        <v>11.275219710520975</v>
      </c>
      <c r="Q264" s="99">
        <v>11.469843067001412</v>
      </c>
      <c r="R264" s="99">
        <v>11.582980982802635</v>
      </c>
      <c r="S264" s="99">
        <v>11.548179342578779</v>
      </c>
      <c r="T264" s="99">
        <v>11.331724669254516</v>
      </c>
      <c r="U264" s="99">
        <v>11.609630680742407</v>
      </c>
      <c r="V264" s="99">
        <v>11.791360646297015</v>
      </c>
      <c r="W264" s="99">
        <v>12.554518503488094</v>
      </c>
      <c r="DA264" s="63" t="s">
        <v>2949</v>
      </c>
    </row>
    <row r="265" spans="1:105" ht="12" customHeight="1" x14ac:dyDescent="0.25">
      <c r="A265" s="121" t="s">
        <v>54</v>
      </c>
      <c r="B265" s="123">
        <v>5.7808386803315868</v>
      </c>
      <c r="C265" s="123">
        <v>5.6207806940557781</v>
      </c>
      <c r="D265" s="123">
        <v>6.3373148176766767</v>
      </c>
      <c r="E265" s="123">
        <v>6.1212255618471554</v>
      </c>
      <c r="F265" s="123">
        <v>6.5503637325255069</v>
      </c>
      <c r="G265" s="123">
        <v>6.3873350471893868</v>
      </c>
      <c r="H265" s="123">
        <v>6.5689399575596594</v>
      </c>
      <c r="I265" s="123">
        <v>6.247023985107317</v>
      </c>
      <c r="J265" s="123">
        <v>6.2144003329462203</v>
      </c>
      <c r="K265" s="123">
        <v>6.4979571880164784</v>
      </c>
      <c r="L265" s="123">
        <v>6.1799955777583264</v>
      </c>
      <c r="M265" s="123">
        <v>5.8280122053946961</v>
      </c>
      <c r="N265" s="123">
        <v>5.7011603999648948</v>
      </c>
      <c r="O265" s="123">
        <v>6.2094057285779636</v>
      </c>
      <c r="P265" s="123">
        <v>6.2725126023232951</v>
      </c>
      <c r="Q265" s="123">
        <v>6.1840886573509577</v>
      </c>
      <c r="R265" s="123">
        <v>6.4935517535884788</v>
      </c>
      <c r="S265" s="123">
        <v>6.4705367475105886</v>
      </c>
      <c r="T265" s="123">
        <v>6.6496005160119482</v>
      </c>
      <c r="U265" s="123">
        <v>6.8924448259325413</v>
      </c>
      <c r="V265" s="123">
        <v>7.9282223365698687</v>
      </c>
      <c r="W265" s="123">
        <v>7.7587698009531936</v>
      </c>
      <c r="DA265" s="130" t="s">
        <v>2950</v>
      </c>
    </row>
    <row r="266" spans="1:105" ht="12" customHeight="1" x14ac:dyDescent="0.25">
      <c r="A266" s="97" t="s">
        <v>50</v>
      </c>
      <c r="B266" s="99">
        <v>5.7862080031039689</v>
      </c>
      <c r="C266" s="99">
        <v>5.8039512570132956</v>
      </c>
      <c r="D266" s="99">
        <v>6.1426269472165416</v>
      </c>
      <c r="E266" s="99">
        <v>5.913269566440527</v>
      </c>
      <c r="F266" s="99">
        <v>6.7247172470947474</v>
      </c>
      <c r="G266" s="99">
        <v>6.2257549287692004</v>
      </c>
      <c r="H266" s="99">
        <v>6.2239868513560079</v>
      </c>
      <c r="I266" s="99">
        <v>6.4384389783575999</v>
      </c>
      <c r="J266" s="99">
        <v>6.4642243467188631</v>
      </c>
      <c r="K266" s="99">
        <v>5.669912715787091</v>
      </c>
      <c r="L266" s="99">
        <v>7.0066428867184438</v>
      </c>
      <c r="M266" s="99">
        <v>6.5191541105595423</v>
      </c>
      <c r="N266" s="99">
        <v>2.0351583765187518</v>
      </c>
      <c r="O266" s="99">
        <v>7.3223517344789029</v>
      </c>
      <c r="P266" s="99">
        <v>7.062679190773653</v>
      </c>
      <c r="Q266" s="99">
        <v>6.155985886070912</v>
      </c>
      <c r="R266" s="99">
        <v>5.7839479112410173</v>
      </c>
      <c r="S266" s="99">
        <v>5.7607800463711278</v>
      </c>
      <c r="T266" s="99">
        <v>6.9489037265666296</v>
      </c>
      <c r="U266" s="99">
        <v>7.1930966734783004</v>
      </c>
      <c r="V266" s="99">
        <v>8.0675278989421191</v>
      </c>
      <c r="W266" s="99">
        <v>7.8107065112964813</v>
      </c>
      <c r="DA266" s="63" t="s">
        <v>2951</v>
      </c>
    </row>
    <row r="267" spans="1:105" ht="12" customHeight="1" x14ac:dyDescent="0.25">
      <c r="A267" s="109" t="s">
        <v>120</v>
      </c>
      <c r="B267" s="110">
        <v>5.780595519267151</v>
      </c>
      <c r="C267" s="110">
        <v>5.6126563815514174</v>
      </c>
      <c r="D267" s="110">
        <v>6.3458997062034452</v>
      </c>
      <c r="E267" s="110">
        <v>6.1300466858061764</v>
      </c>
      <c r="F267" s="110">
        <v>6.5433688497837794</v>
      </c>
      <c r="G267" s="110">
        <v>6.3936884876443729</v>
      </c>
      <c r="H267" s="110">
        <v>6.5828415203570998</v>
      </c>
      <c r="I267" s="110">
        <v>6.2390943411484461</v>
      </c>
      <c r="J267" s="110">
        <v>6.2036432574360418</v>
      </c>
      <c r="K267" s="110">
        <v>6.5340616084737926</v>
      </c>
      <c r="L267" s="110">
        <v>6.1438405184256482</v>
      </c>
      <c r="M267" s="110">
        <v>5.7961621421590115</v>
      </c>
      <c r="N267" s="110">
        <v>5.8929952078346801</v>
      </c>
      <c r="O267" s="110">
        <v>6.1220147087819816</v>
      </c>
      <c r="P267" s="110">
        <v>6.1962699325653716</v>
      </c>
      <c r="Q267" s="110">
        <v>6.1871506858981666</v>
      </c>
      <c r="R267" s="110">
        <v>6.5773456849079297</v>
      </c>
      <c r="S267" s="110">
        <v>6.5683476007631239</v>
      </c>
      <c r="T267" s="110">
        <v>6.598698822938398</v>
      </c>
      <c r="U267" s="110">
        <v>6.8320801985910204</v>
      </c>
      <c r="V267" s="110">
        <v>7.89445116336893</v>
      </c>
      <c r="W267" s="110">
        <v>7.7445429238243504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22.830281702448669</v>
      </c>
      <c r="C269" s="118">
        <f t="shared" si="122"/>
        <v>25.58286214748756</v>
      </c>
      <c r="D269" s="118">
        <f t="shared" si="122"/>
        <v>22.670207803683468</v>
      </c>
      <c r="E269" s="118">
        <f t="shared" si="122"/>
        <v>26.653189386457676</v>
      </c>
      <c r="F269" s="118">
        <f t="shared" si="122"/>
        <v>29.47950249001439</v>
      </c>
      <c r="G269" s="118">
        <f t="shared" si="122"/>
        <v>29.252316890813898</v>
      </c>
      <c r="H269" s="118">
        <f t="shared" si="122"/>
        <v>28.642017553540136</v>
      </c>
      <c r="I269" s="118">
        <f t="shared" si="122"/>
        <v>26.933168136235846</v>
      </c>
      <c r="J269" s="118">
        <f t="shared" si="122"/>
        <v>26.169763272742834</v>
      </c>
      <c r="K269" s="118">
        <f t="shared" si="122"/>
        <v>20.022927105385211</v>
      </c>
      <c r="L269" s="118">
        <f t="shared" si="122"/>
        <v>22.525542965050033</v>
      </c>
      <c r="M269" s="118">
        <f t="shared" si="122"/>
        <v>17.925454393387369</v>
      </c>
      <c r="N269" s="118">
        <f t="shared" si="122"/>
        <v>7.1319669308362794</v>
      </c>
      <c r="O269" s="118">
        <f t="shared" si="122"/>
        <v>19.436726192149642</v>
      </c>
      <c r="P269" s="118">
        <f t="shared" si="122"/>
        <v>28.671960709738517</v>
      </c>
      <c r="Q269" s="118">
        <f t="shared" si="122"/>
        <v>24.698208376239293</v>
      </c>
      <c r="R269" s="118">
        <f t="shared" ref="R269:V269" si="123">R270+R273+R275+R284</f>
        <v>23.607622949809215</v>
      </c>
      <c r="S269" s="118">
        <f t="shared" si="123"/>
        <v>23.646340501193354</v>
      </c>
      <c r="T269" s="118">
        <f t="shared" si="123"/>
        <v>17.787355572010021</v>
      </c>
      <c r="U269" s="118">
        <f t="shared" si="123"/>
        <v>14.282888061852734</v>
      </c>
      <c r="V269" s="118">
        <f t="shared" si="123"/>
        <v>6.5353245325596454</v>
      </c>
      <c r="W269" s="118">
        <f t="shared" ref="W269" si="124">W270+W273+W275+W284</f>
        <v>22.88215907279487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22.694922971776009</v>
      </c>
      <c r="C270" s="123">
        <f t="shared" si="125"/>
        <v>25.448481174165327</v>
      </c>
      <c r="D270" s="123">
        <f t="shared" si="125"/>
        <v>22.528717120088899</v>
      </c>
      <c r="E270" s="123">
        <f t="shared" si="125"/>
        <v>26.516907473386709</v>
      </c>
      <c r="F270" s="123">
        <f t="shared" si="125"/>
        <v>29.335697021830885</v>
      </c>
      <c r="G270" s="123">
        <f t="shared" si="125"/>
        <v>29.120775827704065</v>
      </c>
      <c r="H270" s="123">
        <f t="shared" si="125"/>
        <v>28.512412934221402</v>
      </c>
      <c r="I270" s="123">
        <f t="shared" si="125"/>
        <v>26.803649390637304</v>
      </c>
      <c r="J270" s="123">
        <f t="shared" si="125"/>
        <v>26.037690161028049</v>
      </c>
      <c r="K270" s="123">
        <f t="shared" si="125"/>
        <v>19.904310861030915</v>
      </c>
      <c r="L270" s="123">
        <f t="shared" si="125"/>
        <v>22.389905209952403</v>
      </c>
      <c r="M270" s="123">
        <f t="shared" si="125"/>
        <v>17.798415489053507</v>
      </c>
      <c r="N270" s="123">
        <f t="shared" si="125"/>
        <v>7.0788578381494771</v>
      </c>
      <c r="O270" s="123">
        <f t="shared" si="125"/>
        <v>19.209991135843275</v>
      </c>
      <c r="P270" s="123">
        <f t="shared" si="125"/>
        <v>28.410595084945822</v>
      </c>
      <c r="Q270" s="123">
        <f t="shared" si="125"/>
        <v>24.444617201282099</v>
      </c>
      <c r="R270" s="123">
        <f t="shared" ref="R270:V270" si="126">SUM(R271:R272)</f>
        <v>23.352567953269549</v>
      </c>
      <c r="S270" s="123">
        <f t="shared" si="126"/>
        <v>23.357653114811807</v>
      </c>
      <c r="T270" s="123">
        <f t="shared" si="126"/>
        <v>17.380863926921698</v>
      </c>
      <c r="U270" s="123">
        <f t="shared" si="126"/>
        <v>13.803047370011921</v>
      </c>
      <c r="V270" s="123">
        <f t="shared" si="126"/>
        <v>5.9171739420159541</v>
      </c>
      <c r="W270" s="123">
        <f t="shared" ref="W270" si="127">SUM(W271:W272)</f>
        <v>22.230843875582348</v>
      </c>
      <c r="DA270" s="130" t="s">
        <v>3104</v>
      </c>
    </row>
    <row r="271" spans="1:105" ht="12" customHeight="1" x14ac:dyDescent="0.25">
      <c r="A271" s="97" t="s">
        <v>74</v>
      </c>
      <c r="B271" s="99">
        <v>22.694922971776009</v>
      </c>
      <c r="C271" s="99">
        <v>25.448481174165327</v>
      </c>
      <c r="D271" s="99">
        <v>22.528717120088899</v>
      </c>
      <c r="E271" s="99">
        <v>26.516907473386709</v>
      </c>
      <c r="F271" s="99">
        <v>29.335697021830885</v>
      </c>
      <c r="G271" s="99">
        <v>29.120775827704065</v>
      </c>
      <c r="H271" s="99">
        <v>28.512412934221402</v>
      </c>
      <c r="I271" s="99">
        <v>26.803649390637304</v>
      </c>
      <c r="J271" s="99">
        <v>26.037690161028049</v>
      </c>
      <c r="K271" s="99">
        <v>19.904310861030915</v>
      </c>
      <c r="L271" s="99">
        <v>22.389905209952403</v>
      </c>
      <c r="M271" s="99">
        <v>17.798415489053507</v>
      </c>
      <c r="N271" s="99">
        <v>7.0788578381494771</v>
      </c>
      <c r="O271" s="99">
        <v>19.209991135843275</v>
      </c>
      <c r="P271" s="99">
        <v>28.410595084945822</v>
      </c>
      <c r="Q271" s="99">
        <v>24.444617201282099</v>
      </c>
      <c r="R271" s="99">
        <v>23.352567953269549</v>
      </c>
      <c r="S271" s="99">
        <v>23.357653114811807</v>
      </c>
      <c r="T271" s="99">
        <v>17.380863926921698</v>
      </c>
      <c r="U271" s="99">
        <v>13.803047370011921</v>
      </c>
      <c r="V271" s="99">
        <v>5.9171739420159541</v>
      </c>
      <c r="W271" s="99">
        <v>22.230843875582348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3.7831479969895762E-2</v>
      </c>
      <c r="C275" s="123">
        <v>3.8546558924167001E-2</v>
      </c>
      <c r="D275" s="123">
        <v>4.0645604517208486E-2</v>
      </c>
      <c r="E275" s="123">
        <v>4.2858875918739901E-2</v>
      </c>
      <c r="F275" s="123">
        <v>4.3367067497496151E-2</v>
      </c>
      <c r="G275" s="123">
        <v>4.0706823102929099E-2</v>
      </c>
      <c r="H275" s="123">
        <v>3.7110824000407779E-2</v>
      </c>
      <c r="I275" s="123">
        <v>3.1508637813420455E-2</v>
      </c>
      <c r="J275" s="123">
        <v>3.0033581352123875E-2</v>
      </c>
      <c r="K275" s="123">
        <v>2.8111986773831633E-2</v>
      </c>
      <c r="L275" s="123">
        <v>2.357112847565461E-2</v>
      </c>
      <c r="M275" s="123">
        <v>1.7557310008711299E-2</v>
      </c>
      <c r="N275" s="123">
        <v>1.4574873037271374E-2</v>
      </c>
      <c r="O275" s="123">
        <v>2.3941621318011922E-2</v>
      </c>
      <c r="P275" s="123">
        <v>2.5005862223827929E-2</v>
      </c>
      <c r="Q275" s="123">
        <v>2.3596357956000791E-2</v>
      </c>
      <c r="R275" s="123">
        <v>2.2889246881265216E-2</v>
      </c>
      <c r="S275" s="123">
        <v>2.3987339417853918E-2</v>
      </c>
      <c r="T275" s="123">
        <v>2.4485053853235985E-2</v>
      </c>
      <c r="U275" s="123">
        <v>2.6262462569663442E-2</v>
      </c>
      <c r="V275" s="123">
        <v>2.754497078557154E-2</v>
      </c>
      <c r="W275" s="123">
        <v>2.5809254769253751E-2</v>
      </c>
      <c r="DA275" s="130" t="s">
        <v>3109</v>
      </c>
    </row>
    <row r="276" spans="1:105" ht="12" customHeight="1" x14ac:dyDescent="0.25">
      <c r="A276" s="97" t="s">
        <v>141</v>
      </c>
      <c r="B276" s="99">
        <v>5.3636194380686009</v>
      </c>
      <c r="C276" s="99">
        <v>5.3124175349976941</v>
      </c>
      <c r="D276" s="99">
        <v>5.551552013979471</v>
      </c>
      <c r="E276" s="99">
        <v>5.5364214544812089</v>
      </c>
      <c r="F276" s="99">
        <v>5.5770102160106392</v>
      </c>
      <c r="G276" s="99">
        <v>5.4396467549918102</v>
      </c>
      <c r="H276" s="99">
        <v>5.5126304563578197</v>
      </c>
      <c r="I276" s="99">
        <v>5.2321813763152223</v>
      </c>
      <c r="J276" s="99">
        <v>5.6402616563013259</v>
      </c>
      <c r="K276" s="99">
        <v>5.9569113518185226</v>
      </c>
      <c r="L276" s="99">
        <v>5.586862604132194</v>
      </c>
      <c r="M276" s="99">
        <v>4.600154197493155</v>
      </c>
      <c r="N276" s="99">
        <v>4.0248570916166262</v>
      </c>
      <c r="O276" s="99">
        <v>5.849734157318129</v>
      </c>
      <c r="P276" s="99">
        <v>5.5756976024175717</v>
      </c>
      <c r="Q276" s="99">
        <v>5.1977112273987549</v>
      </c>
      <c r="R276" s="99">
        <v>5.0393605935368031</v>
      </c>
      <c r="S276" s="99">
        <v>5.1243914822299317</v>
      </c>
      <c r="T276" s="99">
        <v>4.9785639436271136</v>
      </c>
      <c r="U276" s="99">
        <v>4.8946604652850034</v>
      </c>
      <c r="V276" s="99">
        <v>4.8280315991495248</v>
      </c>
      <c r="W276" s="99">
        <v>4.7992718459752961</v>
      </c>
      <c r="DA276" s="63" t="s">
        <v>3110</v>
      </c>
    </row>
    <row r="277" spans="1:105" ht="12" customHeight="1" x14ac:dyDescent="0.25">
      <c r="A277" s="97" t="s">
        <v>140</v>
      </c>
      <c r="B277" s="99">
        <v>1.0590325513292362</v>
      </c>
      <c r="C277" s="99">
        <v>1.0386921243527665</v>
      </c>
      <c r="D277" s="99">
        <v>1.1166373022906002</v>
      </c>
      <c r="E277" s="99">
        <v>1.0811609085578588</v>
      </c>
      <c r="F277" s="99">
        <v>1.1167333369548407</v>
      </c>
      <c r="G277" s="99">
        <v>1.2380665743017802</v>
      </c>
      <c r="H277" s="99">
        <v>1.117730681718871</v>
      </c>
      <c r="I277" s="99">
        <v>1.069297088786076</v>
      </c>
      <c r="J277" s="99">
        <v>1.1326916764084731</v>
      </c>
      <c r="K277" s="99">
        <v>1.2072907759889484</v>
      </c>
      <c r="L277" s="99">
        <v>1.1300615051856608</v>
      </c>
      <c r="M277" s="99">
        <v>0.73333046837164195</v>
      </c>
      <c r="N277" s="99">
        <v>4.1892131496397762E-2</v>
      </c>
      <c r="O277" s="99">
        <v>1.0217403956628759</v>
      </c>
      <c r="P277" s="99">
        <v>0.97214788814983044</v>
      </c>
      <c r="Q277" s="99">
        <v>0.86203898241894572</v>
      </c>
      <c r="R277" s="99">
        <v>0.98714800215046206</v>
      </c>
      <c r="S277" s="99">
        <v>1.0597873680426111</v>
      </c>
      <c r="T277" s="99">
        <v>1.0330146475896327</v>
      </c>
      <c r="U277" s="99">
        <v>1.0085595258413662</v>
      </c>
      <c r="V277" s="99">
        <v>0.85147666358050822</v>
      </c>
      <c r="W277" s="99">
        <v>0.89806978107820312</v>
      </c>
      <c r="DA277" s="63" t="s">
        <v>3111</v>
      </c>
    </row>
    <row r="278" spans="1:105" ht="12" customHeight="1" x14ac:dyDescent="0.25">
      <c r="A278" s="100" t="s">
        <v>50</v>
      </c>
      <c r="B278" s="102">
        <v>1.0590325513292362</v>
      </c>
      <c r="C278" s="102">
        <v>1.0386921243527665</v>
      </c>
      <c r="D278" s="102">
        <v>1.1166373022906002</v>
      </c>
      <c r="E278" s="102">
        <v>1.0811609085578588</v>
      </c>
      <c r="F278" s="102">
        <v>1.1167333369548407</v>
      </c>
      <c r="G278" s="102">
        <v>1.2380665743017802</v>
      </c>
      <c r="H278" s="102">
        <v>1.117730681718871</v>
      </c>
      <c r="I278" s="102">
        <v>1.069297088786076</v>
      </c>
      <c r="J278" s="102">
        <v>1.1326916764084731</v>
      </c>
      <c r="K278" s="102">
        <v>1.2072907759889484</v>
      </c>
      <c r="L278" s="102">
        <v>1.1300615051856608</v>
      </c>
      <c r="M278" s="102">
        <v>0.73333046837164195</v>
      </c>
      <c r="N278" s="102">
        <v>4.1892131496397762E-2</v>
      </c>
      <c r="O278" s="102">
        <v>1.0217403956628759</v>
      </c>
      <c r="P278" s="102">
        <v>0.97214788814983044</v>
      </c>
      <c r="Q278" s="102">
        <v>0.86203898241894572</v>
      </c>
      <c r="R278" s="102">
        <v>0.98714800215046206</v>
      </c>
      <c r="S278" s="102">
        <v>1.0597873680426111</v>
      </c>
      <c r="T278" s="102">
        <v>1.0330146475896327</v>
      </c>
      <c r="U278" s="102">
        <v>1.0085595258413662</v>
      </c>
      <c r="V278" s="102">
        <v>0.85147666358050822</v>
      </c>
      <c r="W278" s="102">
        <v>0.89806978107820312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9.7527250702766105E-2</v>
      </c>
      <c r="C284" s="123">
        <v>9.5834414398065851E-2</v>
      </c>
      <c r="D284" s="123">
        <v>0.10084507907735862</v>
      </c>
      <c r="E284" s="123">
        <v>9.3423037152226801E-2</v>
      </c>
      <c r="F284" s="123">
        <v>0.10043840068600829</v>
      </c>
      <c r="G284" s="123">
        <v>9.0834240006900685E-2</v>
      </c>
      <c r="H284" s="123">
        <v>9.2493795318325883E-2</v>
      </c>
      <c r="I284" s="123">
        <v>9.8010107785120745E-2</v>
      </c>
      <c r="J284" s="123">
        <v>0.10203953036266061</v>
      </c>
      <c r="K284" s="123">
        <v>9.0504257580462336E-2</v>
      </c>
      <c r="L284" s="123">
        <v>0.11206662662197303</v>
      </c>
      <c r="M284" s="123">
        <v>0.10948159432514969</v>
      </c>
      <c r="N284" s="123">
        <v>3.8534219649530979E-2</v>
      </c>
      <c r="O284" s="123">
        <v>0.20279343498835553</v>
      </c>
      <c r="P284" s="123">
        <v>0.23635976256886607</v>
      </c>
      <c r="Q284" s="123">
        <v>0.22999481700119326</v>
      </c>
      <c r="R284" s="123">
        <v>0.23216574965840039</v>
      </c>
      <c r="S284" s="123">
        <v>0.26470004696369315</v>
      </c>
      <c r="T284" s="123">
        <v>0.38200659123508646</v>
      </c>
      <c r="U284" s="123">
        <v>0.45357822927115066</v>
      </c>
      <c r="V284" s="123">
        <v>0.59060561975811976</v>
      </c>
      <c r="W284" s="123">
        <v>0.6255059424432694</v>
      </c>
      <c r="DA284" s="130" t="s">
        <v>3118</v>
      </c>
    </row>
    <row r="285" spans="1:105" ht="12" customHeight="1" x14ac:dyDescent="0.25">
      <c r="A285" s="97" t="s">
        <v>50</v>
      </c>
      <c r="B285" s="99">
        <v>2.2510598869495424</v>
      </c>
      <c r="C285" s="99">
        <v>2.2565149183268725</v>
      </c>
      <c r="D285" s="99">
        <v>2.3878070624201713</v>
      </c>
      <c r="E285" s="99">
        <v>2.29584993594113</v>
      </c>
      <c r="F285" s="99">
        <v>2.603952584398693</v>
      </c>
      <c r="G285" s="99">
        <v>2.4009223506781248</v>
      </c>
      <c r="H285" s="99">
        <v>2.3876330156002736</v>
      </c>
      <c r="I285" s="99">
        <v>2.4638923866685785</v>
      </c>
      <c r="J285" s="99">
        <v>2.4718216346671702</v>
      </c>
      <c r="K285" s="99">
        <v>2.166193307660337</v>
      </c>
      <c r="L285" s="99">
        <v>2.6743518788427307</v>
      </c>
      <c r="M285" s="99">
        <v>2.48521683611858</v>
      </c>
      <c r="N285" s="99">
        <v>0.77493096003143613</v>
      </c>
      <c r="O285" s="99">
        <v>2.7854174164926739</v>
      </c>
      <c r="P285" s="99">
        <v>2.685953773756673</v>
      </c>
      <c r="Q285" s="99">
        <v>2.3408476840244088</v>
      </c>
      <c r="R285" s="99">
        <v>2.1982473670850102</v>
      </c>
      <c r="S285" s="99">
        <v>2.1854749495131176</v>
      </c>
      <c r="T285" s="99">
        <v>2.628214768328498</v>
      </c>
      <c r="U285" s="99">
        <v>2.7126683395334803</v>
      </c>
      <c r="V285" s="99">
        <v>3.0268445834176281</v>
      </c>
      <c r="W285" s="99">
        <v>2.9089811321470824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1.2595299195814862</v>
      </c>
      <c r="I290" s="117">
        <f t="shared" si="129"/>
        <v>1.2117625472591307</v>
      </c>
      <c r="J290" s="117">
        <f t="shared" si="129"/>
        <v>2.0011594834228443</v>
      </c>
      <c r="K290" s="117">
        <f t="shared" si="129"/>
        <v>1.8546468169696571</v>
      </c>
      <c r="L290" s="117">
        <f t="shared" si="129"/>
        <v>1.8854740605277032</v>
      </c>
      <c r="M290" s="117">
        <f t="shared" si="129"/>
        <v>1.8310100152469557</v>
      </c>
      <c r="N290" s="117">
        <f t="shared" si="129"/>
        <v>0.9915590495428146</v>
      </c>
      <c r="O290" s="117">
        <f t="shared" si="129"/>
        <v>2.9317486656472287</v>
      </c>
      <c r="P290" s="117">
        <f t="shared" si="129"/>
        <v>3.4454348974395286</v>
      </c>
      <c r="Q290" s="117">
        <f t="shared" si="129"/>
        <v>0.98182005479572343</v>
      </c>
      <c r="R290" s="117">
        <f t="shared" ref="R290:V290" si="130">R291+R294+R296+R305</f>
        <v>9.6513756027094874E-2</v>
      </c>
      <c r="S290" s="117">
        <f t="shared" si="130"/>
        <v>0.16595671448535068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0.37165300969999748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1.0094789302682852</v>
      </c>
      <c r="I291" s="122">
        <f t="shared" si="132"/>
        <v>0.98715312463983773</v>
      </c>
      <c r="J291" s="122">
        <f t="shared" si="132"/>
        <v>1.6310200020453121</v>
      </c>
      <c r="K291" s="122">
        <f t="shared" si="132"/>
        <v>1.3715217255708387</v>
      </c>
      <c r="L291" s="122">
        <f t="shared" si="132"/>
        <v>1.4459384869971188</v>
      </c>
      <c r="M291" s="122">
        <f t="shared" si="132"/>
        <v>1.3334058775593178</v>
      </c>
      <c r="N291" s="122">
        <f t="shared" si="132"/>
        <v>0.48831053357601945</v>
      </c>
      <c r="O291" s="122">
        <f t="shared" si="132"/>
        <v>2.186109747184108</v>
      </c>
      <c r="P291" s="122">
        <f t="shared" si="132"/>
        <v>2.7930506179283512</v>
      </c>
      <c r="Q291" s="122">
        <f t="shared" si="132"/>
        <v>0.76851542356017444</v>
      </c>
      <c r="R291" s="122">
        <f t="shared" ref="R291:V291" si="133">SUM(R292:R293)</f>
        <v>7.2511512107848744E-2</v>
      </c>
      <c r="S291" s="122">
        <f t="shared" si="133"/>
        <v>0.12212391867306847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0.25676784882187526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0.9960757759246881</v>
      </c>
      <c r="I292" s="98">
        <v>0.97471661674387833</v>
      </c>
      <c r="J292" s="98">
        <v>1.6101741445109459</v>
      </c>
      <c r="K292" s="98">
        <v>1.3529219024947643</v>
      </c>
      <c r="L292" s="98">
        <v>1.4271648088704003</v>
      </c>
      <c r="M292" s="98">
        <v>1.3157776331515529</v>
      </c>
      <c r="N292" s="98">
        <v>0.48238569376480334</v>
      </c>
      <c r="O292" s="98">
        <v>2.1558583759963899</v>
      </c>
      <c r="P292" s="98">
        <v>2.7515286240136372</v>
      </c>
      <c r="Q292" s="98">
        <v>0.75733746810057956</v>
      </c>
      <c r="R292" s="98">
        <v>7.1445772553531864E-2</v>
      </c>
      <c r="S292" s="98">
        <v>0.12031467364966136</v>
      </c>
      <c r="T292" s="98">
        <v>0</v>
      </c>
      <c r="U292" s="98">
        <v>0</v>
      </c>
      <c r="V292" s="98">
        <v>0</v>
      </c>
      <c r="W292" s="98">
        <v>0.25291492983954622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1.3403154343597084E-2</v>
      </c>
      <c r="I293" s="98">
        <v>1.243650789595944E-2</v>
      </c>
      <c r="J293" s="98">
        <v>2.0845857534366258E-2</v>
      </c>
      <c r="K293" s="98">
        <v>1.8599823076074454E-2</v>
      </c>
      <c r="L293" s="98">
        <v>1.8773678126718558E-2</v>
      </c>
      <c r="M293" s="98">
        <v>1.762824440776483E-2</v>
      </c>
      <c r="N293" s="98">
        <v>5.9248398112160833E-3</v>
      </c>
      <c r="O293" s="98">
        <v>3.0251371187718291E-2</v>
      </c>
      <c r="P293" s="98">
        <v>4.1521993914713784E-2</v>
      </c>
      <c r="Q293" s="98">
        <v>1.1177955459594885E-2</v>
      </c>
      <c r="R293" s="98">
        <v>1.0657395543168847E-3</v>
      </c>
      <c r="S293" s="98">
        <v>1.8092450234071084E-3</v>
      </c>
      <c r="T293" s="98">
        <v>0</v>
      </c>
      <c r="U293" s="98">
        <v>0</v>
      </c>
      <c r="V293" s="98">
        <v>0</v>
      </c>
      <c r="W293" s="98">
        <v>3.8529189823290583E-3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2.923054815681396E-2</v>
      </c>
      <c r="I294" s="122">
        <f t="shared" si="135"/>
        <v>1.7518980659387156E-2</v>
      </c>
      <c r="J294" s="122">
        <f t="shared" si="135"/>
        <v>6.229785638436988E-3</v>
      </c>
      <c r="K294" s="122">
        <f t="shared" si="135"/>
        <v>3.3339961654487167E-2</v>
      </c>
      <c r="L294" s="122">
        <f t="shared" si="135"/>
        <v>4.3230506745169997E-2</v>
      </c>
      <c r="M294" s="122">
        <f t="shared" si="135"/>
        <v>4.7023499919352181E-2</v>
      </c>
      <c r="N294" s="122">
        <f t="shared" si="135"/>
        <v>0.11174083451699143</v>
      </c>
      <c r="O294" s="122">
        <f t="shared" si="135"/>
        <v>4.9739023436095355E-2</v>
      </c>
      <c r="P294" s="122">
        <f t="shared" si="135"/>
        <v>3.4202649700016942E-2</v>
      </c>
      <c r="Q294" s="122">
        <f t="shared" si="135"/>
        <v>1.6782235874912937E-2</v>
      </c>
      <c r="R294" s="122">
        <f t="shared" si="135"/>
        <v>2.6487838645651179E-3</v>
      </c>
      <c r="S294" s="122">
        <f t="shared" si="135"/>
        <v>6.5935459589438862E-3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1.0428771766076962E-2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2.923054815681396E-2</v>
      </c>
      <c r="I295" s="98">
        <v>1.7518980659387156E-2</v>
      </c>
      <c r="J295" s="98">
        <v>6.229785638436988E-3</v>
      </c>
      <c r="K295" s="98">
        <v>3.3339961654487167E-2</v>
      </c>
      <c r="L295" s="98">
        <v>4.3230506745169997E-2</v>
      </c>
      <c r="M295" s="98">
        <v>4.7023499919352181E-2</v>
      </c>
      <c r="N295" s="98">
        <v>0.11174083451699143</v>
      </c>
      <c r="O295" s="98">
        <v>4.9739023436095355E-2</v>
      </c>
      <c r="P295" s="98">
        <v>3.4202649700016942E-2</v>
      </c>
      <c r="Q295" s="98">
        <v>1.6782235874912937E-2</v>
      </c>
      <c r="R295" s="98">
        <v>2.6487838645651179E-3</v>
      </c>
      <c r="S295" s="98">
        <v>6.5935459589438862E-3</v>
      </c>
      <c r="T295" s="98">
        <v>0</v>
      </c>
      <c r="U295" s="98">
        <v>0</v>
      </c>
      <c r="V295" s="98">
        <v>0</v>
      </c>
      <c r="W295" s="98">
        <v>1.0428771766076962E-2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0.14400294814409531</v>
      </c>
      <c r="I296" s="122">
        <v>0.13123099588575154</v>
      </c>
      <c r="J296" s="122">
        <v>0.23778905121611227</v>
      </c>
      <c r="K296" s="122">
        <v>0.30617639682223197</v>
      </c>
      <c r="L296" s="122">
        <v>0.26988982679561957</v>
      </c>
      <c r="M296" s="122">
        <v>0.31304531732818169</v>
      </c>
      <c r="N296" s="122">
        <v>0.27016159672109674</v>
      </c>
      <c r="O296" s="122">
        <v>0.45989180140967556</v>
      </c>
      <c r="P296" s="122">
        <v>0.40343324873172587</v>
      </c>
      <c r="Q296" s="122">
        <v>0.1269609054137395</v>
      </c>
      <c r="R296" s="122">
        <v>1.4033148620817717E-2</v>
      </c>
      <c r="S296" s="122">
        <v>2.4560484690860394E-2</v>
      </c>
      <c r="T296" s="122">
        <v>0</v>
      </c>
      <c r="U296" s="122">
        <v>0</v>
      </c>
      <c r="V296" s="122">
        <v>0</v>
      </c>
      <c r="W296" s="122">
        <v>6.6385971872319538E-2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8.6611760055436277E-4</v>
      </c>
      <c r="I297" s="98">
        <v>3.2989405940487046E-4</v>
      </c>
      <c r="J297" s="98">
        <v>1.0668314668945082E-3</v>
      </c>
      <c r="K297" s="98">
        <v>1.5043037025867069E-3</v>
      </c>
      <c r="L297" s="98">
        <v>1.4124355622874146E-3</v>
      </c>
      <c r="M297" s="98">
        <v>1.3046816376074005E-3</v>
      </c>
      <c r="N297" s="98">
        <v>1.0062544366264655E-3</v>
      </c>
      <c r="O297" s="98">
        <v>4.0176737941203348E-3</v>
      </c>
      <c r="P297" s="98">
        <v>3.4156105794569025E-3</v>
      </c>
      <c r="Q297" s="98">
        <v>6.2129110305931732E-4</v>
      </c>
      <c r="R297" s="98">
        <v>0</v>
      </c>
      <c r="S297" s="98">
        <v>1.5157640151661978E-4</v>
      </c>
      <c r="T297" s="98">
        <v>0</v>
      </c>
      <c r="U297" s="98">
        <v>0</v>
      </c>
      <c r="V297" s="98">
        <v>0</v>
      </c>
      <c r="W297" s="98">
        <v>4.5867694719682161E-4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1.2611771804691845E-4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3.393132170723935E-5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9.2186396339679095E-5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6.0156957359605474E-2</v>
      </c>
      <c r="I301" s="101">
        <v>6.1667684294776717E-3</v>
      </c>
      <c r="J301" s="101">
        <v>2.7471944262832847E-2</v>
      </c>
      <c r="K301" s="101">
        <v>0.12714605661333633</v>
      </c>
      <c r="L301" s="101">
        <v>9.9212074358028382E-2</v>
      </c>
      <c r="M301" s="101">
        <v>0.14133267158245225</v>
      </c>
      <c r="N301" s="101">
        <v>0.11674543394199074</v>
      </c>
      <c r="O301" s="101">
        <v>0.19413871451781889</v>
      </c>
      <c r="P301" s="101">
        <v>0.13158262861831047</v>
      </c>
      <c r="Q301" s="101">
        <v>1.4872668133863797E-2</v>
      </c>
      <c r="R301" s="101">
        <v>3.2415633878247869E-3</v>
      </c>
      <c r="S301" s="101">
        <v>6.5567266834290934E-3</v>
      </c>
      <c r="T301" s="101">
        <v>0</v>
      </c>
      <c r="U301" s="101">
        <v>0</v>
      </c>
      <c r="V301" s="101">
        <v>0</v>
      </c>
      <c r="W301" s="101">
        <v>2.8825242554119456E-2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8.2979873183935488E-2</v>
      </c>
      <c r="I302" s="104">
        <v>0.12473433339686901</v>
      </c>
      <c r="J302" s="104">
        <v>0.20925027548638492</v>
      </c>
      <c r="K302" s="104">
        <v>0.17752603650630891</v>
      </c>
      <c r="L302" s="104">
        <v>0.1692653168753038</v>
      </c>
      <c r="M302" s="104">
        <v>0.17040796410812203</v>
      </c>
      <c r="N302" s="104">
        <v>0.15240990834247956</v>
      </c>
      <c r="O302" s="104">
        <v>0.26160929537968941</v>
      </c>
      <c r="P302" s="104">
        <v>0.26843500953395849</v>
      </c>
      <c r="Q302" s="104">
        <v>0.11146694617681638</v>
      </c>
      <c r="R302" s="104">
        <v>1.079158523299293E-2</v>
      </c>
      <c r="S302" s="104">
        <v>1.7852181605914681E-2</v>
      </c>
      <c r="T302" s="104">
        <v>0</v>
      </c>
      <c r="U302" s="104">
        <v>0</v>
      </c>
      <c r="V302" s="104">
        <v>0</v>
      </c>
      <c r="W302" s="104">
        <v>3.7102052371003252E-2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2.4330250513553767E-2</v>
      </c>
      <c r="I303" s="98">
        <v>3.6892305161079275E-2</v>
      </c>
      <c r="J303" s="98">
        <v>6.0743633683340639E-2</v>
      </c>
      <c r="K303" s="98">
        <v>5.1772587458847809E-2</v>
      </c>
      <c r="L303" s="98">
        <v>4.9504348569630534E-2</v>
      </c>
      <c r="M303" s="98">
        <v>4.8539669172272072E-2</v>
      </c>
      <c r="N303" s="98">
        <v>3.6404131805764267E-2</v>
      </c>
      <c r="O303" s="98">
        <v>6.6563778700984469E-2</v>
      </c>
      <c r="P303" s="98">
        <v>6.5721528320017292E-2</v>
      </c>
      <c r="Q303" s="98">
        <v>2.5639215884171042E-2</v>
      </c>
      <c r="R303" s="98">
        <v>2.8305984942149798E-3</v>
      </c>
      <c r="S303" s="98">
        <v>4.748870748168728E-3</v>
      </c>
      <c r="T303" s="98">
        <v>0</v>
      </c>
      <c r="U303" s="98">
        <v>0</v>
      </c>
      <c r="V303" s="98">
        <v>0</v>
      </c>
      <c r="W303" s="98">
        <v>9.0281810330519151E-3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5.8649622670381714E-2</v>
      </c>
      <c r="I304" s="98">
        <v>8.7842028235789738E-2</v>
      </c>
      <c r="J304" s="98">
        <v>0.14850664180304426</v>
      </c>
      <c r="K304" s="98">
        <v>0.12575344904746111</v>
      </c>
      <c r="L304" s="98">
        <v>0.11976096830567326</v>
      </c>
      <c r="M304" s="98">
        <v>0.12186829493584997</v>
      </c>
      <c r="N304" s="98">
        <v>0.11600577653671529</v>
      </c>
      <c r="O304" s="98">
        <v>0.19504551667870496</v>
      </c>
      <c r="P304" s="98">
        <v>0.20271348121394123</v>
      </c>
      <c r="Q304" s="98">
        <v>8.5827730292645329E-2</v>
      </c>
      <c r="R304" s="98">
        <v>7.96098673877795E-3</v>
      </c>
      <c r="S304" s="98">
        <v>1.3103310857745952E-2</v>
      </c>
      <c r="T304" s="98">
        <v>0</v>
      </c>
      <c r="U304" s="98">
        <v>0</v>
      </c>
      <c r="V304" s="98">
        <v>0</v>
      </c>
      <c r="W304" s="98">
        <v>2.8073871337951337E-2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7.6817493012291613E-2</v>
      </c>
      <c r="I305" s="122">
        <v>7.5859446074154291E-2</v>
      </c>
      <c r="J305" s="122">
        <v>0.12612064452298319</v>
      </c>
      <c r="K305" s="122">
        <v>0.14360873292209914</v>
      </c>
      <c r="L305" s="122">
        <v>0.12641523998979484</v>
      </c>
      <c r="M305" s="122">
        <v>0.13753532044010394</v>
      </c>
      <c r="N305" s="122">
        <v>0.12134608472870706</v>
      </c>
      <c r="O305" s="122">
        <v>0.2360080936173492</v>
      </c>
      <c r="P305" s="122">
        <v>0.2147483810794342</v>
      </c>
      <c r="Q305" s="122">
        <v>6.9561489946896551E-2</v>
      </c>
      <c r="R305" s="122">
        <v>7.3203114338632963E-3</v>
      </c>
      <c r="S305" s="122">
        <v>1.2678765162477932E-2</v>
      </c>
      <c r="T305" s="122">
        <v>0</v>
      </c>
      <c r="U305" s="122">
        <v>0</v>
      </c>
      <c r="V305" s="122">
        <v>0</v>
      </c>
      <c r="W305" s="122">
        <v>3.8070417239725721E-2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4.3062624166874978E-3</v>
      </c>
      <c r="I306" s="98">
        <v>4.9507839329683825E-3</v>
      </c>
      <c r="J306" s="98">
        <v>7.656292479634859E-3</v>
      </c>
      <c r="K306" s="98">
        <v>6.2555197095797745E-3</v>
      </c>
      <c r="L306" s="98">
        <v>7.1500962949627468E-3</v>
      </c>
      <c r="M306" s="98">
        <v>9.7479362401069643E-3</v>
      </c>
      <c r="N306" s="98">
        <v>3.8406929519770321E-3</v>
      </c>
      <c r="O306" s="98">
        <v>4.8895497303782662E-2</v>
      </c>
      <c r="P306" s="98">
        <v>4.4975697773815826E-2</v>
      </c>
      <c r="Q306" s="98">
        <v>1.2380798675026106E-2</v>
      </c>
      <c r="R306" s="98">
        <v>9.8483769675356968E-4</v>
      </c>
      <c r="S306" s="98">
        <v>2.6410845877074896E-3</v>
      </c>
      <c r="T306" s="98">
        <v>0</v>
      </c>
      <c r="U306" s="98">
        <v>0</v>
      </c>
      <c r="V306" s="98">
        <v>0</v>
      </c>
      <c r="W306" s="98">
        <v>1.1962250329336711E-2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7.2511230595604118E-2</v>
      </c>
      <c r="I307" s="33">
        <v>7.0908662141185907E-2</v>
      </c>
      <c r="J307" s="33">
        <v>0.11846435204334833</v>
      </c>
      <c r="K307" s="33">
        <v>0.13735321321251936</v>
      </c>
      <c r="L307" s="33">
        <v>0.11926514369483208</v>
      </c>
      <c r="M307" s="33">
        <v>0.12778738419999697</v>
      </c>
      <c r="N307" s="33">
        <v>0.11750539177673003</v>
      </c>
      <c r="O307" s="33">
        <v>0.18711259631356655</v>
      </c>
      <c r="P307" s="33">
        <v>0.16977268330561837</v>
      </c>
      <c r="Q307" s="33">
        <v>5.7180691271870449E-2</v>
      </c>
      <c r="R307" s="33">
        <v>6.3354737371097269E-3</v>
      </c>
      <c r="S307" s="33">
        <v>1.0037680574770443E-2</v>
      </c>
      <c r="T307" s="33">
        <v>0</v>
      </c>
      <c r="U307" s="33">
        <v>0</v>
      </c>
      <c r="V307" s="33">
        <v>0</v>
      </c>
      <c r="W307" s="33">
        <v>2.6108166910389009E-2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0.83868172209470171</v>
      </c>
      <c r="I309" s="117">
        <f t="shared" si="136"/>
        <v>0.80591650660587388</v>
      </c>
      <c r="J309" s="117">
        <f t="shared" si="136"/>
        <v>1.2990162282665034</v>
      </c>
      <c r="K309" s="117">
        <f t="shared" si="136"/>
        <v>1.2775916240576199</v>
      </c>
      <c r="L309" s="117">
        <f t="shared" si="136"/>
        <v>1.3282001800184415</v>
      </c>
      <c r="M309" s="117">
        <f t="shared" si="136"/>
        <v>1.3288072829104156</v>
      </c>
      <c r="N309" s="117">
        <f t="shared" si="136"/>
        <v>0.96981668384495556</v>
      </c>
      <c r="O309" s="117">
        <f t="shared" si="136"/>
        <v>2.1844654604199056</v>
      </c>
      <c r="P309" s="117">
        <f t="shared" si="136"/>
        <v>2.5898808925089178</v>
      </c>
      <c r="Q309" s="117">
        <f t="shared" si="136"/>
        <v>0.78851104413290896</v>
      </c>
      <c r="R309" s="117">
        <f t="shared" ref="R309:V309" si="137">R310+R313+R315+R324</f>
        <v>8.1379678308776626E-2</v>
      </c>
      <c r="S309" s="117">
        <f t="shared" si="137"/>
        <v>0.14709140474546128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0.32555634185389343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0.59499181268034917</v>
      </c>
      <c r="I310" s="122">
        <f t="shared" si="139"/>
        <v>0.58814377554892749</v>
      </c>
      <c r="J310" s="122">
        <f t="shared" si="139"/>
        <v>0.98339901840302357</v>
      </c>
      <c r="K310" s="122">
        <f t="shared" si="139"/>
        <v>0.83779973956485909</v>
      </c>
      <c r="L310" s="122">
        <f t="shared" si="139"/>
        <v>0.89476743781137047</v>
      </c>
      <c r="M310" s="122">
        <f t="shared" si="139"/>
        <v>0.8426924067685696</v>
      </c>
      <c r="N310" s="122">
        <f t="shared" si="139"/>
        <v>0.31780875196790059</v>
      </c>
      <c r="O310" s="122">
        <f t="shared" si="139"/>
        <v>1.4811278965206476</v>
      </c>
      <c r="P310" s="122">
        <f t="shared" si="139"/>
        <v>1.9766711652759372</v>
      </c>
      <c r="Q310" s="122">
        <f t="shared" si="139"/>
        <v>0.56280619235988183</v>
      </c>
      <c r="R310" s="122">
        <f t="shared" ref="R310:V310" si="140">SUM(R311:R312)</f>
        <v>5.3980361266833227E-2</v>
      </c>
      <c r="S310" s="122">
        <f t="shared" si="140"/>
        <v>9.1967862076844084E-2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0.19808414872042143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0.58158865833675211</v>
      </c>
      <c r="I311" s="98">
        <v>0.57570726765296809</v>
      </c>
      <c r="J311" s="98">
        <v>0.96255316086865728</v>
      </c>
      <c r="K311" s="98">
        <v>0.81919991648878465</v>
      </c>
      <c r="L311" s="98">
        <v>0.87599375968465187</v>
      </c>
      <c r="M311" s="98">
        <v>0.82506416236080482</v>
      </c>
      <c r="N311" s="98">
        <v>0.31188391215668448</v>
      </c>
      <c r="O311" s="98">
        <v>1.4508765253329292</v>
      </c>
      <c r="P311" s="98">
        <v>1.9351491713612234</v>
      </c>
      <c r="Q311" s="98">
        <v>0.55162823690028695</v>
      </c>
      <c r="R311" s="98">
        <v>5.291462171251634E-2</v>
      </c>
      <c r="S311" s="98">
        <v>9.0158617053436974E-2</v>
      </c>
      <c r="T311" s="98">
        <v>0</v>
      </c>
      <c r="U311" s="98">
        <v>0</v>
      </c>
      <c r="V311" s="98">
        <v>0</v>
      </c>
      <c r="W311" s="98">
        <v>0.19423122973809237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1.3403154343597084E-2</v>
      </c>
      <c r="I312" s="98">
        <v>1.243650789595944E-2</v>
      </c>
      <c r="J312" s="98">
        <v>2.0845857534366258E-2</v>
      </c>
      <c r="K312" s="98">
        <v>1.8599823076074454E-2</v>
      </c>
      <c r="L312" s="98">
        <v>1.8773678126718558E-2</v>
      </c>
      <c r="M312" s="98">
        <v>1.762824440776483E-2</v>
      </c>
      <c r="N312" s="98">
        <v>5.9248398112160833E-3</v>
      </c>
      <c r="O312" s="98">
        <v>3.0251371187718291E-2</v>
      </c>
      <c r="P312" s="98">
        <v>4.1521993914713784E-2</v>
      </c>
      <c r="Q312" s="98">
        <v>1.1177955459594885E-2</v>
      </c>
      <c r="R312" s="98">
        <v>1.0657395543168847E-3</v>
      </c>
      <c r="S312" s="98">
        <v>1.8092450234071084E-3</v>
      </c>
      <c r="T312" s="98">
        <v>0</v>
      </c>
      <c r="U312" s="98">
        <v>0</v>
      </c>
      <c r="V312" s="98">
        <v>0</v>
      </c>
      <c r="W312" s="98">
        <v>3.8529189823290583E-3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7.5023823563580949E-2</v>
      </c>
      <c r="I313" s="122">
        <f t="shared" si="142"/>
        <v>4.6254913052582468E-2</v>
      </c>
      <c r="J313" s="122">
        <f t="shared" si="142"/>
        <v>1.6915573611710547E-2</v>
      </c>
      <c r="K313" s="122">
        <f t="shared" si="142"/>
        <v>9.3089460102542931E-2</v>
      </c>
      <c r="L313" s="122">
        <f t="shared" si="142"/>
        <v>0.12411321790780866</v>
      </c>
      <c r="M313" s="122">
        <f t="shared" si="142"/>
        <v>0.1394305518318725</v>
      </c>
      <c r="N313" s="122">
        <f t="shared" si="142"/>
        <v>0.34404775148209515</v>
      </c>
      <c r="O313" s="122">
        <f t="shared" si="142"/>
        <v>0.15990809395580505</v>
      </c>
      <c r="P313" s="122">
        <f t="shared" si="142"/>
        <v>0.11500268339216997</v>
      </c>
      <c r="Q313" s="122">
        <f t="shared" si="142"/>
        <v>5.8555000431819791E-2</v>
      </c>
      <c r="R313" s="122">
        <f t="shared" si="142"/>
        <v>9.4524546424512579E-3</v>
      </c>
      <c r="S313" s="122">
        <f t="shared" si="142"/>
        <v>2.3946943798847542E-2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3.9942113984776519E-2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7.5023823563580949E-2</v>
      </c>
      <c r="I314" s="98">
        <v>4.6254913052582468E-2</v>
      </c>
      <c r="J314" s="98">
        <v>1.6915573611710547E-2</v>
      </c>
      <c r="K314" s="98">
        <v>9.3089460102542931E-2</v>
      </c>
      <c r="L314" s="98">
        <v>0.12411321790780866</v>
      </c>
      <c r="M314" s="98">
        <v>0.1394305518318725</v>
      </c>
      <c r="N314" s="98">
        <v>0.34404775148209515</v>
      </c>
      <c r="O314" s="98">
        <v>0.15990809395580505</v>
      </c>
      <c r="P314" s="98">
        <v>0.11500268339216997</v>
      </c>
      <c r="Q314" s="98">
        <v>5.8555000431819791E-2</v>
      </c>
      <c r="R314" s="98">
        <v>9.4524546424512579E-3</v>
      </c>
      <c r="S314" s="98">
        <v>2.3946943798847542E-2</v>
      </c>
      <c r="T314" s="98">
        <v>0</v>
      </c>
      <c r="U314" s="98">
        <v>0</v>
      </c>
      <c r="V314" s="98">
        <v>0</v>
      </c>
      <c r="W314" s="98">
        <v>3.9942113984776519E-2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0.11100120977079994</v>
      </c>
      <c r="I315" s="122">
        <v>0.11456043110854137</v>
      </c>
      <c r="J315" s="122">
        <v>0.20368675294493827</v>
      </c>
      <c r="K315" s="122">
        <v>0.23782229566267488</v>
      </c>
      <c r="L315" s="122">
        <v>0.21349335050610413</v>
      </c>
      <c r="M315" s="122">
        <v>0.24238965439507987</v>
      </c>
      <c r="N315" s="122">
        <v>0.21466503003175225</v>
      </c>
      <c r="O315" s="122">
        <v>0.3683314356908205</v>
      </c>
      <c r="P315" s="122">
        <v>0.33781113649800265</v>
      </c>
      <c r="Q315" s="122">
        <v>0.11427752310361908</v>
      </c>
      <c r="R315" s="122">
        <v>1.224189292214258E-2</v>
      </c>
      <c r="S315" s="122">
        <v>2.1330244692958047E-2</v>
      </c>
      <c r="T315" s="122">
        <v>0</v>
      </c>
      <c r="U315" s="122">
        <v>0</v>
      </c>
      <c r="V315" s="122">
        <v>0</v>
      </c>
      <c r="W315" s="122">
        <v>5.7247854949148531E-2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4.7591006430915215E-4</v>
      </c>
      <c r="I316" s="98">
        <v>1.8224855413924356E-4</v>
      </c>
      <c r="J316" s="98">
        <v>5.93112642044368E-4</v>
      </c>
      <c r="K316" s="98">
        <v>8.4272725655092258E-4</v>
      </c>
      <c r="L316" s="98">
        <v>7.9839398202307852E-4</v>
      </c>
      <c r="M316" s="98">
        <v>7.5134134789063881E-4</v>
      </c>
      <c r="N316" s="98">
        <v>5.9730053518177741E-4</v>
      </c>
      <c r="O316" s="98">
        <v>2.4895378563029452E-3</v>
      </c>
      <c r="P316" s="98">
        <v>2.2249213087261114E-3</v>
      </c>
      <c r="Q316" s="98">
        <v>4.226186269923313E-4</v>
      </c>
      <c r="R316" s="98">
        <v>0</v>
      </c>
      <c r="S316" s="98">
        <v>1.0889710997963121E-4</v>
      </c>
      <c r="T316" s="98">
        <v>0</v>
      </c>
      <c r="U316" s="98">
        <v>0</v>
      </c>
      <c r="V316" s="98">
        <v>0</v>
      </c>
      <c r="W316" s="98">
        <v>3.5072444896608172E-4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1.132118240456787E-4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2.1025427705999608E-5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9.2186396339679095E-5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3.6936750190004676E-2</v>
      </c>
      <c r="I320" s="101">
        <v>3.8004142924165014E-3</v>
      </c>
      <c r="J320" s="101">
        <v>1.6999389622298088E-2</v>
      </c>
      <c r="K320" s="101">
        <v>7.904130138138496E-2</v>
      </c>
      <c r="L320" s="101">
        <v>6.1998356119672381E-2</v>
      </c>
      <c r="M320" s="101">
        <v>8.9151566615071037E-2</v>
      </c>
      <c r="N320" s="101">
        <v>7.4752319378778201E-2</v>
      </c>
      <c r="O320" s="101">
        <v>0.12710354502089766</v>
      </c>
      <c r="P320" s="101">
        <v>8.861315382037839E-2</v>
      </c>
      <c r="Q320" s="101">
        <v>1.0289298324975079E-2</v>
      </c>
      <c r="R320" s="101">
        <v>2.285319301475212E-3</v>
      </c>
      <c r="S320" s="101">
        <v>4.7080880365175303E-3</v>
      </c>
      <c r="T320" s="101">
        <v>0</v>
      </c>
      <c r="U320" s="101">
        <v>0</v>
      </c>
      <c r="V320" s="101">
        <v>0</v>
      </c>
      <c r="W320" s="101">
        <v>2.1948805624892827E-2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7.3588549516486121E-2</v>
      </c>
      <c r="I321" s="104">
        <v>0.11057776826198563</v>
      </c>
      <c r="J321" s="104">
        <v>0.18609425068059582</v>
      </c>
      <c r="K321" s="104">
        <v>0.15793826702473901</v>
      </c>
      <c r="L321" s="104">
        <v>0.15069660040440869</v>
      </c>
      <c r="M321" s="104">
        <v>0.15248674643211821</v>
      </c>
      <c r="N321" s="104">
        <v>0.13931541011779225</v>
      </c>
      <c r="O321" s="104">
        <v>0.23862514098957421</v>
      </c>
      <c r="P321" s="104">
        <v>0.24697306136889818</v>
      </c>
      <c r="Q321" s="104">
        <v>0.10356560615165167</v>
      </c>
      <c r="R321" s="104">
        <v>9.956573620667368E-3</v>
      </c>
      <c r="S321" s="104">
        <v>1.6513259546460886E-2</v>
      </c>
      <c r="T321" s="104">
        <v>0</v>
      </c>
      <c r="U321" s="104">
        <v>0</v>
      </c>
      <c r="V321" s="104">
        <v>0</v>
      </c>
      <c r="W321" s="104">
        <v>3.4948324875289621E-2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1.493892684610441E-2</v>
      </c>
      <c r="I322" s="98">
        <v>2.27357400261959E-2</v>
      </c>
      <c r="J322" s="98">
        <v>3.7587608877551554E-2</v>
      </c>
      <c r="K322" s="98">
        <v>3.2184817977277902E-2</v>
      </c>
      <c r="L322" s="98">
        <v>3.0935632098735417E-2</v>
      </c>
      <c r="M322" s="98">
        <v>3.0618451496268243E-2</v>
      </c>
      <c r="N322" s="98">
        <v>2.3309633581076947E-2</v>
      </c>
      <c r="O322" s="98">
        <v>4.3579624310869265E-2</v>
      </c>
      <c r="P322" s="98">
        <v>4.4259580154956971E-2</v>
      </c>
      <c r="Q322" s="98">
        <v>1.7737875859006342E-2</v>
      </c>
      <c r="R322" s="98">
        <v>1.995586881889418E-3</v>
      </c>
      <c r="S322" s="98">
        <v>3.4099486887149318E-3</v>
      </c>
      <c r="T322" s="98">
        <v>0</v>
      </c>
      <c r="U322" s="98">
        <v>0</v>
      </c>
      <c r="V322" s="98">
        <v>0</v>
      </c>
      <c r="W322" s="98">
        <v>6.8744535373382867E-3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5.8649622670381714E-2</v>
      </c>
      <c r="I323" s="98">
        <v>8.7842028235789738E-2</v>
      </c>
      <c r="J323" s="98">
        <v>0.14850664180304426</v>
      </c>
      <c r="K323" s="98">
        <v>0.12575344904746111</v>
      </c>
      <c r="L323" s="98">
        <v>0.11976096830567326</v>
      </c>
      <c r="M323" s="98">
        <v>0.12186829493584997</v>
      </c>
      <c r="N323" s="98">
        <v>0.11600577653671529</v>
      </c>
      <c r="O323" s="98">
        <v>0.19504551667870496</v>
      </c>
      <c r="P323" s="98">
        <v>0.20271348121394123</v>
      </c>
      <c r="Q323" s="98">
        <v>8.5827730292645329E-2</v>
      </c>
      <c r="R323" s="98">
        <v>7.96098673877795E-3</v>
      </c>
      <c r="S323" s="98">
        <v>1.3103310857745952E-2</v>
      </c>
      <c r="T323" s="98">
        <v>0</v>
      </c>
      <c r="U323" s="98">
        <v>0</v>
      </c>
      <c r="V323" s="98">
        <v>0</v>
      </c>
      <c r="W323" s="98">
        <v>2.8073871337951337E-2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5.7664876079971623E-2</v>
      </c>
      <c r="I324" s="122">
        <v>5.6957386895822561E-2</v>
      </c>
      <c r="J324" s="122">
        <v>9.5014883306831249E-2</v>
      </c>
      <c r="K324" s="122">
        <v>0.10888012872754282</v>
      </c>
      <c r="L324" s="122">
        <v>9.5826173793158373E-2</v>
      </c>
      <c r="M324" s="122">
        <v>0.10429466991489374</v>
      </c>
      <c r="N324" s="122">
        <v>9.3295150363207596E-2</v>
      </c>
      <c r="O324" s="122">
        <v>0.1750980342526326</v>
      </c>
      <c r="P324" s="122">
        <v>0.16039590734280809</v>
      </c>
      <c r="Q324" s="122">
        <v>5.2872328237588258E-2</v>
      </c>
      <c r="R324" s="122">
        <v>5.7049694773495738E-3</v>
      </c>
      <c r="S324" s="122">
        <v>9.8463541768116277E-3</v>
      </c>
      <c r="T324" s="122">
        <v>0</v>
      </c>
      <c r="U324" s="122">
        <v>0</v>
      </c>
      <c r="V324" s="122">
        <v>0</v>
      </c>
      <c r="W324" s="122">
        <v>3.0282224199546983E-2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2.5593720424592855E-3</v>
      </c>
      <c r="I325" s="98">
        <v>2.9460340628053592E-3</v>
      </c>
      <c r="J325" s="98">
        <v>4.5614004838036163E-3</v>
      </c>
      <c r="K325" s="98">
        <v>3.7311160109637807E-3</v>
      </c>
      <c r="L325" s="98">
        <v>4.2693457837359294E-3</v>
      </c>
      <c r="M325" s="98">
        <v>5.8239417922862653E-3</v>
      </c>
      <c r="N325" s="98">
        <v>2.2946366947218457E-3</v>
      </c>
      <c r="O325" s="98">
        <v>2.9212801888309797E-2</v>
      </c>
      <c r="P325" s="98">
        <v>2.687090266598708E-2</v>
      </c>
      <c r="Q325" s="98">
        <v>7.3969555246676238E-3</v>
      </c>
      <c r="R325" s="98">
        <v>5.9057625208523159E-4</v>
      </c>
      <c r="S325" s="98">
        <v>1.5933406702284502E-3</v>
      </c>
      <c r="T325" s="98">
        <v>0</v>
      </c>
      <c r="U325" s="98">
        <v>0</v>
      </c>
      <c r="V325" s="98">
        <v>0</v>
      </c>
      <c r="W325" s="98">
        <v>7.4134697226446574E-3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5.510550403751234E-2</v>
      </c>
      <c r="I326" s="33">
        <v>5.4011352833017202E-2</v>
      </c>
      <c r="J326" s="33">
        <v>9.0453482823027634E-2</v>
      </c>
      <c r="K326" s="33">
        <v>0.10514901271657905</v>
      </c>
      <c r="L326" s="33">
        <v>9.1556828009422442E-2</v>
      </c>
      <c r="M326" s="33">
        <v>9.8470728122607473E-2</v>
      </c>
      <c r="N326" s="33">
        <v>9.1000513668485744E-2</v>
      </c>
      <c r="O326" s="33">
        <v>0.1458852323643228</v>
      </c>
      <c r="P326" s="33">
        <v>0.13352500467682102</v>
      </c>
      <c r="Q326" s="33">
        <v>4.5475372712920632E-2</v>
      </c>
      <c r="R326" s="33">
        <v>5.114393225264342E-3</v>
      </c>
      <c r="S326" s="33">
        <v>8.2530135065831782E-3</v>
      </c>
      <c r="T326" s="33">
        <v>0</v>
      </c>
      <c r="U326" s="33">
        <v>0</v>
      </c>
      <c r="V326" s="33">
        <v>0</v>
      </c>
      <c r="W326" s="33">
        <v>2.2868754476902325E-2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>
        <f t="shared" si="143"/>
        <v>0.66586883650479456</v>
      </c>
      <c r="I328" s="119">
        <f t="shared" si="143"/>
        <v>0.66507791351429824</v>
      </c>
      <c r="J328" s="119">
        <f t="shared" si="143"/>
        <v>0.64913178536106797</v>
      </c>
      <c r="K328" s="119">
        <f t="shared" si="143"/>
        <v>0.68885979387984031</v>
      </c>
      <c r="L328" s="119">
        <f t="shared" si="143"/>
        <v>0.70443832022102026</v>
      </c>
      <c r="M328" s="119">
        <f t="shared" si="143"/>
        <v>0.72572365625820678</v>
      </c>
      <c r="N328" s="119">
        <f t="shared" si="143"/>
        <v>0.97807254574714042</v>
      </c>
      <c r="O328" s="119">
        <f t="shared" si="143"/>
        <v>0.74510666143260651</v>
      </c>
      <c r="P328" s="119">
        <f t="shared" si="143"/>
        <v>0.75168475667138135</v>
      </c>
      <c r="Q328" s="119">
        <f t="shared" si="143"/>
        <v>0.80311156844007003</v>
      </c>
      <c r="R328" s="119">
        <f t="shared" ref="R328:V328" si="144">IF(R309=0,"",R309/R290)</f>
        <v>0.84319253191151766</v>
      </c>
      <c r="S328" s="119">
        <f t="shared" si="144"/>
        <v>0.88632391404955979</v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>
        <f t="shared" ref="W328" si="145">IF(W309=0,"",W309/W290)</f>
        <v>0.87596853343576098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>
        <f t="shared" si="146"/>
        <v>0.58940488487681519</v>
      </c>
      <c r="I329" s="124">
        <f t="shared" si="146"/>
        <v>0.59579791713014274</v>
      </c>
      <c r="J329" s="124">
        <f t="shared" si="146"/>
        <v>0.60293498373400289</v>
      </c>
      <c r="K329" s="124">
        <f t="shared" si="146"/>
        <v>0.61085415122838094</v>
      </c>
      <c r="L329" s="124">
        <f t="shared" si="146"/>
        <v>0.61881431738468784</v>
      </c>
      <c r="M329" s="124">
        <f t="shared" si="146"/>
        <v>0.63198491993378936</v>
      </c>
      <c r="N329" s="124">
        <f t="shared" si="146"/>
        <v>0.65083329175905358</v>
      </c>
      <c r="O329" s="124">
        <f t="shared" si="146"/>
        <v>0.67751763077240934</v>
      </c>
      <c r="P329" s="124">
        <f t="shared" si="146"/>
        <v>0.70771046990264175</v>
      </c>
      <c r="Q329" s="124">
        <f t="shared" si="146"/>
        <v>0.73232907903482614</v>
      </c>
      <c r="R329" s="124">
        <f t="shared" ref="R329:V329" si="147">IF(R310=0,"",R310/R291)</f>
        <v>0.74443849945573426</v>
      </c>
      <c r="S329" s="124">
        <f t="shared" si="147"/>
        <v>0.75307002163144154</v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>
        <f t="shared" ref="W329" si="148">IF(W310=0,"",W310/W291)</f>
        <v>0.77145230459844749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>
        <f t="shared" si="149"/>
        <v>0.6055042164504798</v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0.67299250335141625</v>
      </c>
      <c r="P330" s="111">
        <f t="shared" si="149"/>
        <v>0.7032996693083402</v>
      </c>
      <c r="Q330" s="111">
        <f t="shared" si="149"/>
        <v>0.72837837837837827</v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>
        <f t="shared" si="155"/>
        <v>2.5666239018542689</v>
      </c>
      <c r="I332" s="124">
        <f t="shared" si="155"/>
        <v>2.6402742232492735</v>
      </c>
      <c r="J332" s="124">
        <f t="shared" si="155"/>
        <v>2.7152737820292887</v>
      </c>
      <c r="K332" s="124">
        <f t="shared" si="155"/>
        <v>2.7921285893265022</v>
      </c>
      <c r="L332" s="124">
        <f t="shared" si="155"/>
        <v>2.8709637534303347</v>
      </c>
      <c r="M332" s="124">
        <f t="shared" si="155"/>
        <v>2.965124928408208</v>
      </c>
      <c r="N332" s="124">
        <f t="shared" si="155"/>
        <v>3.0789796135787664</v>
      </c>
      <c r="O332" s="124">
        <f t="shared" si="155"/>
        <v>3.214942371380789</v>
      </c>
      <c r="P332" s="124">
        <f t="shared" si="155"/>
        <v>3.362391054518592</v>
      </c>
      <c r="Q332" s="124">
        <f t="shared" si="155"/>
        <v>3.4891060326086354</v>
      </c>
      <c r="R332" s="124">
        <f t="shared" ref="R332:V332" si="156">IF(R313=0,"",R313/R294)</f>
        <v>3.5686017152642155</v>
      </c>
      <c r="S332" s="124">
        <f t="shared" si="156"/>
        <v>3.6318763754675061</v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>
        <f t="shared" ref="W332" si="157">IF(W313=0,"",W313/W294)</f>
        <v>3.8299921487112689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>
        <f t="shared" si="158"/>
        <v>2.5666239018542689</v>
      </c>
      <c r="I333" s="111">
        <f t="shared" si="158"/>
        <v>2.6402742232492735</v>
      </c>
      <c r="J333" s="111">
        <f t="shared" si="158"/>
        <v>2.7152737820292887</v>
      </c>
      <c r="K333" s="111">
        <f t="shared" si="158"/>
        <v>2.7921285893265022</v>
      </c>
      <c r="L333" s="111">
        <f t="shared" si="158"/>
        <v>2.8709637534303347</v>
      </c>
      <c r="M333" s="111">
        <f t="shared" si="158"/>
        <v>2.965124928408208</v>
      </c>
      <c r="N333" s="111">
        <f t="shared" si="158"/>
        <v>3.0789796135787664</v>
      </c>
      <c r="O333" s="111">
        <f t="shared" si="158"/>
        <v>3.214942371380789</v>
      </c>
      <c r="P333" s="111">
        <f t="shared" si="158"/>
        <v>3.362391054518592</v>
      </c>
      <c r="Q333" s="111">
        <f t="shared" si="158"/>
        <v>3.4891060326086354</v>
      </c>
      <c r="R333" s="111">
        <f t="shared" ref="R333:V333" si="159">IF(R314=0,"",R314/R295)</f>
        <v>3.5686017152642155</v>
      </c>
      <c r="S333" s="111">
        <f t="shared" si="159"/>
        <v>3.6318763754675061</v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>
        <f t="shared" ref="W333" si="160">IF(W314=0,"",W314/W295)</f>
        <v>3.8299921487112689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>
        <f t="shared" si="161"/>
        <v>0.77082595322789871</v>
      </c>
      <c r="I334" s="124">
        <f t="shared" si="161"/>
        <v>0.87296777971780837</v>
      </c>
      <c r="J334" s="124">
        <f t="shared" si="161"/>
        <v>0.85658591891945246</v>
      </c>
      <c r="K334" s="124">
        <f t="shared" si="161"/>
        <v>0.7767492796015758</v>
      </c>
      <c r="L334" s="124">
        <f t="shared" si="161"/>
        <v>0.79103889554079787</v>
      </c>
      <c r="M334" s="124">
        <f t="shared" si="161"/>
        <v>0.77429573604185298</v>
      </c>
      <c r="N334" s="124">
        <f t="shared" si="161"/>
        <v>0.79458010552611302</v>
      </c>
      <c r="O334" s="124">
        <f t="shared" si="161"/>
        <v>0.80090889761852413</v>
      </c>
      <c r="P334" s="124">
        <f t="shared" si="161"/>
        <v>0.83734084277877541</v>
      </c>
      <c r="Q334" s="124">
        <f t="shared" si="161"/>
        <v>0.90010009562559523</v>
      </c>
      <c r="R334" s="124">
        <f t="shared" ref="R334:V334" si="162">IF(R315=0,"",R315/R296)</f>
        <v>0.87235539599303691</v>
      </c>
      <c r="S334" s="124">
        <f t="shared" si="162"/>
        <v>0.86847816569742187</v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>
        <f t="shared" ref="W334" si="163">IF(W315=0,"",W315/W296)</f>
        <v>0.86234867600121312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>
        <f t="shared" si="164"/>
        <v>0.54947511054450759</v>
      </c>
      <c r="I335" s="111">
        <f t="shared" si="164"/>
        <v>0.55244569868284477</v>
      </c>
      <c r="J335" s="111">
        <f t="shared" si="164"/>
        <v>0.55595720640945145</v>
      </c>
      <c r="K335" s="111">
        <f t="shared" si="164"/>
        <v>0.56021085044317931</v>
      </c>
      <c r="L335" s="111">
        <f t="shared" si="164"/>
        <v>0.56526046450578848</v>
      </c>
      <c r="M335" s="111">
        <f t="shared" si="164"/>
        <v>0.57588098600704718</v>
      </c>
      <c r="N335" s="111">
        <f t="shared" si="164"/>
        <v>0.59358797679865838</v>
      </c>
      <c r="O335" s="111">
        <f t="shared" si="164"/>
        <v>0.61964658752192869</v>
      </c>
      <c r="P335" s="111">
        <f t="shared" si="164"/>
        <v>0.65139782682131286</v>
      </c>
      <c r="Q335" s="111">
        <f t="shared" si="164"/>
        <v>0.68022642672863465</v>
      </c>
      <c r="R335" s="111" t="str">
        <f t="shared" ref="R335:V335" si="165">IF(R316=0,"",R316/R297)</f>
        <v/>
      </c>
      <c r="S335" s="111">
        <f t="shared" si="165"/>
        <v>0.71843050032884603</v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>
        <f t="shared" ref="W335" si="166">IF(W316=0,"",W316/W297)</f>
        <v>0.76464372388783541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>
        <f t="shared" si="167"/>
        <v>0.89766787568707451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>
        <f t="shared" si="170"/>
        <v>0.61964658752192869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0.61400628973311688</v>
      </c>
      <c r="I339" s="112">
        <f t="shared" si="176"/>
        <v>0.61627322898168213</v>
      </c>
      <c r="J339" s="112">
        <f t="shared" si="176"/>
        <v>0.61879091846064882</v>
      </c>
      <c r="K339" s="112">
        <f t="shared" si="176"/>
        <v>0.62165751330973118</v>
      </c>
      <c r="L339" s="112">
        <f t="shared" si="176"/>
        <v>0.62490736657654999</v>
      </c>
      <c r="M339" s="112">
        <f t="shared" si="176"/>
        <v>0.63079233992305017</v>
      </c>
      <c r="N339" s="112">
        <f t="shared" si="176"/>
        <v>0.64030186753103879</v>
      </c>
      <c r="O339" s="112">
        <f t="shared" si="176"/>
        <v>0.65470478331219994</v>
      </c>
      <c r="P339" s="112">
        <f t="shared" si="176"/>
        <v>0.67344112783628773</v>
      </c>
      <c r="Q339" s="112">
        <f t="shared" si="176"/>
        <v>0.69182598793737782</v>
      </c>
      <c r="R339" s="112">
        <f t="shared" ref="R339:V339" si="177">IF(R320=0,"",R320/R301)</f>
        <v>0.70500527926086576</v>
      </c>
      <c r="S339" s="112">
        <f t="shared" si="177"/>
        <v>0.71805464278636877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0.76144391790230026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>
        <f t="shared" si="179"/>
        <v>0.88682407785039274</v>
      </c>
      <c r="I340" s="113">
        <f t="shared" si="179"/>
        <v>0.88650626696467583</v>
      </c>
      <c r="J340" s="113">
        <f t="shared" si="179"/>
        <v>0.88933813945064188</v>
      </c>
      <c r="K340" s="113">
        <f t="shared" si="179"/>
        <v>0.88966255391572502</v>
      </c>
      <c r="L340" s="113">
        <f t="shared" si="179"/>
        <v>0.89029816140908236</v>
      </c>
      <c r="M340" s="113">
        <f t="shared" si="179"/>
        <v>0.89483345001039383</v>
      </c>
      <c r="N340" s="113">
        <f t="shared" si="179"/>
        <v>0.91408368151982133</v>
      </c>
      <c r="O340" s="113">
        <f t="shared" si="179"/>
        <v>0.91214320440427432</v>
      </c>
      <c r="P340" s="113">
        <f t="shared" si="179"/>
        <v>0.92004787973699365</v>
      </c>
      <c r="Q340" s="113">
        <f t="shared" si="179"/>
        <v>0.9291149502505337</v>
      </c>
      <c r="R340" s="113">
        <f t="shared" ref="R340:V340" si="180">IF(R321=0,"",R321/R302)</f>
        <v>0.92262382270097865</v>
      </c>
      <c r="S340" s="113">
        <f t="shared" si="180"/>
        <v>0.9249995272840944</v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>
        <f t="shared" ref="W340" si="181">IF(W321=0,"",W321/W302)</f>
        <v>0.94195125719253048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>
        <f t="shared" si="182"/>
        <v>0.61400628973311688</v>
      </c>
      <c r="I341" s="111">
        <f t="shared" si="182"/>
        <v>0.61627322898168213</v>
      </c>
      <c r="J341" s="111">
        <f t="shared" si="182"/>
        <v>0.61879091846064871</v>
      </c>
      <c r="K341" s="111">
        <f t="shared" si="182"/>
        <v>0.62165751330973118</v>
      </c>
      <c r="L341" s="111">
        <f t="shared" si="182"/>
        <v>0.62490736657654999</v>
      </c>
      <c r="M341" s="111">
        <f t="shared" si="182"/>
        <v>0.63079233992305017</v>
      </c>
      <c r="N341" s="111">
        <f t="shared" si="182"/>
        <v>0.64030186753103879</v>
      </c>
      <c r="O341" s="111">
        <f t="shared" si="182"/>
        <v>0.65470478331219994</v>
      </c>
      <c r="P341" s="111">
        <f t="shared" si="182"/>
        <v>0.67344112783628773</v>
      </c>
      <c r="Q341" s="111">
        <f t="shared" si="182"/>
        <v>0.69182598793737782</v>
      </c>
      <c r="R341" s="111">
        <f t="shared" ref="R341:V341" si="183">IF(R322=0,"",R322/R303)</f>
        <v>0.70500527926086576</v>
      </c>
      <c r="S341" s="111">
        <f t="shared" si="183"/>
        <v>0.71805464278636877</v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>
        <f t="shared" ref="W341" si="184">IF(W322=0,"",W322/W303)</f>
        <v>0.76144391790230026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>
        <f t="shared" si="188"/>
        <v>0.750673756962423</v>
      </c>
      <c r="I343" s="124">
        <f t="shared" si="188"/>
        <v>0.75082787765343617</v>
      </c>
      <c r="J343" s="124">
        <f t="shared" si="188"/>
        <v>0.75336503128571086</v>
      </c>
      <c r="K343" s="124">
        <f t="shared" si="188"/>
        <v>0.75817205898338424</v>
      </c>
      <c r="L343" s="124">
        <f t="shared" si="188"/>
        <v>0.75802706857886881</v>
      </c>
      <c r="M343" s="124">
        <f t="shared" si="188"/>
        <v>0.75831189821754641</v>
      </c>
      <c r="N343" s="124">
        <f t="shared" si="188"/>
        <v>0.7688352745108108</v>
      </c>
      <c r="O343" s="124">
        <f t="shared" si="188"/>
        <v>0.74191537912478167</v>
      </c>
      <c r="P343" s="124">
        <f t="shared" si="188"/>
        <v>0.74690159030106296</v>
      </c>
      <c r="Q343" s="124">
        <f t="shared" si="188"/>
        <v>0.76008044505589445</v>
      </c>
      <c r="R343" s="124">
        <f t="shared" ref="R343:V343" si="189">IF(R324=0,"",R324/R305)</f>
        <v>0.77933425768728182</v>
      </c>
      <c r="S343" s="124">
        <f t="shared" si="189"/>
        <v>0.7766019837603223</v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>
        <f t="shared" ref="W343" si="190">IF(W324=0,"",W324/W305)</f>
        <v>0.79542664344503389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>
        <f t="shared" si="191"/>
        <v>0.5943372221212726</v>
      </c>
      <c r="I344" s="111">
        <f t="shared" si="191"/>
        <v>0.59506415603942164</v>
      </c>
      <c r="J344" s="111">
        <f t="shared" si="191"/>
        <v>0.5957714515134559</v>
      </c>
      <c r="K344" s="111">
        <f t="shared" si="191"/>
        <v>0.59645180323705271</v>
      </c>
      <c r="L344" s="111">
        <f t="shared" si="191"/>
        <v>0.59710325674126785</v>
      </c>
      <c r="M344" s="111">
        <f t="shared" si="191"/>
        <v>0.59745382497725064</v>
      </c>
      <c r="N344" s="111">
        <f t="shared" si="191"/>
        <v>0.59745382497725064</v>
      </c>
      <c r="O344" s="111">
        <f t="shared" si="191"/>
        <v>0.59745382497725064</v>
      </c>
      <c r="P344" s="111">
        <f t="shared" si="191"/>
        <v>0.59745382497725064</v>
      </c>
      <c r="Q344" s="111">
        <f t="shared" si="191"/>
        <v>0.59745382497725064</v>
      </c>
      <c r="R344" s="111">
        <f t="shared" ref="R344:V344" si="192">IF(R325=0,"",R325/R306)</f>
        <v>0.59966860938813971</v>
      </c>
      <c r="S344" s="111">
        <f t="shared" si="192"/>
        <v>0.60329028371313898</v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>
        <f t="shared" ref="W344" si="193">IF(W325=0,"",W325/W306)</f>
        <v>0.61973872127249852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>
        <f t="shared" si="194"/>
        <v>0.75995819661145048</v>
      </c>
      <c r="I345" s="45">
        <f t="shared" si="194"/>
        <v>0.76170317140486232</v>
      </c>
      <c r="J345" s="45">
        <f t="shared" si="194"/>
        <v>0.76355022639999759</v>
      </c>
      <c r="K345" s="45">
        <f t="shared" si="194"/>
        <v>0.76553733441887184</v>
      </c>
      <c r="L345" s="45">
        <f t="shared" si="194"/>
        <v>0.7676746547481812</v>
      </c>
      <c r="M345" s="45">
        <f t="shared" si="194"/>
        <v>0.7705825480275369</v>
      </c>
      <c r="N345" s="45">
        <f t="shared" si="194"/>
        <v>0.77443691980870333</v>
      </c>
      <c r="O345" s="45">
        <f t="shared" si="194"/>
        <v>0.77966548077739128</v>
      </c>
      <c r="P345" s="45">
        <f t="shared" si="194"/>
        <v>0.78649286844606414</v>
      </c>
      <c r="Q345" s="45">
        <f t="shared" si="194"/>
        <v>0.79529246151824418</v>
      </c>
      <c r="R345" s="45">
        <f t="shared" ref="R345:V345" si="195">IF(R326=0,"",R326/R307)</f>
        <v>0.80726295104137746</v>
      </c>
      <c r="S345" s="45">
        <f t="shared" si="195"/>
        <v>0.82220324158620883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>
        <f t="shared" ref="W345" si="196">IF(W326=0,"",W326/W307)</f>
        <v>0.87592340570652427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2.6451682667368317</v>
      </c>
      <c r="I347" s="117">
        <f t="shared" si="197"/>
        <v>2.5890262370426971</v>
      </c>
      <c r="J347" s="117">
        <f t="shared" si="197"/>
        <v>4.2769174217375658</v>
      </c>
      <c r="K347" s="117">
        <f t="shared" si="197"/>
        <v>3.5947453197671244</v>
      </c>
      <c r="L347" s="117">
        <f t="shared" si="197"/>
        <v>3.7930061382300311</v>
      </c>
      <c r="M347" s="117">
        <f t="shared" si="197"/>
        <v>3.5053140967508916</v>
      </c>
      <c r="N347" s="117">
        <f t="shared" si="197"/>
        <v>1.2872056874700639</v>
      </c>
      <c r="O347" s="117">
        <f t="shared" si="197"/>
        <v>5.835378696307262</v>
      </c>
      <c r="P347" s="117">
        <f t="shared" si="197"/>
        <v>7.397026711658115</v>
      </c>
      <c r="Q347" s="117">
        <f t="shared" si="197"/>
        <v>2.0351375840445551</v>
      </c>
      <c r="R347" s="117">
        <f t="shared" ref="R347:V347" si="198">R348+R351+R353+R362</f>
        <v>0.1913523142464098</v>
      </c>
      <c r="S347" s="117">
        <f t="shared" si="198"/>
        <v>0.32523367264830016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0.70098305310794351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2.631503507002777</v>
      </c>
      <c r="I348" s="122">
        <f t="shared" si="200"/>
        <v>2.5750753680504435</v>
      </c>
      <c r="J348" s="122">
        <f t="shared" si="200"/>
        <v>4.2538720552984488</v>
      </c>
      <c r="K348" s="122">
        <f t="shared" si="200"/>
        <v>3.5742448688813653</v>
      </c>
      <c r="L348" s="122">
        <f t="shared" si="200"/>
        <v>3.7703850353422923</v>
      </c>
      <c r="M348" s="122">
        <f t="shared" si="200"/>
        <v>3.4761145083162002</v>
      </c>
      <c r="N348" s="122">
        <f t="shared" si="200"/>
        <v>1.2744006786949762</v>
      </c>
      <c r="O348" s="122">
        <f t="shared" si="200"/>
        <v>5.6954992924802843</v>
      </c>
      <c r="P348" s="122">
        <f t="shared" si="200"/>
        <v>7.2691831271458076</v>
      </c>
      <c r="Q348" s="122">
        <f t="shared" si="200"/>
        <v>2.0007877427208527</v>
      </c>
      <c r="R348" s="122">
        <f t="shared" ref="R348:V348" si="201">SUM(R349:R350)</f>
        <v>0.18875050029261731</v>
      </c>
      <c r="S348" s="122">
        <f t="shared" si="201"/>
        <v>0.31785582312656985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0.66816856802714597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2.631503507002777</v>
      </c>
      <c r="I349" s="98">
        <v>2.5750753680504435</v>
      </c>
      <c r="J349" s="98">
        <v>4.2538720552984488</v>
      </c>
      <c r="K349" s="98">
        <v>3.5742448688813653</v>
      </c>
      <c r="L349" s="98">
        <v>3.7703850353422923</v>
      </c>
      <c r="M349" s="98">
        <v>3.4761145083162002</v>
      </c>
      <c r="N349" s="98">
        <v>1.2744006786949762</v>
      </c>
      <c r="O349" s="98">
        <v>5.6954992924802843</v>
      </c>
      <c r="P349" s="98">
        <v>7.2691831271458076</v>
      </c>
      <c r="Q349" s="98">
        <v>2.0007877427208527</v>
      </c>
      <c r="R349" s="98">
        <v>0.18875050029261731</v>
      </c>
      <c r="S349" s="98">
        <v>0.31785582312656985</v>
      </c>
      <c r="T349" s="98">
        <v>0</v>
      </c>
      <c r="U349" s="98">
        <v>0</v>
      </c>
      <c r="V349" s="98">
        <v>0</v>
      </c>
      <c r="W349" s="98">
        <v>0.66816856802714597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2.2881707982706353E-3</v>
      </c>
      <c r="I353" s="122">
        <v>8.715374826351928E-4</v>
      </c>
      <c r="J353" s="122">
        <v>2.818430900909768E-3</v>
      </c>
      <c r="K353" s="122">
        <v>3.9741760261957065E-3</v>
      </c>
      <c r="L353" s="122">
        <v>3.7314722688887025E-3</v>
      </c>
      <c r="M353" s="122">
        <v>3.4468003216911736E-3</v>
      </c>
      <c r="N353" s="122">
        <v>2.6583942134939102E-3</v>
      </c>
      <c r="O353" s="122">
        <v>1.0703817248635488E-2</v>
      </c>
      <c r="P353" s="122">
        <v>9.0236018540382715E-3</v>
      </c>
      <c r="Q353" s="122">
        <v>1.6413708234722013E-3</v>
      </c>
      <c r="R353" s="122">
        <v>0</v>
      </c>
      <c r="S353" s="122">
        <v>4.0044526913583361E-4</v>
      </c>
      <c r="T353" s="122">
        <v>0</v>
      </c>
      <c r="U353" s="122">
        <v>0</v>
      </c>
      <c r="V353" s="122">
        <v>0</v>
      </c>
      <c r="W353" s="122">
        <v>1.2117652334324251E-3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2.2881707982706353E-3</v>
      </c>
      <c r="I354" s="98">
        <v>8.715374826351928E-4</v>
      </c>
      <c r="J354" s="98">
        <v>2.818430900909768E-3</v>
      </c>
      <c r="K354" s="98">
        <v>3.9741760261957065E-3</v>
      </c>
      <c r="L354" s="98">
        <v>3.7314722688887025E-3</v>
      </c>
      <c r="M354" s="98">
        <v>3.4468003216911736E-3</v>
      </c>
      <c r="N354" s="98">
        <v>2.6583942134939102E-3</v>
      </c>
      <c r="O354" s="98">
        <v>1.0614175080611726E-2</v>
      </c>
      <c r="P354" s="98">
        <v>9.0236018540382715E-3</v>
      </c>
      <c r="Q354" s="98">
        <v>1.6413708234722013E-3</v>
      </c>
      <c r="R354" s="98">
        <v>0</v>
      </c>
      <c r="S354" s="98">
        <v>4.0044526913583361E-4</v>
      </c>
      <c r="T354" s="98">
        <v>0</v>
      </c>
      <c r="U354" s="98">
        <v>0</v>
      </c>
      <c r="V354" s="98">
        <v>0</v>
      </c>
      <c r="W354" s="98">
        <v>1.2117652334324251E-3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8.9642168023761808E-5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8.9642168023761808E-5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1.1376588935784134E-2</v>
      </c>
      <c r="I362" s="122">
        <v>1.307933150961833E-2</v>
      </c>
      <c r="J362" s="122">
        <v>2.0226935538206932E-2</v>
      </c>
      <c r="K362" s="122">
        <v>1.6526274859563289E-2</v>
      </c>
      <c r="L362" s="122">
        <v>1.8889630618850271E-2</v>
      </c>
      <c r="M362" s="122">
        <v>2.5752788113000382E-2</v>
      </c>
      <c r="N362" s="122">
        <v>1.0146614561593924E-2</v>
      </c>
      <c r="O362" s="122">
        <v>0.12917558657834216</v>
      </c>
      <c r="P362" s="122">
        <v>0.11881998265826905</v>
      </c>
      <c r="Q362" s="122">
        <v>3.2708470500230166E-2</v>
      </c>
      <c r="R362" s="122">
        <v>2.6018139537925108E-3</v>
      </c>
      <c r="S362" s="122">
        <v>6.9774042525944571E-3</v>
      </c>
      <c r="T362" s="122">
        <v>0</v>
      </c>
      <c r="U362" s="122">
        <v>0</v>
      </c>
      <c r="V362" s="122">
        <v>0</v>
      </c>
      <c r="W362" s="122">
        <v>3.1602719847365048E-2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1.1376588935784134E-2</v>
      </c>
      <c r="I363" s="98">
        <v>1.307933150961833E-2</v>
      </c>
      <c r="J363" s="98">
        <v>2.0226935538206932E-2</v>
      </c>
      <c r="K363" s="98">
        <v>1.6526274859563289E-2</v>
      </c>
      <c r="L363" s="98">
        <v>1.8889630618850271E-2</v>
      </c>
      <c r="M363" s="98">
        <v>2.5752788113000382E-2</v>
      </c>
      <c r="N363" s="98">
        <v>1.0146614561593924E-2</v>
      </c>
      <c r="O363" s="98">
        <v>0.12917558657834216</v>
      </c>
      <c r="P363" s="98">
        <v>0.11881998265826905</v>
      </c>
      <c r="Q363" s="98">
        <v>3.2708470500230166E-2</v>
      </c>
      <c r="R363" s="98">
        <v>2.6018139537925108E-3</v>
      </c>
      <c r="S363" s="98">
        <v>6.9774042525944571E-3</v>
      </c>
      <c r="T363" s="98">
        <v>0</v>
      </c>
      <c r="U363" s="98">
        <v>0</v>
      </c>
      <c r="V363" s="98">
        <v>0</v>
      </c>
      <c r="W363" s="98">
        <v>3.1602719847365048E-2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12247.770037401908</v>
      </c>
      <c r="I366" s="117">
        <f t="shared" si="204"/>
        <v>11411.172813460478</v>
      </c>
      <c r="J366" s="117">
        <f t="shared" si="204"/>
        <v>11308.787556952229</v>
      </c>
      <c r="K366" s="117">
        <f t="shared" si="204"/>
        <v>9629.2600363201382</v>
      </c>
      <c r="L366" s="117">
        <f t="shared" si="204"/>
        <v>10634.366306468084</v>
      </c>
      <c r="M366" s="117">
        <f t="shared" si="204"/>
        <v>9015.5150200347562</v>
      </c>
      <c r="N366" s="117">
        <f t="shared" si="204"/>
        <v>5301.99160744043</v>
      </c>
      <c r="O366" s="117">
        <f t="shared" si="204"/>
        <v>9421.452606100378</v>
      </c>
      <c r="P366" s="117">
        <f t="shared" si="204"/>
        <v>12246.457169077541</v>
      </c>
      <c r="Q366" s="117">
        <f t="shared" si="204"/>
        <v>10418.400763936374</v>
      </c>
      <c r="R366" s="117">
        <f t="shared" ref="R366:V366" si="205">R367+R370+R372+R381</f>
        <v>10021.919487456371</v>
      </c>
      <c r="S366" s="117">
        <f t="shared" si="205"/>
        <v>9948.8483993022091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8986.1216274656363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9816.2541463379239</v>
      </c>
      <c r="I367" s="122">
        <f t="shared" si="207"/>
        <v>9296.0249713047069</v>
      </c>
      <c r="J367" s="122">
        <f t="shared" si="207"/>
        <v>9217.0858230257454</v>
      </c>
      <c r="K367" s="122">
        <f t="shared" si="207"/>
        <v>7120.8918162450245</v>
      </c>
      <c r="L367" s="122">
        <f t="shared" si="207"/>
        <v>8155.3174606093562</v>
      </c>
      <c r="M367" s="122">
        <f t="shared" si="207"/>
        <v>6565.4150533509173</v>
      </c>
      <c r="N367" s="122">
        <f t="shared" si="207"/>
        <v>2611.0581634432674</v>
      </c>
      <c r="O367" s="122">
        <f t="shared" si="207"/>
        <v>7025.2711687624151</v>
      </c>
      <c r="P367" s="122">
        <f t="shared" si="207"/>
        <v>9927.6218479543768</v>
      </c>
      <c r="Q367" s="122">
        <f t="shared" si="207"/>
        <v>8154.9583722671796</v>
      </c>
      <c r="R367" s="122">
        <f t="shared" ref="R367:V367" si="208">SUM(R368:R369)</f>
        <v>7529.543623341794</v>
      </c>
      <c r="S367" s="122">
        <f t="shared" si="208"/>
        <v>7321.1400730298265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6208.3369683958617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9685.9207976623093</v>
      </c>
      <c r="I368" s="98">
        <v>9178.9103260982229</v>
      </c>
      <c r="J368" s="98">
        <v>9099.283430836882</v>
      </c>
      <c r="K368" s="98">
        <v>7024.3221991134415</v>
      </c>
      <c r="L368" s="98">
        <v>8049.4310025037612</v>
      </c>
      <c r="M368" s="98">
        <v>6478.6172199629809</v>
      </c>
      <c r="N368" s="98">
        <v>2579.3772958550176</v>
      </c>
      <c r="O368" s="98">
        <v>6928.0555161199272</v>
      </c>
      <c r="P368" s="98">
        <v>9780.0360321756107</v>
      </c>
      <c r="Q368" s="98">
        <v>8036.3455784760408</v>
      </c>
      <c r="R368" s="98">
        <v>7418.8779892640678</v>
      </c>
      <c r="S368" s="98">
        <v>7212.6786316781527</v>
      </c>
      <c r="T368" s="98">
        <v>0</v>
      </c>
      <c r="U368" s="98">
        <v>0</v>
      </c>
      <c r="V368" s="98">
        <v>0</v>
      </c>
      <c r="W368" s="98">
        <v>6115.1780333345587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130.33334867561379</v>
      </c>
      <c r="I369" s="98">
        <v>117.11464520648444</v>
      </c>
      <c r="J369" s="98">
        <v>117.80239218886277</v>
      </c>
      <c r="K369" s="98">
        <v>96.569617131583001</v>
      </c>
      <c r="L369" s="98">
        <v>105.88645810559497</v>
      </c>
      <c r="M369" s="98">
        <v>86.797833387936052</v>
      </c>
      <c r="N369" s="98">
        <v>31.680867588249679</v>
      </c>
      <c r="O369" s="98">
        <v>97.215652642487896</v>
      </c>
      <c r="P369" s="98">
        <v>147.58581577876566</v>
      </c>
      <c r="Q369" s="98">
        <v>118.61279379113915</v>
      </c>
      <c r="R369" s="98">
        <v>110.66563407772651</v>
      </c>
      <c r="S369" s="98">
        <v>108.46144135167356</v>
      </c>
      <c r="T369" s="98">
        <v>0</v>
      </c>
      <c r="U369" s="98">
        <v>0</v>
      </c>
      <c r="V369" s="98">
        <v>0</v>
      </c>
      <c r="W369" s="98">
        <v>93.158935061303424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284.24019654159395</v>
      </c>
      <c r="I370" s="122">
        <f t="shared" si="210"/>
        <v>164.97631179649605</v>
      </c>
      <c r="J370" s="122">
        <f t="shared" si="210"/>
        <v>35.205251202634678</v>
      </c>
      <c r="K370" s="122">
        <f t="shared" si="210"/>
        <v>173.09989019718114</v>
      </c>
      <c r="L370" s="122">
        <f t="shared" si="210"/>
        <v>243.82676694778226</v>
      </c>
      <c r="M370" s="122">
        <f t="shared" si="210"/>
        <v>231.53399833279673</v>
      </c>
      <c r="N370" s="122">
        <f t="shared" si="210"/>
        <v>597.49237031384382</v>
      </c>
      <c r="O370" s="122">
        <f t="shared" si="210"/>
        <v>159.84107282724204</v>
      </c>
      <c r="P370" s="122">
        <f t="shared" si="210"/>
        <v>121.56993154376438</v>
      </c>
      <c r="Q370" s="122">
        <f t="shared" si="210"/>
        <v>178.08157228580058</v>
      </c>
      <c r="R370" s="122">
        <f t="shared" si="210"/>
        <v>275.04782450796716</v>
      </c>
      <c r="S370" s="122">
        <f t="shared" si="210"/>
        <v>395.27288403359478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252.15512606959476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284.24019654159395</v>
      </c>
      <c r="I371" s="98">
        <f>RES_hhdet_in_fech!I29</f>
        <v>164.97631179649605</v>
      </c>
      <c r="J371" s="98">
        <f>RES_hhdet_in_fech!J29</f>
        <v>35.205251202634678</v>
      </c>
      <c r="K371" s="98">
        <f>RES_hhdet_in_fech!K29</f>
        <v>173.09989019718114</v>
      </c>
      <c r="L371" s="98">
        <f>RES_hhdet_in_fech!L29</f>
        <v>243.82676694778226</v>
      </c>
      <c r="M371" s="98">
        <f>RES_hhdet_in_fech!M29</f>
        <v>231.53399833279673</v>
      </c>
      <c r="N371" s="98">
        <f>RES_hhdet_in_fech!N29</f>
        <v>597.49237031384382</v>
      </c>
      <c r="O371" s="98">
        <f>RES_hhdet_in_fech!O29</f>
        <v>159.84107282724204</v>
      </c>
      <c r="P371" s="98">
        <f>RES_hhdet_in_fech!P29</f>
        <v>121.56993154376438</v>
      </c>
      <c r="Q371" s="98">
        <f>RES_hhdet_in_fech!Q29</f>
        <v>178.08157228580058</v>
      </c>
      <c r="R371" s="98">
        <f>RES_hhdet_in_fech!R29</f>
        <v>275.04782450796716</v>
      </c>
      <c r="S371" s="98">
        <f>RES_hhdet_in_fech!S29</f>
        <v>395.27288403359478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252.15512606959476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1400.2962265182512</v>
      </c>
      <c r="I372" s="122">
        <v>1235.8028195557008</v>
      </c>
      <c r="J372" s="122">
        <v>1343.7738900113632</v>
      </c>
      <c r="K372" s="122">
        <v>1589.6569174297133</v>
      </c>
      <c r="L372" s="122">
        <v>1522.2205070965354</v>
      </c>
      <c r="M372" s="122">
        <v>1541.3704659300392</v>
      </c>
      <c r="N372" s="122">
        <v>1444.5882160305082</v>
      </c>
      <c r="O372" s="122">
        <v>1477.9059547926297</v>
      </c>
      <c r="P372" s="122">
        <v>1433.9635338477908</v>
      </c>
      <c r="Q372" s="122">
        <v>1347.2220163884949</v>
      </c>
      <c r="R372" s="122">
        <v>1457.1921291081255</v>
      </c>
      <c r="S372" s="122">
        <v>1472.3630770861155</v>
      </c>
      <c r="T372" s="122">
        <v>0</v>
      </c>
      <c r="U372" s="122">
        <v>0</v>
      </c>
      <c r="V372" s="122">
        <v>0</v>
      </c>
      <c r="W372" s="122">
        <v>1605.1327502600338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2014.5895388894478</v>
      </c>
      <c r="I373" s="98">
        <v>1918.3339554393217</v>
      </c>
      <c r="J373" s="98">
        <v>2067.8749933305216</v>
      </c>
      <c r="K373" s="98">
        <v>2186.8815076354254</v>
      </c>
      <c r="L373" s="98">
        <v>2053.3281986753291</v>
      </c>
      <c r="M373" s="98">
        <v>1685.9386050415631</v>
      </c>
      <c r="N373" s="98">
        <v>1462.8423872457242</v>
      </c>
      <c r="O373" s="98">
        <v>2123.8884648008861</v>
      </c>
      <c r="P373" s="98">
        <v>1986.1775519541886</v>
      </c>
      <c r="Q373" s="98">
        <v>1806.4038821449651</v>
      </c>
      <c r="R373" s="98">
        <v>0</v>
      </c>
      <c r="S373" s="98">
        <v>1762.8335496382881</v>
      </c>
      <c r="T373" s="98">
        <v>0</v>
      </c>
      <c r="U373" s="98">
        <v>0</v>
      </c>
      <c r="V373" s="98">
        <v>0</v>
      </c>
      <c r="W373" s="98">
        <v>1778.137631966345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1466.7490608856615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394.62127145519366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1072.1277894304678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1757.8527992266627</v>
      </c>
      <c r="I377" s="101">
        <v>1749.2565081664713</v>
      </c>
      <c r="J377" s="101">
        <v>1857.5506498648026</v>
      </c>
      <c r="K377" s="101">
        <v>1984.843809950472</v>
      </c>
      <c r="L377" s="101">
        <v>1926.2711599062941</v>
      </c>
      <c r="M377" s="101">
        <v>1893.6624084146538</v>
      </c>
      <c r="N377" s="101">
        <v>1795.9648105097256</v>
      </c>
      <c r="O377" s="101">
        <v>1809.1612578864053</v>
      </c>
      <c r="P377" s="101">
        <v>1783.5733925768657</v>
      </c>
      <c r="Q377" s="101">
        <v>1747.1629333013734</v>
      </c>
      <c r="R377" s="101">
        <v>1795.2086762096317</v>
      </c>
      <c r="S377" s="101">
        <v>1773.3658448437291</v>
      </c>
      <c r="T377" s="101">
        <v>0</v>
      </c>
      <c r="U377" s="101">
        <v>0</v>
      </c>
      <c r="V377" s="101">
        <v>0</v>
      </c>
      <c r="W377" s="101">
        <v>1821.9433201326592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1216.9683797341359</v>
      </c>
      <c r="I378" s="104">
        <v>1216.996893796633</v>
      </c>
      <c r="J378" s="104">
        <v>1294.457821226945</v>
      </c>
      <c r="K378" s="104">
        <v>1388.4517851838416</v>
      </c>
      <c r="L378" s="104">
        <v>1352.9591994912598</v>
      </c>
      <c r="M378" s="104">
        <v>1334.5755034191643</v>
      </c>
      <c r="N378" s="104">
        <v>1256.2205769121454</v>
      </c>
      <c r="O378" s="104">
        <v>1295.7905047980357</v>
      </c>
      <c r="P378" s="104">
        <v>1304.0514456474259</v>
      </c>
      <c r="Q378" s="104">
        <v>1305.4990775794304</v>
      </c>
      <c r="R378" s="104">
        <v>1379.1883105462391</v>
      </c>
      <c r="S378" s="104">
        <v>1384.1391471785851</v>
      </c>
      <c r="T378" s="104">
        <v>0</v>
      </c>
      <c r="U378" s="104">
        <v>0</v>
      </c>
      <c r="V378" s="104">
        <v>0</v>
      </c>
      <c r="W378" s="104">
        <v>1467.6764254243803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356.82322001592729</v>
      </c>
      <c r="I379" s="98">
        <v>359.94757468402014</v>
      </c>
      <c r="J379" s="98">
        <v>375.77045730704873</v>
      </c>
      <c r="K379" s="98">
        <v>404.91942982273031</v>
      </c>
      <c r="L379" s="98">
        <v>395.69455248440073</v>
      </c>
      <c r="M379" s="98">
        <v>380.14569190136308</v>
      </c>
      <c r="N379" s="98">
        <v>300.05673486962326</v>
      </c>
      <c r="O379" s="98">
        <v>329.70048819950995</v>
      </c>
      <c r="P379" s="98">
        <v>319.27375704335884</v>
      </c>
      <c r="Q379" s="98">
        <v>300.28608331612207</v>
      </c>
      <c r="R379" s="98">
        <v>361.75670865626608</v>
      </c>
      <c r="S379" s="98">
        <v>368.195778674682</v>
      </c>
      <c r="T379" s="98">
        <v>0</v>
      </c>
      <c r="U379" s="98">
        <v>0</v>
      </c>
      <c r="V379" s="98">
        <v>0</v>
      </c>
      <c r="W379" s="98">
        <v>357.13518848433256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860.14515971820845</v>
      </c>
      <c r="I380" s="98">
        <v>857.04931911261292</v>
      </c>
      <c r="J380" s="98">
        <v>918.68736391989626</v>
      </c>
      <c r="K380" s="98">
        <v>983.5323553611114</v>
      </c>
      <c r="L380" s="98">
        <v>957.26464700685904</v>
      </c>
      <c r="M380" s="98">
        <v>954.42981151780145</v>
      </c>
      <c r="N380" s="98">
        <v>956.16384204252211</v>
      </c>
      <c r="O380" s="98">
        <v>966.09001659852584</v>
      </c>
      <c r="P380" s="98">
        <v>984.77768860406684</v>
      </c>
      <c r="Q380" s="98">
        <v>1005.2129942633084</v>
      </c>
      <c r="R380" s="98">
        <v>1017.4316018899731</v>
      </c>
      <c r="S380" s="98">
        <v>1015.9433685039029</v>
      </c>
      <c r="T380" s="98">
        <v>0</v>
      </c>
      <c r="U380" s="98">
        <v>0</v>
      </c>
      <c r="V380" s="98">
        <v>0</v>
      </c>
      <c r="W380" s="98">
        <v>1110.5412369400476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746.97946800414013</v>
      </c>
      <c r="I381" s="122">
        <v>714.36871080357446</v>
      </c>
      <c r="J381" s="122">
        <v>712.72259271248504</v>
      </c>
      <c r="K381" s="122">
        <v>745.61141244821999</v>
      </c>
      <c r="L381" s="122">
        <v>713.00157181441034</v>
      </c>
      <c r="M381" s="122">
        <v>677.19550242100286</v>
      </c>
      <c r="N381" s="122">
        <v>648.8528576528106</v>
      </c>
      <c r="O381" s="122">
        <v>758.43440971809093</v>
      </c>
      <c r="P381" s="122">
        <v>763.30185573160747</v>
      </c>
      <c r="Q381" s="122">
        <v>738.13880299489688</v>
      </c>
      <c r="R381" s="122">
        <v>760.13591049848333</v>
      </c>
      <c r="S381" s="122">
        <v>760.07236515267198</v>
      </c>
      <c r="T381" s="122">
        <v>0</v>
      </c>
      <c r="U381" s="122">
        <v>0</v>
      </c>
      <c r="V381" s="122">
        <v>0</v>
      </c>
      <c r="W381" s="122">
        <v>920.49678274014582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894.31842689420705</v>
      </c>
      <c r="I382" s="98">
        <v>928.67124420035952</v>
      </c>
      <c r="J382" s="98">
        <v>937.2913846121412</v>
      </c>
      <c r="K382" s="98">
        <v>826.72379798196346</v>
      </c>
      <c r="L382" s="98">
        <v>1026.6125914866266</v>
      </c>
      <c r="M382" s="98">
        <v>960.74998705461007</v>
      </c>
      <c r="N382" s="98">
        <v>301.80580426684378</v>
      </c>
      <c r="O382" s="98">
        <v>1095.673667905573</v>
      </c>
      <c r="P382" s="98">
        <v>1065.3103159052505</v>
      </c>
      <c r="Q382" s="98">
        <v>934.99148435424422</v>
      </c>
      <c r="R382" s="98">
        <v>881.05095486492417</v>
      </c>
      <c r="S382" s="98">
        <v>877.59467871537447</v>
      </c>
      <c r="T382" s="98">
        <v>0</v>
      </c>
      <c r="U382" s="98">
        <v>0</v>
      </c>
      <c r="V382" s="98">
        <v>0</v>
      </c>
      <c r="W382" s="98">
        <v>1189.0681310272305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739.74176476041737</v>
      </c>
      <c r="I383" s="33">
        <v>703.04155217561129</v>
      </c>
      <c r="J383" s="33">
        <v>701.85451567200266</v>
      </c>
      <c r="K383" s="33">
        <v>742.29454909925653</v>
      </c>
      <c r="L383" s="33">
        <v>700.1785063962127</v>
      </c>
      <c r="M383" s="33">
        <v>662.28488335381678</v>
      </c>
      <c r="N383" s="33">
        <v>674.19225770269861</v>
      </c>
      <c r="O383" s="33">
        <v>701.97403068605763</v>
      </c>
      <c r="P383" s="33">
        <v>709.9806928602452</v>
      </c>
      <c r="Q383" s="33">
        <v>705.9569421357254</v>
      </c>
      <c r="R383" s="33">
        <v>744.25817739985996</v>
      </c>
      <c r="S383" s="33">
        <v>734.20267348792606</v>
      </c>
      <c r="T383" s="33">
        <v>0</v>
      </c>
      <c r="U383" s="33">
        <v>0</v>
      </c>
      <c r="V383" s="33">
        <v>0</v>
      </c>
      <c r="W383" s="33">
        <v>834.17027793358295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8155.4083845830946</v>
      </c>
      <c r="I385" s="117">
        <f t="shared" si="211"/>
        <v>7589.319005527379</v>
      </c>
      <c r="J385" s="117">
        <f t="shared" si="211"/>
        <v>7340.8934571134287</v>
      </c>
      <c r="K385" s="117">
        <f t="shared" si="211"/>
        <v>6633.2100838348742</v>
      </c>
      <c r="L385" s="117">
        <f t="shared" si="211"/>
        <v>7491.2551375433941</v>
      </c>
      <c r="M385" s="117">
        <f t="shared" si="211"/>
        <v>6542.7725233904057</v>
      </c>
      <c r="N385" s="117">
        <f t="shared" si="211"/>
        <v>5185.7324290192337</v>
      </c>
      <c r="O385" s="117">
        <f t="shared" si="211"/>
        <v>7019.9870971769833</v>
      </c>
      <c r="P385" s="117">
        <f t="shared" si="211"/>
        <v>9205.4751772245472</v>
      </c>
      <c r="Q385" s="117">
        <f t="shared" si="211"/>
        <v>8367.138178162164</v>
      </c>
      <c r="R385" s="117">
        <f t="shared" ref="R385:V385" si="212">R386+R389+R391+R400</f>
        <v>8450.4076672417159</v>
      </c>
      <c r="S385" s="117">
        <f t="shared" si="212"/>
        <v>8817.9022535552322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7871.5597832864478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5785.7481450438636</v>
      </c>
      <c r="I386" s="122">
        <f t="shared" si="214"/>
        <v>5538.5523154931388</v>
      </c>
      <c r="J386" s="122">
        <f t="shared" si="214"/>
        <v>5557.3034907809351</v>
      </c>
      <c r="K386" s="122">
        <f t="shared" si="214"/>
        <v>4349.8263264014786</v>
      </c>
      <c r="L386" s="122">
        <f t="shared" si="214"/>
        <v>5046.6272074424051</v>
      </c>
      <c r="M386" s="122">
        <f t="shared" si="214"/>
        <v>4149.2433068240753</v>
      </c>
      <c r="N386" s="122">
        <f t="shared" si="214"/>
        <v>1699.3635794881302</v>
      </c>
      <c r="O386" s="122">
        <f t="shared" si="214"/>
        <v>4759.7450777936256</v>
      </c>
      <c r="P386" s="122">
        <f t="shared" si="214"/>
        <v>7025.8819230315257</v>
      </c>
      <c r="Q386" s="122">
        <f t="shared" si="214"/>
        <v>5972.1131543297679</v>
      </c>
      <c r="R386" s="122">
        <f t="shared" ref="R386:V386" si="215">SUM(R387:R388)</f>
        <v>5605.2821565470567</v>
      </c>
      <c r="S386" s="122">
        <f t="shared" si="215"/>
        <v>5513.3311131633855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4789.4358619927261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5655.4147963682499</v>
      </c>
      <c r="I387" s="98">
        <v>5421.4376702866548</v>
      </c>
      <c r="J387" s="98">
        <v>5439.5010985920726</v>
      </c>
      <c r="K387" s="98">
        <v>4253.2567092698955</v>
      </c>
      <c r="L387" s="98">
        <v>4940.74074933681</v>
      </c>
      <c r="M387" s="98">
        <v>4062.4454734361393</v>
      </c>
      <c r="N387" s="98">
        <v>1667.6827118998806</v>
      </c>
      <c r="O387" s="98">
        <v>4662.5294251511377</v>
      </c>
      <c r="P387" s="98">
        <v>6878.2961072527596</v>
      </c>
      <c r="Q387" s="98">
        <v>5853.5003605386291</v>
      </c>
      <c r="R387" s="98">
        <v>5494.6165224693304</v>
      </c>
      <c r="S387" s="98">
        <v>5404.8696718117117</v>
      </c>
      <c r="T387" s="98">
        <v>0</v>
      </c>
      <c r="U387" s="98">
        <v>0</v>
      </c>
      <c r="V387" s="98">
        <v>0</v>
      </c>
      <c r="W387" s="98">
        <v>4696.2769269314231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130.33334867561379</v>
      </c>
      <c r="I388" s="98">
        <v>117.11464520648444</v>
      </c>
      <c r="J388" s="98">
        <v>117.80239218886277</v>
      </c>
      <c r="K388" s="98">
        <v>96.569617131583001</v>
      </c>
      <c r="L388" s="98">
        <v>105.88645810559497</v>
      </c>
      <c r="M388" s="98">
        <v>86.797833387936052</v>
      </c>
      <c r="N388" s="98">
        <v>31.680867588249679</v>
      </c>
      <c r="O388" s="98">
        <v>97.215652642487896</v>
      </c>
      <c r="P388" s="98">
        <v>147.58581577876566</v>
      </c>
      <c r="Q388" s="98">
        <v>118.61279379113915</v>
      </c>
      <c r="R388" s="98">
        <v>110.66563407772651</v>
      </c>
      <c r="S388" s="98">
        <v>108.46144135167356</v>
      </c>
      <c r="T388" s="98">
        <v>0</v>
      </c>
      <c r="U388" s="98">
        <v>0</v>
      </c>
      <c r="V388" s="98">
        <v>0</v>
      </c>
      <c r="W388" s="98">
        <v>93.158935061303424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729.53768231141009</v>
      </c>
      <c r="I389" s="122">
        <f t="shared" si="217"/>
        <v>435.58270348302352</v>
      </c>
      <c r="J389" s="122">
        <f t="shared" si="217"/>
        <v>95.591895580269025</v>
      </c>
      <c r="K389" s="122">
        <f t="shared" si="217"/>
        <v>483.31715222882775</v>
      </c>
      <c r="L389" s="122">
        <f t="shared" si="217"/>
        <v>700.01781002318853</v>
      </c>
      <c r="M389" s="122">
        <f t="shared" si="217"/>
        <v>686.52723023060003</v>
      </c>
      <c r="N389" s="122">
        <f t="shared" si="217"/>
        <v>1839.6668274651802</v>
      </c>
      <c r="O389" s="122">
        <f t="shared" si="217"/>
        <v>513.87983771926292</v>
      </c>
      <c r="P389" s="122">
        <f t="shared" si="217"/>
        <v>408.76565032119095</v>
      </c>
      <c r="Q389" s="122">
        <f t="shared" si="217"/>
        <v>621.34548815881772</v>
      </c>
      <c r="R389" s="122">
        <f t="shared" si="217"/>
        <v>981.53613831882262</v>
      </c>
      <c r="S389" s="122">
        <f t="shared" si="217"/>
        <v>1435.5822493845201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965.75215310384806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729.53768231141009</v>
      </c>
      <c r="I390" s="98">
        <f>RES_hhdet_in_tesh!I29</f>
        <v>435.58270348302352</v>
      </c>
      <c r="J390" s="98">
        <f>RES_hhdet_in_tesh!J29</f>
        <v>95.591895580269025</v>
      </c>
      <c r="K390" s="98">
        <f>RES_hhdet_in_tesh!K29</f>
        <v>483.31715222882775</v>
      </c>
      <c r="L390" s="98">
        <f>RES_hhdet_in_tesh!L29</f>
        <v>700.01781002318853</v>
      </c>
      <c r="M390" s="98">
        <f>RES_hhdet_in_tesh!M29</f>
        <v>686.52723023060003</v>
      </c>
      <c r="N390" s="98">
        <f>RES_hhdet_in_tesh!N29</f>
        <v>1839.6668274651802</v>
      </c>
      <c r="O390" s="98">
        <f>RES_hhdet_in_tesh!O29</f>
        <v>513.87983771926292</v>
      </c>
      <c r="P390" s="98">
        <f>RES_hhdet_in_tesh!P29</f>
        <v>408.76565032119095</v>
      </c>
      <c r="Q390" s="98">
        <f>RES_hhdet_in_tesh!Q29</f>
        <v>621.34548815881772</v>
      </c>
      <c r="R390" s="98">
        <f>RES_hhdet_in_tesh!R29</f>
        <v>981.53613831882262</v>
      </c>
      <c r="S390" s="98">
        <f>RES_hhdet_in_tesh!S29</f>
        <v>1435.5822493845201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965.75215310384806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1079.3846736073606</v>
      </c>
      <c r="I391" s="122">
        <v>1078.8160435565476</v>
      </c>
      <c r="J391" s="122">
        <v>1151.0577923953508</v>
      </c>
      <c r="K391" s="122">
        <v>1234.7648654271914</v>
      </c>
      <c r="L391" s="122">
        <v>1204.1356287031965</v>
      </c>
      <c r="M391" s="122">
        <v>1193.4765794304737</v>
      </c>
      <c r="N391" s="122">
        <v>1147.8410571353004</v>
      </c>
      <c r="O391" s="122">
        <v>1183.6680290368176</v>
      </c>
      <c r="P391" s="122">
        <v>1200.7162339461402</v>
      </c>
      <c r="Q391" s="122">
        <v>1212.6346657801914</v>
      </c>
      <c r="R391" s="122">
        <v>1271.1894168260555</v>
      </c>
      <c r="S391" s="122">
        <v>1278.7151844283612</v>
      </c>
      <c r="T391" s="122">
        <v>0</v>
      </c>
      <c r="U391" s="122">
        <v>0</v>
      </c>
      <c r="V391" s="122">
        <v>0</v>
      </c>
      <c r="W391" s="122">
        <v>1384.1841019929259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1106.966809583088</v>
      </c>
      <c r="I392" s="98">
        <v>1059.7753423197014</v>
      </c>
      <c r="J392" s="98">
        <v>1149.6500044960001</v>
      </c>
      <c r="K392" s="98">
        <v>1225.1147492109037</v>
      </c>
      <c r="L392" s="98">
        <v>1160.6652513660504</v>
      </c>
      <c r="M392" s="98">
        <v>970.89998621868108</v>
      </c>
      <c r="N392" s="98">
        <v>868.32565302050887</v>
      </c>
      <c r="O392" s="98">
        <v>1316.0602394910568</v>
      </c>
      <c r="P392" s="98">
        <v>1293.7917410242339</v>
      </c>
      <c r="Q392" s="98">
        <v>1228.7636579802033</v>
      </c>
      <c r="R392" s="98">
        <v>0</v>
      </c>
      <c r="S392" s="98">
        <v>1266.473389063111</v>
      </c>
      <c r="T392" s="98">
        <v>0</v>
      </c>
      <c r="U392" s="98">
        <v>0</v>
      </c>
      <c r="V392" s="98">
        <v>0</v>
      </c>
      <c r="W392" s="98">
        <v>1359.6417804918435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1316.6535136512432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244.52572422077543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1072.1277894304678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1079.3326751501368</v>
      </c>
      <c r="I396" s="101">
        <v>1078.0199566049732</v>
      </c>
      <c r="J396" s="101">
        <v>1149.435472717016</v>
      </c>
      <c r="K396" s="101">
        <v>1233.8930672020228</v>
      </c>
      <c r="L396" s="101">
        <v>1203.7410378493987</v>
      </c>
      <c r="M396" s="101">
        <v>1194.5077416281986</v>
      </c>
      <c r="N396" s="101">
        <v>1149.9596221894055</v>
      </c>
      <c r="O396" s="101">
        <v>1184.4665293213459</v>
      </c>
      <c r="P396" s="101">
        <v>1201.1316770757583</v>
      </c>
      <c r="Q396" s="101">
        <v>1208.7327224187895</v>
      </c>
      <c r="R396" s="101">
        <v>1265.6315941027008</v>
      </c>
      <c r="S396" s="101">
        <v>1273.3735782488111</v>
      </c>
      <c r="T396" s="101">
        <v>0</v>
      </c>
      <c r="U396" s="101">
        <v>0</v>
      </c>
      <c r="V396" s="101">
        <v>0</v>
      </c>
      <c r="W396" s="101">
        <v>1387.3076598777368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1079.2368611308116</v>
      </c>
      <c r="I397" s="104">
        <v>1078.8753732272592</v>
      </c>
      <c r="J397" s="104">
        <v>1151.2107103273029</v>
      </c>
      <c r="K397" s="104">
        <v>1235.2535611955043</v>
      </c>
      <c r="L397" s="104">
        <v>1204.5370877685725</v>
      </c>
      <c r="M397" s="104">
        <v>1194.2228020239293</v>
      </c>
      <c r="N397" s="104">
        <v>1148.2907297448078</v>
      </c>
      <c r="O397" s="104">
        <v>1181.9465032831124</v>
      </c>
      <c r="P397" s="104">
        <v>1199.7897676358753</v>
      </c>
      <c r="Q397" s="104">
        <v>1212.95871051733</v>
      </c>
      <c r="R397" s="104">
        <v>1272.4719913006759</v>
      </c>
      <c r="S397" s="104">
        <v>1280.3280568356006</v>
      </c>
      <c r="T397" s="104">
        <v>0</v>
      </c>
      <c r="U397" s="104">
        <v>0</v>
      </c>
      <c r="V397" s="104">
        <v>0</v>
      </c>
      <c r="W397" s="104">
        <v>1382.4796540803343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219.09170141260316</v>
      </c>
      <c r="I398" s="98">
        <v>221.82605411464621</v>
      </c>
      <c r="J398" s="98">
        <v>232.52334640740668</v>
      </c>
      <c r="K398" s="98">
        <v>251.72120583439272</v>
      </c>
      <c r="L398" s="98">
        <v>247.27244076171334</v>
      </c>
      <c r="M398" s="98">
        <v>239.79299050612772</v>
      </c>
      <c r="N398" s="98">
        <v>192.12688770228553</v>
      </c>
      <c r="O398" s="98">
        <v>215.85648668458671</v>
      </c>
      <c r="P398" s="98">
        <v>215.0120790318085</v>
      </c>
      <c r="Q398" s="98">
        <v>207.74571625402191</v>
      </c>
      <c r="R398" s="98">
        <v>255.04038941070255</v>
      </c>
      <c r="S398" s="98">
        <v>264.3846883316977</v>
      </c>
      <c r="T398" s="98">
        <v>0</v>
      </c>
      <c r="U398" s="98">
        <v>0</v>
      </c>
      <c r="V398" s="98">
        <v>0</v>
      </c>
      <c r="W398" s="98">
        <v>271.93841714028667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860.14515971820845</v>
      </c>
      <c r="I399" s="98">
        <v>857.04931911261292</v>
      </c>
      <c r="J399" s="98">
        <v>918.68736391989626</v>
      </c>
      <c r="K399" s="98">
        <v>983.5323553611114</v>
      </c>
      <c r="L399" s="98">
        <v>957.26464700685904</v>
      </c>
      <c r="M399" s="98">
        <v>954.42981151780145</v>
      </c>
      <c r="N399" s="98">
        <v>956.16384204252211</v>
      </c>
      <c r="O399" s="98">
        <v>966.09001659852584</v>
      </c>
      <c r="P399" s="98">
        <v>984.77768860406684</v>
      </c>
      <c r="Q399" s="98">
        <v>1005.2129942633084</v>
      </c>
      <c r="R399" s="98">
        <v>1017.4316018899731</v>
      </c>
      <c r="S399" s="98">
        <v>1015.9433685039029</v>
      </c>
      <c r="T399" s="98">
        <v>0</v>
      </c>
      <c r="U399" s="98">
        <v>0</v>
      </c>
      <c r="V399" s="98">
        <v>0</v>
      </c>
      <c r="W399" s="98">
        <v>1110.5412369400476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560.73788362045991</v>
      </c>
      <c r="I400" s="122">
        <v>536.36794299466908</v>
      </c>
      <c r="J400" s="122">
        <v>536.94027835687439</v>
      </c>
      <c r="K400" s="122">
        <v>565.30173977737638</v>
      </c>
      <c r="L400" s="122">
        <v>540.4744913746033</v>
      </c>
      <c r="M400" s="122">
        <v>513.52540690525575</v>
      </c>
      <c r="N400" s="122">
        <v>498.86096493062274</v>
      </c>
      <c r="O400" s="122">
        <v>562.6941526272775</v>
      </c>
      <c r="P400" s="122">
        <v>570.11136992569016</v>
      </c>
      <c r="Q400" s="122">
        <v>561.04486989338648</v>
      </c>
      <c r="R400" s="122">
        <v>592.39995554978157</v>
      </c>
      <c r="S400" s="122">
        <v>590.27370657896518</v>
      </c>
      <c r="T400" s="122">
        <v>0</v>
      </c>
      <c r="U400" s="122">
        <v>0</v>
      </c>
      <c r="V400" s="122">
        <v>0</v>
      </c>
      <c r="W400" s="122">
        <v>732.18766619694691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531.5267295321695</v>
      </c>
      <c r="I401" s="98">
        <v>552.61897016816647</v>
      </c>
      <c r="J401" s="98">
        <v>558.41144870143216</v>
      </c>
      <c r="K401" s="98">
        <v>493.10090008532694</v>
      </c>
      <c r="L401" s="98">
        <v>612.99372178825752</v>
      </c>
      <c r="M401" s="98">
        <v>574.00375461262092</v>
      </c>
      <c r="N401" s="98">
        <v>180.31503215956124</v>
      </c>
      <c r="O401" s="98">
        <v>654.61442381703841</v>
      </c>
      <c r="P401" s="98">
        <v>636.47372302531517</v>
      </c>
      <c r="Q401" s="98">
        <v>558.61423864860046</v>
      </c>
      <c r="R401" s="98">
        <v>528.33860090394182</v>
      </c>
      <c r="S401" s="98">
        <v>529.44434270733927</v>
      </c>
      <c r="T401" s="98">
        <v>0</v>
      </c>
      <c r="U401" s="98">
        <v>0</v>
      </c>
      <c r="V401" s="98">
        <v>0</v>
      </c>
      <c r="W401" s="98">
        <v>736.91156302869535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562.17281750549864</v>
      </c>
      <c r="I402" s="33">
        <v>535.50897992156013</v>
      </c>
      <c r="J402" s="33">
        <v>535.90117434121828</v>
      </c>
      <c r="K402" s="33">
        <v>568.25419047110324</v>
      </c>
      <c r="L402" s="33">
        <v>537.50929315980966</v>
      </c>
      <c r="M402" s="33">
        <v>510.3451729349041</v>
      </c>
      <c r="N402" s="33">
        <v>522.11937541415352</v>
      </c>
      <c r="O402" s="33">
        <v>547.30492012808838</v>
      </c>
      <c r="P402" s="33">
        <v>558.3947516689783</v>
      </c>
      <c r="Q402" s="33">
        <v>561.44223423701374</v>
      </c>
      <c r="R402" s="33">
        <v>600.81205262448793</v>
      </c>
      <c r="S402" s="33">
        <v>603.66381812303371</v>
      </c>
      <c r="T402" s="33">
        <v>0</v>
      </c>
      <c r="U402" s="33">
        <v>0</v>
      </c>
      <c r="V402" s="33">
        <v>0</v>
      </c>
      <c r="W402" s="33">
        <v>730.66927078674189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2211.6791527899932</v>
      </c>
      <c r="I404" s="117">
        <f t="shared" si="218"/>
        <v>2096.3775198726289</v>
      </c>
      <c r="J404" s="117">
        <f t="shared" si="218"/>
        <v>2078.1911670250561</v>
      </c>
      <c r="K404" s="117">
        <f t="shared" si="218"/>
        <v>1604.7970177531806</v>
      </c>
      <c r="L404" s="117">
        <f t="shared" si="218"/>
        <v>1839.4792134966203</v>
      </c>
      <c r="M404" s="117">
        <f t="shared" si="218"/>
        <v>1484.0449181841204</v>
      </c>
      <c r="N404" s="117">
        <f t="shared" si="218"/>
        <v>591.81870688278809</v>
      </c>
      <c r="O404" s="117">
        <f t="shared" si="218"/>
        <v>1612.4284875123685</v>
      </c>
      <c r="P404" s="117">
        <f t="shared" si="218"/>
        <v>2260.704985225585</v>
      </c>
      <c r="Q404" s="117">
        <f t="shared" si="218"/>
        <v>1856.8773577048858</v>
      </c>
      <c r="R404" s="117">
        <f t="shared" ref="R404:V404" si="219">R405+R408+R410+R419</f>
        <v>1708.502805771516</v>
      </c>
      <c r="S404" s="117">
        <f t="shared" si="219"/>
        <v>1676.4622301458771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1457.345224756639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2200.2537683969708</v>
      </c>
      <c r="I405" s="122">
        <f t="shared" si="221"/>
        <v>2085.0812696764724</v>
      </c>
      <c r="J405" s="122">
        <f t="shared" si="221"/>
        <v>2066.9932241489059</v>
      </c>
      <c r="K405" s="122">
        <f t="shared" si="221"/>
        <v>1595.6450307506095</v>
      </c>
      <c r="L405" s="122">
        <f t="shared" si="221"/>
        <v>1828.5087465287547</v>
      </c>
      <c r="M405" s="122">
        <f t="shared" si="221"/>
        <v>1471.682687686791</v>
      </c>
      <c r="N405" s="122">
        <f t="shared" si="221"/>
        <v>585.93134652642584</v>
      </c>
      <c r="O405" s="122">
        <f t="shared" si="221"/>
        <v>1573.7770910418028</v>
      </c>
      <c r="P405" s="122">
        <f t="shared" si="221"/>
        <v>2221.6329850690122</v>
      </c>
      <c r="Q405" s="122">
        <f t="shared" si="221"/>
        <v>1825.5362616066172</v>
      </c>
      <c r="R405" s="122">
        <f t="shared" ref="R405:V405" si="222">SUM(R406:R407)</f>
        <v>1685.2723240412258</v>
      </c>
      <c r="S405" s="122">
        <f t="shared" si="222"/>
        <v>1638.4320779720097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1389.1238420522784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2200.2537683969708</v>
      </c>
      <c r="I406" s="98">
        <v>2085.0812696764724</v>
      </c>
      <c r="J406" s="98">
        <v>2066.9932241489059</v>
      </c>
      <c r="K406" s="98">
        <v>1595.6450307506095</v>
      </c>
      <c r="L406" s="98">
        <v>1828.5087465287547</v>
      </c>
      <c r="M406" s="98">
        <v>1471.682687686791</v>
      </c>
      <c r="N406" s="98">
        <v>585.93134652642584</v>
      </c>
      <c r="O406" s="98">
        <v>1573.7770910418028</v>
      </c>
      <c r="P406" s="98">
        <v>2221.6329850690122</v>
      </c>
      <c r="Q406" s="98">
        <v>1825.5362616066172</v>
      </c>
      <c r="R406" s="98">
        <v>1685.2723240412258</v>
      </c>
      <c r="S406" s="98">
        <v>1638.4320779720097</v>
      </c>
      <c r="T406" s="98">
        <v>0</v>
      </c>
      <c r="U406" s="98">
        <v>0</v>
      </c>
      <c r="V406" s="98">
        <v>0</v>
      </c>
      <c r="W406" s="98">
        <v>1389.1238420522784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1.9131862861794608</v>
      </c>
      <c r="I410" s="122">
        <v>0.70569836650622897</v>
      </c>
      <c r="J410" s="122">
        <v>1.3694999518511992</v>
      </c>
      <c r="K410" s="122">
        <v>1.7741857259802261</v>
      </c>
      <c r="L410" s="122">
        <v>1.8096373757947153</v>
      </c>
      <c r="M410" s="122">
        <v>1.4592719397507086</v>
      </c>
      <c r="N410" s="122">
        <v>1.2222502131006483</v>
      </c>
      <c r="O410" s="122">
        <v>2.9576726301838874</v>
      </c>
      <c r="P410" s="122">
        <v>2.7578245275178093</v>
      </c>
      <c r="Q410" s="122">
        <v>1.4976011163067529</v>
      </c>
      <c r="R410" s="122">
        <v>0</v>
      </c>
      <c r="S410" s="122">
        <v>2.0641508718341939</v>
      </c>
      <c r="T410" s="122">
        <v>0</v>
      </c>
      <c r="U410" s="122">
        <v>0</v>
      </c>
      <c r="V410" s="122">
        <v>0</v>
      </c>
      <c r="W410" s="122">
        <v>2.5192624395684518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457.63415965412707</v>
      </c>
      <c r="I411" s="98">
        <v>435.76874131759638</v>
      </c>
      <c r="J411" s="98">
        <v>469.73848348496131</v>
      </c>
      <c r="K411" s="98">
        <v>496.77200327446332</v>
      </c>
      <c r="L411" s="98">
        <v>466.43403361108784</v>
      </c>
      <c r="M411" s="98">
        <v>382.9778135212415</v>
      </c>
      <c r="N411" s="98">
        <v>332.29927668673878</v>
      </c>
      <c r="O411" s="98">
        <v>482.46250366416933</v>
      </c>
      <c r="P411" s="98">
        <v>451.18009270191362</v>
      </c>
      <c r="Q411" s="98">
        <v>410.3427058680503</v>
      </c>
      <c r="R411" s="98">
        <v>0</v>
      </c>
      <c r="S411" s="98">
        <v>400.4452691358336</v>
      </c>
      <c r="T411" s="98">
        <v>0</v>
      </c>
      <c r="U411" s="98">
        <v>0</v>
      </c>
      <c r="V411" s="98">
        <v>0</v>
      </c>
      <c r="W411" s="98">
        <v>403.9217444774751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89.642168023761812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89.642168023761812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9.51219810684292</v>
      </c>
      <c r="I419" s="122">
        <v>10.590551829650471</v>
      </c>
      <c r="J419" s="122">
        <v>9.8284429242988018</v>
      </c>
      <c r="K419" s="122">
        <v>7.3778012765907537</v>
      </c>
      <c r="L419" s="122">
        <v>9.1608295920709359</v>
      </c>
      <c r="M419" s="122">
        <v>10.902958557578485</v>
      </c>
      <c r="N419" s="122">
        <v>4.6651101432615745</v>
      </c>
      <c r="O419" s="122">
        <v>35.693723840381921</v>
      </c>
      <c r="P419" s="122">
        <v>36.314175629055335</v>
      </c>
      <c r="Q419" s="122">
        <v>29.843494981961832</v>
      </c>
      <c r="R419" s="122">
        <v>23.230481730290276</v>
      </c>
      <c r="S419" s="122">
        <v>35.966001302033284</v>
      </c>
      <c r="T419" s="122">
        <v>0</v>
      </c>
      <c r="U419" s="122">
        <v>0</v>
      </c>
      <c r="V419" s="122">
        <v>0</v>
      </c>
      <c r="W419" s="122">
        <v>65.7021202647922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203.15337385328809</v>
      </c>
      <c r="I420" s="98">
        <v>210.95695983255371</v>
      </c>
      <c r="J420" s="98">
        <v>212.91511092849404</v>
      </c>
      <c r="K420" s="98">
        <v>187.79857794958281</v>
      </c>
      <c r="L420" s="98">
        <v>233.2053162821021</v>
      </c>
      <c r="M420" s="98">
        <v>218.24396705932526</v>
      </c>
      <c r="N420" s="98">
        <v>68.558206497256236</v>
      </c>
      <c r="O420" s="98">
        <v>248.89323040142997</v>
      </c>
      <c r="P420" s="98">
        <v>241.99589136103677</v>
      </c>
      <c r="Q420" s="98">
        <v>212.39266558591018</v>
      </c>
      <c r="R420" s="98">
        <v>200.13953490711623</v>
      </c>
      <c r="S420" s="98">
        <v>199.35440721698447</v>
      </c>
      <c r="T420" s="98">
        <v>0</v>
      </c>
      <c r="U420" s="98">
        <v>0</v>
      </c>
      <c r="V420" s="98">
        <v>0</v>
      </c>
      <c r="W420" s="98">
        <v>270.10871664414572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122.80853724576608</v>
      </c>
      <c r="I423" s="118">
        <f t="shared" si="225"/>
        <v>112.59703462810856</v>
      </c>
      <c r="J423" s="118">
        <f t="shared" si="225"/>
        <v>109.3687931890305</v>
      </c>
      <c r="K423" s="118">
        <f t="shared" si="225"/>
        <v>92.717097503811729</v>
      </c>
      <c r="L423" s="118">
        <f t="shared" si="225"/>
        <v>100.98992560426142</v>
      </c>
      <c r="M423" s="118">
        <f t="shared" si="225"/>
        <v>84.679711177732244</v>
      </c>
      <c r="N423" s="118">
        <f t="shared" si="225"/>
        <v>49.466715995293086</v>
      </c>
      <c r="O423" s="118">
        <f t="shared" si="225"/>
        <v>87.625585719220609</v>
      </c>
      <c r="P423" s="118">
        <f t="shared" si="225"/>
        <v>113.57216995955575</v>
      </c>
      <c r="Q423" s="118">
        <f t="shared" si="225"/>
        <v>96.355744050136863</v>
      </c>
      <c r="R423" s="118">
        <f t="shared" ref="R423:V423" si="226">R424+R427+R429+R438</f>
        <v>92.491486506513553</v>
      </c>
      <c r="S423" s="118">
        <f t="shared" si="226"/>
        <v>91.403997345646133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81.068838100045369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98.42769820653578</v>
      </c>
      <c r="I424" s="123">
        <f t="shared" si="228"/>
        <v>91.726316191012188</v>
      </c>
      <c r="J424" s="123">
        <f t="shared" si="228"/>
        <v>89.13966666252638</v>
      </c>
      <c r="K424" s="123">
        <f t="shared" si="228"/>
        <v>68.564813739643697</v>
      </c>
      <c r="L424" s="123">
        <f t="shared" si="228"/>
        <v>77.447482989666838</v>
      </c>
      <c r="M424" s="123">
        <f t="shared" si="228"/>
        <v>61.666743302430646</v>
      </c>
      <c r="N424" s="123">
        <f t="shared" si="228"/>
        <v>24.360746334827319</v>
      </c>
      <c r="O424" s="123">
        <f t="shared" si="228"/>
        <v>65.339552905097051</v>
      </c>
      <c r="P424" s="123">
        <f t="shared" si="228"/>
        <v>92.067570256729368</v>
      </c>
      <c r="Q424" s="123">
        <f t="shared" si="228"/>
        <v>75.422044079710361</v>
      </c>
      <c r="R424" s="123">
        <f t="shared" ref="R424:V424" si="229">SUM(R425:R426)</f>
        <v>69.489550710337866</v>
      </c>
      <c r="S424" s="123">
        <f t="shared" si="229"/>
        <v>67.262203718900437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56.008886305643905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97.120844154221302</v>
      </c>
      <c r="I425" s="99">
        <v>90.570715274494802</v>
      </c>
      <c r="J425" s="99">
        <v>88.000384011438271</v>
      </c>
      <c r="K425" s="99">
        <v>67.634975457810725</v>
      </c>
      <c r="L425" s="99">
        <v>76.441925609150545</v>
      </c>
      <c r="M425" s="99">
        <v>60.851480342321352</v>
      </c>
      <c r="N425" s="99">
        <v>24.065169013038801</v>
      </c>
      <c r="O425" s="99">
        <v>64.435384635083309</v>
      </c>
      <c r="P425" s="99">
        <v>90.69887716273243</v>
      </c>
      <c r="Q425" s="99">
        <v>74.325040397612369</v>
      </c>
      <c r="R425" s="99">
        <v>68.468226500554906</v>
      </c>
      <c r="S425" s="99">
        <v>66.265725644301511</v>
      </c>
      <c r="T425" s="99">
        <v>0</v>
      </c>
      <c r="U425" s="99">
        <v>0</v>
      </c>
      <c r="V425" s="99">
        <v>0</v>
      </c>
      <c r="W425" s="99">
        <v>55.168447355766546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1.3068540523144783</v>
      </c>
      <c r="I426" s="99">
        <v>1.1556009165173833</v>
      </c>
      <c r="J426" s="99">
        <v>1.1392826510881127</v>
      </c>
      <c r="K426" s="99">
        <v>0.92983828183296457</v>
      </c>
      <c r="L426" s="99">
        <v>1.0055573805162936</v>
      </c>
      <c r="M426" s="99">
        <v>0.81526296010929555</v>
      </c>
      <c r="N426" s="99">
        <v>0.29557732178851631</v>
      </c>
      <c r="O426" s="99">
        <v>0.90416827001374833</v>
      </c>
      <c r="P426" s="99">
        <v>1.3686930939969328</v>
      </c>
      <c r="Q426" s="99">
        <v>1.0970036820979856</v>
      </c>
      <c r="R426" s="99">
        <v>1.0213242097829582</v>
      </c>
      <c r="S426" s="99">
        <v>0.99647807459893112</v>
      </c>
      <c r="T426" s="99">
        <v>0</v>
      </c>
      <c r="U426" s="99">
        <v>0</v>
      </c>
      <c r="V426" s="99">
        <v>0</v>
      </c>
      <c r="W426" s="99">
        <v>0.84043894987735945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2.8500798640996514</v>
      </c>
      <c r="I427" s="123">
        <f t="shared" si="231"/>
        <v>1.6278645320536962</v>
      </c>
      <c r="J427" s="123">
        <f t="shared" si="231"/>
        <v>0.34047468117674223</v>
      </c>
      <c r="K427" s="123">
        <f t="shared" si="231"/>
        <v>1.6667240615348944</v>
      </c>
      <c r="L427" s="123">
        <f t="shared" si="231"/>
        <v>2.3155161619180982</v>
      </c>
      <c r="M427" s="123">
        <f t="shared" si="231"/>
        <v>2.174721251428982</v>
      </c>
      <c r="N427" s="123">
        <f t="shared" si="231"/>
        <v>5.5745062572699426</v>
      </c>
      <c r="O427" s="123">
        <f t="shared" si="231"/>
        <v>1.4866250687719544</v>
      </c>
      <c r="P427" s="123">
        <f t="shared" si="231"/>
        <v>1.1274249145395876</v>
      </c>
      <c r="Q427" s="123">
        <f t="shared" si="231"/>
        <v>1.6470073275174444</v>
      </c>
      <c r="R427" s="123">
        <f t="shared" si="231"/>
        <v>2.5383941849627938</v>
      </c>
      <c r="S427" s="123">
        <f t="shared" si="231"/>
        <v>3.6315280113773403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2.2748326740818618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2.8500798640996514</v>
      </c>
      <c r="I428" s="99">
        <f>RES_hhdet_in_fecs!I29</f>
        <v>1.6278645320536962</v>
      </c>
      <c r="J428" s="99">
        <f>RES_hhdet_in_fecs!J29</f>
        <v>0.34047468117674223</v>
      </c>
      <c r="K428" s="99">
        <f>RES_hhdet_in_fecs!K29</f>
        <v>1.6667240615348944</v>
      </c>
      <c r="L428" s="99">
        <f>RES_hhdet_in_fecs!L29</f>
        <v>2.3155161619180982</v>
      </c>
      <c r="M428" s="99">
        <f>RES_hhdet_in_fecs!M29</f>
        <v>2.174721251428982</v>
      </c>
      <c r="N428" s="99">
        <f>RES_hhdet_in_fecs!N29</f>
        <v>5.5745062572699426</v>
      </c>
      <c r="O428" s="99">
        <f>RES_hhdet_in_fecs!O29</f>
        <v>1.4866250687719544</v>
      </c>
      <c r="P428" s="99">
        <f>RES_hhdet_in_fecs!P29</f>
        <v>1.1274249145395876</v>
      </c>
      <c r="Q428" s="99">
        <f>RES_hhdet_in_fecs!Q29</f>
        <v>1.6470073275174444</v>
      </c>
      <c r="R428" s="99">
        <f>RES_hhdet_in_fecs!R29</f>
        <v>2.5383941849627938</v>
      </c>
      <c r="S428" s="99">
        <f>RES_hhdet_in_fecs!S29</f>
        <v>3.6315280113773403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2.2748326740818618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14.040787079143396</v>
      </c>
      <c r="I429" s="123">
        <v>12.193990498758417</v>
      </c>
      <c r="J429" s="123">
        <v>12.995816565598309</v>
      </c>
      <c r="K429" s="123">
        <v>15.306303376896299</v>
      </c>
      <c r="L429" s="123">
        <v>14.455862374371895</v>
      </c>
      <c r="M429" s="123">
        <v>14.477576220857888</v>
      </c>
      <c r="N429" s="123">
        <v>13.47777218512527</v>
      </c>
      <c r="O429" s="123">
        <v>13.745478573312099</v>
      </c>
      <c r="P429" s="123">
        <v>13.298405239450465</v>
      </c>
      <c r="Q429" s="123">
        <v>12.459933413119362</v>
      </c>
      <c r="R429" s="123">
        <v>13.448308611488303</v>
      </c>
      <c r="S429" s="123">
        <v>13.527180773932168</v>
      </c>
      <c r="T429" s="123">
        <v>0</v>
      </c>
      <c r="U429" s="123">
        <v>0</v>
      </c>
      <c r="V429" s="123">
        <v>0</v>
      </c>
      <c r="W429" s="123">
        <v>14.480801891461919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20.200313499200686</v>
      </c>
      <c r="I430" s="99">
        <v>18.928704204189103</v>
      </c>
      <c r="J430" s="99">
        <v>19.998694939432138</v>
      </c>
      <c r="K430" s="99">
        <v>21.056789951453279</v>
      </c>
      <c r="L430" s="99">
        <v>19.499559827954094</v>
      </c>
      <c r="M430" s="99">
        <v>15.835456301836208</v>
      </c>
      <c r="N430" s="99">
        <v>13.648080622046479</v>
      </c>
      <c r="O430" s="99">
        <v>19.753532550805375</v>
      </c>
      <c r="P430" s="99">
        <v>18.419571585974591</v>
      </c>
      <c r="Q430" s="99">
        <v>16.706728226623714</v>
      </c>
      <c r="R430" s="99">
        <v>0</v>
      </c>
      <c r="S430" s="99">
        <v>16.195847662454614</v>
      </c>
      <c r="T430" s="99">
        <v>0</v>
      </c>
      <c r="U430" s="99">
        <v>0</v>
      </c>
      <c r="V430" s="99">
        <v>0</v>
      </c>
      <c r="W430" s="99">
        <v>16.041575863483263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13.641712264200457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3.6702323404073698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9.9714799237930869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17.626011127507727</v>
      </c>
      <c r="I434" s="102">
        <v>17.260372692904234</v>
      </c>
      <c r="J434" s="102">
        <v>17.964620154025148</v>
      </c>
      <c r="K434" s="102">
        <v>19.111432899608605</v>
      </c>
      <c r="L434" s="102">
        <v>18.292954702364412</v>
      </c>
      <c r="M434" s="102">
        <v>17.786536371614137</v>
      </c>
      <c r="N434" s="102">
        <v>16.756058439314138</v>
      </c>
      <c r="O434" s="102">
        <v>16.826366539292575</v>
      </c>
      <c r="P434" s="102">
        <v>16.540644994746618</v>
      </c>
      <c r="Q434" s="102">
        <v>16.158831689199321</v>
      </c>
      <c r="R434" s="102">
        <v>16.567836057737242</v>
      </c>
      <c r="S434" s="102">
        <v>16.292612015911768</v>
      </c>
      <c r="T434" s="102">
        <v>0</v>
      </c>
      <c r="U434" s="102">
        <v>0</v>
      </c>
      <c r="V434" s="102">
        <v>0</v>
      </c>
      <c r="W434" s="102">
        <v>16.436771520635475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12.202556557895871</v>
      </c>
      <c r="I435" s="105">
        <v>12.008427497608384</v>
      </c>
      <c r="J435" s="105">
        <v>12.518874285038514</v>
      </c>
      <c r="K435" s="105">
        <v>13.36896283418135</v>
      </c>
      <c r="L435" s="105">
        <v>12.848461766745658</v>
      </c>
      <c r="M435" s="105">
        <v>12.535220442012616</v>
      </c>
      <c r="N435" s="105">
        <v>11.720332868568107</v>
      </c>
      <c r="O435" s="105">
        <v>12.05168743074848</v>
      </c>
      <c r="P435" s="105">
        <v>12.093616168032515</v>
      </c>
      <c r="Q435" s="105">
        <v>12.074054149689418</v>
      </c>
      <c r="R435" s="105">
        <v>12.728417662353928</v>
      </c>
      <c r="S435" s="105">
        <v>12.716632705307866</v>
      </c>
      <c r="T435" s="105">
        <v>0</v>
      </c>
      <c r="U435" s="105">
        <v>0</v>
      </c>
      <c r="V435" s="105">
        <v>0</v>
      </c>
      <c r="W435" s="105">
        <v>13.240731368727225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3.5778707121101228</v>
      </c>
      <c r="I436" s="99">
        <v>3.551697112429387</v>
      </c>
      <c r="J436" s="99">
        <v>3.6341262248309505</v>
      </c>
      <c r="K436" s="99">
        <v>3.8988410443227712</v>
      </c>
      <c r="L436" s="99">
        <v>3.7577380979537804</v>
      </c>
      <c r="M436" s="99">
        <v>3.5705810842897932</v>
      </c>
      <c r="N436" s="99">
        <v>2.7994803434696638</v>
      </c>
      <c r="O436" s="99">
        <v>3.0664271846666917</v>
      </c>
      <c r="P436" s="99">
        <v>2.9609063991268241</v>
      </c>
      <c r="Q436" s="99">
        <v>2.7772294079896884</v>
      </c>
      <c r="R436" s="99">
        <v>3.3386234821782641</v>
      </c>
      <c r="S436" s="99">
        <v>3.3827599563200907</v>
      </c>
      <c r="T436" s="99">
        <v>0</v>
      </c>
      <c r="U436" s="99">
        <v>0</v>
      </c>
      <c r="V436" s="99">
        <v>0</v>
      </c>
      <c r="W436" s="99">
        <v>3.2219166371589667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8.6246858457857485</v>
      </c>
      <c r="I437" s="99">
        <v>8.4567303851789983</v>
      </c>
      <c r="J437" s="99">
        <v>8.8847480602075635</v>
      </c>
      <c r="K437" s="99">
        <v>9.4701217898585792</v>
      </c>
      <c r="L437" s="99">
        <v>9.0907236687918775</v>
      </c>
      <c r="M437" s="99">
        <v>8.9646393577228256</v>
      </c>
      <c r="N437" s="99">
        <v>8.9208525250984447</v>
      </c>
      <c r="O437" s="99">
        <v>8.9852602460817899</v>
      </c>
      <c r="P437" s="99">
        <v>9.1327097689056878</v>
      </c>
      <c r="Q437" s="99">
        <v>9.2968247416997301</v>
      </c>
      <c r="R437" s="99">
        <v>9.3897941801756648</v>
      </c>
      <c r="S437" s="99">
        <v>9.3338727489877744</v>
      </c>
      <c r="T437" s="99">
        <v>0</v>
      </c>
      <c r="U437" s="99">
        <v>0</v>
      </c>
      <c r="V437" s="99">
        <v>0</v>
      </c>
      <c r="W437" s="99">
        <v>10.018814731568257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7.4899720959872473</v>
      </c>
      <c r="I438" s="123">
        <v>7.0488634062842577</v>
      </c>
      <c r="J438" s="123">
        <v>6.8928352797290664</v>
      </c>
      <c r="K438" s="123">
        <v>7.1792563257368487</v>
      </c>
      <c r="L438" s="123">
        <v>6.7710640783045948</v>
      </c>
      <c r="M438" s="123">
        <v>6.3606704030147281</v>
      </c>
      <c r="N438" s="123">
        <v>6.0536912180705542</v>
      </c>
      <c r="O438" s="123">
        <v>7.0539291720395045</v>
      </c>
      <c r="P438" s="123">
        <v>7.0787695488363278</v>
      </c>
      <c r="Q438" s="123">
        <v>6.8267592297896984</v>
      </c>
      <c r="R438" s="123">
        <v>7.0152329997245886</v>
      </c>
      <c r="S438" s="123">
        <v>6.9830848414361748</v>
      </c>
      <c r="T438" s="123">
        <v>0</v>
      </c>
      <c r="U438" s="123">
        <v>0</v>
      </c>
      <c r="V438" s="123">
        <v>0</v>
      </c>
      <c r="W438" s="123">
        <v>8.3043172288576823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8.9673416061386249</v>
      </c>
      <c r="I439" s="99">
        <v>9.1634427022270852</v>
      </c>
      <c r="J439" s="99">
        <v>9.0646700263182201</v>
      </c>
      <c r="K439" s="99">
        <v>7.9602618162867591</v>
      </c>
      <c r="L439" s="99">
        <v>9.7492907664439965</v>
      </c>
      <c r="M439" s="99">
        <v>9.02400264843447</v>
      </c>
      <c r="N439" s="99">
        <v>2.8157988753600103</v>
      </c>
      <c r="O439" s="99">
        <v>10.190471779817363</v>
      </c>
      <c r="P439" s="99">
        <v>9.8795596626230342</v>
      </c>
      <c r="Q439" s="99">
        <v>8.6473732578373017</v>
      </c>
      <c r="R439" s="99">
        <v>8.1311481902677549</v>
      </c>
      <c r="S439" s="99">
        <v>8.0628087256289298</v>
      </c>
      <c r="T439" s="99">
        <v>0</v>
      </c>
      <c r="U439" s="99">
        <v>0</v>
      </c>
      <c r="V439" s="99">
        <v>0</v>
      </c>
      <c r="W439" s="99">
        <v>10.727249841526664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7.4173995586464763</v>
      </c>
      <c r="I440" s="110">
        <v>6.937095361656417</v>
      </c>
      <c r="J440" s="110">
        <v>6.7877286567408008</v>
      </c>
      <c r="K440" s="110">
        <v>7.1473192982422429</v>
      </c>
      <c r="L440" s="110">
        <v>6.6492890345189855</v>
      </c>
      <c r="M440" s="110">
        <v>6.2206199551718004</v>
      </c>
      <c r="N440" s="110">
        <v>6.2901036831525277</v>
      </c>
      <c r="O440" s="110">
        <v>6.5288112322212113</v>
      </c>
      <c r="P440" s="110">
        <v>6.5842755014183947</v>
      </c>
      <c r="Q440" s="110">
        <v>6.5291216922957167</v>
      </c>
      <c r="R440" s="110">
        <v>6.8686986817744771</v>
      </c>
      <c r="S440" s="110">
        <v>6.7454097725887117</v>
      </c>
      <c r="T440" s="110">
        <v>0</v>
      </c>
      <c r="U440" s="110">
        <v>0</v>
      </c>
      <c r="V440" s="110">
        <v>0</v>
      </c>
      <c r="W440" s="110">
        <v>7.5255174604997954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81.774377808694013</v>
      </c>
      <c r="I442" s="118">
        <f t="shared" si="232"/>
        <v>74.88580085835963</v>
      </c>
      <c r="J442" s="118">
        <f t="shared" si="232"/>
        <v>70.994759985580771</v>
      </c>
      <c r="K442" s="118">
        <f t="shared" si="232"/>
        <v>63.8690806756128</v>
      </c>
      <c r="L442" s="118">
        <f t="shared" si="232"/>
        <v>71.14117355191172</v>
      </c>
      <c r="M442" s="118">
        <f t="shared" si="232"/>
        <v>61.4540696067928</v>
      </c>
      <c r="N442" s="118">
        <f t="shared" si="232"/>
        <v>48.382036843267095</v>
      </c>
      <c r="O442" s="118">
        <f t="shared" si="232"/>
        <v>65.290407631325181</v>
      </c>
      <c r="P442" s="118">
        <f t="shared" si="232"/>
        <v>85.370468940689449</v>
      </c>
      <c r="Q442" s="118">
        <f t="shared" si="232"/>
        <v>77.384412732315354</v>
      </c>
      <c r="R442" s="118">
        <f t="shared" ref="R442:V442" si="233">R443+R446+R448+R457</f>
        <v>77.988130687687132</v>
      </c>
      <c r="S442" s="118">
        <f t="shared" si="233"/>
        <v>81.013548687168651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71.013751217837893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58.01376613011314</v>
      </c>
      <c r="I443" s="123">
        <f t="shared" si="235"/>
        <v>54.65034813262595</v>
      </c>
      <c r="J443" s="123">
        <f t="shared" si="235"/>
        <v>53.745423469224775</v>
      </c>
      <c r="K443" s="123">
        <f t="shared" si="235"/>
        <v>41.883101101062074</v>
      </c>
      <c r="L443" s="123">
        <f t="shared" si="235"/>
        <v>47.925611319412909</v>
      </c>
      <c r="M443" s="123">
        <f t="shared" si="235"/>
        <v>38.972451828564182</v>
      </c>
      <c r="N443" s="123">
        <f t="shared" si="235"/>
        <v>15.85478472680296</v>
      </c>
      <c r="O443" s="123">
        <f t="shared" si="235"/>
        <v>44.268699079989851</v>
      </c>
      <c r="P443" s="123">
        <f t="shared" si="235"/>
        <v>65.157183409184427</v>
      </c>
      <c r="Q443" s="123">
        <f t="shared" si="235"/>
        <v>55.233756079818335</v>
      </c>
      <c r="R443" s="123">
        <f t="shared" ref="R443:V443" si="236">SUM(R444:R445)</f>
        <v>51.730696858657069</v>
      </c>
      <c r="S443" s="123">
        <f t="shared" si="236"/>
        <v>50.653149209570792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43.208184418481416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56.706912077798663</v>
      </c>
      <c r="I444" s="99">
        <v>53.494747216108564</v>
      </c>
      <c r="J444" s="99">
        <v>52.606140818136666</v>
      </c>
      <c r="K444" s="99">
        <v>40.95326281922911</v>
      </c>
      <c r="L444" s="99">
        <v>46.920053938896615</v>
      </c>
      <c r="M444" s="99">
        <v>38.157188868454888</v>
      </c>
      <c r="N444" s="99">
        <v>15.559207405014444</v>
      </c>
      <c r="O444" s="99">
        <v>43.364530809976102</v>
      </c>
      <c r="P444" s="99">
        <v>63.788490315187495</v>
      </c>
      <c r="Q444" s="99">
        <v>54.13675239772035</v>
      </c>
      <c r="R444" s="99">
        <v>50.709372648874108</v>
      </c>
      <c r="S444" s="99">
        <v>49.656671134971859</v>
      </c>
      <c r="T444" s="99">
        <v>0</v>
      </c>
      <c r="U444" s="99">
        <v>0</v>
      </c>
      <c r="V444" s="99">
        <v>0</v>
      </c>
      <c r="W444" s="99">
        <v>42.367745468604056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1.3068540523144783</v>
      </c>
      <c r="I445" s="99">
        <v>1.1556009165173833</v>
      </c>
      <c r="J445" s="99">
        <v>1.1392826510881127</v>
      </c>
      <c r="K445" s="99">
        <v>0.92983828183296457</v>
      </c>
      <c r="L445" s="99">
        <v>1.0055573805162936</v>
      </c>
      <c r="M445" s="99">
        <v>0.81526296010929555</v>
      </c>
      <c r="N445" s="99">
        <v>0.29557732178851631</v>
      </c>
      <c r="O445" s="99">
        <v>0.90416827001374833</v>
      </c>
      <c r="P445" s="99">
        <v>1.3686930939969328</v>
      </c>
      <c r="Q445" s="99">
        <v>1.0970036820979856</v>
      </c>
      <c r="R445" s="99">
        <v>1.0213242097829582</v>
      </c>
      <c r="S445" s="99">
        <v>0.99647807459893112</v>
      </c>
      <c r="T445" s="99">
        <v>0</v>
      </c>
      <c r="U445" s="99">
        <v>0</v>
      </c>
      <c r="V445" s="99">
        <v>0</v>
      </c>
      <c r="W445" s="99">
        <v>0.84043894987735945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7.315083101391731</v>
      </c>
      <c r="I446" s="123">
        <f t="shared" si="238"/>
        <v>4.2980087629231143</v>
      </c>
      <c r="J446" s="123">
        <f t="shared" si="238"/>
        <v>0.92448197524398912</v>
      </c>
      <c r="K446" s="123">
        <f t="shared" si="238"/>
        <v>4.6537079027299626</v>
      </c>
      <c r="L446" s="123">
        <f t="shared" si="238"/>
        <v>6.6477629713489863</v>
      </c>
      <c r="M446" s="123">
        <f t="shared" si="238"/>
        <v>6.4483201949511679</v>
      </c>
      <c r="N446" s="123">
        <f t="shared" si="238"/>
        <v>17.163791121901426</v>
      </c>
      <c r="O446" s="123">
        <f t="shared" si="238"/>
        <v>4.7794139239518358</v>
      </c>
      <c r="P446" s="123">
        <f t="shared" si="238"/>
        <v>3.7908434472892973</v>
      </c>
      <c r="Q446" s="123">
        <f t="shared" si="238"/>
        <v>5.7465832021917436</v>
      </c>
      <c r="R446" s="123">
        <f t="shared" si="238"/>
        <v>9.0585178424749362</v>
      </c>
      <c r="S446" s="123">
        <f t="shared" si="238"/>
        <v>13.189260791369856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8.7125912813653912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7.315083101391731</v>
      </c>
      <c r="I447" s="99">
        <f>RES_hhdet_in_tess!I29</f>
        <v>4.2980087629231143</v>
      </c>
      <c r="J447" s="99">
        <f>RES_hhdet_in_tess!J29</f>
        <v>0.92448197524398912</v>
      </c>
      <c r="K447" s="99">
        <f>RES_hhdet_in_tess!K29</f>
        <v>4.6537079027299626</v>
      </c>
      <c r="L447" s="99">
        <f>RES_hhdet_in_tess!L29</f>
        <v>6.6477629713489863</v>
      </c>
      <c r="M447" s="99">
        <f>RES_hhdet_in_tess!M29</f>
        <v>6.4483201949511679</v>
      </c>
      <c r="N447" s="99">
        <f>RES_hhdet_in_tess!N29</f>
        <v>17.163791121901426</v>
      </c>
      <c r="O447" s="99">
        <f>RES_hhdet_in_tess!O29</f>
        <v>4.7794139239518358</v>
      </c>
      <c r="P447" s="99">
        <f>RES_hhdet_in_tess!P29</f>
        <v>3.7908434472892973</v>
      </c>
      <c r="Q447" s="99">
        <f>RES_hhdet_in_tess!Q29</f>
        <v>5.7465832021917436</v>
      </c>
      <c r="R447" s="99">
        <f>RES_hhdet_in_tess!R29</f>
        <v>9.0585178424749362</v>
      </c>
      <c r="S447" s="99">
        <f>RES_hhdet_in_tess!S29</f>
        <v>13.189260791369856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8.7125912813653912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10.823003084350672</v>
      </c>
      <c r="I448" s="123">
        <v>10.644960811601187</v>
      </c>
      <c r="J448" s="123">
        <v>11.132033474951671</v>
      </c>
      <c r="K448" s="123">
        <v>11.889160121367366</v>
      </c>
      <c r="L448" s="123">
        <v>11.435149406712918</v>
      </c>
      <c r="M448" s="123">
        <v>11.209925536031188</v>
      </c>
      <c r="N448" s="123">
        <v>10.709169645113747</v>
      </c>
      <c r="O448" s="123">
        <v>11.008876091390439</v>
      </c>
      <c r="P448" s="123">
        <v>11.135297850815135</v>
      </c>
      <c r="Q448" s="123">
        <v>11.215187256637288</v>
      </c>
      <c r="R448" s="123">
        <v>11.731704584211448</v>
      </c>
      <c r="S448" s="123">
        <v>11.748061145602041</v>
      </c>
      <c r="T448" s="123">
        <v>0</v>
      </c>
      <c r="U448" s="123">
        <v>0</v>
      </c>
      <c r="V448" s="123">
        <v>0</v>
      </c>
      <c r="W448" s="123">
        <v>12.487500338538046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11.099569493007007</v>
      </c>
      <c r="I449" s="99">
        <v>10.457081219244152</v>
      </c>
      <c r="J449" s="99">
        <v>11.118418570361527</v>
      </c>
      <c r="K449" s="99">
        <v>11.796242206307033</v>
      </c>
      <c r="L449" s="99">
        <v>11.022330246007742</v>
      </c>
      <c r="M449" s="99">
        <v>9.1193381889729448</v>
      </c>
      <c r="N449" s="99">
        <v>8.1013365636255426</v>
      </c>
      <c r="O449" s="99">
        <v>12.240209036609887</v>
      </c>
      <c r="P449" s="99">
        <v>11.998468902083454</v>
      </c>
      <c r="Q449" s="99">
        <v>11.364358043922667</v>
      </c>
      <c r="R449" s="99">
        <v>0</v>
      </c>
      <c r="S449" s="99">
        <v>11.635590939387042</v>
      </c>
      <c r="T449" s="99">
        <v>0</v>
      </c>
      <c r="U449" s="99">
        <v>0</v>
      </c>
      <c r="V449" s="99">
        <v>0</v>
      </c>
      <c r="W449" s="99">
        <v>12.266090305283061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12.245726868939135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2.2742469451460483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9.9714799237930869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10.822481695195652</v>
      </c>
      <c r="I453" s="102">
        <v>10.637105612883342</v>
      </c>
      <c r="J453" s="102">
        <v>11.116343804905901</v>
      </c>
      <c r="K453" s="102">
        <v>11.880765852156468</v>
      </c>
      <c r="L453" s="102">
        <v>11.431402149958661</v>
      </c>
      <c r="M453" s="102">
        <v>11.219610896976924</v>
      </c>
      <c r="N453" s="102">
        <v>10.728935511152066</v>
      </c>
      <c r="O453" s="102">
        <v>11.016302659039194</v>
      </c>
      <c r="P453" s="102">
        <v>11.139150620401809</v>
      </c>
      <c r="Q453" s="102">
        <v>11.179099697294127</v>
      </c>
      <c r="R453" s="102">
        <v>11.680411886633289</v>
      </c>
      <c r="S453" s="102">
        <v>11.698985701142425</v>
      </c>
      <c r="T453" s="102">
        <v>0</v>
      </c>
      <c r="U453" s="102">
        <v>0</v>
      </c>
      <c r="V453" s="102">
        <v>0</v>
      </c>
      <c r="W453" s="102">
        <v>12.515679704337625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10.821520966873269</v>
      </c>
      <c r="I454" s="105">
        <v>10.645546233020772</v>
      </c>
      <c r="J454" s="105">
        <v>11.133512364672637</v>
      </c>
      <c r="K454" s="105">
        <v>11.893865618262192</v>
      </c>
      <c r="L454" s="105">
        <v>11.438961887868549</v>
      </c>
      <c r="M454" s="105">
        <v>11.216934554766967</v>
      </c>
      <c r="N454" s="105">
        <v>10.713365017138505</v>
      </c>
      <c r="O454" s="105">
        <v>10.992864791561633</v>
      </c>
      <c r="P454" s="105">
        <v>11.126705913751337</v>
      </c>
      <c r="Q454" s="105">
        <v>11.218184220610933</v>
      </c>
      <c r="R454" s="105">
        <v>11.743541360575639</v>
      </c>
      <c r="S454" s="105">
        <v>11.762879241055229</v>
      </c>
      <c r="T454" s="105">
        <v>0</v>
      </c>
      <c r="U454" s="105">
        <v>0</v>
      </c>
      <c r="V454" s="105">
        <v>0</v>
      </c>
      <c r="W454" s="105">
        <v>12.472123558921185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2.1968351210875214</v>
      </c>
      <c r="I455" s="99">
        <v>2.1888158478417745</v>
      </c>
      <c r="J455" s="99">
        <v>2.248764304465074</v>
      </c>
      <c r="K455" s="99">
        <v>2.4237438284036092</v>
      </c>
      <c r="L455" s="99">
        <v>2.3482382190766709</v>
      </c>
      <c r="M455" s="99">
        <v>2.2522951970441403</v>
      </c>
      <c r="N455" s="99">
        <v>1.7925124920400595</v>
      </c>
      <c r="O455" s="99">
        <v>2.0076045454798459</v>
      </c>
      <c r="P455" s="99">
        <v>1.99399614484565</v>
      </c>
      <c r="Q455" s="99">
        <v>1.9213594789112054</v>
      </c>
      <c r="R455" s="99">
        <v>2.3537471803999712</v>
      </c>
      <c r="S455" s="99">
        <v>2.4290064920674554</v>
      </c>
      <c r="T455" s="99">
        <v>0</v>
      </c>
      <c r="U455" s="99">
        <v>0</v>
      </c>
      <c r="V455" s="99">
        <v>0</v>
      </c>
      <c r="W455" s="99">
        <v>2.4533088273529278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8.6246858457857485</v>
      </c>
      <c r="I456" s="99">
        <v>8.4567303851789983</v>
      </c>
      <c r="J456" s="99">
        <v>8.8847480602075635</v>
      </c>
      <c r="K456" s="99">
        <v>9.4701217898585792</v>
      </c>
      <c r="L456" s="99">
        <v>9.0907236687918775</v>
      </c>
      <c r="M456" s="99">
        <v>8.9646393577228256</v>
      </c>
      <c r="N456" s="99">
        <v>8.9208525250984447</v>
      </c>
      <c r="O456" s="99">
        <v>8.9852602460817899</v>
      </c>
      <c r="P456" s="99">
        <v>9.1327097689056878</v>
      </c>
      <c r="Q456" s="99">
        <v>9.2968247416997301</v>
      </c>
      <c r="R456" s="99">
        <v>9.3897941801756648</v>
      </c>
      <c r="S456" s="99">
        <v>9.3338727489877744</v>
      </c>
      <c r="T456" s="99">
        <v>0</v>
      </c>
      <c r="U456" s="99">
        <v>0</v>
      </c>
      <c r="V456" s="99">
        <v>0</v>
      </c>
      <c r="W456" s="99">
        <v>10.018814731568257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5.6225254928384611</v>
      </c>
      <c r="I457" s="123">
        <v>5.2924831512093791</v>
      </c>
      <c r="J457" s="123">
        <v>5.1928210661603407</v>
      </c>
      <c r="K457" s="123">
        <v>5.4431115504533931</v>
      </c>
      <c r="L457" s="123">
        <v>5.1326498544369121</v>
      </c>
      <c r="M457" s="123">
        <v>4.8233720472462647</v>
      </c>
      <c r="N457" s="123">
        <v>4.6542913494489602</v>
      </c>
      <c r="O457" s="123">
        <v>5.2334185359930467</v>
      </c>
      <c r="P457" s="123">
        <v>5.2871442334005909</v>
      </c>
      <c r="Q457" s="123">
        <v>5.1888861936679902</v>
      </c>
      <c r="R457" s="123">
        <v>5.4672114023436853</v>
      </c>
      <c r="S457" s="123">
        <v>5.423077540625969</v>
      </c>
      <c r="T457" s="123">
        <v>0</v>
      </c>
      <c r="U457" s="123">
        <v>0</v>
      </c>
      <c r="V457" s="123">
        <v>0</v>
      </c>
      <c r="W457" s="123">
        <v>6.6054751794530322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5.3296249000049425</v>
      </c>
      <c r="I458" s="99">
        <v>5.4528362980163569</v>
      </c>
      <c r="J458" s="99">
        <v>5.4004716190701219</v>
      </c>
      <c r="K458" s="99">
        <v>4.7479125145632937</v>
      </c>
      <c r="L458" s="99">
        <v>5.8213332675612817</v>
      </c>
      <c r="M458" s="99">
        <v>5.3914248989120148</v>
      </c>
      <c r="N458" s="99">
        <v>1.6823098084504786</v>
      </c>
      <c r="O458" s="99">
        <v>6.088336343174614</v>
      </c>
      <c r="P458" s="99">
        <v>5.902580709525088</v>
      </c>
      <c r="Q458" s="99">
        <v>5.1664062289008852</v>
      </c>
      <c r="R458" s="99">
        <v>4.8759943279867546</v>
      </c>
      <c r="S458" s="99">
        <v>4.8642141636094491</v>
      </c>
      <c r="T458" s="99">
        <v>0</v>
      </c>
      <c r="U458" s="99">
        <v>0</v>
      </c>
      <c r="V458" s="99">
        <v>0</v>
      </c>
      <c r="W458" s="99">
        <v>6.6480920995583457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5.6369135921355449</v>
      </c>
      <c r="I459" s="110">
        <v>5.2840075373116537</v>
      </c>
      <c r="J459" s="110">
        <v>5.1827717525961896</v>
      </c>
      <c r="K459" s="110">
        <v>5.4715397638169287</v>
      </c>
      <c r="L459" s="110">
        <v>5.1044906638952288</v>
      </c>
      <c r="M459" s="110">
        <v>4.7935011753672274</v>
      </c>
      <c r="N459" s="110">
        <v>4.8712885216580242</v>
      </c>
      <c r="O459" s="110">
        <v>5.0902887482745838</v>
      </c>
      <c r="P459" s="110">
        <v>5.1784857257497006</v>
      </c>
      <c r="Q459" s="110">
        <v>5.1925612622180246</v>
      </c>
      <c r="R459" s="110">
        <v>5.5448459676632833</v>
      </c>
      <c r="S459" s="110">
        <v>5.5460977808497312</v>
      </c>
      <c r="T459" s="110">
        <v>0</v>
      </c>
      <c r="U459" s="110">
        <v>0</v>
      </c>
      <c r="V459" s="110">
        <v>0</v>
      </c>
      <c r="W459" s="110">
        <v>6.5917768837048945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22.176533424586648</v>
      </c>
      <c r="I461" s="118">
        <f t="shared" si="239"/>
        <v>20.685506744779985</v>
      </c>
      <c r="J461" s="118">
        <f t="shared" si="239"/>
        <v>20.098464031531321</v>
      </c>
      <c r="K461" s="118">
        <f t="shared" si="239"/>
        <v>15.452082611501416</v>
      </c>
      <c r="L461" s="118">
        <f t="shared" si="239"/>
        <v>17.468729547958095</v>
      </c>
      <c r="M461" s="118">
        <f t="shared" si="239"/>
        <v>13.939136562619595</v>
      </c>
      <c r="N461" s="118">
        <f t="shared" si="239"/>
        <v>5.5215719038463984</v>
      </c>
      <c r="O461" s="118">
        <f t="shared" si="239"/>
        <v>14.996624889578412</v>
      </c>
      <c r="P461" s="118">
        <f t="shared" si="239"/>
        <v>20.965505963533698</v>
      </c>
      <c r="Q461" s="118">
        <f t="shared" si="239"/>
        <v>17.17353780734242</v>
      </c>
      <c r="R461" s="118">
        <f t="shared" ref="R461:V461" si="240">R462+R465+R467+R476</f>
        <v>15.767634573809948</v>
      </c>
      <c r="S461" s="118">
        <f t="shared" si="240"/>
        <v>15.402320256993496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13.14752781896085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22.061970958072919</v>
      </c>
      <c r="I462" s="123">
        <f t="shared" si="242"/>
        <v>20.57404368175424</v>
      </c>
      <c r="J462" s="123">
        <f t="shared" si="242"/>
        <v>19.990167232038317</v>
      </c>
      <c r="K462" s="123">
        <f t="shared" si="242"/>
        <v>15.363961024996284</v>
      </c>
      <c r="L462" s="123">
        <f t="shared" si="242"/>
        <v>17.364547821374639</v>
      </c>
      <c r="M462" s="123">
        <f t="shared" si="242"/>
        <v>13.823022274561723</v>
      </c>
      <c r="N462" s="123">
        <f t="shared" si="242"/>
        <v>5.4666437930018947</v>
      </c>
      <c r="O462" s="123">
        <f t="shared" si="242"/>
        <v>14.637141973705527</v>
      </c>
      <c r="P462" s="123">
        <f t="shared" si="242"/>
        <v>20.603156936286304</v>
      </c>
      <c r="Q462" s="123">
        <f t="shared" si="242"/>
        <v>16.883676176721625</v>
      </c>
      <c r="R462" s="123">
        <f t="shared" ref="R462:V462" si="243">SUM(R463:R464)</f>
        <v>15.553242331866056</v>
      </c>
      <c r="S462" s="123">
        <f t="shared" si="243"/>
        <v>15.052922237359535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12.532064501335929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22.061970958072919</v>
      </c>
      <c r="I463" s="99">
        <v>20.57404368175424</v>
      </c>
      <c r="J463" s="99">
        <v>19.990167232038317</v>
      </c>
      <c r="K463" s="99">
        <v>15.363961024996284</v>
      </c>
      <c r="L463" s="99">
        <v>17.364547821374639</v>
      </c>
      <c r="M463" s="99">
        <v>13.823022274561723</v>
      </c>
      <c r="N463" s="99">
        <v>5.4666437930018947</v>
      </c>
      <c r="O463" s="99">
        <v>14.637141973705527</v>
      </c>
      <c r="P463" s="99">
        <v>20.603156936286304</v>
      </c>
      <c r="Q463" s="99">
        <v>16.883676176721625</v>
      </c>
      <c r="R463" s="99">
        <v>15.553242331866056</v>
      </c>
      <c r="S463" s="99">
        <v>15.052922237359535</v>
      </c>
      <c r="T463" s="99">
        <v>0</v>
      </c>
      <c r="U463" s="99">
        <v>0</v>
      </c>
      <c r="V463" s="99">
        <v>0</v>
      </c>
      <c r="W463" s="99">
        <v>12.532064501335929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1.9183541866548616E-2</v>
      </c>
      <c r="I467" s="123">
        <v>6.9633108453823443E-3</v>
      </c>
      <c r="J467" s="123">
        <v>1.3244616741811675E-2</v>
      </c>
      <c r="K467" s="123">
        <v>1.7083072876329024E-2</v>
      </c>
      <c r="L467" s="123">
        <v>1.7185334667383329E-2</v>
      </c>
      <c r="M467" s="123">
        <v>1.3706452278461482E-2</v>
      </c>
      <c r="N467" s="123">
        <v>1.1403394920842587E-2</v>
      </c>
      <c r="O467" s="123">
        <v>2.750826304828622E-2</v>
      </c>
      <c r="P467" s="123">
        <v>2.5575732771821447E-2</v>
      </c>
      <c r="Q467" s="123">
        <v>1.3850731328320594E-2</v>
      </c>
      <c r="R467" s="123">
        <v>0</v>
      </c>
      <c r="S467" s="123">
        <v>1.8964168840222635E-2</v>
      </c>
      <c r="T467" s="123">
        <v>0</v>
      </c>
      <c r="U467" s="123">
        <v>0</v>
      </c>
      <c r="V467" s="123">
        <v>0</v>
      </c>
      <c r="W467" s="123">
        <v>2.2727678003007439E-2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4.5887032144784294</v>
      </c>
      <c r="I468" s="99">
        <v>4.2998444470235979</v>
      </c>
      <c r="J468" s="99">
        <v>4.5429035424414046</v>
      </c>
      <c r="K468" s="99">
        <v>4.7832604053721273</v>
      </c>
      <c r="L468" s="99">
        <v>4.4295200105180523</v>
      </c>
      <c r="M468" s="99">
        <v>3.5971822535251134</v>
      </c>
      <c r="N468" s="99">
        <v>3.1002979941040785</v>
      </c>
      <c r="O468" s="99">
        <v>4.4872124542409493</v>
      </c>
      <c r="P468" s="99">
        <v>4.1841898814699894</v>
      </c>
      <c r="Q468" s="99">
        <v>3.7951003839598427</v>
      </c>
      <c r="R468" s="99">
        <v>0</v>
      </c>
      <c r="S468" s="99">
        <v>3.6790487550031914</v>
      </c>
      <c r="T468" s="99">
        <v>0</v>
      </c>
      <c r="U468" s="99">
        <v>0</v>
      </c>
      <c r="V468" s="99">
        <v>0</v>
      </c>
      <c r="W468" s="99">
        <v>3.6440043731488592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0.8337299784469383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0.8337299784469383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9.5378924647178273E-2</v>
      </c>
      <c r="I476" s="123">
        <v>0.10449975218036447</v>
      </c>
      <c r="J476" s="123">
        <v>9.5052182751191691E-2</v>
      </c>
      <c r="K476" s="123">
        <v>7.1038513628802508E-2</v>
      </c>
      <c r="L476" s="123">
        <v>8.6996391916071239E-2</v>
      </c>
      <c r="M476" s="123">
        <v>0.10240783577941075</v>
      </c>
      <c r="N476" s="123">
        <v>4.3524715923661354E-2</v>
      </c>
      <c r="O476" s="123">
        <v>0.33197465282459776</v>
      </c>
      <c r="P476" s="123">
        <v>0.33677329447557197</v>
      </c>
      <c r="Q476" s="123">
        <v>0.27601089929247224</v>
      </c>
      <c r="R476" s="123">
        <v>0.21439224194389203</v>
      </c>
      <c r="S476" s="123">
        <v>0.33043385079373905</v>
      </c>
      <c r="T476" s="123">
        <v>0</v>
      </c>
      <c r="U476" s="123">
        <v>0</v>
      </c>
      <c r="V476" s="123">
        <v>0</v>
      </c>
      <c r="W476" s="123">
        <v>0.59273563962191289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2.0370213192504503</v>
      </c>
      <c r="I477" s="99">
        <v>2.081567644237905</v>
      </c>
      <c r="J477" s="99">
        <v>2.0591304431784474</v>
      </c>
      <c r="K477" s="99">
        <v>1.8082530741877001</v>
      </c>
      <c r="L477" s="99">
        <v>2.2146488905054182</v>
      </c>
      <c r="M477" s="99">
        <v>2.0498924416183746</v>
      </c>
      <c r="N477" s="99">
        <v>0.63963687252677992</v>
      </c>
      <c r="O477" s="99">
        <v>2.3148675695033125</v>
      </c>
      <c r="P477" s="99">
        <v>2.2442407729614491</v>
      </c>
      <c r="Q477" s="99">
        <v>1.964337309250322</v>
      </c>
      <c r="R477" s="99">
        <v>1.8470716229012238</v>
      </c>
      <c r="S477" s="99">
        <v>1.8315476301138676</v>
      </c>
      <c r="T477" s="99">
        <v>0</v>
      </c>
      <c r="U477" s="99">
        <v>0</v>
      </c>
      <c r="V477" s="99">
        <v>0</v>
      </c>
      <c r="W477" s="99">
        <v>2.4368020740011973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2710878</v>
      </c>
      <c r="C5" s="120">
        <v>2765779</v>
      </c>
      <c r="D5" s="120">
        <v>2817823</v>
      </c>
      <c r="E5" s="120">
        <v>2860296</v>
      </c>
      <c r="F5" s="120">
        <v>2909030</v>
      </c>
      <c r="G5" s="120">
        <v>2838512</v>
      </c>
      <c r="H5" s="120">
        <v>2717255</v>
      </c>
      <c r="I5" s="120">
        <v>2596252</v>
      </c>
      <c r="J5" s="120">
        <v>2531217</v>
      </c>
      <c r="K5" s="120">
        <v>2466487</v>
      </c>
      <c r="L5" s="120">
        <v>2363842</v>
      </c>
      <c r="M5" s="120">
        <v>2204018</v>
      </c>
      <c r="N5" s="120">
        <v>2072006</v>
      </c>
      <c r="O5" s="120">
        <v>2034119</v>
      </c>
      <c r="P5" s="120">
        <v>2009598</v>
      </c>
      <c r="Q5" s="120">
        <v>1854840</v>
      </c>
      <c r="R5" s="120">
        <v>1743910</v>
      </c>
      <c r="S5" s="120">
        <v>1682468</v>
      </c>
      <c r="T5" s="120">
        <v>1609745</v>
      </c>
      <c r="U5" s="120">
        <v>1644205</v>
      </c>
      <c r="V5" s="120">
        <v>1694135</v>
      </c>
      <c r="W5" s="120">
        <v>1614585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2710878</v>
      </c>
      <c r="C7" s="52">
        <v>2765779</v>
      </c>
      <c r="D7" s="52">
        <v>2817823</v>
      </c>
      <c r="E7" s="52">
        <v>2860296</v>
      </c>
      <c r="F7" s="52">
        <v>2909030</v>
      </c>
      <c r="G7" s="52">
        <v>2838512</v>
      </c>
      <c r="H7" s="52">
        <v>2717255</v>
      </c>
      <c r="I7" s="52">
        <v>2596252</v>
      </c>
      <c r="J7" s="52">
        <v>2531217</v>
      </c>
      <c r="K7" s="52">
        <v>2466487</v>
      </c>
      <c r="L7" s="52">
        <v>2363842</v>
      </c>
      <c r="M7" s="52">
        <v>2204018</v>
      </c>
      <c r="N7" s="52">
        <v>2072006</v>
      </c>
      <c r="O7" s="52">
        <v>2034119</v>
      </c>
      <c r="P7" s="52">
        <v>2009598</v>
      </c>
      <c r="Q7" s="52">
        <v>1854840</v>
      </c>
      <c r="R7" s="52">
        <v>1743910</v>
      </c>
      <c r="S7" s="52">
        <v>1682468</v>
      </c>
      <c r="T7" s="52">
        <v>1609745</v>
      </c>
      <c r="U7" s="52">
        <v>1644205</v>
      </c>
      <c r="V7" s="52">
        <v>1694135</v>
      </c>
      <c r="W7" s="52">
        <v>1614585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410220</v>
      </c>
      <c r="C9" s="52">
        <v>439973</v>
      </c>
      <c r="D9" s="52">
        <v>458655</v>
      </c>
      <c r="E9" s="52">
        <v>490611</v>
      </c>
      <c r="F9" s="52">
        <v>549488</v>
      </c>
      <c r="G9" s="52">
        <v>585839</v>
      </c>
      <c r="H9" s="52">
        <v>605169</v>
      </c>
      <c r="I9" s="52">
        <v>578864</v>
      </c>
      <c r="J9" s="52">
        <v>553404</v>
      </c>
      <c r="K9" s="52">
        <v>541336</v>
      </c>
      <c r="L9" s="52">
        <v>526624</v>
      </c>
      <c r="M9" s="52">
        <v>499792</v>
      </c>
      <c r="N9" s="52">
        <v>472663</v>
      </c>
      <c r="O9" s="52">
        <v>444505</v>
      </c>
      <c r="P9" s="52">
        <v>470095</v>
      </c>
      <c r="Q9" s="52">
        <v>486433</v>
      </c>
      <c r="R9" s="52">
        <v>471987</v>
      </c>
      <c r="S9" s="52">
        <v>469770</v>
      </c>
      <c r="T9" s="52">
        <v>475758</v>
      </c>
      <c r="U9" s="52">
        <v>482260</v>
      </c>
      <c r="V9" s="52">
        <v>518699</v>
      </c>
      <c r="W9" s="52">
        <v>545555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669474</v>
      </c>
      <c r="C11" s="52">
        <v>656538</v>
      </c>
      <c r="D11" s="52">
        <v>633114</v>
      </c>
      <c r="E11" s="52">
        <v>611495</v>
      </c>
      <c r="F11" s="52">
        <v>575962</v>
      </c>
      <c r="G11" s="52">
        <v>537392</v>
      </c>
      <c r="H11" s="52">
        <v>493003</v>
      </c>
      <c r="I11" s="52">
        <v>450594</v>
      </c>
      <c r="J11" s="52">
        <v>414989</v>
      </c>
      <c r="K11" s="52">
        <v>381650</v>
      </c>
      <c r="L11" s="52">
        <v>356005</v>
      </c>
      <c r="M11" s="52">
        <v>334374</v>
      </c>
      <c r="N11" s="52">
        <v>311973</v>
      </c>
      <c r="O11" s="52">
        <v>287376</v>
      </c>
      <c r="P11" s="52">
        <v>279129</v>
      </c>
      <c r="Q11" s="52">
        <v>273671</v>
      </c>
      <c r="R11" s="52">
        <v>260820</v>
      </c>
      <c r="S11" s="52">
        <v>237962</v>
      </c>
      <c r="T11" s="52">
        <v>229668</v>
      </c>
      <c r="U11" s="52">
        <v>235419</v>
      </c>
      <c r="V11" s="52">
        <v>246718</v>
      </c>
      <c r="W11" s="52">
        <v>257734</v>
      </c>
      <c r="DA11" s="63" t="s">
        <v>1078</v>
      </c>
    </row>
    <row r="12" spans="1:105" ht="12" customHeight="1" x14ac:dyDescent="0.25">
      <c r="A12" s="97" t="s">
        <v>137</v>
      </c>
      <c r="B12" s="52">
        <v>8985</v>
      </c>
      <c r="C12" s="52">
        <v>9158</v>
      </c>
      <c r="D12" s="52">
        <v>8456</v>
      </c>
      <c r="E12" s="52">
        <v>8471</v>
      </c>
      <c r="F12" s="52">
        <v>7766</v>
      </c>
      <c r="G12" s="52">
        <v>7055</v>
      </c>
      <c r="H12" s="52">
        <v>6336</v>
      </c>
      <c r="I12" s="52">
        <v>6315</v>
      </c>
      <c r="J12" s="52">
        <v>6940</v>
      </c>
      <c r="K12" s="52">
        <v>6217</v>
      </c>
      <c r="L12" s="52">
        <v>5925</v>
      </c>
      <c r="M12" s="52">
        <v>5865</v>
      </c>
      <c r="N12" s="52">
        <v>5888</v>
      </c>
      <c r="O12" s="52">
        <v>4878</v>
      </c>
      <c r="P12" s="52">
        <v>4685</v>
      </c>
      <c r="Q12" s="52">
        <v>5125</v>
      </c>
      <c r="R12" s="52">
        <v>4824</v>
      </c>
      <c r="S12" s="52">
        <v>4024</v>
      </c>
      <c r="T12" s="52">
        <v>4359</v>
      </c>
      <c r="U12" s="52">
        <v>5064</v>
      </c>
      <c r="V12" s="52">
        <v>5243</v>
      </c>
      <c r="W12" s="52">
        <v>5438</v>
      </c>
      <c r="DA12" s="63" t="s">
        <v>1079</v>
      </c>
    </row>
    <row r="13" spans="1:105" ht="12" customHeight="1" x14ac:dyDescent="0.25">
      <c r="A13" s="97" t="s">
        <v>122</v>
      </c>
      <c r="B13" s="52">
        <v>722772</v>
      </c>
      <c r="C13" s="52">
        <v>730607</v>
      </c>
      <c r="D13" s="52">
        <v>787124</v>
      </c>
      <c r="E13" s="52">
        <v>795531</v>
      </c>
      <c r="F13" s="52">
        <v>871720</v>
      </c>
      <c r="G13" s="52">
        <v>865736</v>
      </c>
      <c r="H13" s="52">
        <v>831217</v>
      </c>
      <c r="I13" s="52">
        <v>733404</v>
      </c>
      <c r="J13" s="52">
        <v>645205</v>
      </c>
      <c r="K13" s="52">
        <v>622801</v>
      </c>
      <c r="L13" s="52">
        <v>566219</v>
      </c>
      <c r="M13" s="52">
        <v>522949</v>
      </c>
      <c r="N13" s="52">
        <v>483839</v>
      </c>
      <c r="O13" s="52">
        <v>500816</v>
      </c>
      <c r="P13" s="52">
        <v>507410</v>
      </c>
      <c r="Q13" s="52">
        <v>465957</v>
      </c>
      <c r="R13" s="52">
        <v>429635</v>
      </c>
      <c r="S13" s="52">
        <v>391315</v>
      </c>
      <c r="T13" s="52">
        <v>328857</v>
      </c>
      <c r="U13" s="52">
        <v>324485</v>
      </c>
      <c r="V13" s="52">
        <v>318891</v>
      </c>
      <c r="W13" s="52">
        <v>308770</v>
      </c>
      <c r="DA13" s="63" t="s">
        <v>1080</v>
      </c>
    </row>
    <row r="14" spans="1:105" ht="12" customHeight="1" x14ac:dyDescent="0.25">
      <c r="A14" s="97" t="s">
        <v>121</v>
      </c>
      <c r="B14" s="52">
        <v>1309647</v>
      </c>
      <c r="C14" s="52">
        <v>1369476</v>
      </c>
      <c r="D14" s="52">
        <v>1389129</v>
      </c>
      <c r="E14" s="52">
        <v>1444799</v>
      </c>
      <c r="F14" s="52">
        <v>1453582</v>
      </c>
      <c r="G14" s="52">
        <v>1428329</v>
      </c>
      <c r="H14" s="52">
        <v>1386699</v>
      </c>
      <c r="I14" s="52">
        <v>1405939</v>
      </c>
      <c r="J14" s="52">
        <v>1464083</v>
      </c>
      <c r="K14" s="52">
        <v>1455819</v>
      </c>
      <c r="L14" s="52">
        <v>1435693</v>
      </c>
      <c r="M14" s="52">
        <v>1340830</v>
      </c>
      <c r="N14" s="52">
        <v>1270306</v>
      </c>
      <c r="O14" s="52">
        <v>1241049</v>
      </c>
      <c r="P14" s="52">
        <v>1218374</v>
      </c>
      <c r="Q14" s="52">
        <v>1110087</v>
      </c>
      <c r="R14" s="52">
        <v>1048631</v>
      </c>
      <c r="S14" s="52">
        <v>1049167</v>
      </c>
      <c r="T14" s="52">
        <v>1046861</v>
      </c>
      <c r="U14" s="52">
        <v>1079237</v>
      </c>
      <c r="V14" s="52">
        <v>1123283</v>
      </c>
      <c r="W14" s="52">
        <v>1042643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117438</v>
      </c>
      <c r="C16" s="52">
        <v>114452</v>
      </c>
      <c r="D16" s="52">
        <v>107169</v>
      </c>
      <c r="E16" s="52">
        <v>102901</v>
      </c>
      <c r="F16" s="52">
        <v>100103</v>
      </c>
      <c r="G16" s="52">
        <v>96738</v>
      </c>
      <c r="H16" s="52">
        <v>94541</v>
      </c>
      <c r="I16" s="52">
        <v>93703</v>
      </c>
      <c r="J16" s="52">
        <v>96414</v>
      </c>
      <c r="K16" s="52">
        <v>97753</v>
      </c>
      <c r="L16" s="52">
        <v>97337</v>
      </c>
      <c r="M16" s="52">
        <v>95571</v>
      </c>
      <c r="N16" s="52">
        <v>98888</v>
      </c>
      <c r="O16" s="52">
        <v>131511</v>
      </c>
      <c r="P16" s="52">
        <v>153238</v>
      </c>
      <c r="Q16" s="52">
        <v>158863</v>
      </c>
      <c r="R16" s="52">
        <v>168037</v>
      </c>
      <c r="S16" s="52">
        <v>200372</v>
      </c>
      <c r="T16" s="52">
        <v>249807</v>
      </c>
      <c r="U16" s="52">
        <v>319446</v>
      </c>
      <c r="V16" s="52">
        <v>387848</v>
      </c>
      <c r="W16" s="52">
        <v>389961</v>
      </c>
      <c r="DA16" s="63" t="s">
        <v>1082</v>
      </c>
    </row>
    <row r="17" spans="1:105" ht="12" customHeight="1" x14ac:dyDescent="0.25">
      <c r="A17" s="109" t="s">
        <v>120</v>
      </c>
      <c r="B17" s="36">
        <v>2593440</v>
      </c>
      <c r="C17" s="36">
        <v>2651327</v>
      </c>
      <c r="D17" s="36">
        <v>2710654</v>
      </c>
      <c r="E17" s="36">
        <v>2757395</v>
      </c>
      <c r="F17" s="36">
        <v>2808927</v>
      </c>
      <c r="G17" s="36">
        <v>2741774</v>
      </c>
      <c r="H17" s="36">
        <v>2622714</v>
      </c>
      <c r="I17" s="36">
        <v>2502549</v>
      </c>
      <c r="J17" s="36">
        <v>2434803</v>
      </c>
      <c r="K17" s="36">
        <v>2368734</v>
      </c>
      <c r="L17" s="36">
        <v>2266505</v>
      </c>
      <c r="M17" s="36">
        <v>2108447</v>
      </c>
      <c r="N17" s="36">
        <v>1973118</v>
      </c>
      <c r="O17" s="36">
        <v>1902608</v>
      </c>
      <c r="P17" s="36">
        <v>1856360</v>
      </c>
      <c r="Q17" s="36">
        <v>1695977</v>
      </c>
      <c r="R17" s="36">
        <v>1575873</v>
      </c>
      <c r="S17" s="36">
        <v>1482096</v>
      </c>
      <c r="T17" s="36">
        <v>1359938</v>
      </c>
      <c r="U17" s="36">
        <v>1324759</v>
      </c>
      <c r="V17" s="36">
        <v>1306287</v>
      </c>
      <c r="W17" s="36">
        <v>1224624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211787</v>
      </c>
      <c r="D21" s="52">
        <v>211853</v>
      </c>
      <c r="E21" s="52">
        <v>212307</v>
      </c>
      <c r="F21" s="52">
        <v>213538</v>
      </c>
      <c r="G21" s="52">
        <v>215921</v>
      </c>
      <c r="H21" s="52">
        <v>219806</v>
      </c>
      <c r="I21" s="52">
        <v>225434</v>
      </c>
      <c r="J21" s="52">
        <v>232952</v>
      </c>
      <c r="K21" s="52">
        <v>242526</v>
      </c>
      <c r="L21" s="52">
        <v>254402</v>
      </c>
      <c r="M21" s="52">
        <v>268817</v>
      </c>
      <c r="N21" s="52">
        <v>286000</v>
      </c>
      <c r="O21" s="52">
        <v>263768</v>
      </c>
      <c r="P21" s="52">
        <v>117627</v>
      </c>
      <c r="Q21" s="52">
        <v>154758</v>
      </c>
      <c r="R21" s="52">
        <v>164962</v>
      </c>
      <c r="S21" s="52">
        <v>208192</v>
      </c>
      <c r="T21" s="52">
        <v>193300</v>
      </c>
      <c r="U21" s="52">
        <v>175648</v>
      </c>
      <c r="V21" s="52">
        <v>156996</v>
      </c>
      <c r="W21" s="52">
        <v>134116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64097</v>
      </c>
      <c r="D23" s="52">
        <v>64280</v>
      </c>
      <c r="E23" s="52">
        <v>65543</v>
      </c>
      <c r="F23" s="52">
        <v>68903</v>
      </c>
      <c r="G23" s="52">
        <v>75541</v>
      </c>
      <c r="H23" s="52">
        <v>86858</v>
      </c>
      <c r="I23" s="52">
        <v>82635</v>
      </c>
      <c r="J23" s="52">
        <v>62278</v>
      </c>
      <c r="K23" s="52">
        <v>87790</v>
      </c>
      <c r="L23" s="52">
        <v>93035</v>
      </c>
      <c r="M23" s="52">
        <v>104356</v>
      </c>
      <c r="N23" s="52">
        <v>101642</v>
      </c>
      <c r="O23" s="52">
        <v>125203</v>
      </c>
      <c r="P23" s="52">
        <v>67182</v>
      </c>
      <c r="Q23" s="52">
        <v>50756</v>
      </c>
      <c r="R23" s="52">
        <v>57546</v>
      </c>
      <c r="S23" s="52">
        <v>84781</v>
      </c>
      <c r="T23" s="52">
        <v>88933</v>
      </c>
      <c r="U23" s="52">
        <v>91173</v>
      </c>
      <c r="V23" s="52">
        <v>88680</v>
      </c>
      <c r="W23" s="52">
        <v>82146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52303</v>
      </c>
      <c r="D25" s="52">
        <v>52312</v>
      </c>
      <c r="E25" s="52">
        <v>52377</v>
      </c>
      <c r="F25" s="52">
        <v>52541</v>
      </c>
      <c r="G25" s="52">
        <v>52850</v>
      </c>
      <c r="H25" s="52">
        <v>53326</v>
      </c>
      <c r="I25" s="52">
        <v>53991</v>
      </c>
      <c r="J25" s="52">
        <v>76769</v>
      </c>
      <c r="K25" s="52">
        <v>63880</v>
      </c>
      <c r="L25" s="52">
        <v>66359</v>
      </c>
      <c r="M25" s="52">
        <v>72334</v>
      </c>
      <c r="N25" s="52">
        <v>80211</v>
      </c>
      <c r="O25" s="52">
        <v>69531</v>
      </c>
      <c r="P25" s="52">
        <v>17044</v>
      </c>
      <c r="Q25" s="52">
        <v>12057</v>
      </c>
      <c r="R25" s="52">
        <v>25459</v>
      </c>
      <c r="S25" s="52">
        <v>55460</v>
      </c>
      <c r="T25" s="52">
        <v>33082</v>
      </c>
      <c r="U25" s="52">
        <v>28217</v>
      </c>
      <c r="V25" s="52">
        <v>31651</v>
      </c>
      <c r="W25" s="52">
        <v>20656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702</v>
      </c>
      <c r="D26" s="52">
        <v>702</v>
      </c>
      <c r="E26" s="52">
        <v>704</v>
      </c>
      <c r="F26" s="52">
        <v>705</v>
      </c>
      <c r="G26" s="52">
        <v>711</v>
      </c>
      <c r="H26" s="52">
        <v>719</v>
      </c>
      <c r="I26" s="52">
        <v>729</v>
      </c>
      <c r="J26" s="52">
        <v>1042</v>
      </c>
      <c r="K26" s="52">
        <v>867</v>
      </c>
      <c r="L26" s="52">
        <v>910</v>
      </c>
      <c r="M26" s="52">
        <v>1002</v>
      </c>
      <c r="N26" s="52">
        <v>1135</v>
      </c>
      <c r="O26" s="52">
        <v>1010</v>
      </c>
      <c r="P26" s="52">
        <v>193</v>
      </c>
      <c r="Q26" s="52">
        <v>151</v>
      </c>
      <c r="R26" s="52">
        <v>301</v>
      </c>
      <c r="S26" s="52">
        <v>800</v>
      </c>
      <c r="T26" s="52">
        <v>591</v>
      </c>
      <c r="U26" s="52">
        <v>628</v>
      </c>
      <c r="V26" s="52">
        <v>749</v>
      </c>
      <c r="W26" s="52">
        <v>447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112933</v>
      </c>
      <c r="D27" s="52">
        <v>113169</v>
      </c>
      <c r="E27" s="52">
        <v>114915</v>
      </c>
      <c r="F27" s="52">
        <v>119976</v>
      </c>
      <c r="G27" s="52">
        <v>130027</v>
      </c>
      <c r="H27" s="52">
        <v>147083</v>
      </c>
      <c r="I27" s="52">
        <v>104963</v>
      </c>
      <c r="J27" s="52">
        <v>111134</v>
      </c>
      <c r="K27" s="52">
        <v>144406</v>
      </c>
      <c r="L27" s="52">
        <v>147965</v>
      </c>
      <c r="M27" s="52">
        <v>131230</v>
      </c>
      <c r="N27" s="52">
        <v>126131</v>
      </c>
      <c r="O27" s="52">
        <v>85548</v>
      </c>
      <c r="P27" s="52">
        <v>47213</v>
      </c>
      <c r="Q27" s="52">
        <v>52030</v>
      </c>
      <c r="R27" s="52">
        <v>73356</v>
      </c>
      <c r="S27" s="52">
        <v>97982</v>
      </c>
      <c r="T27" s="52">
        <v>87486</v>
      </c>
      <c r="U27" s="52">
        <v>80919</v>
      </c>
      <c r="V27" s="52">
        <v>70289</v>
      </c>
      <c r="W27" s="52">
        <v>58386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204632</v>
      </c>
      <c r="D28" s="52">
        <v>205149</v>
      </c>
      <c r="E28" s="52">
        <v>208687</v>
      </c>
      <c r="F28" s="52">
        <v>218035</v>
      </c>
      <c r="G28" s="52">
        <v>236146</v>
      </c>
      <c r="H28" s="52">
        <v>265707</v>
      </c>
      <c r="I28" s="52">
        <v>186482</v>
      </c>
      <c r="J28" s="52">
        <v>192550</v>
      </c>
      <c r="K28" s="52">
        <v>251895</v>
      </c>
      <c r="L28" s="52">
        <v>242037</v>
      </c>
      <c r="M28" s="52">
        <v>245235</v>
      </c>
      <c r="N28" s="52">
        <v>232804</v>
      </c>
      <c r="O28" s="52">
        <v>222046</v>
      </c>
      <c r="P28" s="52">
        <v>172863</v>
      </c>
      <c r="Q28" s="52">
        <v>213884</v>
      </c>
      <c r="R28" s="52">
        <v>218355</v>
      </c>
      <c r="S28" s="52">
        <v>206415</v>
      </c>
      <c r="T28" s="52">
        <v>191973</v>
      </c>
      <c r="U28" s="52">
        <v>169671</v>
      </c>
      <c r="V28" s="52">
        <v>164161</v>
      </c>
      <c r="W28" s="52">
        <v>158085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18350</v>
      </c>
      <c r="D30" s="52">
        <v>18379</v>
      </c>
      <c r="E30" s="52">
        <v>18582</v>
      </c>
      <c r="F30" s="52">
        <v>19099</v>
      </c>
      <c r="G30" s="52">
        <v>20098</v>
      </c>
      <c r="H30" s="52">
        <v>21768</v>
      </c>
      <c r="I30" s="52">
        <v>13302</v>
      </c>
      <c r="J30" s="52">
        <v>12062</v>
      </c>
      <c r="K30" s="52">
        <v>14490</v>
      </c>
      <c r="L30" s="52">
        <v>14534</v>
      </c>
      <c r="M30" s="52">
        <v>16512</v>
      </c>
      <c r="N30" s="52">
        <v>17893</v>
      </c>
      <c r="O30" s="52">
        <v>17309</v>
      </c>
      <c r="P30" s="52">
        <v>11405</v>
      </c>
      <c r="Q30" s="52">
        <v>14274</v>
      </c>
      <c r="R30" s="52">
        <v>16678</v>
      </c>
      <c r="S30" s="52">
        <v>22071</v>
      </c>
      <c r="T30" s="52">
        <v>24326</v>
      </c>
      <c r="U30" s="52">
        <v>28845</v>
      </c>
      <c r="V30" s="52">
        <v>35966</v>
      </c>
      <c r="W30" s="52">
        <v>40985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405225</v>
      </c>
      <c r="D31" s="36">
        <v>406129</v>
      </c>
      <c r="E31" s="36">
        <v>412467</v>
      </c>
      <c r="F31" s="36">
        <v>429668</v>
      </c>
      <c r="G31" s="36">
        <v>463183</v>
      </c>
      <c r="H31" s="36">
        <v>518430</v>
      </c>
      <c r="I31" s="36">
        <v>357091</v>
      </c>
      <c r="J31" s="36">
        <v>372477</v>
      </c>
      <c r="K31" s="36">
        <v>451261</v>
      </c>
      <c r="L31" s="36">
        <v>447052</v>
      </c>
      <c r="M31" s="36">
        <v>437394</v>
      </c>
      <c r="N31" s="36">
        <v>426308</v>
      </c>
      <c r="O31" s="36">
        <v>368799</v>
      </c>
      <c r="P31" s="36">
        <v>233910</v>
      </c>
      <c r="Q31" s="36">
        <v>282153</v>
      </c>
      <c r="R31" s="36">
        <v>320444</v>
      </c>
      <c r="S31" s="36">
        <v>345206</v>
      </c>
      <c r="T31" s="36">
        <v>309267</v>
      </c>
      <c r="U31" s="36">
        <v>273854</v>
      </c>
      <c r="V31" s="36">
        <v>252498</v>
      </c>
      <c r="W31" s="36">
        <v>216199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266688</v>
      </c>
      <c r="D35" s="52">
        <v>263897</v>
      </c>
      <c r="E35" s="52">
        <v>254780</v>
      </c>
      <c r="F35" s="52">
        <v>262272</v>
      </c>
      <c r="G35" s="52">
        <v>145403</v>
      </c>
      <c r="H35" s="52">
        <v>98549</v>
      </c>
      <c r="I35" s="52">
        <v>104431</v>
      </c>
      <c r="J35" s="52">
        <v>167917</v>
      </c>
      <c r="K35" s="52">
        <v>177796</v>
      </c>
      <c r="L35" s="52">
        <v>151757</v>
      </c>
      <c r="M35" s="52">
        <v>108993</v>
      </c>
      <c r="N35" s="52">
        <v>153988</v>
      </c>
      <c r="O35" s="52">
        <v>225881</v>
      </c>
      <c r="P35" s="52">
        <v>93106</v>
      </c>
      <c r="Q35" s="52">
        <v>0</v>
      </c>
      <c r="R35" s="52">
        <v>54032</v>
      </c>
      <c r="S35" s="52">
        <v>146750</v>
      </c>
      <c r="T35" s="52">
        <v>120577</v>
      </c>
      <c r="U35" s="52">
        <v>210108</v>
      </c>
      <c r="V35" s="52">
        <v>206926</v>
      </c>
      <c r="W35" s="52">
        <v>54566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93850</v>
      </c>
      <c r="D37" s="52">
        <v>82962</v>
      </c>
      <c r="E37" s="52">
        <v>97499</v>
      </c>
      <c r="F37" s="52">
        <v>127780</v>
      </c>
      <c r="G37" s="52">
        <v>111892</v>
      </c>
      <c r="H37" s="52">
        <v>106188</v>
      </c>
      <c r="I37" s="52">
        <v>56330</v>
      </c>
      <c r="J37" s="52">
        <v>36818</v>
      </c>
      <c r="K37" s="52">
        <v>75722</v>
      </c>
      <c r="L37" s="52">
        <v>78323</v>
      </c>
      <c r="M37" s="52">
        <v>77524</v>
      </c>
      <c r="N37" s="52">
        <v>74513</v>
      </c>
      <c r="O37" s="52">
        <v>97045</v>
      </c>
      <c r="P37" s="52">
        <v>92772</v>
      </c>
      <c r="Q37" s="52">
        <v>67094</v>
      </c>
      <c r="R37" s="52">
        <v>43100</v>
      </c>
      <c r="S37" s="52">
        <v>82564</v>
      </c>
      <c r="T37" s="52">
        <v>94921</v>
      </c>
      <c r="U37" s="52">
        <v>97675</v>
      </c>
      <c r="V37" s="52">
        <v>125119</v>
      </c>
      <c r="W37" s="52">
        <v>109002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39367</v>
      </c>
      <c r="D39" s="52">
        <v>28888</v>
      </c>
      <c r="E39" s="52">
        <v>30758</v>
      </c>
      <c r="F39" s="52">
        <v>17008</v>
      </c>
      <c r="G39" s="52">
        <v>14280</v>
      </c>
      <c r="H39" s="52">
        <v>8937</v>
      </c>
      <c r="I39" s="52">
        <v>11582</v>
      </c>
      <c r="J39" s="52">
        <v>41164</v>
      </c>
      <c r="K39" s="52">
        <v>30541</v>
      </c>
      <c r="L39" s="52">
        <v>40714</v>
      </c>
      <c r="M39" s="52">
        <v>50703</v>
      </c>
      <c r="N39" s="52">
        <v>57810</v>
      </c>
      <c r="O39" s="52">
        <v>44934</v>
      </c>
      <c r="P39" s="52">
        <v>8797</v>
      </c>
      <c r="Q39" s="52">
        <v>6599</v>
      </c>
      <c r="R39" s="52">
        <v>12608</v>
      </c>
      <c r="S39" s="52">
        <v>32602</v>
      </c>
      <c r="T39" s="52">
        <v>24788</v>
      </c>
      <c r="U39" s="52">
        <v>33968</v>
      </c>
      <c r="V39" s="52">
        <v>42950</v>
      </c>
      <c r="W39" s="52">
        <v>31672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875</v>
      </c>
      <c r="D40" s="52">
        <v>0</v>
      </c>
      <c r="E40" s="52">
        <v>719</v>
      </c>
      <c r="F40" s="52">
        <v>0</v>
      </c>
      <c r="G40" s="52">
        <v>0</v>
      </c>
      <c r="H40" s="52">
        <v>0</v>
      </c>
      <c r="I40" s="52">
        <v>708</v>
      </c>
      <c r="J40" s="52">
        <v>1667</v>
      </c>
      <c r="K40" s="52">
        <v>144</v>
      </c>
      <c r="L40" s="52">
        <v>618</v>
      </c>
      <c r="M40" s="52">
        <v>942</v>
      </c>
      <c r="N40" s="52">
        <v>1158</v>
      </c>
      <c r="O40" s="52">
        <v>0</v>
      </c>
      <c r="P40" s="52">
        <v>0</v>
      </c>
      <c r="Q40" s="52">
        <v>591</v>
      </c>
      <c r="R40" s="52">
        <v>0</v>
      </c>
      <c r="S40" s="52">
        <v>0</v>
      </c>
      <c r="T40" s="52">
        <v>926</v>
      </c>
      <c r="U40" s="52">
        <v>1333</v>
      </c>
      <c r="V40" s="52">
        <v>928</v>
      </c>
      <c r="W40" s="52">
        <v>642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120768</v>
      </c>
      <c r="D41" s="52">
        <v>169686</v>
      </c>
      <c r="E41" s="52">
        <v>123322</v>
      </c>
      <c r="F41" s="52">
        <v>196165</v>
      </c>
      <c r="G41" s="52">
        <v>124043</v>
      </c>
      <c r="H41" s="52">
        <v>112564</v>
      </c>
      <c r="I41" s="52">
        <v>7150</v>
      </c>
      <c r="J41" s="52">
        <v>22935</v>
      </c>
      <c r="K41" s="52">
        <v>122002</v>
      </c>
      <c r="L41" s="52">
        <v>91383</v>
      </c>
      <c r="M41" s="52">
        <v>87960</v>
      </c>
      <c r="N41" s="52">
        <v>87021</v>
      </c>
      <c r="O41" s="52">
        <v>102525</v>
      </c>
      <c r="P41" s="52">
        <v>53807</v>
      </c>
      <c r="Q41" s="52">
        <v>10577</v>
      </c>
      <c r="R41" s="52">
        <v>37034</v>
      </c>
      <c r="S41" s="52">
        <v>59662</v>
      </c>
      <c r="T41" s="52">
        <v>25028</v>
      </c>
      <c r="U41" s="52">
        <v>76547</v>
      </c>
      <c r="V41" s="52">
        <v>64695</v>
      </c>
      <c r="W41" s="52">
        <v>48265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264461</v>
      </c>
      <c r="D42" s="52">
        <v>224802</v>
      </c>
      <c r="E42" s="52">
        <v>264357</v>
      </c>
      <c r="F42" s="52">
        <v>226818</v>
      </c>
      <c r="G42" s="52">
        <v>210893</v>
      </c>
      <c r="H42" s="52">
        <v>224077</v>
      </c>
      <c r="I42" s="52">
        <v>205722</v>
      </c>
      <c r="J42" s="52">
        <v>250694</v>
      </c>
      <c r="K42" s="52">
        <v>243631</v>
      </c>
      <c r="L42" s="52">
        <v>221911</v>
      </c>
      <c r="M42" s="52">
        <v>150372</v>
      </c>
      <c r="N42" s="52">
        <v>162280</v>
      </c>
      <c r="O42" s="52">
        <v>192789</v>
      </c>
      <c r="P42" s="52">
        <v>150188</v>
      </c>
      <c r="Q42" s="52">
        <v>105597</v>
      </c>
      <c r="R42" s="52">
        <v>156899</v>
      </c>
      <c r="S42" s="52">
        <v>206951</v>
      </c>
      <c r="T42" s="52">
        <v>189667</v>
      </c>
      <c r="U42" s="52">
        <v>202047</v>
      </c>
      <c r="V42" s="52">
        <v>208207</v>
      </c>
      <c r="W42" s="52">
        <v>77445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15364</v>
      </c>
      <c r="D44" s="52">
        <v>11096</v>
      </c>
      <c r="E44" s="52">
        <v>14314</v>
      </c>
      <c r="F44" s="52">
        <v>16301</v>
      </c>
      <c r="G44" s="52">
        <v>16733</v>
      </c>
      <c r="H44" s="52">
        <v>19571</v>
      </c>
      <c r="I44" s="52">
        <v>12464</v>
      </c>
      <c r="J44" s="52">
        <v>14773</v>
      </c>
      <c r="K44" s="52">
        <v>15829</v>
      </c>
      <c r="L44" s="52">
        <v>14118</v>
      </c>
      <c r="M44" s="52">
        <v>14746</v>
      </c>
      <c r="N44" s="52">
        <v>21210</v>
      </c>
      <c r="O44" s="52">
        <v>49932</v>
      </c>
      <c r="P44" s="52">
        <v>33132</v>
      </c>
      <c r="Q44" s="52">
        <v>19899</v>
      </c>
      <c r="R44" s="52">
        <v>25852</v>
      </c>
      <c r="S44" s="52">
        <v>54406</v>
      </c>
      <c r="T44" s="52">
        <v>73761</v>
      </c>
      <c r="U44" s="52">
        <v>98484</v>
      </c>
      <c r="V44" s="52">
        <v>104368</v>
      </c>
      <c r="W44" s="52">
        <v>43098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463112</v>
      </c>
      <c r="D45" s="36">
        <v>465456</v>
      </c>
      <c r="E45" s="36">
        <v>459208</v>
      </c>
      <c r="F45" s="36">
        <v>481200</v>
      </c>
      <c r="G45" s="36">
        <v>396030</v>
      </c>
      <c r="H45" s="36">
        <v>399370</v>
      </c>
      <c r="I45" s="36">
        <v>236926</v>
      </c>
      <c r="J45" s="36">
        <v>304731</v>
      </c>
      <c r="K45" s="36">
        <v>385192</v>
      </c>
      <c r="L45" s="36">
        <v>344823</v>
      </c>
      <c r="M45" s="36">
        <v>279336</v>
      </c>
      <c r="N45" s="36">
        <v>290979</v>
      </c>
      <c r="O45" s="36">
        <v>298289</v>
      </c>
      <c r="P45" s="36">
        <v>187662</v>
      </c>
      <c r="Q45" s="36">
        <v>121770</v>
      </c>
      <c r="R45" s="36">
        <v>200340</v>
      </c>
      <c r="S45" s="36">
        <v>251429</v>
      </c>
      <c r="T45" s="36">
        <v>187109</v>
      </c>
      <c r="U45" s="36">
        <v>238675</v>
      </c>
      <c r="V45" s="36">
        <v>234026</v>
      </c>
      <c r="W45" s="36">
        <v>134536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94749</v>
      </c>
      <c r="D49" s="52">
        <v>90977</v>
      </c>
      <c r="E49" s="52">
        <v>86299</v>
      </c>
      <c r="F49" s="52">
        <v>118455</v>
      </c>
      <c r="G49" s="52">
        <v>42519</v>
      </c>
      <c r="H49" s="52">
        <v>28531</v>
      </c>
      <c r="I49" s="52">
        <v>31532</v>
      </c>
      <c r="J49" s="52">
        <v>55049</v>
      </c>
      <c r="K49" s="52">
        <v>58031</v>
      </c>
      <c r="L49" s="52">
        <v>40965</v>
      </c>
      <c r="M49" s="52">
        <v>28445</v>
      </c>
      <c r="N49" s="52">
        <v>35994</v>
      </c>
      <c r="O49" s="52">
        <v>77323</v>
      </c>
      <c r="P49" s="52">
        <v>55522</v>
      </c>
      <c r="Q49" s="52">
        <v>0</v>
      </c>
      <c r="R49" s="52">
        <v>20497</v>
      </c>
      <c r="S49" s="52">
        <v>39260</v>
      </c>
      <c r="T49" s="52">
        <v>33834</v>
      </c>
      <c r="U49" s="52">
        <v>50653</v>
      </c>
      <c r="V49" s="52">
        <v>51903</v>
      </c>
      <c r="W49" s="52">
        <v>16172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10251</v>
      </c>
      <c r="D51" s="52">
        <v>7073</v>
      </c>
      <c r="E51" s="52">
        <v>12105</v>
      </c>
      <c r="F51" s="52">
        <v>12395</v>
      </c>
      <c r="G51" s="52">
        <v>10001</v>
      </c>
      <c r="H51" s="52">
        <v>7076</v>
      </c>
      <c r="I51" s="52">
        <v>3120</v>
      </c>
      <c r="J51" s="52">
        <v>1210</v>
      </c>
      <c r="K51" s="52">
        <v>9596</v>
      </c>
      <c r="L51" s="52">
        <v>7308</v>
      </c>
      <c r="M51" s="52">
        <v>5306</v>
      </c>
      <c r="N51" s="52">
        <v>11070</v>
      </c>
      <c r="O51" s="52">
        <v>10879</v>
      </c>
      <c r="P51" s="52">
        <v>7912</v>
      </c>
      <c r="Q51" s="52">
        <v>0</v>
      </c>
      <c r="R51" s="52">
        <v>4522</v>
      </c>
      <c r="S51" s="52">
        <v>12076</v>
      </c>
      <c r="T51" s="52">
        <v>8422</v>
      </c>
      <c r="U51" s="52">
        <v>9941</v>
      </c>
      <c r="V51" s="52">
        <v>14593</v>
      </c>
      <c r="W51" s="52">
        <v>4086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1349</v>
      </c>
      <c r="D53" s="52">
        <v>1451</v>
      </c>
      <c r="E53" s="52">
        <v>1454</v>
      </c>
      <c r="F53" s="52">
        <v>988</v>
      </c>
      <c r="G53" s="52">
        <v>324</v>
      </c>
      <c r="H53" s="52">
        <v>114</v>
      </c>
      <c r="I53" s="52">
        <v>182</v>
      </c>
      <c r="J53" s="52">
        <v>4318</v>
      </c>
      <c r="K53" s="52">
        <v>2516</v>
      </c>
      <c r="L53" s="52">
        <v>2871</v>
      </c>
      <c r="M53" s="52">
        <v>3166</v>
      </c>
      <c r="N53" s="52">
        <v>4370</v>
      </c>
      <c r="O53" s="52">
        <v>6678</v>
      </c>
      <c r="P53" s="52">
        <v>994</v>
      </c>
      <c r="Q53" s="52">
        <v>0</v>
      </c>
      <c r="R53" s="52">
        <v>489</v>
      </c>
      <c r="S53" s="52">
        <v>1989</v>
      </c>
      <c r="T53" s="52">
        <v>1809</v>
      </c>
      <c r="U53" s="52">
        <v>3663</v>
      </c>
      <c r="V53" s="52">
        <v>4767</v>
      </c>
      <c r="W53" s="52">
        <v>2060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30</v>
      </c>
      <c r="D54" s="52">
        <v>0</v>
      </c>
      <c r="E54" s="52">
        <v>34</v>
      </c>
      <c r="F54" s="52">
        <v>0</v>
      </c>
      <c r="G54" s="52">
        <v>0</v>
      </c>
      <c r="H54" s="52">
        <v>0</v>
      </c>
      <c r="I54" s="52">
        <v>11</v>
      </c>
      <c r="J54" s="52">
        <v>175</v>
      </c>
      <c r="K54" s="52">
        <v>12</v>
      </c>
      <c r="L54" s="52">
        <v>44</v>
      </c>
      <c r="M54" s="52">
        <v>59</v>
      </c>
      <c r="N54" s="52">
        <v>88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68</v>
      </c>
      <c r="U54" s="52">
        <v>144</v>
      </c>
      <c r="V54" s="52">
        <v>103</v>
      </c>
      <c r="W54" s="52">
        <v>42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29271</v>
      </c>
      <c r="D55" s="52">
        <v>38509</v>
      </c>
      <c r="E55" s="52">
        <v>26979</v>
      </c>
      <c r="F55" s="52">
        <v>54477</v>
      </c>
      <c r="G55" s="52">
        <v>15627</v>
      </c>
      <c r="H55" s="52">
        <v>9502</v>
      </c>
      <c r="I55" s="52">
        <v>1053</v>
      </c>
      <c r="J55" s="52">
        <v>4238</v>
      </c>
      <c r="K55" s="52">
        <v>18520</v>
      </c>
      <c r="L55" s="52">
        <v>11098</v>
      </c>
      <c r="M55" s="52">
        <v>9308</v>
      </c>
      <c r="N55" s="52">
        <v>11008</v>
      </c>
      <c r="O55" s="52">
        <v>24526</v>
      </c>
      <c r="P55" s="52">
        <v>14382</v>
      </c>
      <c r="Q55" s="52">
        <v>0</v>
      </c>
      <c r="R55" s="52">
        <v>3820</v>
      </c>
      <c r="S55" s="52">
        <v>8341</v>
      </c>
      <c r="T55" s="52">
        <v>3726</v>
      </c>
      <c r="U55" s="52">
        <v>12872</v>
      </c>
      <c r="V55" s="52">
        <v>11150</v>
      </c>
      <c r="W55" s="52">
        <v>5402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64099</v>
      </c>
      <c r="D56" s="52">
        <v>51017</v>
      </c>
      <c r="E56" s="52">
        <v>57832</v>
      </c>
      <c r="F56" s="52">
        <v>62990</v>
      </c>
      <c r="G56" s="52">
        <v>26568</v>
      </c>
      <c r="H56" s="52">
        <v>18915</v>
      </c>
      <c r="I56" s="52">
        <v>30286</v>
      </c>
      <c r="J56" s="52">
        <v>46318</v>
      </c>
      <c r="K56" s="52">
        <v>36983</v>
      </c>
      <c r="L56" s="52">
        <v>26952</v>
      </c>
      <c r="M56" s="52">
        <v>15912</v>
      </c>
      <c r="N56" s="52">
        <v>20528</v>
      </c>
      <c r="O56" s="52">
        <v>46119</v>
      </c>
      <c r="P56" s="52">
        <v>40146</v>
      </c>
      <c r="Q56" s="52">
        <v>0</v>
      </c>
      <c r="R56" s="52">
        <v>16188</v>
      </c>
      <c r="S56" s="52">
        <v>28930</v>
      </c>
      <c r="T56" s="52">
        <v>28231</v>
      </c>
      <c r="U56" s="52">
        <v>33974</v>
      </c>
      <c r="V56" s="52">
        <v>35883</v>
      </c>
      <c r="W56" s="52">
        <v>8668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3042</v>
      </c>
      <c r="D58" s="52">
        <v>2118</v>
      </c>
      <c r="E58" s="52">
        <v>2609</v>
      </c>
      <c r="F58" s="52">
        <v>3881</v>
      </c>
      <c r="G58" s="52">
        <v>1724</v>
      </c>
      <c r="H58" s="52">
        <v>1333</v>
      </c>
      <c r="I58" s="52">
        <v>1576</v>
      </c>
      <c r="J58" s="52">
        <v>2546</v>
      </c>
      <c r="K58" s="52">
        <v>2290</v>
      </c>
      <c r="L58" s="52">
        <v>1612</v>
      </c>
      <c r="M58" s="52">
        <v>1426</v>
      </c>
      <c r="N58" s="52">
        <v>2446</v>
      </c>
      <c r="O58" s="52">
        <v>11089</v>
      </c>
      <c r="P58" s="52">
        <v>8331</v>
      </c>
      <c r="Q58" s="52">
        <v>0</v>
      </c>
      <c r="R58" s="52">
        <v>2343</v>
      </c>
      <c r="S58" s="52">
        <v>6985</v>
      </c>
      <c r="T58" s="52">
        <v>9567</v>
      </c>
      <c r="U58" s="52">
        <v>14796</v>
      </c>
      <c r="V58" s="52">
        <v>16009</v>
      </c>
      <c r="W58" s="52">
        <v>3924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91707</v>
      </c>
      <c r="D59" s="36">
        <v>88859</v>
      </c>
      <c r="E59" s="36">
        <v>83690</v>
      </c>
      <c r="F59" s="36">
        <v>114574</v>
      </c>
      <c r="G59" s="36">
        <v>40795</v>
      </c>
      <c r="H59" s="36">
        <v>27198</v>
      </c>
      <c r="I59" s="36">
        <v>29956</v>
      </c>
      <c r="J59" s="36">
        <v>52503</v>
      </c>
      <c r="K59" s="36">
        <v>55741</v>
      </c>
      <c r="L59" s="36">
        <v>39353</v>
      </c>
      <c r="M59" s="36">
        <v>27019</v>
      </c>
      <c r="N59" s="36">
        <v>33548</v>
      </c>
      <c r="O59" s="36">
        <v>66234</v>
      </c>
      <c r="P59" s="36">
        <v>47191</v>
      </c>
      <c r="Q59" s="36">
        <v>0</v>
      </c>
      <c r="R59" s="36">
        <v>18154</v>
      </c>
      <c r="S59" s="36">
        <v>32275</v>
      </c>
      <c r="T59" s="36">
        <v>24267</v>
      </c>
      <c r="U59" s="36">
        <v>35857</v>
      </c>
      <c r="V59" s="36">
        <v>35894</v>
      </c>
      <c r="W59" s="36">
        <v>12248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171939</v>
      </c>
      <c r="D63" s="52">
        <v>172920</v>
      </c>
      <c r="E63" s="52">
        <v>168481</v>
      </c>
      <c r="F63" s="52">
        <v>143817</v>
      </c>
      <c r="G63" s="52">
        <v>102884</v>
      </c>
      <c r="H63" s="52">
        <v>70018</v>
      </c>
      <c r="I63" s="52">
        <v>72899</v>
      </c>
      <c r="J63" s="52">
        <v>112868</v>
      </c>
      <c r="K63" s="52">
        <v>119765</v>
      </c>
      <c r="L63" s="52">
        <v>110792</v>
      </c>
      <c r="M63" s="52">
        <v>80548</v>
      </c>
      <c r="N63" s="52">
        <v>117994</v>
      </c>
      <c r="O63" s="52">
        <v>148558</v>
      </c>
      <c r="P63" s="52">
        <v>37584</v>
      </c>
      <c r="Q63" s="52">
        <v>0</v>
      </c>
      <c r="R63" s="52">
        <v>33535</v>
      </c>
      <c r="S63" s="52">
        <v>107490</v>
      </c>
      <c r="T63" s="52">
        <v>86743</v>
      </c>
      <c r="U63" s="52">
        <v>159455</v>
      </c>
      <c r="V63" s="52">
        <v>155023</v>
      </c>
      <c r="W63" s="52">
        <v>38394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83599</v>
      </c>
      <c r="D65" s="52">
        <v>75889</v>
      </c>
      <c r="E65" s="52">
        <v>85394</v>
      </c>
      <c r="F65" s="52">
        <v>115385</v>
      </c>
      <c r="G65" s="52">
        <v>101891</v>
      </c>
      <c r="H65" s="52">
        <v>99112</v>
      </c>
      <c r="I65" s="52">
        <v>53210</v>
      </c>
      <c r="J65" s="52">
        <v>35608</v>
      </c>
      <c r="K65" s="52">
        <v>66126</v>
      </c>
      <c r="L65" s="52">
        <v>71015</v>
      </c>
      <c r="M65" s="52">
        <v>72218</v>
      </c>
      <c r="N65" s="52">
        <v>63443</v>
      </c>
      <c r="O65" s="52">
        <v>86166</v>
      </c>
      <c r="P65" s="52">
        <v>84860</v>
      </c>
      <c r="Q65" s="52">
        <v>67094</v>
      </c>
      <c r="R65" s="52">
        <v>38578</v>
      </c>
      <c r="S65" s="52">
        <v>70488</v>
      </c>
      <c r="T65" s="52">
        <v>86499</v>
      </c>
      <c r="U65" s="52">
        <v>87734</v>
      </c>
      <c r="V65" s="52">
        <v>110526</v>
      </c>
      <c r="W65" s="52">
        <v>104916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38018</v>
      </c>
      <c r="D67" s="52">
        <f t="shared" si="0"/>
        <v>27437</v>
      </c>
      <c r="E67" s="52">
        <f t="shared" si="0"/>
        <v>29304</v>
      </c>
      <c r="F67" s="52">
        <f t="shared" si="0"/>
        <v>16020</v>
      </c>
      <c r="G67" s="52">
        <f t="shared" si="0"/>
        <v>13956</v>
      </c>
      <c r="H67" s="52">
        <f t="shared" si="0"/>
        <v>8823</v>
      </c>
      <c r="I67" s="52">
        <f t="shared" si="0"/>
        <v>11400</v>
      </c>
      <c r="J67" s="52">
        <f t="shared" si="0"/>
        <v>36846</v>
      </c>
      <c r="K67" s="52">
        <f t="shared" si="0"/>
        <v>28025</v>
      </c>
      <c r="L67" s="52">
        <f t="shared" si="0"/>
        <v>37843</v>
      </c>
      <c r="M67" s="52">
        <f t="shared" si="0"/>
        <v>47537</v>
      </c>
      <c r="N67" s="52">
        <f t="shared" si="0"/>
        <v>53440</v>
      </c>
      <c r="O67" s="52">
        <f t="shared" si="0"/>
        <v>38256</v>
      </c>
      <c r="P67" s="52">
        <f t="shared" si="0"/>
        <v>7803</v>
      </c>
      <c r="Q67" s="52">
        <f t="shared" si="0"/>
        <v>6599</v>
      </c>
      <c r="R67" s="52">
        <f t="shared" ref="R67:V67" si="1">R39-R53</f>
        <v>12119</v>
      </c>
      <c r="S67" s="52">
        <f t="shared" si="1"/>
        <v>30613</v>
      </c>
      <c r="T67" s="52">
        <f t="shared" si="1"/>
        <v>22979</v>
      </c>
      <c r="U67" s="52">
        <f t="shared" si="1"/>
        <v>30305</v>
      </c>
      <c r="V67" s="52">
        <f t="shared" si="1"/>
        <v>38183</v>
      </c>
      <c r="W67" s="52">
        <f t="shared" ref="W67" si="2">W39-W53</f>
        <v>29612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845</v>
      </c>
      <c r="D68" s="52">
        <f t="shared" si="3"/>
        <v>0</v>
      </c>
      <c r="E68" s="52">
        <f t="shared" si="3"/>
        <v>685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697</v>
      </c>
      <c r="J68" s="52">
        <f t="shared" si="3"/>
        <v>1492</v>
      </c>
      <c r="K68" s="52">
        <f t="shared" si="3"/>
        <v>132</v>
      </c>
      <c r="L68" s="52">
        <f t="shared" si="3"/>
        <v>574</v>
      </c>
      <c r="M68" s="52">
        <f t="shared" si="3"/>
        <v>883</v>
      </c>
      <c r="N68" s="52">
        <f t="shared" si="3"/>
        <v>1070</v>
      </c>
      <c r="O68" s="52">
        <f t="shared" si="3"/>
        <v>0</v>
      </c>
      <c r="P68" s="52">
        <f t="shared" si="3"/>
        <v>0</v>
      </c>
      <c r="Q68" s="52">
        <f t="shared" si="3"/>
        <v>591</v>
      </c>
      <c r="R68" s="52">
        <f t="shared" ref="R68:V68" si="4">R40-R54</f>
        <v>0</v>
      </c>
      <c r="S68" s="52">
        <f t="shared" si="4"/>
        <v>0</v>
      </c>
      <c r="T68" s="52">
        <f t="shared" si="4"/>
        <v>858</v>
      </c>
      <c r="U68" s="52">
        <f t="shared" si="4"/>
        <v>1189</v>
      </c>
      <c r="V68" s="52">
        <f t="shared" si="4"/>
        <v>825</v>
      </c>
      <c r="W68" s="52">
        <f t="shared" ref="W68" si="5">W40-W54</f>
        <v>600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91497</v>
      </c>
      <c r="D69" s="52">
        <f t="shared" si="6"/>
        <v>131177</v>
      </c>
      <c r="E69" s="52">
        <f t="shared" si="6"/>
        <v>96343</v>
      </c>
      <c r="F69" s="52">
        <f t="shared" si="6"/>
        <v>141688</v>
      </c>
      <c r="G69" s="52">
        <f t="shared" si="6"/>
        <v>108416</v>
      </c>
      <c r="H69" s="52">
        <f t="shared" si="6"/>
        <v>103062</v>
      </c>
      <c r="I69" s="52">
        <f t="shared" si="6"/>
        <v>6097</v>
      </c>
      <c r="J69" s="52">
        <f t="shared" si="6"/>
        <v>18697</v>
      </c>
      <c r="K69" s="52">
        <f t="shared" si="6"/>
        <v>103482</v>
      </c>
      <c r="L69" s="52">
        <f t="shared" si="6"/>
        <v>80285</v>
      </c>
      <c r="M69" s="52">
        <f t="shared" si="6"/>
        <v>78652</v>
      </c>
      <c r="N69" s="52">
        <f t="shared" si="6"/>
        <v>76013</v>
      </c>
      <c r="O69" s="52">
        <f t="shared" si="6"/>
        <v>77999</v>
      </c>
      <c r="P69" s="52">
        <f t="shared" si="6"/>
        <v>39425</v>
      </c>
      <c r="Q69" s="52">
        <f t="shared" si="6"/>
        <v>10577</v>
      </c>
      <c r="R69" s="52">
        <f t="shared" ref="R69:V69" si="7">R41-R55</f>
        <v>33214</v>
      </c>
      <c r="S69" s="52">
        <f t="shared" si="7"/>
        <v>51321</v>
      </c>
      <c r="T69" s="52">
        <f t="shared" si="7"/>
        <v>21302</v>
      </c>
      <c r="U69" s="52">
        <f t="shared" si="7"/>
        <v>63675</v>
      </c>
      <c r="V69" s="52">
        <f t="shared" si="7"/>
        <v>53545</v>
      </c>
      <c r="W69" s="52">
        <f t="shared" ref="W69" si="8">W41-W55</f>
        <v>42863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200362</v>
      </c>
      <c r="D70" s="52">
        <f t="shared" si="9"/>
        <v>173785</v>
      </c>
      <c r="E70" s="52">
        <f t="shared" si="9"/>
        <v>206525</v>
      </c>
      <c r="F70" s="52">
        <f t="shared" si="9"/>
        <v>163828</v>
      </c>
      <c r="G70" s="52">
        <f t="shared" si="9"/>
        <v>184325</v>
      </c>
      <c r="H70" s="52">
        <f t="shared" si="9"/>
        <v>205162</v>
      </c>
      <c r="I70" s="52">
        <f t="shared" si="9"/>
        <v>175436</v>
      </c>
      <c r="J70" s="52">
        <f t="shared" si="9"/>
        <v>204376</v>
      </c>
      <c r="K70" s="52">
        <f t="shared" si="9"/>
        <v>206648</v>
      </c>
      <c r="L70" s="52">
        <f t="shared" si="9"/>
        <v>194959</v>
      </c>
      <c r="M70" s="52">
        <f t="shared" si="9"/>
        <v>134460</v>
      </c>
      <c r="N70" s="52">
        <f t="shared" si="9"/>
        <v>141752</v>
      </c>
      <c r="O70" s="52">
        <f t="shared" si="9"/>
        <v>146670</v>
      </c>
      <c r="P70" s="52">
        <f t="shared" si="9"/>
        <v>110042</v>
      </c>
      <c r="Q70" s="52">
        <f t="shared" si="9"/>
        <v>105597</v>
      </c>
      <c r="R70" s="52">
        <f t="shared" ref="R70:V70" si="10">R42-R56</f>
        <v>140711</v>
      </c>
      <c r="S70" s="52">
        <f t="shared" si="10"/>
        <v>178021</v>
      </c>
      <c r="T70" s="52">
        <f t="shared" si="10"/>
        <v>161436</v>
      </c>
      <c r="U70" s="52">
        <f t="shared" si="10"/>
        <v>168073</v>
      </c>
      <c r="V70" s="52">
        <f t="shared" si="10"/>
        <v>172324</v>
      </c>
      <c r="W70" s="52">
        <f t="shared" ref="W70" si="11">W42-W56</f>
        <v>68777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12322</v>
      </c>
      <c r="D72" s="52">
        <v>8978</v>
      </c>
      <c r="E72" s="52">
        <v>11705</v>
      </c>
      <c r="F72" s="52">
        <v>12420</v>
      </c>
      <c r="G72" s="52">
        <v>15009</v>
      </c>
      <c r="H72" s="52">
        <v>18238</v>
      </c>
      <c r="I72" s="52">
        <v>10888</v>
      </c>
      <c r="J72" s="52">
        <v>12227</v>
      </c>
      <c r="K72" s="52">
        <v>13539</v>
      </c>
      <c r="L72" s="52">
        <v>12506</v>
      </c>
      <c r="M72" s="52">
        <v>13320</v>
      </c>
      <c r="N72" s="52">
        <v>18764</v>
      </c>
      <c r="O72" s="52">
        <v>38843</v>
      </c>
      <c r="P72" s="52">
        <v>24801</v>
      </c>
      <c r="Q72" s="52">
        <v>19899</v>
      </c>
      <c r="R72" s="52">
        <v>23509</v>
      </c>
      <c r="S72" s="52">
        <v>47421</v>
      </c>
      <c r="T72" s="52">
        <v>64194</v>
      </c>
      <c r="U72" s="52">
        <v>83688</v>
      </c>
      <c r="V72" s="52">
        <v>88359</v>
      </c>
      <c r="W72" s="52">
        <v>39174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371405</v>
      </c>
      <c r="D73" s="36">
        <v>376597</v>
      </c>
      <c r="E73" s="36">
        <v>375518</v>
      </c>
      <c r="F73" s="36">
        <v>366626</v>
      </c>
      <c r="G73" s="36">
        <v>355235</v>
      </c>
      <c r="H73" s="36">
        <v>372172</v>
      </c>
      <c r="I73" s="36">
        <v>206970</v>
      </c>
      <c r="J73" s="36">
        <v>252228</v>
      </c>
      <c r="K73" s="36">
        <v>329451</v>
      </c>
      <c r="L73" s="36">
        <v>305470</v>
      </c>
      <c r="M73" s="36">
        <v>252317</v>
      </c>
      <c r="N73" s="36">
        <v>257431</v>
      </c>
      <c r="O73" s="36">
        <v>232055</v>
      </c>
      <c r="P73" s="36">
        <v>140471</v>
      </c>
      <c r="Q73" s="36">
        <v>121770</v>
      </c>
      <c r="R73" s="36">
        <v>182186</v>
      </c>
      <c r="S73" s="36">
        <v>219154</v>
      </c>
      <c r="T73" s="36">
        <v>162842</v>
      </c>
      <c r="U73" s="36">
        <v>202818</v>
      </c>
      <c r="V73" s="36">
        <v>198132</v>
      </c>
      <c r="W73" s="36">
        <v>122288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17348</v>
      </c>
      <c r="I79" s="52">
        <f>RES_hhdet_numvin!I45</f>
        <v>34470</v>
      </c>
      <c r="J79" s="52">
        <f>RES_hhdet_numvin!J45</f>
        <v>77849</v>
      </c>
      <c r="K79" s="52">
        <f>RES_hhdet_numvin!K45</f>
        <v>102789</v>
      </c>
      <c r="L79" s="52">
        <f>RES_hhdet_numvin!L45</f>
        <v>102442</v>
      </c>
      <c r="M79" s="52">
        <f>RES_hhdet_numvin!M45</f>
        <v>82384</v>
      </c>
      <c r="N79" s="52">
        <f>RES_hhdet_numvin!N45</f>
        <v>126581</v>
      </c>
      <c r="O79" s="52">
        <f>RES_hhdet_numvin!O45</f>
        <v>197647</v>
      </c>
      <c r="P79" s="52">
        <f>RES_hhdet_numvin!P45</f>
        <v>85311</v>
      </c>
      <c r="Q79" s="52">
        <f>RES_hhdet_numvin!Q45</f>
        <v>0</v>
      </c>
      <c r="R79" s="52">
        <f>RES_hhdet_numvin!R45</f>
        <v>52384</v>
      </c>
      <c r="S79" s="52">
        <f>RES_hhdet_numvin!S45</f>
        <v>144458</v>
      </c>
      <c r="T79" s="52">
        <f>RES_hhdet_numvin!T45</f>
        <v>119784</v>
      </c>
      <c r="U79" s="52">
        <f>RES_hhdet_numvin!U45</f>
        <v>209698</v>
      </c>
      <c r="V79" s="52">
        <f>RES_hhdet_numvin!V45</f>
        <v>206874</v>
      </c>
      <c r="W79" s="52">
        <f>RES_hhdet_numvin!W45</f>
        <v>54566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27585</v>
      </c>
      <c r="Q82" s="138">
        <f>RES_hhdet_numvin!Q48</f>
        <v>34401</v>
      </c>
      <c r="R82" s="138">
        <f>RES_hhdet_numvin!R48</f>
        <v>23678</v>
      </c>
      <c r="S82" s="138">
        <f>RES_hhdet_numvin!S48</f>
        <v>61613</v>
      </c>
      <c r="T82" s="138">
        <f>RES_hhdet_numvin!T48</f>
        <v>79249</v>
      </c>
      <c r="U82" s="138">
        <f>RES_hhdet_numvin!U48</f>
        <v>89378</v>
      </c>
      <c r="V82" s="138">
        <f>RES_hhdet_numvin!V48</f>
        <v>120649</v>
      </c>
      <c r="W82" s="138">
        <f>RES_hhdet_numvin!W48</f>
        <v>109002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62</v>
      </c>
      <c r="I84" s="138">
        <f>RES_hhdet_numvin!I50</f>
        <v>246</v>
      </c>
      <c r="J84" s="138">
        <f>RES_hhdet_numvin!J50</f>
        <v>6508</v>
      </c>
      <c r="K84" s="138">
        <f>RES_hhdet_numvin!K50</f>
        <v>5753</v>
      </c>
      <c r="L84" s="138">
        <f>RES_hhdet_numvin!L50</f>
        <v>9655</v>
      </c>
      <c r="M84" s="138">
        <f>RES_hhdet_numvin!M50</f>
        <v>14507</v>
      </c>
      <c r="N84" s="138">
        <f>RES_hhdet_numvin!N50</f>
        <v>23718</v>
      </c>
      <c r="O84" s="138">
        <f>RES_hhdet_numvin!O50</f>
        <v>25236</v>
      </c>
      <c r="P84" s="138">
        <f>RES_hhdet_numvin!P50</f>
        <v>5405</v>
      </c>
      <c r="Q84" s="138">
        <f>RES_hhdet_numvin!Q50</f>
        <v>3790</v>
      </c>
      <c r="R84" s="138">
        <f>RES_hhdet_numvin!R50</f>
        <v>8049</v>
      </c>
      <c r="S84" s="138">
        <f>RES_hhdet_numvin!S50</f>
        <v>25313</v>
      </c>
      <c r="T84" s="138">
        <f>RES_hhdet_numvin!T50</f>
        <v>21535</v>
      </c>
      <c r="U84" s="138">
        <f>RES_hhdet_numvin!U50</f>
        <v>33527</v>
      </c>
      <c r="V84" s="138">
        <f>RES_hhdet_numvin!V50</f>
        <v>42758</v>
      </c>
      <c r="W84" s="138">
        <f>RES_hhdet_numvin!W50</f>
        <v>31672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15</v>
      </c>
      <c r="J85" s="138">
        <f>RES_hhdet_numvin!J51</f>
        <v>263</v>
      </c>
      <c r="K85" s="138">
        <f>RES_hhdet_numvin!K51</f>
        <v>26</v>
      </c>
      <c r="L85" s="138">
        <f>RES_hhdet_numvin!L51</f>
        <v>162</v>
      </c>
      <c r="M85" s="138">
        <f>RES_hhdet_numvin!M51</f>
        <v>316</v>
      </c>
      <c r="N85" s="138">
        <f>RES_hhdet_numvin!N51</f>
        <v>570</v>
      </c>
      <c r="O85" s="138">
        <f>RES_hhdet_numvin!O51</f>
        <v>0</v>
      </c>
      <c r="P85" s="138">
        <f>RES_hhdet_numvin!P51</f>
        <v>0</v>
      </c>
      <c r="Q85" s="138">
        <f>RES_hhdet_numvin!Q51</f>
        <v>395</v>
      </c>
      <c r="R85" s="138">
        <f>RES_hhdet_numvin!R51</f>
        <v>0</v>
      </c>
      <c r="S85" s="138">
        <f>RES_hhdet_numvin!S51</f>
        <v>0</v>
      </c>
      <c r="T85" s="138">
        <f>RES_hhdet_numvin!T51</f>
        <v>806</v>
      </c>
      <c r="U85" s="138">
        <f>RES_hhdet_numvin!U51</f>
        <v>1319</v>
      </c>
      <c r="V85" s="138">
        <f>RES_hhdet_numvin!V51</f>
        <v>924</v>
      </c>
      <c r="W85" s="138">
        <f>RES_hhdet_numvin!W51</f>
        <v>642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16908</v>
      </c>
      <c r="Q88" s="138">
        <f>RES_hhdet_numvin!Q54</f>
        <v>5583</v>
      </c>
      <c r="R88" s="138">
        <f>RES_hhdet_numvin!R54</f>
        <v>26278</v>
      </c>
      <c r="S88" s="138">
        <f>RES_hhdet_numvin!S54</f>
        <v>49601</v>
      </c>
      <c r="T88" s="138">
        <f>RES_hhdet_numvin!T54</f>
        <v>23091</v>
      </c>
      <c r="U88" s="138">
        <f>RES_hhdet_numvin!U54</f>
        <v>74713</v>
      </c>
      <c r="V88" s="138">
        <f>RES_hhdet_numvin!V54</f>
        <v>64331</v>
      </c>
      <c r="W88" s="138">
        <f>RES_hhdet_numvin!W54</f>
        <v>48265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47174</v>
      </c>
      <c r="Q89" s="138">
        <f>RES_hhdet_numvin!Q55</f>
        <v>55633</v>
      </c>
      <c r="R89" s="138">
        <f>RES_hhdet_numvin!R55</f>
        <v>111309</v>
      </c>
      <c r="S89" s="138">
        <f>RES_hhdet_numvin!S55</f>
        <v>172016</v>
      </c>
      <c r="T89" s="138">
        <f>RES_hhdet_numvin!T55</f>
        <v>174905</v>
      </c>
      <c r="U89" s="138">
        <f>RES_hhdet_numvin!U55</f>
        <v>197160</v>
      </c>
      <c r="V89" s="138">
        <f>RES_hhdet_numvin!V55</f>
        <v>207001</v>
      </c>
      <c r="W89" s="138">
        <f>RES_hhdet_numvin!W55</f>
        <v>77445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10250</v>
      </c>
      <c r="Q93" s="138">
        <f>RES_hhdet_numvin!Q59</f>
        <v>9933</v>
      </c>
      <c r="R93" s="138">
        <f>RES_hhdet_numvin!R59</f>
        <v>17550</v>
      </c>
      <c r="S93" s="138">
        <f>RES_hhdet_numvin!S59</f>
        <v>44420</v>
      </c>
      <c r="T93" s="138">
        <f>RES_hhdet_numvin!T59</f>
        <v>65774</v>
      </c>
      <c r="U93" s="138">
        <f>RES_hhdet_numvin!U59</f>
        <v>95111</v>
      </c>
      <c r="V93" s="138">
        <f>RES_hhdet_numvin!V59</f>
        <v>103825</v>
      </c>
      <c r="W93" s="138">
        <f>RES_hhdet_numvin!W59</f>
        <v>43098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58024</v>
      </c>
      <c r="Q94" s="39">
        <f>RES_hhdet_numvin!Q60</f>
        <v>60754</v>
      </c>
      <c r="R94" s="39">
        <f>RES_hhdet_numvin!R60</f>
        <v>135975</v>
      </c>
      <c r="S94" s="39">
        <f>RES_hhdet_numvin!S60</f>
        <v>205245</v>
      </c>
      <c r="T94" s="39">
        <f>RES_hhdet_numvin!T60</f>
        <v>166824</v>
      </c>
      <c r="U94" s="39">
        <f>RES_hhdet_numvin!U60</f>
        <v>230471</v>
      </c>
      <c r="V94" s="39">
        <f>RES_hhdet_numvin!V60</f>
        <v>232795</v>
      </c>
      <c r="W94" s="39">
        <f>RES_hhdet_numvin!W60</f>
        <v>134536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2834.6721595707363</v>
      </c>
      <c r="C98" s="117">
        <f t="shared" si="12"/>
        <v>3039.3792407451419</v>
      </c>
      <c r="D98" s="117">
        <f t="shared" si="12"/>
        <v>3188.8133951936834</v>
      </c>
      <c r="E98" s="117">
        <f t="shared" si="12"/>
        <v>3725.7862537194924</v>
      </c>
      <c r="F98" s="117">
        <f t="shared" si="12"/>
        <v>3578.9950074326403</v>
      </c>
      <c r="G98" s="117">
        <f t="shared" si="12"/>
        <v>3625.3812019123493</v>
      </c>
      <c r="H98" s="117">
        <f t="shared" si="12"/>
        <v>3476.3735718877438</v>
      </c>
      <c r="I98" s="117">
        <f t="shared" si="12"/>
        <v>3154.9604145475096</v>
      </c>
      <c r="J98" s="117">
        <f t="shared" si="12"/>
        <v>3065.0471968545826</v>
      </c>
      <c r="K98" s="117">
        <f t="shared" si="12"/>
        <v>2680.0219143513868</v>
      </c>
      <c r="L98" s="117">
        <f t="shared" si="12"/>
        <v>2419.0625444928901</v>
      </c>
      <c r="M98" s="117">
        <f t="shared" si="12"/>
        <v>3000.1453168495691</v>
      </c>
      <c r="N98" s="117">
        <f t="shared" si="12"/>
        <v>2339.8499651287448</v>
      </c>
      <c r="O98" s="117">
        <f t="shared" si="12"/>
        <v>1341.8790877827814</v>
      </c>
      <c r="P98" s="117">
        <f t="shared" si="12"/>
        <v>1371.9177554074029</v>
      </c>
      <c r="Q98" s="117">
        <f t="shared" si="12"/>
        <v>1778.5877292251328</v>
      </c>
      <c r="R98" s="117">
        <f t="shared" ref="R98:V98" si="13">R99+R102+R104+R113</f>
        <v>1584.9150791581083</v>
      </c>
      <c r="S98" s="117">
        <f t="shared" si="13"/>
        <v>1550.6052813794433</v>
      </c>
      <c r="T98" s="117">
        <f t="shared" si="13"/>
        <v>1303.8954930134157</v>
      </c>
      <c r="U98" s="117">
        <f t="shared" si="13"/>
        <v>1453.9110657011286</v>
      </c>
      <c r="V98" s="117">
        <f t="shared" si="13"/>
        <v>1609.5265210617263</v>
      </c>
      <c r="W98" s="117">
        <f t="shared" ref="W98" si="14">W99+W102+W104+W113</f>
        <v>1428.4860616575043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2259.3135893339472</v>
      </c>
      <c r="C99" s="122">
        <f t="shared" si="15"/>
        <v>2450.0194230881521</v>
      </c>
      <c r="D99" s="122">
        <f t="shared" si="15"/>
        <v>2575.7171093172265</v>
      </c>
      <c r="E99" s="122">
        <f t="shared" si="15"/>
        <v>3087.116002700523</v>
      </c>
      <c r="F99" s="122">
        <f t="shared" si="15"/>
        <v>2936.2380540455461</v>
      </c>
      <c r="G99" s="122">
        <f t="shared" si="15"/>
        <v>3009.841668693688</v>
      </c>
      <c r="H99" s="122">
        <f t="shared" si="15"/>
        <v>2865.2143879976893</v>
      </c>
      <c r="I99" s="122">
        <f t="shared" si="15"/>
        <v>2558.7120691927121</v>
      </c>
      <c r="J99" s="122">
        <f t="shared" si="15"/>
        <v>2465.8173203106576</v>
      </c>
      <c r="K99" s="122">
        <f t="shared" si="15"/>
        <v>2095.7257106328257</v>
      </c>
      <c r="L99" s="122">
        <f t="shared" si="15"/>
        <v>1862.1356512192283</v>
      </c>
      <c r="M99" s="122">
        <f t="shared" si="15"/>
        <v>2492.4653789788154</v>
      </c>
      <c r="N99" s="122">
        <f t="shared" si="15"/>
        <v>1848.9698470838061</v>
      </c>
      <c r="O99" s="122">
        <f t="shared" si="15"/>
        <v>885.67888722541079</v>
      </c>
      <c r="P99" s="122">
        <f t="shared" si="15"/>
        <v>920.84978119174423</v>
      </c>
      <c r="Q99" s="122">
        <f t="shared" si="15"/>
        <v>1339.3064630593574</v>
      </c>
      <c r="R99" s="122">
        <f t="shared" ref="R99:V99" si="16">SUM(R100:R101)</f>
        <v>1142.8540553848723</v>
      </c>
      <c r="S99" s="122">
        <f t="shared" si="16"/>
        <v>1133.7159630908898</v>
      </c>
      <c r="T99" s="122">
        <f t="shared" si="16"/>
        <v>922.74915076874299</v>
      </c>
      <c r="U99" s="122">
        <f t="shared" si="16"/>
        <v>1038.9458403018889</v>
      </c>
      <c r="V99" s="122">
        <f t="shared" si="16"/>
        <v>1173.2693644987032</v>
      </c>
      <c r="W99" s="122">
        <f t="shared" ref="W99" si="17">SUM(W100:W101)</f>
        <v>995.40491490140732</v>
      </c>
      <c r="DA99" s="130" t="s">
        <v>1610</v>
      </c>
    </row>
    <row r="100" spans="1:105" ht="12" customHeight="1" x14ac:dyDescent="0.25">
      <c r="A100" s="97" t="s">
        <v>216</v>
      </c>
      <c r="B100" s="98">
        <v>2236.9438733982015</v>
      </c>
      <c r="C100" s="98">
        <v>2426.4702489738966</v>
      </c>
      <c r="D100" s="98">
        <v>2549.9042063911388</v>
      </c>
      <c r="E100" s="98">
        <v>3057.5630324201143</v>
      </c>
      <c r="F100" s="98">
        <v>2905.8927289319463</v>
      </c>
      <c r="G100" s="98">
        <v>2978.8626232619495</v>
      </c>
      <c r="H100" s="98">
        <v>2836.2046274852369</v>
      </c>
      <c r="I100" s="98">
        <v>2534.1509755612165</v>
      </c>
      <c r="J100" s="98">
        <v>2441.7255016230347</v>
      </c>
      <c r="K100" s="98">
        <v>2073.8945010096459</v>
      </c>
      <c r="L100" s="98">
        <v>1843.4786109459105</v>
      </c>
      <c r="M100" s="98">
        <v>2467.0797065018492</v>
      </c>
      <c r="N100" s="98">
        <v>1831.7450769148272</v>
      </c>
      <c r="O100" s="98">
        <v>876.31134717483258</v>
      </c>
      <c r="P100" s="98">
        <v>910.71903113136102</v>
      </c>
      <c r="Q100" s="98">
        <v>1325.3104901117795</v>
      </c>
      <c r="R100" s="98">
        <v>1130.8269968117067</v>
      </c>
      <c r="S100" s="98">
        <v>1121.4982468711194</v>
      </c>
      <c r="T100" s="98">
        <v>912.59416260628598</v>
      </c>
      <c r="U100" s="98">
        <v>1027.1680185344408</v>
      </c>
      <c r="V100" s="98">
        <v>1159.6046380982225</v>
      </c>
      <c r="W100" s="98">
        <v>983.64835674023107</v>
      </c>
      <c r="DA100" s="63" t="s">
        <v>1611</v>
      </c>
    </row>
    <row r="101" spans="1:105" ht="12" customHeight="1" x14ac:dyDescent="0.25">
      <c r="A101" s="97" t="s">
        <v>53</v>
      </c>
      <c r="B101" s="98">
        <v>22.369715935745877</v>
      </c>
      <c r="C101" s="98">
        <v>23.549174114255273</v>
      </c>
      <c r="D101" s="98">
        <v>25.812902926087833</v>
      </c>
      <c r="E101" s="98">
        <v>29.552970280408768</v>
      </c>
      <c r="F101" s="98">
        <v>30.345325113599781</v>
      </c>
      <c r="G101" s="98">
        <v>30.979045431738548</v>
      </c>
      <c r="H101" s="98">
        <v>29.009760512452299</v>
      </c>
      <c r="I101" s="98">
        <v>24.561093631495684</v>
      </c>
      <c r="J101" s="98">
        <v>24.091818687623086</v>
      </c>
      <c r="K101" s="98">
        <v>21.831209623179934</v>
      </c>
      <c r="L101" s="98">
        <v>18.657040273317659</v>
      </c>
      <c r="M101" s="98">
        <v>25.385672476965993</v>
      </c>
      <c r="N101" s="98">
        <v>17.224770168978843</v>
      </c>
      <c r="O101" s="98">
        <v>9.3675400505782189</v>
      </c>
      <c r="P101" s="98">
        <v>10.130750060383242</v>
      </c>
      <c r="Q101" s="98">
        <v>13.995972947577894</v>
      </c>
      <c r="R101" s="98">
        <v>12.027058573165522</v>
      </c>
      <c r="S101" s="98">
        <v>12.217716219770336</v>
      </c>
      <c r="T101" s="98">
        <v>10.154988162456966</v>
      </c>
      <c r="U101" s="98">
        <v>11.777821767448046</v>
      </c>
      <c r="V101" s="98">
        <v>13.664726400480664</v>
      </c>
      <c r="W101" s="98">
        <v>11.756558161176249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47.008312776167919</v>
      </c>
      <c r="C102" s="122">
        <f t="shared" si="18"/>
        <v>61.709355464474996</v>
      </c>
      <c r="D102" s="122">
        <f t="shared" si="18"/>
        <v>51.317914741205698</v>
      </c>
      <c r="E102" s="122">
        <f t="shared" si="18"/>
        <v>74.968087224644918</v>
      </c>
      <c r="F102" s="122">
        <f t="shared" si="18"/>
        <v>48.560469851744251</v>
      </c>
      <c r="G102" s="122">
        <f t="shared" si="18"/>
        <v>53.230128715749977</v>
      </c>
      <c r="H102" s="122">
        <f t="shared" si="18"/>
        <v>62.164957493747849</v>
      </c>
      <c r="I102" s="122">
        <f t="shared" si="18"/>
        <v>85.952717403051594</v>
      </c>
      <c r="J102" s="122">
        <f t="shared" si="18"/>
        <v>81.017703936719485</v>
      </c>
      <c r="K102" s="122">
        <f t="shared" si="18"/>
        <v>52.256470096382905</v>
      </c>
      <c r="L102" s="122">
        <f t="shared" si="18"/>
        <v>66.879515866550619</v>
      </c>
      <c r="M102" s="122">
        <f t="shared" si="18"/>
        <v>57.856019111449484</v>
      </c>
      <c r="N102" s="122">
        <f t="shared" si="18"/>
        <v>86.464582974369208</v>
      </c>
      <c r="O102" s="122">
        <f t="shared" si="18"/>
        <v>48.120217482612844</v>
      </c>
      <c r="P102" s="122">
        <f t="shared" si="18"/>
        <v>38.933398245072397</v>
      </c>
      <c r="Q102" s="122">
        <f t="shared" si="18"/>
        <v>50.642815591388917</v>
      </c>
      <c r="R102" s="122">
        <f t="shared" si="18"/>
        <v>58.537685909991339</v>
      </c>
      <c r="S102" s="122">
        <f t="shared" si="18"/>
        <v>60.024205489848889</v>
      </c>
      <c r="T102" s="122">
        <f t="shared" si="18"/>
        <v>42.938316370631654</v>
      </c>
      <c r="U102" s="122">
        <f t="shared" si="18"/>
        <v>61.380474080072467</v>
      </c>
      <c r="V102" s="122">
        <f t="shared" si="18"/>
        <v>56.531704687406226</v>
      </c>
      <c r="W102" s="122">
        <f t="shared" si="18"/>
        <v>54.191905388302089</v>
      </c>
      <c r="DA102" s="130" t="s">
        <v>1613</v>
      </c>
    </row>
    <row r="103" spans="1:105" ht="12" customHeight="1" x14ac:dyDescent="0.25">
      <c r="A103" s="97" t="s">
        <v>53</v>
      </c>
      <c r="B103" s="98">
        <v>47.008312776167919</v>
      </c>
      <c r="C103" s="98">
        <v>61.709355464474996</v>
      </c>
      <c r="D103" s="98">
        <v>51.317914741205698</v>
      </c>
      <c r="E103" s="98">
        <v>74.968087224644918</v>
      </c>
      <c r="F103" s="98">
        <v>48.560469851744251</v>
      </c>
      <c r="G103" s="98">
        <v>53.230128715749977</v>
      </c>
      <c r="H103" s="98">
        <v>62.164957493747849</v>
      </c>
      <c r="I103" s="98">
        <v>85.952717403051594</v>
      </c>
      <c r="J103" s="98">
        <v>81.017703936719485</v>
      </c>
      <c r="K103" s="98">
        <v>52.256470096382905</v>
      </c>
      <c r="L103" s="98">
        <v>66.879515866550619</v>
      </c>
      <c r="M103" s="98">
        <v>57.856019111449484</v>
      </c>
      <c r="N103" s="98">
        <v>86.464582974369208</v>
      </c>
      <c r="O103" s="98">
        <v>48.120217482612844</v>
      </c>
      <c r="P103" s="98">
        <v>38.933398245072397</v>
      </c>
      <c r="Q103" s="98">
        <v>50.642815591388917</v>
      </c>
      <c r="R103" s="98">
        <v>58.537685909991339</v>
      </c>
      <c r="S103" s="98">
        <v>60.024205489848889</v>
      </c>
      <c r="T103" s="98">
        <v>42.938316370631654</v>
      </c>
      <c r="U103" s="98">
        <v>61.380474080072467</v>
      </c>
      <c r="V103" s="98">
        <v>56.531704687406226</v>
      </c>
      <c r="W103" s="98">
        <v>54.191905388302089</v>
      </c>
      <c r="DA103" s="63" t="s">
        <v>1614</v>
      </c>
    </row>
    <row r="104" spans="1:105" ht="12" customHeight="1" x14ac:dyDescent="0.25">
      <c r="A104" s="121" t="s">
        <v>55</v>
      </c>
      <c r="B104" s="122">
        <v>374.02398989521544</v>
      </c>
      <c r="C104" s="122">
        <v>374.68334979951106</v>
      </c>
      <c r="D104" s="122">
        <v>386.33558701625122</v>
      </c>
      <c r="E104" s="122">
        <v>391.84856416856815</v>
      </c>
      <c r="F104" s="122">
        <v>406.86995709406796</v>
      </c>
      <c r="G104" s="122">
        <v>384.24431847864054</v>
      </c>
      <c r="H104" s="122">
        <v>373.73282891952243</v>
      </c>
      <c r="I104" s="122">
        <v>350.50401899707487</v>
      </c>
      <c r="J104" s="122">
        <v>362.3781965620077</v>
      </c>
      <c r="K104" s="122">
        <v>372.73834089601951</v>
      </c>
      <c r="L104" s="122">
        <v>343.91458300891605</v>
      </c>
      <c r="M104" s="122">
        <v>320.77723792517452</v>
      </c>
      <c r="N104" s="122">
        <v>286.26712672500656</v>
      </c>
      <c r="O104" s="122">
        <v>279.33028029323498</v>
      </c>
      <c r="P104" s="122">
        <v>282.62997909270314</v>
      </c>
      <c r="Q104" s="122">
        <v>270.17416087945656</v>
      </c>
      <c r="R104" s="122">
        <v>266.41299686722846</v>
      </c>
      <c r="S104" s="122">
        <v>244.19430324963213</v>
      </c>
      <c r="T104" s="122">
        <v>225.95536874933038</v>
      </c>
      <c r="U104" s="122">
        <v>234.04248766326091</v>
      </c>
      <c r="V104" s="122">
        <v>237.92109577997854</v>
      </c>
      <c r="W104" s="122">
        <v>246.73598680000848</v>
      </c>
      <c r="DA104" s="130" t="s">
        <v>1615</v>
      </c>
    </row>
    <row r="105" spans="1:105" ht="12" customHeight="1" x14ac:dyDescent="0.25">
      <c r="A105" s="97" t="s">
        <v>138</v>
      </c>
      <c r="B105" s="98">
        <v>128.23116748987923</v>
      </c>
      <c r="C105" s="98">
        <v>125.65979577055391</v>
      </c>
      <c r="D105" s="98">
        <v>120.25966617637143</v>
      </c>
      <c r="E105" s="98">
        <v>121.03814106879294</v>
      </c>
      <c r="F105" s="98">
        <v>114.52239018453002</v>
      </c>
      <c r="G105" s="98">
        <v>104.21928572742519</v>
      </c>
      <c r="H105" s="98">
        <v>97.026455663576073</v>
      </c>
      <c r="I105" s="98">
        <v>86.734336413380078</v>
      </c>
      <c r="J105" s="98">
        <v>88.730308762106205</v>
      </c>
      <c r="K105" s="98">
        <v>83.979554500230194</v>
      </c>
      <c r="L105" s="98">
        <v>74.285510792024709</v>
      </c>
      <c r="M105" s="98">
        <v>72.361521070393607</v>
      </c>
      <c r="N105" s="98">
        <v>64.646890479334502</v>
      </c>
      <c r="O105" s="98">
        <v>51.508860726565821</v>
      </c>
      <c r="P105" s="98">
        <v>53.718176523941807</v>
      </c>
      <c r="Q105" s="98">
        <v>59.327123640453728</v>
      </c>
      <c r="R105" s="98">
        <v>58.415959983384241</v>
      </c>
      <c r="S105" s="98">
        <v>43.247865254254847</v>
      </c>
      <c r="T105" s="98">
        <v>42.098491926067723</v>
      </c>
      <c r="U105" s="98">
        <v>45.811751522266576</v>
      </c>
      <c r="V105" s="98">
        <v>44.252471672561185</v>
      </c>
      <c r="W105" s="98">
        <v>51.589857736460424</v>
      </c>
      <c r="DA105" s="63" t="s">
        <v>1616</v>
      </c>
    </row>
    <row r="106" spans="1:105" ht="12" customHeight="1" x14ac:dyDescent="0.25">
      <c r="A106" s="97" t="s">
        <v>137</v>
      </c>
      <c r="B106" s="98">
        <v>0.9877151571912508</v>
      </c>
      <c r="C106" s="98">
        <v>1.0059359222046096</v>
      </c>
      <c r="D106" s="98">
        <v>0.9277762173035583</v>
      </c>
      <c r="E106" s="98">
        <v>0.9641332524791304</v>
      </c>
      <c r="F106" s="98">
        <v>0.89436670405962126</v>
      </c>
      <c r="G106" s="98">
        <v>0.81325144504143387</v>
      </c>
      <c r="H106" s="98">
        <v>0.72605341329006023</v>
      </c>
      <c r="I106" s="98">
        <v>0.70803072355779517</v>
      </c>
      <c r="J106" s="98">
        <v>0.86525333717067654</v>
      </c>
      <c r="K106" s="98">
        <v>0.80248417732782529</v>
      </c>
      <c r="L106" s="98">
        <v>0.73137165759034117</v>
      </c>
      <c r="M106" s="98">
        <v>0.75954795035975942</v>
      </c>
      <c r="N106" s="98">
        <v>0.72642122542635656</v>
      </c>
      <c r="O106" s="98">
        <v>0.54209957387700403</v>
      </c>
      <c r="P106" s="98">
        <v>0.56040194831320023</v>
      </c>
      <c r="Q106" s="98">
        <v>0.6870657836704005</v>
      </c>
      <c r="R106" s="98">
        <v>0.69018642182879142</v>
      </c>
      <c r="S106" s="98">
        <v>0.48310339973007382</v>
      </c>
      <c r="T106" s="98">
        <v>0.53232048270491261</v>
      </c>
      <c r="U106" s="98">
        <v>0.66869069908749168</v>
      </c>
      <c r="V106" s="98">
        <v>0.65741051333203449</v>
      </c>
      <c r="W106" s="98">
        <v>0.78226854609359986</v>
      </c>
      <c r="DA106" s="63" t="s">
        <v>1617</v>
      </c>
    </row>
    <row r="107" spans="1:105" ht="12" customHeight="1" x14ac:dyDescent="0.25">
      <c r="A107" s="100" t="s">
        <v>216</v>
      </c>
      <c r="B107" s="101">
        <v>0.3404363260206727</v>
      </c>
      <c r="C107" s="101">
        <v>0.34441785228216304</v>
      </c>
      <c r="D107" s="101">
        <v>0.3243475528678047</v>
      </c>
      <c r="E107" s="101">
        <v>0.32788927979405408</v>
      </c>
      <c r="F107" s="101">
        <v>0.31188002367842099</v>
      </c>
      <c r="G107" s="101">
        <v>0.31353383091801318</v>
      </c>
      <c r="H107" s="101">
        <v>0.25507334301770668</v>
      </c>
      <c r="I107" s="101">
        <v>0.24779206667531117</v>
      </c>
      <c r="J107" s="101">
        <v>0.29801592612335381</v>
      </c>
      <c r="K107" s="101">
        <v>0.27538559072494556</v>
      </c>
      <c r="L107" s="101">
        <v>0.24963578571004399</v>
      </c>
      <c r="M107" s="101">
        <v>0.25498910875275205</v>
      </c>
      <c r="N107" s="101">
        <v>0.20682882252070178</v>
      </c>
      <c r="O107" s="101">
        <v>0.16302511665836858</v>
      </c>
      <c r="P107" s="101">
        <v>0.16580180299563499</v>
      </c>
      <c r="Q107" s="101">
        <v>0.19566225808458543</v>
      </c>
      <c r="R107" s="101">
        <v>0.22393916363512997</v>
      </c>
      <c r="S107" s="101">
        <v>0.15595150317339712</v>
      </c>
      <c r="T107" s="101">
        <v>0.16065587177316878</v>
      </c>
      <c r="U107" s="101">
        <v>0.18970543770286252</v>
      </c>
      <c r="V107" s="101">
        <v>0.17427458003365018</v>
      </c>
      <c r="W107" s="101">
        <v>0.21225843818389689</v>
      </c>
      <c r="DA107" s="131" t="s">
        <v>1618</v>
      </c>
    </row>
    <row r="108" spans="1:105" ht="12" customHeight="1" x14ac:dyDescent="0.25">
      <c r="A108" s="103" t="s">
        <v>52</v>
      </c>
      <c r="B108" s="104">
        <v>0.64727883117057816</v>
      </c>
      <c r="C108" s="104">
        <v>0.66151806992244666</v>
      </c>
      <c r="D108" s="104">
        <v>0.6034286644357536</v>
      </c>
      <c r="E108" s="104">
        <v>0.63624397268507626</v>
      </c>
      <c r="F108" s="104">
        <v>0.58248668038120022</v>
      </c>
      <c r="G108" s="104">
        <v>0.49971761412342064</v>
      </c>
      <c r="H108" s="104">
        <v>0.4709800702723535</v>
      </c>
      <c r="I108" s="104">
        <v>0.460238656882484</v>
      </c>
      <c r="J108" s="104">
        <v>0.56723741104732273</v>
      </c>
      <c r="K108" s="104">
        <v>0.52709858660287967</v>
      </c>
      <c r="L108" s="104">
        <v>0.48173587188029715</v>
      </c>
      <c r="M108" s="104">
        <v>0.50455884160700737</v>
      </c>
      <c r="N108" s="104">
        <v>0.51959240290565478</v>
      </c>
      <c r="O108" s="104">
        <v>0.37907445721863542</v>
      </c>
      <c r="P108" s="104">
        <v>0.39460014531756527</v>
      </c>
      <c r="Q108" s="104">
        <v>0.49140352558581507</v>
      </c>
      <c r="R108" s="104">
        <v>0.46624725819366147</v>
      </c>
      <c r="S108" s="104">
        <v>0.3271518965566767</v>
      </c>
      <c r="T108" s="104">
        <v>0.37166461093174386</v>
      </c>
      <c r="U108" s="104">
        <v>0.47898526138462916</v>
      </c>
      <c r="V108" s="104">
        <v>0.48313593329838433</v>
      </c>
      <c r="W108" s="104">
        <v>0.57001010790970297</v>
      </c>
      <c r="DA108" s="132" t="s">
        <v>1619</v>
      </c>
    </row>
    <row r="109" spans="1:105" ht="12" customHeight="1" x14ac:dyDescent="0.25">
      <c r="A109" s="106" t="s">
        <v>122</v>
      </c>
      <c r="B109" s="101">
        <v>110.99604482511178</v>
      </c>
      <c r="C109" s="101">
        <v>110.18577588500833</v>
      </c>
      <c r="D109" s="101">
        <v>121.18270024072916</v>
      </c>
      <c r="E109" s="101">
        <v>121.38391055482857</v>
      </c>
      <c r="F109" s="101">
        <v>136.67941060328576</v>
      </c>
      <c r="G109" s="101">
        <v>130.28352019028395</v>
      </c>
      <c r="H109" s="101">
        <v>128.56155670520081</v>
      </c>
      <c r="I109" s="101">
        <v>113.26832236906995</v>
      </c>
      <c r="J109" s="101">
        <v>106.4226301946848</v>
      </c>
      <c r="K109" s="101">
        <v>110.02967863515244</v>
      </c>
      <c r="L109" s="101">
        <v>97.372937085065502</v>
      </c>
      <c r="M109" s="101">
        <v>88.942458829242042</v>
      </c>
      <c r="N109" s="101">
        <v>78.72684182547232</v>
      </c>
      <c r="O109" s="101">
        <v>83.112407608573548</v>
      </c>
      <c r="P109" s="101">
        <v>84.942049953501808</v>
      </c>
      <c r="Q109" s="101">
        <v>78.497807194362281</v>
      </c>
      <c r="R109" s="101">
        <v>75.186507032106547</v>
      </c>
      <c r="S109" s="101">
        <v>67.594354205572301</v>
      </c>
      <c r="T109" s="101">
        <v>54.603036811250107</v>
      </c>
      <c r="U109" s="101">
        <v>53.340875362147052</v>
      </c>
      <c r="V109" s="101">
        <v>51.893577585030982</v>
      </c>
      <c r="W109" s="101">
        <v>53.197593369872969</v>
      </c>
      <c r="DA109" s="131" t="s">
        <v>1620</v>
      </c>
    </row>
    <row r="110" spans="1:105" ht="12" customHeight="1" x14ac:dyDescent="0.25">
      <c r="A110" s="107" t="s">
        <v>121</v>
      </c>
      <c r="B110" s="104">
        <v>133.8090624230332</v>
      </c>
      <c r="C110" s="104">
        <v>137.83184222174421</v>
      </c>
      <c r="D110" s="104">
        <v>143.96544438184708</v>
      </c>
      <c r="E110" s="104">
        <v>148.46237929246752</v>
      </c>
      <c r="F110" s="104">
        <v>154.77378960219255</v>
      </c>
      <c r="G110" s="104">
        <v>148.92826111588997</v>
      </c>
      <c r="H110" s="104">
        <v>147.41876313745547</v>
      </c>
      <c r="I110" s="104">
        <v>149.79332949106703</v>
      </c>
      <c r="J110" s="104">
        <v>166.36000426804605</v>
      </c>
      <c r="K110" s="104">
        <v>177.92662358330904</v>
      </c>
      <c r="L110" s="104">
        <v>171.5247634742355</v>
      </c>
      <c r="M110" s="104">
        <v>158.71371007517911</v>
      </c>
      <c r="N110" s="104">
        <v>142.16697319477339</v>
      </c>
      <c r="O110" s="104">
        <v>144.16691238421865</v>
      </c>
      <c r="P110" s="104">
        <v>143.40935066694635</v>
      </c>
      <c r="Q110" s="104">
        <v>131.66216426097014</v>
      </c>
      <c r="R110" s="104">
        <v>132.12034342990887</v>
      </c>
      <c r="S110" s="104">
        <v>132.86898039007491</v>
      </c>
      <c r="T110" s="104">
        <v>128.72151952930764</v>
      </c>
      <c r="U110" s="104">
        <v>134.22117007975979</v>
      </c>
      <c r="V110" s="104">
        <v>141.11763600905434</v>
      </c>
      <c r="W110" s="104">
        <v>141.16626714758149</v>
      </c>
      <c r="DA110" s="132" t="s">
        <v>1621</v>
      </c>
    </row>
    <row r="111" spans="1:105" ht="12" customHeight="1" x14ac:dyDescent="0.25">
      <c r="A111" s="108" t="s">
        <v>53</v>
      </c>
      <c r="B111" s="98">
        <v>39.752618953354407</v>
      </c>
      <c r="C111" s="98">
        <v>40.434167986568973</v>
      </c>
      <c r="D111" s="98">
        <v>42.992580628124756</v>
      </c>
      <c r="E111" s="98">
        <v>42.84033013966198</v>
      </c>
      <c r="F111" s="98">
        <v>45.327922116874618</v>
      </c>
      <c r="G111" s="98">
        <v>48.48323468755796</v>
      </c>
      <c r="H111" s="98">
        <v>43.550689399760572</v>
      </c>
      <c r="I111" s="98">
        <v>44.604906219375565</v>
      </c>
      <c r="J111" s="98">
        <v>48.65980014647927</v>
      </c>
      <c r="K111" s="98">
        <v>52.307528795404835</v>
      </c>
      <c r="L111" s="98">
        <v>50.611653095051075</v>
      </c>
      <c r="M111" s="98">
        <v>45.784005323874695</v>
      </c>
      <c r="N111" s="98">
        <v>34.653362050564596</v>
      </c>
      <c r="O111" s="98">
        <v>37.768952051092789</v>
      </c>
      <c r="P111" s="98">
        <v>36.649502213645164</v>
      </c>
      <c r="Q111" s="98">
        <v>31.992484515263769</v>
      </c>
      <c r="R111" s="98">
        <v>36.50405519078015</v>
      </c>
      <c r="S111" s="98">
        <v>37.041132159872362</v>
      </c>
      <c r="T111" s="98">
        <v>34.423306283611488</v>
      </c>
      <c r="U111" s="98">
        <v>34.157912724740179</v>
      </c>
      <c r="V111" s="98">
        <v>34.877633553614722</v>
      </c>
      <c r="W111" s="98">
        <v>35.481089180978749</v>
      </c>
      <c r="DA111" s="63" t="s">
        <v>1622</v>
      </c>
    </row>
    <row r="112" spans="1:105" ht="12" customHeight="1" x14ac:dyDescent="0.25">
      <c r="A112" s="108" t="s">
        <v>52</v>
      </c>
      <c r="B112" s="98">
        <v>94.056443469678783</v>
      </c>
      <c r="C112" s="98">
        <v>97.397674235175245</v>
      </c>
      <c r="D112" s="98">
        <v>100.97286375372232</v>
      </c>
      <c r="E112" s="98">
        <v>105.62204915280553</v>
      </c>
      <c r="F112" s="98">
        <v>109.44586748531793</v>
      </c>
      <c r="G112" s="98">
        <v>100.44502642833201</v>
      </c>
      <c r="H112" s="98">
        <v>103.8680737376949</v>
      </c>
      <c r="I112" s="98">
        <v>105.18842327169145</v>
      </c>
      <c r="J112" s="98">
        <v>117.7002041215668</v>
      </c>
      <c r="K112" s="98">
        <v>125.61909478790422</v>
      </c>
      <c r="L112" s="98">
        <v>120.91311037918443</v>
      </c>
      <c r="M112" s="98">
        <v>112.9297047513044</v>
      </c>
      <c r="N112" s="98">
        <v>107.5136111442088</v>
      </c>
      <c r="O112" s="98">
        <v>106.39796033312587</v>
      </c>
      <c r="P112" s="98">
        <v>106.75984845330117</v>
      </c>
      <c r="Q112" s="98">
        <v>99.669679745706361</v>
      </c>
      <c r="R112" s="98">
        <v>95.616288239128721</v>
      </c>
      <c r="S112" s="98">
        <v>95.827848230202562</v>
      </c>
      <c r="T112" s="98">
        <v>94.298213245696147</v>
      </c>
      <c r="U112" s="98">
        <v>100.0632573550196</v>
      </c>
      <c r="V112" s="98">
        <v>106.24000245543961</v>
      </c>
      <c r="W112" s="98">
        <v>105.68517796660274</v>
      </c>
      <c r="DA112" s="63" t="s">
        <v>1623</v>
      </c>
    </row>
    <row r="113" spans="1:105" ht="12" customHeight="1" x14ac:dyDescent="0.25">
      <c r="A113" s="121" t="s">
        <v>54</v>
      </c>
      <c r="B113" s="122">
        <v>154.32626756540614</v>
      </c>
      <c r="C113" s="122">
        <v>152.96711239300396</v>
      </c>
      <c r="D113" s="122">
        <v>175.44278411899992</v>
      </c>
      <c r="E113" s="122">
        <v>171.85359962575612</v>
      </c>
      <c r="F113" s="122">
        <v>187.32652644128211</v>
      </c>
      <c r="G113" s="122">
        <v>178.06508602427041</v>
      </c>
      <c r="H113" s="122">
        <v>175.26139747678403</v>
      </c>
      <c r="I113" s="122">
        <v>159.79160895467066</v>
      </c>
      <c r="J113" s="122">
        <v>155.83397604519789</v>
      </c>
      <c r="K113" s="122">
        <v>159.30139272615858</v>
      </c>
      <c r="L113" s="122">
        <v>146.13279439819493</v>
      </c>
      <c r="M113" s="122">
        <v>129.0466808341298</v>
      </c>
      <c r="N113" s="122">
        <v>118.14840834556281</v>
      </c>
      <c r="O113" s="122">
        <v>128.74970278152293</v>
      </c>
      <c r="P113" s="122">
        <v>129.5045968778829</v>
      </c>
      <c r="Q113" s="122">
        <v>118.46428969492989</v>
      </c>
      <c r="R113" s="122">
        <v>117.11034099601628</v>
      </c>
      <c r="S113" s="122">
        <v>112.67080954907267</v>
      </c>
      <c r="T113" s="122">
        <v>112.2526571247105</v>
      </c>
      <c r="U113" s="122">
        <v>119.54226365590618</v>
      </c>
      <c r="V113" s="122">
        <v>141.80435609563824</v>
      </c>
      <c r="W113" s="122">
        <v>132.15325456778632</v>
      </c>
      <c r="DA113" s="130" t="s">
        <v>1624</v>
      </c>
    </row>
    <row r="114" spans="1:105" ht="12" customHeight="1" x14ac:dyDescent="0.25">
      <c r="A114" s="97" t="s">
        <v>50</v>
      </c>
      <c r="B114" s="98">
        <v>8.3580798170796431</v>
      </c>
      <c r="C114" s="98">
        <v>8.1795383655452873</v>
      </c>
      <c r="D114" s="98">
        <v>8.1212141330903922</v>
      </c>
      <c r="E114" s="98">
        <v>7.515617264454785</v>
      </c>
      <c r="F114" s="98">
        <v>8.3402095687707725</v>
      </c>
      <c r="G114" s="98">
        <v>7.4646892095874424</v>
      </c>
      <c r="H114" s="98">
        <v>7.2981824994089735</v>
      </c>
      <c r="I114" s="98">
        <v>7.5067010102535638</v>
      </c>
      <c r="J114" s="98">
        <v>7.7975725949924817</v>
      </c>
      <c r="K114" s="98">
        <v>6.9728028278046059</v>
      </c>
      <c r="L114" s="98">
        <v>8.6219807125355388</v>
      </c>
      <c r="M114" s="98">
        <v>7.9182935189385057</v>
      </c>
      <c r="N114" s="98">
        <v>2.5708186758671498</v>
      </c>
      <c r="O114" s="98">
        <v>12.399002794195221</v>
      </c>
      <c r="P114" s="98">
        <v>14.04254179144424</v>
      </c>
      <c r="Q114" s="98">
        <v>12.774597461180486</v>
      </c>
      <c r="R114" s="98">
        <v>12.770896725592529</v>
      </c>
      <c r="S114" s="98">
        <v>15.220571519895257</v>
      </c>
      <c r="T114" s="98">
        <v>22.944054555351553</v>
      </c>
      <c r="U114" s="98">
        <v>30.396996179268186</v>
      </c>
      <c r="V114" s="98">
        <v>41.416807275296392</v>
      </c>
      <c r="W114" s="98">
        <v>40.456050355256842</v>
      </c>
      <c r="DA114" s="63" t="s">
        <v>1625</v>
      </c>
    </row>
    <row r="115" spans="1:105" ht="12" customHeight="1" x14ac:dyDescent="0.25">
      <c r="A115" s="109" t="s">
        <v>120</v>
      </c>
      <c r="B115" s="33">
        <v>145.9681877483265</v>
      </c>
      <c r="C115" s="33">
        <v>144.78757402745867</v>
      </c>
      <c r="D115" s="33">
        <v>167.32156998590952</v>
      </c>
      <c r="E115" s="33">
        <v>164.33798236130133</v>
      </c>
      <c r="F115" s="33">
        <v>178.98631687251134</v>
      </c>
      <c r="G115" s="33">
        <v>170.60039681468297</v>
      </c>
      <c r="H115" s="33">
        <v>167.96321497737506</v>
      </c>
      <c r="I115" s="33">
        <v>152.28490794441711</v>
      </c>
      <c r="J115" s="33">
        <v>148.0364034502054</v>
      </c>
      <c r="K115" s="33">
        <v>152.32858989835398</v>
      </c>
      <c r="L115" s="33">
        <v>137.5108136856594</v>
      </c>
      <c r="M115" s="33">
        <v>121.1283873151913</v>
      </c>
      <c r="N115" s="33">
        <v>115.57758966969567</v>
      </c>
      <c r="O115" s="33">
        <v>116.3506999873277</v>
      </c>
      <c r="P115" s="33">
        <v>115.46205508643867</v>
      </c>
      <c r="Q115" s="33">
        <v>105.6896922337494</v>
      </c>
      <c r="R115" s="33">
        <v>104.33944427042375</v>
      </c>
      <c r="S115" s="33">
        <v>97.450238029177413</v>
      </c>
      <c r="T115" s="33">
        <v>89.308602569358939</v>
      </c>
      <c r="U115" s="33">
        <v>89.145267476637997</v>
      </c>
      <c r="V115" s="33">
        <v>100.38754882034183</v>
      </c>
      <c r="W115" s="33">
        <v>91.697204212529485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1382.1567836208651</v>
      </c>
      <c r="C117" s="117">
        <f t="shared" si="19"/>
        <v>1506.6158816845114</v>
      </c>
      <c r="D117" s="117">
        <f t="shared" si="19"/>
        <v>1586.8212883958599</v>
      </c>
      <c r="E117" s="117">
        <f t="shared" si="19"/>
        <v>1878.9492856260722</v>
      </c>
      <c r="F117" s="117">
        <f t="shared" si="19"/>
        <v>1810.2617212545656</v>
      </c>
      <c r="G117" s="117">
        <f t="shared" si="19"/>
        <v>1850.8020964030586</v>
      </c>
      <c r="H117" s="117">
        <f t="shared" si="19"/>
        <v>1820.9221955035619</v>
      </c>
      <c r="I117" s="117">
        <f t="shared" si="19"/>
        <v>1733.2983720492393</v>
      </c>
      <c r="J117" s="117">
        <f t="shared" si="19"/>
        <v>1708.4682243509828</v>
      </c>
      <c r="K117" s="117">
        <f t="shared" si="19"/>
        <v>1502.0019229487964</v>
      </c>
      <c r="L117" s="117">
        <f t="shared" si="19"/>
        <v>1422.4999303971258</v>
      </c>
      <c r="M117" s="117">
        <f t="shared" si="19"/>
        <v>1699.6892764020674</v>
      </c>
      <c r="N117" s="117">
        <f t="shared" si="19"/>
        <v>1467.7709923572454</v>
      </c>
      <c r="O117" s="117">
        <f t="shared" si="19"/>
        <v>906.98845453318222</v>
      </c>
      <c r="P117" s="117">
        <f t="shared" si="19"/>
        <v>911.58755706596457</v>
      </c>
      <c r="Q117" s="117">
        <f t="shared" si="19"/>
        <v>1155.4235158527363</v>
      </c>
      <c r="R117" s="117">
        <f t="shared" ref="R117:V117" si="20">R118+R121+R123+R132</f>
        <v>1085.9080471626078</v>
      </c>
      <c r="S117" s="117">
        <f t="shared" si="20"/>
        <v>1096.1362225099897</v>
      </c>
      <c r="T117" s="117">
        <f t="shared" si="20"/>
        <v>930.58117295111686</v>
      </c>
      <c r="U117" s="117">
        <f t="shared" si="20"/>
        <v>1100.3851300512333</v>
      </c>
      <c r="V117" s="117">
        <f t="shared" si="20"/>
        <v>1212.0300474982064</v>
      </c>
      <c r="W117" s="117">
        <f t="shared" ref="W117" si="21">W118+W121+W123+W132</f>
        <v>1111.4751712583015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946.3942178977735</v>
      </c>
      <c r="C118" s="122">
        <f t="shared" si="22"/>
        <v>1038.229847695163</v>
      </c>
      <c r="D118" s="122">
        <f t="shared" si="22"/>
        <v>1105.8781050996779</v>
      </c>
      <c r="E118" s="122">
        <f t="shared" si="22"/>
        <v>1341.7282012587029</v>
      </c>
      <c r="F118" s="122">
        <f t="shared" si="22"/>
        <v>1295.1806867905725</v>
      </c>
      <c r="G118" s="122">
        <f t="shared" si="22"/>
        <v>1340.8237012481354</v>
      </c>
      <c r="H118" s="122">
        <f t="shared" si="22"/>
        <v>1287.7990919333465</v>
      </c>
      <c r="I118" s="122">
        <f t="shared" si="22"/>
        <v>1161.536217472418</v>
      </c>
      <c r="J118" s="122">
        <f t="shared" si="22"/>
        <v>1136.5265645653578</v>
      </c>
      <c r="K118" s="122">
        <f t="shared" si="22"/>
        <v>983.35245780984042</v>
      </c>
      <c r="L118" s="122">
        <f t="shared" si="22"/>
        <v>889.20839112190947</v>
      </c>
      <c r="M118" s="122">
        <f t="shared" si="22"/>
        <v>1213.5248946077875</v>
      </c>
      <c r="N118" s="122">
        <f t="shared" si="22"/>
        <v>923.93767338217822</v>
      </c>
      <c r="O118" s="122">
        <f t="shared" si="22"/>
        <v>458.64119033119152</v>
      </c>
      <c r="P118" s="122">
        <f t="shared" si="22"/>
        <v>482.27841774912622</v>
      </c>
      <c r="Q118" s="122">
        <f t="shared" si="22"/>
        <v>704.69239848659299</v>
      </c>
      <c r="R118" s="122">
        <f t="shared" ref="R118:V118" si="23">SUM(R119:R120)</f>
        <v>609.17788415292239</v>
      </c>
      <c r="S118" s="122">
        <f t="shared" si="23"/>
        <v>621.05310538749688</v>
      </c>
      <c r="T118" s="122">
        <f t="shared" si="23"/>
        <v>518.42076380615515</v>
      </c>
      <c r="U118" s="122">
        <f t="shared" si="23"/>
        <v>603.33424951397092</v>
      </c>
      <c r="V118" s="122">
        <f t="shared" si="23"/>
        <v>701.68165614193595</v>
      </c>
      <c r="W118" s="122">
        <f t="shared" ref="W118" si="24">SUM(W119:W120)</f>
        <v>604.42169324593181</v>
      </c>
      <c r="DA118" s="130" t="s">
        <v>1778</v>
      </c>
    </row>
    <row r="119" spans="1:105" ht="12" customHeight="1" x14ac:dyDescent="0.25">
      <c r="A119" s="97" t="s">
        <v>216</v>
      </c>
      <c r="B119" s="98">
        <v>924.02450196202767</v>
      </c>
      <c r="C119" s="98">
        <v>1014.6806735809078</v>
      </c>
      <c r="D119" s="98">
        <v>1080.06520217359</v>
      </c>
      <c r="E119" s="98">
        <v>1312.1752309782942</v>
      </c>
      <c r="F119" s="98">
        <v>1264.8353616769728</v>
      </c>
      <c r="G119" s="98">
        <v>1309.8446558163969</v>
      </c>
      <c r="H119" s="98">
        <v>1258.7893314208943</v>
      </c>
      <c r="I119" s="98">
        <v>1136.9751238409224</v>
      </c>
      <c r="J119" s="98">
        <v>1112.4347458777347</v>
      </c>
      <c r="K119" s="98">
        <v>961.5212481866605</v>
      </c>
      <c r="L119" s="98">
        <v>870.55135084859182</v>
      </c>
      <c r="M119" s="98">
        <v>1188.1392221308215</v>
      </c>
      <c r="N119" s="98">
        <v>906.71290321319941</v>
      </c>
      <c r="O119" s="98">
        <v>449.27365028061331</v>
      </c>
      <c r="P119" s="98">
        <v>472.14766768874296</v>
      </c>
      <c r="Q119" s="98">
        <v>690.69642553901508</v>
      </c>
      <c r="R119" s="98">
        <v>597.15082557975688</v>
      </c>
      <c r="S119" s="98">
        <v>608.83538916772659</v>
      </c>
      <c r="T119" s="98">
        <v>508.26577564369819</v>
      </c>
      <c r="U119" s="98">
        <v>591.5564277465229</v>
      </c>
      <c r="V119" s="98">
        <v>688.01692974145533</v>
      </c>
      <c r="W119" s="98">
        <v>592.66513508475555</v>
      </c>
      <c r="DA119" s="63" t="s">
        <v>1779</v>
      </c>
    </row>
    <row r="120" spans="1:105" ht="12" customHeight="1" x14ac:dyDescent="0.25">
      <c r="A120" s="97" t="s">
        <v>53</v>
      </c>
      <c r="B120" s="98">
        <v>22.369715935745877</v>
      </c>
      <c r="C120" s="98">
        <v>23.549174114255273</v>
      </c>
      <c r="D120" s="98">
        <v>25.812902926087833</v>
      </c>
      <c r="E120" s="98">
        <v>29.552970280408768</v>
      </c>
      <c r="F120" s="98">
        <v>30.345325113599781</v>
      </c>
      <c r="G120" s="98">
        <v>30.979045431738548</v>
      </c>
      <c r="H120" s="98">
        <v>29.009760512452299</v>
      </c>
      <c r="I120" s="98">
        <v>24.561093631495684</v>
      </c>
      <c r="J120" s="98">
        <v>24.091818687623086</v>
      </c>
      <c r="K120" s="98">
        <v>21.831209623179934</v>
      </c>
      <c r="L120" s="98">
        <v>18.657040273317659</v>
      </c>
      <c r="M120" s="98">
        <v>25.385672476965993</v>
      </c>
      <c r="N120" s="98">
        <v>17.224770168978843</v>
      </c>
      <c r="O120" s="98">
        <v>9.3675400505782189</v>
      </c>
      <c r="P120" s="98">
        <v>10.130750060383242</v>
      </c>
      <c r="Q120" s="98">
        <v>13.995972947577894</v>
      </c>
      <c r="R120" s="98">
        <v>12.027058573165522</v>
      </c>
      <c r="S120" s="98">
        <v>12.217716219770336</v>
      </c>
      <c r="T120" s="98">
        <v>10.154988162456966</v>
      </c>
      <c r="U120" s="98">
        <v>11.777821767448046</v>
      </c>
      <c r="V120" s="98">
        <v>13.664726400480664</v>
      </c>
      <c r="W120" s="98">
        <v>11.756558161176249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80.362126445845973</v>
      </c>
      <c r="C121" s="122">
        <f t="shared" si="25"/>
        <v>110.85467314898763</v>
      </c>
      <c r="D121" s="122">
        <f t="shared" si="25"/>
        <v>96.577821347254257</v>
      </c>
      <c r="E121" s="122">
        <f t="shared" si="25"/>
        <v>149.1197019302879</v>
      </c>
      <c r="F121" s="122">
        <f t="shared" si="25"/>
        <v>102.82679000002329</v>
      </c>
      <c r="G121" s="122">
        <f t="shared" si="25"/>
        <v>119.094955211366</v>
      </c>
      <c r="H121" s="122">
        <f t="shared" si="25"/>
        <v>146.94705417789839</v>
      </c>
      <c r="I121" s="122">
        <f t="shared" si="25"/>
        <v>208.78679326389462</v>
      </c>
      <c r="J121" s="122">
        <f t="shared" si="25"/>
        <v>199.43187468057721</v>
      </c>
      <c r="K121" s="122">
        <f t="shared" si="25"/>
        <v>132.29773433916864</v>
      </c>
      <c r="L121" s="122">
        <f t="shared" si="25"/>
        <v>174.34686340018314</v>
      </c>
      <c r="M121" s="122">
        <f t="shared" si="25"/>
        <v>155.81106748349941</v>
      </c>
      <c r="N121" s="122">
        <f t="shared" si="25"/>
        <v>241.56021999697623</v>
      </c>
      <c r="O121" s="122">
        <f t="shared" si="25"/>
        <v>140.81638612555906</v>
      </c>
      <c r="P121" s="122">
        <f t="shared" si="25"/>
        <v>118.35999353026476</v>
      </c>
      <c r="Q121" s="122">
        <f t="shared" si="25"/>
        <v>158.23747893081827</v>
      </c>
      <c r="R121" s="122">
        <f t="shared" si="25"/>
        <v>187.08171023819853</v>
      </c>
      <c r="S121" s="122">
        <f t="shared" si="25"/>
        <v>198.73291889849818</v>
      </c>
      <c r="T121" s="122">
        <f t="shared" si="25"/>
        <v>147.20853550247995</v>
      </c>
      <c r="U121" s="122">
        <f t="shared" si="25"/>
        <v>216.57352262904769</v>
      </c>
      <c r="V121" s="122">
        <f t="shared" si="25"/>
        <v>204.82823699076729</v>
      </c>
      <c r="W121" s="122">
        <f t="shared" si="25"/>
        <v>200.34706506904323</v>
      </c>
      <c r="DA121" s="130" t="s">
        <v>1781</v>
      </c>
    </row>
    <row r="122" spans="1:105" ht="12" customHeight="1" x14ac:dyDescent="0.25">
      <c r="A122" s="97" t="s">
        <v>53</v>
      </c>
      <c r="B122" s="98">
        <v>80.362126445845973</v>
      </c>
      <c r="C122" s="98">
        <v>110.85467314898763</v>
      </c>
      <c r="D122" s="98">
        <v>96.577821347254257</v>
      </c>
      <c r="E122" s="98">
        <v>149.1197019302879</v>
      </c>
      <c r="F122" s="98">
        <v>102.82679000002329</v>
      </c>
      <c r="G122" s="98">
        <v>119.094955211366</v>
      </c>
      <c r="H122" s="98">
        <v>146.94705417789839</v>
      </c>
      <c r="I122" s="98">
        <v>208.78679326389462</v>
      </c>
      <c r="J122" s="98">
        <v>199.43187468057721</v>
      </c>
      <c r="K122" s="98">
        <v>132.29773433916864</v>
      </c>
      <c r="L122" s="98">
        <v>174.34686340018314</v>
      </c>
      <c r="M122" s="98">
        <v>155.81106748349941</v>
      </c>
      <c r="N122" s="98">
        <v>241.56021999697623</v>
      </c>
      <c r="O122" s="98">
        <v>140.81638612555906</v>
      </c>
      <c r="P122" s="98">
        <v>118.35999353026476</v>
      </c>
      <c r="Q122" s="98">
        <v>158.23747893081827</v>
      </c>
      <c r="R122" s="98">
        <v>187.08171023819853</v>
      </c>
      <c r="S122" s="98">
        <v>198.73291889849818</v>
      </c>
      <c r="T122" s="98">
        <v>147.20853550247995</v>
      </c>
      <c r="U122" s="98">
        <v>216.57352262904769</v>
      </c>
      <c r="V122" s="98">
        <v>204.82823699076729</v>
      </c>
      <c r="W122" s="98">
        <v>200.34706506904323</v>
      </c>
      <c r="DA122" s="63" t="s">
        <v>1782</v>
      </c>
    </row>
    <row r="123" spans="1:105" ht="12" customHeight="1" x14ac:dyDescent="0.25">
      <c r="A123" s="121" t="s">
        <v>55</v>
      </c>
      <c r="B123" s="122">
        <v>242.85095736350746</v>
      </c>
      <c r="C123" s="122">
        <v>245.59344866518356</v>
      </c>
      <c r="D123" s="122">
        <v>255.33769058983816</v>
      </c>
      <c r="E123" s="122">
        <v>261.18199617390644</v>
      </c>
      <c r="F123" s="122">
        <v>273.38538224809429</v>
      </c>
      <c r="G123" s="122">
        <v>258.29105022791765</v>
      </c>
      <c r="H123" s="122">
        <v>255.07806251116344</v>
      </c>
      <c r="I123" s="122">
        <v>243.29182583954872</v>
      </c>
      <c r="J123" s="122">
        <v>255.68670097739334</v>
      </c>
      <c r="K123" s="122">
        <v>266.46823003474702</v>
      </c>
      <c r="L123" s="122">
        <v>249.06209028682355</v>
      </c>
      <c r="M123" s="122">
        <v>233.11394529348351</v>
      </c>
      <c r="N123" s="122">
        <v>212.1583843883559</v>
      </c>
      <c r="O123" s="122">
        <v>210.59229536227292</v>
      </c>
      <c r="P123" s="122">
        <v>213.43292553058203</v>
      </c>
      <c r="Q123" s="122">
        <v>202.98923173807503</v>
      </c>
      <c r="R123" s="122">
        <v>200.6042631510567</v>
      </c>
      <c r="S123" s="122">
        <v>190.29916193664889</v>
      </c>
      <c r="T123" s="122">
        <v>179.75351031350596</v>
      </c>
      <c r="U123" s="122">
        <v>189.61078970237327</v>
      </c>
      <c r="V123" s="122">
        <v>197.22683288868259</v>
      </c>
      <c r="W123" s="122">
        <v>205.05878653763602</v>
      </c>
      <c r="DA123" s="130" t="s">
        <v>1783</v>
      </c>
    </row>
    <row r="124" spans="1:105" ht="12" customHeight="1" x14ac:dyDescent="0.25">
      <c r="A124" s="97" t="s">
        <v>138</v>
      </c>
      <c r="B124" s="98">
        <v>60.121828886771631</v>
      </c>
      <c r="C124" s="98">
        <v>59.038763153550214</v>
      </c>
      <c r="D124" s="98">
        <v>56.606529082425801</v>
      </c>
      <c r="E124" s="98">
        <v>57.106885141256377</v>
      </c>
      <c r="F124" s="98">
        <v>54.131277582628698</v>
      </c>
      <c r="G124" s="98">
        <v>49.35999092101752</v>
      </c>
      <c r="H124" s="98">
        <v>46.04262647299236</v>
      </c>
      <c r="I124" s="98">
        <v>41.271498526760368</v>
      </c>
      <c r="J124" s="98">
        <v>42.554442766678022</v>
      </c>
      <c r="K124" s="98">
        <v>40.590232896205144</v>
      </c>
      <c r="L124" s="98">
        <v>36.327606115207772</v>
      </c>
      <c r="M124" s="98">
        <v>36.04847968469192</v>
      </c>
      <c r="N124" s="98">
        <v>33.172758978125096</v>
      </c>
      <c r="O124" s="98">
        <v>27.342932167726179</v>
      </c>
      <c r="P124" s="98">
        <v>28.666438072885736</v>
      </c>
      <c r="Q124" s="98">
        <v>31.821254737786326</v>
      </c>
      <c r="R124" s="98">
        <v>31.685692827836867</v>
      </c>
      <c r="S124" s="98">
        <v>24.305566435376129</v>
      </c>
      <c r="T124" s="98">
        <v>24.408455511661902</v>
      </c>
      <c r="U124" s="98">
        <v>27.674201729057526</v>
      </c>
      <c r="V124" s="98">
        <v>28.0337758306807</v>
      </c>
      <c r="W124" s="98">
        <v>33.728245792771752</v>
      </c>
      <c r="DA124" s="63" t="s">
        <v>1784</v>
      </c>
    </row>
    <row r="125" spans="1:105" ht="12" customHeight="1" x14ac:dyDescent="0.25">
      <c r="A125" s="97" t="s">
        <v>137</v>
      </c>
      <c r="B125" s="98">
        <v>0.80689411769186414</v>
      </c>
      <c r="C125" s="98">
        <v>0.82353593802336922</v>
      </c>
      <c r="D125" s="98">
        <v>0.75604728913209684</v>
      </c>
      <c r="E125" s="98">
        <v>0.79110421405613274</v>
      </c>
      <c r="F125" s="98">
        <v>0.72988201287150545</v>
      </c>
      <c r="G125" s="98">
        <v>0.64800720513303434</v>
      </c>
      <c r="H125" s="98">
        <v>0.59172826312953086</v>
      </c>
      <c r="I125" s="98">
        <v>0.57841901386344208</v>
      </c>
      <c r="J125" s="98">
        <v>0.71165299470681198</v>
      </c>
      <c r="K125" s="98">
        <v>0.66120496507789062</v>
      </c>
      <c r="L125" s="98">
        <v>0.60459896447748807</v>
      </c>
      <c r="M125" s="98">
        <v>0.63229737609053482</v>
      </c>
      <c r="N125" s="98">
        <v>0.62608820644429408</v>
      </c>
      <c r="O125" s="98">
        <v>0.4640996272490836</v>
      </c>
      <c r="P125" s="98">
        <v>0.48110892556859453</v>
      </c>
      <c r="Q125" s="98">
        <v>0.59595910074313985</v>
      </c>
      <c r="R125" s="98">
        <v>0.58606455535690516</v>
      </c>
      <c r="S125" s="98">
        <v>0.41095712357251835</v>
      </c>
      <c r="T125" s="98">
        <v>0.46322813602348462</v>
      </c>
      <c r="U125" s="98">
        <v>0.59534514588989862</v>
      </c>
      <c r="V125" s="98">
        <v>0.59584170792376623</v>
      </c>
      <c r="W125" s="98">
        <v>0.71176167122067846</v>
      </c>
      <c r="DA125" s="63" t="s">
        <v>1785</v>
      </c>
    </row>
    <row r="126" spans="1:105" ht="12" customHeight="1" x14ac:dyDescent="0.25">
      <c r="A126" s="100" t="s">
        <v>216</v>
      </c>
      <c r="B126" s="101">
        <v>0.15961528652128598</v>
      </c>
      <c r="C126" s="101">
        <v>0.16201786810092253</v>
      </c>
      <c r="D126" s="101">
        <v>0.15261862469634321</v>
      </c>
      <c r="E126" s="101">
        <v>0.15486024137105645</v>
      </c>
      <c r="F126" s="101">
        <v>0.14739533249030523</v>
      </c>
      <c r="G126" s="101">
        <v>0.1482895910096137</v>
      </c>
      <c r="H126" s="101">
        <v>0.12074819285717742</v>
      </c>
      <c r="I126" s="101">
        <v>0.11818035698095809</v>
      </c>
      <c r="J126" s="101">
        <v>0.14441558365948931</v>
      </c>
      <c r="K126" s="101">
        <v>0.13410637847501097</v>
      </c>
      <c r="L126" s="101">
        <v>0.1228630925971909</v>
      </c>
      <c r="M126" s="101">
        <v>0.12773853448352743</v>
      </c>
      <c r="N126" s="101">
        <v>0.10649580353863924</v>
      </c>
      <c r="O126" s="101">
        <v>8.5025170030448197E-2</v>
      </c>
      <c r="P126" s="101">
        <v>8.650878025102926E-2</v>
      </c>
      <c r="Q126" s="101">
        <v>0.10455557515732478</v>
      </c>
      <c r="R126" s="101">
        <v>0.11981729716324364</v>
      </c>
      <c r="S126" s="101">
        <v>8.3805227015841671E-2</v>
      </c>
      <c r="T126" s="101">
        <v>9.1563525091740747E-2</v>
      </c>
      <c r="U126" s="101">
        <v>0.11635988450526941</v>
      </c>
      <c r="V126" s="101">
        <v>0.11270577462538185</v>
      </c>
      <c r="W126" s="101">
        <v>0.14175156331097555</v>
      </c>
      <c r="DA126" s="131" t="s">
        <v>1786</v>
      </c>
    </row>
    <row r="127" spans="1:105" ht="12" customHeight="1" x14ac:dyDescent="0.25">
      <c r="A127" s="103" t="s">
        <v>52</v>
      </c>
      <c r="B127" s="104">
        <v>0.64727883117057816</v>
      </c>
      <c r="C127" s="104">
        <v>0.66151806992244666</v>
      </c>
      <c r="D127" s="104">
        <v>0.6034286644357536</v>
      </c>
      <c r="E127" s="104">
        <v>0.63624397268507626</v>
      </c>
      <c r="F127" s="104">
        <v>0.58248668038120022</v>
      </c>
      <c r="G127" s="104">
        <v>0.49971761412342064</v>
      </c>
      <c r="H127" s="104">
        <v>0.4709800702723535</v>
      </c>
      <c r="I127" s="104">
        <v>0.460238656882484</v>
      </c>
      <c r="J127" s="104">
        <v>0.56723741104732273</v>
      </c>
      <c r="K127" s="104">
        <v>0.52709858660287967</v>
      </c>
      <c r="L127" s="104">
        <v>0.48173587188029715</v>
      </c>
      <c r="M127" s="104">
        <v>0.50455884160700737</v>
      </c>
      <c r="N127" s="104">
        <v>0.51959240290565478</v>
      </c>
      <c r="O127" s="104">
        <v>0.37907445721863542</v>
      </c>
      <c r="P127" s="104">
        <v>0.39460014531756527</v>
      </c>
      <c r="Q127" s="104">
        <v>0.49140352558581507</v>
      </c>
      <c r="R127" s="104">
        <v>0.46624725819366147</v>
      </c>
      <c r="S127" s="104">
        <v>0.3271518965566767</v>
      </c>
      <c r="T127" s="104">
        <v>0.37166461093174386</v>
      </c>
      <c r="U127" s="104">
        <v>0.47898526138462916</v>
      </c>
      <c r="V127" s="104">
        <v>0.48313593329838433</v>
      </c>
      <c r="W127" s="104">
        <v>0.57001010790970297</v>
      </c>
      <c r="DA127" s="132" t="s">
        <v>1787</v>
      </c>
    </row>
    <row r="128" spans="1:105" ht="12" customHeight="1" x14ac:dyDescent="0.25">
      <c r="A128" s="106" t="s">
        <v>122</v>
      </c>
      <c r="B128" s="101">
        <v>64.695467407141408</v>
      </c>
      <c r="C128" s="101">
        <v>64.602937628123939</v>
      </c>
      <c r="D128" s="101">
        <v>71.614486598469</v>
      </c>
      <c r="E128" s="101">
        <v>72.18461563270003</v>
      </c>
      <c r="F128" s="101">
        <v>81.943083946121206</v>
      </c>
      <c r="G128" s="101">
        <v>78.614174624700411</v>
      </c>
      <c r="H128" s="101">
        <v>78.118898519475934</v>
      </c>
      <c r="I128" s="101">
        <v>69.028058960668247</v>
      </c>
      <c r="J128" s="101">
        <v>64.930021461476812</v>
      </c>
      <c r="K128" s="101">
        <v>67.447265482151536</v>
      </c>
      <c r="L128" s="101">
        <v>59.983531213414395</v>
      </c>
      <c r="M128" s="101">
        <v>55.130762532098792</v>
      </c>
      <c r="N128" s="101">
        <v>49.242666673983848</v>
      </c>
      <c r="O128" s="101">
        <v>52.614477189682439</v>
      </c>
      <c r="P128" s="101">
        <v>54.216048925162745</v>
      </c>
      <c r="Q128" s="101">
        <v>50.303769367175711</v>
      </c>
      <c r="R128" s="101">
        <v>48.748006455661411</v>
      </c>
      <c r="S128" s="101">
        <v>44.816967259644422</v>
      </c>
      <c r="T128" s="101">
        <v>36.850347602551537</v>
      </c>
      <c r="U128" s="101">
        <v>37.197872823652752</v>
      </c>
      <c r="V128" s="101">
        <v>37.251066151067441</v>
      </c>
      <c r="W128" s="101">
        <v>39.054454025014124</v>
      </c>
      <c r="DA128" s="131" t="s">
        <v>1788</v>
      </c>
    </row>
    <row r="129" spans="1:105" ht="12" customHeight="1" x14ac:dyDescent="0.25">
      <c r="A129" s="107" t="s">
        <v>121</v>
      </c>
      <c r="B129" s="104">
        <v>117.22676695190258</v>
      </c>
      <c r="C129" s="104">
        <v>121.12821194548604</v>
      </c>
      <c r="D129" s="104">
        <v>126.36062761981125</v>
      </c>
      <c r="E129" s="104">
        <v>131.09939118589392</v>
      </c>
      <c r="F129" s="104">
        <v>136.58113870647287</v>
      </c>
      <c r="G129" s="104">
        <v>129.6688774770667</v>
      </c>
      <c r="H129" s="104">
        <v>130.32480925556561</v>
      </c>
      <c r="I129" s="104">
        <v>132.41384933825668</v>
      </c>
      <c r="J129" s="104">
        <v>147.49058375453171</v>
      </c>
      <c r="K129" s="104">
        <v>157.76952669131245</v>
      </c>
      <c r="L129" s="104">
        <v>152.14635399372389</v>
      </c>
      <c r="M129" s="104">
        <v>141.30240570060226</v>
      </c>
      <c r="N129" s="104">
        <v>129.11687052980267</v>
      </c>
      <c r="O129" s="104">
        <v>130.1707863776152</v>
      </c>
      <c r="P129" s="104">
        <v>130.06932960696494</v>
      </c>
      <c r="Q129" s="104">
        <v>120.26824853236984</v>
      </c>
      <c r="R129" s="104">
        <v>119.58449931220152</v>
      </c>
      <c r="S129" s="104">
        <v>120.76567111805582</v>
      </c>
      <c r="T129" s="104">
        <v>118.03147906326903</v>
      </c>
      <c r="U129" s="104">
        <v>124.14337000377311</v>
      </c>
      <c r="V129" s="104">
        <v>131.34614919901068</v>
      </c>
      <c r="W129" s="104">
        <v>131.56432504862948</v>
      </c>
      <c r="DA129" s="132" t="s">
        <v>1789</v>
      </c>
    </row>
    <row r="130" spans="1:105" ht="12" customHeight="1" x14ac:dyDescent="0.25">
      <c r="A130" s="108" t="s">
        <v>53</v>
      </c>
      <c r="B130" s="98">
        <v>23.17032348222379</v>
      </c>
      <c r="C130" s="98">
        <v>23.730537710310799</v>
      </c>
      <c r="D130" s="98">
        <v>25.387763866088935</v>
      </c>
      <c r="E130" s="98">
        <v>25.477342033088398</v>
      </c>
      <c r="F130" s="98">
        <v>27.135271221154923</v>
      </c>
      <c r="G130" s="98">
        <v>29.223851048734691</v>
      </c>
      <c r="H130" s="98">
        <v>26.456735517870701</v>
      </c>
      <c r="I130" s="98">
        <v>27.225426066565248</v>
      </c>
      <c r="J130" s="98">
        <v>29.790379632964928</v>
      </c>
      <c r="K130" s="98">
        <v>32.15043190340824</v>
      </c>
      <c r="L130" s="98">
        <v>31.233243614539457</v>
      </c>
      <c r="M130" s="98">
        <v>28.372700949297879</v>
      </c>
      <c r="N130" s="98">
        <v>21.603259385593887</v>
      </c>
      <c r="O130" s="98">
        <v>23.772826044489332</v>
      </c>
      <c r="P130" s="98">
        <v>23.309481153663775</v>
      </c>
      <c r="Q130" s="98">
        <v>20.598568786663481</v>
      </c>
      <c r="R130" s="98">
        <v>23.968211073072791</v>
      </c>
      <c r="S130" s="98">
        <v>24.937822887853251</v>
      </c>
      <c r="T130" s="98">
        <v>23.733265817572882</v>
      </c>
      <c r="U130" s="98">
        <v>24.080112648753509</v>
      </c>
      <c r="V130" s="98">
        <v>25.106146743571081</v>
      </c>
      <c r="W130" s="98">
        <v>25.879147082026744</v>
      </c>
      <c r="DA130" s="63" t="s">
        <v>1790</v>
      </c>
    </row>
    <row r="131" spans="1:105" ht="12" customHeight="1" x14ac:dyDescent="0.25">
      <c r="A131" s="108" t="s">
        <v>52</v>
      </c>
      <c r="B131" s="98">
        <v>94.056443469678783</v>
      </c>
      <c r="C131" s="98">
        <v>97.397674235175245</v>
      </c>
      <c r="D131" s="98">
        <v>100.97286375372232</v>
      </c>
      <c r="E131" s="98">
        <v>105.62204915280553</v>
      </c>
      <c r="F131" s="98">
        <v>109.44586748531793</v>
      </c>
      <c r="G131" s="98">
        <v>100.44502642833201</v>
      </c>
      <c r="H131" s="98">
        <v>103.8680737376949</v>
      </c>
      <c r="I131" s="98">
        <v>105.18842327169145</v>
      </c>
      <c r="J131" s="98">
        <v>117.7002041215668</v>
      </c>
      <c r="K131" s="98">
        <v>125.61909478790422</v>
      </c>
      <c r="L131" s="98">
        <v>120.91311037918443</v>
      </c>
      <c r="M131" s="98">
        <v>112.9297047513044</v>
      </c>
      <c r="N131" s="98">
        <v>107.5136111442088</v>
      </c>
      <c r="O131" s="98">
        <v>106.39796033312587</v>
      </c>
      <c r="P131" s="98">
        <v>106.75984845330117</v>
      </c>
      <c r="Q131" s="98">
        <v>99.669679745706361</v>
      </c>
      <c r="R131" s="98">
        <v>95.616288239128721</v>
      </c>
      <c r="S131" s="98">
        <v>95.827848230202562</v>
      </c>
      <c r="T131" s="98">
        <v>94.298213245696147</v>
      </c>
      <c r="U131" s="98">
        <v>100.0632573550196</v>
      </c>
      <c r="V131" s="98">
        <v>106.24000245543961</v>
      </c>
      <c r="W131" s="98">
        <v>105.68517796660274</v>
      </c>
      <c r="DA131" s="63" t="s">
        <v>1791</v>
      </c>
    </row>
    <row r="132" spans="1:105" ht="12" customHeight="1" x14ac:dyDescent="0.25">
      <c r="A132" s="121" t="s">
        <v>54</v>
      </c>
      <c r="B132" s="122">
        <v>112.54948191373816</v>
      </c>
      <c r="C132" s="122">
        <v>111.93791217517712</v>
      </c>
      <c r="D132" s="122">
        <v>129.02767135908979</v>
      </c>
      <c r="E132" s="122">
        <v>126.91938626317511</v>
      </c>
      <c r="F132" s="122">
        <v>138.86886221587571</v>
      </c>
      <c r="G132" s="122">
        <v>132.5923897156396</v>
      </c>
      <c r="H132" s="122">
        <v>131.09798688115364</v>
      </c>
      <c r="I132" s="122">
        <v>119.68353547337807</v>
      </c>
      <c r="J132" s="122">
        <v>116.82308412765443</v>
      </c>
      <c r="K132" s="122">
        <v>119.88350076504047</v>
      </c>
      <c r="L132" s="122">
        <v>109.88258558820972</v>
      </c>
      <c r="M132" s="122">
        <v>97.239369017296838</v>
      </c>
      <c r="N132" s="122">
        <v>90.114714589735144</v>
      </c>
      <c r="O132" s="122">
        <v>96.938582714158727</v>
      </c>
      <c r="P132" s="122">
        <v>97.516220255991556</v>
      </c>
      <c r="Q132" s="122">
        <v>89.504406697250147</v>
      </c>
      <c r="R132" s="122">
        <v>89.04418962043016</v>
      </c>
      <c r="S132" s="122">
        <v>86.051036287345795</v>
      </c>
      <c r="T132" s="122">
        <v>85.198363328975674</v>
      </c>
      <c r="U132" s="122">
        <v>90.866568205841446</v>
      </c>
      <c r="V132" s="122">
        <v>108.29332147682052</v>
      </c>
      <c r="W132" s="122">
        <v>101.64762640569052</v>
      </c>
      <c r="DA132" s="130" t="s">
        <v>1792</v>
      </c>
    </row>
    <row r="133" spans="1:105" ht="12" customHeight="1" x14ac:dyDescent="0.25">
      <c r="A133" s="97" t="s">
        <v>50</v>
      </c>
      <c r="B133" s="98">
        <v>4.8802870453676599</v>
      </c>
      <c r="C133" s="98">
        <v>4.7832856865421842</v>
      </c>
      <c r="D133" s="98">
        <v>4.7558557391588527</v>
      </c>
      <c r="E133" s="98">
        <v>4.4101497869767385</v>
      </c>
      <c r="F133" s="98">
        <v>4.9063938553880089</v>
      </c>
      <c r="G133" s="98">
        <v>4.404072358377741</v>
      </c>
      <c r="H133" s="98">
        <v>4.3208141476097035</v>
      </c>
      <c r="I133" s="98">
        <v>4.4524553191459759</v>
      </c>
      <c r="J133" s="98">
        <v>4.6292933288993874</v>
      </c>
      <c r="K133" s="98">
        <v>4.1446339024970777</v>
      </c>
      <c r="L133" s="98">
        <v>5.1304359327346232</v>
      </c>
      <c r="M133" s="98">
        <v>4.716948652801614</v>
      </c>
      <c r="N133" s="98">
        <v>1.5331894153219883</v>
      </c>
      <c r="O133" s="98">
        <v>7.4023213663458645</v>
      </c>
      <c r="P133" s="98">
        <v>8.3862390686976251</v>
      </c>
      <c r="Q133" s="98">
        <v>7.6305360098394095</v>
      </c>
      <c r="R133" s="98">
        <v>7.6337432055112577</v>
      </c>
      <c r="S133" s="98">
        <v>9.1217387650004085</v>
      </c>
      <c r="T133" s="98">
        <v>13.809393301819657</v>
      </c>
      <c r="U133" s="98">
        <v>18.398087286658008</v>
      </c>
      <c r="V133" s="98">
        <v>25.209220182129023</v>
      </c>
      <c r="W133" s="98">
        <v>24.709094585574601</v>
      </c>
      <c r="DA133" s="63" t="s">
        <v>1793</v>
      </c>
    </row>
    <row r="134" spans="1:105" ht="12" customHeight="1" x14ac:dyDescent="0.25">
      <c r="A134" s="109" t="s">
        <v>120</v>
      </c>
      <c r="B134" s="33">
        <v>107.6691948683705</v>
      </c>
      <c r="C134" s="33">
        <v>107.15462648863493</v>
      </c>
      <c r="D134" s="33">
        <v>124.27181561993095</v>
      </c>
      <c r="E134" s="33">
        <v>122.50923647619837</v>
      </c>
      <c r="F134" s="33">
        <v>133.96246836048769</v>
      </c>
      <c r="G134" s="33">
        <v>128.18831735726187</v>
      </c>
      <c r="H134" s="33">
        <v>126.77717273354394</v>
      </c>
      <c r="I134" s="33">
        <v>115.23108015423209</v>
      </c>
      <c r="J134" s="33">
        <v>112.19379079875503</v>
      </c>
      <c r="K134" s="33">
        <v>115.73886686254339</v>
      </c>
      <c r="L134" s="33">
        <v>104.75214965547509</v>
      </c>
      <c r="M134" s="33">
        <v>92.522420364495218</v>
      </c>
      <c r="N134" s="33">
        <v>88.581525174413159</v>
      </c>
      <c r="O134" s="33">
        <v>89.536261347812868</v>
      </c>
      <c r="P134" s="33">
        <v>89.129981187293936</v>
      </c>
      <c r="Q134" s="33">
        <v>81.873870687410744</v>
      </c>
      <c r="R134" s="33">
        <v>81.410446414918908</v>
      </c>
      <c r="S134" s="33">
        <v>76.929297522345394</v>
      </c>
      <c r="T134" s="33">
        <v>71.38897002715602</v>
      </c>
      <c r="U134" s="33">
        <v>72.468480919183435</v>
      </c>
      <c r="V134" s="33">
        <v>83.084101294691507</v>
      </c>
      <c r="W134" s="33">
        <v>76.938531820115912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0.48758964205235278</v>
      </c>
      <c r="C136" s="119">
        <f t="shared" si="26"/>
        <v>0.49569854971936494</v>
      </c>
      <c r="D136" s="119">
        <f t="shared" si="26"/>
        <v>0.49762124393593715</v>
      </c>
      <c r="E136" s="119">
        <f t="shared" si="26"/>
        <v>0.50430946857198178</v>
      </c>
      <c r="F136" s="119">
        <f t="shared" si="26"/>
        <v>0.5058016894393883</v>
      </c>
      <c r="G136" s="119">
        <f t="shared" si="26"/>
        <v>0.51051241050921226</v>
      </c>
      <c r="H136" s="119">
        <f t="shared" si="26"/>
        <v>0.52379934372667636</v>
      </c>
      <c r="I136" s="119">
        <f t="shared" si="26"/>
        <v>0.54938831056548532</v>
      </c>
      <c r="J136" s="119">
        <f t="shared" si="26"/>
        <v>0.55740356171488969</v>
      </c>
      <c r="K136" s="119">
        <f t="shared" si="26"/>
        <v>0.56044389596430133</v>
      </c>
      <c r="L136" s="119">
        <f t="shared" si="26"/>
        <v>0.58803768163643144</v>
      </c>
      <c r="M136" s="119">
        <f t="shared" si="26"/>
        <v>0.56653564974209281</v>
      </c>
      <c r="N136" s="119">
        <f t="shared" si="26"/>
        <v>0.6272927812602227</v>
      </c>
      <c r="O136" s="119">
        <f t="shared" si="26"/>
        <v>0.67590922519839003</v>
      </c>
      <c r="P136" s="119">
        <f t="shared" si="26"/>
        <v>0.66446224890154637</v>
      </c>
      <c r="Q136" s="119">
        <f t="shared" si="26"/>
        <v>0.64962975785069266</v>
      </c>
      <c r="R136" s="119">
        <f t="shared" ref="R136:V136" si="27">IF(R117=0,"",R117/R98)</f>
        <v>0.68515219612866052</v>
      </c>
      <c r="S136" s="119">
        <f t="shared" si="27"/>
        <v>0.70690860896259122</v>
      </c>
      <c r="T136" s="119">
        <f t="shared" si="27"/>
        <v>0.71369306661261855</v>
      </c>
      <c r="U136" s="119">
        <f t="shared" si="27"/>
        <v>0.75684486899519388</v>
      </c>
      <c r="V136" s="119">
        <f t="shared" si="27"/>
        <v>0.75303515141750454</v>
      </c>
      <c r="W136" s="119">
        <f t="shared" ref="W136" si="28">IF(W117=0,"",W117/W98)</f>
        <v>0.77807911542982233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0.41888572811035651</v>
      </c>
      <c r="C137" s="124">
        <f t="shared" si="29"/>
        <v>0.42376392526166817</v>
      </c>
      <c r="D137" s="124">
        <f t="shared" si="29"/>
        <v>0.42934765665815883</v>
      </c>
      <c r="E137" s="124">
        <f t="shared" si="29"/>
        <v>0.43462189308240978</v>
      </c>
      <c r="F137" s="124">
        <f t="shared" si="29"/>
        <v>0.4411020710688201</v>
      </c>
      <c r="G137" s="124">
        <f t="shared" si="29"/>
        <v>0.44547981217565874</v>
      </c>
      <c r="H137" s="124">
        <f t="shared" si="29"/>
        <v>0.44945994175092252</v>
      </c>
      <c r="I137" s="124">
        <f t="shared" si="29"/>
        <v>0.45395346801912306</v>
      </c>
      <c r="J137" s="124">
        <f t="shared" si="29"/>
        <v>0.46091271855539234</v>
      </c>
      <c r="K137" s="124">
        <f t="shared" si="29"/>
        <v>0.46921811037614608</v>
      </c>
      <c r="L137" s="124">
        <f t="shared" si="29"/>
        <v>0.47752073837354581</v>
      </c>
      <c r="M137" s="124">
        <f t="shared" si="29"/>
        <v>0.48687733231623831</v>
      </c>
      <c r="N137" s="124">
        <f t="shared" si="29"/>
        <v>0.49970402429191152</v>
      </c>
      <c r="O137" s="124">
        <f t="shared" si="29"/>
        <v>0.5178413948287609</v>
      </c>
      <c r="P137" s="124">
        <f t="shared" si="29"/>
        <v>0.52373191328228552</v>
      </c>
      <c r="Q137" s="124">
        <f t="shared" si="29"/>
        <v>0.52616217267919019</v>
      </c>
      <c r="R137" s="124">
        <f t="shared" ref="R137:V137" si="30">IF(R118=0,"",R118/R99)</f>
        <v>0.53303208864037599</v>
      </c>
      <c r="S137" s="124">
        <f t="shared" si="30"/>
        <v>0.54780308790422072</v>
      </c>
      <c r="T137" s="124">
        <f t="shared" si="30"/>
        <v>0.56182198962118624</v>
      </c>
      <c r="U137" s="124">
        <f t="shared" si="30"/>
        <v>0.58071771030784314</v>
      </c>
      <c r="V137" s="124">
        <f t="shared" si="30"/>
        <v>0.59805674414906407</v>
      </c>
      <c r="W137" s="124">
        <f t="shared" ref="W137" si="31">IF(W118=0,"",W118/W99)</f>
        <v>0.60721188352359945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0.4130745133798629</v>
      </c>
      <c r="C138" s="111">
        <f t="shared" si="32"/>
        <v>0.41817148757953859</v>
      </c>
      <c r="D138" s="111">
        <f t="shared" si="32"/>
        <v>0.42357089316002133</v>
      </c>
      <c r="E138" s="111">
        <f t="shared" si="32"/>
        <v>0.42915721346214886</v>
      </c>
      <c r="F138" s="111">
        <f t="shared" si="32"/>
        <v>0.43526567553023882</v>
      </c>
      <c r="G138" s="111">
        <f t="shared" si="32"/>
        <v>0.43971301180115357</v>
      </c>
      <c r="H138" s="111">
        <f t="shared" si="32"/>
        <v>0.44382881235794985</v>
      </c>
      <c r="I138" s="111">
        <f t="shared" si="32"/>
        <v>0.44866116297160485</v>
      </c>
      <c r="J138" s="111">
        <f t="shared" si="32"/>
        <v>0.4555936959901063</v>
      </c>
      <c r="K138" s="111">
        <f t="shared" si="32"/>
        <v>0.46363074289389244</v>
      </c>
      <c r="L138" s="111">
        <f t="shared" si="32"/>
        <v>0.47223295441540364</v>
      </c>
      <c r="M138" s="111">
        <f t="shared" si="32"/>
        <v>0.4815974202209794</v>
      </c>
      <c r="N138" s="111">
        <f t="shared" si="32"/>
        <v>0.49499950328260656</v>
      </c>
      <c r="O138" s="111">
        <f t="shared" si="32"/>
        <v>0.51268724492617901</v>
      </c>
      <c r="P138" s="111">
        <f t="shared" si="32"/>
        <v>0.51843395333707587</v>
      </c>
      <c r="Q138" s="111">
        <f t="shared" si="32"/>
        <v>0.52115819703559452</v>
      </c>
      <c r="R138" s="111">
        <f t="shared" ref="R138:V138" si="33">IF(R119=0,"",R119/R100)</f>
        <v>0.52806559028338096</v>
      </c>
      <c r="S138" s="111">
        <f t="shared" si="33"/>
        <v>0.54287680864978904</v>
      </c>
      <c r="T138" s="111">
        <f t="shared" si="33"/>
        <v>0.55694611741996825</v>
      </c>
      <c r="U138" s="111">
        <f t="shared" si="33"/>
        <v>0.57591009170101815</v>
      </c>
      <c r="V138" s="111">
        <f t="shared" si="33"/>
        <v>0.59332026376663904</v>
      </c>
      <c r="W138" s="111">
        <f t="shared" ref="W138" si="34">IF(W119=0,"",W119/W100)</f>
        <v>0.60251728275013106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1.7095301171197881</v>
      </c>
      <c r="C140" s="124">
        <f t="shared" si="38"/>
        <v>1.7963997892151822</v>
      </c>
      <c r="D140" s="124">
        <f t="shared" si="38"/>
        <v>1.8819513971737269</v>
      </c>
      <c r="E140" s="124">
        <f t="shared" si="38"/>
        <v>1.9891090656140746</v>
      </c>
      <c r="F140" s="124">
        <f t="shared" si="38"/>
        <v>2.117499898867429</v>
      </c>
      <c r="G140" s="124">
        <f t="shared" si="38"/>
        <v>2.2373598953204792</v>
      </c>
      <c r="H140" s="124">
        <f t="shared" si="38"/>
        <v>2.3638245742012676</v>
      </c>
      <c r="I140" s="124">
        <f t="shared" si="38"/>
        <v>2.4290889173968342</v>
      </c>
      <c r="J140" s="124">
        <f t="shared" si="38"/>
        <v>2.4615838883356593</v>
      </c>
      <c r="K140" s="124">
        <f t="shared" si="38"/>
        <v>2.531700554881644</v>
      </c>
      <c r="L140" s="124">
        <f t="shared" si="38"/>
        <v>2.6068798665957695</v>
      </c>
      <c r="M140" s="124">
        <f t="shared" si="38"/>
        <v>2.6930831031315288</v>
      </c>
      <c r="N140" s="124">
        <f t="shared" si="38"/>
        <v>2.7937475864375845</v>
      </c>
      <c r="O140" s="124">
        <f t="shared" si="38"/>
        <v>2.9263455880356295</v>
      </c>
      <c r="P140" s="124">
        <f t="shared" si="38"/>
        <v>3.0400632584196523</v>
      </c>
      <c r="Q140" s="124">
        <f t="shared" si="38"/>
        <v>3.1245790164503466</v>
      </c>
      <c r="R140" s="124">
        <f t="shared" ref="R140:V140" si="39">IF(R121=0,"",R121/R102)</f>
        <v>3.1959191302139773</v>
      </c>
      <c r="S140" s="124">
        <f t="shared" si="39"/>
        <v>3.3108796239228404</v>
      </c>
      <c r="T140" s="124">
        <f t="shared" si="39"/>
        <v>3.4283723244250344</v>
      </c>
      <c r="U140" s="124">
        <f t="shared" si="39"/>
        <v>3.5283781344947212</v>
      </c>
      <c r="V140" s="124">
        <f t="shared" si="39"/>
        <v>3.6232453651162873</v>
      </c>
      <c r="W140" s="124">
        <f t="shared" ref="W140" si="40">IF(W121=0,"",W121/W102)</f>
        <v>3.6969924499515812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1.7095301171197881</v>
      </c>
      <c r="C141" s="111">
        <f t="shared" si="41"/>
        <v>1.7963997892151822</v>
      </c>
      <c r="D141" s="111">
        <f t="shared" si="41"/>
        <v>1.8819513971737269</v>
      </c>
      <c r="E141" s="111">
        <f t="shared" si="41"/>
        <v>1.9891090656140746</v>
      </c>
      <c r="F141" s="111">
        <f t="shared" si="41"/>
        <v>2.117499898867429</v>
      </c>
      <c r="G141" s="111">
        <f t="shared" si="41"/>
        <v>2.2373598953204792</v>
      </c>
      <c r="H141" s="111">
        <f t="shared" si="41"/>
        <v>2.3638245742012676</v>
      </c>
      <c r="I141" s="111">
        <f t="shared" si="41"/>
        <v>2.4290889173968342</v>
      </c>
      <c r="J141" s="111">
        <f t="shared" si="41"/>
        <v>2.4615838883356593</v>
      </c>
      <c r="K141" s="111">
        <f t="shared" si="41"/>
        <v>2.531700554881644</v>
      </c>
      <c r="L141" s="111">
        <f t="shared" si="41"/>
        <v>2.6068798665957695</v>
      </c>
      <c r="M141" s="111">
        <f t="shared" si="41"/>
        <v>2.6930831031315288</v>
      </c>
      <c r="N141" s="111">
        <f t="shared" si="41"/>
        <v>2.7937475864375845</v>
      </c>
      <c r="O141" s="111">
        <f t="shared" si="41"/>
        <v>2.9263455880356295</v>
      </c>
      <c r="P141" s="111">
        <f t="shared" si="41"/>
        <v>3.0400632584196523</v>
      </c>
      <c r="Q141" s="111">
        <f t="shared" si="41"/>
        <v>3.1245790164503466</v>
      </c>
      <c r="R141" s="111">
        <f t="shared" ref="R141:V141" si="42">IF(R122=0,"",R122/R103)</f>
        <v>3.1959191302139773</v>
      </c>
      <c r="S141" s="111">
        <f t="shared" si="42"/>
        <v>3.3108796239228404</v>
      </c>
      <c r="T141" s="111">
        <f t="shared" si="42"/>
        <v>3.4283723244250344</v>
      </c>
      <c r="U141" s="111">
        <f t="shared" si="42"/>
        <v>3.5283781344947212</v>
      </c>
      <c r="V141" s="111">
        <f t="shared" si="42"/>
        <v>3.6232453651162873</v>
      </c>
      <c r="W141" s="111">
        <f t="shared" ref="W141" si="43">IF(W122=0,"",W122/W103)</f>
        <v>3.6969924499515812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0.64929246231382987</v>
      </c>
      <c r="C142" s="124">
        <f t="shared" si="44"/>
        <v>0.65546934176978489</v>
      </c>
      <c r="D142" s="124">
        <f t="shared" si="44"/>
        <v>0.66092200452426186</v>
      </c>
      <c r="E142" s="124">
        <f t="shared" si="44"/>
        <v>0.66653809674685793</v>
      </c>
      <c r="F142" s="124">
        <f t="shared" si="44"/>
        <v>0.67192324594486552</v>
      </c>
      <c r="G142" s="124">
        <f t="shared" si="44"/>
        <v>0.67220525537133113</v>
      </c>
      <c r="H142" s="124">
        <f t="shared" si="44"/>
        <v>0.68251446694850171</v>
      </c>
      <c r="I142" s="124">
        <f t="shared" si="44"/>
        <v>0.69411993202160438</v>
      </c>
      <c r="J142" s="124">
        <f t="shared" si="44"/>
        <v>0.70557970485854538</v>
      </c>
      <c r="K142" s="124">
        <f t="shared" si="44"/>
        <v>0.71489353468223438</v>
      </c>
      <c r="L142" s="124">
        <f t="shared" si="44"/>
        <v>0.72419752633858669</v>
      </c>
      <c r="M142" s="124">
        <f t="shared" si="44"/>
        <v>0.72671598147453464</v>
      </c>
      <c r="N142" s="124">
        <f t="shared" si="44"/>
        <v>0.7411203193867214</v>
      </c>
      <c r="O142" s="124">
        <f t="shared" si="44"/>
        <v>0.75391860539142985</v>
      </c>
      <c r="P142" s="124">
        <f t="shared" si="44"/>
        <v>0.75516732589990265</v>
      </c>
      <c r="Q142" s="124">
        <f t="shared" si="44"/>
        <v>0.75132733299629872</v>
      </c>
      <c r="R142" s="124">
        <f t="shared" ref="R142:V142" si="45">IF(R123=0,"",R123/R104)</f>
        <v>0.75298227004679996</v>
      </c>
      <c r="S142" s="124">
        <f t="shared" si="45"/>
        <v>0.77929402694587868</v>
      </c>
      <c r="T142" s="124">
        <f t="shared" si="45"/>
        <v>0.79552661797082735</v>
      </c>
      <c r="U142" s="124">
        <f t="shared" si="45"/>
        <v>0.81015541919544221</v>
      </c>
      <c r="V142" s="124">
        <f t="shared" si="45"/>
        <v>0.8289589968561315</v>
      </c>
      <c r="W142" s="124">
        <f t="shared" ref="W142" si="46">IF(W123=0,"",W123/W104)</f>
        <v>0.8310858468483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0.46885503784808641</v>
      </c>
      <c r="C143" s="111">
        <f t="shared" si="47"/>
        <v>0.46983016955837575</v>
      </c>
      <c r="D143" s="111">
        <f t="shared" si="47"/>
        <v>0.47070252963622339</v>
      </c>
      <c r="E143" s="111">
        <f t="shared" si="47"/>
        <v>0.47180900695425626</v>
      </c>
      <c r="F143" s="111">
        <f t="shared" si="47"/>
        <v>0.47266982024569104</v>
      </c>
      <c r="G143" s="111">
        <f t="shared" si="47"/>
        <v>0.47361666870480668</v>
      </c>
      <c r="H143" s="111">
        <f t="shared" si="47"/>
        <v>0.4745368276940663</v>
      </c>
      <c r="I143" s="111">
        <f t="shared" si="47"/>
        <v>0.4758380617574382</v>
      </c>
      <c r="J143" s="111">
        <f t="shared" si="47"/>
        <v>0.47959308786775712</v>
      </c>
      <c r="K143" s="111">
        <f t="shared" si="47"/>
        <v>0.48333470137774887</v>
      </c>
      <c r="L143" s="111">
        <f t="shared" si="47"/>
        <v>0.48902680654526648</v>
      </c>
      <c r="M143" s="111">
        <f t="shared" si="47"/>
        <v>0.49817194486036026</v>
      </c>
      <c r="N143" s="111">
        <f t="shared" si="47"/>
        <v>0.51313773535216423</v>
      </c>
      <c r="O143" s="111">
        <f t="shared" si="47"/>
        <v>0.53083938922423102</v>
      </c>
      <c r="P143" s="111">
        <f t="shared" si="47"/>
        <v>0.53364503279647457</v>
      </c>
      <c r="Q143" s="111">
        <f t="shared" si="47"/>
        <v>0.53636941731131194</v>
      </c>
      <c r="R143" s="111">
        <f t="shared" ref="R143:V143" si="48">IF(R124=0,"",R124/R105)</f>
        <v>0.54241499817600369</v>
      </c>
      <c r="S143" s="111">
        <f t="shared" si="48"/>
        <v>0.56200615434966184</v>
      </c>
      <c r="T143" s="111">
        <f t="shared" si="48"/>
        <v>0.57979405900162406</v>
      </c>
      <c r="U143" s="111">
        <f t="shared" si="48"/>
        <v>0.60408521415311123</v>
      </c>
      <c r="V143" s="111">
        <f t="shared" si="48"/>
        <v>0.63349627198480496</v>
      </c>
      <c r="W143" s="111">
        <f t="shared" ref="W143" si="49">IF(W124=0,"",W124/W105)</f>
        <v>0.65377667767699188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0.8169299740083118</v>
      </c>
      <c r="C144" s="111">
        <f t="shared" si="50"/>
        <v>0.81867633896452119</v>
      </c>
      <c r="D144" s="111">
        <f t="shared" si="50"/>
        <v>0.81490264034729654</v>
      </c>
      <c r="E144" s="111">
        <f t="shared" si="50"/>
        <v>0.82053410358155543</v>
      </c>
      <c r="F144" s="111">
        <f t="shared" si="50"/>
        <v>0.81608808731194582</v>
      </c>
      <c r="G144" s="111">
        <f t="shared" si="50"/>
        <v>0.79681039496956496</v>
      </c>
      <c r="H144" s="111">
        <f t="shared" si="50"/>
        <v>0.81499274336877725</v>
      </c>
      <c r="I144" s="111">
        <f t="shared" si="50"/>
        <v>0.81694055726414649</v>
      </c>
      <c r="J144" s="111">
        <f t="shared" si="50"/>
        <v>0.82247934117639132</v>
      </c>
      <c r="K144" s="111">
        <f t="shared" si="50"/>
        <v>0.82394766620772852</v>
      </c>
      <c r="L144" s="111">
        <f t="shared" si="50"/>
        <v>0.82666447106997198</v>
      </c>
      <c r="M144" s="111">
        <f t="shared" si="50"/>
        <v>0.83246538390505509</v>
      </c>
      <c r="N144" s="111">
        <f t="shared" si="50"/>
        <v>0.86188038637888875</v>
      </c>
      <c r="O144" s="111">
        <f t="shared" si="50"/>
        <v>0.85611509326584034</v>
      </c>
      <c r="P144" s="111">
        <f t="shared" si="50"/>
        <v>0.85850687531819569</v>
      </c>
      <c r="Q144" s="111">
        <f t="shared" si="50"/>
        <v>0.86739743836382577</v>
      </c>
      <c r="R144" s="111">
        <f t="shared" ref="R144:V144" si="51">IF(R125=0,"",R125/R106)</f>
        <v>0.84913950321422738</v>
      </c>
      <c r="S144" s="111">
        <f t="shared" si="51"/>
        <v>0.85066079808615291</v>
      </c>
      <c r="T144" s="111">
        <f t="shared" si="51"/>
        <v>0.87020535762526963</v>
      </c>
      <c r="U144" s="111">
        <f t="shared" si="51"/>
        <v>0.89031468016875093</v>
      </c>
      <c r="V144" s="111">
        <f t="shared" si="51"/>
        <v>0.90634648494407011</v>
      </c>
      <c r="W144" s="111">
        <f t="shared" ref="W144" si="52">IF(W125=0,"",W125/W106)</f>
        <v>0.90986870784334828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0.46885503784808641</v>
      </c>
      <c r="C145" s="112">
        <f t="shared" si="53"/>
        <v>0.47041077292413402</v>
      </c>
      <c r="D145" s="112">
        <f t="shared" si="53"/>
        <v>0.47054039207919179</v>
      </c>
      <c r="E145" s="112">
        <f t="shared" si="53"/>
        <v>0.47229431065365579</v>
      </c>
      <c r="F145" s="112">
        <f t="shared" si="53"/>
        <v>0.47260267186039567</v>
      </c>
      <c r="G145" s="112">
        <f t="shared" si="53"/>
        <v>0.47296201043258501</v>
      </c>
      <c r="H145" s="112">
        <f t="shared" si="53"/>
        <v>0.4733861697527339</v>
      </c>
      <c r="I145" s="112">
        <f t="shared" si="53"/>
        <v>0.47693357808671533</v>
      </c>
      <c r="J145" s="112">
        <f t="shared" si="53"/>
        <v>0.48459015441917447</v>
      </c>
      <c r="K145" s="112">
        <f t="shared" si="53"/>
        <v>0.4869767445783178</v>
      </c>
      <c r="L145" s="112">
        <f t="shared" si="53"/>
        <v>0.49216939088972755</v>
      </c>
      <c r="M145" s="112">
        <f t="shared" si="53"/>
        <v>0.50095682560068855</v>
      </c>
      <c r="N145" s="112">
        <f t="shared" si="53"/>
        <v>0.51489827307787306</v>
      </c>
      <c r="O145" s="112">
        <f t="shared" si="53"/>
        <v>0.5215464449482643</v>
      </c>
      <c r="P145" s="112">
        <f t="shared" si="53"/>
        <v>0.52176019010665853</v>
      </c>
      <c r="Q145" s="112">
        <f t="shared" si="53"/>
        <v>0.5343676199020716</v>
      </c>
      <c r="R145" s="112">
        <f t="shared" ref="R145:V145" si="54">IF(R126=0,"",R126/R107)</f>
        <v>0.53504396112894814</v>
      </c>
      <c r="S145" s="112">
        <f t="shared" si="54"/>
        <v>0.53738005284028278</v>
      </c>
      <c r="T145" s="112">
        <f t="shared" si="54"/>
        <v>0.56993575199678959</v>
      </c>
      <c r="U145" s="112">
        <f t="shared" si="54"/>
        <v>0.61337137150240806</v>
      </c>
      <c r="V145" s="112">
        <f t="shared" si="54"/>
        <v>0.646713792703559</v>
      </c>
      <c r="W145" s="112">
        <f t="shared" ref="W145" si="55">IF(W126=0,"",W126/W107)</f>
        <v>0.6678253384120566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0.5828628174010817</v>
      </c>
      <c r="C147" s="112">
        <f t="shared" si="59"/>
        <v>0.58630923192431494</v>
      </c>
      <c r="D147" s="112">
        <f t="shared" si="59"/>
        <v>0.59096295474689853</v>
      </c>
      <c r="E147" s="112">
        <f t="shared" si="59"/>
        <v>0.59468026118745421</v>
      </c>
      <c r="F147" s="112">
        <f t="shared" si="59"/>
        <v>0.59952763612628057</v>
      </c>
      <c r="G147" s="112">
        <f t="shared" si="59"/>
        <v>0.60340843193276839</v>
      </c>
      <c r="H147" s="112">
        <f t="shared" si="59"/>
        <v>0.60763808809975095</v>
      </c>
      <c r="I147" s="112">
        <f t="shared" si="59"/>
        <v>0.60942068812275141</v>
      </c>
      <c r="J147" s="112">
        <f t="shared" si="59"/>
        <v>0.61011479741382768</v>
      </c>
      <c r="K147" s="112">
        <f t="shared" si="59"/>
        <v>0.61299157026351059</v>
      </c>
      <c r="L147" s="112">
        <f t="shared" si="59"/>
        <v>0.61601850585047535</v>
      </c>
      <c r="M147" s="112">
        <f t="shared" si="59"/>
        <v>0.61984752004599608</v>
      </c>
      <c r="N147" s="112">
        <f t="shared" si="59"/>
        <v>0.62548764223450948</v>
      </c>
      <c r="O147" s="112">
        <f t="shared" si="59"/>
        <v>0.63305201598148553</v>
      </c>
      <c r="P147" s="112">
        <f t="shared" si="59"/>
        <v>0.63827102071166397</v>
      </c>
      <c r="Q147" s="112">
        <f t="shared" si="59"/>
        <v>0.6408302494695487</v>
      </c>
      <c r="R147" s="112">
        <f t="shared" ref="R147:V147" si="60">IF(R128=0,"",R128/R109)</f>
        <v>0.64836110068053532</v>
      </c>
      <c r="S147" s="112">
        <f t="shared" si="60"/>
        <v>0.66302826303132023</v>
      </c>
      <c r="T147" s="112">
        <f t="shared" si="60"/>
        <v>0.67487725508627927</v>
      </c>
      <c r="U147" s="112">
        <f t="shared" si="60"/>
        <v>0.69736149943369585</v>
      </c>
      <c r="V147" s="112">
        <f t="shared" si="60"/>
        <v>0.71783576859832332</v>
      </c>
      <c r="W147" s="112">
        <f t="shared" ref="W147" si="61">IF(W128=0,"",W128/W109)</f>
        <v>0.73413948923357808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0.87607494461992264</v>
      </c>
      <c r="C148" s="113">
        <f t="shared" si="62"/>
        <v>0.87881152854805988</v>
      </c>
      <c r="D148" s="113">
        <f t="shared" si="62"/>
        <v>0.87771498335849507</v>
      </c>
      <c r="E148" s="113">
        <f t="shared" si="62"/>
        <v>0.88304789274346129</v>
      </c>
      <c r="F148" s="113">
        <f t="shared" si="62"/>
        <v>0.88245651319593998</v>
      </c>
      <c r="G148" s="113">
        <f t="shared" si="62"/>
        <v>0.87068012817368234</v>
      </c>
      <c r="H148" s="113">
        <f t="shared" si="62"/>
        <v>0.88404492401044499</v>
      </c>
      <c r="I148" s="113">
        <f t="shared" si="62"/>
        <v>0.88397694201832411</v>
      </c>
      <c r="J148" s="113">
        <f t="shared" si="62"/>
        <v>0.88657477741398016</v>
      </c>
      <c r="K148" s="113">
        <f t="shared" si="62"/>
        <v>0.88671118191281473</v>
      </c>
      <c r="L148" s="113">
        <f t="shared" si="62"/>
        <v>0.88702267189878725</v>
      </c>
      <c r="M148" s="113">
        <f t="shared" si="62"/>
        <v>0.89029741434228016</v>
      </c>
      <c r="N148" s="113">
        <f t="shared" si="62"/>
        <v>0.90820580637183812</v>
      </c>
      <c r="O148" s="113">
        <f t="shared" si="62"/>
        <v>0.90291721050873008</v>
      </c>
      <c r="P148" s="113">
        <f t="shared" si="62"/>
        <v>0.90697941941762039</v>
      </c>
      <c r="Q148" s="113">
        <f t="shared" si="62"/>
        <v>0.91346097193103859</v>
      </c>
      <c r="R148" s="113">
        <f t="shared" ref="R148:V148" si="63">IF(R129=0,"",R129/R110)</f>
        <v>0.90511798719053627</v>
      </c>
      <c r="S148" s="113">
        <f t="shared" si="63"/>
        <v>0.90890793895997124</v>
      </c>
      <c r="T148" s="113">
        <f t="shared" si="63"/>
        <v>0.91695218868508865</v>
      </c>
      <c r="U148" s="113">
        <f t="shared" si="63"/>
        <v>0.92491646384845227</v>
      </c>
      <c r="V148" s="113">
        <f t="shared" si="63"/>
        <v>0.93075644486124542</v>
      </c>
      <c r="W148" s="113">
        <f t="shared" ref="W148" si="64">IF(W129=0,"",W129/W110)</f>
        <v>0.93198132745896223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0.5828628174010817</v>
      </c>
      <c r="C149" s="111">
        <f t="shared" si="65"/>
        <v>0.58689318692530967</v>
      </c>
      <c r="D149" s="111">
        <f t="shared" si="65"/>
        <v>0.59051500270911494</v>
      </c>
      <c r="E149" s="111">
        <f t="shared" si="65"/>
        <v>0.59470461478776593</v>
      </c>
      <c r="F149" s="111">
        <f t="shared" si="65"/>
        <v>0.5986436164267287</v>
      </c>
      <c r="G149" s="111">
        <f t="shared" si="65"/>
        <v>0.60276199055328872</v>
      </c>
      <c r="H149" s="111">
        <f t="shared" si="65"/>
        <v>0.60749292106535868</v>
      </c>
      <c r="I149" s="111">
        <f t="shared" si="65"/>
        <v>0.61036841850233536</v>
      </c>
      <c r="J149" s="111">
        <f t="shared" si="65"/>
        <v>0.6122174678746678</v>
      </c>
      <c r="K149" s="111">
        <f t="shared" si="65"/>
        <v>0.61464253127233615</v>
      </c>
      <c r="L149" s="111">
        <f t="shared" si="65"/>
        <v>0.61711565824340786</v>
      </c>
      <c r="M149" s="111">
        <f t="shared" si="65"/>
        <v>0.61970770684194698</v>
      </c>
      <c r="N149" s="111">
        <f t="shared" si="65"/>
        <v>0.62341020054768137</v>
      </c>
      <c r="O149" s="111">
        <f t="shared" si="65"/>
        <v>0.62942773769126859</v>
      </c>
      <c r="P149" s="111">
        <f t="shared" si="65"/>
        <v>0.63601085269270863</v>
      </c>
      <c r="Q149" s="111">
        <f t="shared" si="65"/>
        <v>0.64385649000895206</v>
      </c>
      <c r="R149" s="111">
        <f t="shared" ref="R149:V149" si="66">IF(R130=0,"",R130/R111)</f>
        <v>0.65659036914689017</v>
      </c>
      <c r="S149" s="111">
        <f t="shared" si="66"/>
        <v>0.67324677820914591</v>
      </c>
      <c r="T149" s="111">
        <f t="shared" si="66"/>
        <v>0.68945340758484885</v>
      </c>
      <c r="U149" s="111">
        <f t="shared" si="66"/>
        <v>0.70496440584065789</v>
      </c>
      <c r="V149" s="111">
        <f t="shared" si="66"/>
        <v>0.71983515466946235</v>
      </c>
      <c r="W149" s="111">
        <f t="shared" ref="W149" si="67">IF(W130=0,"",W130/W111)</f>
        <v>0.72937859799130511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0.72929569080673673</v>
      </c>
      <c r="C151" s="124">
        <f t="shared" si="71"/>
        <v>0.73177763784666083</v>
      </c>
      <c r="D151" s="124">
        <f t="shared" si="71"/>
        <v>0.73544017217358149</v>
      </c>
      <c r="E151" s="124">
        <f t="shared" si="71"/>
        <v>0.73853202108984739</v>
      </c>
      <c r="F151" s="124">
        <f t="shared" si="71"/>
        <v>0.74131979519411229</v>
      </c>
      <c r="G151" s="124">
        <f t="shared" si="71"/>
        <v>0.74462879094426826</v>
      </c>
      <c r="H151" s="124">
        <f t="shared" si="71"/>
        <v>0.74801404512662018</v>
      </c>
      <c r="I151" s="124">
        <f t="shared" si="71"/>
        <v>0.7489976241952081</v>
      </c>
      <c r="J151" s="124">
        <f t="shared" si="71"/>
        <v>0.749663758138156</v>
      </c>
      <c r="K151" s="124">
        <f t="shared" si="71"/>
        <v>0.75255776935435803</v>
      </c>
      <c r="L151" s="124">
        <f t="shared" si="71"/>
        <v>0.75193652486239615</v>
      </c>
      <c r="M151" s="124">
        <f t="shared" si="71"/>
        <v>0.75352088398370742</v>
      </c>
      <c r="N151" s="124">
        <f t="shared" si="71"/>
        <v>0.76272474468014695</v>
      </c>
      <c r="O151" s="124">
        <f t="shared" si="71"/>
        <v>0.7529227689065433</v>
      </c>
      <c r="P151" s="124">
        <f t="shared" si="71"/>
        <v>0.75299427670467201</v>
      </c>
      <c r="Q151" s="124">
        <f t="shared" si="71"/>
        <v>0.75553913274407469</v>
      </c>
      <c r="R151" s="124">
        <f t="shared" ref="R151:V151" si="72">IF(R132=0,"",R132/R113)</f>
        <v>0.76034438003608207</v>
      </c>
      <c r="S151" s="124">
        <f t="shared" si="72"/>
        <v>0.76373851072639276</v>
      </c>
      <c r="T151" s="124">
        <f t="shared" si="72"/>
        <v>0.7589874975905645</v>
      </c>
      <c r="U151" s="124">
        <f t="shared" si="72"/>
        <v>0.76012085957644515</v>
      </c>
      <c r="V151" s="124">
        <f t="shared" si="72"/>
        <v>0.76368120457303434</v>
      </c>
      <c r="W151" s="124">
        <f t="shared" ref="W151" si="73">IF(W132=0,"",W132/W113)</f>
        <v>0.7691647605511801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0.58390050731447285</v>
      </c>
      <c r="C152" s="111">
        <f t="shared" si="74"/>
        <v>0.58478675357656418</v>
      </c>
      <c r="D152" s="111">
        <f t="shared" si="74"/>
        <v>0.58560895713620242</v>
      </c>
      <c r="E152" s="111">
        <f t="shared" si="74"/>
        <v>0.58679808082226359</v>
      </c>
      <c r="F152" s="111">
        <f t="shared" si="74"/>
        <v>0.5882818429119091</v>
      </c>
      <c r="G152" s="111">
        <f t="shared" si="74"/>
        <v>0.58998737050181149</v>
      </c>
      <c r="H152" s="111">
        <f t="shared" si="74"/>
        <v>0.59203975071322412</v>
      </c>
      <c r="I152" s="111">
        <f t="shared" si="74"/>
        <v>0.59313076584031676</v>
      </c>
      <c r="J152" s="111">
        <f t="shared" si="74"/>
        <v>0.59368390258684745</v>
      </c>
      <c r="K152" s="111">
        <f t="shared" si="74"/>
        <v>0.59439998589520138</v>
      </c>
      <c r="L152" s="111">
        <f t="shared" si="74"/>
        <v>0.59504145320987067</v>
      </c>
      <c r="M152" s="111">
        <f t="shared" si="74"/>
        <v>0.59570267779539809</v>
      </c>
      <c r="N152" s="111">
        <f t="shared" si="74"/>
        <v>0.59638177896962563</v>
      </c>
      <c r="O152" s="111">
        <f t="shared" si="74"/>
        <v>0.59700941190297752</v>
      </c>
      <c r="P152" s="111">
        <f t="shared" si="74"/>
        <v>0.59720235789557308</v>
      </c>
      <c r="Q152" s="111">
        <f t="shared" si="74"/>
        <v>0.59732105320947471</v>
      </c>
      <c r="R152" s="111">
        <f t="shared" ref="R152:V152" si="75">IF(R133=0,"",R133/R114)</f>
        <v>0.59774527737065197</v>
      </c>
      <c r="S152" s="111">
        <f t="shared" si="75"/>
        <v>0.59930330165835854</v>
      </c>
      <c r="T152" s="111">
        <f t="shared" si="75"/>
        <v>0.60187240526756447</v>
      </c>
      <c r="U152" s="111">
        <f t="shared" si="75"/>
        <v>0.60526004537271172</v>
      </c>
      <c r="V152" s="111">
        <f t="shared" si="75"/>
        <v>0.60867125789209253</v>
      </c>
      <c r="W152" s="111">
        <f t="shared" ref="W152" si="76">IF(W133=0,"",W133/W114)</f>
        <v>0.61076388744320198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0.73762096063020355</v>
      </c>
      <c r="C153" s="45">
        <f t="shared" si="77"/>
        <v>0.74008164863866888</v>
      </c>
      <c r="D153" s="45">
        <f t="shared" si="77"/>
        <v>0.74271246456984674</v>
      </c>
      <c r="E153" s="45">
        <f t="shared" si="77"/>
        <v>0.74547122166109248</v>
      </c>
      <c r="F153" s="45">
        <f t="shared" si="77"/>
        <v>0.74845089111424479</v>
      </c>
      <c r="G153" s="45">
        <f t="shared" si="77"/>
        <v>0.75139518870233457</v>
      </c>
      <c r="H153" s="45">
        <f t="shared" si="77"/>
        <v>0.75479129612171958</v>
      </c>
      <c r="I153" s="45">
        <f t="shared" si="77"/>
        <v>0.75668089313414166</v>
      </c>
      <c r="J153" s="45">
        <f t="shared" si="77"/>
        <v>0.75787973892849503</v>
      </c>
      <c r="K153" s="45">
        <f t="shared" si="77"/>
        <v>0.75979740204891133</v>
      </c>
      <c r="L153" s="45">
        <f t="shared" si="77"/>
        <v>0.76177390597754413</v>
      </c>
      <c r="M153" s="45">
        <f t="shared" si="77"/>
        <v>0.76383763059389409</v>
      </c>
      <c r="N153" s="45">
        <f t="shared" si="77"/>
        <v>0.76642474918854575</v>
      </c>
      <c r="O153" s="45">
        <f t="shared" si="77"/>
        <v>0.7695377970013475</v>
      </c>
      <c r="P153" s="45">
        <f t="shared" si="77"/>
        <v>0.77194175281713395</v>
      </c>
      <c r="Q153" s="45">
        <f t="shared" si="77"/>
        <v>0.77466277890500224</v>
      </c>
      <c r="R153" s="45">
        <f t="shared" ref="R153:V153" si="78">IF(R134=0,"",R134/R115)</f>
        <v>0.78024611865788573</v>
      </c>
      <c r="S153" s="45">
        <f t="shared" si="78"/>
        <v>0.78942134034923672</v>
      </c>
      <c r="T153" s="45">
        <f t="shared" si="78"/>
        <v>0.79935155151166815</v>
      </c>
      <c r="U153" s="45">
        <f t="shared" si="78"/>
        <v>0.81292572191984291</v>
      </c>
      <c r="V153" s="45">
        <f t="shared" si="78"/>
        <v>0.82763352896864362</v>
      </c>
      <c r="W153" s="45">
        <f t="shared" ref="W153" si="79">IF(W134=0,"",W134/W115)</f>
        <v>0.83904991957871544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7359.6479725728104</v>
      </c>
      <c r="C155" s="117">
        <f t="shared" si="80"/>
        <v>7939.0086428454133</v>
      </c>
      <c r="D155" s="117">
        <f t="shared" si="80"/>
        <v>8305.4644551187612</v>
      </c>
      <c r="E155" s="117">
        <f t="shared" si="80"/>
        <v>9880.97189535494</v>
      </c>
      <c r="F155" s="117">
        <f t="shared" si="80"/>
        <v>9392.5340305656155</v>
      </c>
      <c r="G155" s="117">
        <f t="shared" si="80"/>
        <v>9584.5484140938843</v>
      </c>
      <c r="H155" s="117">
        <f t="shared" si="80"/>
        <v>9118.8344193182566</v>
      </c>
      <c r="I155" s="117">
        <f t="shared" si="80"/>
        <v>8151.009830843318</v>
      </c>
      <c r="J155" s="117">
        <f t="shared" si="80"/>
        <v>7871.3839056295928</v>
      </c>
      <c r="K155" s="117">
        <f t="shared" si="80"/>
        <v>6713.2424443449308</v>
      </c>
      <c r="L155" s="117">
        <f t="shared" si="80"/>
        <v>5972.6924964426098</v>
      </c>
      <c r="M155" s="117">
        <f t="shared" si="80"/>
        <v>7899.552794713507</v>
      </c>
      <c r="N155" s="117">
        <f t="shared" si="80"/>
        <v>5890.7409357518718</v>
      </c>
      <c r="O155" s="117">
        <f t="shared" si="80"/>
        <v>2911.3707898711032</v>
      </c>
      <c r="P155" s="117">
        <f t="shared" si="80"/>
        <v>3029.417294836599</v>
      </c>
      <c r="Q155" s="117">
        <f t="shared" si="80"/>
        <v>4329.7032246144472</v>
      </c>
      <c r="R155" s="117">
        <f t="shared" ref="R155:V155" si="81">R156+R159+R161+R170</f>
        <v>3723.6797217891544</v>
      </c>
      <c r="S155" s="117">
        <f t="shared" si="81"/>
        <v>3653.8780448577245</v>
      </c>
      <c r="T155" s="117">
        <f t="shared" si="81"/>
        <v>3022.7286717633883</v>
      </c>
      <c r="U155" s="117">
        <f t="shared" si="81"/>
        <v>3409.4744324537182</v>
      </c>
      <c r="V155" s="117">
        <f t="shared" si="81"/>
        <v>3844.4438378498344</v>
      </c>
      <c r="W155" s="117">
        <f t="shared" ref="W155" si="82">W156+W159+W161+W170</f>
        <v>3319.0921995168833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6938.752131128259</v>
      </c>
      <c r="C156" s="122">
        <f t="shared" si="83"/>
        <v>7526.5528709711225</v>
      </c>
      <c r="D156" s="122">
        <f t="shared" si="83"/>
        <v>7909.9506562651259</v>
      </c>
      <c r="E156" s="122">
        <f t="shared" si="83"/>
        <v>9484.6361765884303</v>
      </c>
      <c r="F156" s="122">
        <f t="shared" si="83"/>
        <v>9014.2765704086742</v>
      </c>
      <c r="G156" s="122">
        <f t="shared" si="83"/>
        <v>9240.5622864160432</v>
      </c>
      <c r="H156" s="122">
        <f t="shared" si="83"/>
        <v>8797.7902569540693</v>
      </c>
      <c r="I156" s="122">
        <f t="shared" si="83"/>
        <v>7861.3454899685994</v>
      </c>
      <c r="J156" s="122">
        <f t="shared" si="83"/>
        <v>7574.6043067830542</v>
      </c>
      <c r="K156" s="122">
        <f t="shared" si="83"/>
        <v>6433.4529425237351</v>
      </c>
      <c r="L156" s="122">
        <f t="shared" si="83"/>
        <v>5718.6971547300536</v>
      </c>
      <c r="M156" s="122">
        <f t="shared" si="83"/>
        <v>7653.3630891433058</v>
      </c>
      <c r="N156" s="122">
        <f t="shared" si="83"/>
        <v>5682.7490016508709</v>
      </c>
      <c r="O156" s="122">
        <f t="shared" si="83"/>
        <v>2718.3274665041185</v>
      </c>
      <c r="P156" s="122">
        <f t="shared" si="83"/>
        <v>2825.163899629255</v>
      </c>
      <c r="Q156" s="122">
        <f t="shared" si="83"/>
        <v>4111.306043032213</v>
      </c>
      <c r="R156" s="122">
        <f t="shared" ref="R156:V156" si="84">SUM(R157:R158)</f>
        <v>3508.0291281106624</v>
      </c>
      <c r="S156" s="122">
        <f t="shared" si="84"/>
        <v>3479.0233659745259</v>
      </c>
      <c r="T156" s="122">
        <f t="shared" si="84"/>
        <v>2831.01855386343</v>
      </c>
      <c r="U156" s="122">
        <f t="shared" si="84"/>
        <v>3186.4644983793014</v>
      </c>
      <c r="V156" s="122">
        <f t="shared" si="84"/>
        <v>3597.2097661655171</v>
      </c>
      <c r="W156" s="122">
        <f t="shared" ref="W156" si="85">SUM(W157:W158)</f>
        <v>3051.5101112984189</v>
      </c>
      <c r="DA156" s="130" t="s">
        <v>2114</v>
      </c>
    </row>
    <row r="157" spans="1:105" ht="12" customHeight="1" x14ac:dyDescent="0.25">
      <c r="A157" s="97" t="s">
        <v>216</v>
      </c>
      <c r="B157" s="98">
        <v>6938.752131128259</v>
      </c>
      <c r="C157" s="98">
        <v>7526.5528709711225</v>
      </c>
      <c r="D157" s="98">
        <v>7909.9506562651259</v>
      </c>
      <c r="E157" s="98">
        <v>9484.6361765884303</v>
      </c>
      <c r="F157" s="98">
        <v>9014.2765704086742</v>
      </c>
      <c r="G157" s="98">
        <v>9240.5622864160432</v>
      </c>
      <c r="H157" s="98">
        <v>8797.7902569540693</v>
      </c>
      <c r="I157" s="98">
        <v>7861.3454899685994</v>
      </c>
      <c r="J157" s="98">
        <v>7574.6043067830542</v>
      </c>
      <c r="K157" s="98">
        <v>6433.4529425237351</v>
      </c>
      <c r="L157" s="98">
        <v>5718.6971547300536</v>
      </c>
      <c r="M157" s="98">
        <v>7653.3630891433058</v>
      </c>
      <c r="N157" s="98">
        <v>5682.7490016508709</v>
      </c>
      <c r="O157" s="98">
        <v>2718.3274665041185</v>
      </c>
      <c r="P157" s="98">
        <v>2825.163899629255</v>
      </c>
      <c r="Q157" s="98">
        <v>4111.306043032213</v>
      </c>
      <c r="R157" s="98">
        <v>3508.0291281106624</v>
      </c>
      <c r="S157" s="98">
        <v>3479.0233659745259</v>
      </c>
      <c r="T157" s="98">
        <v>2831.01855386343</v>
      </c>
      <c r="U157" s="98">
        <v>3186.4644983793014</v>
      </c>
      <c r="V157" s="98">
        <v>3597.2097661655171</v>
      </c>
      <c r="W157" s="98">
        <v>3051.5101112984189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398.8148744317399</v>
      </c>
      <c r="C161" s="122">
        <v>390.84648830887767</v>
      </c>
      <c r="D161" s="122">
        <v>374.05860037487616</v>
      </c>
      <c r="E161" s="122">
        <v>376.48042897156949</v>
      </c>
      <c r="F161" s="122">
        <v>356.2237040313247</v>
      </c>
      <c r="G161" s="122">
        <v>324.26538322395749</v>
      </c>
      <c r="H161" s="122">
        <v>301.76330712592789</v>
      </c>
      <c r="I161" s="122">
        <v>269.83260667139933</v>
      </c>
      <c r="J161" s="122">
        <v>276.17941949694796</v>
      </c>
      <c r="K161" s="122">
        <v>261.36825763626206</v>
      </c>
      <c r="L161" s="122">
        <v>231.21718262994571</v>
      </c>
      <c r="M161" s="122">
        <v>225.27059713668856</v>
      </c>
      <c r="N161" s="122">
        <v>201.20016330913293</v>
      </c>
      <c r="O161" s="122">
        <v>160.28675993588189</v>
      </c>
      <c r="P161" s="122">
        <v>167.15481409074806</v>
      </c>
      <c r="Q161" s="122">
        <v>184.64834556778712</v>
      </c>
      <c r="R161" s="122">
        <v>181.91153452933372</v>
      </c>
      <c r="S161" s="122">
        <v>134.6438954254759</v>
      </c>
      <c r="T161" s="122">
        <v>131.09489013656815</v>
      </c>
      <c r="U161" s="122">
        <v>142.70499746069652</v>
      </c>
      <c r="V161" s="122">
        <v>137.81621791448435</v>
      </c>
      <c r="W161" s="122">
        <v>160.70243010158154</v>
      </c>
      <c r="DA161" s="130" t="s">
        <v>2119</v>
      </c>
    </row>
    <row r="162" spans="1:105" ht="12" customHeight="1" x14ac:dyDescent="0.25">
      <c r="A162" s="97" t="s">
        <v>138</v>
      </c>
      <c r="B162" s="98">
        <v>397.75887865518922</v>
      </c>
      <c r="C162" s="98">
        <v>389.77815492378704</v>
      </c>
      <c r="D162" s="98">
        <v>373.05245546471275</v>
      </c>
      <c r="E162" s="98">
        <v>375.46330831303356</v>
      </c>
      <c r="F162" s="98">
        <v>355.25623101959513</v>
      </c>
      <c r="G162" s="98">
        <v>323.29278755241762</v>
      </c>
      <c r="H162" s="98">
        <v>300.97208009306053</v>
      </c>
      <c r="I162" s="98">
        <v>269.0639156720888</v>
      </c>
      <c r="J162" s="98">
        <v>275.25492871532509</v>
      </c>
      <c r="K162" s="98">
        <v>260.51398070071133</v>
      </c>
      <c r="L162" s="98">
        <v>230.44278175055263</v>
      </c>
      <c r="M162" s="98">
        <v>224.47957112001032</v>
      </c>
      <c r="N162" s="98">
        <v>200.55850399774459</v>
      </c>
      <c r="O162" s="98">
        <v>159.78105422549575</v>
      </c>
      <c r="P162" s="98">
        <v>166.64047624086828</v>
      </c>
      <c r="Q162" s="98">
        <v>184.04137276401141</v>
      </c>
      <c r="R162" s="98">
        <v>181.21683488812275</v>
      </c>
      <c r="S162" s="98">
        <v>134.1601149781923</v>
      </c>
      <c r="T162" s="98">
        <v>130.59650895858866</v>
      </c>
      <c r="U162" s="98">
        <v>142.11649623063275</v>
      </c>
      <c r="V162" s="98">
        <v>137.27560070695097</v>
      </c>
      <c r="W162" s="98">
        <v>160.04395416768881</v>
      </c>
      <c r="DA162" s="63" t="s">
        <v>2120</v>
      </c>
    </row>
    <row r="163" spans="1:105" ht="12" customHeight="1" x14ac:dyDescent="0.25">
      <c r="A163" s="97" t="s">
        <v>137</v>
      </c>
      <c r="B163" s="98">
        <v>1.0559957765506789</v>
      </c>
      <c r="C163" s="98">
        <v>1.0683333850906447</v>
      </c>
      <c r="D163" s="98">
        <v>1.0061449101633966</v>
      </c>
      <c r="E163" s="98">
        <v>1.0171206585359134</v>
      </c>
      <c r="F163" s="98">
        <v>0.967473011729585</v>
      </c>
      <c r="G163" s="98">
        <v>0.9725956715398909</v>
      </c>
      <c r="H163" s="98">
        <v>0.79122703286738227</v>
      </c>
      <c r="I163" s="98">
        <v>0.76869099931054974</v>
      </c>
      <c r="J163" s="98">
        <v>0.92449078162283838</v>
      </c>
      <c r="K163" s="98">
        <v>0.85427693555073358</v>
      </c>
      <c r="L163" s="98">
        <v>0.7744008793930709</v>
      </c>
      <c r="M163" s="98">
        <v>0.79102601667823247</v>
      </c>
      <c r="N163" s="98">
        <v>0.64165931138833632</v>
      </c>
      <c r="O163" s="98">
        <v>0.50570571038613699</v>
      </c>
      <c r="P163" s="98">
        <v>0.51433784987978992</v>
      </c>
      <c r="Q163" s="98">
        <v>0.60697280377569285</v>
      </c>
      <c r="R163" s="98">
        <v>0.69469964121097405</v>
      </c>
      <c r="S163" s="98">
        <v>0.48378044728361397</v>
      </c>
      <c r="T163" s="98">
        <v>0.49838117797950965</v>
      </c>
      <c r="U163" s="98">
        <v>0.58850123006376409</v>
      </c>
      <c r="V163" s="98">
        <v>0.54061720753340037</v>
      </c>
      <c r="W163" s="98">
        <v>0.65847593389272885</v>
      </c>
      <c r="DA163" s="63" t="s">
        <v>2121</v>
      </c>
    </row>
    <row r="164" spans="1:105" ht="12" customHeight="1" x14ac:dyDescent="0.25">
      <c r="A164" s="100" t="s">
        <v>216</v>
      </c>
      <c r="B164" s="101">
        <v>1.0559957765506789</v>
      </c>
      <c r="C164" s="101">
        <v>1.0683333850906447</v>
      </c>
      <c r="D164" s="101">
        <v>1.0061449101633966</v>
      </c>
      <c r="E164" s="101">
        <v>1.0171206585359134</v>
      </c>
      <c r="F164" s="101">
        <v>0.967473011729585</v>
      </c>
      <c r="G164" s="101">
        <v>0.9725956715398909</v>
      </c>
      <c r="H164" s="101">
        <v>0.79122703286738227</v>
      </c>
      <c r="I164" s="101">
        <v>0.76869099931054974</v>
      </c>
      <c r="J164" s="101">
        <v>0.92449078162283838</v>
      </c>
      <c r="K164" s="101">
        <v>0.85427693555073358</v>
      </c>
      <c r="L164" s="101">
        <v>0.7744008793930709</v>
      </c>
      <c r="M164" s="101">
        <v>0.79102601667823247</v>
      </c>
      <c r="N164" s="101">
        <v>0.64165931138833632</v>
      </c>
      <c r="O164" s="101">
        <v>0.50570571038613699</v>
      </c>
      <c r="P164" s="101">
        <v>0.51433784987978992</v>
      </c>
      <c r="Q164" s="101">
        <v>0.60697280377569285</v>
      </c>
      <c r="R164" s="101">
        <v>0.69469964121097405</v>
      </c>
      <c r="S164" s="101">
        <v>0.48378044728361397</v>
      </c>
      <c r="T164" s="101">
        <v>0.49838117797950965</v>
      </c>
      <c r="U164" s="101">
        <v>0.58850123006376409</v>
      </c>
      <c r="V164" s="101">
        <v>0.54061720753340037</v>
      </c>
      <c r="W164" s="101">
        <v>0.65847593389272885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22.080967012812053</v>
      </c>
      <c r="C170" s="122">
        <v>21.609283565413826</v>
      </c>
      <c r="D170" s="122">
        <v>21.455198478758824</v>
      </c>
      <c r="E170" s="122">
        <v>19.855289794938976</v>
      </c>
      <c r="F170" s="122">
        <v>22.033756125616097</v>
      </c>
      <c r="G170" s="122">
        <v>19.720744453884148</v>
      </c>
      <c r="H170" s="122">
        <v>19.280855238259587</v>
      </c>
      <c r="I170" s="122">
        <v>19.831734203319392</v>
      </c>
      <c r="J170" s="122">
        <v>20.600179349590867</v>
      </c>
      <c r="K170" s="122">
        <v>18.42124418493442</v>
      </c>
      <c r="L170" s="122">
        <v>22.778159082610838</v>
      </c>
      <c r="M170" s="122">
        <v>20.919108433512889</v>
      </c>
      <c r="N170" s="122">
        <v>6.791770791868089</v>
      </c>
      <c r="O170" s="122">
        <v>32.756563431102769</v>
      </c>
      <c r="P170" s="122">
        <v>37.098581116596236</v>
      </c>
      <c r="Q170" s="122">
        <v>33.748836014446866</v>
      </c>
      <c r="R170" s="122">
        <v>33.739059149158521</v>
      </c>
      <c r="S170" s="122">
        <v>40.210783457722904</v>
      </c>
      <c r="T170" s="122">
        <v>60.615227763390259</v>
      </c>
      <c r="U170" s="122">
        <v>80.304936613720201</v>
      </c>
      <c r="V170" s="122">
        <v>109.41785376983312</v>
      </c>
      <c r="W170" s="122">
        <v>106.87965811688269</v>
      </c>
      <c r="DA170" s="130" t="s">
        <v>2128</v>
      </c>
    </row>
    <row r="171" spans="1:105" ht="12" customHeight="1" x14ac:dyDescent="0.25">
      <c r="A171" s="97" t="s">
        <v>50</v>
      </c>
      <c r="B171" s="98">
        <v>22.080967012812053</v>
      </c>
      <c r="C171" s="98">
        <v>21.609283565413826</v>
      </c>
      <c r="D171" s="98">
        <v>21.455198478758824</v>
      </c>
      <c r="E171" s="98">
        <v>19.855289794938976</v>
      </c>
      <c r="F171" s="98">
        <v>22.033756125616097</v>
      </c>
      <c r="G171" s="98">
        <v>19.720744453884148</v>
      </c>
      <c r="H171" s="98">
        <v>19.280855238259587</v>
      </c>
      <c r="I171" s="98">
        <v>19.831734203319392</v>
      </c>
      <c r="J171" s="98">
        <v>20.600179349590867</v>
      </c>
      <c r="K171" s="98">
        <v>18.42124418493442</v>
      </c>
      <c r="L171" s="98">
        <v>22.778159082610838</v>
      </c>
      <c r="M171" s="98">
        <v>20.919108433512889</v>
      </c>
      <c r="N171" s="98">
        <v>6.791770791868089</v>
      </c>
      <c r="O171" s="98">
        <v>32.756563431102769</v>
      </c>
      <c r="P171" s="98">
        <v>37.098581116596236</v>
      </c>
      <c r="Q171" s="98">
        <v>33.748836014446866</v>
      </c>
      <c r="R171" s="98">
        <v>33.739059149158521</v>
      </c>
      <c r="S171" s="98">
        <v>40.210783457722904</v>
      </c>
      <c r="T171" s="98">
        <v>60.615227763390259</v>
      </c>
      <c r="U171" s="98">
        <v>80.304936613720201</v>
      </c>
      <c r="V171" s="98">
        <v>109.41785376983312</v>
      </c>
      <c r="W171" s="98">
        <v>106.87965811688269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12161.092168591753</v>
      </c>
      <c r="C174" s="117">
        <f t="shared" si="87"/>
        <v>12780.479051242346</v>
      </c>
      <c r="D174" s="117">
        <f t="shared" si="87"/>
        <v>13161.188543816463</v>
      </c>
      <c r="E174" s="117">
        <f t="shared" si="87"/>
        <v>15149.094405179636</v>
      </c>
      <c r="F174" s="117">
        <f t="shared" si="87"/>
        <v>14308.45056133543</v>
      </c>
      <c r="G174" s="117">
        <f t="shared" si="87"/>
        <v>14853.973975886174</v>
      </c>
      <c r="H174" s="117">
        <f t="shared" si="87"/>
        <v>14879.069002009181</v>
      </c>
      <c r="I174" s="117">
        <f t="shared" si="87"/>
        <v>14132.753531316504</v>
      </c>
      <c r="J174" s="117">
        <f t="shared" si="87"/>
        <v>14082.751063784257</v>
      </c>
      <c r="K174" s="117">
        <f t="shared" si="87"/>
        <v>12636.861602719426</v>
      </c>
      <c r="L174" s="117">
        <f t="shared" si="87"/>
        <v>11901.682681182716</v>
      </c>
      <c r="M174" s="117">
        <f t="shared" si="87"/>
        <v>15830.946042618749</v>
      </c>
      <c r="N174" s="117">
        <f t="shared" si="87"/>
        <v>13133.386242340661</v>
      </c>
      <c r="O174" s="117">
        <f t="shared" si="87"/>
        <v>7672.1439556455389</v>
      </c>
      <c r="P174" s="117">
        <f t="shared" si="87"/>
        <v>7939.5996091696416</v>
      </c>
      <c r="Q174" s="117">
        <f t="shared" si="87"/>
        <v>11151.891964206236</v>
      </c>
      <c r="R174" s="117">
        <f t="shared" ref="R174:V174" si="88">R175+R178+R180+R189</f>
        <v>10569.675253085767</v>
      </c>
      <c r="S174" s="117">
        <f t="shared" si="88"/>
        <v>10718.503663928781</v>
      </c>
      <c r="T174" s="117">
        <f t="shared" si="88"/>
        <v>9420.3147602545887</v>
      </c>
      <c r="U174" s="117">
        <f t="shared" si="88"/>
        <v>10283.988732611884</v>
      </c>
      <c r="V174" s="117">
        <f t="shared" si="88"/>
        <v>11049.174617104229</v>
      </c>
      <c r="W174" s="117">
        <f t="shared" ref="W174" si="89">W175+W178+W180+W189</f>
        <v>10289.51272127313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9692.7331454804716</v>
      </c>
      <c r="C175" s="122">
        <f t="shared" si="90"/>
        <v>10302.24247509118</v>
      </c>
      <c r="D175" s="122">
        <f t="shared" si="90"/>
        <v>10630.756431954507</v>
      </c>
      <c r="E175" s="122">
        <f t="shared" si="90"/>
        <v>12552.253022556784</v>
      </c>
      <c r="F175" s="122">
        <f t="shared" si="90"/>
        <v>11738.77497604002</v>
      </c>
      <c r="G175" s="122">
        <f t="shared" si="90"/>
        <v>12331.974854045919</v>
      </c>
      <c r="H175" s="122">
        <f t="shared" si="90"/>
        <v>12263.274272165523</v>
      </c>
      <c r="I175" s="122">
        <f t="shared" si="90"/>
        <v>11461.838590672725</v>
      </c>
      <c r="J175" s="122">
        <f t="shared" si="90"/>
        <v>11329.512813485746</v>
      </c>
      <c r="K175" s="122">
        <f t="shared" si="90"/>
        <v>9881.7832871852825</v>
      </c>
      <c r="L175" s="122">
        <f t="shared" si="90"/>
        <v>9161.6265485085842</v>
      </c>
      <c r="M175" s="122">
        <f t="shared" si="90"/>
        <v>13152.057904029651</v>
      </c>
      <c r="N175" s="122">
        <f t="shared" si="90"/>
        <v>10378.116338265752</v>
      </c>
      <c r="O175" s="122">
        <f t="shared" si="90"/>
        <v>5063.8362153008384</v>
      </c>
      <c r="P175" s="122">
        <f t="shared" si="90"/>
        <v>5329.1668061273876</v>
      </c>
      <c r="Q175" s="122">
        <f t="shared" si="90"/>
        <v>8397.5621430313804</v>
      </c>
      <c r="R175" s="122">
        <f t="shared" ref="R175:V175" si="91">SUM(R176:R177)</f>
        <v>7621.6047067371965</v>
      </c>
      <c r="S175" s="122">
        <f t="shared" si="91"/>
        <v>7836.7711307121726</v>
      </c>
      <c r="T175" s="122">
        <f t="shared" si="91"/>
        <v>6666.6289526853516</v>
      </c>
      <c r="U175" s="122">
        <f t="shared" si="91"/>
        <v>7348.8039038386132</v>
      </c>
      <c r="V175" s="122">
        <f t="shared" si="91"/>
        <v>8054.3302092925987</v>
      </c>
      <c r="W175" s="122">
        <f t="shared" ref="W175" si="92">SUM(W176:W177)</f>
        <v>7169.9905302621837</v>
      </c>
      <c r="DA175" s="130" t="s">
        <v>2282</v>
      </c>
    </row>
    <row r="176" spans="1:105" ht="12" customHeight="1" x14ac:dyDescent="0.25">
      <c r="A176" s="97" t="s">
        <v>216</v>
      </c>
      <c r="B176" s="98">
        <v>9596.7643131196182</v>
      </c>
      <c r="C176" s="98">
        <v>10203.21905530645</v>
      </c>
      <c r="D176" s="98">
        <v>10524.218845658135</v>
      </c>
      <c r="E176" s="98">
        <v>12432.090268645597</v>
      </c>
      <c r="F176" s="98">
        <v>11617.457515899985</v>
      </c>
      <c r="G176" s="98">
        <v>12205.046978324019</v>
      </c>
      <c r="H176" s="98">
        <v>12139.110910699697</v>
      </c>
      <c r="I176" s="98">
        <v>11351.816328221201</v>
      </c>
      <c r="J176" s="98">
        <v>11218.819873553271</v>
      </c>
      <c r="K176" s="98">
        <v>9778.8445861430373</v>
      </c>
      <c r="L176" s="98">
        <v>9069.8347204681795</v>
      </c>
      <c r="M176" s="98">
        <v>13018.10465550486</v>
      </c>
      <c r="N176" s="98">
        <v>10281.435113855579</v>
      </c>
      <c r="O176" s="98">
        <v>5010.277652213711</v>
      </c>
      <c r="P176" s="98">
        <v>5270.5378548633753</v>
      </c>
      <c r="Q176" s="98">
        <v>8309.8062366565282</v>
      </c>
      <c r="R176" s="98">
        <v>7541.3971896027597</v>
      </c>
      <c r="S176" s="98">
        <v>7752.3166034130327</v>
      </c>
      <c r="T176" s="98">
        <v>6593.2617346915858</v>
      </c>
      <c r="U176" s="98">
        <v>7265.4955164079574</v>
      </c>
      <c r="V176" s="98">
        <v>7960.5237723571772</v>
      </c>
      <c r="W176" s="98">
        <v>7085.3069915110618</v>
      </c>
      <c r="DA176" s="63" t="s">
        <v>2283</v>
      </c>
    </row>
    <row r="177" spans="1:105" ht="12" customHeight="1" x14ac:dyDescent="0.25">
      <c r="A177" s="97" t="s">
        <v>53</v>
      </c>
      <c r="B177" s="98">
        <v>95.968832360853028</v>
      </c>
      <c r="C177" s="98">
        <v>99.023419784729299</v>
      </c>
      <c r="D177" s="98">
        <v>106.53758629637188</v>
      </c>
      <c r="E177" s="98">
        <v>120.16275391118749</v>
      </c>
      <c r="F177" s="98">
        <v>121.3174601400348</v>
      </c>
      <c r="G177" s="98">
        <v>126.92787572189913</v>
      </c>
      <c r="H177" s="98">
        <v>124.16336146582496</v>
      </c>
      <c r="I177" s="98">
        <v>110.02226245152428</v>
      </c>
      <c r="J177" s="98">
        <v>110.69293993247379</v>
      </c>
      <c r="K177" s="98">
        <v>102.93870104224455</v>
      </c>
      <c r="L177" s="98">
        <v>91.791828040403871</v>
      </c>
      <c r="M177" s="98">
        <v>133.95324852479177</v>
      </c>
      <c r="N177" s="98">
        <v>96.681224410172518</v>
      </c>
      <c r="O177" s="98">
        <v>53.558563087127496</v>
      </c>
      <c r="P177" s="98">
        <v>58.628951264012557</v>
      </c>
      <c r="Q177" s="98">
        <v>87.755906374852216</v>
      </c>
      <c r="R177" s="98">
        <v>80.207517134436429</v>
      </c>
      <c r="S177" s="98">
        <v>84.454527299139727</v>
      </c>
      <c r="T177" s="98">
        <v>73.367217993765792</v>
      </c>
      <c r="U177" s="98">
        <v>83.308387430655415</v>
      </c>
      <c r="V177" s="98">
        <v>93.806436935421388</v>
      </c>
      <c r="W177" s="98">
        <v>84.683538751121674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201.67144282657975</v>
      </c>
      <c r="C178" s="122">
        <f t="shared" si="93"/>
        <v>259.4855930469659</v>
      </c>
      <c r="D178" s="122">
        <f t="shared" si="93"/>
        <v>211.80441370526901</v>
      </c>
      <c r="E178" s="122">
        <f t="shared" si="93"/>
        <v>304.82119837339224</v>
      </c>
      <c r="F178" s="122">
        <f t="shared" si="93"/>
        <v>194.13971817952572</v>
      </c>
      <c r="G178" s="122">
        <f t="shared" si="93"/>
        <v>218.09539539173068</v>
      </c>
      <c r="H178" s="122">
        <f t="shared" si="93"/>
        <v>266.06941772203476</v>
      </c>
      <c r="I178" s="122">
        <f t="shared" si="93"/>
        <v>385.02814957773359</v>
      </c>
      <c r="J178" s="122">
        <f t="shared" si="93"/>
        <v>372.24619492680699</v>
      </c>
      <c r="K178" s="122">
        <f t="shared" si="93"/>
        <v>246.40014207288877</v>
      </c>
      <c r="L178" s="122">
        <f t="shared" si="93"/>
        <v>329.04431409882034</v>
      </c>
      <c r="M178" s="122">
        <f t="shared" si="93"/>
        <v>305.29038431907429</v>
      </c>
      <c r="N178" s="122">
        <f t="shared" si="93"/>
        <v>485.31862359081674</v>
      </c>
      <c r="O178" s="122">
        <f t="shared" si="93"/>
        <v>275.12556016771259</v>
      </c>
      <c r="P178" s="122">
        <f t="shared" si="93"/>
        <v>225.31641730843285</v>
      </c>
      <c r="Q178" s="122">
        <f t="shared" si="93"/>
        <v>317.53463658744323</v>
      </c>
      <c r="R178" s="122">
        <f t="shared" si="93"/>
        <v>390.38326928178594</v>
      </c>
      <c r="S178" s="122">
        <f t="shared" si="93"/>
        <v>414.9151780877512</v>
      </c>
      <c r="T178" s="122">
        <f t="shared" si="93"/>
        <v>310.21846279407367</v>
      </c>
      <c r="U178" s="122">
        <f t="shared" si="93"/>
        <v>434.16417876800205</v>
      </c>
      <c r="V178" s="122">
        <f t="shared" si="93"/>
        <v>388.08225171815377</v>
      </c>
      <c r="W178" s="122">
        <f t="shared" si="93"/>
        <v>390.34913594883716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201.67144282657975</v>
      </c>
      <c r="C179" s="98">
        <f>RES_hhdet_fech!C48</f>
        <v>259.4855930469659</v>
      </c>
      <c r="D179" s="98">
        <f>RES_hhdet_fech!D48</f>
        <v>211.80441370526901</v>
      </c>
      <c r="E179" s="98">
        <f>RES_hhdet_fech!E48</f>
        <v>304.82119837339224</v>
      </c>
      <c r="F179" s="98">
        <f>RES_hhdet_fech!F48</f>
        <v>194.13971817952572</v>
      </c>
      <c r="G179" s="98">
        <f>RES_hhdet_fech!G48</f>
        <v>218.09539539173068</v>
      </c>
      <c r="H179" s="98">
        <f>RES_hhdet_fech!H48</f>
        <v>266.06941772203476</v>
      </c>
      <c r="I179" s="98">
        <f>RES_hhdet_fech!I48</f>
        <v>385.02814957773359</v>
      </c>
      <c r="J179" s="98">
        <f>RES_hhdet_fech!J48</f>
        <v>372.24619492680699</v>
      </c>
      <c r="K179" s="98">
        <f>RES_hhdet_fech!K48</f>
        <v>246.40014207288877</v>
      </c>
      <c r="L179" s="98">
        <f>RES_hhdet_fech!L48</f>
        <v>329.04431409882034</v>
      </c>
      <c r="M179" s="98">
        <f>RES_hhdet_fech!M48</f>
        <v>305.29038431907429</v>
      </c>
      <c r="N179" s="98">
        <f>RES_hhdet_fech!N48</f>
        <v>485.31862359081674</v>
      </c>
      <c r="O179" s="98">
        <f>RES_hhdet_fech!O48</f>
        <v>275.12556016771259</v>
      </c>
      <c r="P179" s="98">
        <f>RES_hhdet_fech!P48</f>
        <v>225.31641730843285</v>
      </c>
      <c r="Q179" s="98">
        <f>RES_hhdet_fech!Q48</f>
        <v>317.53463658744323</v>
      </c>
      <c r="R179" s="98">
        <f>RES_hhdet_fech!R48</f>
        <v>390.38326928178594</v>
      </c>
      <c r="S179" s="98">
        <f>RES_hhdet_fech!S48</f>
        <v>414.9151780877512</v>
      </c>
      <c r="T179" s="98">
        <f>RES_hhdet_fech!T48</f>
        <v>310.21846279407367</v>
      </c>
      <c r="U179" s="98">
        <f>RES_hhdet_fech!U48</f>
        <v>434.16417876800205</v>
      </c>
      <c r="V179" s="98">
        <f>RES_hhdet_fech!V48</f>
        <v>388.08225171815377</v>
      </c>
      <c r="W179" s="98">
        <f>RES_hhdet_fech!W48</f>
        <v>390.34913594883716</v>
      </c>
      <c r="DA179" s="63" t="s">
        <v>2286</v>
      </c>
    </row>
    <row r="180" spans="1:105" ht="12" customHeight="1" x14ac:dyDescent="0.25">
      <c r="A180" s="121" t="s">
        <v>55</v>
      </c>
      <c r="B180" s="122">
        <v>1604.6089135997104</v>
      </c>
      <c r="C180" s="122">
        <v>1575.5298446362899</v>
      </c>
      <c r="D180" s="122">
        <v>1594.5227492993711</v>
      </c>
      <c r="E180" s="122">
        <v>1593.2612573245731</v>
      </c>
      <c r="F180" s="122">
        <v>1626.6238577821507</v>
      </c>
      <c r="G180" s="122">
        <v>1574.3324051145776</v>
      </c>
      <c r="H180" s="122">
        <v>1599.5969463057554</v>
      </c>
      <c r="I180" s="122">
        <v>1570.0947908508037</v>
      </c>
      <c r="J180" s="122">
        <v>1664.9929366056522</v>
      </c>
      <c r="K180" s="122">
        <v>1757.5389226137038</v>
      </c>
      <c r="L180" s="122">
        <v>1692.0448153445509</v>
      </c>
      <c r="M180" s="122">
        <v>1692.6537247290082</v>
      </c>
      <c r="N180" s="122">
        <v>1606.7939396950715</v>
      </c>
      <c r="O180" s="122">
        <v>1597.0605258641813</v>
      </c>
      <c r="P180" s="122">
        <v>1635.643873475261</v>
      </c>
      <c r="Q180" s="122">
        <v>1694.0143036747536</v>
      </c>
      <c r="R180" s="122">
        <v>1776.6875317911285</v>
      </c>
      <c r="S180" s="122">
        <v>1687.9844055240405</v>
      </c>
      <c r="T180" s="122">
        <v>1632.4703220415111</v>
      </c>
      <c r="U180" s="122">
        <v>1655.4591012213955</v>
      </c>
      <c r="V180" s="122">
        <v>1633.2950702990911</v>
      </c>
      <c r="W180" s="122">
        <v>1777.2613560042357</v>
      </c>
      <c r="DA180" s="130" t="s">
        <v>2287</v>
      </c>
    </row>
    <row r="181" spans="1:105" ht="12" customHeight="1" x14ac:dyDescent="0.25">
      <c r="A181" s="97" t="s">
        <v>138</v>
      </c>
      <c r="B181" s="98">
        <v>2227.6122417110973</v>
      </c>
      <c r="C181" s="98">
        <v>2225.9540572084816</v>
      </c>
      <c r="D181" s="98">
        <v>2209.1122888313948</v>
      </c>
      <c r="E181" s="98">
        <v>2302.0197722468079</v>
      </c>
      <c r="F181" s="98">
        <v>2312.4709578862567</v>
      </c>
      <c r="G181" s="98">
        <v>2255.4676902707056</v>
      </c>
      <c r="H181" s="98">
        <v>2288.8657459840806</v>
      </c>
      <c r="I181" s="98">
        <v>2238.6457265023732</v>
      </c>
      <c r="J181" s="98">
        <v>2486.6526363428793</v>
      </c>
      <c r="K181" s="98">
        <v>2559.1044643984728</v>
      </c>
      <c r="L181" s="98">
        <v>2426.765046870823</v>
      </c>
      <c r="M181" s="98">
        <v>2516.835908439884</v>
      </c>
      <c r="N181" s="98">
        <v>2409.962837407918</v>
      </c>
      <c r="O181" s="98">
        <v>2084.5444652648812</v>
      </c>
      <c r="P181" s="98">
        <v>2238.1851866822985</v>
      </c>
      <c r="Q181" s="98">
        <v>2521.1821783765063</v>
      </c>
      <c r="R181" s="98">
        <v>2604.7757633876186</v>
      </c>
      <c r="S181" s="98">
        <v>2113.6680348416294</v>
      </c>
      <c r="T181" s="98">
        <v>2131.796598133687</v>
      </c>
      <c r="U181" s="98">
        <v>2263.1591766338324</v>
      </c>
      <c r="V181" s="98">
        <v>2086.010123103651</v>
      </c>
      <c r="W181" s="98">
        <v>2327.9429391350568</v>
      </c>
      <c r="DA181" s="63" t="s">
        <v>2288</v>
      </c>
    </row>
    <row r="182" spans="1:105" ht="12" customHeight="1" x14ac:dyDescent="0.25">
      <c r="A182" s="97" t="s">
        <v>137</v>
      </c>
      <c r="B182" s="98">
        <v>1278.4782724690315</v>
      </c>
      <c r="C182" s="98">
        <v>1277.4661252718508</v>
      </c>
      <c r="D182" s="98">
        <v>1276.0214530795156</v>
      </c>
      <c r="E182" s="98">
        <v>1323.6772194938362</v>
      </c>
      <c r="F182" s="98">
        <v>1339.3619325538752</v>
      </c>
      <c r="G182" s="98">
        <v>1340.6256989130936</v>
      </c>
      <c r="H182" s="98">
        <v>1332.702209053567</v>
      </c>
      <c r="I182" s="98">
        <v>1303.9425676923447</v>
      </c>
      <c r="J182" s="98">
        <v>1449.9850592644045</v>
      </c>
      <c r="K182" s="98">
        <v>1501.188834216279</v>
      </c>
      <c r="L182" s="98">
        <v>1435.5868992026442</v>
      </c>
      <c r="M182" s="98">
        <v>1506.1453815317989</v>
      </c>
      <c r="N182" s="98">
        <v>1434.8299680211492</v>
      </c>
      <c r="O182" s="98">
        <v>1292.4596236550956</v>
      </c>
      <c r="P182" s="98">
        <v>1391.1365333794063</v>
      </c>
      <c r="Q182" s="98">
        <v>1559.1365978705871</v>
      </c>
      <c r="R182" s="98">
        <v>1663.9444622447852</v>
      </c>
      <c r="S182" s="98">
        <v>1396.2456607506856</v>
      </c>
      <c r="T182" s="98">
        <v>1420.2540063909462</v>
      </c>
      <c r="U182" s="98">
        <v>1535.7173835678375</v>
      </c>
      <c r="V182" s="98">
        <v>1458.2651668990197</v>
      </c>
      <c r="W182" s="98">
        <v>1673.0016901560441</v>
      </c>
      <c r="DA182" s="63" t="s">
        <v>2289</v>
      </c>
    </row>
    <row r="183" spans="1:105" ht="12" customHeight="1" x14ac:dyDescent="0.25">
      <c r="A183" s="100" t="s">
        <v>216</v>
      </c>
      <c r="B183" s="101">
        <v>440.65380875018622</v>
      </c>
      <c r="C183" s="101">
        <v>437.38585084533258</v>
      </c>
      <c r="D183" s="101">
        <v>446.09295646317042</v>
      </c>
      <c r="E183" s="101">
        <v>450.16554409217906</v>
      </c>
      <c r="F183" s="101">
        <v>467.05700172289926</v>
      </c>
      <c r="G183" s="101">
        <v>516.85307633968728</v>
      </c>
      <c r="H183" s="101">
        <v>468.19807122726144</v>
      </c>
      <c r="I183" s="101">
        <v>456.34548462927461</v>
      </c>
      <c r="J183" s="101">
        <v>499.41285602515921</v>
      </c>
      <c r="K183" s="101">
        <v>515.15753902704148</v>
      </c>
      <c r="L183" s="101">
        <v>490.0023945667192</v>
      </c>
      <c r="M183" s="101">
        <v>505.63057711756289</v>
      </c>
      <c r="N183" s="101">
        <v>408.52907709167147</v>
      </c>
      <c r="O183" s="101">
        <v>388.68021868323632</v>
      </c>
      <c r="P183" s="101">
        <v>411.58483859962325</v>
      </c>
      <c r="Q183" s="101">
        <v>444.01015834609331</v>
      </c>
      <c r="R183" s="101">
        <v>539.88649939398044</v>
      </c>
      <c r="S183" s="101">
        <v>450.72464759110545</v>
      </c>
      <c r="T183" s="101">
        <v>428.63679484330191</v>
      </c>
      <c r="U183" s="101">
        <v>435.67816755219019</v>
      </c>
      <c r="V183" s="101">
        <v>386.57512221845349</v>
      </c>
      <c r="W183" s="101">
        <v>453.94734021307841</v>
      </c>
      <c r="DA183" s="131" t="s">
        <v>2290</v>
      </c>
    </row>
    <row r="184" spans="1:105" ht="12" customHeight="1" x14ac:dyDescent="0.25">
      <c r="A184" s="103" t="s">
        <v>52</v>
      </c>
      <c r="B184" s="104">
        <v>837.82446371884521</v>
      </c>
      <c r="C184" s="104">
        <v>840.08027442651837</v>
      </c>
      <c r="D184" s="104">
        <v>829.92849661634511</v>
      </c>
      <c r="E184" s="104">
        <v>873.51167540165704</v>
      </c>
      <c r="F184" s="104">
        <v>872.30493083097576</v>
      </c>
      <c r="G184" s="104">
        <v>823.77262257340635</v>
      </c>
      <c r="H184" s="104">
        <v>864.50413782630528</v>
      </c>
      <c r="I184" s="104">
        <v>847.59708306307027</v>
      </c>
      <c r="J184" s="104">
        <v>950.57220323924537</v>
      </c>
      <c r="K184" s="104">
        <v>986.03129518923777</v>
      </c>
      <c r="L184" s="104">
        <v>945.58450463592499</v>
      </c>
      <c r="M184" s="104">
        <v>1000.5148044142362</v>
      </c>
      <c r="N184" s="104">
        <v>1026.3008909294779</v>
      </c>
      <c r="O184" s="104">
        <v>903.77940497185932</v>
      </c>
      <c r="P184" s="104">
        <v>979.55169477978325</v>
      </c>
      <c r="Q184" s="104">
        <v>1115.1264395244934</v>
      </c>
      <c r="R184" s="104">
        <v>1124.0579628508051</v>
      </c>
      <c r="S184" s="104">
        <v>945.52101315958009</v>
      </c>
      <c r="T184" s="104">
        <v>991.61721154764427</v>
      </c>
      <c r="U184" s="104">
        <v>1100.0392160156471</v>
      </c>
      <c r="V184" s="104">
        <v>1071.6900446805664</v>
      </c>
      <c r="W184" s="104">
        <v>1219.0543499429652</v>
      </c>
      <c r="DA184" s="132" t="s">
        <v>2291</v>
      </c>
    </row>
    <row r="185" spans="1:105" ht="12" customHeight="1" x14ac:dyDescent="0.25">
      <c r="A185" s="106" t="s">
        <v>122</v>
      </c>
      <c r="B185" s="101">
        <v>1786.018275910038</v>
      </c>
      <c r="C185" s="101">
        <v>1753.9670076287894</v>
      </c>
      <c r="D185" s="101">
        <v>1790.5117920425248</v>
      </c>
      <c r="E185" s="101">
        <v>1774.5315767112234</v>
      </c>
      <c r="F185" s="101">
        <v>1823.5001437574144</v>
      </c>
      <c r="G185" s="101">
        <v>1750.1840512731392</v>
      </c>
      <c r="H185" s="101">
        <v>1798.7732499232877</v>
      </c>
      <c r="I185" s="101">
        <v>1796.1595371068108</v>
      </c>
      <c r="J185" s="101">
        <v>1918.2975785435394</v>
      </c>
      <c r="K185" s="101">
        <v>2054.6613806445762</v>
      </c>
      <c r="L185" s="101">
        <v>2000.0163510926195</v>
      </c>
      <c r="M185" s="101">
        <v>1978.0146748231377</v>
      </c>
      <c r="N185" s="101">
        <v>1892.3509068724165</v>
      </c>
      <c r="O185" s="101">
        <v>1930.0447679141848</v>
      </c>
      <c r="P185" s="101">
        <v>1946.8990381727324</v>
      </c>
      <c r="Q185" s="101">
        <v>1959.2569650642299</v>
      </c>
      <c r="R185" s="101">
        <v>2035.260341413989</v>
      </c>
      <c r="S185" s="101">
        <v>2008.9246244350609</v>
      </c>
      <c r="T185" s="101">
        <v>1931.0317801197446</v>
      </c>
      <c r="U185" s="101">
        <v>1911.8121961316244</v>
      </c>
      <c r="V185" s="101">
        <v>1892.5661348671188</v>
      </c>
      <c r="W185" s="101">
        <v>2003.7180130570414</v>
      </c>
      <c r="DA185" s="131" t="s">
        <v>2292</v>
      </c>
    </row>
    <row r="186" spans="1:105" ht="12" customHeight="1" x14ac:dyDescent="0.25">
      <c r="A186" s="107" t="s">
        <v>121</v>
      </c>
      <c r="B186" s="104">
        <v>1188.2586651058464</v>
      </c>
      <c r="C186" s="104">
        <v>1170.5092495515694</v>
      </c>
      <c r="D186" s="104">
        <v>1205.3006726955391</v>
      </c>
      <c r="E186" s="104">
        <v>1195.0572163819309</v>
      </c>
      <c r="F186" s="104">
        <v>1238.3334225888182</v>
      </c>
      <c r="G186" s="104">
        <v>1212.6307571839543</v>
      </c>
      <c r="H186" s="104">
        <v>1236.3751724697336</v>
      </c>
      <c r="I186" s="104">
        <v>1239.0981557386981</v>
      </c>
      <c r="J186" s="104">
        <v>1321.4871353860235</v>
      </c>
      <c r="K186" s="104">
        <v>1421.3900438680112</v>
      </c>
      <c r="L186" s="104">
        <v>1389.4565197471595</v>
      </c>
      <c r="M186" s="104">
        <v>1376.6401767370455</v>
      </c>
      <c r="N186" s="104">
        <v>1301.5776499955243</v>
      </c>
      <c r="O186" s="104">
        <v>1351.003216656605</v>
      </c>
      <c r="P186" s="104">
        <v>1368.9152495511116</v>
      </c>
      <c r="Q186" s="104">
        <v>1379.3792471716927</v>
      </c>
      <c r="R186" s="104">
        <v>1465.3005624379216</v>
      </c>
      <c r="S186" s="104">
        <v>1472.8505966510299</v>
      </c>
      <c r="T186" s="104">
        <v>1430.0191449732561</v>
      </c>
      <c r="U186" s="104">
        <v>1446.3849997985672</v>
      </c>
      <c r="V186" s="104">
        <v>1461.0726831842931</v>
      </c>
      <c r="W186" s="104">
        <v>1574.6172821630921</v>
      </c>
      <c r="DA186" s="132" t="s">
        <v>2293</v>
      </c>
    </row>
    <row r="187" spans="1:105" ht="12" customHeight="1" x14ac:dyDescent="0.25">
      <c r="A187" s="108" t="s">
        <v>53</v>
      </c>
      <c r="B187" s="98">
        <v>353.01341386458472</v>
      </c>
      <c r="C187" s="98">
        <v>343.37905423957568</v>
      </c>
      <c r="D187" s="98">
        <v>359.9404466432498</v>
      </c>
      <c r="E187" s="98">
        <v>344.84591941458211</v>
      </c>
      <c r="F187" s="98">
        <v>362.66528769567304</v>
      </c>
      <c r="G187" s="98">
        <v>394.76900589170918</v>
      </c>
      <c r="H187" s="98">
        <v>365.25195281688053</v>
      </c>
      <c r="I187" s="98">
        <v>368.97408730488149</v>
      </c>
      <c r="J187" s="98">
        <v>386.53100657787428</v>
      </c>
      <c r="K187" s="98">
        <v>417.86551754755106</v>
      </c>
      <c r="L187" s="98">
        <v>409.9856483910167</v>
      </c>
      <c r="M187" s="98">
        <v>397.11818941749709</v>
      </c>
      <c r="N187" s="98">
        <v>317.2610384018231</v>
      </c>
      <c r="O187" s="98">
        <v>353.93680052456358</v>
      </c>
      <c r="P187" s="98">
        <v>349.83815375631229</v>
      </c>
      <c r="Q187" s="98">
        <v>335.17426554181577</v>
      </c>
      <c r="R187" s="98">
        <v>404.85372058309662</v>
      </c>
      <c r="S187" s="98">
        <v>410.60037822321476</v>
      </c>
      <c r="T187" s="98">
        <v>382.42235796194683</v>
      </c>
      <c r="U187" s="98">
        <v>368.09016461512005</v>
      </c>
      <c r="V187" s="98">
        <v>361.10835669064625</v>
      </c>
      <c r="W187" s="98">
        <v>395.76831875798609</v>
      </c>
      <c r="DA187" s="63" t="s">
        <v>2294</v>
      </c>
    </row>
    <row r="188" spans="1:105" ht="12" customHeight="1" x14ac:dyDescent="0.25">
      <c r="A188" s="108" t="s">
        <v>52</v>
      </c>
      <c r="B188" s="98">
        <v>835.24525124126149</v>
      </c>
      <c r="C188" s="98">
        <v>827.13019531199382</v>
      </c>
      <c r="D188" s="98">
        <v>845.36022605228948</v>
      </c>
      <c r="E188" s="98">
        <v>850.21129696734863</v>
      </c>
      <c r="F188" s="98">
        <v>875.66813489314507</v>
      </c>
      <c r="G188" s="98">
        <v>817.86175129224534</v>
      </c>
      <c r="H188" s="98">
        <v>871.12321965285309</v>
      </c>
      <c r="I188" s="98">
        <v>870.12406843381666</v>
      </c>
      <c r="J188" s="98">
        <v>934.95612880814951</v>
      </c>
      <c r="K188" s="98">
        <v>1003.5245263204602</v>
      </c>
      <c r="L188" s="98">
        <v>979.47087135614299</v>
      </c>
      <c r="M188" s="98">
        <v>979.52198731954843</v>
      </c>
      <c r="N188" s="98">
        <v>984.3166115937014</v>
      </c>
      <c r="O188" s="98">
        <v>997.06641613204124</v>
      </c>
      <c r="P188" s="98">
        <v>1019.0770957947991</v>
      </c>
      <c r="Q188" s="98">
        <v>1044.2049816298768</v>
      </c>
      <c r="R188" s="98">
        <v>1060.4468418548252</v>
      </c>
      <c r="S188" s="98">
        <v>1062.2502184278153</v>
      </c>
      <c r="T188" s="98">
        <v>1047.5967870113093</v>
      </c>
      <c r="U188" s="98">
        <v>1078.294835183447</v>
      </c>
      <c r="V188" s="98">
        <v>1099.9643264936465</v>
      </c>
      <c r="W188" s="98">
        <v>1178.8489634051059</v>
      </c>
      <c r="DA188" s="63" t="s">
        <v>2295</v>
      </c>
    </row>
    <row r="189" spans="1:105" ht="12" customHeight="1" x14ac:dyDescent="0.25">
      <c r="A189" s="121" t="s">
        <v>54</v>
      </c>
      <c r="B189" s="122">
        <v>662.07866668499037</v>
      </c>
      <c r="C189" s="122">
        <v>643.22113846790944</v>
      </c>
      <c r="D189" s="122">
        <v>724.10494885731612</v>
      </c>
      <c r="E189" s="122">
        <v>698.75892692488594</v>
      </c>
      <c r="F189" s="122">
        <v>748.91200933373352</v>
      </c>
      <c r="G189" s="122">
        <v>729.57132133394714</v>
      </c>
      <c r="H189" s="122">
        <v>750.12836581586862</v>
      </c>
      <c r="I189" s="122">
        <v>715.79200021524093</v>
      </c>
      <c r="J189" s="122">
        <v>715.99911876605256</v>
      </c>
      <c r="K189" s="122">
        <v>751.13925084755124</v>
      </c>
      <c r="L189" s="122">
        <v>718.96700323076038</v>
      </c>
      <c r="M189" s="122">
        <v>680.94402954101531</v>
      </c>
      <c r="N189" s="122">
        <v>663.15734078902074</v>
      </c>
      <c r="O189" s="122">
        <v>736.12165431280653</v>
      </c>
      <c r="P189" s="122">
        <v>749.47251225856019</v>
      </c>
      <c r="Q189" s="122">
        <v>742.78088091265806</v>
      </c>
      <c r="R189" s="122">
        <v>780.99974527565598</v>
      </c>
      <c r="S189" s="122">
        <v>778.83294960481567</v>
      </c>
      <c r="T189" s="122">
        <v>810.99702273365222</v>
      </c>
      <c r="U189" s="122">
        <v>845.5615487838736</v>
      </c>
      <c r="V189" s="122">
        <v>973.46708579438632</v>
      </c>
      <c r="W189" s="122">
        <v>951.9116990578724</v>
      </c>
      <c r="DA189" s="130" t="s">
        <v>2296</v>
      </c>
    </row>
    <row r="190" spans="1:105" ht="12" customHeight="1" x14ac:dyDescent="0.25">
      <c r="A190" s="97" t="s">
        <v>50</v>
      </c>
      <c r="B190" s="98">
        <v>827.70881888857309</v>
      </c>
      <c r="C190" s="98">
        <v>831.16093376517392</v>
      </c>
      <c r="D190" s="98">
        <v>881.31568240667787</v>
      </c>
      <c r="E190" s="98">
        <v>849.42448358722618</v>
      </c>
      <c r="F190" s="98">
        <v>968.96833546251435</v>
      </c>
      <c r="G190" s="98">
        <v>897.41710090659251</v>
      </c>
      <c r="H190" s="98">
        <v>897.78892192938895</v>
      </c>
      <c r="I190" s="98">
        <v>931.69837411020944</v>
      </c>
      <c r="J190" s="98">
        <v>940.58714792211265</v>
      </c>
      <c r="K190" s="98">
        <v>829.57757702952915</v>
      </c>
      <c r="L190" s="98">
        <v>1030.169778057556</v>
      </c>
      <c r="M190" s="98">
        <v>963.57423931166159</v>
      </c>
      <c r="N190" s="98">
        <v>302.34832538159287</v>
      </c>
      <c r="O190" s="98">
        <v>1096.4892860406385</v>
      </c>
      <c r="P190" s="98">
        <v>1065.7588916228124</v>
      </c>
      <c r="Q190" s="98">
        <v>935.19931307811783</v>
      </c>
      <c r="R190" s="98">
        <v>883.88586393854382</v>
      </c>
      <c r="S190" s="98">
        <v>883.43304841186307</v>
      </c>
      <c r="T190" s="98">
        <v>1068.1820544609982</v>
      </c>
      <c r="U190" s="98">
        <v>1106.6567293529704</v>
      </c>
      <c r="V190" s="98">
        <v>1241.9233014265822</v>
      </c>
      <c r="W190" s="98">
        <v>1206.5408223684856</v>
      </c>
      <c r="DA190" s="63" t="s">
        <v>2297</v>
      </c>
    </row>
    <row r="191" spans="1:105" ht="12" customHeight="1" x14ac:dyDescent="0.25">
      <c r="A191" s="109" t="s">
        <v>120</v>
      </c>
      <c r="B191" s="33">
        <v>654.5784839876909</v>
      </c>
      <c r="C191" s="33">
        <v>635.10818768840829</v>
      </c>
      <c r="D191" s="33">
        <v>717.88943145680992</v>
      </c>
      <c r="E191" s="33">
        <v>693.1363605366422</v>
      </c>
      <c r="F191" s="33">
        <v>741.06976266286267</v>
      </c>
      <c r="G191" s="33">
        <v>723.64921943047204</v>
      </c>
      <c r="H191" s="33">
        <v>744.805644148341</v>
      </c>
      <c r="I191" s="33">
        <v>707.70781287142472</v>
      </c>
      <c r="J191" s="33">
        <v>707.10582011188944</v>
      </c>
      <c r="K191" s="33">
        <v>747.90225517844419</v>
      </c>
      <c r="L191" s="33">
        <v>705.60213331284012</v>
      </c>
      <c r="M191" s="33">
        <v>668.13305929704416</v>
      </c>
      <c r="N191" s="33">
        <v>681.24023391330911</v>
      </c>
      <c r="O191" s="33">
        <v>711.21252557154241</v>
      </c>
      <c r="P191" s="33">
        <v>723.36384141830342</v>
      </c>
      <c r="Q191" s="33">
        <v>724.7569517030629</v>
      </c>
      <c r="R191" s="33">
        <v>770.0288899327727</v>
      </c>
      <c r="S191" s="33">
        <v>764.69153703898621</v>
      </c>
      <c r="T191" s="33">
        <v>763.75470637752937</v>
      </c>
      <c r="U191" s="33">
        <v>782.60231540476411</v>
      </c>
      <c r="V191" s="33">
        <v>893.76009466570167</v>
      </c>
      <c r="W191" s="33">
        <v>870.82931984978063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5929.6225774493214</v>
      </c>
      <c r="C193" s="117">
        <f t="shared" si="94"/>
        <v>6335.2649304195556</v>
      </c>
      <c r="D193" s="117">
        <f t="shared" si="94"/>
        <v>6549.2870148493539</v>
      </c>
      <c r="E193" s="117">
        <f t="shared" si="94"/>
        <v>7639.8317488229259</v>
      </c>
      <c r="F193" s="117">
        <f t="shared" si="94"/>
        <v>7237.2384671834261</v>
      </c>
      <c r="G193" s="117">
        <f t="shared" si="94"/>
        <v>7583.1380600707598</v>
      </c>
      <c r="H193" s="117">
        <f t="shared" si="94"/>
        <v>7793.6465785163437</v>
      </c>
      <c r="I193" s="117">
        <f t="shared" si="94"/>
        <v>7764.3695862083705</v>
      </c>
      <c r="J193" s="117">
        <f t="shared" si="94"/>
        <v>7849.7756016974954</v>
      </c>
      <c r="K193" s="117">
        <f t="shared" si="94"/>
        <v>7082.2519493897598</v>
      </c>
      <c r="L193" s="117">
        <f t="shared" si="94"/>
        <v>6998.637891415151</v>
      </c>
      <c r="M193" s="117">
        <f t="shared" si="94"/>
        <v>8968.7953022870261</v>
      </c>
      <c r="N193" s="117">
        <f t="shared" si="94"/>
        <v>8238.4783833226193</v>
      </c>
      <c r="O193" s="117">
        <f t="shared" si="94"/>
        <v>5185.6728766708875</v>
      </c>
      <c r="P193" s="117">
        <f t="shared" si="94"/>
        <v>5275.5642116866984</v>
      </c>
      <c r="Q193" s="117">
        <f t="shared" si="94"/>
        <v>7244.600876284383</v>
      </c>
      <c r="R193" s="117">
        <f t="shared" ref="R193:V193" si="95">R194+R197+R199+R208</f>
        <v>7241.8362120184693</v>
      </c>
      <c r="S193" s="117">
        <f t="shared" si="95"/>
        <v>7577.0025152283315</v>
      </c>
      <c r="T193" s="117">
        <f t="shared" si="95"/>
        <v>6723.2133297022128</v>
      </c>
      <c r="U193" s="117">
        <f t="shared" si="95"/>
        <v>7783.3841050816927</v>
      </c>
      <c r="V193" s="117">
        <f t="shared" si="95"/>
        <v>8320.4168808295326</v>
      </c>
      <c r="W193" s="117">
        <f t="shared" ref="W193" si="96">W194+W197+W199+W208</f>
        <v>8006.0549563721006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4060.1475810239731</v>
      </c>
      <c r="C194" s="122">
        <f t="shared" si="97"/>
        <v>4365.7187102421221</v>
      </c>
      <c r="D194" s="122">
        <f t="shared" si="97"/>
        <v>4564.2903625633171</v>
      </c>
      <c r="E194" s="122">
        <f t="shared" si="97"/>
        <v>5455.4839711130298</v>
      </c>
      <c r="F194" s="122">
        <f t="shared" si="97"/>
        <v>5177.9979537420922</v>
      </c>
      <c r="G194" s="122">
        <f t="shared" si="97"/>
        <v>5493.6458417353224</v>
      </c>
      <c r="H194" s="122">
        <f t="shared" si="97"/>
        <v>5511.8505400431031</v>
      </c>
      <c r="I194" s="122">
        <f t="shared" si="97"/>
        <v>5203.1413781113006</v>
      </c>
      <c r="J194" s="122">
        <f t="shared" si="97"/>
        <v>5221.9165507718662</v>
      </c>
      <c r="K194" s="122">
        <f t="shared" si="97"/>
        <v>4636.7116811596579</v>
      </c>
      <c r="L194" s="122">
        <f t="shared" si="97"/>
        <v>4374.8666741464986</v>
      </c>
      <c r="M194" s="122">
        <f t="shared" si="97"/>
        <v>6403.4388667826533</v>
      </c>
      <c r="N194" s="122">
        <f t="shared" si="97"/>
        <v>5185.9864988010331</v>
      </c>
      <c r="O194" s="122">
        <f t="shared" si="97"/>
        <v>2622.2640089157799</v>
      </c>
      <c r="P194" s="122">
        <f t="shared" si="97"/>
        <v>2791.054727573543</v>
      </c>
      <c r="Q194" s="122">
        <f t="shared" si="97"/>
        <v>4418.4795423859077</v>
      </c>
      <c r="R194" s="122">
        <f t="shared" ref="R194:V194" si="98">SUM(R195:R196)</f>
        <v>4062.5598756234481</v>
      </c>
      <c r="S194" s="122">
        <f t="shared" si="98"/>
        <v>4293.0074246027789</v>
      </c>
      <c r="T194" s="122">
        <f t="shared" si="98"/>
        <v>3745.4587422638892</v>
      </c>
      <c r="U194" s="122">
        <f t="shared" si="98"/>
        <v>4267.5805765384985</v>
      </c>
      <c r="V194" s="122">
        <f t="shared" si="98"/>
        <v>4816.9465012709825</v>
      </c>
      <c r="W194" s="122">
        <f t="shared" ref="W194" si="99">SUM(W195:W196)</f>
        <v>4353.7034547268722</v>
      </c>
      <c r="DA194" s="130" t="s">
        <v>2450</v>
      </c>
    </row>
    <row r="195" spans="1:105" ht="12" customHeight="1" x14ac:dyDescent="0.25">
      <c r="A195" s="97" t="s">
        <v>216</v>
      </c>
      <c r="B195" s="98">
        <v>3964.1787486631201</v>
      </c>
      <c r="C195" s="98">
        <v>4266.6952904573927</v>
      </c>
      <c r="D195" s="98">
        <v>4457.7527762669451</v>
      </c>
      <c r="E195" s="98">
        <v>5335.321217201842</v>
      </c>
      <c r="F195" s="98">
        <v>5056.6804936020571</v>
      </c>
      <c r="G195" s="98">
        <v>5366.7179660134234</v>
      </c>
      <c r="H195" s="98">
        <v>5387.6871785772782</v>
      </c>
      <c r="I195" s="98">
        <v>5093.1191156597761</v>
      </c>
      <c r="J195" s="98">
        <v>5111.2236108393927</v>
      </c>
      <c r="K195" s="98">
        <v>4533.7729801174137</v>
      </c>
      <c r="L195" s="98">
        <v>4283.0748461060948</v>
      </c>
      <c r="M195" s="98">
        <v>6269.4856182578615</v>
      </c>
      <c r="N195" s="98">
        <v>5089.3052743908602</v>
      </c>
      <c r="O195" s="98">
        <v>2568.7054458286525</v>
      </c>
      <c r="P195" s="98">
        <v>2732.4257763095306</v>
      </c>
      <c r="Q195" s="98">
        <v>4330.7236360110555</v>
      </c>
      <c r="R195" s="98">
        <v>3982.3523584890117</v>
      </c>
      <c r="S195" s="98">
        <v>4208.5528973036389</v>
      </c>
      <c r="T195" s="98">
        <v>3672.0915242701235</v>
      </c>
      <c r="U195" s="98">
        <v>4184.2721891078427</v>
      </c>
      <c r="V195" s="98">
        <v>4723.140064335561</v>
      </c>
      <c r="W195" s="98">
        <v>4269.0199159757503</v>
      </c>
      <c r="DA195" s="63" t="s">
        <v>2451</v>
      </c>
    </row>
    <row r="196" spans="1:105" ht="12" customHeight="1" x14ac:dyDescent="0.25">
      <c r="A196" s="97" t="s">
        <v>53</v>
      </c>
      <c r="B196" s="98">
        <v>95.968832360853028</v>
      </c>
      <c r="C196" s="98">
        <v>99.023419784729299</v>
      </c>
      <c r="D196" s="98">
        <v>106.53758629637188</v>
      </c>
      <c r="E196" s="98">
        <v>120.16275391118749</v>
      </c>
      <c r="F196" s="98">
        <v>121.3174601400348</v>
      </c>
      <c r="G196" s="98">
        <v>126.92787572189913</v>
      </c>
      <c r="H196" s="98">
        <v>124.16336146582496</v>
      </c>
      <c r="I196" s="98">
        <v>110.02226245152428</v>
      </c>
      <c r="J196" s="98">
        <v>110.69293993247379</v>
      </c>
      <c r="K196" s="98">
        <v>102.93870104224455</v>
      </c>
      <c r="L196" s="98">
        <v>91.791828040403871</v>
      </c>
      <c r="M196" s="98">
        <v>133.95324852479177</v>
      </c>
      <c r="N196" s="98">
        <v>96.681224410172518</v>
      </c>
      <c r="O196" s="98">
        <v>53.558563087127496</v>
      </c>
      <c r="P196" s="98">
        <v>58.628951264012557</v>
      </c>
      <c r="Q196" s="98">
        <v>87.755906374852216</v>
      </c>
      <c r="R196" s="98">
        <v>80.207517134436429</v>
      </c>
      <c r="S196" s="98">
        <v>84.454527299139727</v>
      </c>
      <c r="T196" s="98">
        <v>73.367217993765792</v>
      </c>
      <c r="U196" s="98">
        <v>83.308387430655415</v>
      </c>
      <c r="V196" s="98">
        <v>93.806436935421388</v>
      </c>
      <c r="W196" s="98">
        <v>84.683538751121674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344.76340527503959</v>
      </c>
      <c r="C197" s="122">
        <f t="shared" si="100"/>
        <v>466.13986465394601</v>
      </c>
      <c r="D197" s="122">
        <f t="shared" si="100"/>
        <v>398.60561230019312</v>
      </c>
      <c r="E197" s="122">
        <f t="shared" si="100"/>
        <v>606.32260907586078</v>
      </c>
      <c r="F197" s="122">
        <f t="shared" si="100"/>
        <v>411.09083361129683</v>
      </c>
      <c r="G197" s="122">
        <f t="shared" si="100"/>
        <v>487.95789100352113</v>
      </c>
      <c r="H197" s="122">
        <f t="shared" si="100"/>
        <v>628.94142805476781</v>
      </c>
      <c r="I197" s="122">
        <f t="shared" si="100"/>
        <v>935.26761102508317</v>
      </c>
      <c r="J197" s="122">
        <f t="shared" si="100"/>
        <v>916.31523592608335</v>
      </c>
      <c r="K197" s="122">
        <f t="shared" si="100"/>
        <v>623.81137640884845</v>
      </c>
      <c r="L197" s="122">
        <f t="shared" si="100"/>
        <v>857.77899764202937</v>
      </c>
      <c r="M197" s="122">
        <f t="shared" si="100"/>
        <v>822.17237555822965</v>
      </c>
      <c r="N197" s="122">
        <f t="shared" si="100"/>
        <v>1355.857733310055</v>
      </c>
      <c r="O197" s="122">
        <f t="shared" si="100"/>
        <v>805.112469152617</v>
      </c>
      <c r="P197" s="122">
        <f t="shared" si="100"/>
        <v>684.97616177811642</v>
      </c>
      <c r="Q197" s="122">
        <f t="shared" si="100"/>
        <v>992.16206247731145</v>
      </c>
      <c r="R197" s="122">
        <f t="shared" si="100"/>
        <v>1247.6333584131341</v>
      </c>
      <c r="S197" s="122">
        <f t="shared" si="100"/>
        <v>1373.7342087870518</v>
      </c>
      <c r="T197" s="122">
        <f t="shared" si="100"/>
        <v>1063.5443923688795</v>
      </c>
      <c r="U197" s="122">
        <f t="shared" si="100"/>
        <v>1531.8953951458757</v>
      </c>
      <c r="V197" s="122">
        <f t="shared" si="100"/>
        <v>1406.117219821693</v>
      </c>
      <c r="W197" s="122">
        <f t="shared" si="100"/>
        <v>1443.1178084479743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344.76340527503959</v>
      </c>
      <c r="C198" s="98">
        <f>RES_hhdet_tesh!C48</f>
        <v>466.13986465394601</v>
      </c>
      <c r="D198" s="98">
        <f>RES_hhdet_tesh!D48</f>
        <v>398.60561230019312</v>
      </c>
      <c r="E198" s="98">
        <f>RES_hhdet_tesh!E48</f>
        <v>606.32260907586078</v>
      </c>
      <c r="F198" s="98">
        <f>RES_hhdet_tesh!F48</f>
        <v>411.09083361129683</v>
      </c>
      <c r="G198" s="98">
        <f>RES_hhdet_tesh!G48</f>
        <v>487.95789100352113</v>
      </c>
      <c r="H198" s="98">
        <f>RES_hhdet_tesh!H48</f>
        <v>628.94142805476781</v>
      </c>
      <c r="I198" s="98">
        <f>RES_hhdet_tesh!I48</f>
        <v>935.26761102508317</v>
      </c>
      <c r="J198" s="98">
        <f>RES_hhdet_tesh!J48</f>
        <v>916.31523592608335</v>
      </c>
      <c r="K198" s="98">
        <f>RES_hhdet_tesh!K48</f>
        <v>623.81137640884845</v>
      </c>
      <c r="L198" s="98">
        <f>RES_hhdet_tesh!L48</f>
        <v>857.77899764202937</v>
      </c>
      <c r="M198" s="98">
        <f>RES_hhdet_tesh!M48</f>
        <v>822.17237555822965</v>
      </c>
      <c r="N198" s="98">
        <f>RES_hhdet_tesh!N48</f>
        <v>1355.857733310055</v>
      </c>
      <c r="O198" s="98">
        <f>RES_hhdet_tesh!O48</f>
        <v>805.112469152617</v>
      </c>
      <c r="P198" s="98">
        <f>RES_hhdet_tesh!P48</f>
        <v>684.97616177811642</v>
      </c>
      <c r="Q198" s="98">
        <f>RES_hhdet_tesh!Q48</f>
        <v>992.16206247731145</v>
      </c>
      <c r="R198" s="98">
        <f>RES_hhdet_tesh!R48</f>
        <v>1247.6333584131341</v>
      </c>
      <c r="S198" s="98">
        <f>RES_hhdet_tesh!S48</f>
        <v>1373.7342087870518</v>
      </c>
      <c r="T198" s="98">
        <f>RES_hhdet_tesh!T48</f>
        <v>1063.5443923688795</v>
      </c>
      <c r="U198" s="98">
        <f>RES_hhdet_tesh!U48</f>
        <v>1531.8953951458757</v>
      </c>
      <c r="V198" s="98">
        <f>RES_hhdet_tesh!V48</f>
        <v>1406.117219821693</v>
      </c>
      <c r="W198" s="98">
        <f>RES_hhdet_tesh!W48</f>
        <v>1443.1178084479743</v>
      </c>
      <c r="DA198" s="63" t="s">
        <v>2454</v>
      </c>
    </row>
    <row r="199" spans="1:105" ht="12" customHeight="1" x14ac:dyDescent="0.25">
      <c r="A199" s="121" t="s">
        <v>55</v>
      </c>
      <c r="B199" s="122">
        <v>1041.8604725618754</v>
      </c>
      <c r="C199" s="122">
        <v>1032.7115102024004</v>
      </c>
      <c r="D199" s="122">
        <v>1053.8551717264775</v>
      </c>
      <c r="E199" s="122">
        <v>1061.9693260776269</v>
      </c>
      <c r="F199" s="122">
        <v>1092.966382452342</v>
      </c>
      <c r="G199" s="122">
        <v>1058.2745164194066</v>
      </c>
      <c r="H199" s="122">
        <v>1091.7480571403239</v>
      </c>
      <c r="I199" s="122">
        <v>1089.8340894928349</v>
      </c>
      <c r="J199" s="122">
        <v>1174.7852248017789</v>
      </c>
      <c r="K199" s="122">
        <v>1256.4532127289167</v>
      </c>
      <c r="L199" s="122">
        <v>1225.3746697265544</v>
      </c>
      <c r="M199" s="122">
        <v>1230.0785128629682</v>
      </c>
      <c r="N199" s="122">
        <v>1190.8276377754598</v>
      </c>
      <c r="O199" s="122">
        <v>1204.0536443852272</v>
      </c>
      <c r="P199" s="122">
        <v>1235.1848100568716</v>
      </c>
      <c r="Q199" s="122">
        <v>1272.7592488375346</v>
      </c>
      <c r="R199" s="122">
        <v>1337.8142108519303</v>
      </c>
      <c r="S199" s="122">
        <v>1315.436164802675</v>
      </c>
      <c r="T199" s="122">
        <v>1298.6735942314306</v>
      </c>
      <c r="U199" s="122">
        <v>1341.1791621109298</v>
      </c>
      <c r="V199" s="122">
        <v>1353.9346430451992</v>
      </c>
      <c r="W199" s="122">
        <v>1477.0567591255381</v>
      </c>
      <c r="DA199" s="130" t="s">
        <v>2455</v>
      </c>
    </row>
    <row r="200" spans="1:105" ht="12" customHeight="1" x14ac:dyDescent="0.25">
      <c r="A200" s="97" t="s">
        <v>138</v>
      </c>
      <c r="B200" s="98">
        <v>1044.4272218983174</v>
      </c>
      <c r="C200" s="98">
        <v>1045.8203721274153</v>
      </c>
      <c r="D200" s="98">
        <v>1039.8347426034049</v>
      </c>
      <c r="E200" s="98">
        <v>1086.1136627328297</v>
      </c>
      <c r="F200" s="98">
        <v>1093.035231987478</v>
      </c>
      <c r="G200" s="98">
        <v>1068.2270938373363</v>
      </c>
      <c r="H200" s="98">
        <v>1086.1510901168981</v>
      </c>
      <c r="I200" s="98">
        <v>1065.2328434604613</v>
      </c>
      <c r="J200" s="98">
        <v>1192.5814163181803</v>
      </c>
      <c r="K200" s="98">
        <v>1236.9039920944997</v>
      </c>
      <c r="L200" s="98">
        <v>1186.7531611069126</v>
      </c>
      <c r="M200" s="98">
        <v>1253.8170394018885</v>
      </c>
      <c r="N200" s="98">
        <v>1236.642872670375</v>
      </c>
      <c r="O200" s="98">
        <v>1106.5583107519608</v>
      </c>
      <c r="P200" s="98">
        <v>1194.3964073516586</v>
      </c>
      <c r="Q200" s="98">
        <v>1352.2850159514708</v>
      </c>
      <c r="R200" s="98">
        <v>1412.8694409467937</v>
      </c>
      <c r="S200" s="98">
        <v>1187.8944438331514</v>
      </c>
      <c r="T200" s="98">
        <v>1236.0030025977842</v>
      </c>
      <c r="U200" s="98">
        <v>1367.1409958794279</v>
      </c>
      <c r="V200" s="98">
        <v>1321.4796363087269</v>
      </c>
      <c r="W200" s="98">
        <v>1521.9548005693291</v>
      </c>
      <c r="DA200" s="63" t="s">
        <v>2456</v>
      </c>
    </row>
    <row r="201" spans="1:105" ht="12" customHeight="1" x14ac:dyDescent="0.25">
      <c r="A201" s="97" t="s">
        <v>137</v>
      </c>
      <c r="B201" s="98">
        <v>1044.4272218983172</v>
      </c>
      <c r="C201" s="98">
        <v>1045.8312905887512</v>
      </c>
      <c r="D201" s="98">
        <v>1039.8332512542911</v>
      </c>
      <c r="E201" s="98">
        <v>1086.1223007287006</v>
      </c>
      <c r="F201" s="98">
        <v>1093.0373177563235</v>
      </c>
      <c r="G201" s="98">
        <v>1068.2244926572912</v>
      </c>
      <c r="H201" s="98">
        <v>1086.1426294501964</v>
      </c>
      <c r="I201" s="98">
        <v>1065.2435678910263</v>
      </c>
      <c r="J201" s="98">
        <v>1192.5827562593981</v>
      </c>
      <c r="K201" s="98">
        <v>1236.9010364896039</v>
      </c>
      <c r="L201" s="98">
        <v>1186.7486847043351</v>
      </c>
      <c r="M201" s="98">
        <v>1253.8138932536947</v>
      </c>
      <c r="N201" s="98">
        <v>1236.6518072260767</v>
      </c>
      <c r="O201" s="98">
        <v>1106.494191247815</v>
      </c>
      <c r="P201" s="98">
        <v>1194.300278412541</v>
      </c>
      <c r="Q201" s="98">
        <v>1352.3910910522372</v>
      </c>
      <c r="R201" s="98">
        <v>1412.9209740466017</v>
      </c>
      <c r="S201" s="98">
        <v>1187.731448098506</v>
      </c>
      <c r="T201" s="98">
        <v>1235.912645550155</v>
      </c>
      <c r="U201" s="98">
        <v>1367.2717311807901</v>
      </c>
      <c r="V201" s="98">
        <v>1321.6935081353045</v>
      </c>
      <c r="W201" s="98">
        <v>1522.2118860420173</v>
      </c>
      <c r="DA201" s="63" t="s">
        <v>2457</v>
      </c>
    </row>
    <row r="202" spans="1:105" ht="12" customHeight="1" x14ac:dyDescent="0.25">
      <c r="A202" s="100" t="s">
        <v>216</v>
      </c>
      <c r="B202" s="101">
        <v>206.60275817947203</v>
      </c>
      <c r="C202" s="101">
        <v>205.75101616223293</v>
      </c>
      <c r="D202" s="101">
        <v>209.90475463794604</v>
      </c>
      <c r="E202" s="101">
        <v>212.61062532704361</v>
      </c>
      <c r="F202" s="101">
        <v>220.73238692534761</v>
      </c>
      <c r="G202" s="101">
        <v>244.45187008388481</v>
      </c>
      <c r="H202" s="101">
        <v>221.63849162389101</v>
      </c>
      <c r="I202" s="101">
        <v>217.6464848279561</v>
      </c>
      <c r="J202" s="101">
        <v>242.01055302015286</v>
      </c>
      <c r="K202" s="101">
        <v>250.86974130036637</v>
      </c>
      <c r="L202" s="101">
        <v>241.16418006841016</v>
      </c>
      <c r="M202" s="101">
        <v>253.29908883945848</v>
      </c>
      <c r="N202" s="101">
        <v>210.35091629659888</v>
      </c>
      <c r="O202" s="101">
        <v>202.71478627595582</v>
      </c>
      <c r="P202" s="101">
        <v>214.7485836327578</v>
      </c>
      <c r="Q202" s="101">
        <v>237.26465152774384</v>
      </c>
      <c r="R202" s="101">
        <v>288.86301119579673</v>
      </c>
      <c r="S202" s="101">
        <v>242.21043493892611</v>
      </c>
      <c r="T202" s="101">
        <v>244.29543400251086</v>
      </c>
      <c r="U202" s="101">
        <v>267.23251516514279</v>
      </c>
      <c r="V202" s="101">
        <v>250.00346345473795</v>
      </c>
      <c r="W202" s="101">
        <v>303.15753609905215</v>
      </c>
      <c r="DA202" s="131" t="s">
        <v>2458</v>
      </c>
    </row>
    <row r="203" spans="1:105" ht="12" customHeight="1" x14ac:dyDescent="0.25">
      <c r="A203" s="103" t="s">
        <v>52</v>
      </c>
      <c r="B203" s="104">
        <v>837.82446371884521</v>
      </c>
      <c r="C203" s="104">
        <v>840.08027442651837</v>
      </c>
      <c r="D203" s="104">
        <v>829.92849661634511</v>
      </c>
      <c r="E203" s="104">
        <v>873.51167540165704</v>
      </c>
      <c r="F203" s="104">
        <v>872.30493083097576</v>
      </c>
      <c r="G203" s="104">
        <v>823.77262257340635</v>
      </c>
      <c r="H203" s="104">
        <v>864.50413782630528</v>
      </c>
      <c r="I203" s="104">
        <v>847.59708306307027</v>
      </c>
      <c r="J203" s="104">
        <v>950.57220323924537</v>
      </c>
      <c r="K203" s="104">
        <v>986.03129518923777</v>
      </c>
      <c r="L203" s="104">
        <v>945.58450463592499</v>
      </c>
      <c r="M203" s="104">
        <v>1000.5148044142362</v>
      </c>
      <c r="N203" s="104">
        <v>1026.3008909294779</v>
      </c>
      <c r="O203" s="104">
        <v>903.77940497185932</v>
      </c>
      <c r="P203" s="104">
        <v>979.55169477978325</v>
      </c>
      <c r="Q203" s="104">
        <v>1115.1264395244934</v>
      </c>
      <c r="R203" s="104">
        <v>1124.0579628508051</v>
      </c>
      <c r="S203" s="104">
        <v>945.52101315958009</v>
      </c>
      <c r="T203" s="104">
        <v>991.61721154764427</v>
      </c>
      <c r="U203" s="104">
        <v>1100.0392160156471</v>
      </c>
      <c r="V203" s="104">
        <v>1071.6900446805664</v>
      </c>
      <c r="W203" s="104">
        <v>1219.0543499429652</v>
      </c>
      <c r="DA203" s="132" t="s">
        <v>2459</v>
      </c>
    </row>
    <row r="204" spans="1:105" ht="12" customHeight="1" x14ac:dyDescent="0.25">
      <c r="A204" s="106" t="s">
        <v>122</v>
      </c>
      <c r="B204" s="101">
        <v>1041.0036442267474</v>
      </c>
      <c r="C204" s="101">
        <v>1028.3670490634245</v>
      </c>
      <c r="D204" s="101">
        <v>1058.1261391346147</v>
      </c>
      <c r="E204" s="101">
        <v>1055.2789015240153</v>
      </c>
      <c r="F204" s="101">
        <v>1093.2387306628157</v>
      </c>
      <c r="G204" s="101">
        <v>1056.0758139724646</v>
      </c>
      <c r="H204" s="101">
        <v>1093.0031385083619</v>
      </c>
      <c r="I204" s="101">
        <v>1094.6167810818754</v>
      </c>
      <c r="J204" s="101">
        <v>1170.3817385125276</v>
      </c>
      <c r="K204" s="101">
        <v>1259.4901060811114</v>
      </c>
      <c r="L204" s="101">
        <v>1232.0470842765951</v>
      </c>
      <c r="M204" s="101">
        <v>1226.0674908037092</v>
      </c>
      <c r="N204" s="101">
        <v>1183.6421070199635</v>
      </c>
      <c r="O204" s="101">
        <v>1221.818731262593</v>
      </c>
      <c r="P204" s="101">
        <v>1242.6492363170664</v>
      </c>
      <c r="Q204" s="101">
        <v>1255.5511296970612</v>
      </c>
      <c r="R204" s="101">
        <v>1319.5836351306161</v>
      </c>
      <c r="S204" s="101">
        <v>1331.9738043000259</v>
      </c>
      <c r="T204" s="101">
        <v>1303.2094272515847</v>
      </c>
      <c r="U204" s="101">
        <v>1333.2242197299768</v>
      </c>
      <c r="V204" s="101">
        <v>1358.5516660454964</v>
      </c>
      <c r="W204" s="101">
        <v>1471.0085186738163</v>
      </c>
      <c r="DA204" s="131" t="s">
        <v>2460</v>
      </c>
    </row>
    <row r="205" spans="1:105" ht="12" customHeight="1" x14ac:dyDescent="0.25">
      <c r="A205" s="107" t="s">
        <v>121</v>
      </c>
      <c r="B205" s="104">
        <v>1041.0036442267474</v>
      </c>
      <c r="C205" s="104">
        <v>1028.6570227780574</v>
      </c>
      <c r="D205" s="104">
        <v>1057.9104598769479</v>
      </c>
      <c r="E205" s="104">
        <v>1055.2927566339306</v>
      </c>
      <c r="F205" s="104">
        <v>1092.7753942717229</v>
      </c>
      <c r="G205" s="104">
        <v>1055.8135030922747</v>
      </c>
      <c r="H205" s="104">
        <v>1093.0111953944065</v>
      </c>
      <c r="I205" s="104">
        <v>1095.3341985704394</v>
      </c>
      <c r="J205" s="104">
        <v>1171.5971629103021</v>
      </c>
      <c r="K205" s="104">
        <v>1260.3624457573117</v>
      </c>
      <c r="L205" s="104">
        <v>1232.4794346333158</v>
      </c>
      <c r="M205" s="104">
        <v>1225.6191898286913</v>
      </c>
      <c r="N205" s="104">
        <v>1182.1003791697474</v>
      </c>
      <c r="O205" s="104">
        <v>1219.8440557719032</v>
      </c>
      <c r="P205" s="104">
        <v>1241.5779582697944</v>
      </c>
      <c r="Q205" s="104">
        <v>1260.0091077829588</v>
      </c>
      <c r="R205" s="104">
        <v>1326.2698957029725</v>
      </c>
      <c r="S205" s="104">
        <v>1338.6856001980516</v>
      </c>
      <c r="T205" s="104">
        <v>1311.2591848448064</v>
      </c>
      <c r="U205" s="104">
        <v>1337.7852993771353</v>
      </c>
      <c r="V205" s="104">
        <v>1359.9028162844932</v>
      </c>
      <c r="W205" s="104">
        <v>1467.5139048701817</v>
      </c>
      <c r="DA205" s="132" t="s">
        <v>2461</v>
      </c>
    </row>
    <row r="206" spans="1:105" ht="12" customHeight="1" x14ac:dyDescent="0.25">
      <c r="A206" s="108" t="s">
        <v>53</v>
      </c>
      <c r="B206" s="98">
        <v>205.7583929854859</v>
      </c>
      <c r="C206" s="98">
        <v>201.52682746606334</v>
      </c>
      <c r="D206" s="98">
        <v>212.5502338246587</v>
      </c>
      <c r="E206" s="98">
        <v>205.08145966658208</v>
      </c>
      <c r="F206" s="98">
        <v>217.10725937857771</v>
      </c>
      <c r="G206" s="98">
        <v>237.95175180002957</v>
      </c>
      <c r="H206" s="98">
        <v>221.88797574155333</v>
      </c>
      <c r="I206" s="98">
        <v>225.21013013662315</v>
      </c>
      <c r="J206" s="98">
        <v>236.64103410215276</v>
      </c>
      <c r="K206" s="98">
        <v>256.83791943685156</v>
      </c>
      <c r="L206" s="98">
        <v>253.00856327717273</v>
      </c>
      <c r="M206" s="98">
        <v>246.0972025091431</v>
      </c>
      <c r="N206" s="98">
        <v>197.78376757604616</v>
      </c>
      <c r="O206" s="98">
        <v>222.77763963986186</v>
      </c>
      <c r="P206" s="98">
        <v>222.50086247499513</v>
      </c>
      <c r="Q206" s="98">
        <v>215.80412615308194</v>
      </c>
      <c r="R206" s="98">
        <v>265.82305384814731</v>
      </c>
      <c r="S206" s="98">
        <v>276.43538177023612</v>
      </c>
      <c r="T206" s="98">
        <v>263.66239783349715</v>
      </c>
      <c r="U206" s="98">
        <v>259.49046419368801</v>
      </c>
      <c r="V206" s="98">
        <v>259.93848979084669</v>
      </c>
      <c r="W206" s="98">
        <v>288.6649414650758</v>
      </c>
      <c r="DA206" s="63" t="s">
        <v>2462</v>
      </c>
    </row>
    <row r="207" spans="1:105" ht="12" customHeight="1" x14ac:dyDescent="0.25">
      <c r="A207" s="108" t="s">
        <v>52</v>
      </c>
      <c r="B207" s="98">
        <v>835.24525124126149</v>
      </c>
      <c r="C207" s="98">
        <v>827.13019531199382</v>
      </c>
      <c r="D207" s="98">
        <v>845.36022605228948</v>
      </c>
      <c r="E207" s="98">
        <v>850.21129696734863</v>
      </c>
      <c r="F207" s="98">
        <v>875.66813489314507</v>
      </c>
      <c r="G207" s="98">
        <v>817.86175129224534</v>
      </c>
      <c r="H207" s="98">
        <v>871.12321965285309</v>
      </c>
      <c r="I207" s="98">
        <v>870.12406843381666</v>
      </c>
      <c r="J207" s="98">
        <v>934.95612880814951</v>
      </c>
      <c r="K207" s="98">
        <v>1003.5245263204602</v>
      </c>
      <c r="L207" s="98">
        <v>979.47087135614299</v>
      </c>
      <c r="M207" s="98">
        <v>979.52198731954843</v>
      </c>
      <c r="N207" s="98">
        <v>984.3166115937014</v>
      </c>
      <c r="O207" s="98">
        <v>997.06641613204124</v>
      </c>
      <c r="P207" s="98">
        <v>1019.0770957947991</v>
      </c>
      <c r="Q207" s="98">
        <v>1044.2049816298768</v>
      </c>
      <c r="R207" s="98">
        <v>1060.4468418548252</v>
      </c>
      <c r="S207" s="98">
        <v>1062.2502184278153</v>
      </c>
      <c r="T207" s="98">
        <v>1047.5967870113093</v>
      </c>
      <c r="U207" s="98">
        <v>1078.294835183447</v>
      </c>
      <c r="V207" s="98">
        <v>1099.9643264936465</v>
      </c>
      <c r="W207" s="98">
        <v>1178.8489634051059</v>
      </c>
      <c r="DA207" s="63" t="s">
        <v>2463</v>
      </c>
    </row>
    <row r="208" spans="1:105" ht="12" customHeight="1" x14ac:dyDescent="0.25">
      <c r="A208" s="121" t="s">
        <v>54</v>
      </c>
      <c r="B208" s="122">
        <v>482.85111858843334</v>
      </c>
      <c r="C208" s="122">
        <v>470.69484532108669</v>
      </c>
      <c r="D208" s="122">
        <v>532.53586825936702</v>
      </c>
      <c r="E208" s="122">
        <v>516.05584255640906</v>
      </c>
      <c r="F208" s="122">
        <v>555.18329737769443</v>
      </c>
      <c r="G208" s="122">
        <v>543.25981091250924</v>
      </c>
      <c r="H208" s="122">
        <v>561.10655327814902</v>
      </c>
      <c r="I208" s="122">
        <v>536.12650757915139</v>
      </c>
      <c r="J208" s="122">
        <v>536.75859019776692</v>
      </c>
      <c r="K208" s="122">
        <v>565.27567909233687</v>
      </c>
      <c r="L208" s="122">
        <v>540.61754990006909</v>
      </c>
      <c r="M208" s="122">
        <v>513.10554708317375</v>
      </c>
      <c r="N208" s="122">
        <v>505.80651343607099</v>
      </c>
      <c r="O208" s="122">
        <v>554.24275421726361</v>
      </c>
      <c r="P208" s="122">
        <v>564.34851227816796</v>
      </c>
      <c r="Q208" s="122">
        <v>561.20002258362933</v>
      </c>
      <c r="R208" s="122">
        <v>593.82876712995676</v>
      </c>
      <c r="S208" s="122">
        <v>594.82471703582576</v>
      </c>
      <c r="T208" s="122">
        <v>615.53660083801299</v>
      </c>
      <c r="U208" s="122">
        <v>642.72897128638817</v>
      </c>
      <c r="V208" s="122">
        <v>743.41851669165828</v>
      </c>
      <c r="W208" s="122">
        <v>732.17693407171555</v>
      </c>
      <c r="DA208" s="130" t="s">
        <v>2464</v>
      </c>
    </row>
    <row r="209" spans="1:105" ht="12" customHeight="1" x14ac:dyDescent="0.25">
      <c r="A209" s="97" t="s">
        <v>50</v>
      </c>
      <c r="B209" s="98">
        <v>483.299599257701</v>
      </c>
      <c r="C209" s="98">
        <v>486.05190415620172</v>
      </c>
      <c r="D209" s="98">
        <v>516.10635768195527</v>
      </c>
      <c r="E209" s="98">
        <v>498.44065677242656</v>
      </c>
      <c r="F209" s="98">
        <v>570.02647810917301</v>
      </c>
      <c r="G209" s="98">
        <v>529.46475560723945</v>
      </c>
      <c r="H209" s="98">
        <v>531.52672953216961</v>
      </c>
      <c r="I209" s="98">
        <v>552.61897016816647</v>
      </c>
      <c r="J209" s="98">
        <v>558.41144870143205</v>
      </c>
      <c r="K209" s="98">
        <v>493.10090008532745</v>
      </c>
      <c r="L209" s="98">
        <v>612.99372178825797</v>
      </c>
      <c r="M209" s="98">
        <v>574.0037546126207</v>
      </c>
      <c r="N209" s="98">
        <v>180.31503215956155</v>
      </c>
      <c r="O209" s="98">
        <v>654.61442381703739</v>
      </c>
      <c r="P209" s="98">
        <v>636.47372302531608</v>
      </c>
      <c r="Q209" s="98">
        <v>558.61423864859864</v>
      </c>
      <c r="R209" s="98">
        <v>528.33860090394342</v>
      </c>
      <c r="S209" s="98">
        <v>529.44434270733814</v>
      </c>
      <c r="T209" s="98">
        <v>642.90930238208944</v>
      </c>
      <c r="U209" s="98">
        <v>669.81510222019563</v>
      </c>
      <c r="V209" s="98">
        <v>755.92301808481807</v>
      </c>
      <c r="W209" s="98">
        <v>736.91156302869422</v>
      </c>
      <c r="DA209" s="63" t="s">
        <v>2465</v>
      </c>
    </row>
    <row r="210" spans="1:105" ht="12" customHeight="1" x14ac:dyDescent="0.25">
      <c r="A210" s="109" t="s">
        <v>120</v>
      </c>
      <c r="B210" s="33">
        <v>482.83081016686293</v>
      </c>
      <c r="C210" s="33">
        <v>470.03191460835433</v>
      </c>
      <c r="D210" s="33">
        <v>533.18542892593337</v>
      </c>
      <c r="E210" s="33">
        <v>516.71320946697404</v>
      </c>
      <c r="F210" s="33">
        <v>554.65432424284143</v>
      </c>
      <c r="G210" s="33">
        <v>543.74654178825654</v>
      </c>
      <c r="H210" s="33">
        <v>562.17281750549841</v>
      </c>
      <c r="I210" s="33">
        <v>535.50897992155967</v>
      </c>
      <c r="J210" s="33">
        <v>535.90117434121817</v>
      </c>
      <c r="K210" s="33">
        <v>568.25419047110381</v>
      </c>
      <c r="L210" s="33">
        <v>537.50929315981</v>
      </c>
      <c r="M210" s="33">
        <v>510.34517293490393</v>
      </c>
      <c r="N210" s="33">
        <v>522.11937541415409</v>
      </c>
      <c r="O210" s="33">
        <v>547.30492012808918</v>
      </c>
      <c r="P210" s="33">
        <v>558.39475166898046</v>
      </c>
      <c r="Q210" s="33">
        <v>561.44223423701317</v>
      </c>
      <c r="R210" s="33">
        <v>600.81205262448611</v>
      </c>
      <c r="S210" s="33">
        <v>603.6638181230345</v>
      </c>
      <c r="T210" s="33">
        <v>610.50850951721657</v>
      </c>
      <c r="U210" s="33">
        <v>636.1975522265584</v>
      </c>
      <c r="V210" s="33">
        <v>739.70582119952371</v>
      </c>
      <c r="W210" s="33">
        <v>730.66927078674598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2714.8576854335793</v>
      </c>
      <c r="C212" s="117">
        <f t="shared" si="101"/>
        <v>2870.4421585547561</v>
      </c>
      <c r="D212" s="117">
        <f t="shared" si="101"/>
        <v>2947.4755707220652</v>
      </c>
      <c r="E212" s="117">
        <f t="shared" si="101"/>
        <v>3454.5277465531321</v>
      </c>
      <c r="F212" s="117">
        <f t="shared" si="101"/>
        <v>3228.7511749846562</v>
      </c>
      <c r="G212" s="117">
        <f t="shared" si="101"/>
        <v>3376.6101443622169</v>
      </c>
      <c r="H212" s="117">
        <f t="shared" si="101"/>
        <v>3355.8993982229335</v>
      </c>
      <c r="I212" s="117">
        <f t="shared" si="101"/>
        <v>3139.5295336675017</v>
      </c>
      <c r="J212" s="117">
        <f t="shared" si="101"/>
        <v>3109.7230721939659</v>
      </c>
      <c r="K212" s="117">
        <f t="shared" si="101"/>
        <v>2721.7830235249289</v>
      </c>
      <c r="L212" s="117">
        <f t="shared" si="101"/>
        <v>2526.6885419764139</v>
      </c>
      <c r="M212" s="117">
        <f t="shared" si="101"/>
        <v>3584.1598365864106</v>
      </c>
      <c r="N212" s="117">
        <f t="shared" si="101"/>
        <v>2843.013454474491</v>
      </c>
      <c r="O212" s="117">
        <f t="shared" si="101"/>
        <v>1431.2686671090055</v>
      </c>
      <c r="P212" s="117">
        <f t="shared" si="101"/>
        <v>1507.4742783564668</v>
      </c>
      <c r="Q212" s="117">
        <f t="shared" si="101"/>
        <v>2334.2731581238527</v>
      </c>
      <c r="R212" s="117">
        <f t="shared" ref="R212:V212" si="102">R213+R216+R218+R227</f>
        <v>2135.2476456865061</v>
      </c>
      <c r="S212" s="117">
        <f t="shared" si="102"/>
        <v>2171.7370225512313</v>
      </c>
      <c r="T212" s="117">
        <f t="shared" si="102"/>
        <v>1877.7686352579994</v>
      </c>
      <c r="U212" s="117">
        <f t="shared" si="102"/>
        <v>2073.6309842469268</v>
      </c>
      <c r="V212" s="117">
        <f t="shared" si="102"/>
        <v>2269.2665211744247</v>
      </c>
      <c r="W212" s="117">
        <f t="shared" ref="W212" si="103">W213+W216+W218+W227</f>
        <v>2055.693691887936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2559.5958693560751</v>
      </c>
      <c r="C213" s="122">
        <f t="shared" si="104"/>
        <v>2721.3139122725001</v>
      </c>
      <c r="D213" s="122">
        <f t="shared" si="104"/>
        <v>2807.1140934917225</v>
      </c>
      <c r="E213" s="122">
        <f t="shared" si="104"/>
        <v>3315.963164857214</v>
      </c>
      <c r="F213" s="122">
        <f t="shared" si="104"/>
        <v>3098.7224505792906</v>
      </c>
      <c r="G213" s="122">
        <f t="shared" si="104"/>
        <v>3255.4247741126487</v>
      </c>
      <c r="H213" s="122">
        <f t="shared" si="104"/>
        <v>3237.7492200599759</v>
      </c>
      <c r="I213" s="122">
        <f t="shared" si="104"/>
        <v>3027.9593390659302</v>
      </c>
      <c r="J213" s="122">
        <f t="shared" si="104"/>
        <v>2992.4752823574804</v>
      </c>
      <c r="K213" s="122">
        <f t="shared" si="104"/>
        <v>2608.3465846459903</v>
      </c>
      <c r="L213" s="122">
        <f t="shared" si="104"/>
        <v>2419.2383224978885</v>
      </c>
      <c r="M213" s="122">
        <f t="shared" si="104"/>
        <v>3472.4594305233923</v>
      </c>
      <c r="N213" s="122">
        <f t="shared" si="104"/>
        <v>2742.6315375780146</v>
      </c>
      <c r="O213" s="122">
        <f t="shared" si="104"/>
        <v>1336.365997517411</v>
      </c>
      <c r="P213" s="122">
        <f t="shared" si="104"/>
        <v>1405.8353459892251</v>
      </c>
      <c r="Q213" s="122">
        <f t="shared" si="104"/>
        <v>2216.528672571334</v>
      </c>
      <c r="R213" s="122">
        <f t="shared" ref="R213:V213" si="105">SUM(R214:R215)</f>
        <v>2011.5884008410196</v>
      </c>
      <c r="S213" s="122">
        <f t="shared" si="105"/>
        <v>2067.8095309833684</v>
      </c>
      <c r="T213" s="122">
        <f t="shared" si="105"/>
        <v>1758.675165236376</v>
      </c>
      <c r="U213" s="122">
        <f t="shared" si="105"/>
        <v>1937.9970857522642</v>
      </c>
      <c r="V213" s="122">
        <f t="shared" si="105"/>
        <v>2123.3312375728715</v>
      </c>
      <c r="W213" s="122">
        <f t="shared" ref="W213" si="106">SUM(W214:W215)</f>
        <v>1889.9656018719479</v>
      </c>
      <c r="DA213" s="130" t="s">
        <v>2618</v>
      </c>
    </row>
    <row r="214" spans="1:105" ht="12" customHeight="1" x14ac:dyDescent="0.25">
      <c r="A214" s="97" t="s">
        <v>216</v>
      </c>
      <c r="B214" s="98">
        <v>2559.5958693560751</v>
      </c>
      <c r="C214" s="98">
        <v>2721.3139122725001</v>
      </c>
      <c r="D214" s="98">
        <v>2807.1140934917225</v>
      </c>
      <c r="E214" s="98">
        <v>3315.963164857214</v>
      </c>
      <c r="F214" s="98">
        <v>3098.7224505792906</v>
      </c>
      <c r="G214" s="98">
        <v>3255.4247741126487</v>
      </c>
      <c r="H214" s="98">
        <v>3237.7492200599759</v>
      </c>
      <c r="I214" s="98">
        <v>3027.9593390659302</v>
      </c>
      <c r="J214" s="98">
        <v>2992.4752823574804</v>
      </c>
      <c r="K214" s="98">
        <v>2608.3465846459903</v>
      </c>
      <c r="L214" s="98">
        <v>2419.2383224978885</v>
      </c>
      <c r="M214" s="98">
        <v>3472.4594305233923</v>
      </c>
      <c r="N214" s="98">
        <v>2742.6315375780146</v>
      </c>
      <c r="O214" s="98">
        <v>1336.365997517411</v>
      </c>
      <c r="P214" s="98">
        <v>1405.8353459892251</v>
      </c>
      <c r="Q214" s="98">
        <v>2216.528672571334</v>
      </c>
      <c r="R214" s="98">
        <v>2011.5884008410196</v>
      </c>
      <c r="S214" s="98">
        <v>2067.8095309833684</v>
      </c>
      <c r="T214" s="98">
        <v>1758.675165236376</v>
      </c>
      <c r="U214" s="98">
        <v>1937.9970857522642</v>
      </c>
      <c r="V214" s="98">
        <v>2123.3312375728715</v>
      </c>
      <c r="W214" s="98">
        <v>1889.9656018719479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147.11649673343464</v>
      </c>
      <c r="C218" s="122">
        <v>141.31515508248404</v>
      </c>
      <c r="D218" s="122">
        <v>132.74737283884622</v>
      </c>
      <c r="E218" s="122">
        <v>131.62289111741214</v>
      </c>
      <c r="F218" s="122">
        <v>122.45446215106915</v>
      </c>
      <c r="G218" s="122">
        <v>114.23780601384017</v>
      </c>
      <c r="H218" s="122">
        <v>111.05446751443198</v>
      </c>
      <c r="I218" s="122">
        <v>103.93159318563812</v>
      </c>
      <c r="J218" s="122">
        <v>109.10934127613237</v>
      </c>
      <c r="K218" s="122">
        <v>105.96782291423472</v>
      </c>
      <c r="L218" s="122">
        <v>97.814144359033193</v>
      </c>
      <c r="M218" s="122">
        <v>102.20905506973563</v>
      </c>
      <c r="N218" s="122">
        <v>97.104044732077483</v>
      </c>
      <c r="O218" s="122">
        <v>78.799106608748986</v>
      </c>
      <c r="P218" s="122">
        <v>83.178234697062834</v>
      </c>
      <c r="Q218" s="122">
        <v>99.549473576042743</v>
      </c>
      <c r="R218" s="122">
        <v>104.3124556481319</v>
      </c>
      <c r="S218" s="122">
        <v>80.027611476400082</v>
      </c>
      <c r="T218" s="122">
        <v>81.438296212485923</v>
      </c>
      <c r="U218" s="122">
        <v>86.792703744786394</v>
      </c>
      <c r="V218" s="122">
        <v>81.349017589793235</v>
      </c>
      <c r="W218" s="122">
        <v>99.53172493339251</v>
      </c>
      <c r="DA218" s="130" t="s">
        <v>2623</v>
      </c>
    </row>
    <row r="219" spans="1:105" ht="12" customHeight="1" x14ac:dyDescent="0.25">
      <c r="A219" s="97" t="s">
        <v>138</v>
      </c>
      <c r="B219" s="98">
        <v>594.13640956211771</v>
      </c>
      <c r="C219" s="98">
        <v>593.68712081218007</v>
      </c>
      <c r="D219" s="98">
        <v>589.23425396486687</v>
      </c>
      <c r="E219" s="98">
        <v>614.00879535079366</v>
      </c>
      <c r="F219" s="98">
        <v>616.80498195991254</v>
      </c>
      <c r="G219" s="98">
        <v>601.59583237639868</v>
      </c>
      <c r="H219" s="98">
        <v>610.48731973854228</v>
      </c>
      <c r="I219" s="98">
        <v>597.13159889410156</v>
      </c>
      <c r="J219" s="98">
        <v>663.28246945178091</v>
      </c>
      <c r="K219" s="98">
        <v>682.59918957346088</v>
      </c>
      <c r="L219" s="98">
        <v>647.30209337102747</v>
      </c>
      <c r="M219" s="98">
        <v>671.34278119713349</v>
      </c>
      <c r="N219" s="98">
        <v>642.87135103917512</v>
      </c>
      <c r="O219" s="98">
        <v>555.99999382514807</v>
      </c>
      <c r="P219" s="98">
        <v>597.00165959419576</v>
      </c>
      <c r="Q219" s="98">
        <v>672.49132266119318</v>
      </c>
      <c r="R219" s="98">
        <v>694.79654508136923</v>
      </c>
      <c r="S219" s="98">
        <v>563.78797866126649</v>
      </c>
      <c r="T219" s="98">
        <v>568.63171603614205</v>
      </c>
      <c r="U219" s="98">
        <v>603.67470862858454</v>
      </c>
      <c r="V219" s="98">
        <v>556.40691277876351</v>
      </c>
      <c r="W219" s="98">
        <v>620.96562412288961</v>
      </c>
      <c r="DA219" s="63" t="s">
        <v>2624</v>
      </c>
    </row>
    <row r="220" spans="1:105" ht="12" customHeight="1" x14ac:dyDescent="0.25">
      <c r="A220" s="97" t="s">
        <v>137</v>
      </c>
      <c r="B220" s="98">
        <v>117.52874530335882</v>
      </c>
      <c r="C220" s="98">
        <v>116.65575290354278</v>
      </c>
      <c r="D220" s="98">
        <v>118.98591652831085</v>
      </c>
      <c r="E220" s="98">
        <v>120.07090763025774</v>
      </c>
      <c r="F220" s="98">
        <v>124.5780339595139</v>
      </c>
      <c r="G220" s="98">
        <v>137.85906045923329</v>
      </c>
      <c r="H220" s="98">
        <v>124.87800392477624</v>
      </c>
      <c r="I220" s="98">
        <v>121.72462380214564</v>
      </c>
      <c r="J220" s="98">
        <v>133.21192818772886</v>
      </c>
      <c r="K220" s="98">
        <v>137.40983360957594</v>
      </c>
      <c r="L220" s="98">
        <v>130.70057036169973</v>
      </c>
      <c r="M220" s="98">
        <v>134.87229610882054</v>
      </c>
      <c r="N220" s="98">
        <v>108.97746457002995</v>
      </c>
      <c r="O220" s="98">
        <v>103.67070733623144</v>
      </c>
      <c r="P220" s="98">
        <v>109.78395941937885</v>
      </c>
      <c r="Q220" s="98">
        <v>118.43371780989128</v>
      </c>
      <c r="R220" s="98">
        <v>144.00904668552531</v>
      </c>
      <c r="S220" s="98">
        <v>120.22376920566947</v>
      </c>
      <c r="T220" s="98">
        <v>114.333832984517</v>
      </c>
      <c r="U220" s="98">
        <v>116.21272315635153</v>
      </c>
      <c r="V220" s="98">
        <v>103.11218911565905</v>
      </c>
      <c r="W220" s="98">
        <v>121.08788780668056</v>
      </c>
      <c r="DA220" s="63" t="s">
        <v>2625</v>
      </c>
    </row>
    <row r="221" spans="1:105" ht="12" customHeight="1" x14ac:dyDescent="0.25">
      <c r="A221" s="100" t="s">
        <v>216</v>
      </c>
      <c r="B221" s="101">
        <v>117.52874530335882</v>
      </c>
      <c r="C221" s="101">
        <v>116.65575290354278</v>
      </c>
      <c r="D221" s="101">
        <v>118.98591652831085</v>
      </c>
      <c r="E221" s="101">
        <v>120.07090763025774</v>
      </c>
      <c r="F221" s="101">
        <v>124.5780339595139</v>
      </c>
      <c r="G221" s="101">
        <v>137.85906045923329</v>
      </c>
      <c r="H221" s="101">
        <v>124.87800392477624</v>
      </c>
      <c r="I221" s="101">
        <v>121.72462380214564</v>
      </c>
      <c r="J221" s="101">
        <v>133.21192818772886</v>
      </c>
      <c r="K221" s="101">
        <v>137.40983360957594</v>
      </c>
      <c r="L221" s="101">
        <v>130.70057036169973</v>
      </c>
      <c r="M221" s="101">
        <v>134.87229610882054</v>
      </c>
      <c r="N221" s="101">
        <v>108.97746457002995</v>
      </c>
      <c r="O221" s="101">
        <v>103.67070733623144</v>
      </c>
      <c r="P221" s="101">
        <v>109.78395941937885</v>
      </c>
      <c r="Q221" s="101">
        <v>118.43371780989128</v>
      </c>
      <c r="R221" s="101">
        <v>144.00904668552531</v>
      </c>
      <c r="S221" s="101">
        <v>120.22376920566947</v>
      </c>
      <c r="T221" s="101">
        <v>114.333832984517</v>
      </c>
      <c r="U221" s="101">
        <v>116.21272315635153</v>
      </c>
      <c r="V221" s="101">
        <v>103.11218911565905</v>
      </c>
      <c r="W221" s="101">
        <v>121.08788780668056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8.1453193440693568</v>
      </c>
      <c r="C227" s="122">
        <v>7.8130911997718639</v>
      </c>
      <c r="D227" s="122">
        <v>7.6141043914961379</v>
      </c>
      <c r="E227" s="122">
        <v>6.9416905785062015</v>
      </c>
      <c r="F227" s="122">
        <v>7.5742622542964826</v>
      </c>
      <c r="G227" s="122">
        <v>6.9475642357277856</v>
      </c>
      <c r="H227" s="122">
        <v>7.0957106485256585</v>
      </c>
      <c r="I227" s="122">
        <v>7.6386014159331967</v>
      </c>
      <c r="J227" s="122">
        <v>8.1384485603529324</v>
      </c>
      <c r="K227" s="122">
        <v>7.4686159647038153</v>
      </c>
      <c r="L227" s="122">
        <v>9.6360751194922667</v>
      </c>
      <c r="M227" s="122">
        <v>9.4913509932826727</v>
      </c>
      <c r="N227" s="122">
        <v>3.2778721643991808</v>
      </c>
      <c r="O227" s="122">
        <v>16.103562982845531</v>
      </c>
      <c r="P227" s="122">
        <v>18.460697670178931</v>
      </c>
      <c r="Q227" s="122">
        <v>18.195011976476064</v>
      </c>
      <c r="R227" s="122">
        <v>19.346789197354521</v>
      </c>
      <c r="S227" s="122">
        <v>23.899880091462602</v>
      </c>
      <c r="T227" s="122">
        <v>37.655173809137629</v>
      </c>
      <c r="U227" s="122">
        <v>48.841194749876209</v>
      </c>
      <c r="V227" s="122">
        <v>64.58626601176006</v>
      </c>
      <c r="W227" s="122">
        <v>66.196365082595648</v>
      </c>
      <c r="DA227" s="130" t="s">
        <v>2632</v>
      </c>
    </row>
    <row r="228" spans="1:105" ht="12" customHeight="1" x14ac:dyDescent="0.25">
      <c r="A228" s="97" t="s">
        <v>50</v>
      </c>
      <c r="B228" s="98">
        <v>188.02233529872828</v>
      </c>
      <c r="C228" s="98">
        <v>188.80651771409697</v>
      </c>
      <c r="D228" s="98">
        <v>200.19967041550098</v>
      </c>
      <c r="E228" s="98">
        <v>192.95526569167427</v>
      </c>
      <c r="F228" s="98">
        <v>220.11084708366479</v>
      </c>
      <c r="G228" s="98">
        <v>203.8572686419416</v>
      </c>
      <c r="H228" s="98">
        <v>203.94173150548002</v>
      </c>
      <c r="I228" s="98">
        <v>211.64460266287517</v>
      </c>
      <c r="J228" s="98">
        <v>213.66377652198713</v>
      </c>
      <c r="K228" s="98">
        <v>188.44684239802788</v>
      </c>
      <c r="L228" s="98">
        <v>234.01336678355443</v>
      </c>
      <c r="M228" s="98">
        <v>218.88552420203712</v>
      </c>
      <c r="N228" s="98">
        <v>68.681445593682639</v>
      </c>
      <c r="O228" s="98">
        <v>249.07850621699149</v>
      </c>
      <c r="P228" s="98">
        <v>242.09778982103811</v>
      </c>
      <c r="Q228" s="98">
        <v>212.4398759588253</v>
      </c>
      <c r="R228" s="98">
        <v>200.7835128522797</v>
      </c>
      <c r="S228" s="98">
        <v>200.68065127723884</v>
      </c>
      <c r="T228" s="98">
        <v>242.64823549136037</v>
      </c>
      <c r="U228" s="98">
        <v>251.38814263982084</v>
      </c>
      <c r="V228" s="98">
        <v>282.11529715206245</v>
      </c>
      <c r="W228" s="98">
        <v>274.07781320922527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145.59624907710776</v>
      </c>
      <c r="C231" s="118">
        <f t="shared" si="108"/>
        <v>152.61184416809081</v>
      </c>
      <c r="D231" s="118">
        <f t="shared" si="108"/>
        <v>156.64265747422559</v>
      </c>
      <c r="E231" s="118">
        <f t="shared" si="108"/>
        <v>179.72185392208715</v>
      </c>
      <c r="F231" s="118">
        <f t="shared" si="108"/>
        <v>168.7996750399839</v>
      </c>
      <c r="G231" s="118">
        <f t="shared" si="108"/>
        <v>174.66167617922252</v>
      </c>
      <c r="H231" s="118">
        <f t="shared" si="108"/>
        <v>174.22854709570922</v>
      </c>
      <c r="I231" s="118">
        <f t="shared" si="108"/>
        <v>164.65752375431356</v>
      </c>
      <c r="J231" s="118">
        <f t="shared" si="108"/>
        <v>163.02327344289216</v>
      </c>
      <c r="K231" s="118">
        <f t="shared" si="108"/>
        <v>145.30474853422913</v>
      </c>
      <c r="L231" s="118">
        <f t="shared" si="108"/>
        <v>136.03865314446739</v>
      </c>
      <c r="M231" s="118">
        <f t="shared" si="108"/>
        <v>179.79739006661035</v>
      </c>
      <c r="N231" s="118">
        <f t="shared" si="108"/>
        <v>148.23235036501876</v>
      </c>
      <c r="O231" s="118">
        <f t="shared" si="108"/>
        <v>85.818666006807177</v>
      </c>
      <c r="P231" s="118">
        <f t="shared" si="108"/>
        <v>88.102372359096847</v>
      </c>
      <c r="Q231" s="118">
        <f t="shared" si="108"/>
        <v>122.89498688884363</v>
      </c>
      <c r="R231" s="118">
        <f t="shared" ref="R231:V231" si="109">R232+R235+R237+R246</f>
        <v>115.71074117618065</v>
      </c>
      <c r="S231" s="118">
        <f t="shared" si="109"/>
        <v>116.62593601127293</v>
      </c>
      <c r="T231" s="118">
        <f t="shared" si="109"/>
        <v>101.81974362545466</v>
      </c>
      <c r="U231" s="118">
        <f t="shared" si="109"/>
        <v>110.43902249656966</v>
      </c>
      <c r="V231" s="118">
        <f t="shared" si="109"/>
        <v>117.92143161563229</v>
      </c>
      <c r="W231" s="118">
        <f t="shared" ref="W231" si="110">W232+W235+W237+W246</f>
        <v>109.06107061178815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116.04431326752557</v>
      </c>
      <c r="C232" s="123">
        <f t="shared" si="111"/>
        <v>123.01919332496922</v>
      </c>
      <c r="D232" s="123">
        <f t="shared" si="111"/>
        <v>126.52580220385546</v>
      </c>
      <c r="E232" s="123">
        <f t="shared" si="111"/>
        <v>148.9141280512257</v>
      </c>
      <c r="F232" s="123">
        <f t="shared" si="111"/>
        <v>138.48469426015291</v>
      </c>
      <c r="G232" s="123">
        <f t="shared" si="111"/>
        <v>145.00654182539606</v>
      </c>
      <c r="H232" s="123">
        <f t="shared" si="111"/>
        <v>143.59853152015589</v>
      </c>
      <c r="I232" s="123">
        <f t="shared" si="111"/>
        <v>133.53929620507554</v>
      </c>
      <c r="J232" s="123">
        <f t="shared" si="111"/>
        <v>131.15152408803041</v>
      </c>
      <c r="K232" s="123">
        <f t="shared" si="111"/>
        <v>113.62552513079746</v>
      </c>
      <c r="L232" s="123">
        <f t="shared" si="111"/>
        <v>104.71925438259544</v>
      </c>
      <c r="M232" s="123">
        <f t="shared" si="111"/>
        <v>149.37235455059994</v>
      </c>
      <c r="N232" s="123">
        <f t="shared" si="111"/>
        <v>117.13449591722069</v>
      </c>
      <c r="O232" s="123">
        <f t="shared" si="111"/>
        <v>56.64279390303907</v>
      </c>
      <c r="P232" s="123">
        <f t="shared" si="111"/>
        <v>59.135505747030692</v>
      </c>
      <c r="Q232" s="123">
        <f t="shared" si="111"/>
        <v>92.541991330127431</v>
      </c>
      <c r="R232" s="123">
        <f t="shared" ref="R232:V232" si="112">SUM(R233:R234)</f>
        <v>83.436956051318688</v>
      </c>
      <c r="S232" s="123">
        <f t="shared" si="112"/>
        <v>85.270369548058753</v>
      </c>
      <c r="T232" s="123">
        <f t="shared" si="112"/>
        <v>72.05645119973795</v>
      </c>
      <c r="U232" s="123">
        <f t="shared" si="112"/>
        <v>78.918281686291394</v>
      </c>
      <c r="V232" s="123">
        <f t="shared" si="112"/>
        <v>85.959194410282251</v>
      </c>
      <c r="W232" s="123">
        <f t="shared" ref="W232" si="113">SUM(W233:W234)</f>
        <v>75.996489308001273</v>
      </c>
      <c r="DA232" s="130" t="s">
        <v>2786</v>
      </c>
    </row>
    <row r="233" spans="1:105" ht="12" customHeight="1" x14ac:dyDescent="0.25">
      <c r="A233" s="97" t="s">
        <v>216</v>
      </c>
      <c r="B233" s="99">
        <v>114.89534557397111</v>
      </c>
      <c r="C233" s="99">
        <v>121.83675355502105</v>
      </c>
      <c r="D233" s="99">
        <v>125.25780649185771</v>
      </c>
      <c r="E233" s="99">
        <v>147.4885726795516</v>
      </c>
      <c r="F233" s="99">
        <v>137.05348773219725</v>
      </c>
      <c r="G233" s="99">
        <v>143.51404994655982</v>
      </c>
      <c r="H233" s="99">
        <v>142.14462320991223</v>
      </c>
      <c r="I233" s="99">
        <v>132.25745164074686</v>
      </c>
      <c r="J233" s="99">
        <v>129.87013202670116</v>
      </c>
      <c r="K233" s="99">
        <v>112.4418861435536</v>
      </c>
      <c r="L233" s="99">
        <v>103.67005512306315</v>
      </c>
      <c r="M233" s="99">
        <v>147.8510023578211</v>
      </c>
      <c r="N233" s="99">
        <v>116.04328570943093</v>
      </c>
      <c r="O233" s="99">
        <v>56.043701333354363</v>
      </c>
      <c r="P233" s="99">
        <v>58.484925119599581</v>
      </c>
      <c r="Q233" s="99">
        <v>91.57491229116512</v>
      </c>
      <c r="R233" s="99">
        <v>82.558890166293764</v>
      </c>
      <c r="S233" s="99">
        <v>84.351436401653359</v>
      </c>
      <c r="T233" s="99">
        <v>71.263459509252627</v>
      </c>
      <c r="U233" s="99">
        <v>78.023638847522903</v>
      </c>
      <c r="V233" s="99">
        <v>84.958052721285625</v>
      </c>
      <c r="W233" s="99">
        <v>75.098907697523472</v>
      </c>
      <c r="DA233" s="63" t="s">
        <v>2787</v>
      </c>
    </row>
    <row r="234" spans="1:105" ht="12" customHeight="1" x14ac:dyDescent="0.25">
      <c r="A234" s="97" t="s">
        <v>53</v>
      </c>
      <c r="B234" s="99">
        <v>1.1489676935544506</v>
      </c>
      <c r="C234" s="99">
        <v>1.1824397699481812</v>
      </c>
      <c r="D234" s="99">
        <v>1.267995711997761</v>
      </c>
      <c r="E234" s="99">
        <v>1.4255553716741169</v>
      </c>
      <c r="F234" s="99">
        <v>1.4312065279556585</v>
      </c>
      <c r="G234" s="99">
        <v>1.4924918788362385</v>
      </c>
      <c r="H234" s="99">
        <v>1.4539083102436641</v>
      </c>
      <c r="I234" s="99">
        <v>1.2818445643286918</v>
      </c>
      <c r="J234" s="99">
        <v>1.281392061329258</v>
      </c>
      <c r="K234" s="99">
        <v>1.1836389872438515</v>
      </c>
      <c r="L234" s="99">
        <v>1.0491992595322828</v>
      </c>
      <c r="M234" s="99">
        <v>1.5213521927788429</v>
      </c>
      <c r="N234" s="99">
        <v>1.0912102077897576</v>
      </c>
      <c r="O234" s="99">
        <v>0.59909256968471059</v>
      </c>
      <c r="P234" s="99">
        <v>0.65058062743110934</v>
      </c>
      <c r="Q234" s="99">
        <v>0.96707903896230807</v>
      </c>
      <c r="R234" s="99">
        <v>0.87806588502492933</v>
      </c>
      <c r="S234" s="99">
        <v>0.9189331464053897</v>
      </c>
      <c r="T234" s="99">
        <v>0.79299169048531781</v>
      </c>
      <c r="U234" s="99">
        <v>0.89464283876849326</v>
      </c>
      <c r="V234" s="99">
        <v>1.0011416889966296</v>
      </c>
      <c r="W234" s="99">
        <v>0.89758161047780338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2.4144711029616825</v>
      </c>
      <c r="C235" s="123">
        <f t="shared" si="114"/>
        <v>3.0985203865342403</v>
      </c>
      <c r="D235" s="123">
        <f t="shared" si="114"/>
        <v>2.5208670263409831</v>
      </c>
      <c r="E235" s="123">
        <f t="shared" si="114"/>
        <v>3.6162578053304255</v>
      </c>
      <c r="F235" s="123">
        <f t="shared" si="114"/>
        <v>2.2903053828631643</v>
      </c>
      <c r="G235" s="123">
        <f t="shared" si="114"/>
        <v>2.564492666267606</v>
      </c>
      <c r="H235" s="123">
        <f t="shared" si="114"/>
        <v>3.1155771957272127</v>
      </c>
      <c r="I235" s="123">
        <f t="shared" si="114"/>
        <v>4.485876127726498</v>
      </c>
      <c r="J235" s="123">
        <f t="shared" si="114"/>
        <v>4.3091575608183783</v>
      </c>
      <c r="K235" s="123">
        <f t="shared" si="114"/>
        <v>2.8332280441367406</v>
      </c>
      <c r="L235" s="123">
        <f t="shared" si="114"/>
        <v>3.7610434183076675</v>
      </c>
      <c r="M235" s="123">
        <f t="shared" si="114"/>
        <v>3.4672857936114867</v>
      </c>
      <c r="N235" s="123">
        <f t="shared" si="114"/>
        <v>5.4776368351107987</v>
      </c>
      <c r="O235" s="123">
        <f t="shared" si="114"/>
        <v>3.0774850803724294</v>
      </c>
      <c r="P235" s="123">
        <f t="shared" si="114"/>
        <v>2.5002408022438423</v>
      </c>
      <c r="Q235" s="123">
        <f t="shared" si="114"/>
        <v>3.4992640823117185</v>
      </c>
      <c r="R235" s="123">
        <f t="shared" si="114"/>
        <v>4.2736920813331842</v>
      </c>
      <c r="S235" s="123">
        <f t="shared" si="114"/>
        <v>4.5146106702016153</v>
      </c>
      <c r="T235" s="123">
        <f t="shared" si="114"/>
        <v>3.3530051971131365</v>
      </c>
      <c r="U235" s="123">
        <f t="shared" si="114"/>
        <v>4.6624581913545402</v>
      </c>
      <c r="V235" s="123">
        <f t="shared" si="114"/>
        <v>4.1417767655134137</v>
      </c>
      <c r="W235" s="123">
        <f t="shared" si="114"/>
        <v>4.1374062924234547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2.4144711029616825</v>
      </c>
      <c r="C236" s="99">
        <f>RES_hhdet_fecs!C48</f>
        <v>3.0985203865342403</v>
      </c>
      <c r="D236" s="99">
        <f>RES_hhdet_fecs!D48</f>
        <v>2.5208670263409831</v>
      </c>
      <c r="E236" s="99">
        <f>RES_hhdet_fecs!E48</f>
        <v>3.6162578053304255</v>
      </c>
      <c r="F236" s="99">
        <f>RES_hhdet_fecs!F48</f>
        <v>2.2903053828631643</v>
      </c>
      <c r="G236" s="99">
        <f>RES_hhdet_fecs!G48</f>
        <v>2.564492666267606</v>
      </c>
      <c r="H236" s="99">
        <f>RES_hhdet_fecs!H48</f>
        <v>3.1155771957272127</v>
      </c>
      <c r="I236" s="99">
        <f>RES_hhdet_fecs!I48</f>
        <v>4.485876127726498</v>
      </c>
      <c r="J236" s="99">
        <f>RES_hhdet_fecs!J48</f>
        <v>4.3091575608183783</v>
      </c>
      <c r="K236" s="99">
        <f>RES_hhdet_fecs!K48</f>
        <v>2.8332280441367406</v>
      </c>
      <c r="L236" s="99">
        <f>RES_hhdet_fecs!L48</f>
        <v>3.7610434183076675</v>
      </c>
      <c r="M236" s="99">
        <f>RES_hhdet_fecs!M48</f>
        <v>3.4672857936114867</v>
      </c>
      <c r="N236" s="99">
        <f>RES_hhdet_fecs!N48</f>
        <v>5.4776368351107987</v>
      </c>
      <c r="O236" s="99">
        <f>RES_hhdet_fecs!O48</f>
        <v>3.0774850803724294</v>
      </c>
      <c r="P236" s="99">
        <f>RES_hhdet_fecs!P48</f>
        <v>2.5002408022438423</v>
      </c>
      <c r="Q236" s="99">
        <f>RES_hhdet_fecs!Q48</f>
        <v>3.4992640823117185</v>
      </c>
      <c r="R236" s="99">
        <f>RES_hhdet_fecs!R48</f>
        <v>4.2736920813331842</v>
      </c>
      <c r="S236" s="99">
        <f>RES_hhdet_fecs!S48</f>
        <v>4.5146106702016153</v>
      </c>
      <c r="T236" s="99">
        <f>RES_hhdet_fecs!T48</f>
        <v>3.3530051971131365</v>
      </c>
      <c r="U236" s="99">
        <f>RES_hhdet_fecs!U48</f>
        <v>4.6624581913545402</v>
      </c>
      <c r="V236" s="99">
        <f>RES_hhdet_fecs!V48</f>
        <v>4.1417767655134137</v>
      </c>
      <c r="W236" s="99">
        <f>RES_hhdet_fecs!W48</f>
        <v>4.1374062924234547</v>
      </c>
      <c r="DA236" s="63" t="s">
        <v>2790</v>
      </c>
    </row>
    <row r="237" spans="1:105" ht="12" customHeight="1" x14ac:dyDescent="0.25">
      <c r="A237" s="121" t="s">
        <v>55</v>
      </c>
      <c r="B237" s="123">
        <v>19.210859996537991</v>
      </c>
      <c r="C237" s="123">
        <v>18.813419604051308</v>
      </c>
      <c r="D237" s="123">
        <v>18.977790647236926</v>
      </c>
      <c r="E237" s="123">
        <v>18.901715131612342</v>
      </c>
      <c r="F237" s="123">
        <v>19.189609484892099</v>
      </c>
      <c r="G237" s="123">
        <v>18.511917227468693</v>
      </c>
      <c r="H237" s="123">
        <v>18.730704982680809</v>
      </c>
      <c r="I237" s="123">
        <v>18.292820273711918</v>
      </c>
      <c r="J237" s="123">
        <v>19.274117504126998</v>
      </c>
      <c r="K237" s="123">
        <v>20.209032845192137</v>
      </c>
      <c r="L237" s="123">
        <v>19.340416301258465</v>
      </c>
      <c r="M237" s="123">
        <v>19.224038864986202</v>
      </c>
      <c r="N237" s="123">
        <v>18.135371779854079</v>
      </c>
      <c r="O237" s="123">
        <v>17.864315979230334</v>
      </c>
      <c r="P237" s="123">
        <v>18.150046939566511</v>
      </c>
      <c r="Q237" s="123">
        <v>18.668210408406747</v>
      </c>
      <c r="R237" s="123">
        <v>19.450155867561953</v>
      </c>
      <c r="S237" s="123">
        <v>18.366627230737436</v>
      </c>
      <c r="T237" s="123">
        <v>17.644602531512223</v>
      </c>
      <c r="U237" s="123">
        <v>17.777857373780591</v>
      </c>
      <c r="V237" s="123">
        <v>17.431210892646785</v>
      </c>
      <c r="W237" s="123">
        <v>18.837629292400312</v>
      </c>
      <c r="DA237" s="130" t="s">
        <v>2791</v>
      </c>
    </row>
    <row r="238" spans="1:105" ht="12" customHeight="1" x14ac:dyDescent="0.25">
      <c r="A238" s="97" t="s">
        <v>138</v>
      </c>
      <c r="B238" s="99">
        <v>26.66964301356338</v>
      </c>
      <c r="C238" s="99">
        <v>26.580142445521915</v>
      </c>
      <c r="D238" s="99">
        <v>26.292550891545403</v>
      </c>
      <c r="E238" s="99">
        <v>27.310098555596877</v>
      </c>
      <c r="F238" s="99">
        <v>27.280685952495542</v>
      </c>
      <c r="G238" s="99">
        <v>26.521102567588056</v>
      </c>
      <c r="H238" s="99">
        <v>26.80179474711041</v>
      </c>
      <c r="I238" s="99">
        <v>26.081956433490575</v>
      </c>
      <c r="J238" s="99">
        <v>28.785728786650957</v>
      </c>
      <c r="K238" s="99">
        <v>29.425821249179613</v>
      </c>
      <c r="L238" s="99">
        <v>27.738417946257194</v>
      </c>
      <c r="M238" s="99">
        <v>28.584553718089836</v>
      </c>
      <c r="N238" s="99">
        <v>27.200483492188692</v>
      </c>
      <c r="O238" s="99">
        <v>23.317188295100642</v>
      </c>
      <c r="P238" s="99">
        <v>24.836192557866465</v>
      </c>
      <c r="Q238" s="99">
        <v>27.783684755057674</v>
      </c>
      <c r="R238" s="99">
        <v>28.515590778566317</v>
      </c>
      <c r="S238" s="99">
        <v>22.99840730661813</v>
      </c>
      <c r="T238" s="99">
        <v>23.041584979663916</v>
      </c>
      <c r="U238" s="99">
        <v>24.303905198669245</v>
      </c>
      <c r="V238" s="99">
        <v>22.262776053905082</v>
      </c>
      <c r="W238" s="99">
        <v>24.674438541712437</v>
      </c>
      <c r="DA238" s="63" t="s">
        <v>2792</v>
      </c>
    </row>
    <row r="239" spans="1:105" ht="12" customHeight="1" x14ac:dyDescent="0.25">
      <c r="A239" s="97" t="s">
        <v>137</v>
      </c>
      <c r="B239" s="99">
        <v>15.306325979406394</v>
      </c>
      <c r="C239" s="99">
        <v>15.254237377045069</v>
      </c>
      <c r="D239" s="99">
        <v>15.18703198719904</v>
      </c>
      <c r="E239" s="99">
        <v>15.703494711903526</v>
      </c>
      <c r="F239" s="99">
        <v>15.80072265734678</v>
      </c>
      <c r="G239" s="99">
        <v>15.763857677496242</v>
      </c>
      <c r="H239" s="99">
        <v>15.605463592062844</v>
      </c>
      <c r="I239" s="99">
        <v>15.191940752260656</v>
      </c>
      <c r="J239" s="99">
        <v>16.785165748790124</v>
      </c>
      <c r="K239" s="99">
        <v>17.261395504343255</v>
      </c>
      <c r="L239" s="99">
        <v>16.409050171379864</v>
      </c>
      <c r="M239" s="99">
        <v>17.105800748184514</v>
      </c>
      <c r="N239" s="99">
        <v>16.194469165024259</v>
      </c>
      <c r="O239" s="99">
        <v>14.457127161713654</v>
      </c>
      <c r="P239" s="99">
        <v>15.436852599542323</v>
      </c>
      <c r="Q239" s="99">
        <v>17.181844333519816</v>
      </c>
      <c r="R239" s="99">
        <v>18.215909419367957</v>
      </c>
      <c r="S239" s="99">
        <v>15.192275171275151</v>
      </c>
      <c r="T239" s="99">
        <v>15.350856366697755</v>
      </c>
      <c r="U239" s="99">
        <v>16.491959596803877</v>
      </c>
      <c r="V239" s="99">
        <v>15.563218259737203</v>
      </c>
      <c r="W239" s="99">
        <v>17.732555506396562</v>
      </c>
      <c r="DA239" s="63" t="s">
        <v>2793</v>
      </c>
    </row>
    <row r="240" spans="1:105" ht="12" customHeight="1" x14ac:dyDescent="0.25">
      <c r="A240" s="100" t="s">
        <v>216</v>
      </c>
      <c r="B240" s="102">
        <v>5.2756397868003111</v>
      </c>
      <c r="C240" s="102">
        <v>5.2228293667949135</v>
      </c>
      <c r="D240" s="102">
        <v>5.3093370669593147</v>
      </c>
      <c r="E240" s="102">
        <v>5.3405559429631211</v>
      </c>
      <c r="F240" s="102">
        <v>5.509965581389717</v>
      </c>
      <c r="G240" s="102">
        <v>6.0774594595647091</v>
      </c>
      <c r="H240" s="102">
        <v>5.48243103731315</v>
      </c>
      <c r="I240" s="102">
        <v>5.3167783128047637</v>
      </c>
      <c r="J240" s="102">
        <v>5.7812509942079116</v>
      </c>
      <c r="K240" s="102">
        <v>5.9235306215372328</v>
      </c>
      <c r="L240" s="102">
        <v>5.6008270074123825</v>
      </c>
      <c r="M240" s="102">
        <v>5.7426168883949575</v>
      </c>
      <c r="N240" s="102">
        <v>4.6109376646915514</v>
      </c>
      <c r="O240" s="102">
        <v>4.3476788318191613</v>
      </c>
      <c r="P240" s="102">
        <v>4.567182539757213</v>
      </c>
      <c r="Q240" s="102">
        <v>4.8930372320317259</v>
      </c>
      <c r="R240" s="102">
        <v>5.9103676792390631</v>
      </c>
      <c r="S240" s="102">
        <v>4.9042464841026225</v>
      </c>
      <c r="T240" s="102">
        <v>4.6329331524589223</v>
      </c>
      <c r="U240" s="102">
        <v>4.6787168090702798</v>
      </c>
      <c r="V240" s="102">
        <v>4.1256920465734401</v>
      </c>
      <c r="W240" s="102">
        <v>4.8114992678570996</v>
      </c>
      <c r="DA240" s="131" t="s">
        <v>2794</v>
      </c>
    </row>
    <row r="241" spans="1:105" ht="12" customHeight="1" x14ac:dyDescent="0.25">
      <c r="A241" s="103" t="s">
        <v>52</v>
      </c>
      <c r="B241" s="105">
        <v>10.030686192606082</v>
      </c>
      <c r="C241" s="105">
        <v>10.031408010250157</v>
      </c>
      <c r="D241" s="105">
        <v>9.8776949202397244</v>
      </c>
      <c r="E241" s="105">
        <v>10.362938768940403</v>
      </c>
      <c r="F241" s="105">
        <v>10.29075707595706</v>
      </c>
      <c r="G241" s="105">
        <v>9.6863982179315329</v>
      </c>
      <c r="H241" s="105">
        <v>10.12303255474969</v>
      </c>
      <c r="I241" s="105">
        <v>9.8751624394558952</v>
      </c>
      <c r="J241" s="105">
        <v>11.003914754582214</v>
      </c>
      <c r="K241" s="105">
        <v>11.337864882806027</v>
      </c>
      <c r="L241" s="105">
        <v>10.808223163967481</v>
      </c>
      <c r="M241" s="105">
        <v>11.36318385978956</v>
      </c>
      <c r="N241" s="105">
        <v>11.583531500332708</v>
      </c>
      <c r="O241" s="105">
        <v>10.109448329894493</v>
      </c>
      <c r="P241" s="105">
        <v>10.869670059785113</v>
      </c>
      <c r="Q241" s="105">
        <v>12.288807101488086</v>
      </c>
      <c r="R241" s="105">
        <v>12.305541740128898</v>
      </c>
      <c r="S241" s="105">
        <v>10.288028687172527</v>
      </c>
      <c r="T241" s="105">
        <v>10.717923214238834</v>
      </c>
      <c r="U241" s="105">
        <v>11.813242787733596</v>
      </c>
      <c r="V241" s="105">
        <v>11.437526213163764</v>
      </c>
      <c r="W241" s="105">
        <v>12.921056238539457</v>
      </c>
      <c r="DA241" s="132" t="s">
        <v>2795</v>
      </c>
    </row>
    <row r="242" spans="1:105" ht="12" customHeight="1" x14ac:dyDescent="0.25">
      <c r="A242" s="106" t="s">
        <v>122</v>
      </c>
      <c r="B242" s="102">
        <v>21.382747384092617</v>
      </c>
      <c r="C242" s="102">
        <v>20.944139775276852</v>
      </c>
      <c r="D242" s="102">
        <v>21.310425301691527</v>
      </c>
      <c r="E242" s="102">
        <v>21.052222415406071</v>
      </c>
      <c r="F242" s="102">
        <v>21.512198709577639</v>
      </c>
      <c r="G242" s="102">
        <v>20.57968328972191</v>
      </c>
      <c r="H242" s="102">
        <v>21.06298786882715</v>
      </c>
      <c r="I242" s="102">
        <v>20.926649643493189</v>
      </c>
      <c r="J242" s="102">
        <v>22.206396269828446</v>
      </c>
      <c r="K242" s="102">
        <v>23.625490618121862</v>
      </c>
      <c r="L242" s="102">
        <v>22.860593578059891</v>
      </c>
      <c r="M242" s="102">
        <v>22.464979356838548</v>
      </c>
      <c r="N242" s="102">
        <v>21.358362380049851</v>
      </c>
      <c r="O242" s="102">
        <v>21.588993672874398</v>
      </c>
      <c r="P242" s="102">
        <v>21.603913603975876</v>
      </c>
      <c r="Q242" s="102">
        <v>21.591211590488399</v>
      </c>
      <c r="R242" s="102">
        <v>22.280862652118433</v>
      </c>
      <c r="S242" s="102">
        <v>21.858714802636527</v>
      </c>
      <c r="T242" s="102">
        <v>20.871612657142684</v>
      </c>
      <c r="U242" s="102">
        <v>20.530815000627936</v>
      </c>
      <c r="V242" s="102">
        <v>20.198260574624168</v>
      </c>
      <c r="W242" s="102">
        <v>21.237898978085649</v>
      </c>
      <c r="DA242" s="131" t="s">
        <v>2796</v>
      </c>
    </row>
    <row r="243" spans="1:105" ht="12" customHeight="1" x14ac:dyDescent="0.25">
      <c r="A243" s="107" t="s">
        <v>121</v>
      </c>
      <c r="B243" s="105">
        <v>14.226189734800473</v>
      </c>
      <c r="C243" s="105">
        <v>13.977064120496227</v>
      </c>
      <c r="D243" s="105">
        <v>14.345322977323795</v>
      </c>
      <c r="E243" s="105">
        <v>14.17760644475848</v>
      </c>
      <c r="F243" s="105">
        <v>14.608868963701019</v>
      </c>
      <c r="G243" s="105">
        <v>14.258818615143928</v>
      </c>
      <c r="H243" s="105">
        <v>14.477508635487922</v>
      </c>
      <c r="I243" s="105">
        <v>14.436453134229758</v>
      </c>
      <c r="J243" s="105">
        <v>15.297661490112974</v>
      </c>
      <c r="K243" s="105">
        <v>16.343830405553579</v>
      </c>
      <c r="L243" s="105">
        <v>15.881770554012034</v>
      </c>
      <c r="M243" s="105">
        <v>15.634966487272159</v>
      </c>
      <c r="N243" s="105">
        <v>14.690492663606371</v>
      </c>
      <c r="O243" s="105">
        <v>15.111981017908308</v>
      </c>
      <c r="P243" s="105">
        <v>15.190272429444509</v>
      </c>
      <c r="Q243" s="105">
        <v>15.200899994369172</v>
      </c>
      <c r="R243" s="105">
        <v>16.041269960121685</v>
      </c>
      <c r="S243" s="105">
        <v>16.02579845331007</v>
      </c>
      <c r="T243" s="105">
        <v>15.456403148543393</v>
      </c>
      <c r="U243" s="105">
        <v>15.532625490429282</v>
      </c>
      <c r="V243" s="105">
        <v>15.593181252550362</v>
      </c>
      <c r="W243" s="105">
        <v>16.689755020321581</v>
      </c>
      <c r="DA243" s="132" t="s">
        <v>2797</v>
      </c>
    </row>
    <row r="244" spans="1:105" ht="12" customHeight="1" x14ac:dyDescent="0.25">
      <c r="A244" s="108" t="s">
        <v>53</v>
      </c>
      <c r="B244" s="99">
        <v>4.2263826488653287</v>
      </c>
      <c r="C244" s="99">
        <v>4.1002931506783034</v>
      </c>
      <c r="D244" s="99">
        <v>4.2839617339232161</v>
      </c>
      <c r="E244" s="99">
        <v>4.0910925958362885</v>
      </c>
      <c r="F244" s="99">
        <v>4.2784354915923428</v>
      </c>
      <c r="G244" s="99">
        <v>4.641923863915868</v>
      </c>
      <c r="H244" s="99">
        <v>4.2769690129511746</v>
      </c>
      <c r="I244" s="99">
        <v>4.2988338691752634</v>
      </c>
      <c r="J244" s="99">
        <v>4.4745199069483812</v>
      </c>
      <c r="K244" s="99">
        <v>4.8048198878197788</v>
      </c>
      <c r="L244" s="99">
        <v>4.6862193279490647</v>
      </c>
      <c r="M244" s="99">
        <v>4.5102051269093124</v>
      </c>
      <c r="N244" s="99">
        <v>3.580824361194392</v>
      </c>
      <c r="O244" s="99">
        <v>3.9590477247737903</v>
      </c>
      <c r="P244" s="99">
        <v>3.8820057439749225</v>
      </c>
      <c r="Q244" s="99">
        <v>3.6936545925524604</v>
      </c>
      <c r="R244" s="99">
        <v>4.4321062809311957</v>
      </c>
      <c r="S244" s="99">
        <v>4.4676621791919642</v>
      </c>
      <c r="T244" s="99">
        <v>4.1334230793021778</v>
      </c>
      <c r="U244" s="99">
        <v>3.9528940596544953</v>
      </c>
      <c r="V244" s="99">
        <v>3.8539000300901574</v>
      </c>
      <c r="W244" s="99">
        <v>4.1948455410075853</v>
      </c>
      <c r="DA244" s="63" t="s">
        <v>2798</v>
      </c>
    </row>
    <row r="245" spans="1:105" ht="12" customHeight="1" x14ac:dyDescent="0.25">
      <c r="A245" s="108" t="s">
        <v>52</v>
      </c>
      <c r="B245" s="99">
        <v>9.9998070859351422</v>
      </c>
      <c r="C245" s="99">
        <v>9.8767709698179242</v>
      </c>
      <c r="D245" s="99">
        <v>10.061361243400581</v>
      </c>
      <c r="E245" s="99">
        <v>10.086513848922189</v>
      </c>
      <c r="F245" s="99">
        <v>10.330433472108675</v>
      </c>
      <c r="G245" s="99">
        <v>9.6168947512280631</v>
      </c>
      <c r="H245" s="99">
        <v>10.200539622536748</v>
      </c>
      <c r="I245" s="99">
        <v>10.137619265054497</v>
      </c>
      <c r="J245" s="99">
        <v>10.823141583164597</v>
      </c>
      <c r="K245" s="99">
        <v>11.539010517733802</v>
      </c>
      <c r="L245" s="99">
        <v>11.195551226062971</v>
      </c>
      <c r="M245" s="99">
        <v>11.124761360362847</v>
      </c>
      <c r="N245" s="99">
        <v>11.109668302411981</v>
      </c>
      <c r="O245" s="99">
        <v>11.152933293134515</v>
      </c>
      <c r="P245" s="99">
        <v>11.308266685469585</v>
      </c>
      <c r="Q245" s="99">
        <v>11.507245401816709</v>
      </c>
      <c r="R245" s="99">
        <v>11.609163679190491</v>
      </c>
      <c r="S245" s="99">
        <v>11.558136274118107</v>
      </c>
      <c r="T245" s="99">
        <v>11.322980069241215</v>
      </c>
      <c r="U245" s="99">
        <v>11.579731430774787</v>
      </c>
      <c r="V245" s="99">
        <v>11.739281222460201</v>
      </c>
      <c r="W245" s="99">
        <v>12.494909479313993</v>
      </c>
      <c r="DA245" s="63" t="s">
        <v>2799</v>
      </c>
    </row>
    <row r="246" spans="1:105" ht="12" customHeight="1" x14ac:dyDescent="0.25">
      <c r="A246" s="121" t="s">
        <v>54</v>
      </c>
      <c r="B246" s="123">
        <v>7.9266047100825405</v>
      </c>
      <c r="C246" s="123">
        <v>7.6807108525360377</v>
      </c>
      <c r="D246" s="123">
        <v>8.6181975967922089</v>
      </c>
      <c r="E246" s="123">
        <v>8.2897529339186633</v>
      </c>
      <c r="F246" s="123">
        <v>8.8350659120757378</v>
      </c>
      <c r="G246" s="123">
        <v>8.5787244600901573</v>
      </c>
      <c r="H246" s="123">
        <v>8.7837333971453013</v>
      </c>
      <c r="I246" s="123">
        <v>8.3395311477995921</v>
      </c>
      <c r="J246" s="123">
        <v>8.2884742899163548</v>
      </c>
      <c r="K246" s="123">
        <v>8.6369625141027981</v>
      </c>
      <c r="L246" s="123">
        <v>8.2179390423058312</v>
      </c>
      <c r="M246" s="123">
        <v>7.7337108574127074</v>
      </c>
      <c r="N246" s="123">
        <v>7.4848458328331917</v>
      </c>
      <c r="O246" s="123">
        <v>8.2340710441653471</v>
      </c>
      <c r="P246" s="123">
        <v>8.3165788702557997</v>
      </c>
      <c r="Q246" s="123">
        <v>8.1855210679977404</v>
      </c>
      <c r="R246" s="123">
        <v>8.5499371759668144</v>
      </c>
      <c r="S246" s="123">
        <v>8.4743285622751188</v>
      </c>
      <c r="T246" s="123">
        <v>8.7656846970913591</v>
      </c>
      <c r="U246" s="123">
        <v>9.080425245143136</v>
      </c>
      <c r="V246" s="123">
        <v>10.38924954718984</v>
      </c>
      <c r="W246" s="123">
        <v>10.089545718963121</v>
      </c>
      <c r="DA246" s="130" t="s">
        <v>2800</v>
      </c>
    </row>
    <row r="247" spans="1:105" ht="12" customHeight="1" x14ac:dyDescent="0.25">
      <c r="A247" s="97" t="s">
        <v>50</v>
      </c>
      <c r="B247" s="99">
        <v>9.9095786535901667</v>
      </c>
      <c r="C247" s="99">
        <v>9.9249020630447671</v>
      </c>
      <c r="D247" s="99">
        <v>10.489298144030736</v>
      </c>
      <c r="E247" s="99">
        <v>10.077179458655406</v>
      </c>
      <c r="F247" s="99">
        <v>11.431114742226924</v>
      </c>
      <c r="G247" s="99">
        <v>10.552352880831858</v>
      </c>
      <c r="H247" s="99">
        <v>10.512785406483326</v>
      </c>
      <c r="I247" s="99">
        <v>10.855007612420769</v>
      </c>
      <c r="J247" s="99">
        <v>10.888326799080151</v>
      </c>
      <c r="K247" s="99">
        <v>9.5388843377037968</v>
      </c>
      <c r="L247" s="99">
        <v>11.775050038820082</v>
      </c>
      <c r="M247" s="99">
        <v>10.943637411008288</v>
      </c>
      <c r="N247" s="99">
        <v>3.4125093158193329</v>
      </c>
      <c r="O247" s="99">
        <v>12.265052423777995</v>
      </c>
      <c r="P247" s="99">
        <v>11.826274791782781</v>
      </c>
      <c r="Q247" s="99">
        <v>10.305991816283829</v>
      </c>
      <c r="R247" s="99">
        <v>9.6762753805154933</v>
      </c>
      <c r="S247" s="99">
        <v>9.6124617208518508</v>
      </c>
      <c r="T247" s="99">
        <v>11.545476525838605</v>
      </c>
      <c r="U247" s="99">
        <v>11.88430779211409</v>
      </c>
      <c r="V247" s="99">
        <v>13.254327018629061</v>
      </c>
      <c r="W247" s="99">
        <v>12.788422288675013</v>
      </c>
      <c r="DA247" s="63" t="s">
        <v>2801</v>
      </c>
    </row>
    <row r="248" spans="1:105" ht="12" customHeight="1" x14ac:dyDescent="0.25">
      <c r="A248" s="109" t="s">
        <v>120</v>
      </c>
      <c r="B248" s="110">
        <v>7.836810269502597</v>
      </c>
      <c r="C248" s="110">
        <v>7.583834015983947</v>
      </c>
      <c r="D248" s="110">
        <v>8.5442213628106654</v>
      </c>
      <c r="E248" s="110">
        <v>8.2230494051090695</v>
      </c>
      <c r="F248" s="110">
        <v>8.7425493475496321</v>
      </c>
      <c r="G248" s="110">
        <v>8.5090889371893965</v>
      </c>
      <c r="H248" s="110">
        <v>8.7214062406140052</v>
      </c>
      <c r="I248" s="110">
        <v>8.245344104443241</v>
      </c>
      <c r="J248" s="110">
        <v>8.1855246139801423</v>
      </c>
      <c r="K248" s="110">
        <v>8.5997419718120796</v>
      </c>
      <c r="L248" s="110">
        <v>8.065175861519684</v>
      </c>
      <c r="M248" s="110">
        <v>7.5882123503818546</v>
      </c>
      <c r="N248" s="110">
        <v>7.6889416920238052</v>
      </c>
      <c r="O248" s="110">
        <v>7.9554438165839212</v>
      </c>
      <c r="P248" s="110">
        <v>8.0268620138147266</v>
      </c>
      <c r="Q248" s="110">
        <v>7.9868955297475308</v>
      </c>
      <c r="R248" s="110">
        <v>8.4298345453120955</v>
      </c>
      <c r="S248" s="110">
        <v>8.3204586258807591</v>
      </c>
      <c r="T248" s="110">
        <v>8.2550647590031065</v>
      </c>
      <c r="U248" s="110">
        <v>8.4043105223145425</v>
      </c>
      <c r="V248" s="110">
        <v>9.5385830649062662</v>
      </c>
      <c r="W248" s="110">
        <v>9.2301336822878479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70.991222971672158</v>
      </c>
      <c r="C250" s="118">
        <f t="shared" si="115"/>
        <v>75.649469824120331</v>
      </c>
      <c r="D250" s="118">
        <f t="shared" si="115"/>
        <v>77.94871406575507</v>
      </c>
      <c r="E250" s="118">
        <f t="shared" si="115"/>
        <v>90.635432642219115</v>
      </c>
      <c r="F250" s="118">
        <f t="shared" si="115"/>
        <v>85.379160812043608</v>
      </c>
      <c r="G250" s="118">
        <f t="shared" si="115"/>
        <v>89.166953329834357</v>
      </c>
      <c r="H250" s="118">
        <f t="shared" si="115"/>
        <v>91.26079862718484</v>
      </c>
      <c r="I250" s="118">
        <f t="shared" si="115"/>
        <v>90.460918797278595</v>
      </c>
      <c r="J250" s="118">
        <f t="shared" si="115"/>
        <v>90.869753259488448</v>
      </c>
      <c r="K250" s="118">
        <f t="shared" si="115"/>
        <v>81.435159370636484</v>
      </c>
      <c r="L250" s="118">
        <f t="shared" si="115"/>
        <v>79.995854208015245</v>
      </c>
      <c r="M250" s="118">
        <f t="shared" si="115"/>
        <v>101.86163120331958</v>
      </c>
      <c r="N250" s="118">
        <f t="shared" si="115"/>
        <v>92.985083333212401</v>
      </c>
      <c r="O250" s="118">
        <f t="shared" si="115"/>
        <v>58.005628048220458</v>
      </c>
      <c r="P250" s="118">
        <f t="shared" si="115"/>
        <v>58.540700471286925</v>
      </c>
      <c r="Q250" s="118">
        <f t="shared" si="115"/>
        <v>79.836240573663545</v>
      </c>
      <c r="R250" s="118">
        <f t="shared" ref="R250:V250" si="116">R251+R254+R256+R265</f>
        <v>79.279468432535197</v>
      </c>
      <c r="S250" s="118">
        <f t="shared" si="116"/>
        <v>82.443878194689105</v>
      </c>
      <c r="T250" s="118">
        <f t="shared" si="116"/>
        <v>72.668045069761362</v>
      </c>
      <c r="U250" s="118">
        <f t="shared" si="116"/>
        <v>83.585207513373547</v>
      </c>
      <c r="V250" s="118">
        <f t="shared" si="116"/>
        <v>88.798983112046585</v>
      </c>
      <c r="W250" s="118">
        <f t="shared" ref="W250" si="117">W251+W254+W256+W265</f>
        <v>84.858141349449525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48.609306656133747</v>
      </c>
      <c r="C251" s="123">
        <f t="shared" si="118"/>
        <v>52.131096245912971</v>
      </c>
      <c r="D251" s="123">
        <f t="shared" si="118"/>
        <v>54.323556683019049</v>
      </c>
      <c r="E251" s="123">
        <f t="shared" si="118"/>
        <v>64.721340240340083</v>
      </c>
      <c r="F251" s="123">
        <f t="shared" si="118"/>
        <v>61.085885449485794</v>
      </c>
      <c r="G251" s="123">
        <f t="shared" si="118"/>
        <v>64.59748701661924</v>
      </c>
      <c r="H251" s="123">
        <f t="shared" si="118"/>
        <v>64.54178761256729</v>
      </c>
      <c r="I251" s="123">
        <f t="shared" si="118"/>
        <v>60.62062662912696</v>
      </c>
      <c r="J251" s="123">
        <f t="shared" si="118"/>
        <v>60.449405510097122</v>
      </c>
      <c r="K251" s="123">
        <f t="shared" si="118"/>
        <v>53.315154192370073</v>
      </c>
      <c r="L251" s="123">
        <f t="shared" si="118"/>
        <v>50.005615674704138</v>
      </c>
      <c r="M251" s="123">
        <f t="shared" si="118"/>
        <v>72.726013505391421</v>
      </c>
      <c r="N251" s="123">
        <f t="shared" si="118"/>
        <v>58.532578993239653</v>
      </c>
      <c r="O251" s="123">
        <f t="shared" si="118"/>
        <v>29.331983401747788</v>
      </c>
      <c r="P251" s="123">
        <f t="shared" si="118"/>
        <v>30.971151567807969</v>
      </c>
      <c r="Q251" s="123">
        <f t="shared" si="118"/>
        <v>48.692095222318628</v>
      </c>
      <c r="R251" s="123">
        <f t="shared" ref="R251:V251" si="119">SUM(R252:R253)</f>
        <v>44.474574953829666</v>
      </c>
      <c r="S251" s="123">
        <f t="shared" si="119"/>
        <v>46.711371745160598</v>
      </c>
      <c r="T251" s="123">
        <f t="shared" si="119"/>
        <v>40.482898778078685</v>
      </c>
      <c r="U251" s="123">
        <f t="shared" si="119"/>
        <v>45.829243842292527</v>
      </c>
      <c r="V251" s="123">
        <f t="shared" si="119"/>
        <v>51.408475938689847</v>
      </c>
      <c r="W251" s="123">
        <f t="shared" ref="W251" si="120">SUM(W252:W253)</f>
        <v>46.145971413892539</v>
      </c>
      <c r="DA251" s="130" t="s">
        <v>2954</v>
      </c>
    </row>
    <row r="252" spans="1:105" ht="12" customHeight="1" x14ac:dyDescent="0.25">
      <c r="A252" s="97" t="s">
        <v>216</v>
      </c>
      <c r="B252" s="99">
        <v>47.460338962579293</v>
      </c>
      <c r="C252" s="99">
        <v>50.948656475964789</v>
      </c>
      <c r="D252" s="99">
        <v>53.055560971021286</v>
      </c>
      <c r="E252" s="99">
        <v>63.295784868665969</v>
      </c>
      <c r="F252" s="99">
        <v>59.654678921530135</v>
      </c>
      <c r="G252" s="99">
        <v>63.104995137783007</v>
      </c>
      <c r="H252" s="99">
        <v>63.087879302323621</v>
      </c>
      <c r="I252" s="99">
        <v>59.338782064798266</v>
      </c>
      <c r="J252" s="99">
        <v>59.168013448767866</v>
      </c>
      <c r="K252" s="99">
        <v>52.13151520512622</v>
      </c>
      <c r="L252" s="99">
        <v>48.956416415171859</v>
      </c>
      <c r="M252" s="99">
        <v>71.204661312612572</v>
      </c>
      <c r="N252" s="99">
        <v>57.441368785449896</v>
      </c>
      <c r="O252" s="99">
        <v>28.732890832063077</v>
      </c>
      <c r="P252" s="99">
        <v>30.320570940376861</v>
      </c>
      <c r="Q252" s="99">
        <v>47.725016183356317</v>
      </c>
      <c r="R252" s="99">
        <v>43.596509068804735</v>
      </c>
      <c r="S252" s="99">
        <v>45.792438598755211</v>
      </c>
      <c r="T252" s="99">
        <v>39.689907087593369</v>
      </c>
      <c r="U252" s="99">
        <v>44.934601003524037</v>
      </c>
      <c r="V252" s="99">
        <v>50.407334249693214</v>
      </c>
      <c r="W252" s="99">
        <v>45.248389803414739</v>
      </c>
      <c r="DA252" s="63" t="s">
        <v>2955</v>
      </c>
    </row>
    <row r="253" spans="1:105" ht="12" customHeight="1" x14ac:dyDescent="0.25">
      <c r="A253" s="97" t="s">
        <v>53</v>
      </c>
      <c r="B253" s="99">
        <v>1.1489676935544506</v>
      </c>
      <c r="C253" s="99">
        <v>1.1824397699481812</v>
      </c>
      <c r="D253" s="99">
        <v>1.267995711997761</v>
      </c>
      <c r="E253" s="99">
        <v>1.4255553716741169</v>
      </c>
      <c r="F253" s="99">
        <v>1.4312065279556585</v>
      </c>
      <c r="G253" s="99">
        <v>1.4924918788362385</v>
      </c>
      <c r="H253" s="99">
        <v>1.4539083102436641</v>
      </c>
      <c r="I253" s="99">
        <v>1.2818445643286918</v>
      </c>
      <c r="J253" s="99">
        <v>1.281392061329258</v>
      </c>
      <c r="K253" s="99">
        <v>1.1836389872438515</v>
      </c>
      <c r="L253" s="99">
        <v>1.0491992595322828</v>
      </c>
      <c r="M253" s="99">
        <v>1.5213521927788429</v>
      </c>
      <c r="N253" s="99">
        <v>1.0912102077897576</v>
      </c>
      <c r="O253" s="99">
        <v>0.59909256968471059</v>
      </c>
      <c r="P253" s="99">
        <v>0.65058062743110934</v>
      </c>
      <c r="Q253" s="99">
        <v>0.96707903896230807</v>
      </c>
      <c r="R253" s="99">
        <v>0.87806588502492933</v>
      </c>
      <c r="S253" s="99">
        <v>0.9189331464053897</v>
      </c>
      <c r="T253" s="99">
        <v>0.79299169048531781</v>
      </c>
      <c r="U253" s="99">
        <v>0.89464283876849326</v>
      </c>
      <c r="V253" s="99">
        <v>1.0011416889966296</v>
      </c>
      <c r="W253" s="99">
        <v>0.89758161047780338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4.1276110674284299</v>
      </c>
      <c r="C254" s="123">
        <f t="shared" si="121"/>
        <v>5.5661813692490529</v>
      </c>
      <c r="D254" s="123">
        <f t="shared" si="121"/>
        <v>4.7441492223115924</v>
      </c>
      <c r="E254" s="123">
        <f t="shared" si="121"/>
        <v>7.193131184180408</v>
      </c>
      <c r="F254" s="123">
        <f t="shared" si="121"/>
        <v>4.8497214165882774</v>
      </c>
      <c r="G254" s="123">
        <f t="shared" si="121"/>
        <v>5.7376930433506281</v>
      </c>
      <c r="H254" s="123">
        <f t="shared" si="121"/>
        <v>7.364677938081055</v>
      </c>
      <c r="I254" s="123">
        <f t="shared" si="121"/>
        <v>10.896591986675462</v>
      </c>
      <c r="J254" s="123">
        <f t="shared" si="121"/>
        <v>10.607352824010309</v>
      </c>
      <c r="K254" s="123">
        <f t="shared" si="121"/>
        <v>7.1728850114472218</v>
      </c>
      <c r="L254" s="123">
        <f t="shared" si="121"/>
        <v>9.804588364578791</v>
      </c>
      <c r="M254" s="123">
        <f t="shared" si="121"/>
        <v>9.3376887845030883</v>
      </c>
      <c r="N254" s="123">
        <f t="shared" si="121"/>
        <v>15.303134687472404</v>
      </c>
      <c r="O254" s="123">
        <f t="shared" si="121"/>
        <v>9.0057848871933341</v>
      </c>
      <c r="P254" s="123">
        <f t="shared" si="121"/>
        <v>7.60089020010318</v>
      </c>
      <c r="Q254" s="123">
        <f t="shared" si="121"/>
        <v>10.933727124609574</v>
      </c>
      <c r="R254" s="123">
        <f t="shared" si="121"/>
        <v>13.658374279376712</v>
      </c>
      <c r="S254" s="123">
        <f t="shared" si="121"/>
        <v>14.947332477915163</v>
      </c>
      <c r="T254" s="123">
        <f t="shared" si="121"/>
        <v>11.495350221435986</v>
      </c>
      <c r="U254" s="123">
        <f t="shared" si="121"/>
        <v>16.450915535371163</v>
      </c>
      <c r="V254" s="123">
        <f t="shared" si="121"/>
        <v>15.006673468992805</v>
      </c>
      <c r="W254" s="123">
        <f t="shared" si="121"/>
        <v>15.295959825471677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4.1276110674284299</v>
      </c>
      <c r="C255" s="99">
        <f>RES_hhdet_tess!C48</f>
        <v>5.5661813692490529</v>
      </c>
      <c r="D255" s="99">
        <f>RES_hhdet_tess!D48</f>
        <v>4.7441492223115924</v>
      </c>
      <c r="E255" s="99">
        <f>RES_hhdet_tess!E48</f>
        <v>7.193131184180408</v>
      </c>
      <c r="F255" s="99">
        <f>RES_hhdet_tess!F48</f>
        <v>4.8497214165882774</v>
      </c>
      <c r="G255" s="99">
        <f>RES_hhdet_tess!G48</f>
        <v>5.7376930433506281</v>
      </c>
      <c r="H255" s="99">
        <f>RES_hhdet_tess!H48</f>
        <v>7.364677938081055</v>
      </c>
      <c r="I255" s="99">
        <f>RES_hhdet_tess!I48</f>
        <v>10.896591986675462</v>
      </c>
      <c r="J255" s="99">
        <f>RES_hhdet_tess!J48</f>
        <v>10.607352824010309</v>
      </c>
      <c r="K255" s="99">
        <f>RES_hhdet_tess!K48</f>
        <v>7.1728850114472218</v>
      </c>
      <c r="L255" s="99">
        <f>RES_hhdet_tess!L48</f>
        <v>9.804588364578791</v>
      </c>
      <c r="M255" s="99">
        <f>RES_hhdet_tess!M48</f>
        <v>9.3376887845030883</v>
      </c>
      <c r="N255" s="99">
        <f>RES_hhdet_tess!N48</f>
        <v>15.303134687472404</v>
      </c>
      <c r="O255" s="99">
        <f>RES_hhdet_tess!O48</f>
        <v>9.0057848871933341</v>
      </c>
      <c r="P255" s="99">
        <f>RES_hhdet_tess!P48</f>
        <v>7.60089020010318</v>
      </c>
      <c r="Q255" s="99">
        <f>RES_hhdet_tess!Q48</f>
        <v>10.933727124609574</v>
      </c>
      <c r="R255" s="99">
        <f>RES_hhdet_tess!R48</f>
        <v>13.658374279376712</v>
      </c>
      <c r="S255" s="99">
        <f>RES_hhdet_tess!S48</f>
        <v>14.947332477915163</v>
      </c>
      <c r="T255" s="99">
        <f>RES_hhdet_tess!T48</f>
        <v>11.495350221435986</v>
      </c>
      <c r="U255" s="99">
        <f>RES_hhdet_tess!U48</f>
        <v>16.450915535371163</v>
      </c>
      <c r="V255" s="99">
        <f>RES_hhdet_tess!V48</f>
        <v>15.006673468992805</v>
      </c>
      <c r="W255" s="99">
        <f>RES_hhdet_tess!W48</f>
        <v>15.295959825471677</v>
      </c>
      <c r="DA255" s="63" t="s">
        <v>2958</v>
      </c>
    </row>
    <row r="256" spans="1:105" ht="12" customHeight="1" x14ac:dyDescent="0.25">
      <c r="A256" s="121" t="s">
        <v>55</v>
      </c>
      <c r="B256" s="123">
        <v>12.473466590318406</v>
      </c>
      <c r="C256" s="123">
        <v>12.331619764306279</v>
      </c>
      <c r="D256" s="123">
        <v>12.542839436013619</v>
      </c>
      <c r="E256" s="123">
        <v>12.598713229076177</v>
      </c>
      <c r="F256" s="123">
        <v>12.893944693503078</v>
      </c>
      <c r="G256" s="123">
        <v>12.443808047303538</v>
      </c>
      <c r="H256" s="123">
        <v>12.783977126824039</v>
      </c>
      <c r="I256" s="123">
        <v>12.69741116487234</v>
      </c>
      <c r="J256" s="123">
        <v>13.59942613997085</v>
      </c>
      <c r="K256" s="123">
        <v>14.44730692320878</v>
      </c>
      <c r="L256" s="123">
        <v>14.006281643729858</v>
      </c>
      <c r="M256" s="123">
        <v>13.970416271673049</v>
      </c>
      <c r="N256" s="123">
        <v>13.440492525682393</v>
      </c>
      <c r="O256" s="123">
        <v>13.468240189333169</v>
      </c>
      <c r="P256" s="123">
        <v>13.706322412310154</v>
      </c>
      <c r="Q256" s="123">
        <v>14.025936737961986</v>
      </c>
      <c r="R256" s="123">
        <v>14.645622517920888</v>
      </c>
      <c r="S256" s="123">
        <v>14.313002896055211</v>
      </c>
      <c r="T256" s="123">
        <v>14.036750977333416</v>
      </c>
      <c r="U256" s="123">
        <v>14.402827493052001</v>
      </c>
      <c r="V256" s="123">
        <v>14.44975909555615</v>
      </c>
      <c r="W256" s="123">
        <v>15.655687093088854</v>
      </c>
      <c r="DA256" s="130" t="s">
        <v>2959</v>
      </c>
    </row>
    <row r="257" spans="1:105" ht="12" customHeight="1" x14ac:dyDescent="0.25">
      <c r="A257" s="97" t="s">
        <v>138</v>
      </c>
      <c r="B257" s="99">
        <v>12.504196484519214</v>
      </c>
      <c r="C257" s="99">
        <v>12.488152832065342</v>
      </c>
      <c r="D257" s="99">
        <v>12.375970215239562</v>
      </c>
      <c r="E257" s="99">
        <v>12.88515047933903</v>
      </c>
      <c r="F257" s="99">
        <v>12.894756925345218</v>
      </c>
      <c r="G257" s="99">
        <v>12.560836248439548</v>
      </c>
      <c r="H257" s="99">
        <v>12.718438655801263</v>
      </c>
      <c r="I257" s="99">
        <v>12.410787596154099</v>
      </c>
      <c r="J257" s="99">
        <v>13.805436555313717</v>
      </c>
      <c r="K257" s="99">
        <v>14.222520526267244</v>
      </c>
      <c r="L257" s="99">
        <v>13.564829946876065</v>
      </c>
      <c r="M257" s="99">
        <v>14.240022718706255</v>
      </c>
      <c r="N257" s="99">
        <v>13.957594499665634</v>
      </c>
      <c r="O257" s="99">
        <v>12.377681992997614</v>
      </c>
      <c r="P257" s="99">
        <v>13.253710792082204</v>
      </c>
      <c r="Q257" s="99">
        <v>14.902318802831465</v>
      </c>
      <c r="R257" s="99">
        <v>15.467284120143715</v>
      </c>
      <c r="S257" s="99">
        <v>12.925246446559621</v>
      </c>
      <c r="T257" s="99">
        <v>13.359374081190193</v>
      </c>
      <c r="U257" s="99">
        <v>14.681629776695029</v>
      </c>
      <c r="V257" s="99">
        <v>14.103385634181455</v>
      </c>
      <c r="W257" s="99">
        <v>16.131572453345878</v>
      </c>
      <c r="DA257" s="63" t="s">
        <v>2960</v>
      </c>
    </row>
    <row r="258" spans="1:105" ht="12" customHeight="1" x14ac:dyDescent="0.25">
      <c r="A258" s="97" t="s">
        <v>137</v>
      </c>
      <c r="B258" s="99">
        <v>12.504196484519211</v>
      </c>
      <c r="C258" s="99">
        <v>12.488283209535018</v>
      </c>
      <c r="D258" s="99">
        <v>12.375952465407346</v>
      </c>
      <c r="E258" s="99">
        <v>12.885252956529454</v>
      </c>
      <c r="F258" s="99">
        <v>12.89478153158066</v>
      </c>
      <c r="G258" s="99">
        <v>12.560805662249789</v>
      </c>
      <c r="H258" s="99">
        <v>12.718339584436871</v>
      </c>
      <c r="I258" s="99">
        <v>12.410912544075719</v>
      </c>
      <c r="J258" s="99">
        <v>13.805452066601431</v>
      </c>
      <c r="K258" s="99">
        <v>14.222486541292206</v>
      </c>
      <c r="L258" s="99">
        <v>13.564778780684369</v>
      </c>
      <c r="M258" s="99">
        <v>14.239986986840801</v>
      </c>
      <c r="N258" s="99">
        <v>13.957695341152109</v>
      </c>
      <c r="O258" s="99">
        <v>12.376964768406598</v>
      </c>
      <c r="P258" s="99">
        <v>13.252644089980649</v>
      </c>
      <c r="Q258" s="99">
        <v>14.903487761261099</v>
      </c>
      <c r="R258" s="99">
        <v>15.467848274957474</v>
      </c>
      <c r="S258" s="99">
        <v>12.923472921941363</v>
      </c>
      <c r="T258" s="99">
        <v>13.358397454436364</v>
      </c>
      <c r="U258" s="99">
        <v>14.683033733784406</v>
      </c>
      <c r="V258" s="99">
        <v>14.105668164130185</v>
      </c>
      <c r="W258" s="99">
        <v>16.134297365365487</v>
      </c>
      <c r="DA258" s="63" t="s">
        <v>2961</v>
      </c>
    </row>
    <row r="259" spans="1:105" ht="12" customHeight="1" x14ac:dyDescent="0.25">
      <c r="A259" s="100" t="s">
        <v>216</v>
      </c>
      <c r="B259" s="102">
        <v>2.4735102919131311</v>
      </c>
      <c r="C259" s="102">
        <v>2.4568751992848608</v>
      </c>
      <c r="D259" s="102">
        <v>2.4982575451676219</v>
      </c>
      <c r="E259" s="102">
        <v>2.522314187589052</v>
      </c>
      <c r="F259" s="102">
        <v>2.6040244556235987</v>
      </c>
      <c r="G259" s="102">
        <v>2.8744074443182561</v>
      </c>
      <c r="H259" s="102">
        <v>2.5953070296871803</v>
      </c>
      <c r="I259" s="102">
        <v>2.5357501046198254</v>
      </c>
      <c r="J259" s="102">
        <v>2.8015373120192177</v>
      </c>
      <c r="K259" s="102">
        <v>2.8846216584861812</v>
      </c>
      <c r="L259" s="102">
        <v>2.7565556167168883</v>
      </c>
      <c r="M259" s="102">
        <v>2.8768031270512417</v>
      </c>
      <c r="N259" s="102">
        <v>2.3741638408194006</v>
      </c>
      <c r="O259" s="102">
        <v>2.2675164385121058</v>
      </c>
      <c r="P259" s="102">
        <v>2.3829740301955353</v>
      </c>
      <c r="Q259" s="102">
        <v>2.6146806597730139</v>
      </c>
      <c r="R259" s="102">
        <v>3.1623065348285762</v>
      </c>
      <c r="S259" s="102">
        <v>2.6354442347688387</v>
      </c>
      <c r="T259" s="102">
        <v>2.6404742401975323</v>
      </c>
      <c r="U259" s="102">
        <v>2.8697909460508071</v>
      </c>
      <c r="V259" s="102">
        <v>2.6681419509664184</v>
      </c>
      <c r="W259" s="102">
        <v>3.213241126826031</v>
      </c>
      <c r="DA259" s="131" t="s">
        <v>2962</v>
      </c>
    </row>
    <row r="260" spans="1:105" ht="12" customHeight="1" x14ac:dyDescent="0.25">
      <c r="A260" s="103" t="s">
        <v>52</v>
      </c>
      <c r="B260" s="105">
        <v>10.030686192606082</v>
      </c>
      <c r="C260" s="105">
        <v>10.031408010250157</v>
      </c>
      <c r="D260" s="105">
        <v>9.8776949202397244</v>
      </c>
      <c r="E260" s="105">
        <v>10.362938768940403</v>
      </c>
      <c r="F260" s="105">
        <v>10.29075707595706</v>
      </c>
      <c r="G260" s="105">
        <v>9.6863982179315329</v>
      </c>
      <c r="H260" s="105">
        <v>10.12303255474969</v>
      </c>
      <c r="I260" s="105">
        <v>9.8751624394558952</v>
      </c>
      <c r="J260" s="105">
        <v>11.003914754582214</v>
      </c>
      <c r="K260" s="105">
        <v>11.337864882806027</v>
      </c>
      <c r="L260" s="105">
        <v>10.808223163967481</v>
      </c>
      <c r="M260" s="105">
        <v>11.36318385978956</v>
      </c>
      <c r="N260" s="105">
        <v>11.583531500332708</v>
      </c>
      <c r="O260" s="105">
        <v>10.109448329894493</v>
      </c>
      <c r="P260" s="105">
        <v>10.869670059785113</v>
      </c>
      <c r="Q260" s="105">
        <v>12.288807101488086</v>
      </c>
      <c r="R260" s="105">
        <v>12.305541740128898</v>
      </c>
      <c r="S260" s="105">
        <v>10.288028687172527</v>
      </c>
      <c r="T260" s="105">
        <v>10.717923214238834</v>
      </c>
      <c r="U260" s="105">
        <v>11.813242787733596</v>
      </c>
      <c r="V260" s="105">
        <v>11.437526213163764</v>
      </c>
      <c r="W260" s="105">
        <v>12.921056238539457</v>
      </c>
      <c r="DA260" s="132" t="s">
        <v>2963</v>
      </c>
    </row>
    <row r="261" spans="1:105" ht="12" customHeight="1" x14ac:dyDescent="0.25">
      <c r="A261" s="106" t="s">
        <v>122</v>
      </c>
      <c r="B261" s="102">
        <v>12.463208384067833</v>
      </c>
      <c r="C261" s="102">
        <v>12.279742504958065</v>
      </c>
      <c r="D261" s="102">
        <v>12.593671903200692</v>
      </c>
      <c r="E261" s="102">
        <v>12.519341124570062</v>
      </c>
      <c r="F261" s="102">
        <v>12.897157640231908</v>
      </c>
      <c r="G261" s="102">
        <v>12.417954423524092</v>
      </c>
      <c r="H261" s="102">
        <v>12.798673678282375</v>
      </c>
      <c r="I261" s="102">
        <v>12.753133225841349</v>
      </c>
      <c r="J261" s="102">
        <v>13.54845096145756</v>
      </c>
      <c r="K261" s="102">
        <v>14.482226592248358</v>
      </c>
      <c r="L261" s="102">
        <v>14.082548698811424</v>
      </c>
      <c r="M261" s="102">
        <v>13.924861742220868</v>
      </c>
      <c r="N261" s="102">
        <v>13.359391727087626</v>
      </c>
      <c r="O261" s="102">
        <v>13.666955967624673</v>
      </c>
      <c r="P261" s="102">
        <v>13.789151987376281</v>
      </c>
      <c r="Q261" s="102">
        <v>13.836301509882491</v>
      </c>
      <c r="R261" s="102">
        <v>14.446044633239341</v>
      </c>
      <c r="S261" s="102">
        <v>14.492945707689106</v>
      </c>
      <c r="T261" s="102">
        <v>14.085776659276497</v>
      </c>
      <c r="U261" s="102">
        <v>14.317399933433714</v>
      </c>
      <c r="V261" s="102">
        <v>14.499033903934555</v>
      </c>
      <c r="W261" s="102">
        <v>15.591580308166129</v>
      </c>
      <c r="DA261" s="131" t="s">
        <v>2964</v>
      </c>
    </row>
    <row r="262" spans="1:105" ht="12" customHeight="1" x14ac:dyDescent="0.25">
      <c r="A262" s="107" t="s">
        <v>121</v>
      </c>
      <c r="B262" s="105">
        <v>12.463208384067833</v>
      </c>
      <c r="C262" s="105">
        <v>12.283205084347536</v>
      </c>
      <c r="D262" s="105">
        <v>12.591104918313992</v>
      </c>
      <c r="E262" s="105">
        <v>12.51950549519009</v>
      </c>
      <c r="F262" s="105">
        <v>12.891691567443985</v>
      </c>
      <c r="G262" s="105">
        <v>12.414870019438801</v>
      </c>
      <c r="H262" s="105">
        <v>12.798768021520482</v>
      </c>
      <c r="I262" s="105">
        <v>12.761491695187273</v>
      </c>
      <c r="J262" s="105">
        <v>13.562520830551328</v>
      </c>
      <c r="K262" s="105">
        <v>14.492257175891011</v>
      </c>
      <c r="L262" s="105">
        <v>14.087490551303242</v>
      </c>
      <c r="M262" s="105">
        <v>13.919770236946608</v>
      </c>
      <c r="N262" s="105">
        <v>13.341990735550198</v>
      </c>
      <c r="O262" s="105">
        <v>13.644867745950647</v>
      </c>
      <c r="P262" s="105">
        <v>13.777264468853069</v>
      </c>
      <c r="Q262" s="105">
        <v>13.885428883082984</v>
      </c>
      <c r="R262" s="105">
        <v>14.519241978285354</v>
      </c>
      <c r="S262" s="105">
        <v>14.56597544238595</v>
      </c>
      <c r="T262" s="105">
        <v>14.172782696255961</v>
      </c>
      <c r="U262" s="105">
        <v>14.366381042890186</v>
      </c>
      <c r="V262" s="105">
        <v>14.513453946700794</v>
      </c>
      <c r="W262" s="105">
        <v>15.554540038804184</v>
      </c>
      <c r="DA262" s="132" t="s">
        <v>2965</v>
      </c>
    </row>
    <row r="263" spans="1:105" ht="12" customHeight="1" x14ac:dyDescent="0.25">
      <c r="A263" s="108" t="s">
        <v>53</v>
      </c>
      <c r="B263" s="99">
        <v>2.4634012981326916</v>
      </c>
      <c r="C263" s="99">
        <v>2.4064341145296084</v>
      </c>
      <c r="D263" s="99">
        <v>2.529743674913413</v>
      </c>
      <c r="E263" s="99">
        <v>2.4329916462679022</v>
      </c>
      <c r="F263" s="99">
        <v>2.561258095335309</v>
      </c>
      <c r="G263" s="99">
        <v>2.7979752682107417</v>
      </c>
      <c r="H263" s="99">
        <v>2.5982283989837334</v>
      </c>
      <c r="I263" s="99">
        <v>2.6238724301327814</v>
      </c>
      <c r="J263" s="99">
        <v>2.739379247386732</v>
      </c>
      <c r="K263" s="99">
        <v>2.953246658157211</v>
      </c>
      <c r="L263" s="99">
        <v>2.8919393252402688</v>
      </c>
      <c r="M263" s="99">
        <v>2.7950088765837626</v>
      </c>
      <c r="N263" s="99">
        <v>2.2323224331382185</v>
      </c>
      <c r="O263" s="99">
        <v>2.4919344528161309</v>
      </c>
      <c r="P263" s="99">
        <v>2.4689977833834837</v>
      </c>
      <c r="Q263" s="99">
        <v>2.378183481266273</v>
      </c>
      <c r="R263" s="99">
        <v>2.9100782990948639</v>
      </c>
      <c r="S263" s="99">
        <v>3.007839168267842</v>
      </c>
      <c r="T263" s="99">
        <v>2.8498026270147458</v>
      </c>
      <c r="U263" s="99">
        <v>2.7866496121153967</v>
      </c>
      <c r="V263" s="99">
        <v>2.7741727242405938</v>
      </c>
      <c r="W263" s="99">
        <v>3.05963055949019</v>
      </c>
      <c r="DA263" s="63" t="s">
        <v>2966</v>
      </c>
    </row>
    <row r="264" spans="1:105" ht="12" customHeight="1" x14ac:dyDescent="0.25">
      <c r="A264" s="108" t="s">
        <v>52</v>
      </c>
      <c r="B264" s="99">
        <v>9.9998070859351422</v>
      </c>
      <c r="C264" s="99">
        <v>9.8767709698179242</v>
      </c>
      <c r="D264" s="99">
        <v>10.061361243400581</v>
      </c>
      <c r="E264" s="99">
        <v>10.086513848922189</v>
      </c>
      <c r="F264" s="99">
        <v>10.330433472108675</v>
      </c>
      <c r="G264" s="99">
        <v>9.6168947512280631</v>
      </c>
      <c r="H264" s="99">
        <v>10.200539622536748</v>
      </c>
      <c r="I264" s="99">
        <v>10.137619265054497</v>
      </c>
      <c r="J264" s="99">
        <v>10.823141583164597</v>
      </c>
      <c r="K264" s="99">
        <v>11.539010517733802</v>
      </c>
      <c r="L264" s="99">
        <v>11.195551226062971</v>
      </c>
      <c r="M264" s="99">
        <v>11.124761360362847</v>
      </c>
      <c r="N264" s="99">
        <v>11.109668302411981</v>
      </c>
      <c r="O264" s="99">
        <v>11.152933293134515</v>
      </c>
      <c r="P264" s="99">
        <v>11.308266685469585</v>
      </c>
      <c r="Q264" s="99">
        <v>11.507245401816709</v>
      </c>
      <c r="R264" s="99">
        <v>11.609163679190491</v>
      </c>
      <c r="S264" s="99">
        <v>11.558136274118107</v>
      </c>
      <c r="T264" s="99">
        <v>11.322980069241215</v>
      </c>
      <c r="U264" s="99">
        <v>11.579731430774787</v>
      </c>
      <c r="V264" s="99">
        <v>11.739281222460201</v>
      </c>
      <c r="W264" s="99">
        <v>12.494909479313993</v>
      </c>
      <c r="DA264" s="63" t="s">
        <v>2967</v>
      </c>
    </row>
    <row r="265" spans="1:105" ht="12" customHeight="1" x14ac:dyDescent="0.25">
      <c r="A265" s="121" t="s">
        <v>54</v>
      </c>
      <c r="B265" s="123">
        <v>5.7808386577915805</v>
      </c>
      <c r="C265" s="123">
        <v>5.6205724446520335</v>
      </c>
      <c r="D265" s="123">
        <v>6.3381687244108091</v>
      </c>
      <c r="E265" s="123">
        <v>6.1222479886224441</v>
      </c>
      <c r="F265" s="123">
        <v>6.5496092524664684</v>
      </c>
      <c r="G265" s="123">
        <v>6.387965222560954</v>
      </c>
      <c r="H265" s="123">
        <v>6.5703559497124466</v>
      </c>
      <c r="I265" s="123">
        <v>6.2462890166038321</v>
      </c>
      <c r="J265" s="123">
        <v>6.2135687854101791</v>
      </c>
      <c r="K265" s="123">
        <v>6.4998132436104115</v>
      </c>
      <c r="L265" s="123">
        <v>6.179368525002455</v>
      </c>
      <c r="M265" s="123">
        <v>5.8275126417520209</v>
      </c>
      <c r="N265" s="123">
        <v>5.7088771268179572</v>
      </c>
      <c r="O265" s="123">
        <v>6.1996195699461651</v>
      </c>
      <c r="P265" s="123">
        <v>6.2623362910656235</v>
      </c>
      <c r="Q265" s="123">
        <v>6.1844814887733621</v>
      </c>
      <c r="R265" s="123">
        <v>6.5008966814079381</v>
      </c>
      <c r="S265" s="123">
        <v>6.4721710755581343</v>
      </c>
      <c r="T265" s="123">
        <v>6.6530450929132767</v>
      </c>
      <c r="U265" s="123">
        <v>6.9022206426578521</v>
      </c>
      <c r="V265" s="123">
        <v>7.9340746088077871</v>
      </c>
      <c r="W265" s="123">
        <v>7.760523016996455</v>
      </c>
      <c r="DA265" s="130" t="s">
        <v>2968</v>
      </c>
    </row>
    <row r="266" spans="1:105" ht="12" customHeight="1" x14ac:dyDescent="0.25">
      <c r="A266" s="97" t="s">
        <v>50</v>
      </c>
      <c r="B266" s="99">
        <v>5.7862080031039698</v>
      </c>
      <c r="C266" s="99">
        <v>5.803951257013293</v>
      </c>
      <c r="D266" s="99">
        <v>6.1426269472165442</v>
      </c>
      <c r="E266" s="99">
        <v>5.9132695664405279</v>
      </c>
      <c r="F266" s="99">
        <v>6.7247172470947492</v>
      </c>
      <c r="G266" s="99">
        <v>6.2257549287692049</v>
      </c>
      <c r="H266" s="99">
        <v>6.2239868513560079</v>
      </c>
      <c r="I266" s="99">
        <v>6.438438978357599</v>
      </c>
      <c r="J266" s="99">
        <v>6.4642243467188587</v>
      </c>
      <c r="K266" s="99">
        <v>5.6699127157870945</v>
      </c>
      <c r="L266" s="99">
        <v>7.0066428867184438</v>
      </c>
      <c r="M266" s="99">
        <v>6.5191541105595361</v>
      </c>
      <c r="N266" s="99">
        <v>2.0351583765187535</v>
      </c>
      <c r="O266" s="99">
        <v>7.3223517344788913</v>
      </c>
      <c r="P266" s="99">
        <v>7.0626791907736539</v>
      </c>
      <c r="Q266" s="99">
        <v>6.1559858860708845</v>
      </c>
      <c r="R266" s="99">
        <v>5.7839479112410466</v>
      </c>
      <c r="S266" s="99">
        <v>5.7607800463711021</v>
      </c>
      <c r="T266" s="99">
        <v>6.9489037265666846</v>
      </c>
      <c r="U266" s="99">
        <v>7.1930966734782453</v>
      </c>
      <c r="V266" s="99">
        <v>8.0675278989420978</v>
      </c>
      <c r="W266" s="99">
        <v>7.8107065112964431</v>
      </c>
      <c r="DA266" s="63" t="s">
        <v>2969</v>
      </c>
    </row>
    <row r="267" spans="1:105" ht="12" customHeight="1" x14ac:dyDescent="0.25">
      <c r="A267" s="109" t="s">
        <v>120</v>
      </c>
      <c r="B267" s="110">
        <v>5.780595519267151</v>
      </c>
      <c r="C267" s="110">
        <v>5.6126563815514166</v>
      </c>
      <c r="D267" s="110">
        <v>6.3458997062034443</v>
      </c>
      <c r="E267" s="110">
        <v>6.1300466858061764</v>
      </c>
      <c r="F267" s="110">
        <v>6.5433688497837803</v>
      </c>
      <c r="G267" s="110">
        <v>6.3936884876443729</v>
      </c>
      <c r="H267" s="110">
        <v>6.5828415203570971</v>
      </c>
      <c r="I267" s="110">
        <v>6.2390943411484407</v>
      </c>
      <c r="J267" s="110">
        <v>6.2036432574360401</v>
      </c>
      <c r="K267" s="110">
        <v>6.5340616084737997</v>
      </c>
      <c r="L267" s="110">
        <v>6.1438405184256535</v>
      </c>
      <c r="M267" s="110">
        <v>5.7961621421589991</v>
      </c>
      <c r="N267" s="110">
        <v>5.892995207834697</v>
      </c>
      <c r="O267" s="110">
        <v>6.1220147087819816</v>
      </c>
      <c r="P267" s="110">
        <v>6.1962699325654098</v>
      </c>
      <c r="Q267" s="110">
        <v>6.1871506858981613</v>
      </c>
      <c r="R267" s="110">
        <v>6.5773456849079235</v>
      </c>
      <c r="S267" s="110">
        <v>6.5683476007631576</v>
      </c>
      <c r="T267" s="110">
        <v>6.5986988229384265</v>
      </c>
      <c r="U267" s="110">
        <v>6.8320801985910808</v>
      </c>
      <c r="V267" s="110">
        <v>7.8944511633689141</v>
      </c>
      <c r="W267" s="110">
        <v>7.7445429238244117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32.503091852075002</v>
      </c>
      <c r="C269" s="118">
        <f t="shared" si="122"/>
        <v>34.275982116045483</v>
      </c>
      <c r="D269" s="118">
        <f t="shared" si="122"/>
        <v>35.080449208759738</v>
      </c>
      <c r="E269" s="118">
        <f t="shared" si="122"/>
        <v>40.982920459162379</v>
      </c>
      <c r="F269" s="118">
        <f t="shared" si="122"/>
        <v>38.09022834346009</v>
      </c>
      <c r="G269" s="118">
        <f t="shared" si="122"/>
        <v>39.704148437010204</v>
      </c>
      <c r="H269" s="118">
        <f t="shared" si="122"/>
        <v>39.296375080510288</v>
      </c>
      <c r="I269" s="118">
        <f t="shared" si="122"/>
        <v>36.577950476652134</v>
      </c>
      <c r="J269" s="118">
        <f t="shared" si="122"/>
        <v>35.998451753766929</v>
      </c>
      <c r="K269" s="118">
        <f t="shared" si="122"/>
        <v>31.29637802735099</v>
      </c>
      <c r="L269" s="118">
        <f t="shared" si="122"/>
        <v>28.880563813844844</v>
      </c>
      <c r="M269" s="118">
        <f t="shared" si="122"/>
        <v>40.706511314291937</v>
      </c>
      <c r="N269" s="118">
        <f t="shared" si="122"/>
        <v>32.088187973752724</v>
      </c>
      <c r="O269" s="118">
        <f t="shared" si="122"/>
        <v>16.00981008942772</v>
      </c>
      <c r="P269" s="118">
        <f t="shared" si="122"/>
        <v>16.72780325598967</v>
      </c>
      <c r="Q269" s="118">
        <f t="shared" si="122"/>
        <v>25.723928287986176</v>
      </c>
      <c r="R269" s="118">
        <f t="shared" ref="R269:V269" si="123">R270+R273+R275+R284</f>
        <v>23.375466299681168</v>
      </c>
      <c r="S269" s="118">
        <f t="shared" si="123"/>
        <v>23.630244572079963</v>
      </c>
      <c r="T269" s="118">
        <f t="shared" si="123"/>
        <v>20.295916420601884</v>
      </c>
      <c r="U269" s="118">
        <f t="shared" si="123"/>
        <v>22.268575440248206</v>
      </c>
      <c r="V269" s="118">
        <f t="shared" si="123"/>
        <v>24.218565292657591</v>
      </c>
      <c r="W269" s="118">
        <f t="shared" ref="W269" si="124">W270+W273+W275+W284</f>
        <v>21.788801954020791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30.64425074369435</v>
      </c>
      <c r="C270" s="123">
        <f t="shared" si="125"/>
        <v>32.495240049066709</v>
      </c>
      <c r="D270" s="123">
        <f t="shared" si="125"/>
        <v>33.409886194851786</v>
      </c>
      <c r="E270" s="123">
        <f t="shared" si="125"/>
        <v>39.339054308205242</v>
      </c>
      <c r="F270" s="123">
        <f t="shared" si="125"/>
        <v>36.55625327527207</v>
      </c>
      <c r="G270" s="123">
        <f t="shared" si="125"/>
        <v>38.27918028164985</v>
      </c>
      <c r="H270" s="123">
        <f t="shared" si="125"/>
        <v>37.912878984238965</v>
      </c>
      <c r="I270" s="123">
        <f t="shared" si="125"/>
        <v>35.278071303978962</v>
      </c>
      <c r="J270" s="123">
        <f t="shared" si="125"/>
        <v>34.641180122924666</v>
      </c>
      <c r="K270" s="123">
        <f t="shared" si="125"/>
        <v>29.992030971561796</v>
      </c>
      <c r="L270" s="123">
        <f t="shared" si="125"/>
        <v>27.652385956183846</v>
      </c>
      <c r="M270" s="123">
        <f t="shared" si="125"/>
        <v>39.437892153728548</v>
      </c>
      <c r="N270" s="123">
        <f t="shared" si="125"/>
        <v>30.955209227742831</v>
      </c>
      <c r="O270" s="123">
        <f t="shared" si="125"/>
        <v>14.948252778730705</v>
      </c>
      <c r="P270" s="123">
        <f t="shared" si="125"/>
        <v>15.599959094269238</v>
      </c>
      <c r="Q270" s="123">
        <f t="shared" si="125"/>
        <v>24.426372047784525</v>
      </c>
      <c r="R270" s="123">
        <f t="shared" ref="R270:V270" si="126">SUM(R271:R272)</f>
        <v>22.02171582658308</v>
      </c>
      <c r="S270" s="123">
        <f t="shared" si="126"/>
        <v>22.499429920945818</v>
      </c>
      <c r="T270" s="123">
        <f t="shared" si="126"/>
        <v>19.008691217020708</v>
      </c>
      <c r="U270" s="123">
        <f t="shared" si="126"/>
        <v>20.812012665179399</v>
      </c>
      <c r="V270" s="123">
        <f t="shared" si="126"/>
        <v>22.661082660526052</v>
      </c>
      <c r="W270" s="123">
        <f t="shared" ref="W270" si="127">SUM(W271:W272)</f>
        <v>20.032209254521788</v>
      </c>
      <c r="DA270" s="130" t="s">
        <v>3122</v>
      </c>
    </row>
    <row r="271" spans="1:105" ht="12" customHeight="1" x14ac:dyDescent="0.25">
      <c r="A271" s="97" t="s">
        <v>216</v>
      </c>
      <c r="B271" s="99">
        <v>30.64425074369435</v>
      </c>
      <c r="C271" s="99">
        <v>32.495240049066709</v>
      </c>
      <c r="D271" s="99">
        <v>33.409886194851786</v>
      </c>
      <c r="E271" s="99">
        <v>39.339054308205242</v>
      </c>
      <c r="F271" s="99">
        <v>36.55625327527207</v>
      </c>
      <c r="G271" s="99">
        <v>38.27918028164985</v>
      </c>
      <c r="H271" s="99">
        <v>37.912878984238965</v>
      </c>
      <c r="I271" s="99">
        <v>35.278071303978962</v>
      </c>
      <c r="J271" s="99">
        <v>34.641180122924666</v>
      </c>
      <c r="K271" s="99">
        <v>29.992030971561796</v>
      </c>
      <c r="L271" s="99">
        <v>27.652385956183846</v>
      </c>
      <c r="M271" s="99">
        <v>39.437892153728548</v>
      </c>
      <c r="N271" s="99">
        <v>30.955209227742831</v>
      </c>
      <c r="O271" s="99">
        <v>14.948252778730705</v>
      </c>
      <c r="P271" s="99">
        <v>15.599959094269238</v>
      </c>
      <c r="Q271" s="99">
        <v>24.426372047784525</v>
      </c>
      <c r="R271" s="99">
        <v>22.02171582658308</v>
      </c>
      <c r="S271" s="99">
        <v>22.499429920945818</v>
      </c>
      <c r="T271" s="99">
        <v>19.008691217020708</v>
      </c>
      <c r="U271" s="99">
        <v>20.812012665179399</v>
      </c>
      <c r="V271" s="99">
        <v>22.661082660526052</v>
      </c>
      <c r="W271" s="99">
        <v>20.032209254521788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1.76132289804305</v>
      </c>
      <c r="C275" s="123">
        <v>1.6874458570425224</v>
      </c>
      <c r="D275" s="123">
        <v>1.5799409897496171</v>
      </c>
      <c r="E275" s="123">
        <v>1.561513142469972</v>
      </c>
      <c r="F275" s="123">
        <v>1.4446199698346158</v>
      </c>
      <c r="G275" s="123">
        <v>1.3432746491818071</v>
      </c>
      <c r="H275" s="123">
        <v>1.3004078763875861</v>
      </c>
      <c r="I275" s="123">
        <v>1.2108835504607949</v>
      </c>
      <c r="J275" s="123">
        <v>1.263060171799488</v>
      </c>
      <c r="K275" s="123">
        <v>1.2184692960441272</v>
      </c>
      <c r="L275" s="123">
        <v>1.1180355596372749</v>
      </c>
      <c r="M275" s="123">
        <v>1.160822688248706</v>
      </c>
      <c r="N275" s="123">
        <v>1.0959824461859762</v>
      </c>
      <c r="O275" s="123">
        <v>0.88142691935738404</v>
      </c>
      <c r="P275" s="123">
        <v>0.92299362262417584</v>
      </c>
      <c r="Q275" s="123">
        <v>1.0970453524107338</v>
      </c>
      <c r="R275" s="123">
        <v>1.1419529236178767</v>
      </c>
      <c r="S275" s="123">
        <v>0.87076474364525269</v>
      </c>
      <c r="T275" s="123">
        <v>0.88022817206004444</v>
      </c>
      <c r="U275" s="123">
        <v>0.93206066348675753</v>
      </c>
      <c r="V275" s="123">
        <v>0.86819087824568686</v>
      </c>
      <c r="W275" s="123">
        <v>1.0549611799042216</v>
      </c>
      <c r="DA275" s="130" t="s">
        <v>3127</v>
      </c>
    </row>
    <row r="276" spans="1:105" ht="12" customHeight="1" x14ac:dyDescent="0.25">
      <c r="A276" s="97" t="s">
        <v>138</v>
      </c>
      <c r="B276" s="99">
        <v>7.1131795954805046</v>
      </c>
      <c r="C276" s="99">
        <v>7.0892245903085822</v>
      </c>
      <c r="D276" s="99">
        <v>7.0129851197416775</v>
      </c>
      <c r="E276" s="99">
        <v>7.2843165454947538</v>
      </c>
      <c r="F276" s="99">
        <v>7.2765726849014616</v>
      </c>
      <c r="G276" s="99">
        <v>7.0739141347544781</v>
      </c>
      <c r="H276" s="99">
        <v>7.1485869662972261</v>
      </c>
      <c r="I276" s="99">
        <v>6.9570455758310956</v>
      </c>
      <c r="J276" s="99">
        <v>7.6782213146823945</v>
      </c>
      <c r="K276" s="99">
        <v>7.8488557292813868</v>
      </c>
      <c r="L276" s="99">
        <v>7.3987945502037356</v>
      </c>
      <c r="M276" s="99">
        <v>7.6246662438460913</v>
      </c>
      <c r="N276" s="99">
        <v>7.2558843232412551</v>
      </c>
      <c r="O276" s="99">
        <v>6.2192756087111833</v>
      </c>
      <c r="P276" s="99">
        <v>6.6246744296552089</v>
      </c>
      <c r="Q276" s="99">
        <v>7.4109229668448435</v>
      </c>
      <c r="R276" s="99">
        <v>7.606233992339904</v>
      </c>
      <c r="S276" s="99">
        <v>6.134466412933314</v>
      </c>
      <c r="T276" s="99">
        <v>6.1460722935055729</v>
      </c>
      <c r="U276" s="99">
        <v>6.4828196977137313</v>
      </c>
      <c r="V276" s="99">
        <v>5.9382082363091238</v>
      </c>
      <c r="W276" s="99">
        <v>6.5817670490794766</v>
      </c>
      <c r="DA276" s="63" t="s">
        <v>3128</v>
      </c>
    </row>
    <row r="277" spans="1:105" ht="12" customHeight="1" x14ac:dyDescent="0.25">
      <c r="A277" s="97" t="s">
        <v>137</v>
      </c>
      <c r="B277" s="99">
        <v>1.4070894486847165</v>
      </c>
      <c r="C277" s="99">
        <v>1.392987658134474</v>
      </c>
      <c r="D277" s="99">
        <v>1.4161540278030462</v>
      </c>
      <c r="E277" s="99">
        <v>1.4244657498496665</v>
      </c>
      <c r="F277" s="99">
        <v>1.4696721744498507</v>
      </c>
      <c r="G277" s="99">
        <v>1.6210271147230788</v>
      </c>
      <c r="H277" s="99">
        <v>1.4622765164331222</v>
      </c>
      <c r="I277" s="99">
        <v>1.4181861369600799</v>
      </c>
      <c r="J277" s="99">
        <v>1.5420740234946275</v>
      </c>
      <c r="K277" s="99">
        <v>1.5800047469438927</v>
      </c>
      <c r="L277" s="99">
        <v>1.4939340960023333</v>
      </c>
      <c r="M277" s="99">
        <v>1.5317901259579811</v>
      </c>
      <c r="N277" s="99">
        <v>1.2299939567723472</v>
      </c>
      <c r="O277" s="99">
        <v>1.1596343680478962</v>
      </c>
      <c r="P277" s="99">
        <v>1.2182260753617091</v>
      </c>
      <c r="Q277" s="99">
        <v>1.3051516499765139</v>
      </c>
      <c r="R277" s="99">
        <v>1.5765284295931925</v>
      </c>
      <c r="S277" s="99">
        <v>1.308131251715698</v>
      </c>
      <c r="T277" s="99">
        <v>1.2357805294697455</v>
      </c>
      <c r="U277" s="99">
        <v>1.248000156432717</v>
      </c>
      <c r="V277" s="99">
        <v>1.1004565842156093</v>
      </c>
      <c r="W277" s="99">
        <v>1.2834402405678436</v>
      </c>
      <c r="DA277" s="63" t="s">
        <v>3129</v>
      </c>
    </row>
    <row r="278" spans="1:105" ht="12" customHeight="1" x14ac:dyDescent="0.25">
      <c r="A278" s="100" t="s">
        <v>216</v>
      </c>
      <c r="B278" s="102">
        <v>1.4070894486847165</v>
      </c>
      <c r="C278" s="102">
        <v>1.392987658134474</v>
      </c>
      <c r="D278" s="102">
        <v>1.4161540278030462</v>
      </c>
      <c r="E278" s="102">
        <v>1.4244657498496665</v>
      </c>
      <c r="F278" s="102">
        <v>1.4696721744498507</v>
      </c>
      <c r="G278" s="102">
        <v>1.6210271147230788</v>
      </c>
      <c r="H278" s="102">
        <v>1.4622765164331222</v>
      </c>
      <c r="I278" s="102">
        <v>1.4181861369600799</v>
      </c>
      <c r="J278" s="102">
        <v>1.5420740234946275</v>
      </c>
      <c r="K278" s="102">
        <v>1.5800047469438927</v>
      </c>
      <c r="L278" s="102">
        <v>1.4939340960023333</v>
      </c>
      <c r="M278" s="102">
        <v>1.5317901259579811</v>
      </c>
      <c r="N278" s="102">
        <v>1.2299939567723472</v>
      </c>
      <c r="O278" s="102">
        <v>1.1596343680478962</v>
      </c>
      <c r="P278" s="102">
        <v>1.2182260753617091</v>
      </c>
      <c r="Q278" s="102">
        <v>1.3051516499765139</v>
      </c>
      <c r="R278" s="102">
        <v>1.5765284295931925</v>
      </c>
      <c r="S278" s="102">
        <v>1.308131251715698</v>
      </c>
      <c r="T278" s="102">
        <v>1.2357805294697455</v>
      </c>
      <c r="U278" s="102">
        <v>1.248000156432717</v>
      </c>
      <c r="V278" s="102">
        <v>1.1004565842156093</v>
      </c>
      <c r="W278" s="102">
        <v>1.2834402405678436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9.7518210337602926E-2</v>
      </c>
      <c r="C284" s="123">
        <v>9.329620993625895E-2</v>
      </c>
      <c r="D284" s="123">
        <v>9.0622024158334161E-2</v>
      </c>
      <c r="E284" s="123">
        <v>8.2353008487164842E-2</v>
      </c>
      <c r="F284" s="123">
        <v>8.9355098353398138E-2</v>
      </c>
      <c r="G284" s="123">
        <v>8.1693506178547037E-2</v>
      </c>
      <c r="H284" s="123">
        <v>8.308821988373323E-2</v>
      </c>
      <c r="I284" s="123">
        <v>8.8995622212382178E-2</v>
      </c>
      <c r="J284" s="123">
        <v>9.421145904277653E-2</v>
      </c>
      <c r="K284" s="123">
        <v>8.5877759745068255E-2</v>
      </c>
      <c r="L284" s="123">
        <v>0.11014229802372565</v>
      </c>
      <c r="M284" s="123">
        <v>0.10779647231468058</v>
      </c>
      <c r="N284" s="123">
        <v>3.699629982391852E-2</v>
      </c>
      <c r="O284" s="123">
        <v>0.18013039133962952</v>
      </c>
      <c r="P284" s="123">
        <v>0.20485053909625489</v>
      </c>
      <c r="Q284" s="123">
        <v>0.20051088779091639</v>
      </c>
      <c r="R284" s="123">
        <v>0.21179754948021309</v>
      </c>
      <c r="S284" s="123">
        <v>0.26004990748889051</v>
      </c>
      <c r="T284" s="123">
        <v>0.4069970315211327</v>
      </c>
      <c r="U284" s="123">
        <v>0.52450211158204763</v>
      </c>
      <c r="V284" s="123">
        <v>0.68929175388585096</v>
      </c>
      <c r="W284" s="123">
        <v>0.70163151959477876</v>
      </c>
      <c r="DA284" s="130" t="s">
        <v>3136</v>
      </c>
    </row>
    <row r="285" spans="1:105" ht="12" customHeight="1" x14ac:dyDescent="0.25">
      <c r="A285" s="97" t="s">
        <v>50</v>
      </c>
      <c r="B285" s="99">
        <v>2.2510598869495424</v>
      </c>
      <c r="C285" s="99">
        <v>2.2545407526412502</v>
      </c>
      <c r="D285" s="99">
        <v>2.3827489663980224</v>
      </c>
      <c r="E285" s="99">
        <v>2.2891320858281614</v>
      </c>
      <c r="F285" s="99">
        <v>2.5966920248442684</v>
      </c>
      <c r="G285" s="99">
        <v>2.3970724804097654</v>
      </c>
      <c r="H285" s="99">
        <v>2.3880843329367525</v>
      </c>
      <c r="I285" s="99">
        <v>2.4658235292375017</v>
      </c>
      <c r="J285" s="99">
        <v>2.4733923156790474</v>
      </c>
      <c r="K285" s="99">
        <v>2.1668529661527951</v>
      </c>
      <c r="L285" s="99">
        <v>2.6748203668183699</v>
      </c>
      <c r="M285" s="99">
        <v>2.4859566742846435</v>
      </c>
      <c r="N285" s="99">
        <v>0.77518561618151971</v>
      </c>
      <c r="O285" s="99">
        <v>2.78612930858541</v>
      </c>
      <c r="P285" s="99">
        <v>2.686456581701377</v>
      </c>
      <c r="Q285" s="99">
        <v>2.3411091009870351</v>
      </c>
      <c r="R285" s="99">
        <v>2.1980627154379002</v>
      </c>
      <c r="S285" s="99">
        <v>2.1835668045087067</v>
      </c>
      <c r="T285" s="99">
        <v>2.6226704476094977</v>
      </c>
      <c r="U285" s="99">
        <v>2.6996393580566376</v>
      </c>
      <c r="V285" s="99">
        <v>3.0108529255517782</v>
      </c>
      <c r="W285" s="99">
        <v>2.9050180070954168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95.859104978095743</v>
      </c>
      <c r="D290" s="117">
        <f t="shared" si="129"/>
        <v>95.858271259615364</v>
      </c>
      <c r="E290" s="117">
        <f t="shared" si="129"/>
        <v>104.03005812812145</v>
      </c>
      <c r="F290" s="117">
        <f t="shared" si="129"/>
        <v>135.60210641612113</v>
      </c>
      <c r="G290" s="117">
        <f t="shared" si="129"/>
        <v>50.645657571912842</v>
      </c>
      <c r="H290" s="117">
        <f t="shared" si="129"/>
        <v>34.325785354685316</v>
      </c>
      <c r="I290" s="117">
        <f t="shared" si="129"/>
        <v>34.885012086880167</v>
      </c>
      <c r="J290" s="117">
        <f t="shared" si="129"/>
        <v>60.571683071610011</v>
      </c>
      <c r="K290" s="117">
        <f t="shared" si="129"/>
        <v>58.395732133196269</v>
      </c>
      <c r="L290" s="117">
        <f t="shared" si="129"/>
        <v>38.672894922191638</v>
      </c>
      <c r="M290" s="117">
        <f t="shared" si="129"/>
        <v>35.40678679679219</v>
      </c>
      <c r="N290" s="117">
        <f t="shared" si="129"/>
        <v>37.102852864001051</v>
      </c>
      <c r="O290" s="117">
        <f t="shared" si="129"/>
        <v>45.136039187364531</v>
      </c>
      <c r="P290" s="117">
        <f t="shared" si="129"/>
        <v>31.790512896939141</v>
      </c>
      <c r="Q290" s="117">
        <f t="shared" si="129"/>
        <v>0</v>
      </c>
      <c r="R290" s="117">
        <f t="shared" ref="R290:V290" si="130">R291+R294+R296+R305</f>
        <v>14.435416682421053</v>
      </c>
      <c r="S290" s="117">
        <f t="shared" si="130"/>
        <v>28.439613665279328</v>
      </c>
      <c r="T290" s="117">
        <f t="shared" si="130"/>
        <v>21.304000565997129</v>
      </c>
      <c r="U290" s="117">
        <f t="shared" si="130"/>
        <v>34.591953589708254</v>
      </c>
      <c r="V290" s="117">
        <f t="shared" si="130"/>
        <v>38.305129341967906</v>
      </c>
      <c r="W290" s="117">
        <f t="shared" ref="W290" si="131">W291+W294+W296+W305</f>
        <v>10.979117264305875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78.566456835827154</v>
      </c>
      <c r="D291" s="122">
        <f t="shared" si="132"/>
        <v>78.345962604866614</v>
      </c>
      <c r="E291" s="122">
        <f t="shared" si="132"/>
        <v>87.120205549532656</v>
      </c>
      <c r="F291" s="122">
        <f t="shared" si="132"/>
        <v>111.92629489382615</v>
      </c>
      <c r="G291" s="122">
        <f t="shared" si="132"/>
        <v>42.071930922283563</v>
      </c>
      <c r="H291" s="122">
        <f t="shared" si="132"/>
        <v>28.358018900442151</v>
      </c>
      <c r="I291" s="122">
        <f t="shared" si="132"/>
        <v>29.142506311200528</v>
      </c>
      <c r="J291" s="122">
        <f t="shared" si="132"/>
        <v>50.319898779147913</v>
      </c>
      <c r="K291" s="122">
        <f t="shared" si="132"/>
        <v>45.723923562532129</v>
      </c>
      <c r="L291" s="122">
        <f t="shared" si="132"/>
        <v>29.77210107349077</v>
      </c>
      <c r="M291" s="122">
        <f t="shared" si="132"/>
        <v>29.209662511544135</v>
      </c>
      <c r="N291" s="122">
        <f t="shared" si="132"/>
        <v>28.500230721652571</v>
      </c>
      <c r="O291" s="122">
        <f t="shared" si="132"/>
        <v>29.020342166829174</v>
      </c>
      <c r="P291" s="122">
        <f t="shared" si="132"/>
        <v>20.699914945601865</v>
      </c>
      <c r="Q291" s="122">
        <f t="shared" si="132"/>
        <v>0</v>
      </c>
      <c r="R291" s="122">
        <f t="shared" ref="R291:V291" si="133">SUM(R292:R293)</f>
        <v>10.023828674112025</v>
      </c>
      <c r="S291" s="122">
        <f t="shared" si="133"/>
        <v>19.556410795734092</v>
      </c>
      <c r="T291" s="122">
        <f t="shared" si="133"/>
        <v>14.190011963340774</v>
      </c>
      <c r="U291" s="122">
        <f t="shared" si="133"/>
        <v>23.382211226916159</v>
      </c>
      <c r="V291" s="122">
        <f t="shared" si="133"/>
        <v>26.049385542767993</v>
      </c>
      <c r="W291" s="122">
        <f t="shared" ref="W291" si="134">SUM(W292:W293)</f>
        <v>7.0690827025320901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77.715790653812093</v>
      </c>
      <c r="D292" s="98">
        <v>77.462200859345444</v>
      </c>
      <c r="E292" s="98">
        <v>86.182082060347611</v>
      </c>
      <c r="F292" s="98">
        <v>110.6278002403853</v>
      </c>
      <c r="G292" s="98">
        <v>41.584768471153744</v>
      </c>
      <c r="H292" s="98">
        <v>28.033979069234334</v>
      </c>
      <c r="I292" s="98">
        <v>28.826183749035899</v>
      </c>
      <c r="J292" s="98">
        <v>49.765093336680557</v>
      </c>
      <c r="K292" s="98">
        <v>45.188238057796305</v>
      </c>
      <c r="L292" s="98">
        <v>29.437721425968032</v>
      </c>
      <c r="M292" s="98">
        <v>28.874864522765879</v>
      </c>
      <c r="N292" s="98">
        <v>28.199524507187792</v>
      </c>
      <c r="O292" s="98">
        <v>28.669651814267723</v>
      </c>
      <c r="P292" s="98">
        <v>20.430015673255749</v>
      </c>
      <c r="Q292" s="98">
        <v>0</v>
      </c>
      <c r="R292" s="98">
        <v>9.894004798352606</v>
      </c>
      <c r="S292" s="98">
        <v>19.300820749846661</v>
      </c>
      <c r="T292" s="98">
        <v>14.00365555654705</v>
      </c>
      <c r="U292" s="98">
        <v>23.074016854087454</v>
      </c>
      <c r="V292" s="98">
        <v>25.704769341551746</v>
      </c>
      <c r="W292" s="98">
        <v>6.9753087080210978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0.85066618201505717</v>
      </c>
      <c r="D293" s="98">
        <v>0.88376174552116427</v>
      </c>
      <c r="E293" s="98">
        <v>0.93812348918505117</v>
      </c>
      <c r="F293" s="98">
        <v>1.2984946534408512</v>
      </c>
      <c r="G293" s="98">
        <v>0.48716245112981804</v>
      </c>
      <c r="H293" s="98">
        <v>0.32403983120781743</v>
      </c>
      <c r="I293" s="98">
        <v>0.31632256216462989</v>
      </c>
      <c r="J293" s="98">
        <v>0.55480544246735752</v>
      </c>
      <c r="K293" s="98">
        <v>0.53568550473582388</v>
      </c>
      <c r="L293" s="98">
        <v>0.33437964752273824</v>
      </c>
      <c r="M293" s="98">
        <v>0.33479798877825701</v>
      </c>
      <c r="N293" s="98">
        <v>0.30070621446477808</v>
      </c>
      <c r="O293" s="98">
        <v>0.35069035256145065</v>
      </c>
      <c r="P293" s="98">
        <v>0.2698992723461171</v>
      </c>
      <c r="Q293" s="98">
        <v>0</v>
      </c>
      <c r="R293" s="98">
        <v>0.12982387575941862</v>
      </c>
      <c r="S293" s="98">
        <v>0.25559004588742934</v>
      </c>
      <c r="T293" s="98">
        <v>0.18635640679372376</v>
      </c>
      <c r="U293" s="98">
        <v>0.30819437282870565</v>
      </c>
      <c r="V293" s="98">
        <v>0.34461620121624742</v>
      </c>
      <c r="W293" s="98">
        <v>9.3773994510991984E-2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1.236944952593432</v>
      </c>
      <c r="D294" s="122">
        <f t="shared" si="135"/>
        <v>0.69701674243287515</v>
      </c>
      <c r="E294" s="122">
        <f t="shared" si="135"/>
        <v>1.6441255916132917</v>
      </c>
      <c r="F294" s="122">
        <f t="shared" si="135"/>
        <v>0.99642775990006061</v>
      </c>
      <c r="G294" s="122">
        <f t="shared" si="135"/>
        <v>0.84229685185642156</v>
      </c>
      <c r="H294" s="122">
        <f t="shared" si="135"/>
        <v>0.69876810391086353</v>
      </c>
      <c r="I294" s="122">
        <f t="shared" si="135"/>
        <v>0.44438389965274738</v>
      </c>
      <c r="J294" s="122">
        <f t="shared" si="135"/>
        <v>0.16751201383352787</v>
      </c>
      <c r="K294" s="122">
        <f t="shared" si="135"/>
        <v>0.86234574672899966</v>
      </c>
      <c r="L294" s="122">
        <f t="shared" si="135"/>
        <v>0.85850147634158236</v>
      </c>
      <c r="M294" s="122">
        <f t="shared" si="135"/>
        <v>0.56577480855347539</v>
      </c>
      <c r="N294" s="122">
        <f t="shared" si="135"/>
        <v>1.8489851092721901</v>
      </c>
      <c r="O294" s="122">
        <f t="shared" si="135"/>
        <v>1.0630861217313976</v>
      </c>
      <c r="P294" s="122">
        <f t="shared" si="135"/>
        <v>0.58071108246037351</v>
      </c>
      <c r="Q294" s="122">
        <f t="shared" si="135"/>
        <v>0</v>
      </c>
      <c r="R294" s="122">
        <f t="shared" si="135"/>
        <v>0.47911202542253845</v>
      </c>
      <c r="S294" s="122">
        <f t="shared" si="135"/>
        <v>1.327061016670106</v>
      </c>
      <c r="T294" s="122">
        <f t="shared" si="135"/>
        <v>0.65944490674318501</v>
      </c>
      <c r="U294" s="122">
        <f t="shared" si="135"/>
        <v>1.0983973218429677</v>
      </c>
      <c r="V294" s="122">
        <f t="shared" si="135"/>
        <v>1.3785153624377946</v>
      </c>
      <c r="W294" s="122">
        <f t="shared" si="135"/>
        <v>0.34927837242779081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1.236944952593432</v>
      </c>
      <c r="D295" s="98">
        <v>0.69701674243287515</v>
      </c>
      <c r="E295" s="98">
        <v>1.6441255916132917</v>
      </c>
      <c r="F295" s="98">
        <v>0.99642775990006061</v>
      </c>
      <c r="G295" s="98">
        <v>0.84229685185642156</v>
      </c>
      <c r="H295" s="98">
        <v>0.69876810391086353</v>
      </c>
      <c r="I295" s="98">
        <v>0.44438389965274738</v>
      </c>
      <c r="J295" s="98">
        <v>0.16751201383352787</v>
      </c>
      <c r="K295" s="98">
        <v>0.86234574672899966</v>
      </c>
      <c r="L295" s="98">
        <v>0.85850147634158236</v>
      </c>
      <c r="M295" s="98">
        <v>0.56577480855347539</v>
      </c>
      <c r="N295" s="98">
        <v>1.8489851092721901</v>
      </c>
      <c r="O295" s="98">
        <v>1.0630861217313976</v>
      </c>
      <c r="P295" s="98">
        <v>0.58071108246037351</v>
      </c>
      <c r="Q295" s="98">
        <v>0</v>
      </c>
      <c r="R295" s="98">
        <v>0.47911202542253845</v>
      </c>
      <c r="S295" s="98">
        <v>1.327061016670106</v>
      </c>
      <c r="T295" s="98">
        <v>0.65944490674318501</v>
      </c>
      <c r="U295" s="98">
        <v>1.0983973218429677</v>
      </c>
      <c r="V295" s="98">
        <v>1.3785153624377946</v>
      </c>
      <c r="W295" s="98">
        <v>0.34927837242779081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10.911297812848979</v>
      </c>
      <c r="D296" s="122">
        <v>11.249545652374522</v>
      </c>
      <c r="E296" s="122">
        <v>10.152252325520355</v>
      </c>
      <c r="F296" s="122">
        <v>15.136726474001733</v>
      </c>
      <c r="G296" s="122">
        <v>5.0838523765054546</v>
      </c>
      <c r="H296" s="122">
        <v>3.4365286185177029</v>
      </c>
      <c r="I296" s="122">
        <v>3.36141520209461</v>
      </c>
      <c r="J296" s="122">
        <v>6.7105997505503492</v>
      </c>
      <c r="K296" s="122">
        <v>8.0889608498405234</v>
      </c>
      <c r="L296" s="122">
        <v>5.5307683603483966</v>
      </c>
      <c r="M296" s="122">
        <v>3.9749174264042426</v>
      </c>
      <c r="N296" s="122">
        <v>4.7453808973370979</v>
      </c>
      <c r="O296" s="122">
        <v>10.010093852211938</v>
      </c>
      <c r="P296" s="122">
        <v>6.8658800659040367</v>
      </c>
      <c r="Q296" s="122">
        <v>0</v>
      </c>
      <c r="R296" s="122">
        <v>2.5932184300261656</v>
      </c>
      <c r="S296" s="122">
        <v>4.9915339321829775</v>
      </c>
      <c r="T296" s="122">
        <v>4.0643459664544475</v>
      </c>
      <c r="U296" s="122">
        <v>6.4207974853570775</v>
      </c>
      <c r="V296" s="122">
        <v>6.5528436876648533</v>
      </c>
      <c r="W296" s="122">
        <v>2.2810639356674574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0.24927752925873148</v>
      </c>
      <c r="D297" s="98">
        <v>0.26485515418726835</v>
      </c>
      <c r="E297" s="98">
        <v>0.2751820613814337</v>
      </c>
      <c r="F297" s="98">
        <v>0.18676158563429024</v>
      </c>
      <c r="G297" s="98">
        <v>5.935882926034302E-2</v>
      </c>
      <c r="H297" s="98">
        <v>2.1045024285292556E-2</v>
      </c>
      <c r="I297" s="98">
        <v>3.2628332063561985E-2</v>
      </c>
      <c r="J297" s="98">
        <v>0.85726390941029007</v>
      </c>
      <c r="K297" s="98">
        <v>0.5115098554643851</v>
      </c>
      <c r="L297" s="98">
        <v>0.5519797130124936</v>
      </c>
      <c r="M297" s="98">
        <v>0.62609168173888419</v>
      </c>
      <c r="N297" s="98">
        <v>0.81778569743026619</v>
      </c>
      <c r="O297" s="98">
        <v>1.0563491143183361</v>
      </c>
      <c r="P297" s="98">
        <v>0.15876038671211462</v>
      </c>
      <c r="Q297" s="98">
        <v>0</v>
      </c>
      <c r="R297" s="98">
        <v>8.3846330779105097E-2</v>
      </c>
      <c r="S297" s="98">
        <v>0.27659067855288189</v>
      </c>
      <c r="T297" s="98">
        <v>0.25343872008483642</v>
      </c>
      <c r="U297" s="98">
        <v>0.5528533946346722</v>
      </c>
      <c r="V297" s="98">
        <v>0.68199276321100044</v>
      </c>
      <c r="W297" s="98">
        <v>0.33541144240157139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3.2533295628340954E-3</v>
      </c>
      <c r="D298" s="98">
        <v>0</v>
      </c>
      <c r="E298" s="98">
        <v>3.7971726040510563E-3</v>
      </c>
      <c r="F298" s="98">
        <v>0</v>
      </c>
      <c r="G298" s="98">
        <v>0</v>
      </c>
      <c r="H298" s="98">
        <v>0</v>
      </c>
      <c r="I298" s="98">
        <v>1.1914247495247768E-3</v>
      </c>
      <c r="J298" s="98">
        <v>2.1091901525556147E-2</v>
      </c>
      <c r="K298" s="98">
        <v>1.4905703231053806E-3</v>
      </c>
      <c r="L298" s="98">
        <v>5.210515149447514E-3</v>
      </c>
      <c r="M298" s="98">
        <v>7.2973604925854734E-3</v>
      </c>
      <c r="N298" s="98">
        <v>1.0340115044958317E-2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7.3836160286997049E-3</v>
      </c>
      <c r="U298" s="98">
        <v>1.71493457491231E-2</v>
      </c>
      <c r="V298" s="98">
        <v>1.1750491521747569E-2</v>
      </c>
      <c r="W298" s="98">
        <v>5.5014123600258414E-3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1.0906323827392214E-3</v>
      </c>
      <c r="D299" s="101">
        <v>0</v>
      </c>
      <c r="E299" s="101">
        <v>1.259640859559176E-3</v>
      </c>
      <c r="F299" s="101">
        <v>0</v>
      </c>
      <c r="G299" s="101">
        <v>0</v>
      </c>
      <c r="H299" s="101">
        <v>0</v>
      </c>
      <c r="I299" s="101">
        <v>4.0294358466669658E-4</v>
      </c>
      <c r="J299" s="101">
        <v>7.0540815193290843E-3</v>
      </c>
      <c r="K299" s="101">
        <v>4.9499676801254813E-4</v>
      </c>
      <c r="L299" s="101">
        <v>1.719659185808253E-3</v>
      </c>
      <c r="M299" s="101">
        <v>2.3578309417979959E-3</v>
      </c>
      <c r="N299" s="101">
        <v>2.8017667101476432E-3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1.8816971514366673E-3</v>
      </c>
      <c r="U299" s="101">
        <v>4.2506095754296499E-3</v>
      </c>
      <c r="V299" s="101">
        <v>2.7894607241557962E-3</v>
      </c>
      <c r="W299" s="101">
        <v>1.3628853027950285E-3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2.1626971800948742E-3</v>
      </c>
      <c r="D300" s="104">
        <v>0</v>
      </c>
      <c r="E300" s="104">
        <v>2.5375317444918805E-3</v>
      </c>
      <c r="F300" s="104">
        <v>0</v>
      </c>
      <c r="G300" s="104">
        <v>0</v>
      </c>
      <c r="H300" s="104">
        <v>0</v>
      </c>
      <c r="I300" s="104">
        <v>7.8848116485808026E-4</v>
      </c>
      <c r="J300" s="104">
        <v>1.4037820006227063E-2</v>
      </c>
      <c r="K300" s="104">
        <v>9.9557355509283241E-4</v>
      </c>
      <c r="L300" s="104">
        <v>3.4908559636392606E-3</v>
      </c>
      <c r="M300" s="104">
        <v>4.9395295507874779E-3</v>
      </c>
      <c r="N300" s="104">
        <v>7.5383483348106734E-3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5.5019188772630371E-3</v>
      </c>
      <c r="U300" s="104">
        <v>1.2898736173693449E-2</v>
      </c>
      <c r="V300" s="104">
        <v>8.9610307975917722E-3</v>
      </c>
      <c r="W300" s="104">
        <v>4.1385270572308125E-3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4.2743818298621585</v>
      </c>
      <c r="D301" s="101">
        <v>5.7583853322700715</v>
      </c>
      <c r="E301" s="101">
        <v>4.0028222984518127</v>
      </c>
      <c r="F301" s="101">
        <v>8.3316902732541624</v>
      </c>
      <c r="G301" s="101">
        <v>2.2958005141070457</v>
      </c>
      <c r="H301" s="101">
        <v>1.4362095699270636</v>
      </c>
      <c r="I301" s="101">
        <v>0.15838066234731676</v>
      </c>
      <c r="J301" s="101">
        <v>0.67689592898770712</v>
      </c>
      <c r="K301" s="101">
        <v>3.1607315013140798</v>
      </c>
      <c r="L301" s="101">
        <v>1.8381562624797978</v>
      </c>
      <c r="M301" s="101">
        <v>1.5155812293657436</v>
      </c>
      <c r="N301" s="101">
        <v>1.6999123503087756</v>
      </c>
      <c r="O301" s="101">
        <v>3.8152613079038669</v>
      </c>
      <c r="P301" s="101">
        <v>2.2056193062803513</v>
      </c>
      <c r="Q301" s="101">
        <v>0</v>
      </c>
      <c r="R301" s="101">
        <v>0.58965581626146124</v>
      </c>
      <c r="S301" s="101">
        <v>1.2718524945693506</v>
      </c>
      <c r="T301" s="101">
        <v>0.54429128894372769</v>
      </c>
      <c r="U301" s="101">
        <v>1.8880035970164681</v>
      </c>
      <c r="V301" s="101">
        <v>1.6380023392535512</v>
      </c>
      <c r="W301" s="101">
        <v>0.84627152324648536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6.3843851241652549</v>
      </c>
      <c r="D302" s="104">
        <v>5.2263051659171831</v>
      </c>
      <c r="E302" s="104">
        <v>5.8704507930830561</v>
      </c>
      <c r="F302" s="104">
        <v>6.6182746151132816</v>
      </c>
      <c r="G302" s="104">
        <v>2.7286930331380663</v>
      </c>
      <c r="H302" s="104">
        <v>1.9792740243053464</v>
      </c>
      <c r="I302" s="104">
        <v>3.1692147829342066</v>
      </c>
      <c r="J302" s="104">
        <v>5.1553480106267964</v>
      </c>
      <c r="K302" s="104">
        <v>4.4152289227389527</v>
      </c>
      <c r="L302" s="104">
        <v>3.1354218697066578</v>
      </c>
      <c r="M302" s="104">
        <v>1.8259471548070292</v>
      </c>
      <c r="N302" s="104">
        <v>2.2173427345530974</v>
      </c>
      <c r="O302" s="104">
        <v>5.1384834299897344</v>
      </c>
      <c r="P302" s="104">
        <v>4.5015003729115701</v>
      </c>
      <c r="Q302" s="104">
        <v>0</v>
      </c>
      <c r="R302" s="104">
        <v>1.9197162829855992</v>
      </c>
      <c r="S302" s="104">
        <v>3.4430907590607451</v>
      </c>
      <c r="T302" s="104">
        <v>3.2592323413971833</v>
      </c>
      <c r="U302" s="104">
        <v>3.9627911479568141</v>
      </c>
      <c r="V302" s="104">
        <v>4.2210980936785543</v>
      </c>
      <c r="W302" s="104">
        <v>1.0938795576593747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1.8343304743102005</v>
      </c>
      <c r="D303" s="98">
        <v>1.5323693970978509</v>
      </c>
      <c r="E303" s="98">
        <v>1.6675075878123142</v>
      </c>
      <c r="F303" s="98">
        <v>1.9129101187137509</v>
      </c>
      <c r="G303" s="98">
        <v>0.87934852552561282</v>
      </c>
      <c r="H303" s="98">
        <v>0.58033630323312668</v>
      </c>
      <c r="I303" s="98">
        <v>0.93734929035943515</v>
      </c>
      <c r="J303" s="98">
        <v>1.4965551196515805</v>
      </c>
      <c r="K303" s="98">
        <v>1.2876298601147065</v>
      </c>
      <c r="L303" s="98">
        <v>0.91700426298878479</v>
      </c>
      <c r="M303" s="98">
        <v>0.52010990967622439</v>
      </c>
      <c r="N303" s="98">
        <v>0.52962722729179923</v>
      </c>
      <c r="O303" s="98">
        <v>1.3074339480028545</v>
      </c>
      <c r="P303" s="98">
        <v>1.1021121453364304</v>
      </c>
      <c r="Q303" s="98">
        <v>0</v>
      </c>
      <c r="R303" s="98">
        <v>0.50353547719068237</v>
      </c>
      <c r="S303" s="98">
        <v>0.91589887163014216</v>
      </c>
      <c r="T303" s="98">
        <v>0.83500346882233178</v>
      </c>
      <c r="U303" s="98">
        <v>0.96990816183895656</v>
      </c>
      <c r="V303" s="98">
        <v>1.0081460993645259</v>
      </c>
      <c r="W303" s="98">
        <v>0.26617779998127206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4.5500546498550545</v>
      </c>
      <c r="D304" s="98">
        <v>3.6939357688193319</v>
      </c>
      <c r="E304" s="98">
        <v>4.2029432052707421</v>
      </c>
      <c r="F304" s="98">
        <v>4.7053644963995307</v>
      </c>
      <c r="G304" s="98">
        <v>1.8493445076124537</v>
      </c>
      <c r="H304" s="98">
        <v>1.3989377210722196</v>
      </c>
      <c r="I304" s="98">
        <v>2.2318654925747712</v>
      </c>
      <c r="J304" s="98">
        <v>3.6587928909752159</v>
      </c>
      <c r="K304" s="98">
        <v>3.1275990626242458</v>
      </c>
      <c r="L304" s="98">
        <v>2.2184176067178729</v>
      </c>
      <c r="M304" s="98">
        <v>1.3058372451308047</v>
      </c>
      <c r="N304" s="98">
        <v>1.6877155072612982</v>
      </c>
      <c r="O304" s="98">
        <v>3.8310494819868799</v>
      </c>
      <c r="P304" s="98">
        <v>3.3993882275751397</v>
      </c>
      <c r="Q304" s="98">
        <v>0</v>
      </c>
      <c r="R304" s="98">
        <v>1.4161808057949168</v>
      </c>
      <c r="S304" s="98">
        <v>2.527191887430603</v>
      </c>
      <c r="T304" s="98">
        <v>2.4242288725748513</v>
      </c>
      <c r="U304" s="98">
        <v>2.9928829861178574</v>
      </c>
      <c r="V304" s="98">
        <v>3.2129519943140288</v>
      </c>
      <c r="W304" s="98">
        <v>0.82770175767810272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5.1444053768261906</v>
      </c>
      <c r="D305" s="122">
        <v>5.5657462599413501</v>
      </c>
      <c r="E305" s="122">
        <v>5.1134746614551556</v>
      </c>
      <c r="F305" s="122">
        <v>7.5426572883931886</v>
      </c>
      <c r="G305" s="122">
        <v>2.6475774212674019</v>
      </c>
      <c r="H305" s="122">
        <v>1.832469731814601</v>
      </c>
      <c r="I305" s="122">
        <v>1.9367066739322767</v>
      </c>
      <c r="J305" s="122">
        <v>3.3736725280782167</v>
      </c>
      <c r="K305" s="122">
        <v>3.7205019740946139</v>
      </c>
      <c r="L305" s="122">
        <v>2.5115240120108848</v>
      </c>
      <c r="M305" s="122">
        <v>1.6564320502903394</v>
      </c>
      <c r="N305" s="122">
        <v>2.0082561357391944</v>
      </c>
      <c r="O305" s="122">
        <v>5.0425170465920246</v>
      </c>
      <c r="P305" s="122">
        <v>3.6440068029728696</v>
      </c>
      <c r="Q305" s="122">
        <v>0</v>
      </c>
      <c r="R305" s="122">
        <v>1.3392575528603246</v>
      </c>
      <c r="S305" s="122">
        <v>2.5646079206921506</v>
      </c>
      <c r="T305" s="122">
        <v>2.3901977294587251</v>
      </c>
      <c r="U305" s="122">
        <v>3.6905475555920502</v>
      </c>
      <c r="V305" s="122">
        <v>4.3243847490972653</v>
      </c>
      <c r="W305" s="122">
        <v>1.2796922536785362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0.21527441766898511</v>
      </c>
      <c r="D306" s="98">
        <v>0.15894629291849122</v>
      </c>
      <c r="E306" s="98">
        <v>0.18884963236055066</v>
      </c>
      <c r="F306" s="98">
        <v>0.32085768060972525</v>
      </c>
      <c r="G306" s="98">
        <v>0.13222125209993812</v>
      </c>
      <c r="H306" s="98">
        <v>0.10250442502579347</v>
      </c>
      <c r="I306" s="98">
        <v>0.12584573352190598</v>
      </c>
      <c r="J306" s="98">
        <v>0.20518863845421426</v>
      </c>
      <c r="K306" s="98">
        <v>0.16278568335156457</v>
      </c>
      <c r="L306" s="98">
        <v>0.14229574354913518</v>
      </c>
      <c r="M306" s="98">
        <v>0.11780133117281805</v>
      </c>
      <c r="N306" s="98">
        <v>6.3475236219836625E-2</v>
      </c>
      <c r="O306" s="98">
        <v>1.0447055290975835</v>
      </c>
      <c r="P306" s="98">
        <v>0.76312125896875682</v>
      </c>
      <c r="Q306" s="98">
        <v>0</v>
      </c>
      <c r="R306" s="98">
        <v>0.17749805565335491</v>
      </c>
      <c r="S306" s="98">
        <v>0.52708502414676617</v>
      </c>
      <c r="T306" s="98">
        <v>0.8705392475280942</v>
      </c>
      <c r="U306" s="98">
        <v>1.3926594748539725</v>
      </c>
      <c r="V306" s="98">
        <v>1.689293915053999</v>
      </c>
      <c r="W306" s="98">
        <v>0.4011954725839082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4.9291309591572059</v>
      </c>
      <c r="D307" s="33">
        <v>5.4067999670228586</v>
      </c>
      <c r="E307" s="33">
        <v>4.9246250290946048</v>
      </c>
      <c r="F307" s="33">
        <v>7.2217996077834634</v>
      </c>
      <c r="G307" s="33">
        <v>2.5153561691674637</v>
      </c>
      <c r="H307" s="33">
        <v>1.7299653067888077</v>
      </c>
      <c r="I307" s="33">
        <v>1.8108609404103706</v>
      </c>
      <c r="J307" s="33">
        <v>3.1684838896240026</v>
      </c>
      <c r="K307" s="33">
        <v>3.5577162907430493</v>
      </c>
      <c r="L307" s="33">
        <v>2.3692282684617498</v>
      </c>
      <c r="M307" s="33">
        <v>1.5386307191175213</v>
      </c>
      <c r="N307" s="33">
        <v>1.9447808995193578</v>
      </c>
      <c r="O307" s="33">
        <v>3.9978115174944415</v>
      </c>
      <c r="P307" s="33">
        <v>2.8808855440041126</v>
      </c>
      <c r="Q307" s="33">
        <v>0</v>
      </c>
      <c r="R307" s="33">
        <v>1.1617594972069696</v>
      </c>
      <c r="S307" s="33">
        <v>2.0375228965453842</v>
      </c>
      <c r="T307" s="33">
        <v>1.5196584819306307</v>
      </c>
      <c r="U307" s="33">
        <v>2.2978880807380775</v>
      </c>
      <c r="V307" s="33">
        <v>2.6350908340432664</v>
      </c>
      <c r="W307" s="33">
        <v>0.87849678109462814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52.433668945740607</v>
      </c>
      <c r="D309" s="117">
        <f t="shared" si="136"/>
        <v>51.86003401975443</v>
      </c>
      <c r="E309" s="117">
        <f t="shared" si="136"/>
        <v>58.073465434567623</v>
      </c>
      <c r="F309" s="117">
        <f t="shared" si="136"/>
        <v>74.534012575576483</v>
      </c>
      <c r="G309" s="117">
        <f t="shared" si="136"/>
        <v>28.993027513956651</v>
      </c>
      <c r="H309" s="117">
        <f t="shared" si="136"/>
        <v>20.201459677816956</v>
      </c>
      <c r="I309" s="117">
        <f t="shared" si="136"/>
        <v>20.511476530555882</v>
      </c>
      <c r="J309" s="117">
        <f t="shared" si="136"/>
        <v>34.624864658534072</v>
      </c>
      <c r="K309" s="117">
        <f t="shared" si="136"/>
        <v>35.513501357057088</v>
      </c>
      <c r="L309" s="117">
        <f t="shared" si="136"/>
        <v>24.53556509263727</v>
      </c>
      <c r="M309" s="117">
        <f t="shared" si="136"/>
        <v>21.866332408885786</v>
      </c>
      <c r="N309" s="117">
        <f t="shared" si="136"/>
        <v>26.942273224538408</v>
      </c>
      <c r="O309" s="117">
        <f t="shared" si="136"/>
        <v>32.129134912968595</v>
      </c>
      <c r="P309" s="117">
        <f t="shared" si="136"/>
        <v>23.248395828080685</v>
      </c>
      <c r="Q309" s="117">
        <f t="shared" si="136"/>
        <v>0</v>
      </c>
      <c r="R309" s="117">
        <f t="shared" ref="R309:V309" si="137">R310+R313+R315+R324</f>
        <v>11.573421173738673</v>
      </c>
      <c r="S309" s="117">
        <f t="shared" si="137"/>
        <v>24.096926152950847</v>
      </c>
      <c r="T309" s="117">
        <f t="shared" si="137"/>
        <v>17.367782652072123</v>
      </c>
      <c r="U309" s="117">
        <f t="shared" si="137"/>
        <v>28.240182747128081</v>
      </c>
      <c r="V309" s="117">
        <f t="shared" si="137"/>
        <v>31.96098371734297</v>
      </c>
      <c r="W309" s="117">
        <f t="shared" ref="W309" si="138">W310+W313+W315+W324</f>
        <v>9.1101449940180057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37.503948813996395</v>
      </c>
      <c r="D310" s="122">
        <f t="shared" si="139"/>
        <v>37.862179519095726</v>
      </c>
      <c r="E310" s="122">
        <f t="shared" si="139"/>
        <v>42.591547643426487</v>
      </c>
      <c r="F310" s="122">
        <f t="shared" si="139"/>
        <v>55.421558040374642</v>
      </c>
      <c r="G310" s="122">
        <f t="shared" si="139"/>
        <v>21.085186832896508</v>
      </c>
      <c r="H310" s="122">
        <f t="shared" si="139"/>
        <v>14.384751649381554</v>
      </c>
      <c r="I310" s="122">
        <f t="shared" si="139"/>
        <v>14.95943616642259</v>
      </c>
      <c r="J310" s="122">
        <f t="shared" si="139"/>
        <v>26.172832018428227</v>
      </c>
      <c r="K310" s="122">
        <f t="shared" si="139"/>
        <v>24.129109966300998</v>
      </c>
      <c r="L310" s="122">
        <f t="shared" si="139"/>
        <v>15.93678225708908</v>
      </c>
      <c r="M310" s="122">
        <f t="shared" si="139"/>
        <v>16.004527530861417</v>
      </c>
      <c r="N310" s="122">
        <f t="shared" si="139"/>
        <v>16.129898828172315</v>
      </c>
      <c r="O310" s="122">
        <f t="shared" si="139"/>
        <v>17.170040359370653</v>
      </c>
      <c r="P310" s="122">
        <f t="shared" si="139"/>
        <v>12.848663054846078</v>
      </c>
      <c r="Q310" s="122">
        <f t="shared" si="139"/>
        <v>0</v>
      </c>
      <c r="R310" s="122">
        <f t="shared" ref="R310:V310" si="140">SUM(R311:R312)</f>
        <v>6.5756588334997312</v>
      </c>
      <c r="S310" s="122">
        <f t="shared" si="140"/>
        <v>12.992198283969032</v>
      </c>
      <c r="T310" s="122">
        <f t="shared" si="140"/>
        <v>9.5136527196894463</v>
      </c>
      <c r="U310" s="122">
        <f t="shared" si="140"/>
        <v>15.787657879910798</v>
      </c>
      <c r="V310" s="122">
        <f t="shared" si="140"/>
        <v>17.69599037081732</v>
      </c>
      <c r="W310" s="122">
        <f t="shared" ref="W310" si="141">SUM(W311:W312)</f>
        <v>4.8210569596754924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36.653282631981341</v>
      </c>
      <c r="D311" s="98">
        <v>36.978417773574563</v>
      </c>
      <c r="E311" s="98">
        <v>41.653424154241435</v>
      </c>
      <c r="F311" s="98">
        <v>54.123063386933794</v>
      </c>
      <c r="G311" s="98">
        <v>20.598024381766688</v>
      </c>
      <c r="H311" s="98">
        <v>14.060711818173736</v>
      </c>
      <c r="I311" s="98">
        <v>14.643113604257961</v>
      </c>
      <c r="J311" s="98">
        <v>25.618026575960869</v>
      </c>
      <c r="K311" s="98">
        <v>23.593424461565174</v>
      </c>
      <c r="L311" s="98">
        <v>15.602402609566342</v>
      </c>
      <c r="M311" s="98">
        <v>15.669729542083159</v>
      </c>
      <c r="N311" s="98">
        <v>15.829192613707537</v>
      </c>
      <c r="O311" s="98">
        <v>16.819350006809202</v>
      </c>
      <c r="P311" s="98">
        <v>12.57876378249996</v>
      </c>
      <c r="Q311" s="98">
        <v>0</v>
      </c>
      <c r="R311" s="98">
        <v>6.4458349577403125</v>
      </c>
      <c r="S311" s="98">
        <v>12.736608238081603</v>
      </c>
      <c r="T311" s="98">
        <v>9.3272963128957223</v>
      </c>
      <c r="U311" s="98">
        <v>15.479463507082093</v>
      </c>
      <c r="V311" s="98">
        <v>17.351374169601073</v>
      </c>
      <c r="W311" s="98">
        <v>4.7272829651645001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0.85066618201505717</v>
      </c>
      <c r="D312" s="98">
        <v>0.88376174552116427</v>
      </c>
      <c r="E312" s="98">
        <v>0.93812348918505117</v>
      </c>
      <c r="F312" s="98">
        <v>1.2984946534408512</v>
      </c>
      <c r="G312" s="98">
        <v>0.48716245112981804</v>
      </c>
      <c r="H312" s="98">
        <v>0.32403983120781743</v>
      </c>
      <c r="I312" s="98">
        <v>0.31632256216462989</v>
      </c>
      <c r="J312" s="98">
        <v>0.55480544246735752</v>
      </c>
      <c r="K312" s="98">
        <v>0.53568550473582388</v>
      </c>
      <c r="L312" s="98">
        <v>0.33437964752273824</v>
      </c>
      <c r="M312" s="98">
        <v>0.33479798877825701</v>
      </c>
      <c r="N312" s="98">
        <v>0.30070621446477808</v>
      </c>
      <c r="O312" s="98">
        <v>0.35069035256145065</v>
      </c>
      <c r="P312" s="98">
        <v>0.2698992723461171</v>
      </c>
      <c r="Q312" s="98">
        <v>0</v>
      </c>
      <c r="R312" s="98">
        <v>0.12982387575941862</v>
      </c>
      <c r="S312" s="98">
        <v>0.25559004588742934</v>
      </c>
      <c r="T312" s="98">
        <v>0.18635640679372376</v>
      </c>
      <c r="U312" s="98">
        <v>0.30819437282870565</v>
      </c>
      <c r="V312" s="98">
        <v>0.34461620121624742</v>
      </c>
      <c r="W312" s="98">
        <v>9.3773994510991984E-2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2.730510607730475</v>
      </c>
      <c r="D313" s="122">
        <f t="shared" si="142"/>
        <v>1.5879843579566928</v>
      </c>
      <c r="E313" s="122">
        <f t="shared" si="142"/>
        <v>3.8633684490165217</v>
      </c>
      <c r="F313" s="122">
        <f t="shared" si="142"/>
        <v>2.4127709766282135</v>
      </c>
      <c r="G313" s="122">
        <f t="shared" si="142"/>
        <v>2.1004533578893207</v>
      </c>
      <c r="H313" s="122">
        <f t="shared" si="142"/>
        <v>1.7934749173510098</v>
      </c>
      <c r="I313" s="122">
        <f t="shared" si="142"/>
        <v>1.1732953554801406</v>
      </c>
      <c r="J313" s="122">
        <f t="shared" si="142"/>
        <v>0.45484097933710577</v>
      </c>
      <c r="K313" s="122">
        <f t="shared" si="142"/>
        <v>2.4077802133261508</v>
      </c>
      <c r="L313" s="122">
        <f t="shared" si="142"/>
        <v>2.4647266208431131</v>
      </c>
      <c r="M313" s="122">
        <f t="shared" si="142"/>
        <v>1.6775929887072911</v>
      </c>
      <c r="N313" s="122">
        <f t="shared" si="142"/>
        <v>5.6929874572597807</v>
      </c>
      <c r="O313" s="122">
        <f t="shared" si="142"/>
        <v>3.4177606171811461</v>
      </c>
      <c r="P313" s="122">
        <f t="shared" si="142"/>
        <v>1.9525777489245684</v>
      </c>
      <c r="Q313" s="122">
        <f t="shared" si="142"/>
        <v>0</v>
      </c>
      <c r="R313" s="122">
        <f t="shared" si="142"/>
        <v>1.7097599957265834</v>
      </c>
      <c r="S313" s="122">
        <f t="shared" si="142"/>
        <v>4.8197215552480479</v>
      </c>
      <c r="T313" s="122">
        <f t="shared" si="142"/>
        <v>2.4298861664462783</v>
      </c>
      <c r="U313" s="122">
        <f t="shared" si="142"/>
        <v>4.1001795148451139</v>
      </c>
      <c r="V313" s="122">
        <f t="shared" si="142"/>
        <v>5.2134738710339059</v>
      </c>
      <c r="W313" s="122">
        <f t="shared" si="142"/>
        <v>1.3377334241130894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2.730510607730475</v>
      </c>
      <c r="D314" s="98">
        <v>1.5879843579566928</v>
      </c>
      <c r="E314" s="98">
        <v>3.8633684490165217</v>
      </c>
      <c r="F314" s="98">
        <v>2.4127709766282135</v>
      </c>
      <c r="G314" s="98">
        <v>2.1004533578893207</v>
      </c>
      <c r="H314" s="98">
        <v>1.7934749173510098</v>
      </c>
      <c r="I314" s="98">
        <v>1.1732953554801406</v>
      </c>
      <c r="J314" s="98">
        <v>0.45484097933710577</v>
      </c>
      <c r="K314" s="98">
        <v>2.4077802133261508</v>
      </c>
      <c r="L314" s="98">
        <v>2.4647266208431131</v>
      </c>
      <c r="M314" s="98">
        <v>1.6775929887072911</v>
      </c>
      <c r="N314" s="98">
        <v>5.6929874572597807</v>
      </c>
      <c r="O314" s="98">
        <v>3.4177606171811461</v>
      </c>
      <c r="P314" s="98">
        <v>1.9525777489245684</v>
      </c>
      <c r="Q314" s="98">
        <v>0</v>
      </c>
      <c r="R314" s="98">
        <v>1.7097599957265834</v>
      </c>
      <c r="S314" s="98">
        <v>4.8197215552480479</v>
      </c>
      <c r="T314" s="98">
        <v>2.4298861664462783</v>
      </c>
      <c r="U314" s="98">
        <v>4.1001795148451139</v>
      </c>
      <c r="V314" s="98">
        <v>5.2134738710339059</v>
      </c>
      <c r="W314" s="98">
        <v>1.3377334241130894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8.3656939018786147</v>
      </c>
      <c r="D315" s="122">
        <v>8.2420767381878299</v>
      </c>
      <c r="E315" s="122">
        <v>7.7884409866809108</v>
      </c>
      <c r="F315" s="122">
        <v>11.04523495089169</v>
      </c>
      <c r="G315" s="122">
        <v>3.8215801511227747</v>
      </c>
      <c r="H315" s="122">
        <v>2.6476096011118244</v>
      </c>
      <c r="I315" s="122">
        <v>2.9245202021600081</v>
      </c>
      <c r="J315" s="122">
        <v>5.4556495365356463</v>
      </c>
      <c r="K315" s="122">
        <v>6.1559527172196891</v>
      </c>
      <c r="L315" s="122">
        <v>4.2302944698004641</v>
      </c>
      <c r="M315" s="122">
        <v>2.9281890534094455</v>
      </c>
      <c r="N315" s="122">
        <v>3.5753532869088662</v>
      </c>
      <c r="O315" s="122">
        <v>7.8002149832378667</v>
      </c>
      <c r="P315" s="122">
        <v>5.7254293740491073</v>
      </c>
      <c r="Q315" s="122">
        <v>0</v>
      </c>
      <c r="R315" s="122">
        <v>2.2437169321939665</v>
      </c>
      <c r="S315" s="122">
        <v>4.2917631096295796</v>
      </c>
      <c r="T315" s="122">
        <v>3.621498856534533</v>
      </c>
      <c r="U315" s="122">
        <v>5.5386978990069391</v>
      </c>
      <c r="V315" s="122">
        <v>5.7279964881610894</v>
      </c>
      <c r="W315" s="122">
        <v>1.933222348671332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0.12106585079129675</v>
      </c>
      <c r="D316" s="98">
        <v>0.12920067029427684</v>
      </c>
      <c r="E316" s="98">
        <v>0.1349276991553075</v>
      </c>
      <c r="F316" s="98">
        <v>9.2050176010924883E-2</v>
      </c>
      <c r="G316" s="98">
        <v>2.9427541016331101E-2</v>
      </c>
      <c r="H316" s="98">
        <v>1.0500030383887847E-2</v>
      </c>
      <c r="I316" s="98">
        <v>1.6394725709771758E-2</v>
      </c>
      <c r="J316" s="98">
        <v>0.43433310172133682</v>
      </c>
      <c r="K316" s="98">
        <v>0.26174752127296486</v>
      </c>
      <c r="L316" s="98">
        <v>0.28577558222718208</v>
      </c>
      <c r="M316" s="98">
        <v>0.33206336721714974</v>
      </c>
      <c r="N316" s="98">
        <v>0.4509760140675908</v>
      </c>
      <c r="O316" s="98">
        <v>0.61531241375814127</v>
      </c>
      <c r="P316" s="98">
        <v>9.8478747117601448E-2</v>
      </c>
      <c r="Q316" s="98">
        <v>0</v>
      </c>
      <c r="R316" s="98">
        <v>5.6830493273274288E-2</v>
      </c>
      <c r="S316" s="98">
        <v>0.19364619643720998</v>
      </c>
      <c r="T316" s="98">
        <v>0.18256129825402895</v>
      </c>
      <c r="U316" s="98">
        <v>0.40755577898749928</v>
      </c>
      <c r="V316" s="98">
        <v>0.51108638779904947</v>
      </c>
      <c r="W316" s="98">
        <v>0.25328511335580745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2.692381254345374E-3</v>
      </c>
      <c r="D317" s="98">
        <v>0</v>
      </c>
      <c r="E317" s="98">
        <v>3.155160822815954E-3</v>
      </c>
      <c r="F317" s="98">
        <v>0</v>
      </c>
      <c r="G317" s="98">
        <v>0</v>
      </c>
      <c r="H317" s="98">
        <v>0</v>
      </c>
      <c r="I317" s="98">
        <v>9.9094782892946158E-4</v>
      </c>
      <c r="J317" s="98">
        <v>1.7611773222329392E-2</v>
      </c>
      <c r="K317" s="98">
        <v>1.2488710735693545E-3</v>
      </c>
      <c r="L317" s="98">
        <v>4.3811723891734582E-3</v>
      </c>
      <c r="M317" s="98">
        <v>6.190064104589073E-3</v>
      </c>
      <c r="N317" s="98">
        <v>9.083410307965804E-3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6.8573750394950519E-3</v>
      </c>
      <c r="U317" s="98">
        <v>1.6032226016567085E-2</v>
      </c>
      <c r="V317" s="98">
        <v>1.1051456799626967E-2</v>
      </c>
      <c r="W317" s="98">
        <v>5.1677064911158192E-3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5.2968407425049962E-4</v>
      </c>
      <c r="D318" s="101">
        <v>0</v>
      </c>
      <c r="E318" s="101">
        <v>6.1762907832407332E-4</v>
      </c>
      <c r="F318" s="101">
        <v>0</v>
      </c>
      <c r="G318" s="101">
        <v>0</v>
      </c>
      <c r="H318" s="101">
        <v>0</v>
      </c>
      <c r="I318" s="101">
        <v>2.0246666407138127E-4</v>
      </c>
      <c r="J318" s="101">
        <v>3.5739532161023287E-3</v>
      </c>
      <c r="K318" s="101">
        <v>2.5329751847652222E-4</v>
      </c>
      <c r="L318" s="101">
        <v>8.9031642553419733E-4</v>
      </c>
      <c r="M318" s="101">
        <v>1.2505345538015953E-3</v>
      </c>
      <c r="N318" s="101">
        <v>1.54506197315513E-3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1.3554561622320144E-3</v>
      </c>
      <c r="U318" s="101">
        <v>3.1334898428736348E-3</v>
      </c>
      <c r="V318" s="101">
        <v>2.0904260020351943E-3</v>
      </c>
      <c r="W318" s="101">
        <v>1.0291794338850066E-3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2.1626971800948742E-3</v>
      </c>
      <c r="D319" s="104">
        <v>0</v>
      </c>
      <c r="E319" s="104">
        <v>2.5375317444918805E-3</v>
      </c>
      <c r="F319" s="104">
        <v>0</v>
      </c>
      <c r="G319" s="104">
        <v>0</v>
      </c>
      <c r="H319" s="104">
        <v>0</v>
      </c>
      <c r="I319" s="104">
        <v>7.8848116485808026E-4</v>
      </c>
      <c r="J319" s="104">
        <v>1.4037820006227063E-2</v>
      </c>
      <c r="K319" s="104">
        <v>9.9557355509283241E-4</v>
      </c>
      <c r="L319" s="104">
        <v>3.4908559636392606E-3</v>
      </c>
      <c r="M319" s="104">
        <v>4.9395295507874779E-3</v>
      </c>
      <c r="N319" s="104">
        <v>7.5383483348106734E-3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5.5019188772630371E-3</v>
      </c>
      <c r="U319" s="104">
        <v>1.2898736173693449E-2</v>
      </c>
      <c r="V319" s="104">
        <v>8.9610307975917722E-3</v>
      </c>
      <c r="W319" s="104">
        <v>4.1385270572308125E-3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2.5832791534523918</v>
      </c>
      <c r="D320" s="101">
        <v>3.4901682949046591</v>
      </c>
      <c r="E320" s="101">
        <v>2.4336131400311465</v>
      </c>
      <c r="F320" s="101">
        <v>5.0812038978186873</v>
      </c>
      <c r="G320" s="101">
        <v>1.4047529060346282</v>
      </c>
      <c r="H320" s="101">
        <v>0.88184170931011185</v>
      </c>
      <c r="I320" s="101">
        <v>9.7605762193038431E-2</v>
      </c>
      <c r="J320" s="101">
        <v>0.41885705360057734</v>
      </c>
      <c r="K320" s="101">
        <v>1.9648924853466441</v>
      </c>
      <c r="L320" s="101">
        <v>1.148677389342444</v>
      </c>
      <c r="M320" s="101">
        <v>0.95601703001507043</v>
      </c>
      <c r="N320" s="101">
        <v>1.0884570525417865</v>
      </c>
      <c r="O320" s="101">
        <v>2.4978698278706215</v>
      </c>
      <c r="P320" s="101">
        <v>1.4853547531989304</v>
      </c>
      <c r="Q320" s="101">
        <v>0</v>
      </c>
      <c r="R320" s="101">
        <v>0.41571046341120521</v>
      </c>
      <c r="S320" s="101">
        <v>0.91325958866494705</v>
      </c>
      <c r="T320" s="101">
        <v>0.3977138938993558</v>
      </c>
      <c r="U320" s="101">
        <v>1.4019929143567165</v>
      </c>
      <c r="V320" s="101">
        <v>1.233636671980352</v>
      </c>
      <c r="W320" s="101">
        <v>0.64438830426995142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5.6586565163805798</v>
      </c>
      <c r="D321" s="104">
        <v>4.6227077729888943</v>
      </c>
      <c r="E321" s="104">
        <v>5.2167449866716407</v>
      </c>
      <c r="F321" s="104">
        <v>5.8719808770620778</v>
      </c>
      <c r="G321" s="104">
        <v>2.3873997040718153</v>
      </c>
      <c r="H321" s="104">
        <v>1.7552678614178248</v>
      </c>
      <c r="I321" s="104">
        <v>2.8095287664282687</v>
      </c>
      <c r="J321" s="104">
        <v>4.5848476079914029</v>
      </c>
      <c r="K321" s="104">
        <v>3.9280638395265113</v>
      </c>
      <c r="L321" s="104">
        <v>2.7914603258416646</v>
      </c>
      <c r="M321" s="104">
        <v>1.6339185920726365</v>
      </c>
      <c r="N321" s="104">
        <v>2.026836809991523</v>
      </c>
      <c r="O321" s="104">
        <v>4.6870327416091033</v>
      </c>
      <c r="P321" s="104">
        <v>4.1415958737325758</v>
      </c>
      <c r="Q321" s="104">
        <v>0</v>
      </c>
      <c r="R321" s="104">
        <v>1.7711759755094871</v>
      </c>
      <c r="S321" s="104">
        <v>3.1848573245274228</v>
      </c>
      <c r="T321" s="104">
        <v>3.0343662893416532</v>
      </c>
      <c r="U321" s="104">
        <v>3.7131169796461565</v>
      </c>
      <c r="V321" s="104">
        <v>3.9722219715820608</v>
      </c>
      <c r="W321" s="104">
        <v>1.0303812245544575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1.1086018665255253</v>
      </c>
      <c r="D322" s="98">
        <v>0.92877200416956252</v>
      </c>
      <c r="E322" s="98">
        <v>1.013801781400899</v>
      </c>
      <c r="F322" s="98">
        <v>1.1666163806625471</v>
      </c>
      <c r="G322" s="98">
        <v>0.53805519645936162</v>
      </c>
      <c r="H322" s="98">
        <v>0.35633014034560517</v>
      </c>
      <c r="I322" s="98">
        <v>0.57766327385349747</v>
      </c>
      <c r="J322" s="98">
        <v>0.92605471701618747</v>
      </c>
      <c r="K322" s="98">
        <v>0.80046477690226547</v>
      </c>
      <c r="L322" s="98">
        <v>0.57304271912379157</v>
      </c>
      <c r="M322" s="98">
        <v>0.32808134694183183</v>
      </c>
      <c r="N322" s="98">
        <v>0.339121302730225</v>
      </c>
      <c r="O322" s="98">
        <v>0.85598325962222299</v>
      </c>
      <c r="P322" s="98">
        <v>0.7422076461574364</v>
      </c>
      <c r="Q322" s="98">
        <v>0</v>
      </c>
      <c r="R322" s="98">
        <v>0.35499516971457035</v>
      </c>
      <c r="S322" s="98">
        <v>0.6576654370968199</v>
      </c>
      <c r="T322" s="98">
        <v>0.61013741676680178</v>
      </c>
      <c r="U322" s="98">
        <v>0.7202339935282992</v>
      </c>
      <c r="V322" s="98">
        <v>0.75926997726803191</v>
      </c>
      <c r="W322" s="98">
        <v>0.20267946687635463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4.5500546498550545</v>
      </c>
      <c r="D323" s="98">
        <v>3.6939357688193319</v>
      </c>
      <c r="E323" s="98">
        <v>4.2029432052707421</v>
      </c>
      <c r="F323" s="98">
        <v>4.7053644963995307</v>
      </c>
      <c r="G323" s="98">
        <v>1.8493445076124537</v>
      </c>
      <c r="H323" s="98">
        <v>1.3989377210722196</v>
      </c>
      <c r="I323" s="98">
        <v>2.2318654925747712</v>
      </c>
      <c r="J323" s="98">
        <v>3.6587928909752159</v>
      </c>
      <c r="K323" s="98">
        <v>3.1275990626242458</v>
      </c>
      <c r="L323" s="98">
        <v>2.2184176067178729</v>
      </c>
      <c r="M323" s="98">
        <v>1.3058372451308047</v>
      </c>
      <c r="N323" s="98">
        <v>1.6877155072612982</v>
      </c>
      <c r="O323" s="98">
        <v>3.8310494819868799</v>
      </c>
      <c r="P323" s="98">
        <v>3.3993882275751397</v>
      </c>
      <c r="Q323" s="98">
        <v>0</v>
      </c>
      <c r="R323" s="98">
        <v>1.4161808057949168</v>
      </c>
      <c r="S323" s="98">
        <v>2.527191887430603</v>
      </c>
      <c r="T323" s="98">
        <v>2.4242288725748513</v>
      </c>
      <c r="U323" s="98">
        <v>2.9928829861178574</v>
      </c>
      <c r="V323" s="98">
        <v>3.2129519943140288</v>
      </c>
      <c r="W323" s="98">
        <v>0.82770175767810272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3.8335156221351268</v>
      </c>
      <c r="D324" s="122">
        <v>4.1677934045141782</v>
      </c>
      <c r="E324" s="122">
        <v>3.8301083554437083</v>
      </c>
      <c r="F324" s="122">
        <v>5.6544486076819434</v>
      </c>
      <c r="G324" s="122">
        <v>1.9858071720480484</v>
      </c>
      <c r="H324" s="122">
        <v>1.3756235099725653</v>
      </c>
      <c r="I324" s="122">
        <v>1.4542248064931458</v>
      </c>
      <c r="J324" s="122">
        <v>2.5415421242330893</v>
      </c>
      <c r="K324" s="122">
        <v>2.8206584602102467</v>
      </c>
      <c r="L324" s="122">
        <v>1.9037617449046138</v>
      </c>
      <c r="M324" s="122">
        <v>1.2560228359076329</v>
      </c>
      <c r="N324" s="122">
        <v>1.5440336521974467</v>
      </c>
      <c r="O324" s="122">
        <v>3.7411189531789297</v>
      </c>
      <c r="P324" s="122">
        <v>2.7217256502609333</v>
      </c>
      <c r="Q324" s="122">
        <v>0</v>
      </c>
      <c r="R324" s="122">
        <v>1.0442854123183911</v>
      </c>
      <c r="S324" s="122">
        <v>1.9932432041041857</v>
      </c>
      <c r="T324" s="122">
        <v>1.8027449094018659</v>
      </c>
      <c r="U324" s="122">
        <v>2.8136474533652294</v>
      </c>
      <c r="V324" s="122">
        <v>3.3235229873306542</v>
      </c>
      <c r="W324" s="122">
        <v>1.0181322615580926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0.12713412660732296</v>
      </c>
      <c r="D325" s="98">
        <v>9.3990822491004392E-2</v>
      </c>
      <c r="E325" s="98">
        <v>0.11181699686322104</v>
      </c>
      <c r="F325" s="98">
        <v>0.19022121767340494</v>
      </c>
      <c r="G325" s="98">
        <v>7.8486434967057636E-2</v>
      </c>
      <c r="H325" s="98">
        <v>6.0922195224968348E-2</v>
      </c>
      <c r="I325" s="98">
        <v>7.4886285209374931E-2</v>
      </c>
      <c r="J325" s="98">
        <v>0.12224553296593695</v>
      </c>
      <c r="K325" s="98">
        <v>9.7093814376216558E-2</v>
      </c>
      <c r="L325" s="98">
        <v>8.4965251893608873E-2</v>
      </c>
      <c r="M325" s="98">
        <v>7.0380855896611971E-2</v>
      </c>
      <c r="N325" s="98">
        <v>3.7923522670875912E-2</v>
      </c>
      <c r="O325" s="98">
        <v>0.62416331433423367</v>
      </c>
      <c r="P325" s="98">
        <v>0.45592971509233882</v>
      </c>
      <c r="Q325" s="98">
        <v>0</v>
      </c>
      <c r="R325" s="98">
        <v>0.10644001220274597</v>
      </c>
      <c r="S325" s="98">
        <v>0.31798527375844926</v>
      </c>
      <c r="T325" s="98">
        <v>0.52886614753993311</v>
      </c>
      <c r="U325" s="98">
        <v>0.85215685747635694</v>
      </c>
      <c r="V325" s="98">
        <v>1.0405478586861425</v>
      </c>
      <c r="W325" s="98">
        <v>0.24863636915946699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3.7063814955278036</v>
      </c>
      <c r="D326" s="33">
        <v>4.0738025820231742</v>
      </c>
      <c r="E326" s="33">
        <v>3.7182913585804873</v>
      </c>
      <c r="F326" s="33">
        <v>5.4642273900085385</v>
      </c>
      <c r="G326" s="33">
        <v>1.9073207370809908</v>
      </c>
      <c r="H326" s="33">
        <v>1.314701314747597</v>
      </c>
      <c r="I326" s="33">
        <v>1.3793385212837708</v>
      </c>
      <c r="J326" s="33">
        <v>2.4192965912671522</v>
      </c>
      <c r="K326" s="33">
        <v>2.7235646458340299</v>
      </c>
      <c r="L326" s="33">
        <v>1.818796493011005</v>
      </c>
      <c r="M326" s="33">
        <v>1.1856419800110209</v>
      </c>
      <c r="N326" s="33">
        <v>1.5061101295265709</v>
      </c>
      <c r="O326" s="33">
        <v>3.1169556388446962</v>
      </c>
      <c r="P326" s="33">
        <v>2.2657959351685943</v>
      </c>
      <c r="Q326" s="33">
        <v>0</v>
      </c>
      <c r="R326" s="33">
        <v>0.93784540011564521</v>
      </c>
      <c r="S326" s="33">
        <v>1.6752579303457364</v>
      </c>
      <c r="T326" s="33">
        <v>1.2738787618619329</v>
      </c>
      <c r="U326" s="33">
        <v>1.9614905958888726</v>
      </c>
      <c r="V326" s="33">
        <v>2.2829751286445119</v>
      </c>
      <c r="W326" s="33">
        <v>0.76949589239862559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0.54698684029776767</v>
      </c>
      <c r="D328" s="119">
        <f t="shared" si="143"/>
        <v>0.54100739913513141</v>
      </c>
      <c r="E328" s="119">
        <f t="shared" si="143"/>
        <v>0.5582373640803453</v>
      </c>
      <c r="F328" s="119">
        <f t="shared" si="143"/>
        <v>0.54965232137954068</v>
      </c>
      <c r="G328" s="119">
        <f t="shared" si="143"/>
        <v>0.57246818195200322</v>
      </c>
      <c r="H328" s="119">
        <f t="shared" si="143"/>
        <v>0.58852141237489697</v>
      </c>
      <c r="I328" s="119">
        <f t="shared" si="143"/>
        <v>0.58797389777227571</v>
      </c>
      <c r="J328" s="119">
        <f t="shared" si="143"/>
        <v>0.57163451472199178</v>
      </c>
      <c r="K328" s="119">
        <f t="shared" si="143"/>
        <v>0.60815234366877124</v>
      </c>
      <c r="L328" s="119">
        <f t="shared" si="143"/>
        <v>0.63443828402300562</v>
      </c>
      <c r="M328" s="119">
        <f t="shared" si="143"/>
        <v>0.61757460608842507</v>
      </c>
      <c r="N328" s="119">
        <f t="shared" si="143"/>
        <v>0.72615098691451518</v>
      </c>
      <c r="O328" s="119">
        <f t="shared" si="143"/>
        <v>0.71182885098971838</v>
      </c>
      <c r="P328" s="119">
        <f t="shared" si="143"/>
        <v>0.73129980329191513</v>
      </c>
      <c r="Q328" s="119" t="str">
        <f t="shared" si="143"/>
        <v/>
      </c>
      <c r="R328" s="119">
        <f t="shared" ref="R328:V328" si="144">IF(R309=0,"",R309/R290)</f>
        <v>0.80173793582504493</v>
      </c>
      <c r="S328" s="119">
        <f t="shared" si="144"/>
        <v>0.84730145903387299</v>
      </c>
      <c r="T328" s="119">
        <f t="shared" si="144"/>
        <v>0.8152357393283437</v>
      </c>
      <c r="U328" s="119">
        <f t="shared" si="144"/>
        <v>0.81638010625482738</v>
      </c>
      <c r="V328" s="119">
        <f t="shared" si="144"/>
        <v>0.83437869200263592</v>
      </c>
      <c r="W328" s="119">
        <f t="shared" ref="W328" si="145">IF(W309=0,"",W309/W290)</f>
        <v>0.82977026064162085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0.47735319020895683</v>
      </c>
      <c r="D329" s="124">
        <f t="shared" si="146"/>
        <v>0.48326905765459116</v>
      </c>
      <c r="E329" s="124">
        <f t="shared" si="146"/>
        <v>0.48888254308824874</v>
      </c>
      <c r="F329" s="124">
        <f t="shared" si="146"/>
        <v>0.49516119597229419</v>
      </c>
      <c r="G329" s="124">
        <f t="shared" si="146"/>
        <v>0.50116993374622265</v>
      </c>
      <c r="H329" s="124">
        <f t="shared" si="146"/>
        <v>0.50725516827824924</v>
      </c>
      <c r="I329" s="124">
        <f t="shared" si="146"/>
        <v>0.51332016562601324</v>
      </c>
      <c r="J329" s="124">
        <f t="shared" si="146"/>
        <v>0.52012886856747809</v>
      </c>
      <c r="K329" s="124">
        <f t="shared" si="146"/>
        <v>0.5277130238681722</v>
      </c>
      <c r="L329" s="124">
        <f t="shared" si="146"/>
        <v>0.53529249473357698</v>
      </c>
      <c r="M329" s="124">
        <f t="shared" si="146"/>
        <v>0.54791894718181577</v>
      </c>
      <c r="N329" s="124">
        <f t="shared" si="146"/>
        <v>0.56595678069082778</v>
      </c>
      <c r="O329" s="124">
        <f t="shared" si="146"/>
        <v>0.59165533819915983</v>
      </c>
      <c r="P329" s="124">
        <f t="shared" si="146"/>
        <v>0.62071091058159389</v>
      </c>
      <c r="Q329" s="124" t="str">
        <f t="shared" si="146"/>
        <v/>
      </c>
      <c r="R329" s="124">
        <f t="shared" ref="R329:V329" si="147">IF(R310=0,"",R310/R291)</f>
        <v>0.65600271585669789</v>
      </c>
      <c r="S329" s="124">
        <f t="shared" si="147"/>
        <v>0.66434472151725643</v>
      </c>
      <c r="T329" s="124">
        <f t="shared" si="147"/>
        <v>0.67044712465835254</v>
      </c>
      <c r="U329" s="124">
        <f t="shared" si="147"/>
        <v>0.67519952354792778</v>
      </c>
      <c r="V329" s="124">
        <f t="shared" si="147"/>
        <v>0.67932467511619288</v>
      </c>
      <c r="W329" s="124">
        <f t="shared" ref="W329" si="148">IF(W310=0,"",W310/W291)</f>
        <v>0.68199187398792593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0.47163237128030733</v>
      </c>
      <c r="D330" s="111">
        <f t="shared" si="149"/>
        <v>0.47737370437898285</v>
      </c>
      <c r="E330" s="111">
        <f t="shared" si="149"/>
        <v>0.48331884259972158</v>
      </c>
      <c r="F330" s="111">
        <f t="shared" si="149"/>
        <v>0.48923564663971203</v>
      </c>
      <c r="G330" s="111">
        <f t="shared" si="149"/>
        <v>0.49532617684417296</v>
      </c>
      <c r="H330" s="111">
        <f t="shared" si="149"/>
        <v>0.50155961747166145</v>
      </c>
      <c r="I330" s="111">
        <f t="shared" si="149"/>
        <v>0.50797961088927368</v>
      </c>
      <c r="J330" s="111">
        <f t="shared" si="149"/>
        <v>0.51477903201436348</v>
      </c>
      <c r="K330" s="111">
        <f t="shared" si="149"/>
        <v>0.52211428184893816</v>
      </c>
      <c r="L330" s="111">
        <f t="shared" si="149"/>
        <v>0.53001393633010341</v>
      </c>
      <c r="M330" s="111">
        <f t="shared" si="149"/>
        <v>0.54267716233711283</v>
      </c>
      <c r="N330" s="111">
        <f t="shared" si="149"/>
        <v>0.56132835181929486</v>
      </c>
      <c r="O330" s="111">
        <f t="shared" si="149"/>
        <v>0.58666042112303907</v>
      </c>
      <c r="P330" s="111">
        <f t="shared" si="149"/>
        <v>0.61570015332716554</v>
      </c>
      <c r="Q330" s="111" t="str">
        <f t="shared" si="149"/>
        <v/>
      </c>
      <c r="R330" s="111">
        <f t="shared" ref="R330:V330" si="150">IF(R311=0,"",R311/R292)</f>
        <v>0.65148896620846308</v>
      </c>
      <c r="S330" s="111">
        <f t="shared" si="150"/>
        <v>0.65989982515032641</v>
      </c>
      <c r="T330" s="111">
        <f t="shared" si="150"/>
        <v>0.66606153480653008</v>
      </c>
      <c r="U330" s="111">
        <f t="shared" si="150"/>
        <v>0.67086123777100293</v>
      </c>
      <c r="V330" s="111">
        <f t="shared" si="150"/>
        <v>0.67502547636374177</v>
      </c>
      <c r="W330" s="111">
        <f t="shared" ref="W330" si="151">IF(W311=0,"",W311/W292)</f>
        <v>0.67771666646502227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2.2074633167834747</v>
      </c>
      <c r="D332" s="124">
        <f t="shared" si="155"/>
        <v>2.2782585571961644</v>
      </c>
      <c r="E332" s="124">
        <f t="shared" si="155"/>
        <v>2.3498012978592508</v>
      </c>
      <c r="F332" s="124">
        <f t="shared" si="155"/>
        <v>2.4214208733708995</v>
      </c>
      <c r="G332" s="124">
        <f t="shared" si="155"/>
        <v>2.4937210120872746</v>
      </c>
      <c r="H332" s="124">
        <f t="shared" si="155"/>
        <v>2.5666239018542689</v>
      </c>
      <c r="I332" s="124">
        <f t="shared" si="155"/>
        <v>2.6402742232492735</v>
      </c>
      <c r="J332" s="124">
        <f t="shared" si="155"/>
        <v>2.7152737820292887</v>
      </c>
      <c r="K332" s="124">
        <f t="shared" si="155"/>
        <v>2.7921285893265018</v>
      </c>
      <c r="L332" s="124">
        <f t="shared" si="155"/>
        <v>2.8709637534303347</v>
      </c>
      <c r="M332" s="124">
        <f t="shared" si="155"/>
        <v>2.9651249284082075</v>
      </c>
      <c r="N332" s="124">
        <f t="shared" si="155"/>
        <v>3.0789796135787664</v>
      </c>
      <c r="O332" s="124">
        <f t="shared" si="155"/>
        <v>3.2149423713807894</v>
      </c>
      <c r="P332" s="124">
        <f t="shared" si="155"/>
        <v>3.362391054518592</v>
      </c>
      <c r="Q332" s="124" t="str">
        <f t="shared" si="155"/>
        <v/>
      </c>
      <c r="R332" s="124">
        <f t="shared" ref="R332:V332" si="156">IF(R313=0,"",R313/R294)</f>
        <v>3.568601715264216</v>
      </c>
      <c r="S332" s="124">
        <f t="shared" si="156"/>
        <v>3.6318763754675056</v>
      </c>
      <c r="T332" s="124">
        <f t="shared" si="156"/>
        <v>3.6847447627532834</v>
      </c>
      <c r="U332" s="124">
        <f t="shared" si="156"/>
        <v>3.7328746468222871</v>
      </c>
      <c r="V332" s="124">
        <f t="shared" si="156"/>
        <v>3.7819483286818745</v>
      </c>
      <c r="W332" s="124">
        <f t="shared" ref="W332" si="157">IF(W313=0,"",W313/W294)</f>
        <v>3.8299921487112689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2.2074633167834747</v>
      </c>
      <c r="D333" s="111">
        <f t="shared" si="158"/>
        <v>2.2782585571961644</v>
      </c>
      <c r="E333" s="111">
        <f t="shared" si="158"/>
        <v>2.3498012978592508</v>
      </c>
      <c r="F333" s="111">
        <f t="shared" si="158"/>
        <v>2.4214208733708995</v>
      </c>
      <c r="G333" s="111">
        <f t="shared" si="158"/>
        <v>2.4937210120872746</v>
      </c>
      <c r="H333" s="111">
        <f t="shared" si="158"/>
        <v>2.5666239018542689</v>
      </c>
      <c r="I333" s="111">
        <f t="shared" si="158"/>
        <v>2.6402742232492735</v>
      </c>
      <c r="J333" s="111">
        <f t="shared" si="158"/>
        <v>2.7152737820292887</v>
      </c>
      <c r="K333" s="111">
        <f t="shared" si="158"/>
        <v>2.7921285893265018</v>
      </c>
      <c r="L333" s="111">
        <f t="shared" si="158"/>
        <v>2.8709637534303347</v>
      </c>
      <c r="M333" s="111">
        <f t="shared" si="158"/>
        <v>2.9651249284082075</v>
      </c>
      <c r="N333" s="111">
        <f t="shared" si="158"/>
        <v>3.0789796135787664</v>
      </c>
      <c r="O333" s="111">
        <f t="shared" si="158"/>
        <v>3.2149423713807894</v>
      </c>
      <c r="P333" s="111">
        <f t="shared" si="158"/>
        <v>3.362391054518592</v>
      </c>
      <c r="Q333" s="111" t="str">
        <f t="shared" si="158"/>
        <v/>
      </c>
      <c r="R333" s="111">
        <f t="shared" ref="R333:V333" si="159">IF(R314=0,"",R314/R295)</f>
        <v>3.568601715264216</v>
      </c>
      <c r="S333" s="111">
        <f t="shared" si="159"/>
        <v>3.6318763754675056</v>
      </c>
      <c r="T333" s="111">
        <f t="shared" si="159"/>
        <v>3.6847447627532834</v>
      </c>
      <c r="U333" s="111">
        <f t="shared" si="159"/>
        <v>3.7328746468222871</v>
      </c>
      <c r="V333" s="111">
        <f t="shared" si="159"/>
        <v>3.7819483286818745</v>
      </c>
      <c r="W333" s="111">
        <f t="shared" ref="W333" si="160">IF(W314=0,"",W314/W295)</f>
        <v>3.8299921487112689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0.76670017126902179</v>
      </c>
      <c r="D334" s="124">
        <f t="shared" si="161"/>
        <v>0.73265863287981914</v>
      </c>
      <c r="E334" s="124">
        <f t="shared" si="161"/>
        <v>0.76716385063663339</v>
      </c>
      <c r="F334" s="124">
        <f t="shared" si="161"/>
        <v>0.72969773021019879</v>
      </c>
      <c r="G334" s="124">
        <f t="shared" si="161"/>
        <v>0.75170950454498797</v>
      </c>
      <c r="H334" s="124">
        <f t="shared" si="161"/>
        <v>0.77043141350408217</v>
      </c>
      <c r="I334" s="124">
        <f t="shared" si="161"/>
        <v>0.87002646990399812</v>
      </c>
      <c r="J334" s="124">
        <f t="shared" si="161"/>
        <v>0.81298985773785992</v>
      </c>
      <c r="K334" s="124">
        <f t="shared" si="161"/>
        <v>0.76103134030387298</v>
      </c>
      <c r="L334" s="124">
        <f t="shared" si="161"/>
        <v>0.76486560169986717</v>
      </c>
      <c r="M334" s="124">
        <f t="shared" si="161"/>
        <v>0.73666663713774805</v>
      </c>
      <c r="N334" s="124">
        <f t="shared" si="161"/>
        <v>0.75343863100962027</v>
      </c>
      <c r="O334" s="124">
        <f t="shared" si="161"/>
        <v>0.77923495008133692</v>
      </c>
      <c r="P334" s="124">
        <f t="shared" si="161"/>
        <v>0.83389591998287182</v>
      </c>
      <c r="Q334" s="124" t="str">
        <f t="shared" si="161"/>
        <v/>
      </c>
      <c r="R334" s="124">
        <f t="shared" ref="R334:V334" si="162">IF(R315=0,"",R315/R296)</f>
        <v>0.86522481338809831</v>
      </c>
      <c r="S334" s="124">
        <f t="shared" si="162"/>
        <v>0.85980846127447585</v>
      </c>
      <c r="T334" s="124">
        <f t="shared" si="162"/>
        <v>0.89104099070920517</v>
      </c>
      <c r="U334" s="124">
        <f t="shared" si="162"/>
        <v>0.86261837593199175</v>
      </c>
      <c r="V334" s="124">
        <f t="shared" si="162"/>
        <v>0.87412377910731098</v>
      </c>
      <c r="W334" s="124">
        <f t="shared" ref="W334" si="163">IF(W315=0,"",W315/W296)</f>
        <v>0.84750905857693803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0.48566692373478809</v>
      </c>
      <c r="D335" s="111">
        <f t="shared" si="164"/>
        <v>0.48781633376454619</v>
      </c>
      <c r="E335" s="111">
        <f t="shared" si="164"/>
        <v>0.49032156557720646</v>
      </c>
      <c r="F335" s="111">
        <f t="shared" si="164"/>
        <v>0.49287531854208072</v>
      </c>
      <c r="G335" s="111">
        <f t="shared" si="164"/>
        <v>0.49575676243991079</v>
      </c>
      <c r="H335" s="111">
        <f t="shared" si="164"/>
        <v>0.4989317304435642</v>
      </c>
      <c r="I335" s="111">
        <f t="shared" si="164"/>
        <v>0.50246900999517319</v>
      </c>
      <c r="J335" s="111">
        <f t="shared" si="164"/>
        <v>0.50665039896537067</v>
      </c>
      <c r="K335" s="111">
        <f t="shared" si="164"/>
        <v>0.51171549966585061</v>
      </c>
      <c r="L335" s="111">
        <f t="shared" si="164"/>
        <v>0.51772841553818805</v>
      </c>
      <c r="M335" s="111">
        <f t="shared" si="164"/>
        <v>0.53037498644749448</v>
      </c>
      <c r="N335" s="111">
        <f t="shared" si="164"/>
        <v>0.5514598940586708</v>
      </c>
      <c r="O335" s="111">
        <f t="shared" si="164"/>
        <v>0.58248963852750846</v>
      </c>
      <c r="P335" s="111">
        <f t="shared" si="164"/>
        <v>0.62029797959724153</v>
      </c>
      <c r="Q335" s="111" t="str">
        <f t="shared" si="164"/>
        <v/>
      </c>
      <c r="R335" s="111">
        <f t="shared" ref="R335:V335" si="165">IF(R316=0,"",R316/R297)</f>
        <v>0.67779344361526572</v>
      </c>
      <c r="S335" s="111">
        <f t="shared" si="165"/>
        <v>0.70011830279445375</v>
      </c>
      <c r="T335" s="111">
        <f t="shared" si="165"/>
        <v>0.72033704318313374</v>
      </c>
      <c r="U335" s="111">
        <f t="shared" si="165"/>
        <v>0.73718599350703784</v>
      </c>
      <c r="V335" s="111">
        <f t="shared" si="165"/>
        <v>0.74940148249186833</v>
      </c>
      <c r="W335" s="111">
        <f t="shared" ref="W335" si="166">IF(W316=0,"",W316/W297)</f>
        <v>0.75514750344313486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0.827577164362021</v>
      </c>
      <c r="D336" s="111" t="str">
        <f t="shared" si="167"/>
        <v/>
      </c>
      <c r="E336" s="111">
        <f t="shared" si="167"/>
        <v>0.83092372979038009</v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0.8317334597293875</v>
      </c>
      <c r="J336" s="111">
        <f t="shared" si="167"/>
        <v>0.83500168066828717</v>
      </c>
      <c r="K336" s="111">
        <f t="shared" si="167"/>
        <v>0.83784780510557744</v>
      </c>
      <c r="L336" s="111">
        <f t="shared" si="167"/>
        <v>0.84083286652338141</v>
      </c>
      <c r="M336" s="111">
        <f t="shared" si="167"/>
        <v>0.84826069794393799</v>
      </c>
      <c r="N336" s="111">
        <f t="shared" si="167"/>
        <v>0.87846317651898242</v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0.92872855425320289</v>
      </c>
      <c r="U336" s="111">
        <f t="shared" si="168"/>
        <v>0.93485933814045719</v>
      </c>
      <c r="V336" s="111">
        <f t="shared" si="168"/>
        <v>0.9405101717807427</v>
      </c>
      <c r="W336" s="111">
        <f t="shared" ref="W336" si="169">IF(W317=0,"",W317/W298)</f>
        <v>0.93934178224217779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0.48566692373478804</v>
      </c>
      <c r="D337" s="112" t="str">
        <f t="shared" si="170"/>
        <v/>
      </c>
      <c r="E337" s="112">
        <f t="shared" si="170"/>
        <v>0.49032156557720652</v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0.50246900999517319</v>
      </c>
      <c r="J337" s="112">
        <f t="shared" si="170"/>
        <v>0.50665039896537067</v>
      </c>
      <c r="K337" s="112">
        <f t="shared" si="170"/>
        <v>0.51171549966585061</v>
      </c>
      <c r="L337" s="112">
        <f t="shared" si="170"/>
        <v>0.51772841553818805</v>
      </c>
      <c r="M337" s="112">
        <f t="shared" si="170"/>
        <v>0.53037498644749448</v>
      </c>
      <c r="N337" s="112">
        <f t="shared" si="170"/>
        <v>0.5514598940586708</v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0.72033704318313374</v>
      </c>
      <c r="U337" s="112">
        <f t="shared" si="171"/>
        <v>0.73718599350703784</v>
      </c>
      <c r="V337" s="112">
        <f t="shared" si="171"/>
        <v>0.74940148249186833</v>
      </c>
      <c r="W337" s="112">
        <f t="shared" ref="W337" si="172">IF(W318=0,"",W318/W299)</f>
        <v>0.75514750344313475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>
        <f t="shared" si="173"/>
        <v>1</v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0.60436321701650553</v>
      </c>
      <c r="D339" s="112">
        <f t="shared" si="176"/>
        <v>0.60610190070916359</v>
      </c>
      <c r="E339" s="112">
        <f t="shared" si="176"/>
        <v>0.60797431376666522</v>
      </c>
      <c r="F339" s="112">
        <f t="shared" si="176"/>
        <v>0.60986471306188972</v>
      </c>
      <c r="G339" s="112">
        <f t="shared" si="176"/>
        <v>0.61187934117220477</v>
      </c>
      <c r="H339" s="112">
        <f t="shared" si="176"/>
        <v>0.61400628973311688</v>
      </c>
      <c r="I339" s="112">
        <f t="shared" si="176"/>
        <v>0.61627322898168213</v>
      </c>
      <c r="J339" s="112">
        <f t="shared" si="176"/>
        <v>0.61879091846064871</v>
      </c>
      <c r="K339" s="112">
        <f t="shared" si="176"/>
        <v>0.62165751330973118</v>
      </c>
      <c r="L339" s="112">
        <f t="shared" si="176"/>
        <v>0.62490736657654999</v>
      </c>
      <c r="M339" s="112">
        <f t="shared" si="176"/>
        <v>0.63079233992305017</v>
      </c>
      <c r="N339" s="112">
        <f t="shared" si="176"/>
        <v>0.64030186753103879</v>
      </c>
      <c r="O339" s="112">
        <f t="shared" si="176"/>
        <v>0.65470478331219994</v>
      </c>
      <c r="P339" s="112">
        <f t="shared" si="176"/>
        <v>0.67344112783628773</v>
      </c>
      <c r="Q339" s="112" t="str">
        <f t="shared" si="176"/>
        <v/>
      </c>
      <c r="R339" s="112">
        <f t="shared" ref="R339:V339" si="177">IF(R320=0,"",R320/R301)</f>
        <v>0.70500527926086576</v>
      </c>
      <c r="S339" s="112">
        <f t="shared" si="177"/>
        <v>0.71805464278636877</v>
      </c>
      <c r="T339" s="112">
        <f t="shared" si="177"/>
        <v>0.7307004576008822</v>
      </c>
      <c r="U339" s="112">
        <f t="shared" si="177"/>
        <v>0.74257957801151775</v>
      </c>
      <c r="V339" s="112">
        <f t="shared" si="177"/>
        <v>0.75313486581620426</v>
      </c>
      <c r="W339" s="112">
        <f t="shared" ref="W339" si="178">IF(W320=0,"",W320/W301)</f>
        <v>0.76144391790230026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0.88632756425708847</v>
      </c>
      <c r="D340" s="113">
        <f t="shared" si="179"/>
        <v>0.88450781694406444</v>
      </c>
      <c r="E340" s="113">
        <f t="shared" si="179"/>
        <v>0.88864470047485045</v>
      </c>
      <c r="F340" s="113">
        <f t="shared" si="179"/>
        <v>0.88723741738564443</v>
      </c>
      <c r="G340" s="113">
        <f t="shared" si="179"/>
        <v>0.87492424947713709</v>
      </c>
      <c r="H340" s="113">
        <f t="shared" si="179"/>
        <v>0.88682407785039286</v>
      </c>
      <c r="I340" s="113">
        <f t="shared" si="179"/>
        <v>0.88650626696467572</v>
      </c>
      <c r="J340" s="113">
        <f t="shared" si="179"/>
        <v>0.88933813945064188</v>
      </c>
      <c r="K340" s="113">
        <f t="shared" si="179"/>
        <v>0.8896625539157248</v>
      </c>
      <c r="L340" s="113">
        <f t="shared" si="179"/>
        <v>0.89029816140908224</v>
      </c>
      <c r="M340" s="113">
        <f t="shared" si="179"/>
        <v>0.89483345001039372</v>
      </c>
      <c r="N340" s="113">
        <f t="shared" si="179"/>
        <v>0.91408368151982122</v>
      </c>
      <c r="O340" s="113">
        <f t="shared" si="179"/>
        <v>0.91214320440427443</v>
      </c>
      <c r="P340" s="113">
        <f t="shared" si="179"/>
        <v>0.92004787973699353</v>
      </c>
      <c r="Q340" s="113" t="str">
        <f t="shared" si="179"/>
        <v/>
      </c>
      <c r="R340" s="113">
        <f t="shared" ref="R340:V340" si="180">IF(R321=0,"",R321/R302)</f>
        <v>0.92262382270097865</v>
      </c>
      <c r="S340" s="113">
        <f t="shared" si="180"/>
        <v>0.92499952728409429</v>
      </c>
      <c r="T340" s="113">
        <f t="shared" si="180"/>
        <v>0.93100643694547613</v>
      </c>
      <c r="U340" s="113">
        <f t="shared" si="180"/>
        <v>0.93699537548442646</v>
      </c>
      <c r="V340" s="113">
        <f t="shared" si="180"/>
        <v>0.94103995771403504</v>
      </c>
      <c r="W340" s="113">
        <f t="shared" ref="W340" si="181">IF(W321=0,"",W321/W302)</f>
        <v>0.94195125719253081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0.60436321701650553</v>
      </c>
      <c r="D341" s="111">
        <f t="shared" si="182"/>
        <v>0.60610190070916359</v>
      </c>
      <c r="E341" s="111">
        <f t="shared" si="182"/>
        <v>0.60797431376666522</v>
      </c>
      <c r="F341" s="111">
        <f t="shared" si="182"/>
        <v>0.60986471306188972</v>
      </c>
      <c r="G341" s="111">
        <f t="shared" si="182"/>
        <v>0.61187934117220477</v>
      </c>
      <c r="H341" s="111">
        <f t="shared" si="182"/>
        <v>0.61400628973311688</v>
      </c>
      <c r="I341" s="111">
        <f t="shared" si="182"/>
        <v>0.61627322898168213</v>
      </c>
      <c r="J341" s="111">
        <f t="shared" si="182"/>
        <v>0.61879091846064871</v>
      </c>
      <c r="K341" s="111">
        <f t="shared" si="182"/>
        <v>0.62165751330973118</v>
      </c>
      <c r="L341" s="111">
        <f t="shared" si="182"/>
        <v>0.62490736657654999</v>
      </c>
      <c r="M341" s="111">
        <f t="shared" si="182"/>
        <v>0.63079233992305017</v>
      </c>
      <c r="N341" s="111">
        <f t="shared" si="182"/>
        <v>0.64030186753103879</v>
      </c>
      <c r="O341" s="111">
        <f t="shared" si="182"/>
        <v>0.65470478331219994</v>
      </c>
      <c r="P341" s="111">
        <f t="shared" si="182"/>
        <v>0.67344112783628773</v>
      </c>
      <c r="Q341" s="111" t="str">
        <f t="shared" si="182"/>
        <v/>
      </c>
      <c r="R341" s="111">
        <f t="shared" ref="R341:V341" si="183">IF(R322=0,"",R322/R303)</f>
        <v>0.70500527926086576</v>
      </c>
      <c r="S341" s="111">
        <f t="shared" si="183"/>
        <v>0.71805464278636866</v>
      </c>
      <c r="T341" s="111">
        <f t="shared" si="183"/>
        <v>0.7307004576008822</v>
      </c>
      <c r="U341" s="111">
        <f t="shared" si="183"/>
        <v>0.74257957801151775</v>
      </c>
      <c r="V341" s="111">
        <f t="shared" si="183"/>
        <v>0.75313486581620426</v>
      </c>
      <c r="W341" s="111">
        <f t="shared" ref="W341" si="184">IF(W322=0,"",W322/W303)</f>
        <v>0.76144391790230026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0.74518148188784272</v>
      </c>
      <c r="D343" s="124">
        <f t="shared" si="188"/>
        <v>0.74882921532216906</v>
      </c>
      <c r="E343" s="124">
        <f t="shared" si="188"/>
        <v>0.74902265270123858</v>
      </c>
      <c r="F343" s="124">
        <f t="shared" si="188"/>
        <v>0.74966267079151749</v>
      </c>
      <c r="G343" s="124">
        <f t="shared" si="188"/>
        <v>0.75004687534215242</v>
      </c>
      <c r="H343" s="124">
        <f t="shared" si="188"/>
        <v>0.75069371465707957</v>
      </c>
      <c r="I343" s="124">
        <f t="shared" si="188"/>
        <v>0.75087509433759381</v>
      </c>
      <c r="J343" s="124">
        <f t="shared" si="188"/>
        <v>0.75334582804954597</v>
      </c>
      <c r="K343" s="124">
        <f t="shared" si="188"/>
        <v>0.75813921880706847</v>
      </c>
      <c r="L343" s="124">
        <f t="shared" si="188"/>
        <v>0.75801056880214412</v>
      </c>
      <c r="M343" s="124">
        <f t="shared" si="188"/>
        <v>0.75827006347014192</v>
      </c>
      <c r="N343" s="124">
        <f t="shared" si="188"/>
        <v>0.76884299005471346</v>
      </c>
      <c r="O343" s="124">
        <f t="shared" si="188"/>
        <v>0.74191498384866295</v>
      </c>
      <c r="P343" s="124">
        <f t="shared" si="188"/>
        <v>0.74690465672031214</v>
      </c>
      <c r="Q343" s="124" t="str">
        <f t="shared" si="188"/>
        <v/>
      </c>
      <c r="R343" s="124">
        <f t="shared" ref="R343:V343" si="189">IF(R324=0,"",R324/R305)</f>
        <v>0.77974950381131281</v>
      </c>
      <c r="S343" s="124">
        <f t="shared" si="189"/>
        <v>0.77721166967551047</v>
      </c>
      <c r="T343" s="124">
        <f t="shared" si="189"/>
        <v>0.75422417450380075</v>
      </c>
      <c r="U343" s="124">
        <f t="shared" si="189"/>
        <v>0.76239295415713848</v>
      </c>
      <c r="V343" s="124">
        <f t="shared" si="189"/>
        <v>0.76855395164004647</v>
      </c>
      <c r="W343" s="124">
        <f t="shared" ref="W343" si="190">IF(W324=0,"",W324/W305)</f>
        <v>0.79560711462574141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0.59056774132265766</v>
      </c>
      <c r="D344" s="111">
        <f t="shared" si="191"/>
        <v>0.59133699040847432</v>
      </c>
      <c r="E344" s="111">
        <f t="shared" si="191"/>
        <v>0.59209539073785777</v>
      </c>
      <c r="F344" s="111">
        <f t="shared" si="191"/>
        <v>0.59285231169136399</v>
      </c>
      <c r="G344" s="111">
        <f t="shared" si="191"/>
        <v>0.59359924157830879</v>
      </c>
      <c r="H344" s="111">
        <f t="shared" si="191"/>
        <v>0.5943372221212726</v>
      </c>
      <c r="I344" s="111">
        <f t="shared" si="191"/>
        <v>0.59506415603942164</v>
      </c>
      <c r="J344" s="111">
        <f t="shared" si="191"/>
        <v>0.5957714515134559</v>
      </c>
      <c r="K344" s="111">
        <f t="shared" si="191"/>
        <v>0.59645180323705271</v>
      </c>
      <c r="L344" s="111">
        <f t="shared" si="191"/>
        <v>0.59710325674126785</v>
      </c>
      <c r="M344" s="111">
        <f t="shared" si="191"/>
        <v>0.59745382497725064</v>
      </c>
      <c r="N344" s="111">
        <f t="shared" si="191"/>
        <v>0.59745382497725064</v>
      </c>
      <c r="O344" s="111">
        <f t="shared" si="191"/>
        <v>0.59745382497725064</v>
      </c>
      <c r="P344" s="111">
        <f t="shared" si="191"/>
        <v>0.59745382497725064</v>
      </c>
      <c r="Q344" s="111" t="str">
        <f t="shared" si="191"/>
        <v/>
      </c>
      <c r="R344" s="111">
        <f t="shared" ref="R344:V344" si="192">IF(R325=0,"",R325/R306)</f>
        <v>0.59966860938813971</v>
      </c>
      <c r="S344" s="111">
        <f t="shared" si="192"/>
        <v>0.60329028371313898</v>
      </c>
      <c r="T344" s="111">
        <f t="shared" si="192"/>
        <v>0.60751557042563487</v>
      </c>
      <c r="U344" s="111">
        <f t="shared" si="192"/>
        <v>0.61189176023500647</v>
      </c>
      <c r="V344" s="111">
        <f t="shared" si="192"/>
        <v>0.61596614385062831</v>
      </c>
      <c r="W344" s="111">
        <f t="shared" ref="W344" si="193">IF(W325=0,"",W325/W306)</f>
        <v>0.61973872127249852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0.75193406834569665</v>
      </c>
      <c r="D345" s="45">
        <f t="shared" si="194"/>
        <v>0.75345908982579368</v>
      </c>
      <c r="E345" s="45">
        <f t="shared" si="194"/>
        <v>0.75504050290385205</v>
      </c>
      <c r="F345" s="45">
        <f t="shared" si="194"/>
        <v>0.75662960574526872</v>
      </c>
      <c r="G345" s="45">
        <f t="shared" si="194"/>
        <v>0.75827064193150773</v>
      </c>
      <c r="H345" s="45">
        <f t="shared" si="194"/>
        <v>0.75995819661145048</v>
      </c>
      <c r="I345" s="45">
        <f t="shared" si="194"/>
        <v>0.76170317140486232</v>
      </c>
      <c r="J345" s="45">
        <f t="shared" si="194"/>
        <v>0.76355022639999759</v>
      </c>
      <c r="K345" s="45">
        <f t="shared" si="194"/>
        <v>0.76553733441887184</v>
      </c>
      <c r="L345" s="45">
        <f t="shared" si="194"/>
        <v>0.7676746547481812</v>
      </c>
      <c r="M345" s="45">
        <f t="shared" si="194"/>
        <v>0.7705825480275369</v>
      </c>
      <c r="N345" s="45">
        <f t="shared" si="194"/>
        <v>0.77443691980870333</v>
      </c>
      <c r="O345" s="45">
        <f t="shared" si="194"/>
        <v>0.77966548077739128</v>
      </c>
      <c r="P345" s="45">
        <f t="shared" si="194"/>
        <v>0.78649286844606414</v>
      </c>
      <c r="Q345" s="45" t="str">
        <f t="shared" si="194"/>
        <v/>
      </c>
      <c r="R345" s="45">
        <f t="shared" ref="R345:V345" si="195">IF(R326=0,"",R326/R307)</f>
        <v>0.80726295104137746</v>
      </c>
      <c r="S345" s="45">
        <f t="shared" si="195"/>
        <v>0.82220324158620883</v>
      </c>
      <c r="T345" s="45">
        <f t="shared" si="195"/>
        <v>0.83826647698076873</v>
      </c>
      <c r="U345" s="45">
        <f t="shared" si="195"/>
        <v>0.85360580105313288</v>
      </c>
      <c r="V345" s="45">
        <f t="shared" si="195"/>
        <v>0.86637435763135706</v>
      </c>
      <c r="W345" s="45">
        <f t="shared" ref="W345" si="196">IF(W326=0,"",W326/W307)</f>
        <v>0.87592340570652427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242.40825385993196</v>
      </c>
      <c r="D347" s="117">
        <f t="shared" si="197"/>
        <v>241.53374885945564</v>
      </c>
      <c r="E347" s="117">
        <f t="shared" si="197"/>
        <v>268.69539619191977</v>
      </c>
      <c r="F347" s="117">
        <f t="shared" si="197"/>
        <v>344.60196020798361</v>
      </c>
      <c r="G347" s="117">
        <f t="shared" si="197"/>
        <v>129.53121773287475</v>
      </c>
      <c r="H347" s="117">
        <f t="shared" si="197"/>
        <v>87.296335821372381</v>
      </c>
      <c r="I347" s="117">
        <f t="shared" si="197"/>
        <v>89.858412781404567</v>
      </c>
      <c r="J347" s="117">
        <f t="shared" si="197"/>
        <v>157.60222513467548</v>
      </c>
      <c r="K347" s="117">
        <f t="shared" si="197"/>
        <v>142.19732900746391</v>
      </c>
      <c r="L347" s="117">
        <f t="shared" si="197"/>
        <v>93.412999256126653</v>
      </c>
      <c r="M347" s="117">
        <f t="shared" si="197"/>
        <v>91.836258258328641</v>
      </c>
      <c r="N347" s="117">
        <f t="shared" si="197"/>
        <v>90.19878689764721</v>
      </c>
      <c r="O347" s="117">
        <f t="shared" si="197"/>
        <v>94.97035985306394</v>
      </c>
      <c r="P347" s="117">
        <f t="shared" si="197"/>
        <v>65.88501623235868</v>
      </c>
      <c r="Q347" s="117">
        <f t="shared" si="197"/>
        <v>0</v>
      </c>
      <c r="R347" s="117">
        <f t="shared" ref="R347:V347" si="198">R348+R351+R353+R362</f>
        <v>31.422019220826456</v>
      </c>
      <c r="S347" s="117">
        <f t="shared" si="198"/>
        <v>62.123991448228686</v>
      </c>
      <c r="T347" s="117">
        <f t="shared" si="198"/>
        <v>46.533562223179224</v>
      </c>
      <c r="U347" s="117">
        <f t="shared" si="198"/>
        <v>76.987318468811921</v>
      </c>
      <c r="V347" s="117">
        <f t="shared" si="198"/>
        <v>86.32592914650796</v>
      </c>
      <c r="W347" s="117">
        <f t="shared" ref="W347" si="199">W348+W351+W353+W362</f>
        <v>23.743719539166875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241.06292154729516</v>
      </c>
      <c r="D348" s="122">
        <f t="shared" si="200"/>
        <v>240.29223724851286</v>
      </c>
      <c r="E348" s="122">
        <f t="shared" si="200"/>
        <v>267.33895086254194</v>
      </c>
      <c r="F348" s="122">
        <f t="shared" si="200"/>
        <v>343.17494854990241</v>
      </c>
      <c r="G348" s="122">
        <f t="shared" si="200"/>
        <v>128.99777258042937</v>
      </c>
      <c r="H348" s="122">
        <f t="shared" si="200"/>
        <v>86.960251573120303</v>
      </c>
      <c r="I348" s="122">
        <f t="shared" si="200"/>
        <v>89.423476262421005</v>
      </c>
      <c r="J348" s="122">
        <f t="shared" si="200"/>
        <v>154.37889724496833</v>
      </c>
      <c r="K348" s="122">
        <f t="shared" si="200"/>
        <v>140.17897388650269</v>
      </c>
      <c r="L348" s="122">
        <f t="shared" si="200"/>
        <v>91.319428802072892</v>
      </c>
      <c r="M348" s="122">
        <f t="shared" si="200"/>
        <v>89.575469231960255</v>
      </c>
      <c r="N348" s="122">
        <f t="shared" si="200"/>
        <v>87.485328477125236</v>
      </c>
      <c r="O348" s="122">
        <f t="shared" si="200"/>
        <v>88.933576214761828</v>
      </c>
      <c r="P348" s="122">
        <f t="shared" si="200"/>
        <v>63.376453962140623</v>
      </c>
      <c r="Q348" s="122">
        <f t="shared" si="200"/>
        <v>0</v>
      </c>
      <c r="R348" s="122">
        <f t="shared" ref="R348:V348" si="201">SUM(R349:R350)</f>
        <v>30.692985862687962</v>
      </c>
      <c r="S348" s="122">
        <f t="shared" si="201"/>
        <v>59.873483136098955</v>
      </c>
      <c r="T348" s="122">
        <f t="shared" si="201"/>
        <v>43.441663695586243</v>
      </c>
      <c r="U348" s="122">
        <f t="shared" si="201"/>
        <v>71.579852773706719</v>
      </c>
      <c r="V348" s="122">
        <f t="shared" si="201"/>
        <v>79.738769813914601</v>
      </c>
      <c r="W348" s="122">
        <f t="shared" ref="W348" si="202">SUM(W349:W350)</f>
        <v>21.639059228942976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241.06292154729516</v>
      </c>
      <c r="D349" s="98">
        <v>240.29223724851286</v>
      </c>
      <c r="E349" s="98">
        <v>267.33895086254194</v>
      </c>
      <c r="F349" s="98">
        <v>343.17494854990241</v>
      </c>
      <c r="G349" s="98">
        <v>128.99777258042937</v>
      </c>
      <c r="H349" s="98">
        <v>86.960251573120303</v>
      </c>
      <c r="I349" s="98">
        <v>89.423476262421005</v>
      </c>
      <c r="J349" s="98">
        <v>154.37889724496833</v>
      </c>
      <c r="K349" s="98">
        <v>140.17897388650269</v>
      </c>
      <c r="L349" s="98">
        <v>91.319428802072892</v>
      </c>
      <c r="M349" s="98">
        <v>89.575469231960255</v>
      </c>
      <c r="N349" s="98">
        <v>87.485328477125236</v>
      </c>
      <c r="O349" s="98">
        <v>88.933576214761828</v>
      </c>
      <c r="P349" s="98">
        <v>63.376453962140623</v>
      </c>
      <c r="Q349" s="98">
        <v>0</v>
      </c>
      <c r="R349" s="98">
        <v>30.692985862687962</v>
      </c>
      <c r="S349" s="98">
        <v>59.873483136098955</v>
      </c>
      <c r="T349" s="98">
        <v>43.441663695586243</v>
      </c>
      <c r="U349" s="98">
        <v>71.579852773706719</v>
      </c>
      <c r="V349" s="98">
        <v>79.738769813914601</v>
      </c>
      <c r="W349" s="98">
        <v>21.639059228942976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0.77660511461010107</v>
      </c>
      <c r="D353" s="122">
        <v>0.82159604091316452</v>
      </c>
      <c r="E353" s="122">
        <v>0.85752900005377464</v>
      </c>
      <c r="F353" s="122">
        <v>0.57934712072263228</v>
      </c>
      <c r="G353" s="122">
        <v>0.18413368738310595</v>
      </c>
      <c r="H353" s="122">
        <v>6.5280800905636482E-2</v>
      </c>
      <c r="I353" s="122">
        <v>0.10246835028745879</v>
      </c>
      <c r="J353" s="122">
        <v>2.6812460172831938</v>
      </c>
      <c r="K353" s="122">
        <v>1.5882963774566794</v>
      </c>
      <c r="L353" s="122">
        <v>1.7176434842070167</v>
      </c>
      <c r="M353" s="122">
        <v>1.9495731293417884</v>
      </c>
      <c r="N353" s="122">
        <v>2.5457650474296791</v>
      </c>
      <c r="O353" s="122">
        <v>3.2768066063806653</v>
      </c>
      <c r="P353" s="122">
        <v>0.49249449928926736</v>
      </c>
      <c r="Q353" s="122">
        <v>0</v>
      </c>
      <c r="R353" s="122">
        <v>0.26010642785111943</v>
      </c>
      <c r="S353" s="122">
        <v>0.8580177777191007</v>
      </c>
      <c r="T353" s="122">
        <v>0.79204630929453057</v>
      </c>
      <c r="U353" s="122">
        <v>1.7282392941451579</v>
      </c>
      <c r="V353" s="122">
        <v>2.1242630657945294</v>
      </c>
      <c r="W353" s="122">
        <v>1.0447537061122707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0.77322213379879656</v>
      </c>
      <c r="D354" s="98">
        <v>0.82159604091316452</v>
      </c>
      <c r="E354" s="98">
        <v>0.85362156294147173</v>
      </c>
      <c r="F354" s="98">
        <v>0.57934712072263228</v>
      </c>
      <c r="G354" s="98">
        <v>0.18413368738310595</v>
      </c>
      <c r="H354" s="98">
        <v>6.5280800905636482E-2</v>
      </c>
      <c r="I354" s="98">
        <v>0.10121835422858949</v>
      </c>
      <c r="J354" s="98">
        <v>2.6593631822875352</v>
      </c>
      <c r="K354" s="98">
        <v>1.5867608420607566</v>
      </c>
      <c r="L354" s="98">
        <v>1.7123088901224448</v>
      </c>
      <c r="M354" s="98">
        <v>1.9422586772578774</v>
      </c>
      <c r="N354" s="98">
        <v>2.5370729334583579</v>
      </c>
      <c r="O354" s="98">
        <v>3.2768066063806653</v>
      </c>
      <c r="P354" s="98">
        <v>0.49249449928926736</v>
      </c>
      <c r="Q354" s="98">
        <v>0</v>
      </c>
      <c r="R354" s="98">
        <v>0.26010642785111943</v>
      </c>
      <c r="S354" s="98">
        <v>0.8580177777191007</v>
      </c>
      <c r="T354" s="98">
        <v>0.78620897242919774</v>
      </c>
      <c r="U354" s="98">
        <v>1.715053119863853</v>
      </c>
      <c r="V354" s="98">
        <v>2.1156098791569486</v>
      </c>
      <c r="W354" s="98">
        <v>1.0405257131984196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3.3829808113045078E-3</v>
      </c>
      <c r="D355" s="98">
        <v>0</v>
      </c>
      <c r="E355" s="98">
        <v>3.9074371123029514E-3</v>
      </c>
      <c r="F355" s="98">
        <v>0</v>
      </c>
      <c r="G355" s="98">
        <v>0</v>
      </c>
      <c r="H355" s="98">
        <v>0</v>
      </c>
      <c r="I355" s="98">
        <v>1.2499960588693011E-3</v>
      </c>
      <c r="J355" s="98">
        <v>2.1882834995658698E-2</v>
      </c>
      <c r="K355" s="98">
        <v>1.5355353959228492E-3</v>
      </c>
      <c r="L355" s="98">
        <v>5.3345940845719968E-3</v>
      </c>
      <c r="M355" s="98">
        <v>7.3144520839109155E-3</v>
      </c>
      <c r="N355" s="98">
        <v>8.6921139713211828E-3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5.8373368653327797E-3</v>
      </c>
      <c r="U355" s="98">
        <v>1.3186174281304837E-2</v>
      </c>
      <c r="V355" s="98">
        <v>8.6531866375808928E-3</v>
      </c>
      <c r="W355" s="98">
        <v>4.2279929138511621E-3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3.3829808113045078E-3</v>
      </c>
      <c r="D356" s="101">
        <v>0</v>
      </c>
      <c r="E356" s="101">
        <v>3.9074371123029514E-3</v>
      </c>
      <c r="F356" s="101">
        <v>0</v>
      </c>
      <c r="G356" s="101">
        <v>0</v>
      </c>
      <c r="H356" s="101">
        <v>0</v>
      </c>
      <c r="I356" s="101">
        <v>1.2499960588693011E-3</v>
      </c>
      <c r="J356" s="101">
        <v>2.1882834995658698E-2</v>
      </c>
      <c r="K356" s="101">
        <v>1.5355353959228492E-3</v>
      </c>
      <c r="L356" s="101">
        <v>5.3345940845719968E-3</v>
      </c>
      <c r="M356" s="101">
        <v>7.3144520839109155E-3</v>
      </c>
      <c r="N356" s="101">
        <v>8.6921139713211828E-3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5.8373368653327797E-3</v>
      </c>
      <c r="U356" s="101">
        <v>1.3186174281304837E-2</v>
      </c>
      <c r="V356" s="101">
        <v>8.6531866375808928E-3</v>
      </c>
      <c r="W356" s="101">
        <v>4.2279929138511621E-3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0.56872719802669591</v>
      </c>
      <c r="D362" s="122">
        <v>0.41991557002960878</v>
      </c>
      <c r="E362" s="122">
        <v>0.49891632932407393</v>
      </c>
      <c r="F362" s="122">
        <v>0.84766453735855951</v>
      </c>
      <c r="G362" s="122">
        <v>0.34931146506226529</v>
      </c>
      <c r="H362" s="122">
        <v>0.27080344734643308</v>
      </c>
      <c r="I362" s="122">
        <v>0.33246816869610463</v>
      </c>
      <c r="J362" s="122">
        <v>0.5420818724239459</v>
      </c>
      <c r="K362" s="122">
        <v>0.43005874350454465</v>
      </c>
      <c r="L362" s="122">
        <v>0.37592696984674867</v>
      </c>
      <c r="M362" s="122">
        <v>0.3112158970265978</v>
      </c>
      <c r="N362" s="122">
        <v>0.16769337309228879</v>
      </c>
      <c r="O362" s="122">
        <v>2.7599770319214567</v>
      </c>
      <c r="P362" s="122">
        <v>2.0160677709287969</v>
      </c>
      <c r="Q362" s="122">
        <v>0</v>
      </c>
      <c r="R362" s="122">
        <v>0.46892693028737337</v>
      </c>
      <c r="S362" s="122">
        <v>1.3924905344106366</v>
      </c>
      <c r="T362" s="122">
        <v>2.2998522182984447</v>
      </c>
      <c r="U362" s="122">
        <v>3.6792264009600446</v>
      </c>
      <c r="V362" s="122">
        <v>4.4628962667988405</v>
      </c>
      <c r="W362" s="122">
        <v>1.0599066041116278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0.56872719802669591</v>
      </c>
      <c r="D363" s="98">
        <v>0.41991557002960878</v>
      </c>
      <c r="E363" s="98">
        <v>0.49891632932407393</v>
      </c>
      <c r="F363" s="98">
        <v>0.84766453735855951</v>
      </c>
      <c r="G363" s="98">
        <v>0.34931146506226529</v>
      </c>
      <c r="H363" s="98">
        <v>0.27080344734643308</v>
      </c>
      <c r="I363" s="98">
        <v>0.33246816869610463</v>
      </c>
      <c r="J363" s="98">
        <v>0.5420818724239459</v>
      </c>
      <c r="K363" s="98">
        <v>0.43005874350454465</v>
      </c>
      <c r="L363" s="98">
        <v>0.37592696984674867</v>
      </c>
      <c r="M363" s="98">
        <v>0.3112158970265978</v>
      </c>
      <c r="N363" s="98">
        <v>0.16769337309228879</v>
      </c>
      <c r="O363" s="98">
        <v>2.7599770319214567</v>
      </c>
      <c r="P363" s="98">
        <v>2.0160677709287969</v>
      </c>
      <c r="Q363" s="98">
        <v>0</v>
      </c>
      <c r="R363" s="98">
        <v>0.46892693028737337</v>
      </c>
      <c r="S363" s="98">
        <v>1.3924905344106366</v>
      </c>
      <c r="T363" s="98">
        <v>2.2998522182984447</v>
      </c>
      <c r="U363" s="98">
        <v>3.6792264009600446</v>
      </c>
      <c r="V363" s="98">
        <v>4.4628962667988405</v>
      </c>
      <c r="W363" s="98">
        <v>1.0599066041116278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11766.260233831001</v>
      </c>
      <c r="D366" s="117">
        <f t="shared" si="204"/>
        <v>12253.994908046279</v>
      </c>
      <c r="E366" s="117">
        <f t="shared" si="204"/>
        <v>14019.508638918789</v>
      </c>
      <c r="F366" s="117">
        <f t="shared" si="204"/>
        <v>13313.515660963983</v>
      </c>
      <c r="G366" s="117">
        <f t="shared" si="204"/>
        <v>13852.842201400463</v>
      </c>
      <c r="H366" s="117">
        <f t="shared" si="204"/>
        <v>13992.109763940636</v>
      </c>
      <c r="I366" s="117">
        <f t="shared" si="204"/>
        <v>12866.697024305986</v>
      </c>
      <c r="J366" s="117">
        <f t="shared" si="204"/>
        <v>12796.756964210508</v>
      </c>
      <c r="K366" s="117">
        <f t="shared" si="204"/>
        <v>11703.09601263243</v>
      </c>
      <c r="L366" s="117">
        <f t="shared" si="204"/>
        <v>10979.269326134228</v>
      </c>
      <c r="M366" s="117">
        <f t="shared" si="204"/>
        <v>14476.390594012768</v>
      </c>
      <c r="N366" s="117">
        <f t="shared" si="204"/>
        <v>11988.280791474475</v>
      </c>
      <c r="O366" s="117">
        <f t="shared" si="204"/>
        <v>6788.8226756469558</v>
      </c>
      <c r="P366" s="117">
        <f t="shared" si="204"/>
        <v>6659.0480348582951</v>
      </c>
      <c r="Q366" s="117">
        <f t="shared" si="204"/>
        <v>0</v>
      </c>
      <c r="R366" s="117">
        <f t="shared" ref="R366:V366" si="205">R367+R370+R372+R381</f>
        <v>8190.6569749991149</v>
      </c>
      <c r="S366" s="117">
        <f t="shared" si="205"/>
        <v>8424.6741448598714</v>
      </c>
      <c r="T366" s="117">
        <f t="shared" si="205"/>
        <v>7322.9747172236994</v>
      </c>
      <c r="U366" s="117">
        <f t="shared" si="205"/>
        <v>7942.3611681106158</v>
      </c>
      <c r="V366" s="117">
        <f t="shared" si="205"/>
        <v>8583.1002879811713</v>
      </c>
      <c r="W366" s="117">
        <f t="shared" ref="W366" si="206">W367+W370+W372+W381</f>
        <v>7895.5685001160837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9643.6679331778669</v>
      </c>
      <c r="D367" s="122">
        <f t="shared" si="207"/>
        <v>10015.317553827876</v>
      </c>
      <c r="E367" s="122">
        <f t="shared" si="207"/>
        <v>11740.66895955996</v>
      </c>
      <c r="F367" s="122">
        <f t="shared" si="207"/>
        <v>10989.006877001377</v>
      </c>
      <c r="G367" s="122">
        <f t="shared" si="207"/>
        <v>11507.715530143178</v>
      </c>
      <c r="H367" s="122">
        <f t="shared" si="207"/>
        <v>11559.488269326075</v>
      </c>
      <c r="I367" s="122">
        <f t="shared" si="207"/>
        <v>10748.679068859006</v>
      </c>
      <c r="J367" s="122">
        <f t="shared" si="207"/>
        <v>10630.900158068089</v>
      </c>
      <c r="K367" s="122">
        <f t="shared" si="207"/>
        <v>9163.5372651212056</v>
      </c>
      <c r="L367" s="122">
        <f t="shared" si="207"/>
        <v>8452.3260218405394</v>
      </c>
      <c r="M367" s="122">
        <f t="shared" si="207"/>
        <v>11942.639304245326</v>
      </c>
      <c r="N367" s="122">
        <f t="shared" si="207"/>
        <v>9208.6926513535418</v>
      </c>
      <c r="O367" s="122">
        <f t="shared" si="207"/>
        <v>4364.8924563224828</v>
      </c>
      <c r="P367" s="122">
        <f t="shared" si="207"/>
        <v>4335.93910192986</v>
      </c>
      <c r="Q367" s="122">
        <f t="shared" si="207"/>
        <v>0</v>
      </c>
      <c r="R367" s="122">
        <f t="shared" ref="R367:V367" si="208">SUM(R368:R369)</f>
        <v>5687.5214655765649</v>
      </c>
      <c r="S367" s="122">
        <f t="shared" si="208"/>
        <v>5793.2006509013618</v>
      </c>
      <c r="T367" s="122">
        <f t="shared" si="208"/>
        <v>4877.6331244799076</v>
      </c>
      <c r="U367" s="122">
        <f t="shared" si="208"/>
        <v>5368.5885647253854</v>
      </c>
      <c r="V367" s="122">
        <f t="shared" si="208"/>
        <v>5836.9333923355443</v>
      </c>
      <c r="W367" s="122">
        <f t="shared" ref="W367" si="209">SUM(W368:W369)</f>
        <v>5083.6898237971927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9539.2526074558536</v>
      </c>
      <c r="D368" s="98">
        <v>9902.3423062333059</v>
      </c>
      <c r="E368" s="98">
        <v>11614.243668661778</v>
      </c>
      <c r="F368" s="98">
        <v>10861.51970618109</v>
      </c>
      <c r="G368" s="98">
        <v>11374.464529257932</v>
      </c>
      <c r="H368" s="98">
        <v>11427.400952479595</v>
      </c>
      <c r="I368" s="98">
        <v>10632.009292188492</v>
      </c>
      <c r="J368" s="98">
        <v>10513.688450391375</v>
      </c>
      <c r="K368" s="98">
        <v>9056.1804658229412</v>
      </c>
      <c r="L368" s="98">
        <v>8357.3953419750578</v>
      </c>
      <c r="M368" s="98">
        <v>11805.754065732717</v>
      </c>
      <c r="N368" s="98">
        <v>9111.5316446795023</v>
      </c>
      <c r="O368" s="98">
        <v>4312.1458117239845</v>
      </c>
      <c r="P368" s="98">
        <v>4279.404241201044</v>
      </c>
      <c r="Q368" s="98">
        <v>0</v>
      </c>
      <c r="R368" s="98">
        <v>5613.859384536313</v>
      </c>
      <c r="S368" s="98">
        <v>5717.4871452041943</v>
      </c>
      <c r="T368" s="98">
        <v>4813.5755193782052</v>
      </c>
      <c r="U368" s="98">
        <v>5297.8267035128638</v>
      </c>
      <c r="V368" s="98">
        <v>5759.7146107594317</v>
      </c>
      <c r="W368" s="98">
        <v>5016.2527995476976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104.41532572201412</v>
      </c>
      <c r="D369" s="98">
        <v>112.97524759456941</v>
      </c>
      <c r="E369" s="98">
        <v>126.42529089818127</v>
      </c>
      <c r="F369" s="98">
        <v>127.48717082028703</v>
      </c>
      <c r="G369" s="98">
        <v>133.25100088524621</v>
      </c>
      <c r="H369" s="98">
        <v>132.08731684647987</v>
      </c>
      <c r="I369" s="98">
        <v>116.66977667051394</v>
      </c>
      <c r="J369" s="98">
        <v>117.21170767671289</v>
      </c>
      <c r="K369" s="98">
        <v>107.35679929826527</v>
      </c>
      <c r="L369" s="98">
        <v>94.930679865481409</v>
      </c>
      <c r="M369" s="98">
        <v>136.8852385126078</v>
      </c>
      <c r="N369" s="98">
        <v>97.161006674039257</v>
      </c>
      <c r="O369" s="98">
        <v>52.746644598498129</v>
      </c>
      <c r="P369" s="98">
        <v>56.534860728816355</v>
      </c>
      <c r="Q369" s="98">
        <v>0</v>
      </c>
      <c r="R369" s="98">
        <v>73.662081040251678</v>
      </c>
      <c r="S369" s="98">
        <v>75.71350569716769</v>
      </c>
      <c r="T369" s="98">
        <v>64.057605101702649</v>
      </c>
      <c r="U369" s="98">
        <v>70.76186121252141</v>
      </c>
      <c r="V369" s="98">
        <v>77.21878157611232</v>
      </c>
      <c r="W369" s="98">
        <v>67.437024249495224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151.82925200964246</v>
      </c>
      <c r="D370" s="122">
        <f t="shared" si="210"/>
        <v>89.102792073758621</v>
      </c>
      <c r="E370" s="122">
        <f t="shared" si="210"/>
        <v>221.56897102472314</v>
      </c>
      <c r="F370" s="122">
        <f t="shared" si="210"/>
        <v>97.830018552511106</v>
      </c>
      <c r="G370" s="122">
        <f t="shared" si="210"/>
        <v>230.38905870528899</v>
      </c>
      <c r="H370" s="122">
        <f t="shared" si="210"/>
        <v>284.83660048660551</v>
      </c>
      <c r="I370" s="122">
        <f t="shared" si="210"/>
        <v>163.90285275153661</v>
      </c>
      <c r="J370" s="122">
        <f t="shared" si="210"/>
        <v>35.389647784408965</v>
      </c>
      <c r="K370" s="122">
        <f t="shared" si="210"/>
        <v>172.82281943199783</v>
      </c>
      <c r="L370" s="122">
        <f t="shared" si="210"/>
        <v>243.72933406206769</v>
      </c>
      <c r="M370" s="122">
        <f t="shared" si="210"/>
        <v>231.32223671917453</v>
      </c>
      <c r="N370" s="122">
        <f t="shared" si="210"/>
        <v>597.4244824369498</v>
      </c>
      <c r="O370" s="122">
        <f t="shared" si="210"/>
        <v>159.89668786436317</v>
      </c>
      <c r="P370" s="122">
        <f t="shared" si="210"/>
        <v>121.63952827733411</v>
      </c>
      <c r="Q370" s="122">
        <f t="shared" si="210"/>
        <v>0</v>
      </c>
      <c r="R370" s="122">
        <f t="shared" si="210"/>
        <v>271.84821464917411</v>
      </c>
      <c r="S370" s="122">
        <f t="shared" si="210"/>
        <v>393.11562974715571</v>
      </c>
      <c r="T370" s="122">
        <f t="shared" si="210"/>
        <v>226.67565955616368</v>
      </c>
      <c r="U370" s="122">
        <f t="shared" si="210"/>
        <v>252.19356904889565</v>
      </c>
      <c r="V370" s="122">
        <f t="shared" si="210"/>
        <v>308.88645483212053</v>
      </c>
      <c r="W370" s="122">
        <f t="shared" si="210"/>
        <v>251.18151566505114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151.82925200964246</v>
      </c>
      <c r="D371" s="98">
        <f>RES_hhdet_in_fech!D48</f>
        <v>89.102792073758621</v>
      </c>
      <c r="E371" s="98">
        <f>RES_hhdet_in_fech!E48</f>
        <v>221.56897102472314</v>
      </c>
      <c r="F371" s="98">
        <f>RES_hhdet_in_fech!F48</f>
        <v>97.830018552511106</v>
      </c>
      <c r="G371" s="98">
        <f>RES_hhdet_in_fech!G48</f>
        <v>230.38905870528899</v>
      </c>
      <c r="H371" s="98">
        <f>RES_hhdet_in_fech!H48</f>
        <v>284.83660048660551</v>
      </c>
      <c r="I371" s="98">
        <f>RES_hhdet_in_fech!I48</f>
        <v>163.90285275153661</v>
      </c>
      <c r="J371" s="98">
        <f>RES_hhdet_in_fech!J48</f>
        <v>35.389647784408965</v>
      </c>
      <c r="K371" s="98">
        <f>RES_hhdet_in_fech!K48</f>
        <v>172.82281943199783</v>
      </c>
      <c r="L371" s="98">
        <f>RES_hhdet_in_fech!L48</f>
        <v>243.72933406206769</v>
      </c>
      <c r="M371" s="98">
        <f>RES_hhdet_in_fech!M48</f>
        <v>231.32223671917453</v>
      </c>
      <c r="N371" s="98">
        <f>RES_hhdet_in_fech!N48</f>
        <v>597.4244824369498</v>
      </c>
      <c r="O371" s="98">
        <f>RES_hhdet_in_fech!O48</f>
        <v>159.89668786436317</v>
      </c>
      <c r="P371" s="98">
        <f>RES_hhdet_in_fech!P48</f>
        <v>121.63952827733411</v>
      </c>
      <c r="Q371" s="98">
        <f>RES_hhdet_in_fech!Q48</f>
        <v>0</v>
      </c>
      <c r="R371" s="98">
        <f>RES_hhdet_in_fech!R48</f>
        <v>271.84821464917411</v>
      </c>
      <c r="S371" s="98">
        <f>RES_hhdet_in_fech!S48</f>
        <v>393.11562974715571</v>
      </c>
      <c r="T371" s="98">
        <f>RES_hhdet_in_fech!T48</f>
        <v>226.67565955616368</v>
      </c>
      <c r="U371" s="98">
        <f>RES_hhdet_in_fech!U48</f>
        <v>252.19356904889565</v>
      </c>
      <c r="V371" s="98">
        <f>RES_hhdet_in_fech!V48</f>
        <v>308.88645483212053</v>
      </c>
      <c r="W371" s="98">
        <f>RES_hhdet_in_fech!W48</f>
        <v>251.18151566505114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1339.3111649034145</v>
      </c>
      <c r="D372" s="122">
        <v>1438.0801294515722</v>
      </c>
      <c r="E372" s="122">
        <v>1368.1583163860732</v>
      </c>
      <c r="F372" s="122">
        <v>1486.1350630420002</v>
      </c>
      <c r="G372" s="122">
        <v>1390.5595883900946</v>
      </c>
      <c r="H372" s="122">
        <v>1400.8211360751773</v>
      </c>
      <c r="I372" s="122">
        <v>1239.796359265518</v>
      </c>
      <c r="J372" s="122">
        <v>1417.7237569965041</v>
      </c>
      <c r="K372" s="122">
        <v>1621.1096600721214</v>
      </c>
      <c r="L372" s="122">
        <v>1570.1900654424962</v>
      </c>
      <c r="M372" s="122">
        <v>1625.1815668511636</v>
      </c>
      <c r="N372" s="122">
        <v>1533.2772083133425</v>
      </c>
      <c r="O372" s="122">
        <v>1505.5984830027912</v>
      </c>
      <c r="P372" s="122">
        <v>1438.1719888776331</v>
      </c>
      <c r="Q372" s="122">
        <v>0</v>
      </c>
      <c r="R372" s="122">
        <v>1471.3924155341906</v>
      </c>
      <c r="S372" s="122">
        <v>1478.6433935631185</v>
      </c>
      <c r="T372" s="122">
        <v>1397.066370806444</v>
      </c>
      <c r="U372" s="122">
        <v>1474.2241279826037</v>
      </c>
      <c r="V372" s="122">
        <v>1468.307652496816</v>
      </c>
      <c r="W372" s="122">
        <v>1640.4138988259047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2149.0716569896567</v>
      </c>
      <c r="D373" s="98">
        <v>2122.8569560288979</v>
      </c>
      <c r="E373" s="98">
        <v>2201.0779737730909</v>
      </c>
      <c r="F373" s="98">
        <v>2198.4182600473641</v>
      </c>
      <c r="G373" s="98">
        <v>2130.6888404252759</v>
      </c>
      <c r="H373" s="98">
        <v>2146.9616880522144</v>
      </c>
      <c r="I373" s="98">
        <v>2084.986274171571</v>
      </c>
      <c r="J373" s="98">
        <v>2308.9345221032127</v>
      </c>
      <c r="K373" s="98">
        <v>2364.4116132952299</v>
      </c>
      <c r="L373" s="98">
        <v>2235.9888757698714</v>
      </c>
      <c r="M373" s="98">
        <v>2299.8882686744228</v>
      </c>
      <c r="N373" s="98">
        <v>2176.3953457926764</v>
      </c>
      <c r="O373" s="98">
        <v>1839.6735848341191</v>
      </c>
      <c r="P373" s="98">
        <v>1857.5284682715223</v>
      </c>
      <c r="Q373" s="98">
        <v>0</v>
      </c>
      <c r="R373" s="98">
        <v>1994.1366604519269</v>
      </c>
      <c r="S373" s="98">
        <v>1617.2697795726579</v>
      </c>
      <c r="T373" s="98">
        <v>1629.3489853989208</v>
      </c>
      <c r="U373" s="98">
        <v>1755.3057547368926</v>
      </c>
      <c r="V373" s="98">
        <v>1663.8506054424031</v>
      </c>
      <c r="W373" s="98">
        <v>1893.6092597719783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1261.2074271920176</v>
      </c>
      <c r="D374" s="98">
        <v>0</v>
      </c>
      <c r="E374" s="98">
        <v>1298.8563936798173</v>
      </c>
      <c r="F374" s="98">
        <v>0</v>
      </c>
      <c r="G374" s="98">
        <v>0</v>
      </c>
      <c r="H374" s="98">
        <v>0</v>
      </c>
      <c r="I374" s="98">
        <v>1259.6608942702869</v>
      </c>
      <c r="J374" s="98">
        <v>1401.7075128126742</v>
      </c>
      <c r="K374" s="98">
        <v>1444.6110714762981</v>
      </c>
      <c r="L374" s="98">
        <v>1377.2338906380589</v>
      </c>
      <c r="M374" s="98">
        <v>1438.4458055723569</v>
      </c>
      <c r="N374" s="98">
        <v>1366.5402042371049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1262.8155060849642</v>
      </c>
      <c r="U374" s="98">
        <v>1385.0478545993171</v>
      </c>
      <c r="V374" s="98">
        <v>1326.778799979847</v>
      </c>
      <c r="W374" s="98">
        <v>1523.3672796928699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422.80182037523815</v>
      </c>
      <c r="D375" s="101">
        <v>0</v>
      </c>
      <c r="E375" s="101">
        <v>430.87127049038872</v>
      </c>
      <c r="F375" s="101">
        <v>0</v>
      </c>
      <c r="G375" s="101">
        <v>0</v>
      </c>
      <c r="H375" s="101">
        <v>0</v>
      </c>
      <c r="I375" s="101">
        <v>426.02126269760737</v>
      </c>
      <c r="J375" s="101">
        <v>468.79410325598428</v>
      </c>
      <c r="K375" s="101">
        <v>479.73436766549457</v>
      </c>
      <c r="L375" s="101">
        <v>454.53718933977234</v>
      </c>
      <c r="M375" s="101">
        <v>464.77243818831687</v>
      </c>
      <c r="N375" s="101">
        <v>370.27894135246697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321.82555692953588</v>
      </c>
      <c r="U375" s="101">
        <v>343.29575946004741</v>
      </c>
      <c r="V375" s="101">
        <v>314.96532254302821</v>
      </c>
      <c r="W375" s="101">
        <v>377.38943027395669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838.40560681677948</v>
      </c>
      <c r="D376" s="104">
        <v>0</v>
      </c>
      <c r="E376" s="104">
        <v>867.98512318942846</v>
      </c>
      <c r="F376" s="104">
        <v>0</v>
      </c>
      <c r="G376" s="104">
        <v>0</v>
      </c>
      <c r="H376" s="104">
        <v>0</v>
      </c>
      <c r="I376" s="104">
        <v>833.63963157267938</v>
      </c>
      <c r="J376" s="104">
        <v>932.91340955668988</v>
      </c>
      <c r="K376" s="104">
        <v>964.87670381080341</v>
      </c>
      <c r="L376" s="104">
        <v>922.69670129828637</v>
      </c>
      <c r="M376" s="104">
        <v>973.67336738404015</v>
      </c>
      <c r="N376" s="104">
        <v>996.26126288463786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940.98994915542823</v>
      </c>
      <c r="U376" s="104">
        <v>1041.7520951392696</v>
      </c>
      <c r="V376" s="104">
        <v>1011.8134774368185</v>
      </c>
      <c r="W376" s="104">
        <v>1145.9778494189131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1698.304146810731</v>
      </c>
      <c r="D377" s="101">
        <v>1739.0745387909562</v>
      </c>
      <c r="E377" s="101">
        <v>1725.5207135547862</v>
      </c>
      <c r="F377" s="101">
        <v>1778.6874805504324</v>
      </c>
      <c r="G377" s="101">
        <v>1708.5915389431716</v>
      </c>
      <c r="H377" s="101">
        <v>1757.8527992266629</v>
      </c>
      <c r="I377" s="101">
        <v>1749.2565081664711</v>
      </c>
      <c r="J377" s="101">
        <v>1857.5506498648028</v>
      </c>
      <c r="K377" s="101">
        <v>1984.8438099504724</v>
      </c>
      <c r="L377" s="101">
        <v>1926.2711599062939</v>
      </c>
      <c r="M377" s="101">
        <v>1893.6624084146538</v>
      </c>
      <c r="N377" s="101">
        <v>1795.9648105097258</v>
      </c>
      <c r="O377" s="101">
        <v>1809.1612578864051</v>
      </c>
      <c r="P377" s="101">
        <v>1783.5733925768659</v>
      </c>
      <c r="Q377" s="101">
        <v>0</v>
      </c>
      <c r="R377" s="101">
        <v>1795.2086762096319</v>
      </c>
      <c r="S377" s="101">
        <v>1773.3658448437293</v>
      </c>
      <c r="T377" s="101">
        <v>1698.9016882489409</v>
      </c>
      <c r="U377" s="101">
        <v>1705.8329578388382</v>
      </c>
      <c r="V377" s="101">
        <v>1708.5172381631212</v>
      </c>
      <c r="W377" s="101">
        <v>1821.943320132659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1158.3706297140661</v>
      </c>
      <c r="D378" s="104">
        <v>1191.4053958409324</v>
      </c>
      <c r="E378" s="104">
        <v>1180.5461115568532</v>
      </c>
      <c r="F378" s="104">
        <v>1221.9484644192328</v>
      </c>
      <c r="G378" s="104">
        <v>1194.470791004054</v>
      </c>
      <c r="H378" s="104">
        <v>1216.9683797341359</v>
      </c>
      <c r="I378" s="104">
        <v>1216.9968937966325</v>
      </c>
      <c r="J378" s="104">
        <v>1294.457821226945</v>
      </c>
      <c r="K378" s="104">
        <v>1388.4517851838418</v>
      </c>
      <c r="L378" s="104">
        <v>1352.9591994912596</v>
      </c>
      <c r="M378" s="104">
        <v>1334.5755034191648</v>
      </c>
      <c r="N378" s="104">
        <v>1256.2205769121454</v>
      </c>
      <c r="O378" s="104">
        <v>1295.7905047980357</v>
      </c>
      <c r="P378" s="104">
        <v>1304.0514456474259</v>
      </c>
      <c r="Q378" s="104">
        <v>0</v>
      </c>
      <c r="R378" s="104">
        <v>1379.1883105462389</v>
      </c>
      <c r="S378" s="104">
        <v>1384.1391471785848</v>
      </c>
      <c r="T378" s="104">
        <v>1342.6684187754329</v>
      </c>
      <c r="U378" s="104">
        <v>1356.5450359315284</v>
      </c>
      <c r="V378" s="104">
        <v>1368.0955000830918</v>
      </c>
      <c r="W378" s="104">
        <v>1467.6764254243801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332.81741394136617</v>
      </c>
      <c r="D379" s="98">
        <v>349.32387416445511</v>
      </c>
      <c r="E379" s="98">
        <v>335.33533763759186</v>
      </c>
      <c r="F379" s="98">
        <v>353.18534181046073</v>
      </c>
      <c r="G379" s="98">
        <v>384.93011712823238</v>
      </c>
      <c r="H379" s="98">
        <v>356.82322001592723</v>
      </c>
      <c r="I379" s="98">
        <v>359.94757468402008</v>
      </c>
      <c r="J379" s="98">
        <v>375.77045730704867</v>
      </c>
      <c r="K379" s="98">
        <v>404.91942982273031</v>
      </c>
      <c r="L379" s="98">
        <v>395.69455248440073</v>
      </c>
      <c r="M379" s="98">
        <v>380.14569190136308</v>
      </c>
      <c r="N379" s="98">
        <v>300.0567348696232</v>
      </c>
      <c r="O379" s="98">
        <v>329.70048819950989</v>
      </c>
      <c r="P379" s="98">
        <v>319.27375704335884</v>
      </c>
      <c r="Q379" s="98">
        <v>0</v>
      </c>
      <c r="R379" s="98">
        <v>361.75670865626614</v>
      </c>
      <c r="S379" s="98">
        <v>368.19577867468212</v>
      </c>
      <c r="T379" s="98">
        <v>343.98676428053273</v>
      </c>
      <c r="U379" s="98">
        <v>332.01954206708263</v>
      </c>
      <c r="V379" s="98">
        <v>326.74913289327634</v>
      </c>
      <c r="W379" s="98">
        <v>357.1351884843325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825.55321577269979</v>
      </c>
      <c r="D380" s="98">
        <v>842.08152167647711</v>
      </c>
      <c r="E380" s="98">
        <v>845.21077391926144</v>
      </c>
      <c r="F380" s="98">
        <v>868.76312260877194</v>
      </c>
      <c r="G380" s="98">
        <v>809.54067387582188</v>
      </c>
      <c r="H380" s="98">
        <v>860.14515971820856</v>
      </c>
      <c r="I380" s="98">
        <v>857.04931911261281</v>
      </c>
      <c r="J380" s="98">
        <v>918.68736391989648</v>
      </c>
      <c r="K380" s="98">
        <v>983.53235536111129</v>
      </c>
      <c r="L380" s="98">
        <v>957.26464700685892</v>
      </c>
      <c r="M380" s="98">
        <v>954.42981151780157</v>
      </c>
      <c r="N380" s="98">
        <v>956.16384204252222</v>
      </c>
      <c r="O380" s="98">
        <v>966.09001659852595</v>
      </c>
      <c r="P380" s="98">
        <v>984.77768860406707</v>
      </c>
      <c r="Q380" s="98">
        <v>0</v>
      </c>
      <c r="R380" s="98">
        <v>1017.4316018899729</v>
      </c>
      <c r="S380" s="98">
        <v>1015.9433685039029</v>
      </c>
      <c r="T380" s="98">
        <v>998.68165449490004</v>
      </c>
      <c r="U380" s="98">
        <v>1024.5254938644457</v>
      </c>
      <c r="V380" s="98">
        <v>1041.3463671898155</v>
      </c>
      <c r="W380" s="98">
        <v>1110.5412369400478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631.45188374007739</v>
      </c>
      <c r="D381" s="122">
        <v>711.49443269307517</v>
      </c>
      <c r="E381" s="122">
        <v>689.11239194803488</v>
      </c>
      <c r="F381" s="122">
        <v>740.54370236809575</v>
      </c>
      <c r="G381" s="122">
        <v>724.17802416190136</v>
      </c>
      <c r="H381" s="122">
        <v>746.96375805277808</v>
      </c>
      <c r="I381" s="122">
        <v>714.31874342992444</v>
      </c>
      <c r="J381" s="122">
        <v>712.74340136150818</v>
      </c>
      <c r="K381" s="122">
        <v>745.62626800710575</v>
      </c>
      <c r="L381" s="122">
        <v>713.02390478912707</v>
      </c>
      <c r="M381" s="122">
        <v>677.24748619710488</v>
      </c>
      <c r="N381" s="122">
        <v>648.88644937064043</v>
      </c>
      <c r="O381" s="122">
        <v>758.43504845731854</v>
      </c>
      <c r="P381" s="122">
        <v>763.29741577346772</v>
      </c>
      <c r="Q381" s="122">
        <v>0</v>
      </c>
      <c r="R381" s="122">
        <v>759.894879239185</v>
      </c>
      <c r="S381" s="122">
        <v>759.71447064823519</v>
      </c>
      <c r="T381" s="122">
        <v>821.59956238118389</v>
      </c>
      <c r="U381" s="122">
        <v>847.35490635373117</v>
      </c>
      <c r="V381" s="122">
        <v>968.97278831669064</v>
      </c>
      <c r="W381" s="122">
        <v>920.2832618279358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823.02481179825679</v>
      </c>
      <c r="D382" s="98">
        <v>872.77874723420814</v>
      </c>
      <c r="E382" s="98">
        <v>841.82492309436736</v>
      </c>
      <c r="F382" s="98">
        <v>961.49828020899372</v>
      </c>
      <c r="G382" s="98">
        <v>891.95659044215802</v>
      </c>
      <c r="H382" s="98">
        <v>894.31842689420728</v>
      </c>
      <c r="I382" s="98">
        <v>928.67124420035952</v>
      </c>
      <c r="J382" s="98">
        <v>937.29138461214131</v>
      </c>
      <c r="K382" s="98">
        <v>826.72379798196334</v>
      </c>
      <c r="L382" s="98">
        <v>1026.6125914866266</v>
      </c>
      <c r="M382" s="98">
        <v>960.74998705460996</v>
      </c>
      <c r="N382" s="98">
        <v>301.80580426684378</v>
      </c>
      <c r="O382" s="98">
        <v>1095.6736679055728</v>
      </c>
      <c r="P382" s="98">
        <v>1065.3103159052505</v>
      </c>
      <c r="Q382" s="98">
        <v>0</v>
      </c>
      <c r="R382" s="98">
        <v>881.05095486492428</v>
      </c>
      <c r="S382" s="98">
        <v>877.59467871537447</v>
      </c>
      <c r="T382" s="98">
        <v>1058.2597939533537</v>
      </c>
      <c r="U382" s="98">
        <v>1094.6627259091445</v>
      </c>
      <c r="V382" s="98">
        <v>1227.2152059515279</v>
      </c>
      <c r="W382" s="98">
        <v>1189.0681310272305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625.09724508487147</v>
      </c>
      <c r="D383" s="33">
        <v>707.65013804427065</v>
      </c>
      <c r="E383" s="33">
        <v>684.35164402402029</v>
      </c>
      <c r="F383" s="33">
        <v>733.05924065251872</v>
      </c>
      <c r="G383" s="33">
        <v>717.08768837890921</v>
      </c>
      <c r="H383" s="33">
        <v>739.74176476041748</v>
      </c>
      <c r="I383" s="33">
        <v>703.04155217561129</v>
      </c>
      <c r="J383" s="33">
        <v>701.85451567200255</v>
      </c>
      <c r="K383" s="33">
        <v>742.29454909925664</v>
      </c>
      <c r="L383" s="33">
        <v>700.17850639621247</v>
      </c>
      <c r="M383" s="33">
        <v>662.28488335381655</v>
      </c>
      <c r="N383" s="33">
        <v>674.1922577026985</v>
      </c>
      <c r="O383" s="33">
        <v>701.97403068605786</v>
      </c>
      <c r="P383" s="33">
        <v>709.98069286024509</v>
      </c>
      <c r="Q383" s="33">
        <v>0</v>
      </c>
      <c r="R383" s="33">
        <v>744.25817739985996</v>
      </c>
      <c r="S383" s="33">
        <v>734.20267348792618</v>
      </c>
      <c r="T383" s="33">
        <v>728.29884801801768</v>
      </c>
      <c r="U383" s="33">
        <v>745.3060317088391</v>
      </c>
      <c r="V383" s="33">
        <v>853.79468434621901</v>
      </c>
      <c r="W383" s="33">
        <v>834.17027793358295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6435.9895074244941</v>
      </c>
      <c r="D385" s="117">
        <f t="shared" si="211"/>
        <v>6629.5019142172641</v>
      </c>
      <c r="E385" s="117">
        <f t="shared" si="211"/>
        <v>7826.2135482916547</v>
      </c>
      <c r="F385" s="117">
        <f t="shared" si="211"/>
        <v>7317.8047887717248</v>
      </c>
      <c r="G385" s="117">
        <f t="shared" si="211"/>
        <v>7930.3113899037107</v>
      </c>
      <c r="H385" s="117">
        <f t="shared" si="211"/>
        <v>8234.6562003789259</v>
      </c>
      <c r="I385" s="117">
        <f t="shared" si="211"/>
        <v>7565.2820008361332</v>
      </c>
      <c r="J385" s="117">
        <f t="shared" si="211"/>
        <v>7315.0679572517438</v>
      </c>
      <c r="K385" s="117">
        <f t="shared" si="211"/>
        <v>7117.2652682630651</v>
      </c>
      <c r="L385" s="117">
        <f t="shared" si="211"/>
        <v>6965.6687910990222</v>
      </c>
      <c r="M385" s="117">
        <f t="shared" si="211"/>
        <v>8940.2512186796157</v>
      </c>
      <c r="N385" s="117">
        <f t="shared" si="211"/>
        <v>8705.3019281375164</v>
      </c>
      <c r="O385" s="117">
        <f t="shared" si="211"/>
        <v>4832.4798447787171</v>
      </c>
      <c r="P385" s="117">
        <f t="shared" si="211"/>
        <v>4869.7605180032851</v>
      </c>
      <c r="Q385" s="117">
        <f t="shared" si="211"/>
        <v>0</v>
      </c>
      <c r="R385" s="117">
        <f t="shared" ref="R385:V385" si="212">R386+R389+R391+R400</f>
        <v>6566.7604161867966</v>
      </c>
      <c r="S385" s="117">
        <f t="shared" si="212"/>
        <v>7138.2386948247149</v>
      </c>
      <c r="T385" s="117">
        <f t="shared" si="212"/>
        <v>5969.9507076786313</v>
      </c>
      <c r="U385" s="117">
        <f t="shared" si="212"/>
        <v>6483.9856543363594</v>
      </c>
      <c r="V385" s="117">
        <f t="shared" si="212"/>
        <v>7161.5559916131779</v>
      </c>
      <c r="W385" s="117">
        <f t="shared" ref="W385" si="213">W386+W389+W391+W400</f>
        <v>6551.5079322550955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4603.4356532182728</v>
      </c>
      <c r="D386" s="122">
        <f t="shared" si="214"/>
        <v>4840.0930763498836</v>
      </c>
      <c r="E386" s="122">
        <f t="shared" si="214"/>
        <v>5739.8080985069364</v>
      </c>
      <c r="F386" s="122">
        <f t="shared" si="214"/>
        <v>5441.3297877637679</v>
      </c>
      <c r="G386" s="122">
        <f t="shared" si="214"/>
        <v>5767.321029812234</v>
      </c>
      <c r="H386" s="122">
        <f t="shared" si="214"/>
        <v>5863.610167267444</v>
      </c>
      <c r="I386" s="122">
        <f t="shared" si="214"/>
        <v>5517.5137198875664</v>
      </c>
      <c r="J386" s="122">
        <f t="shared" si="214"/>
        <v>5529.4380710697797</v>
      </c>
      <c r="K386" s="122">
        <f t="shared" si="214"/>
        <v>4835.7179595057914</v>
      </c>
      <c r="L386" s="122">
        <f t="shared" si="214"/>
        <v>4524.4666825325521</v>
      </c>
      <c r="M386" s="122">
        <f t="shared" si="214"/>
        <v>6543.598354154271</v>
      </c>
      <c r="N386" s="122">
        <f t="shared" si="214"/>
        <v>5211.7220473313346</v>
      </c>
      <c r="O386" s="122">
        <f t="shared" si="214"/>
        <v>2582.5119224484397</v>
      </c>
      <c r="P386" s="122">
        <f t="shared" si="214"/>
        <v>2691.3647081852218</v>
      </c>
      <c r="Q386" s="122">
        <f t="shared" si="214"/>
        <v>0</v>
      </c>
      <c r="R386" s="122">
        <f t="shared" ref="R386:V386" si="215">SUM(R387:R388)</f>
        <v>3731.0295279114935</v>
      </c>
      <c r="S386" s="122">
        <f t="shared" si="215"/>
        <v>3848.682273116654</v>
      </c>
      <c r="T386" s="122">
        <f t="shared" si="215"/>
        <v>3270.1951034458907</v>
      </c>
      <c r="U386" s="122">
        <f t="shared" si="215"/>
        <v>3624.8684410274336</v>
      </c>
      <c r="V386" s="122">
        <f t="shared" si="215"/>
        <v>3965.1728804232016</v>
      </c>
      <c r="W386" s="122">
        <f t="shared" ref="W386" si="216">SUM(W387:W388)</f>
        <v>3467.0351497047968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4499.0203274962587</v>
      </c>
      <c r="D387" s="98">
        <v>4727.1178287553139</v>
      </c>
      <c r="E387" s="98">
        <v>5613.3828076087548</v>
      </c>
      <c r="F387" s="98">
        <v>5313.8426169434806</v>
      </c>
      <c r="G387" s="98">
        <v>5634.070028926988</v>
      </c>
      <c r="H387" s="98">
        <v>5731.5228504209645</v>
      </c>
      <c r="I387" s="98">
        <v>5400.8439432170526</v>
      </c>
      <c r="J387" s="98">
        <v>5412.226363393067</v>
      </c>
      <c r="K387" s="98">
        <v>4728.3611602075262</v>
      </c>
      <c r="L387" s="98">
        <v>4429.5360026670705</v>
      </c>
      <c r="M387" s="98">
        <v>6406.7131156416635</v>
      </c>
      <c r="N387" s="98">
        <v>5114.5610406572951</v>
      </c>
      <c r="O387" s="98">
        <v>2529.7652778499414</v>
      </c>
      <c r="P387" s="98">
        <v>2634.8298474564053</v>
      </c>
      <c r="Q387" s="98">
        <v>0</v>
      </c>
      <c r="R387" s="98">
        <v>3657.3674468712416</v>
      </c>
      <c r="S387" s="98">
        <v>3772.9687674194861</v>
      </c>
      <c r="T387" s="98">
        <v>3206.1374983441879</v>
      </c>
      <c r="U387" s="98">
        <v>3554.106579814912</v>
      </c>
      <c r="V387" s="98">
        <v>3887.9540988470894</v>
      </c>
      <c r="W387" s="98">
        <v>3399.5981254553017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104.41532572201412</v>
      </c>
      <c r="D388" s="98">
        <v>112.97524759456941</v>
      </c>
      <c r="E388" s="98">
        <v>126.42529089818127</v>
      </c>
      <c r="F388" s="98">
        <v>127.48717082028703</v>
      </c>
      <c r="G388" s="98">
        <v>133.25100088524621</v>
      </c>
      <c r="H388" s="98">
        <v>132.08731684647987</v>
      </c>
      <c r="I388" s="98">
        <v>116.66977667051394</v>
      </c>
      <c r="J388" s="98">
        <v>117.21170767671289</v>
      </c>
      <c r="K388" s="98">
        <v>107.35679929826527</v>
      </c>
      <c r="L388" s="98">
        <v>94.930679865481409</v>
      </c>
      <c r="M388" s="98">
        <v>136.8852385126078</v>
      </c>
      <c r="N388" s="98">
        <v>97.161006674039257</v>
      </c>
      <c r="O388" s="98">
        <v>52.746644598498129</v>
      </c>
      <c r="P388" s="98">
        <v>56.534860728816355</v>
      </c>
      <c r="Q388" s="98">
        <v>0</v>
      </c>
      <c r="R388" s="98">
        <v>73.662081040251678</v>
      </c>
      <c r="S388" s="98">
        <v>75.71350569716769</v>
      </c>
      <c r="T388" s="98">
        <v>64.057605101702649</v>
      </c>
      <c r="U388" s="98">
        <v>70.76186121252141</v>
      </c>
      <c r="V388" s="98">
        <v>77.21878157611232</v>
      </c>
      <c r="W388" s="98">
        <v>67.437024249495224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335.15750422595937</v>
      </c>
      <c r="D389" s="122">
        <f t="shared" si="217"/>
        <v>202.99919851211115</v>
      </c>
      <c r="E389" s="122">
        <f t="shared" si="217"/>
        <v>520.64305567923316</v>
      </c>
      <c r="F389" s="122">
        <f t="shared" si="217"/>
        <v>236.88764896531276</v>
      </c>
      <c r="G389" s="122">
        <f t="shared" si="217"/>
        <v>574.52603664838773</v>
      </c>
      <c r="H389" s="122">
        <f t="shared" si="217"/>
        <v>731.06842693183717</v>
      </c>
      <c r="I389" s="122">
        <f t="shared" si="217"/>
        <v>432.74847723690328</v>
      </c>
      <c r="J389" s="122">
        <f t="shared" si="217"/>
        <v>96.092582784256578</v>
      </c>
      <c r="K389" s="122">
        <f t="shared" si="217"/>
        <v>482.54353502409288</v>
      </c>
      <c r="L389" s="122">
        <f t="shared" si="217"/>
        <v>699.73808373990983</v>
      </c>
      <c r="M389" s="122">
        <f t="shared" si="217"/>
        <v>685.89933059116879</v>
      </c>
      <c r="N389" s="122">
        <f t="shared" si="217"/>
        <v>1839.4578020762142</v>
      </c>
      <c r="O389" s="122">
        <f t="shared" si="217"/>
        <v>514.05863685858969</v>
      </c>
      <c r="P389" s="122">
        <f t="shared" si="217"/>
        <v>408.99966175556949</v>
      </c>
      <c r="Q389" s="122">
        <f t="shared" si="217"/>
        <v>0</v>
      </c>
      <c r="R389" s="122">
        <f t="shared" si="217"/>
        <v>970.11800508855765</v>
      </c>
      <c r="S389" s="122">
        <f t="shared" si="217"/>
        <v>1427.7473685057257</v>
      </c>
      <c r="T389" s="122">
        <f t="shared" si="217"/>
        <v>835.24194939322035</v>
      </c>
      <c r="U389" s="122">
        <f t="shared" si="217"/>
        <v>941.40697999424867</v>
      </c>
      <c r="V389" s="122">
        <f t="shared" si="217"/>
        <v>1168.1926116048076</v>
      </c>
      <c r="W389" s="122">
        <f t="shared" si="217"/>
        <v>962.02323289854246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335.15750422595937</v>
      </c>
      <c r="D390" s="98">
        <f>RES_hhdet_in_tesh!D48</f>
        <v>202.99919851211115</v>
      </c>
      <c r="E390" s="98">
        <f>RES_hhdet_in_tesh!E48</f>
        <v>520.64305567923316</v>
      </c>
      <c r="F390" s="98">
        <f>RES_hhdet_in_tesh!F48</f>
        <v>236.88764896531276</v>
      </c>
      <c r="G390" s="98">
        <f>RES_hhdet_in_tesh!G48</f>
        <v>574.52603664838773</v>
      </c>
      <c r="H390" s="98">
        <f>RES_hhdet_in_tesh!H48</f>
        <v>731.06842693183717</v>
      </c>
      <c r="I390" s="98">
        <f>RES_hhdet_in_tesh!I48</f>
        <v>432.74847723690328</v>
      </c>
      <c r="J390" s="98">
        <f>RES_hhdet_in_tesh!J48</f>
        <v>96.092582784256578</v>
      </c>
      <c r="K390" s="98">
        <f>RES_hhdet_in_tesh!K48</f>
        <v>482.54353502409288</v>
      </c>
      <c r="L390" s="98">
        <f>RES_hhdet_in_tesh!L48</f>
        <v>699.73808373990983</v>
      </c>
      <c r="M390" s="98">
        <f>RES_hhdet_in_tesh!M48</f>
        <v>685.89933059116879</v>
      </c>
      <c r="N390" s="98">
        <f>RES_hhdet_in_tesh!N48</f>
        <v>1839.4578020762142</v>
      </c>
      <c r="O390" s="98">
        <f>RES_hhdet_in_tesh!O48</f>
        <v>514.05863685858969</v>
      </c>
      <c r="P390" s="98">
        <f>RES_hhdet_in_tesh!P48</f>
        <v>408.99966175556949</v>
      </c>
      <c r="Q390" s="98">
        <f>RES_hhdet_in_tesh!Q48</f>
        <v>0</v>
      </c>
      <c r="R390" s="98">
        <f>RES_hhdet_in_tesh!R48</f>
        <v>970.11800508855765</v>
      </c>
      <c r="S390" s="98">
        <f>RES_hhdet_in_tesh!S48</f>
        <v>1427.7473685057257</v>
      </c>
      <c r="T390" s="98">
        <f>RES_hhdet_in_tesh!T48</f>
        <v>835.24194939322035</v>
      </c>
      <c r="U390" s="98">
        <f>RES_hhdet_in_tesh!U48</f>
        <v>941.40697999424867</v>
      </c>
      <c r="V390" s="98">
        <f>RES_hhdet_in_tesh!V48</f>
        <v>1168.1926116048076</v>
      </c>
      <c r="W390" s="98">
        <f>RES_hhdet_in_tesh!W48</f>
        <v>962.02323289854246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1026.8500995139609</v>
      </c>
      <c r="D391" s="122">
        <v>1053.6218216156224</v>
      </c>
      <c r="E391" s="122">
        <v>1049.6016022792733</v>
      </c>
      <c r="F391" s="122">
        <v>1084.4293822875384</v>
      </c>
      <c r="G391" s="122">
        <v>1045.2968592290003</v>
      </c>
      <c r="H391" s="122">
        <v>1079.236607932793</v>
      </c>
      <c r="I391" s="122">
        <v>1078.6556498516077</v>
      </c>
      <c r="J391" s="122">
        <v>1152.5950355121722</v>
      </c>
      <c r="K391" s="122">
        <v>1233.7152573842427</v>
      </c>
      <c r="L391" s="122">
        <v>1200.9843691878286</v>
      </c>
      <c r="M391" s="122">
        <v>1197.217039590503</v>
      </c>
      <c r="N391" s="122">
        <v>1155.230280789857</v>
      </c>
      <c r="O391" s="122">
        <v>1173.2149587452168</v>
      </c>
      <c r="P391" s="122">
        <v>1199.2857537587104</v>
      </c>
      <c r="Q391" s="122">
        <v>0</v>
      </c>
      <c r="R391" s="122">
        <v>1273.0852281512334</v>
      </c>
      <c r="S391" s="122">
        <v>1271.350100993174</v>
      </c>
      <c r="T391" s="122">
        <v>1244.8434031298877</v>
      </c>
      <c r="U391" s="122">
        <v>1271.6928230401102</v>
      </c>
      <c r="V391" s="122">
        <v>1283.4826340927011</v>
      </c>
      <c r="W391" s="122">
        <v>1390.2656390704672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1043.7330205357903</v>
      </c>
      <c r="D392" s="98">
        <v>1035.5642973965814</v>
      </c>
      <c r="E392" s="98">
        <v>1079.2359980579274</v>
      </c>
      <c r="F392" s="98">
        <v>1083.5461002095713</v>
      </c>
      <c r="G392" s="98">
        <v>1056.3034012960825</v>
      </c>
      <c r="H392" s="98">
        <v>1071.1873102159268</v>
      </c>
      <c r="I392" s="98">
        <v>1047.6409890365142</v>
      </c>
      <c r="J392" s="98">
        <v>1169.8225968085103</v>
      </c>
      <c r="K392" s="98">
        <v>1209.9060701131086</v>
      </c>
      <c r="L392" s="98">
        <v>1157.6349778133499</v>
      </c>
      <c r="M392" s="98">
        <v>1219.8032093289487</v>
      </c>
      <c r="N392" s="98">
        <v>1200.1947468206135</v>
      </c>
      <c r="O392" s="98">
        <v>1071.5908014386318</v>
      </c>
      <c r="P392" s="98">
        <v>1152.2211559131838</v>
      </c>
      <c r="Q392" s="98">
        <v>0</v>
      </c>
      <c r="R392" s="98">
        <v>1351.6127541271574</v>
      </c>
      <c r="S392" s="98">
        <v>1132.2801732351695</v>
      </c>
      <c r="T392" s="98">
        <v>1173.6804304556972</v>
      </c>
      <c r="U392" s="98">
        <v>1293.986816714337</v>
      </c>
      <c r="V392" s="98">
        <v>1246.8921103635296</v>
      </c>
      <c r="W392" s="98">
        <v>1429.9543050136119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1043.7464662678899</v>
      </c>
      <c r="D393" s="98">
        <v>0</v>
      </c>
      <c r="E393" s="98">
        <v>1079.2505990985162</v>
      </c>
      <c r="F393" s="98">
        <v>0</v>
      </c>
      <c r="G393" s="98">
        <v>0</v>
      </c>
      <c r="H393" s="98">
        <v>0</v>
      </c>
      <c r="I393" s="98">
        <v>1047.7021136772398</v>
      </c>
      <c r="J393" s="98">
        <v>1170.4281290039476</v>
      </c>
      <c r="K393" s="98">
        <v>1210.3642154676327</v>
      </c>
      <c r="L393" s="98">
        <v>1158.023520138348</v>
      </c>
      <c r="M393" s="98">
        <v>1220.1770429893375</v>
      </c>
      <c r="N393" s="98">
        <v>1200.455248655026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1172.8128192548156</v>
      </c>
      <c r="U393" s="98">
        <v>1294.8249206435778</v>
      </c>
      <c r="V393" s="98">
        <v>1247.8489570840934</v>
      </c>
      <c r="W393" s="98">
        <v>1430.9625355161184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205.34085945111036</v>
      </c>
      <c r="D394" s="101">
        <v>0</v>
      </c>
      <c r="E394" s="101">
        <v>211.26547590908746</v>
      </c>
      <c r="F394" s="101">
        <v>0</v>
      </c>
      <c r="G394" s="101">
        <v>0</v>
      </c>
      <c r="H394" s="101">
        <v>0</v>
      </c>
      <c r="I394" s="101">
        <v>214.06248210456036</v>
      </c>
      <c r="J394" s="101">
        <v>237.51471944725765</v>
      </c>
      <c r="K394" s="101">
        <v>245.48751165682947</v>
      </c>
      <c r="L394" s="101">
        <v>235.32681884006172</v>
      </c>
      <c r="M394" s="101">
        <v>246.5036756052975</v>
      </c>
      <c r="N394" s="101">
        <v>204.1939857703882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231.82287009938716</v>
      </c>
      <c r="U394" s="101">
        <v>253.07282550430813</v>
      </c>
      <c r="V394" s="101">
        <v>236.03547964727483</v>
      </c>
      <c r="W394" s="101">
        <v>284.98468609720538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838.40560681677948</v>
      </c>
      <c r="D395" s="104">
        <v>0</v>
      </c>
      <c r="E395" s="104">
        <v>867.98512318942846</v>
      </c>
      <c r="F395" s="104">
        <v>0</v>
      </c>
      <c r="G395" s="104">
        <v>0</v>
      </c>
      <c r="H395" s="104">
        <v>0</v>
      </c>
      <c r="I395" s="104">
        <v>833.63963157267938</v>
      </c>
      <c r="J395" s="104">
        <v>932.91340955668988</v>
      </c>
      <c r="K395" s="104">
        <v>964.87670381080341</v>
      </c>
      <c r="L395" s="104">
        <v>922.69670129828637</v>
      </c>
      <c r="M395" s="104">
        <v>973.67336738404015</v>
      </c>
      <c r="N395" s="104">
        <v>996.26126288463786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940.98994915542823</v>
      </c>
      <c r="U395" s="104">
        <v>1041.7520951392696</v>
      </c>
      <c r="V395" s="104">
        <v>1011.8134774368185</v>
      </c>
      <c r="W395" s="104">
        <v>1145.9778494189131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1026.392557639005</v>
      </c>
      <c r="D396" s="101">
        <v>1054.0563834361105</v>
      </c>
      <c r="E396" s="101">
        <v>1049.0722717136377</v>
      </c>
      <c r="F396" s="101">
        <v>1084.7587299526651</v>
      </c>
      <c r="G396" s="101">
        <v>1045.4518651809515</v>
      </c>
      <c r="H396" s="101">
        <v>1079.332675150137</v>
      </c>
      <c r="I396" s="101">
        <v>1078.0199566049735</v>
      </c>
      <c r="J396" s="101">
        <v>1149.4354727170162</v>
      </c>
      <c r="K396" s="101">
        <v>1233.8930672020233</v>
      </c>
      <c r="L396" s="101">
        <v>1203.7410378493985</v>
      </c>
      <c r="M396" s="101">
        <v>1194.5077416281981</v>
      </c>
      <c r="N396" s="101">
        <v>1149.9596221894055</v>
      </c>
      <c r="O396" s="101">
        <v>1184.4665293213459</v>
      </c>
      <c r="P396" s="101">
        <v>1201.1316770757587</v>
      </c>
      <c r="Q396" s="101">
        <v>0</v>
      </c>
      <c r="R396" s="101">
        <v>1265.6315941027008</v>
      </c>
      <c r="S396" s="101">
        <v>1273.3735782488113</v>
      </c>
      <c r="T396" s="101">
        <v>1241.3882410224121</v>
      </c>
      <c r="U396" s="101">
        <v>1266.7167179901035</v>
      </c>
      <c r="V396" s="101">
        <v>1286.7439009086543</v>
      </c>
      <c r="W396" s="101">
        <v>1387.307659877737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1026.695818741418</v>
      </c>
      <c r="D397" s="104">
        <v>1053.807385770642</v>
      </c>
      <c r="E397" s="104">
        <v>1049.0860457011893</v>
      </c>
      <c r="F397" s="104">
        <v>1084.1583997496739</v>
      </c>
      <c r="G397" s="104">
        <v>1045.0714603415843</v>
      </c>
      <c r="H397" s="104">
        <v>1079.2368611308116</v>
      </c>
      <c r="I397" s="104">
        <v>1078.8753732272589</v>
      </c>
      <c r="J397" s="104">
        <v>1151.2107103273029</v>
      </c>
      <c r="K397" s="104">
        <v>1235.2535611955041</v>
      </c>
      <c r="L397" s="104">
        <v>1204.5370877685723</v>
      </c>
      <c r="M397" s="104">
        <v>1194.2228020239293</v>
      </c>
      <c r="N397" s="104">
        <v>1148.2907297448078</v>
      </c>
      <c r="O397" s="104">
        <v>1181.9465032831126</v>
      </c>
      <c r="P397" s="104">
        <v>1199.7897676358753</v>
      </c>
      <c r="Q397" s="104">
        <v>0</v>
      </c>
      <c r="R397" s="104">
        <v>1272.4719913006757</v>
      </c>
      <c r="S397" s="104">
        <v>1280.3280568356008</v>
      </c>
      <c r="T397" s="104">
        <v>1250.0329405633322</v>
      </c>
      <c r="U397" s="104">
        <v>1271.0764253041973</v>
      </c>
      <c r="V397" s="104">
        <v>1287.4325315469544</v>
      </c>
      <c r="W397" s="104">
        <v>1382.4796540803345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201.14260296871808</v>
      </c>
      <c r="D398" s="98">
        <v>211.72586409416493</v>
      </c>
      <c r="E398" s="98">
        <v>203.87527178192795</v>
      </c>
      <c r="F398" s="98">
        <v>215.3952771409021</v>
      </c>
      <c r="G398" s="98">
        <v>235.53078646576242</v>
      </c>
      <c r="H398" s="98">
        <v>219.09170141260313</v>
      </c>
      <c r="I398" s="98">
        <v>221.82605411464621</v>
      </c>
      <c r="J398" s="98">
        <v>232.52334640740662</v>
      </c>
      <c r="K398" s="98">
        <v>251.7212058343928</v>
      </c>
      <c r="L398" s="98">
        <v>247.27244076171328</v>
      </c>
      <c r="M398" s="98">
        <v>239.79299050612769</v>
      </c>
      <c r="N398" s="98">
        <v>192.1268877022855</v>
      </c>
      <c r="O398" s="98">
        <v>215.85648668458668</v>
      </c>
      <c r="P398" s="98">
        <v>215.01207903180853</v>
      </c>
      <c r="Q398" s="98">
        <v>0</v>
      </c>
      <c r="R398" s="98">
        <v>255.04038941070255</v>
      </c>
      <c r="S398" s="98">
        <v>264.3846883316977</v>
      </c>
      <c r="T398" s="98">
        <v>251.35128606843205</v>
      </c>
      <c r="U398" s="98">
        <v>246.55093143975159</v>
      </c>
      <c r="V398" s="98">
        <v>246.08616435713878</v>
      </c>
      <c r="W398" s="98">
        <v>271.93841714028662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825.55321577269979</v>
      </c>
      <c r="D399" s="98">
        <v>842.08152167647711</v>
      </c>
      <c r="E399" s="98">
        <v>845.21077391926144</v>
      </c>
      <c r="F399" s="98">
        <v>868.76312260877194</v>
      </c>
      <c r="G399" s="98">
        <v>809.54067387582188</v>
      </c>
      <c r="H399" s="98">
        <v>860.14515971820856</v>
      </c>
      <c r="I399" s="98">
        <v>857.04931911261281</v>
      </c>
      <c r="J399" s="98">
        <v>918.68736391989648</v>
      </c>
      <c r="K399" s="98">
        <v>983.53235536111129</v>
      </c>
      <c r="L399" s="98">
        <v>957.26464700685892</v>
      </c>
      <c r="M399" s="98">
        <v>954.42981151780157</v>
      </c>
      <c r="N399" s="98">
        <v>956.16384204252222</v>
      </c>
      <c r="O399" s="98">
        <v>966.09001659852595</v>
      </c>
      <c r="P399" s="98">
        <v>984.77768860406707</v>
      </c>
      <c r="Q399" s="98">
        <v>0</v>
      </c>
      <c r="R399" s="98">
        <v>1017.4316018899729</v>
      </c>
      <c r="S399" s="98">
        <v>1015.9433685039029</v>
      </c>
      <c r="T399" s="98">
        <v>998.68165449490004</v>
      </c>
      <c r="U399" s="98">
        <v>1024.5254938644457</v>
      </c>
      <c r="V399" s="98">
        <v>1041.3463671898155</v>
      </c>
      <c r="W399" s="98">
        <v>1110.5412369400478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470.54625046630071</v>
      </c>
      <c r="D400" s="122">
        <v>532.78781773964727</v>
      </c>
      <c r="E400" s="122">
        <v>516.16079182621263</v>
      </c>
      <c r="F400" s="122">
        <v>555.15796975510523</v>
      </c>
      <c r="G400" s="122">
        <v>543.16746421408789</v>
      </c>
      <c r="H400" s="122">
        <v>560.74099824685197</v>
      </c>
      <c r="I400" s="122">
        <v>536.36415386005604</v>
      </c>
      <c r="J400" s="122">
        <v>536.94226788553522</v>
      </c>
      <c r="K400" s="122">
        <v>565.28851634893715</v>
      </c>
      <c r="L400" s="122">
        <v>540.47965563873208</v>
      </c>
      <c r="M400" s="122">
        <v>513.53649434367276</v>
      </c>
      <c r="N400" s="122">
        <v>498.8917979401096</v>
      </c>
      <c r="O400" s="122">
        <v>562.69432672647144</v>
      </c>
      <c r="P400" s="122">
        <v>570.11039430378321</v>
      </c>
      <c r="Q400" s="122">
        <v>0</v>
      </c>
      <c r="R400" s="122">
        <v>592.527655035512</v>
      </c>
      <c r="S400" s="122">
        <v>590.45895220916145</v>
      </c>
      <c r="T400" s="122">
        <v>619.67025170963245</v>
      </c>
      <c r="U400" s="122">
        <v>646.0174102745666</v>
      </c>
      <c r="V400" s="122">
        <v>744.70786549246679</v>
      </c>
      <c r="W400" s="122">
        <v>732.18391058128964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486.05190415620189</v>
      </c>
      <c r="D401" s="98">
        <v>516.10635768195527</v>
      </c>
      <c r="E401" s="98">
        <v>498.44065677242639</v>
      </c>
      <c r="F401" s="98">
        <v>570.02647810917279</v>
      </c>
      <c r="G401" s="98">
        <v>529.46475560723911</v>
      </c>
      <c r="H401" s="98">
        <v>531.5267295321695</v>
      </c>
      <c r="I401" s="98">
        <v>552.61897016816647</v>
      </c>
      <c r="J401" s="98">
        <v>558.41144870143228</v>
      </c>
      <c r="K401" s="98">
        <v>493.10090008532683</v>
      </c>
      <c r="L401" s="98">
        <v>612.99372178825763</v>
      </c>
      <c r="M401" s="98">
        <v>574.0037546126207</v>
      </c>
      <c r="N401" s="98">
        <v>180.31503215956127</v>
      </c>
      <c r="O401" s="98">
        <v>654.6144238170383</v>
      </c>
      <c r="P401" s="98">
        <v>636.47372302531517</v>
      </c>
      <c r="Q401" s="98">
        <v>0</v>
      </c>
      <c r="R401" s="98">
        <v>528.33860090394171</v>
      </c>
      <c r="S401" s="98">
        <v>529.44434270733927</v>
      </c>
      <c r="T401" s="98">
        <v>642.90930238208648</v>
      </c>
      <c r="U401" s="98">
        <v>669.81510222019688</v>
      </c>
      <c r="V401" s="98">
        <v>755.92301808481716</v>
      </c>
      <c r="W401" s="98">
        <v>736.91156302869547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470.03191460835444</v>
      </c>
      <c r="D402" s="33">
        <v>533.18542892593337</v>
      </c>
      <c r="E402" s="33">
        <v>516.71320946697415</v>
      </c>
      <c r="F402" s="33">
        <v>554.65432424284131</v>
      </c>
      <c r="G402" s="33">
        <v>543.74654178825642</v>
      </c>
      <c r="H402" s="33">
        <v>562.17281750549864</v>
      </c>
      <c r="I402" s="33">
        <v>535.50897992156013</v>
      </c>
      <c r="J402" s="33">
        <v>535.90117434121828</v>
      </c>
      <c r="K402" s="33">
        <v>568.25419047110336</v>
      </c>
      <c r="L402" s="33">
        <v>537.50929315980954</v>
      </c>
      <c r="M402" s="33">
        <v>510.3451729349041</v>
      </c>
      <c r="N402" s="33">
        <v>522.11937541415341</v>
      </c>
      <c r="O402" s="33">
        <v>547.3049201280885</v>
      </c>
      <c r="P402" s="33">
        <v>558.39475166897819</v>
      </c>
      <c r="Q402" s="33">
        <v>0</v>
      </c>
      <c r="R402" s="33">
        <v>600.81205262448793</v>
      </c>
      <c r="S402" s="33">
        <v>603.66381812303371</v>
      </c>
      <c r="T402" s="33">
        <v>610.508509517216</v>
      </c>
      <c r="U402" s="33">
        <v>636.19755222655522</v>
      </c>
      <c r="V402" s="33">
        <v>739.70582119952292</v>
      </c>
      <c r="W402" s="33">
        <v>730.66927078674189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2558.4254594764266</v>
      </c>
      <c r="D404" s="117">
        <f t="shared" si="218"/>
        <v>2654.8880360910521</v>
      </c>
      <c r="E404" s="117">
        <f t="shared" si="218"/>
        <v>3113.5400895945472</v>
      </c>
      <c r="F404" s="117">
        <f t="shared" si="218"/>
        <v>2909.1381554850668</v>
      </c>
      <c r="G404" s="117">
        <f t="shared" si="218"/>
        <v>3046.4314243720396</v>
      </c>
      <c r="H404" s="117">
        <f t="shared" si="218"/>
        <v>3059.7012309898837</v>
      </c>
      <c r="I404" s="117">
        <f t="shared" si="218"/>
        <v>2849.7530375937008</v>
      </c>
      <c r="J404" s="117">
        <f t="shared" si="218"/>
        <v>2862.9443792743823</v>
      </c>
      <c r="K404" s="117">
        <f t="shared" si="218"/>
        <v>2450.3684066699502</v>
      </c>
      <c r="L404" s="117">
        <f t="shared" si="218"/>
        <v>2280.3124436989297</v>
      </c>
      <c r="M404" s="117">
        <f t="shared" si="218"/>
        <v>3228.5553966717748</v>
      </c>
      <c r="N404" s="117">
        <f t="shared" si="218"/>
        <v>2505.9395148537869</v>
      </c>
      <c r="O404" s="117">
        <f t="shared" si="218"/>
        <v>1228.2291149213552</v>
      </c>
      <c r="P404" s="117">
        <f t="shared" si="218"/>
        <v>1186.6470269867564</v>
      </c>
      <c r="Q404" s="117">
        <f t="shared" si="218"/>
        <v>0</v>
      </c>
      <c r="R404" s="117">
        <f t="shared" ref="R404:V404" si="219">R405+R408+R410+R419</f>
        <v>1533.005767713639</v>
      </c>
      <c r="S404" s="117">
        <f t="shared" si="219"/>
        <v>1582.3736996492278</v>
      </c>
      <c r="T404" s="117">
        <f t="shared" si="219"/>
        <v>1375.3491228698711</v>
      </c>
      <c r="U404" s="117">
        <f t="shared" si="219"/>
        <v>1519.8965208144023</v>
      </c>
      <c r="V404" s="117">
        <f t="shared" si="219"/>
        <v>1663.2165606324868</v>
      </c>
      <c r="W404" s="117">
        <f t="shared" ref="W404" si="220">W405+W408+W410+W419</f>
        <v>1468.1993284174421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2544.2265517028691</v>
      </c>
      <c r="D405" s="122">
        <f t="shared" si="221"/>
        <v>2641.2416022567559</v>
      </c>
      <c r="E405" s="122">
        <f t="shared" si="221"/>
        <v>3097.822116855838</v>
      </c>
      <c r="F405" s="122">
        <f t="shared" si="221"/>
        <v>2897.0912882520993</v>
      </c>
      <c r="G405" s="122">
        <f t="shared" si="221"/>
        <v>3033.8853825449651</v>
      </c>
      <c r="H405" s="122">
        <f t="shared" si="221"/>
        <v>3047.921614143223</v>
      </c>
      <c r="I405" s="122">
        <f t="shared" si="221"/>
        <v>2835.9595414950213</v>
      </c>
      <c r="J405" s="122">
        <f t="shared" si="221"/>
        <v>2804.3905837520815</v>
      </c>
      <c r="K405" s="122">
        <f t="shared" si="221"/>
        <v>2415.5877700970632</v>
      </c>
      <c r="L405" s="122">
        <f t="shared" si="221"/>
        <v>2229.2061223501255</v>
      </c>
      <c r="M405" s="122">
        <f t="shared" si="221"/>
        <v>3149.0760847938213</v>
      </c>
      <c r="N405" s="122">
        <f t="shared" si="221"/>
        <v>2430.5531054377184</v>
      </c>
      <c r="O405" s="122">
        <f t="shared" si="221"/>
        <v>1150.156825456356</v>
      </c>
      <c r="P405" s="122">
        <f t="shared" si="221"/>
        <v>1141.465616550928</v>
      </c>
      <c r="Q405" s="122">
        <f t="shared" si="221"/>
        <v>0</v>
      </c>
      <c r="R405" s="122">
        <f t="shared" ref="R405:V405" si="222">SUM(R406:R407)</f>
        <v>1497.437959832559</v>
      </c>
      <c r="S405" s="122">
        <f t="shared" si="222"/>
        <v>1525.0505128909565</v>
      </c>
      <c r="T405" s="122">
        <f t="shared" si="222"/>
        <v>1283.9647601698364</v>
      </c>
      <c r="U405" s="122">
        <f t="shared" si="222"/>
        <v>1413.1414284189825</v>
      </c>
      <c r="V405" s="122">
        <f t="shared" si="222"/>
        <v>1536.3036782828467</v>
      </c>
      <c r="W405" s="122">
        <f t="shared" ref="W405" si="223">SUM(W406:W407)</f>
        <v>1338.0570881117349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2544.2265517028691</v>
      </c>
      <c r="D406" s="98">
        <v>2641.2416022567559</v>
      </c>
      <c r="E406" s="98">
        <v>3097.822116855838</v>
      </c>
      <c r="F406" s="98">
        <v>2897.0912882520993</v>
      </c>
      <c r="G406" s="98">
        <v>3033.8853825449651</v>
      </c>
      <c r="H406" s="98">
        <v>3047.921614143223</v>
      </c>
      <c r="I406" s="98">
        <v>2835.9595414950213</v>
      </c>
      <c r="J406" s="98">
        <v>2804.3905837520815</v>
      </c>
      <c r="K406" s="98">
        <v>2415.5877700970632</v>
      </c>
      <c r="L406" s="98">
        <v>2229.2061223501255</v>
      </c>
      <c r="M406" s="98">
        <v>3149.0760847938213</v>
      </c>
      <c r="N406" s="98">
        <v>2430.5531054377184</v>
      </c>
      <c r="O406" s="98">
        <v>1150.156825456356</v>
      </c>
      <c r="P406" s="98">
        <v>1141.465616550928</v>
      </c>
      <c r="Q406" s="98">
        <v>0</v>
      </c>
      <c r="R406" s="98">
        <v>1497.437959832559</v>
      </c>
      <c r="S406" s="98">
        <v>1525.0505128909565</v>
      </c>
      <c r="T406" s="98">
        <v>1283.9647601698364</v>
      </c>
      <c r="U406" s="98">
        <v>1413.1414284189825</v>
      </c>
      <c r="V406" s="98">
        <v>1536.3036782828467</v>
      </c>
      <c r="W406" s="98">
        <v>1338.0570881117349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8.1964465546876593</v>
      </c>
      <c r="D410" s="122">
        <v>9.0308104346501263</v>
      </c>
      <c r="E410" s="122">
        <v>9.9367200089662067</v>
      </c>
      <c r="F410" s="122">
        <v>4.8908625277331668</v>
      </c>
      <c r="G410" s="122">
        <v>4.3306213077237459</v>
      </c>
      <c r="H410" s="122">
        <v>2.2880656445843637</v>
      </c>
      <c r="I410" s="122">
        <v>3.2496622569915892</v>
      </c>
      <c r="J410" s="122">
        <v>48.706534492601023</v>
      </c>
      <c r="K410" s="122">
        <v>27.369791619249703</v>
      </c>
      <c r="L410" s="122">
        <v>41.929537024460309</v>
      </c>
      <c r="M410" s="122">
        <v>68.538341688936129</v>
      </c>
      <c r="N410" s="122">
        <v>70.727483675881501</v>
      </c>
      <c r="O410" s="122">
        <v>42.378161819648298</v>
      </c>
      <c r="P410" s="122">
        <v>8.8702586234153546</v>
      </c>
      <c r="Q410" s="122">
        <v>0</v>
      </c>
      <c r="R410" s="122">
        <v>12.689975501347487</v>
      </c>
      <c r="S410" s="122">
        <v>21.854757455911887</v>
      </c>
      <c r="T410" s="122">
        <v>23.409774466351319</v>
      </c>
      <c r="U410" s="122">
        <v>34.119189271023586</v>
      </c>
      <c r="V410" s="122">
        <v>40.927558441603168</v>
      </c>
      <c r="W410" s="122">
        <v>64.602628376964546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573.18171519554971</v>
      </c>
      <c r="D411" s="98">
        <v>566.22745755559231</v>
      </c>
      <c r="E411" s="98">
        <v>587.08498139028313</v>
      </c>
      <c r="F411" s="98">
        <v>586.38372542776551</v>
      </c>
      <c r="G411" s="98">
        <v>568.31384994785788</v>
      </c>
      <c r="H411" s="98">
        <v>572.63860443540773</v>
      </c>
      <c r="I411" s="98">
        <v>556.14480345378843</v>
      </c>
      <c r="J411" s="98">
        <v>615.87845814903551</v>
      </c>
      <c r="K411" s="98">
        <v>630.6680612324152</v>
      </c>
      <c r="L411" s="98">
        <v>596.41549638538652</v>
      </c>
      <c r="M411" s="98">
        <v>613.47399787046027</v>
      </c>
      <c r="N411" s="98">
        <v>580.56588866323978</v>
      </c>
      <c r="O411" s="98">
        <v>490.6868233573922</v>
      </c>
      <c r="P411" s="98">
        <v>495.46730310791486</v>
      </c>
      <c r="Q411" s="98">
        <v>0</v>
      </c>
      <c r="R411" s="98">
        <v>531.91498538061228</v>
      </c>
      <c r="S411" s="98">
        <v>431.38148703826079</v>
      </c>
      <c r="T411" s="98">
        <v>434.60971389120937</v>
      </c>
      <c r="U411" s="98">
        <v>468.20996993280181</v>
      </c>
      <c r="V411" s="98">
        <v>443.80320519340228</v>
      </c>
      <c r="W411" s="98">
        <v>505.10956951379592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112.76602704348359</v>
      </c>
      <c r="D412" s="98">
        <v>0</v>
      </c>
      <c r="E412" s="98">
        <v>114.9246209500868</v>
      </c>
      <c r="F412" s="98">
        <v>0</v>
      </c>
      <c r="G412" s="98">
        <v>0</v>
      </c>
      <c r="H412" s="98">
        <v>0</v>
      </c>
      <c r="I412" s="98">
        <v>113.63600535175465</v>
      </c>
      <c r="J412" s="98">
        <v>125.04477140376399</v>
      </c>
      <c r="K412" s="98">
        <v>127.96128299357076</v>
      </c>
      <c r="L412" s="98">
        <v>121.24077464936357</v>
      </c>
      <c r="M412" s="98">
        <v>123.97376413408331</v>
      </c>
      <c r="N412" s="98">
        <v>98.774022401377081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85.843189196070284</v>
      </c>
      <c r="U412" s="98">
        <v>91.570654731283582</v>
      </c>
      <c r="V412" s="98">
        <v>84.011520753212551</v>
      </c>
      <c r="W412" s="98">
        <v>100.6664979488372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112.76602704348359</v>
      </c>
      <c r="D413" s="101">
        <v>0</v>
      </c>
      <c r="E413" s="101">
        <v>114.9246209500868</v>
      </c>
      <c r="F413" s="101">
        <v>0</v>
      </c>
      <c r="G413" s="101">
        <v>0</v>
      </c>
      <c r="H413" s="101">
        <v>0</v>
      </c>
      <c r="I413" s="101">
        <v>113.63600535175465</v>
      </c>
      <c r="J413" s="101">
        <v>125.04477140376399</v>
      </c>
      <c r="K413" s="101">
        <v>127.96128299357076</v>
      </c>
      <c r="L413" s="101">
        <v>121.24077464936357</v>
      </c>
      <c r="M413" s="101">
        <v>123.97376413408331</v>
      </c>
      <c r="N413" s="101">
        <v>98.774022401377081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85.843189196070284</v>
      </c>
      <c r="U413" s="101">
        <v>91.570654731283582</v>
      </c>
      <c r="V413" s="101">
        <v>84.011520753212551</v>
      </c>
      <c r="W413" s="101">
        <v>100.6664979488372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6.0024612188698123</v>
      </c>
      <c r="D419" s="122">
        <v>4.6156233996461609</v>
      </c>
      <c r="E419" s="122">
        <v>5.7812527297427998</v>
      </c>
      <c r="F419" s="122">
        <v>7.1560047052345581</v>
      </c>
      <c r="G419" s="122">
        <v>8.2154205193505323</v>
      </c>
      <c r="H419" s="122">
        <v>9.4915512020760957</v>
      </c>
      <c r="I419" s="122">
        <v>10.543833841687956</v>
      </c>
      <c r="J419" s="122">
        <v>9.8472610296998297</v>
      </c>
      <c r="K419" s="122">
        <v>7.4108449536376186</v>
      </c>
      <c r="L419" s="122">
        <v>9.1767843243439202</v>
      </c>
      <c r="M419" s="122">
        <v>10.940970189017325</v>
      </c>
      <c r="N419" s="122">
        <v>4.6589257401869419</v>
      </c>
      <c r="O419" s="122">
        <v>35.694127645350754</v>
      </c>
      <c r="P419" s="122">
        <v>36.311151812413044</v>
      </c>
      <c r="Q419" s="122">
        <v>0</v>
      </c>
      <c r="R419" s="122">
        <v>22.877832379732322</v>
      </c>
      <c r="S419" s="122">
        <v>35.468429302359567</v>
      </c>
      <c r="T419" s="122">
        <v>67.974588233683406</v>
      </c>
      <c r="U419" s="122">
        <v>72.635903124396279</v>
      </c>
      <c r="V419" s="122">
        <v>85.985323908036932</v>
      </c>
      <c r="W419" s="122">
        <v>65.539611928742758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186.95831624809199</v>
      </c>
      <c r="D420" s="98">
        <v>198.26042022172274</v>
      </c>
      <c r="E420" s="98">
        <v>191.22894953011649</v>
      </c>
      <c r="F420" s="98">
        <v>218.41394933227508</v>
      </c>
      <c r="G420" s="98">
        <v>202.61685908484066</v>
      </c>
      <c r="H420" s="98">
        <v>203.15337385328812</v>
      </c>
      <c r="I420" s="98">
        <v>210.95695983255368</v>
      </c>
      <c r="J420" s="98">
        <v>212.91511092849407</v>
      </c>
      <c r="K420" s="98">
        <v>187.79857794958284</v>
      </c>
      <c r="L420" s="98">
        <v>233.20531628210216</v>
      </c>
      <c r="M420" s="98">
        <v>218.24396705932526</v>
      </c>
      <c r="N420" s="98">
        <v>68.558206497256251</v>
      </c>
      <c r="O420" s="98">
        <v>248.89323040142995</v>
      </c>
      <c r="P420" s="98">
        <v>241.99589136103671</v>
      </c>
      <c r="Q420" s="98">
        <v>0</v>
      </c>
      <c r="R420" s="98">
        <v>200.13953490711626</v>
      </c>
      <c r="S420" s="98">
        <v>199.3544072169845</v>
      </c>
      <c r="T420" s="98">
        <v>240.39429479444388</v>
      </c>
      <c r="U420" s="98">
        <v>248.66358481752124</v>
      </c>
      <c r="V420" s="98">
        <v>278.7742061839491</v>
      </c>
      <c r="W420" s="98">
        <v>270.10871664414577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129.99614902921851</v>
      </c>
      <c r="D423" s="118">
        <f t="shared" si="225"/>
        <v>132.34159823317401</v>
      </c>
      <c r="E423" s="118">
        <f t="shared" si="225"/>
        <v>150.41635332620879</v>
      </c>
      <c r="F423" s="118">
        <f t="shared" si="225"/>
        <v>140.50322899319312</v>
      </c>
      <c r="G423" s="118">
        <f t="shared" si="225"/>
        <v>143.83472431715157</v>
      </c>
      <c r="H423" s="118">
        <f t="shared" si="225"/>
        <v>140.2990526311564</v>
      </c>
      <c r="I423" s="118">
        <f t="shared" si="225"/>
        <v>126.95907371468711</v>
      </c>
      <c r="J423" s="118">
        <f t="shared" si="225"/>
        <v>123.7591438393078</v>
      </c>
      <c r="K423" s="118">
        <f t="shared" si="225"/>
        <v>112.6854078098381</v>
      </c>
      <c r="L423" s="118">
        <f t="shared" si="225"/>
        <v>104.26531872999792</v>
      </c>
      <c r="M423" s="118">
        <f t="shared" si="225"/>
        <v>135.97188531912789</v>
      </c>
      <c r="N423" s="118">
        <f t="shared" si="225"/>
        <v>111.8487023539405</v>
      </c>
      <c r="O423" s="118">
        <f t="shared" si="225"/>
        <v>63.140429418740645</v>
      </c>
      <c r="P423" s="118">
        <f t="shared" si="225"/>
        <v>61.755210077686392</v>
      </c>
      <c r="Q423" s="118">
        <f t="shared" si="225"/>
        <v>0</v>
      </c>
      <c r="R423" s="118">
        <f t="shared" ref="R423:V423" si="226">R424+R427+R429+R438</f>
        <v>75.590912502419926</v>
      </c>
      <c r="S423" s="118">
        <f t="shared" si="226"/>
        <v>77.400806833956267</v>
      </c>
      <c r="T423" s="118">
        <f t="shared" si="226"/>
        <v>66.999767593076015</v>
      </c>
      <c r="U423" s="118">
        <f t="shared" si="226"/>
        <v>72.37612256860092</v>
      </c>
      <c r="V423" s="118">
        <f t="shared" si="226"/>
        <v>78.058849272193868</v>
      </c>
      <c r="W423" s="118">
        <f t="shared" ref="W423" si="227">W424+W427+W429+W438</f>
        <v>71.230347304374561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106.54529722410452</v>
      </c>
      <c r="D424" s="123">
        <f t="shared" si="228"/>
        <v>108.16416538707915</v>
      </c>
      <c r="E424" s="123">
        <f t="shared" si="228"/>
        <v>125.96651252132752</v>
      </c>
      <c r="F424" s="123">
        <f t="shared" si="228"/>
        <v>115.97169289958259</v>
      </c>
      <c r="G424" s="123">
        <f t="shared" si="228"/>
        <v>119.48516172594624</v>
      </c>
      <c r="H424" s="123">
        <f t="shared" si="228"/>
        <v>115.90712769184755</v>
      </c>
      <c r="I424" s="123">
        <f t="shared" si="228"/>
        <v>106.06003511708492</v>
      </c>
      <c r="J424" s="123">
        <f t="shared" si="228"/>
        <v>102.81285371624141</v>
      </c>
      <c r="K424" s="123">
        <f t="shared" si="228"/>
        <v>88.232800327899298</v>
      </c>
      <c r="L424" s="123">
        <f t="shared" si="228"/>
        <v>80.26804339149561</v>
      </c>
      <c r="M424" s="123">
        <f t="shared" si="228"/>
        <v>112.17320860050307</v>
      </c>
      <c r="N424" s="123">
        <f t="shared" si="228"/>
        <v>85.915598854060633</v>
      </c>
      <c r="O424" s="123">
        <f t="shared" si="228"/>
        <v>40.596315035222091</v>
      </c>
      <c r="P424" s="123">
        <f t="shared" si="228"/>
        <v>40.210977413295005</v>
      </c>
      <c r="Q424" s="123">
        <f t="shared" si="228"/>
        <v>0</v>
      </c>
      <c r="R424" s="123">
        <f t="shared" ref="R424:V424" si="229">SUM(R425:R426)</f>
        <v>52.489676807650675</v>
      </c>
      <c r="S424" s="123">
        <f t="shared" si="229"/>
        <v>53.224421125456395</v>
      </c>
      <c r="T424" s="123">
        <f t="shared" si="229"/>
        <v>44.626712280708269</v>
      </c>
      <c r="U424" s="123">
        <f t="shared" si="229"/>
        <v>48.922180162374381</v>
      </c>
      <c r="V424" s="123">
        <f t="shared" si="229"/>
        <v>53.08388444699424</v>
      </c>
      <c r="W424" s="123">
        <f t="shared" ref="W424" si="230">SUM(W425:W426)</f>
        <v>45.862814277586835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105.39169446726035</v>
      </c>
      <c r="D425" s="99">
        <v>106.9440469734803</v>
      </c>
      <c r="E425" s="99">
        <v>124.61008615041185</v>
      </c>
      <c r="F425" s="99">
        <v>114.62626622103988</v>
      </c>
      <c r="G425" s="99">
        <v>118.10161019921505</v>
      </c>
      <c r="H425" s="99">
        <v>114.58268657962078</v>
      </c>
      <c r="I425" s="99">
        <v>104.90882383507474</v>
      </c>
      <c r="J425" s="99">
        <v>101.67928365387458</v>
      </c>
      <c r="K425" s="99">
        <v>87.199095682818566</v>
      </c>
      <c r="L425" s="99">
        <v>79.36652824513979</v>
      </c>
      <c r="M425" s="99">
        <v>110.88749143004929</v>
      </c>
      <c r="N425" s="99">
        <v>85.009102526111576</v>
      </c>
      <c r="O425" s="99">
        <v>40.105737220854671</v>
      </c>
      <c r="P425" s="99">
        <v>39.686679918706488</v>
      </c>
      <c r="Q425" s="99">
        <v>0</v>
      </c>
      <c r="R425" s="99">
        <v>51.809855403866344</v>
      </c>
      <c r="S425" s="99">
        <v>52.528811262282794</v>
      </c>
      <c r="T425" s="99">
        <v>44.040632877171795</v>
      </c>
      <c r="U425" s="99">
        <v>48.277350617117364</v>
      </c>
      <c r="V425" s="99">
        <v>52.381619644091657</v>
      </c>
      <c r="W425" s="99">
        <v>45.254427097057089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1.1536027568441671</v>
      </c>
      <c r="D426" s="99">
        <v>1.2201184135988541</v>
      </c>
      <c r="E426" s="99">
        <v>1.3564263709156748</v>
      </c>
      <c r="F426" s="99">
        <v>1.3454266785427094</v>
      </c>
      <c r="G426" s="99">
        <v>1.3835515267311926</v>
      </c>
      <c r="H426" s="99">
        <v>1.3244411122267647</v>
      </c>
      <c r="I426" s="99">
        <v>1.1512112820101801</v>
      </c>
      <c r="J426" s="99">
        <v>1.133570062366825</v>
      </c>
      <c r="K426" s="99">
        <v>1.0337046450807343</v>
      </c>
      <c r="L426" s="99">
        <v>0.9015151463558152</v>
      </c>
      <c r="M426" s="99">
        <v>1.2857171704537778</v>
      </c>
      <c r="N426" s="99">
        <v>0.90649632794905854</v>
      </c>
      <c r="O426" s="99">
        <v>0.49057781436742071</v>
      </c>
      <c r="P426" s="99">
        <v>0.52429749458851771</v>
      </c>
      <c r="Q426" s="99">
        <v>0</v>
      </c>
      <c r="R426" s="99">
        <v>0.67982140378433231</v>
      </c>
      <c r="S426" s="99">
        <v>0.69560986317359796</v>
      </c>
      <c r="T426" s="99">
        <v>0.58607940353647014</v>
      </c>
      <c r="U426" s="99">
        <v>0.6448295452570193</v>
      </c>
      <c r="V426" s="99">
        <v>0.70226480290258442</v>
      </c>
      <c r="W426" s="99">
        <v>0.60838718052974272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1.6774419126385385</v>
      </c>
      <c r="D427" s="123">
        <f t="shared" si="231"/>
        <v>0.96229890730054712</v>
      </c>
      <c r="E427" s="123">
        <f t="shared" si="231"/>
        <v>2.3772300078520843</v>
      </c>
      <c r="F427" s="123">
        <f t="shared" si="231"/>
        <v>1.0324420573142994</v>
      </c>
      <c r="G427" s="123">
        <f t="shared" si="231"/>
        <v>2.3921406353140426</v>
      </c>
      <c r="H427" s="123">
        <f t="shared" si="231"/>
        <v>2.856060013618364</v>
      </c>
      <c r="I427" s="123">
        <f t="shared" si="231"/>
        <v>1.6172724301520773</v>
      </c>
      <c r="J427" s="123">
        <f t="shared" si="231"/>
        <v>0.3422580051197619</v>
      </c>
      <c r="K427" s="123">
        <f t="shared" si="231"/>
        <v>1.6640562348219321</v>
      </c>
      <c r="L427" s="123">
        <f t="shared" si="231"/>
        <v>2.3145908844171963</v>
      </c>
      <c r="M427" s="123">
        <f t="shared" si="231"/>
        <v>2.1727322455607414</v>
      </c>
      <c r="N427" s="123">
        <f t="shared" si="231"/>
        <v>5.5738728744631638</v>
      </c>
      <c r="O427" s="123">
        <f t="shared" si="231"/>
        <v>1.4871423244867876</v>
      </c>
      <c r="P427" s="123">
        <f t="shared" si="231"/>
        <v>1.1280703462709434</v>
      </c>
      <c r="Q427" s="123">
        <f t="shared" si="231"/>
        <v>0</v>
      </c>
      <c r="R427" s="123">
        <f t="shared" si="231"/>
        <v>2.508865243680531</v>
      </c>
      <c r="S427" s="123">
        <f t="shared" si="231"/>
        <v>3.6117084647165036</v>
      </c>
      <c r="T427" s="123">
        <f t="shared" si="231"/>
        <v>2.0739135523095173</v>
      </c>
      <c r="U427" s="123">
        <f t="shared" si="231"/>
        <v>2.2981569684570129</v>
      </c>
      <c r="V427" s="123">
        <f t="shared" si="231"/>
        <v>2.8091622386989532</v>
      </c>
      <c r="W427" s="123">
        <f t="shared" si="231"/>
        <v>2.2660491891113024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1.6774419126385385</v>
      </c>
      <c r="D428" s="99">
        <f>RES_hhdet_in_fecs!D48</f>
        <v>0.96229890730054712</v>
      </c>
      <c r="E428" s="99">
        <f>RES_hhdet_in_fecs!E48</f>
        <v>2.3772300078520843</v>
      </c>
      <c r="F428" s="99">
        <f>RES_hhdet_in_fecs!F48</f>
        <v>1.0324420573142994</v>
      </c>
      <c r="G428" s="99">
        <f>RES_hhdet_in_fecs!G48</f>
        <v>2.3921406353140426</v>
      </c>
      <c r="H428" s="99">
        <f>RES_hhdet_in_fecs!H48</f>
        <v>2.856060013618364</v>
      </c>
      <c r="I428" s="99">
        <f>RES_hhdet_in_fecs!I48</f>
        <v>1.6172724301520773</v>
      </c>
      <c r="J428" s="99">
        <f>RES_hhdet_in_fecs!J48</f>
        <v>0.3422580051197619</v>
      </c>
      <c r="K428" s="99">
        <f>RES_hhdet_in_fecs!K48</f>
        <v>1.6640562348219321</v>
      </c>
      <c r="L428" s="99">
        <f>RES_hhdet_in_fecs!L48</f>
        <v>2.3145908844171963</v>
      </c>
      <c r="M428" s="99">
        <f>RES_hhdet_in_fecs!M48</f>
        <v>2.1727322455607414</v>
      </c>
      <c r="N428" s="99">
        <f>RES_hhdet_in_fecs!N48</f>
        <v>5.5738728744631638</v>
      </c>
      <c r="O428" s="99">
        <f>RES_hhdet_in_fecs!O48</f>
        <v>1.4871423244867876</v>
      </c>
      <c r="P428" s="99">
        <f>RES_hhdet_in_fecs!P48</f>
        <v>1.1280703462709434</v>
      </c>
      <c r="Q428" s="99">
        <f>RES_hhdet_in_fecs!Q48</f>
        <v>0</v>
      </c>
      <c r="R428" s="99">
        <f>RES_hhdet_in_fecs!R48</f>
        <v>2.508865243680531</v>
      </c>
      <c r="S428" s="99">
        <f>RES_hhdet_in_fecs!S48</f>
        <v>3.6117084647165036</v>
      </c>
      <c r="T428" s="99">
        <f>RES_hhdet_in_fecs!T48</f>
        <v>2.0739135523095173</v>
      </c>
      <c r="U428" s="99">
        <f>RES_hhdet_in_fecs!U48</f>
        <v>2.2981569684570129</v>
      </c>
      <c r="V428" s="99">
        <f>RES_hhdet_in_fecs!V48</f>
        <v>2.8091622386989532</v>
      </c>
      <c r="W428" s="99">
        <f>RES_hhdet_in_fecs!W48</f>
        <v>2.2660491891113024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14.796994994950335</v>
      </c>
      <c r="D429" s="123">
        <v>15.531083874861363</v>
      </c>
      <c r="E429" s="123">
        <v>14.679072571233119</v>
      </c>
      <c r="F429" s="123">
        <v>15.683819390368653</v>
      </c>
      <c r="G429" s="123">
        <v>14.43824683301747</v>
      </c>
      <c r="H429" s="123">
        <v>14.046050353574216</v>
      </c>
      <c r="I429" s="123">
        <v>12.233395802345145</v>
      </c>
      <c r="J429" s="123">
        <v>13.710995594996744</v>
      </c>
      <c r="K429" s="123">
        <v>15.609151881904882</v>
      </c>
      <c r="L429" s="123">
        <v>14.911408289287516</v>
      </c>
      <c r="M429" s="123">
        <v>15.264785803861967</v>
      </c>
      <c r="N429" s="123">
        <v>14.305226002103609</v>
      </c>
      <c r="O429" s="123">
        <v>14.003036946305476</v>
      </c>
      <c r="P429" s="123">
        <v>13.337433944921568</v>
      </c>
      <c r="Q429" s="123">
        <v>0</v>
      </c>
      <c r="R429" s="123">
        <v>13.579361909412809</v>
      </c>
      <c r="S429" s="123">
        <v>13.584880520430875</v>
      </c>
      <c r="T429" s="123">
        <v>12.782117345834683</v>
      </c>
      <c r="U429" s="123">
        <v>13.43411913938937</v>
      </c>
      <c r="V429" s="123">
        <v>13.353497207990355</v>
      </c>
      <c r="W429" s="123">
        <v>14.799092900602966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23.743401373465623</v>
      </c>
      <c r="D430" s="99">
        <v>22.926587165202868</v>
      </c>
      <c r="E430" s="99">
        <v>23.61552966860059</v>
      </c>
      <c r="F430" s="99">
        <v>23.200848827625652</v>
      </c>
      <c r="G430" s="99">
        <v>22.123044319180821</v>
      </c>
      <c r="H430" s="99">
        <v>21.527610628483348</v>
      </c>
      <c r="I430" s="99">
        <v>20.573106336195661</v>
      </c>
      <c r="J430" s="99">
        <v>22.330013802379362</v>
      </c>
      <c r="K430" s="99">
        <v>22.766171155641047</v>
      </c>
      <c r="L430" s="99">
        <v>21.234208387067763</v>
      </c>
      <c r="M430" s="99">
        <v>21.602079736943747</v>
      </c>
      <c r="N430" s="99">
        <v>20.305413217313095</v>
      </c>
      <c r="O430" s="99">
        <v>17.110150859209291</v>
      </c>
      <c r="P430" s="99">
        <v>17.226495466454757</v>
      </c>
      <c r="Q430" s="99">
        <v>0</v>
      </c>
      <c r="R430" s="99">
        <v>18.403726377285601</v>
      </c>
      <c r="S430" s="99">
        <v>14.858495848586962</v>
      </c>
      <c r="T430" s="99">
        <v>14.907330363026176</v>
      </c>
      <c r="U430" s="99">
        <v>15.995523467290216</v>
      </c>
      <c r="V430" s="99">
        <v>15.13185903274884</v>
      </c>
      <c r="W430" s="99">
        <v>17.083310116346219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13.934088266262085</v>
      </c>
      <c r="D431" s="99">
        <v>0</v>
      </c>
      <c r="E431" s="99">
        <v>13.935527076134102</v>
      </c>
      <c r="F431" s="99">
        <v>0</v>
      </c>
      <c r="G431" s="99">
        <v>0</v>
      </c>
      <c r="H431" s="99">
        <v>0</v>
      </c>
      <c r="I431" s="99">
        <v>12.429404378533288</v>
      </c>
      <c r="J431" s="99">
        <v>13.556100360738901</v>
      </c>
      <c r="K431" s="99">
        <v>13.909702829080482</v>
      </c>
      <c r="L431" s="99">
        <v>13.078987891418512</v>
      </c>
      <c r="M431" s="99">
        <v>13.510839379669516</v>
      </c>
      <c r="N431" s="99">
        <v>12.749596978668203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11.553821867174511</v>
      </c>
      <c r="U431" s="99">
        <v>12.621485118348598</v>
      </c>
      <c r="V431" s="99">
        <v>12.066365635992012</v>
      </c>
      <c r="W431" s="99">
        <v>13.743149768512309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4.6712045593971139</v>
      </c>
      <c r="D432" s="102">
        <v>0</v>
      </c>
      <c r="E432" s="102">
        <v>4.6228499820799041</v>
      </c>
      <c r="F432" s="102">
        <v>0</v>
      </c>
      <c r="G432" s="102">
        <v>0</v>
      </c>
      <c r="H432" s="102">
        <v>0</v>
      </c>
      <c r="I432" s="102">
        <v>4.2036635192913483</v>
      </c>
      <c r="J432" s="102">
        <v>4.5337703152554978</v>
      </c>
      <c r="K432" s="102">
        <v>4.6192104040186637</v>
      </c>
      <c r="L432" s="102">
        <v>4.3165408838582087</v>
      </c>
      <c r="M432" s="102">
        <v>4.3654517508646293</v>
      </c>
      <c r="N432" s="102">
        <v>3.4546420641662738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2.9444642856784125</v>
      </c>
      <c r="U432" s="102">
        <v>3.128341237329046</v>
      </c>
      <c r="V432" s="102">
        <v>2.8644463904006177</v>
      </c>
      <c r="W432" s="102">
        <v>3.4046415007378834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9.2628837068649723</v>
      </c>
      <c r="D433" s="105">
        <v>0</v>
      </c>
      <c r="E433" s="105">
        <v>9.3126770940541963</v>
      </c>
      <c r="F433" s="105">
        <v>0</v>
      </c>
      <c r="G433" s="105">
        <v>0</v>
      </c>
      <c r="H433" s="105">
        <v>0</v>
      </c>
      <c r="I433" s="105">
        <v>8.2257408592419381</v>
      </c>
      <c r="J433" s="105">
        <v>9.0223300454834021</v>
      </c>
      <c r="K433" s="105">
        <v>9.2904924250618173</v>
      </c>
      <c r="L433" s="105">
        <v>8.7624470075603025</v>
      </c>
      <c r="M433" s="105">
        <v>9.1453876288048868</v>
      </c>
      <c r="N433" s="105">
        <v>9.294954914501929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8.6093575814960968</v>
      </c>
      <c r="U433" s="105">
        <v>9.4931438810195505</v>
      </c>
      <c r="V433" s="105">
        <v>9.201919245591391</v>
      </c>
      <c r="W433" s="105">
        <v>10.338508267774424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18.763225917013873</v>
      </c>
      <c r="D434" s="102">
        <v>18.781785502382704</v>
      </c>
      <c r="E434" s="102">
        <v>18.513240371437536</v>
      </c>
      <c r="F434" s="102">
        <v>18.77125026561226</v>
      </c>
      <c r="G434" s="102">
        <v>17.740387813676534</v>
      </c>
      <c r="H434" s="102">
        <v>17.626011127507731</v>
      </c>
      <c r="I434" s="102">
        <v>17.260372692904234</v>
      </c>
      <c r="J434" s="102">
        <v>17.964620154025148</v>
      </c>
      <c r="K434" s="102">
        <v>19.111432899608609</v>
      </c>
      <c r="L434" s="102">
        <v>18.292954702364408</v>
      </c>
      <c r="M434" s="102">
        <v>17.786536371614137</v>
      </c>
      <c r="N434" s="102">
        <v>16.756058439314142</v>
      </c>
      <c r="O434" s="102">
        <v>16.826366539292572</v>
      </c>
      <c r="P434" s="102">
        <v>16.540644994746618</v>
      </c>
      <c r="Q434" s="102">
        <v>0</v>
      </c>
      <c r="R434" s="102">
        <v>16.567836057737246</v>
      </c>
      <c r="S434" s="102">
        <v>16.292612015911768</v>
      </c>
      <c r="T434" s="102">
        <v>15.543685820523692</v>
      </c>
      <c r="U434" s="102">
        <v>15.54469415641957</v>
      </c>
      <c r="V434" s="102">
        <v>15.538078910655344</v>
      </c>
      <c r="W434" s="102">
        <v>16.436771520635475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12.797925425651625</v>
      </c>
      <c r="D435" s="105">
        <v>12.867027888650794</v>
      </c>
      <c r="E435" s="105">
        <v>12.666167239332886</v>
      </c>
      <c r="F435" s="105">
        <v>12.895745142477631</v>
      </c>
      <c r="G435" s="105">
        <v>12.402247454431349</v>
      </c>
      <c r="H435" s="105">
        <v>12.202556557895871</v>
      </c>
      <c r="I435" s="105">
        <v>12.00842749760838</v>
      </c>
      <c r="J435" s="105">
        <v>12.518874285038514</v>
      </c>
      <c r="K435" s="105">
        <v>13.368962834181353</v>
      </c>
      <c r="L435" s="105">
        <v>12.848461766745656</v>
      </c>
      <c r="M435" s="105">
        <v>12.535220442012621</v>
      </c>
      <c r="N435" s="105">
        <v>11.720332868568107</v>
      </c>
      <c r="O435" s="105">
        <v>12.05168743074848</v>
      </c>
      <c r="P435" s="105">
        <v>12.093616168032515</v>
      </c>
      <c r="Q435" s="105">
        <v>0</v>
      </c>
      <c r="R435" s="105">
        <v>12.728417662353927</v>
      </c>
      <c r="S435" s="105">
        <v>12.716632705307864</v>
      </c>
      <c r="T435" s="105">
        <v>12.28441657745093</v>
      </c>
      <c r="U435" s="105">
        <v>12.361748315427405</v>
      </c>
      <c r="V435" s="105">
        <v>12.442119612710627</v>
      </c>
      <c r="W435" s="105">
        <v>13.240731368727223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3.6770376723305058</v>
      </c>
      <c r="D436" s="99">
        <v>3.772653747193278</v>
      </c>
      <c r="E436" s="99">
        <v>3.5978378364014874</v>
      </c>
      <c r="F436" s="99">
        <v>3.7273160764691116</v>
      </c>
      <c r="G436" s="99">
        <v>3.9967478495431688</v>
      </c>
      <c r="H436" s="99">
        <v>3.5778707121101223</v>
      </c>
      <c r="I436" s="99">
        <v>3.5516971124293866</v>
      </c>
      <c r="J436" s="99">
        <v>3.63412622483095</v>
      </c>
      <c r="K436" s="99">
        <v>3.8988410443227712</v>
      </c>
      <c r="L436" s="99">
        <v>3.7577380979537804</v>
      </c>
      <c r="M436" s="99">
        <v>3.5705810842897932</v>
      </c>
      <c r="N436" s="99">
        <v>2.7994803434696633</v>
      </c>
      <c r="O436" s="99">
        <v>3.0664271846666908</v>
      </c>
      <c r="P436" s="99">
        <v>2.9609063991268241</v>
      </c>
      <c r="Q436" s="99">
        <v>0</v>
      </c>
      <c r="R436" s="99">
        <v>3.3386234821782645</v>
      </c>
      <c r="S436" s="99">
        <v>3.3827599563200916</v>
      </c>
      <c r="T436" s="99">
        <v>3.1472228365998713</v>
      </c>
      <c r="U436" s="99">
        <v>3.0255847805438463</v>
      </c>
      <c r="V436" s="99">
        <v>2.9716140390496921</v>
      </c>
      <c r="W436" s="99">
        <v>3.2219166371589663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9.1208877533211172</v>
      </c>
      <c r="D437" s="99">
        <v>9.0943741414575143</v>
      </c>
      <c r="E437" s="99">
        <v>9.0683294029313988</v>
      </c>
      <c r="F437" s="99">
        <v>9.1684290660085175</v>
      </c>
      <c r="G437" s="99">
        <v>8.4054996048881812</v>
      </c>
      <c r="H437" s="99">
        <v>8.6246858457857485</v>
      </c>
      <c r="I437" s="99">
        <v>8.4567303851789966</v>
      </c>
      <c r="J437" s="99">
        <v>8.8847480602075652</v>
      </c>
      <c r="K437" s="99">
        <v>9.4701217898585792</v>
      </c>
      <c r="L437" s="99">
        <v>9.0907236687918758</v>
      </c>
      <c r="M437" s="99">
        <v>8.9646393577228256</v>
      </c>
      <c r="N437" s="99">
        <v>8.9208525250984447</v>
      </c>
      <c r="O437" s="99">
        <v>8.9852602460817899</v>
      </c>
      <c r="P437" s="99">
        <v>9.1327097689056895</v>
      </c>
      <c r="Q437" s="99">
        <v>0</v>
      </c>
      <c r="R437" s="99">
        <v>9.389794180175663</v>
      </c>
      <c r="S437" s="99">
        <v>9.3338727489877744</v>
      </c>
      <c r="T437" s="99">
        <v>9.1371937408510568</v>
      </c>
      <c r="U437" s="99">
        <v>9.3361635348835588</v>
      </c>
      <c r="V437" s="99">
        <v>9.4705055736609367</v>
      </c>
      <c r="W437" s="99">
        <v>10.018814731568259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6.9764148975251068</v>
      </c>
      <c r="D438" s="123">
        <v>7.6840500639329461</v>
      </c>
      <c r="E438" s="123">
        <v>7.3935382257960836</v>
      </c>
      <c r="F438" s="123">
        <v>7.8152746459275813</v>
      </c>
      <c r="G438" s="123">
        <v>7.5191751228737926</v>
      </c>
      <c r="H438" s="123">
        <v>7.4898145721162823</v>
      </c>
      <c r="I438" s="123">
        <v>7.0483703651049572</v>
      </c>
      <c r="J438" s="123">
        <v>6.8930365229498882</v>
      </c>
      <c r="K438" s="123">
        <v>7.1793993652119994</v>
      </c>
      <c r="L438" s="123">
        <v>6.7712761647975901</v>
      </c>
      <c r="M438" s="123">
        <v>6.3611586692021245</v>
      </c>
      <c r="N438" s="123">
        <v>6.0540046233130962</v>
      </c>
      <c r="O438" s="123">
        <v>7.0539351127262844</v>
      </c>
      <c r="P438" s="123">
        <v>7.0787283731988762</v>
      </c>
      <c r="Q438" s="123">
        <v>0</v>
      </c>
      <c r="R438" s="123">
        <v>7.013008541675914</v>
      </c>
      <c r="S438" s="123">
        <v>6.979796723352492</v>
      </c>
      <c r="T438" s="123">
        <v>7.5170244142235401</v>
      </c>
      <c r="U438" s="123">
        <v>7.7216662983801578</v>
      </c>
      <c r="V438" s="123">
        <v>8.8123053785103238</v>
      </c>
      <c r="W438" s="123">
        <v>8.3023909370734685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9.0929534077146261</v>
      </c>
      <c r="D439" s="99">
        <v>9.4259003026906001</v>
      </c>
      <c r="E439" s="99">
        <v>9.0320023570195822</v>
      </c>
      <c r="F439" s="99">
        <v>10.147102875078149</v>
      </c>
      <c r="G439" s="99">
        <v>9.2612280154425086</v>
      </c>
      <c r="H439" s="99">
        <v>8.9673416061386266</v>
      </c>
      <c r="I439" s="99">
        <v>9.1634427022270852</v>
      </c>
      <c r="J439" s="99">
        <v>9.0646700263182218</v>
      </c>
      <c r="K439" s="99">
        <v>7.9602618162867582</v>
      </c>
      <c r="L439" s="99">
        <v>9.7492907664439965</v>
      </c>
      <c r="M439" s="99">
        <v>9.0240026484344682</v>
      </c>
      <c r="N439" s="99">
        <v>2.8157988753600103</v>
      </c>
      <c r="O439" s="99">
        <v>10.190471779817361</v>
      </c>
      <c r="P439" s="99">
        <v>9.8795596626230342</v>
      </c>
      <c r="Q439" s="99">
        <v>0</v>
      </c>
      <c r="R439" s="99">
        <v>8.1311481902677567</v>
      </c>
      <c r="S439" s="99">
        <v>8.0628087256289298</v>
      </c>
      <c r="T439" s="99">
        <v>9.6822893681725208</v>
      </c>
      <c r="U439" s="99">
        <v>9.9753010401724413</v>
      </c>
      <c r="V439" s="99">
        <v>11.160886343138209</v>
      </c>
      <c r="W439" s="99">
        <v>10.727249841526664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6.9062074962580677</v>
      </c>
      <c r="D440" s="110">
        <v>7.6425321669760962</v>
      </c>
      <c r="E440" s="110">
        <v>7.3424598064107078</v>
      </c>
      <c r="F440" s="110">
        <v>7.7362879180719304</v>
      </c>
      <c r="G440" s="110">
        <v>7.445555826715232</v>
      </c>
      <c r="H440" s="110">
        <v>7.4173995586464772</v>
      </c>
      <c r="I440" s="110">
        <v>6.937095361656417</v>
      </c>
      <c r="J440" s="110">
        <v>6.7877286567407999</v>
      </c>
      <c r="K440" s="110">
        <v>7.1473192982422438</v>
      </c>
      <c r="L440" s="110">
        <v>6.6492890345189837</v>
      </c>
      <c r="M440" s="110">
        <v>6.2206199551717987</v>
      </c>
      <c r="N440" s="110">
        <v>6.2901036831525268</v>
      </c>
      <c r="O440" s="110">
        <v>6.5288112322212131</v>
      </c>
      <c r="P440" s="110">
        <v>6.5842755014183938</v>
      </c>
      <c r="Q440" s="110">
        <v>0</v>
      </c>
      <c r="R440" s="110">
        <v>6.8686986817744771</v>
      </c>
      <c r="S440" s="110">
        <v>6.7454097725887134</v>
      </c>
      <c r="T440" s="110">
        <v>6.6633923289047958</v>
      </c>
      <c r="U440" s="110">
        <v>6.7917284999151821</v>
      </c>
      <c r="V440" s="110">
        <v>7.7648202093252836</v>
      </c>
      <c r="W440" s="110">
        <v>7.5255174604997954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71.106182808369951</v>
      </c>
      <c r="D442" s="118">
        <f t="shared" si="232"/>
        <v>71.597783857515992</v>
      </c>
      <c r="E442" s="118">
        <f t="shared" si="232"/>
        <v>83.968028595400696</v>
      </c>
      <c r="F442" s="118">
        <f t="shared" si="232"/>
        <v>77.227925977429791</v>
      </c>
      <c r="G442" s="118">
        <f t="shared" si="232"/>
        <v>82.340803131407341</v>
      </c>
      <c r="H442" s="118">
        <f t="shared" si="232"/>
        <v>82.568996609348147</v>
      </c>
      <c r="I442" s="118">
        <f t="shared" si="232"/>
        <v>74.648621429582278</v>
      </c>
      <c r="J442" s="118">
        <f t="shared" si="232"/>
        <v>70.744998130991888</v>
      </c>
      <c r="K442" s="118">
        <f t="shared" si="232"/>
        <v>68.529894856824299</v>
      </c>
      <c r="L442" s="118">
        <f t="shared" si="232"/>
        <v>66.149909898171614</v>
      </c>
      <c r="M442" s="118">
        <f t="shared" si="232"/>
        <v>83.972783515060911</v>
      </c>
      <c r="N442" s="118">
        <f t="shared" si="232"/>
        <v>81.219045599421747</v>
      </c>
      <c r="O442" s="118">
        <f t="shared" si="232"/>
        <v>44.945179324139559</v>
      </c>
      <c r="P442" s="118">
        <f t="shared" si="232"/>
        <v>45.16157298206295</v>
      </c>
      <c r="Q442" s="118">
        <f t="shared" si="232"/>
        <v>0</v>
      </c>
      <c r="R442" s="118">
        <f t="shared" ref="R442:V442" si="233">R443+R446+R448+R457</f>
        <v>60.604102156821739</v>
      </c>
      <c r="S442" s="118">
        <f t="shared" si="233"/>
        <v>65.581816560810111</v>
      </c>
      <c r="T442" s="118">
        <f t="shared" si="233"/>
        <v>54.620605068568516</v>
      </c>
      <c r="U442" s="118">
        <f t="shared" si="233"/>
        <v>59.086426632866825</v>
      </c>
      <c r="V442" s="118">
        <f t="shared" si="233"/>
        <v>65.130640554964032</v>
      </c>
      <c r="W442" s="118">
        <f t="shared" ref="W442" si="234">W443+W446+W448+W457</f>
        <v>59.104823848344076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50.859737531687806</v>
      </c>
      <c r="D443" s="123">
        <f t="shared" si="235"/>
        <v>52.272394278609099</v>
      </c>
      <c r="E443" s="123">
        <f t="shared" si="235"/>
        <v>61.582828985384324</v>
      </c>
      <c r="F443" s="123">
        <f t="shared" si="235"/>
        <v>57.424682155088938</v>
      </c>
      <c r="G443" s="123">
        <f t="shared" si="235"/>
        <v>59.882370585849173</v>
      </c>
      <c r="H443" s="123">
        <f t="shared" si="235"/>
        <v>58.794489561976633</v>
      </c>
      <c r="I443" s="123">
        <f t="shared" si="235"/>
        <v>54.442754792602813</v>
      </c>
      <c r="J443" s="123">
        <f t="shared" si="235"/>
        <v>53.475933277622282</v>
      </c>
      <c r="K443" s="123">
        <f t="shared" si="235"/>
        <v>46.561597865392379</v>
      </c>
      <c r="L443" s="123">
        <f t="shared" si="235"/>
        <v>42.966881194416679</v>
      </c>
      <c r="M443" s="123">
        <f t="shared" si="235"/>
        <v>61.46182635839385</v>
      </c>
      <c r="N443" s="123">
        <f t="shared" si="235"/>
        <v>48.624515738568732</v>
      </c>
      <c r="O443" s="123">
        <f t="shared" si="235"/>
        <v>24.01902650180396</v>
      </c>
      <c r="P443" s="123">
        <f t="shared" si="235"/>
        <v>24.959392405582243</v>
      </c>
      <c r="Q443" s="123">
        <f t="shared" si="235"/>
        <v>0</v>
      </c>
      <c r="R443" s="123">
        <f t="shared" ref="R443:V443" si="236">SUM(R444:R445)</f>
        <v>34.433370540259176</v>
      </c>
      <c r="S443" s="123">
        <f t="shared" si="236"/>
        <v>35.359363230508507</v>
      </c>
      <c r="T443" s="123">
        <f t="shared" si="236"/>
        <v>29.919850931556446</v>
      </c>
      <c r="U443" s="123">
        <f t="shared" si="236"/>
        <v>33.032232736561063</v>
      </c>
      <c r="V443" s="123">
        <f t="shared" si="236"/>
        <v>36.061192555859897</v>
      </c>
      <c r="W443" s="123">
        <f t="shared" ref="W443" si="237">SUM(W444:W445)</f>
        <v>31.278066655531653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49.70613477484364</v>
      </c>
      <c r="D444" s="99">
        <v>51.052275865010245</v>
      </c>
      <c r="E444" s="99">
        <v>60.226402614468647</v>
      </c>
      <c r="F444" s="99">
        <v>56.07925547654623</v>
      </c>
      <c r="G444" s="99">
        <v>58.498819059117984</v>
      </c>
      <c r="H444" s="99">
        <v>57.470048449749868</v>
      </c>
      <c r="I444" s="99">
        <v>53.291543510592632</v>
      </c>
      <c r="J444" s="99">
        <v>52.34236321525546</v>
      </c>
      <c r="K444" s="99">
        <v>45.527893220311647</v>
      </c>
      <c r="L444" s="99">
        <v>42.065366048060866</v>
      </c>
      <c r="M444" s="99">
        <v>60.176109187940071</v>
      </c>
      <c r="N444" s="99">
        <v>47.718019410619675</v>
      </c>
      <c r="O444" s="99">
        <v>23.528448687436541</v>
      </c>
      <c r="P444" s="99">
        <v>24.435094910993726</v>
      </c>
      <c r="Q444" s="99">
        <v>0</v>
      </c>
      <c r="R444" s="99">
        <v>33.753549136474845</v>
      </c>
      <c r="S444" s="99">
        <v>34.663753367334905</v>
      </c>
      <c r="T444" s="99">
        <v>29.333771528019977</v>
      </c>
      <c r="U444" s="99">
        <v>32.387403191304045</v>
      </c>
      <c r="V444" s="99">
        <v>35.358927752957314</v>
      </c>
      <c r="W444" s="99">
        <v>30.66967947500191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1.1536027568441671</v>
      </c>
      <c r="D445" s="99">
        <v>1.2201184135988541</v>
      </c>
      <c r="E445" s="99">
        <v>1.3564263709156748</v>
      </c>
      <c r="F445" s="99">
        <v>1.3454266785427094</v>
      </c>
      <c r="G445" s="99">
        <v>1.3835515267311926</v>
      </c>
      <c r="H445" s="99">
        <v>1.3244411122267647</v>
      </c>
      <c r="I445" s="99">
        <v>1.1512112820101801</v>
      </c>
      <c r="J445" s="99">
        <v>1.133570062366825</v>
      </c>
      <c r="K445" s="99">
        <v>1.0337046450807343</v>
      </c>
      <c r="L445" s="99">
        <v>0.9015151463558152</v>
      </c>
      <c r="M445" s="99">
        <v>1.2857171704537778</v>
      </c>
      <c r="N445" s="99">
        <v>0.90649632794905854</v>
      </c>
      <c r="O445" s="99">
        <v>0.49057781436742071</v>
      </c>
      <c r="P445" s="99">
        <v>0.52429749458851771</v>
      </c>
      <c r="Q445" s="99">
        <v>0</v>
      </c>
      <c r="R445" s="99">
        <v>0.67982140378433231</v>
      </c>
      <c r="S445" s="99">
        <v>0.69560986317359796</v>
      </c>
      <c r="T445" s="99">
        <v>0.58607940353647014</v>
      </c>
      <c r="U445" s="99">
        <v>0.6448295452570193</v>
      </c>
      <c r="V445" s="99">
        <v>0.70226480290258442</v>
      </c>
      <c r="W445" s="99">
        <v>0.60838718052974272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3.7028914881846835</v>
      </c>
      <c r="D446" s="123">
        <f t="shared" si="238"/>
        <v>2.1923657201379902</v>
      </c>
      <c r="E446" s="123">
        <f t="shared" si="238"/>
        <v>5.5860181577607841</v>
      </c>
      <c r="F446" s="123">
        <f t="shared" si="238"/>
        <v>2.4999767481268393</v>
      </c>
      <c r="G446" s="123">
        <f t="shared" si="238"/>
        <v>5.9653313661504299</v>
      </c>
      <c r="H446" s="123">
        <f t="shared" si="238"/>
        <v>7.3304318960831241</v>
      </c>
      <c r="I446" s="123">
        <f t="shared" si="238"/>
        <v>4.2700427093022402</v>
      </c>
      <c r="J446" s="123">
        <f t="shared" si="238"/>
        <v>0.92932418799133576</v>
      </c>
      <c r="K446" s="123">
        <f t="shared" si="238"/>
        <v>4.6462589874933311</v>
      </c>
      <c r="L446" s="123">
        <f t="shared" si="238"/>
        <v>6.645106533182032</v>
      </c>
      <c r="M446" s="123">
        <f t="shared" si="238"/>
        <v>6.4424225440684975</v>
      </c>
      <c r="N446" s="123">
        <f t="shared" si="238"/>
        <v>17.16184094915176</v>
      </c>
      <c r="O446" s="123">
        <f t="shared" si="238"/>
        <v>4.7810768712662925</v>
      </c>
      <c r="P446" s="123">
        <f t="shared" si="238"/>
        <v>3.79301364116911</v>
      </c>
      <c r="Q446" s="123">
        <f t="shared" si="238"/>
        <v>0</v>
      </c>
      <c r="R446" s="123">
        <f t="shared" si="238"/>
        <v>8.9531408119651186</v>
      </c>
      <c r="S446" s="123">
        <f t="shared" si="238"/>
        <v>13.117278648079884</v>
      </c>
      <c r="T446" s="123">
        <f t="shared" si="238"/>
        <v>7.641842100275551</v>
      </c>
      <c r="U446" s="123">
        <f t="shared" si="238"/>
        <v>8.5787318819711516</v>
      </c>
      <c r="V446" s="123">
        <f t="shared" si="238"/>
        <v>10.624106433643739</v>
      </c>
      <c r="W446" s="123">
        <f t="shared" si="238"/>
        <v>8.6789506028898256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3.7028914881846835</v>
      </c>
      <c r="D447" s="99">
        <f>RES_hhdet_in_tess!D48</f>
        <v>2.1923657201379902</v>
      </c>
      <c r="E447" s="99">
        <f>RES_hhdet_in_tess!E48</f>
        <v>5.5860181577607841</v>
      </c>
      <c r="F447" s="99">
        <f>RES_hhdet_in_tess!F48</f>
        <v>2.4999767481268393</v>
      </c>
      <c r="G447" s="99">
        <f>RES_hhdet_in_tess!G48</f>
        <v>5.9653313661504299</v>
      </c>
      <c r="H447" s="99">
        <f>RES_hhdet_in_tess!H48</f>
        <v>7.3304318960831241</v>
      </c>
      <c r="I447" s="99">
        <f>RES_hhdet_in_tess!I48</f>
        <v>4.2700427093022402</v>
      </c>
      <c r="J447" s="99">
        <f>RES_hhdet_in_tess!J48</f>
        <v>0.92932418799133576</v>
      </c>
      <c r="K447" s="99">
        <f>RES_hhdet_in_tess!K48</f>
        <v>4.6462589874933311</v>
      </c>
      <c r="L447" s="99">
        <f>RES_hhdet_in_tess!L48</f>
        <v>6.645106533182032</v>
      </c>
      <c r="M447" s="99">
        <f>RES_hhdet_in_tess!M48</f>
        <v>6.4424225440684975</v>
      </c>
      <c r="N447" s="99">
        <f>RES_hhdet_in_tess!N48</f>
        <v>17.16184094915176</v>
      </c>
      <c r="O447" s="99">
        <f>RES_hhdet_in_tess!O48</f>
        <v>4.7810768712662925</v>
      </c>
      <c r="P447" s="99">
        <f>RES_hhdet_in_tess!P48</f>
        <v>3.79301364116911</v>
      </c>
      <c r="Q447" s="99">
        <f>RES_hhdet_in_tess!Q48</f>
        <v>0</v>
      </c>
      <c r="R447" s="99">
        <f>RES_hhdet_in_tess!R48</f>
        <v>8.9531408119651186</v>
      </c>
      <c r="S447" s="99">
        <f>RES_hhdet_in_tess!S48</f>
        <v>13.117278648079884</v>
      </c>
      <c r="T447" s="99">
        <f>RES_hhdet_in_tess!T48</f>
        <v>7.641842100275551</v>
      </c>
      <c r="U447" s="99">
        <f>RES_hhdet_in_tess!U48</f>
        <v>8.5787318819711516</v>
      </c>
      <c r="V447" s="99">
        <f>RES_hhdet_in_tess!V48</f>
        <v>10.624106433643739</v>
      </c>
      <c r="W447" s="99">
        <f>RES_hhdet_in_tess!W48</f>
        <v>8.6789506028898256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11.34485859689528</v>
      </c>
      <c r="D448" s="123">
        <v>11.378982678897732</v>
      </c>
      <c r="E448" s="123">
        <v>11.261253837521785</v>
      </c>
      <c r="F448" s="123">
        <v>11.444447410178711</v>
      </c>
      <c r="G448" s="123">
        <v>10.853367373345803</v>
      </c>
      <c r="H448" s="123">
        <v>10.821518428053697</v>
      </c>
      <c r="I448" s="123">
        <v>10.643378164852736</v>
      </c>
      <c r="J448" s="123">
        <v>11.146900358220828</v>
      </c>
      <c r="K448" s="123">
        <v>11.879053777692796</v>
      </c>
      <c r="L448" s="123">
        <v>11.405223273378283</v>
      </c>
      <c r="M448" s="123">
        <v>11.245058424759032</v>
      </c>
      <c r="N448" s="123">
        <v>10.778109895308166</v>
      </c>
      <c r="O448" s="123">
        <v>10.911655795841467</v>
      </c>
      <c r="P448" s="123">
        <v>11.122031749711153</v>
      </c>
      <c r="Q448" s="123">
        <v>0</v>
      </c>
      <c r="R448" s="123">
        <v>11.749200874001149</v>
      </c>
      <c r="S448" s="123">
        <v>11.68039521686927</v>
      </c>
      <c r="T448" s="123">
        <v>11.389390503193853</v>
      </c>
      <c r="U448" s="123">
        <v>11.588518034096944</v>
      </c>
      <c r="V448" s="123">
        <v>11.672609443747454</v>
      </c>
      <c r="W448" s="123">
        <v>12.542365291982669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11.531384704051391</v>
      </c>
      <c r="D449" s="99">
        <v>11.183963696662563</v>
      </c>
      <c r="E449" s="99">
        <v>11.57920347904321</v>
      </c>
      <c r="F449" s="99">
        <v>11.43512575636265</v>
      </c>
      <c r="G449" s="99">
        <v>10.967648826991745</v>
      </c>
      <c r="H449" s="99">
        <v>10.740808023184458</v>
      </c>
      <c r="I449" s="99">
        <v>10.33734837327366</v>
      </c>
      <c r="J449" s="99">
        <v>11.313510401877739</v>
      </c>
      <c r="K449" s="99">
        <v>11.649802648387135</v>
      </c>
      <c r="L449" s="99">
        <v>10.993553063444297</v>
      </c>
      <c r="M449" s="99">
        <v>11.457202747719236</v>
      </c>
      <c r="N449" s="99">
        <v>11.197621021637014</v>
      </c>
      <c r="O449" s="99">
        <v>9.9664855891319597</v>
      </c>
      <c r="P449" s="99">
        <v>10.685560333382924</v>
      </c>
      <c r="Q449" s="99">
        <v>0</v>
      </c>
      <c r="R449" s="99">
        <v>12.473925076613506</v>
      </c>
      <c r="S449" s="99">
        <v>10.402704895591141</v>
      </c>
      <c r="T449" s="99">
        <v>10.738302275456425</v>
      </c>
      <c r="U449" s="99">
        <v>11.791675858899476</v>
      </c>
      <c r="V449" s="99">
        <v>11.339837591999951</v>
      </c>
      <c r="W449" s="99">
        <v>12.900418984903697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11.531533255363286</v>
      </c>
      <c r="D450" s="99">
        <v>0</v>
      </c>
      <c r="E450" s="99">
        <v>11.579360134696179</v>
      </c>
      <c r="F450" s="99">
        <v>0</v>
      </c>
      <c r="G450" s="99">
        <v>0</v>
      </c>
      <c r="H450" s="99">
        <v>0</v>
      </c>
      <c r="I450" s="99">
        <v>10.337951506133088</v>
      </c>
      <c r="J450" s="99">
        <v>11.319366584524955</v>
      </c>
      <c r="K450" s="99">
        <v>11.654213985015922</v>
      </c>
      <c r="L450" s="99">
        <v>10.997242879966022</v>
      </c>
      <c r="M450" s="99">
        <v>11.460714042006904</v>
      </c>
      <c r="N450" s="99">
        <v>11.20005146121769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10.730364278800025</v>
      </c>
      <c r="U450" s="99">
        <v>11.799313224089001</v>
      </c>
      <c r="V450" s="99">
        <v>11.348539617076096</v>
      </c>
      <c r="W450" s="99">
        <v>12.909514797175522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2.2686495484983125</v>
      </c>
      <c r="D451" s="102">
        <v>0</v>
      </c>
      <c r="E451" s="102">
        <v>2.26668304064198</v>
      </c>
      <c r="F451" s="102">
        <v>0</v>
      </c>
      <c r="G451" s="102">
        <v>0</v>
      </c>
      <c r="H451" s="102">
        <v>0</v>
      </c>
      <c r="I451" s="102">
        <v>2.1122106468911492</v>
      </c>
      <c r="J451" s="102">
        <v>2.2970365390415526</v>
      </c>
      <c r="K451" s="102">
        <v>2.3637215599541066</v>
      </c>
      <c r="L451" s="102">
        <v>2.2347958724057202</v>
      </c>
      <c r="M451" s="102">
        <v>2.3153264132020186</v>
      </c>
      <c r="N451" s="102">
        <v>1.905096546715761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2.1210066973039257</v>
      </c>
      <c r="U451" s="102">
        <v>2.306169343069449</v>
      </c>
      <c r="V451" s="102">
        <v>2.1466203714847039</v>
      </c>
      <c r="W451" s="102">
        <v>2.5710065294011004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9.2628837068649723</v>
      </c>
      <c r="D452" s="105">
        <v>0</v>
      </c>
      <c r="E452" s="105">
        <v>9.3126770940541963</v>
      </c>
      <c r="F452" s="105">
        <v>0</v>
      </c>
      <c r="G452" s="105">
        <v>0</v>
      </c>
      <c r="H452" s="105">
        <v>0</v>
      </c>
      <c r="I452" s="105">
        <v>8.2257408592419381</v>
      </c>
      <c r="J452" s="105">
        <v>9.0223300454834021</v>
      </c>
      <c r="K452" s="105">
        <v>9.2904924250618173</v>
      </c>
      <c r="L452" s="105">
        <v>8.7624470075603025</v>
      </c>
      <c r="M452" s="105">
        <v>9.1453876288048868</v>
      </c>
      <c r="N452" s="105">
        <v>9.294954914501929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8.6093575814960968</v>
      </c>
      <c r="U452" s="105">
        <v>9.4931438810195505</v>
      </c>
      <c r="V452" s="105">
        <v>9.201919245591391</v>
      </c>
      <c r="W452" s="105">
        <v>10.338508267774424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11.339803576813974</v>
      </c>
      <c r="D453" s="102">
        <v>11.383675891705968</v>
      </c>
      <c r="E453" s="102">
        <v>11.255574610422059</v>
      </c>
      <c r="F453" s="102">
        <v>11.447923157050543</v>
      </c>
      <c r="G453" s="102">
        <v>10.854976807571809</v>
      </c>
      <c r="H453" s="102">
        <v>10.822481695195654</v>
      </c>
      <c r="I453" s="102">
        <v>10.637105612883344</v>
      </c>
      <c r="J453" s="102">
        <v>11.116343804905902</v>
      </c>
      <c r="K453" s="102">
        <v>11.880765852156474</v>
      </c>
      <c r="L453" s="102">
        <v>11.431402149958659</v>
      </c>
      <c r="M453" s="102">
        <v>11.219610896976919</v>
      </c>
      <c r="N453" s="102">
        <v>10.728935511152066</v>
      </c>
      <c r="O453" s="102">
        <v>11.016302659039194</v>
      </c>
      <c r="P453" s="102">
        <v>11.139150620401812</v>
      </c>
      <c r="Q453" s="102">
        <v>0</v>
      </c>
      <c r="R453" s="102">
        <v>11.680411886633289</v>
      </c>
      <c r="S453" s="102">
        <v>11.698985701142426</v>
      </c>
      <c r="T453" s="102">
        <v>11.357778341861001</v>
      </c>
      <c r="U453" s="102">
        <v>11.543172426992149</v>
      </c>
      <c r="V453" s="102">
        <v>11.702268975418006</v>
      </c>
      <c r="W453" s="102">
        <v>12.515679704337627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11.343154070061667</v>
      </c>
      <c r="D454" s="105">
        <v>11.380986748348908</v>
      </c>
      <c r="E454" s="105">
        <v>11.255722392561335</v>
      </c>
      <c r="F454" s="105">
        <v>11.441587615475321</v>
      </c>
      <c r="G454" s="105">
        <v>10.851027045898082</v>
      </c>
      <c r="H454" s="105">
        <v>10.821520966873269</v>
      </c>
      <c r="I454" s="105">
        <v>10.64554623302077</v>
      </c>
      <c r="J454" s="105">
        <v>11.133512364672637</v>
      </c>
      <c r="K454" s="105">
        <v>11.893865618262188</v>
      </c>
      <c r="L454" s="105">
        <v>11.438961887868548</v>
      </c>
      <c r="M454" s="105">
        <v>11.216934554766967</v>
      </c>
      <c r="N454" s="105">
        <v>10.713365017138505</v>
      </c>
      <c r="O454" s="105">
        <v>10.992864791561637</v>
      </c>
      <c r="P454" s="105">
        <v>11.126705913751337</v>
      </c>
      <c r="Q454" s="105">
        <v>0</v>
      </c>
      <c r="R454" s="105">
        <v>11.743541360575637</v>
      </c>
      <c r="S454" s="105">
        <v>11.762879241055231</v>
      </c>
      <c r="T454" s="105">
        <v>11.436870907726531</v>
      </c>
      <c r="U454" s="105">
        <v>11.582901004457879</v>
      </c>
      <c r="V454" s="105">
        <v>11.708531714218175</v>
      </c>
      <c r="W454" s="105">
        <v>12.472123558921188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2.2222663167405483</v>
      </c>
      <c r="D455" s="99">
        <v>2.2866126068913943</v>
      </c>
      <c r="E455" s="99">
        <v>2.1873929896299384</v>
      </c>
      <c r="F455" s="99">
        <v>2.2731585494668036</v>
      </c>
      <c r="G455" s="99">
        <v>2.4455274410098999</v>
      </c>
      <c r="H455" s="99">
        <v>2.196835121087521</v>
      </c>
      <c r="I455" s="99">
        <v>2.1888158478417745</v>
      </c>
      <c r="J455" s="99">
        <v>2.2487643044650736</v>
      </c>
      <c r="K455" s="99">
        <v>2.4237438284036101</v>
      </c>
      <c r="L455" s="99">
        <v>2.3482382190766704</v>
      </c>
      <c r="M455" s="99">
        <v>2.2522951970441398</v>
      </c>
      <c r="N455" s="99">
        <v>1.7925124920400592</v>
      </c>
      <c r="O455" s="99">
        <v>2.0076045454798455</v>
      </c>
      <c r="P455" s="99">
        <v>1.9939961448456502</v>
      </c>
      <c r="Q455" s="99">
        <v>0</v>
      </c>
      <c r="R455" s="99">
        <v>2.3537471803999712</v>
      </c>
      <c r="S455" s="99">
        <v>2.4290064920674554</v>
      </c>
      <c r="T455" s="99">
        <v>2.2996771668754721</v>
      </c>
      <c r="U455" s="99">
        <v>2.2467374695743199</v>
      </c>
      <c r="V455" s="99">
        <v>2.2380261405572388</v>
      </c>
      <c r="W455" s="99">
        <v>2.4533088273529273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9.1208877533211172</v>
      </c>
      <c r="D456" s="99">
        <v>9.0943741414575143</v>
      </c>
      <c r="E456" s="99">
        <v>9.0683294029313988</v>
      </c>
      <c r="F456" s="99">
        <v>9.1684290660085175</v>
      </c>
      <c r="G456" s="99">
        <v>8.4054996048881812</v>
      </c>
      <c r="H456" s="99">
        <v>8.6246858457857485</v>
      </c>
      <c r="I456" s="99">
        <v>8.4567303851789966</v>
      </c>
      <c r="J456" s="99">
        <v>8.8847480602075652</v>
      </c>
      <c r="K456" s="99">
        <v>9.4701217898585792</v>
      </c>
      <c r="L456" s="99">
        <v>9.0907236687918758</v>
      </c>
      <c r="M456" s="99">
        <v>8.9646393577228256</v>
      </c>
      <c r="N456" s="99">
        <v>8.9208525250984447</v>
      </c>
      <c r="O456" s="99">
        <v>8.9852602460817899</v>
      </c>
      <c r="P456" s="99">
        <v>9.1327097689056895</v>
      </c>
      <c r="Q456" s="99">
        <v>0</v>
      </c>
      <c r="R456" s="99">
        <v>9.389794180175663</v>
      </c>
      <c r="S456" s="99">
        <v>9.3338727489877744</v>
      </c>
      <c r="T456" s="99">
        <v>9.1371937408510568</v>
      </c>
      <c r="U456" s="99">
        <v>9.3361635348835588</v>
      </c>
      <c r="V456" s="99">
        <v>9.4705055736609367</v>
      </c>
      <c r="W456" s="99">
        <v>10.018814731568259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5.198695191602182</v>
      </c>
      <c r="D457" s="123">
        <v>5.7540411798711704</v>
      </c>
      <c r="E457" s="123">
        <v>5.5379276147337908</v>
      </c>
      <c r="F457" s="123">
        <v>5.858819664035301</v>
      </c>
      <c r="G457" s="123">
        <v>5.6397338060619333</v>
      </c>
      <c r="H457" s="123">
        <v>5.6225567232346965</v>
      </c>
      <c r="I457" s="123">
        <v>5.2924457628244861</v>
      </c>
      <c r="J457" s="123">
        <v>5.1928403071574465</v>
      </c>
      <c r="K457" s="123">
        <v>5.4429842262457893</v>
      </c>
      <c r="L457" s="123">
        <v>5.1326988971946221</v>
      </c>
      <c r="M457" s="123">
        <v>4.823476187839538</v>
      </c>
      <c r="N457" s="123">
        <v>4.6545790163930993</v>
      </c>
      <c r="O457" s="123">
        <v>5.2334201552278383</v>
      </c>
      <c r="P457" s="123">
        <v>5.2871351856004392</v>
      </c>
      <c r="Q457" s="123">
        <v>0</v>
      </c>
      <c r="R457" s="123">
        <v>5.4683899305962926</v>
      </c>
      <c r="S457" s="123">
        <v>5.4247794653524473</v>
      </c>
      <c r="T457" s="123">
        <v>5.6695215335426665</v>
      </c>
      <c r="U457" s="123">
        <v>5.8869439802376657</v>
      </c>
      <c r="V457" s="123">
        <v>6.7727321217129441</v>
      </c>
      <c r="W457" s="123">
        <v>6.6054412979399277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5.3700049559461887</v>
      </c>
      <c r="D458" s="99">
        <v>5.5738835168833871</v>
      </c>
      <c r="E458" s="99">
        <v>5.3478069647247608</v>
      </c>
      <c r="F458" s="99">
        <v>6.0157333964601669</v>
      </c>
      <c r="G458" s="99">
        <v>5.4974579260504584</v>
      </c>
      <c r="H458" s="99">
        <v>5.3296249000049425</v>
      </c>
      <c r="I458" s="99">
        <v>5.4528362980163569</v>
      </c>
      <c r="J458" s="99">
        <v>5.4004716190701236</v>
      </c>
      <c r="K458" s="99">
        <v>4.7479125145632928</v>
      </c>
      <c r="L458" s="99">
        <v>5.8213332675612826</v>
      </c>
      <c r="M458" s="99">
        <v>5.391424898912013</v>
      </c>
      <c r="N458" s="99">
        <v>1.6823098084504788</v>
      </c>
      <c r="O458" s="99">
        <v>6.0883363431746131</v>
      </c>
      <c r="P458" s="99">
        <v>5.902580709525088</v>
      </c>
      <c r="Q458" s="99">
        <v>0</v>
      </c>
      <c r="R458" s="99">
        <v>4.8759943279867537</v>
      </c>
      <c r="S458" s="99">
        <v>4.8642141636094491</v>
      </c>
      <c r="T458" s="99">
        <v>5.8821415485313882</v>
      </c>
      <c r="U458" s="99">
        <v>6.1038045123452074</v>
      </c>
      <c r="V458" s="99">
        <v>6.8747281227379817</v>
      </c>
      <c r="W458" s="99">
        <v>6.6480920995583466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5.1930126995008763</v>
      </c>
      <c r="D459" s="110">
        <v>5.7583353304941598</v>
      </c>
      <c r="E459" s="110">
        <v>5.5438545447836605</v>
      </c>
      <c r="F459" s="110">
        <v>5.8535044773826508</v>
      </c>
      <c r="G459" s="110">
        <v>5.6457463962602361</v>
      </c>
      <c r="H459" s="110">
        <v>5.6369135921355449</v>
      </c>
      <c r="I459" s="110">
        <v>5.2840075373116537</v>
      </c>
      <c r="J459" s="110">
        <v>5.1827717525961896</v>
      </c>
      <c r="K459" s="110">
        <v>5.4715397638169296</v>
      </c>
      <c r="L459" s="110">
        <v>5.1044906638952279</v>
      </c>
      <c r="M459" s="110">
        <v>4.7935011753672274</v>
      </c>
      <c r="N459" s="110">
        <v>4.8712885216580233</v>
      </c>
      <c r="O459" s="110">
        <v>5.0902887482745847</v>
      </c>
      <c r="P459" s="110">
        <v>5.1784857257496997</v>
      </c>
      <c r="Q459" s="110">
        <v>0</v>
      </c>
      <c r="R459" s="110">
        <v>5.5448459676632833</v>
      </c>
      <c r="S459" s="110">
        <v>5.5460977808497312</v>
      </c>
      <c r="T459" s="110">
        <v>5.5856984122917028</v>
      </c>
      <c r="U459" s="110">
        <v>5.7974588467054913</v>
      </c>
      <c r="V459" s="110">
        <v>6.7272411209771734</v>
      </c>
      <c r="W459" s="110">
        <v>6.5917768837048945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28.266029367086087</v>
      </c>
      <c r="D461" s="118">
        <f t="shared" si="239"/>
        <v>28.672455673677142</v>
      </c>
      <c r="E461" s="118">
        <f t="shared" si="239"/>
        <v>33.405403732315648</v>
      </c>
      <c r="F461" s="118">
        <f t="shared" si="239"/>
        <v>30.701380074341547</v>
      </c>
      <c r="G461" s="118">
        <f t="shared" si="239"/>
        <v>31.631243444855034</v>
      </c>
      <c r="H461" s="118">
        <f t="shared" si="239"/>
        <v>30.679660986404837</v>
      </c>
      <c r="I461" s="118">
        <f t="shared" si="239"/>
        <v>28.119260544104353</v>
      </c>
      <c r="J461" s="118">
        <f t="shared" si="239"/>
        <v>27.68791704253605</v>
      </c>
      <c r="K461" s="118">
        <f t="shared" si="239"/>
        <v>23.593821916174939</v>
      </c>
      <c r="L461" s="118">
        <f t="shared" si="239"/>
        <v>21.655129925659914</v>
      </c>
      <c r="M461" s="118">
        <f t="shared" si="239"/>
        <v>30.324738842309721</v>
      </c>
      <c r="N461" s="118">
        <f t="shared" si="239"/>
        <v>23.380006507120363</v>
      </c>
      <c r="O461" s="118">
        <f t="shared" si="239"/>
        <v>11.423322930340603</v>
      </c>
      <c r="P461" s="118">
        <f t="shared" si="239"/>
        <v>11.004821718663059</v>
      </c>
      <c r="Q461" s="118">
        <f t="shared" si="239"/>
        <v>0</v>
      </c>
      <c r="R461" s="118">
        <f t="shared" ref="R461:V461" si="240">R462+R465+R467+R476</f>
        <v>14.147986566481658</v>
      </c>
      <c r="S461" s="118">
        <f t="shared" si="240"/>
        <v>14.537891787827693</v>
      </c>
      <c r="T461" s="118">
        <f t="shared" si="240"/>
        <v>12.583420693081083</v>
      </c>
      <c r="U461" s="118">
        <f t="shared" si="240"/>
        <v>13.850316619159974</v>
      </c>
      <c r="V461" s="118">
        <f t="shared" si="240"/>
        <v>15.12609272377091</v>
      </c>
      <c r="W461" s="118">
        <f t="shared" ref="W461" si="241">W462+W465+W467+W476</f>
        <v>13.245448769608712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28.109156809935232</v>
      </c>
      <c r="D462" s="123">
        <f t="shared" si="242"/>
        <v>28.525075910802574</v>
      </c>
      <c r="E462" s="123">
        <f t="shared" si="242"/>
        <v>33.236764431044122</v>
      </c>
      <c r="F462" s="123">
        <f t="shared" si="242"/>
        <v>30.574244328338175</v>
      </c>
      <c r="G462" s="123">
        <f t="shared" si="242"/>
        <v>31.500977291438065</v>
      </c>
      <c r="H462" s="123">
        <f t="shared" si="242"/>
        <v>30.561546626824583</v>
      </c>
      <c r="I462" s="123">
        <f t="shared" si="242"/>
        <v>27.983156500878078</v>
      </c>
      <c r="J462" s="123">
        <f t="shared" si="242"/>
        <v>27.121635474272406</v>
      </c>
      <c r="K462" s="123">
        <f t="shared" si="242"/>
        <v>23.258930173693198</v>
      </c>
      <c r="L462" s="123">
        <f t="shared" si="242"/>
        <v>21.169795544448686</v>
      </c>
      <c r="M462" s="123">
        <f t="shared" si="242"/>
        <v>29.578216302058433</v>
      </c>
      <c r="N462" s="123">
        <f t="shared" si="242"/>
        <v>22.676663616260942</v>
      </c>
      <c r="O462" s="123">
        <f t="shared" si="242"/>
        <v>10.697200284626559</v>
      </c>
      <c r="P462" s="123">
        <f t="shared" si="242"/>
        <v>10.585814755736093</v>
      </c>
      <c r="Q462" s="123">
        <f t="shared" si="242"/>
        <v>0</v>
      </c>
      <c r="R462" s="123">
        <f t="shared" ref="R462:V462" si="243">SUM(R463:R464)</f>
        <v>13.819734136713425</v>
      </c>
      <c r="S462" s="123">
        <f t="shared" si="243"/>
        <v>14.011241043942148</v>
      </c>
      <c r="T462" s="123">
        <f t="shared" si="243"/>
        <v>11.747321798987816</v>
      </c>
      <c r="U462" s="123">
        <f t="shared" si="243"/>
        <v>12.877492607699002</v>
      </c>
      <c r="V462" s="123">
        <f t="shared" si="243"/>
        <v>13.971885826304915</v>
      </c>
      <c r="W462" s="123">
        <f t="shared" ref="W462" si="244">SUM(W463:W464)</f>
        <v>12.071362701479659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28.109156809935232</v>
      </c>
      <c r="D463" s="99">
        <v>28.525075910802574</v>
      </c>
      <c r="E463" s="99">
        <v>33.236764431044122</v>
      </c>
      <c r="F463" s="99">
        <v>30.574244328338175</v>
      </c>
      <c r="G463" s="99">
        <v>31.500977291438065</v>
      </c>
      <c r="H463" s="99">
        <v>30.561546626824583</v>
      </c>
      <c r="I463" s="99">
        <v>27.983156500878078</v>
      </c>
      <c r="J463" s="99">
        <v>27.121635474272406</v>
      </c>
      <c r="K463" s="99">
        <v>23.258930173693198</v>
      </c>
      <c r="L463" s="99">
        <v>21.169795544448686</v>
      </c>
      <c r="M463" s="99">
        <v>29.578216302058433</v>
      </c>
      <c r="N463" s="99">
        <v>22.676663616260942</v>
      </c>
      <c r="O463" s="99">
        <v>10.697200284626559</v>
      </c>
      <c r="P463" s="99">
        <v>10.585814755736093</v>
      </c>
      <c r="Q463" s="99">
        <v>0</v>
      </c>
      <c r="R463" s="99">
        <v>13.819734136713425</v>
      </c>
      <c r="S463" s="99">
        <v>14.011241043942148</v>
      </c>
      <c r="T463" s="99">
        <v>11.747321798987816</v>
      </c>
      <c r="U463" s="99">
        <v>12.877492607699002</v>
      </c>
      <c r="V463" s="99">
        <v>13.971885826304915</v>
      </c>
      <c r="W463" s="99">
        <v>12.071362701479659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9.0556087206842342E-2</v>
      </c>
      <c r="D467" s="123">
        <v>9.7531612770432582E-2</v>
      </c>
      <c r="E467" s="123">
        <v>0.10661180974795842</v>
      </c>
      <c r="F467" s="123">
        <v>5.1615365558413596E-2</v>
      </c>
      <c r="G467" s="123">
        <v>4.4965048533899807E-2</v>
      </c>
      <c r="H467" s="123">
        <v>2.2942461695117131E-2</v>
      </c>
      <c r="I467" s="123">
        <v>3.2065269684508284E-2</v>
      </c>
      <c r="J467" s="123">
        <v>0.47104739310456256</v>
      </c>
      <c r="K467" s="123">
        <v>0.26353506174403368</v>
      </c>
      <c r="L467" s="123">
        <v>0.39818647418096437</v>
      </c>
      <c r="M467" s="123">
        <v>0.64375767395676331</v>
      </c>
      <c r="N467" s="123">
        <v>0.65987587440666595</v>
      </c>
      <c r="O467" s="123">
        <v>0.3941442372427969</v>
      </c>
      <c r="P467" s="123">
        <v>8.2261710963026771E-2</v>
      </c>
      <c r="Q467" s="123">
        <v>0</v>
      </c>
      <c r="R467" s="123">
        <v>0.11711476023329791</v>
      </c>
      <c r="S467" s="123">
        <v>0.20078828345902008</v>
      </c>
      <c r="T467" s="123">
        <v>0.21418201061965386</v>
      </c>
      <c r="U467" s="123">
        <v>0.31091693922656732</v>
      </c>
      <c r="V467" s="123">
        <v>0.3722149349630221</v>
      </c>
      <c r="W467" s="123">
        <v>0.58281650725960676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6.3326336651253392</v>
      </c>
      <c r="D468" s="99">
        <v>6.1151850689287697</v>
      </c>
      <c r="E468" s="99">
        <v>6.2988785318885441</v>
      </c>
      <c r="F468" s="99">
        <v>6.1883584283622302</v>
      </c>
      <c r="G468" s="99">
        <v>5.9008299339903889</v>
      </c>
      <c r="H468" s="99">
        <v>5.7418541633630431</v>
      </c>
      <c r="I468" s="99">
        <v>5.487626619663736</v>
      </c>
      <c r="J468" s="99">
        <v>5.9562427342152775</v>
      </c>
      <c r="K468" s="99">
        <v>6.0725031731692347</v>
      </c>
      <c r="L468" s="99">
        <v>5.6638971118151407</v>
      </c>
      <c r="M468" s="99">
        <v>5.762155666013081</v>
      </c>
      <c r="N468" s="99">
        <v>5.4165849472031802</v>
      </c>
      <c r="O468" s="99">
        <v>4.5637039317647172</v>
      </c>
      <c r="P468" s="99">
        <v>4.5949041409347817</v>
      </c>
      <c r="Q468" s="99">
        <v>0</v>
      </c>
      <c r="R468" s="99">
        <v>4.9090004918239405</v>
      </c>
      <c r="S468" s="99">
        <v>3.9632720003022266</v>
      </c>
      <c r="T468" s="99">
        <v>3.9763553677055219</v>
      </c>
      <c r="U468" s="99">
        <v>4.2666433135473678</v>
      </c>
      <c r="V468" s="99">
        <v>4.0361601680476964</v>
      </c>
      <c r="W468" s="99">
        <v>4.5568764380553253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1.2458630835674345</v>
      </c>
      <c r="D469" s="99">
        <v>0</v>
      </c>
      <c r="E469" s="99">
        <v>1.2330348256800279</v>
      </c>
      <c r="F469" s="99">
        <v>0</v>
      </c>
      <c r="G469" s="99">
        <v>0</v>
      </c>
      <c r="H469" s="99">
        <v>0</v>
      </c>
      <c r="I469" s="99">
        <v>1.1212762648286716</v>
      </c>
      <c r="J469" s="99">
        <v>1.2093246666942963</v>
      </c>
      <c r="K469" s="99">
        <v>1.2320986978519377</v>
      </c>
      <c r="L469" s="99">
        <v>1.1513706091349412</v>
      </c>
      <c r="M469" s="99">
        <v>1.1644440186901275</v>
      </c>
      <c r="N469" s="99">
        <v>0.92154550131406143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0.78540128126588316</v>
      </c>
      <c r="U469" s="99">
        <v>0.83445322999520799</v>
      </c>
      <c r="V469" s="99">
        <v>0.76404124565405429</v>
      </c>
      <c r="W469" s="99">
        <v>0.90816888115217542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1.2458630835674345</v>
      </c>
      <c r="D470" s="102">
        <v>0</v>
      </c>
      <c r="E470" s="102">
        <v>1.2330348256800279</v>
      </c>
      <c r="F470" s="102">
        <v>0</v>
      </c>
      <c r="G470" s="102">
        <v>0</v>
      </c>
      <c r="H470" s="102">
        <v>0</v>
      </c>
      <c r="I470" s="102">
        <v>1.1212762648286716</v>
      </c>
      <c r="J470" s="102">
        <v>1.2093246666942963</v>
      </c>
      <c r="K470" s="102">
        <v>1.2320986978519377</v>
      </c>
      <c r="L470" s="102">
        <v>1.1513706091349412</v>
      </c>
      <c r="M470" s="102">
        <v>1.1644440186901275</v>
      </c>
      <c r="N470" s="102">
        <v>0.92154550131406143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0.78540128126588316</v>
      </c>
      <c r="U470" s="102">
        <v>0.83445322999520799</v>
      </c>
      <c r="V470" s="102">
        <v>0.76404124565405429</v>
      </c>
      <c r="W470" s="102">
        <v>0.90816888115217542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6.6316469944014328E-2</v>
      </c>
      <c r="D476" s="123">
        <v>4.9848150104135978E-2</v>
      </c>
      <c r="E476" s="123">
        <v>6.2027491523566465E-2</v>
      </c>
      <c r="F476" s="123">
        <v>7.55203804449604E-2</v>
      </c>
      <c r="G476" s="123">
        <v>8.5301104883068163E-2</v>
      </c>
      <c r="H476" s="123">
        <v>9.5171897885137247E-2</v>
      </c>
      <c r="I476" s="123">
        <v>0.10403877354176513</v>
      </c>
      <c r="J476" s="123">
        <v>9.5234175159082418E-2</v>
      </c>
      <c r="K476" s="123">
        <v>7.1356680737706291E-2</v>
      </c>
      <c r="L476" s="123">
        <v>8.7147907030263289E-2</v>
      </c>
      <c r="M476" s="123">
        <v>0.10276486629452634</v>
      </c>
      <c r="N476" s="123">
        <v>4.3467016452756128E-2</v>
      </c>
      <c r="O476" s="123">
        <v>0.33197840847124693</v>
      </c>
      <c r="P476" s="123">
        <v>0.33674525196393912</v>
      </c>
      <c r="Q476" s="123">
        <v>0</v>
      </c>
      <c r="R476" s="123">
        <v>0.21113766953493526</v>
      </c>
      <c r="S476" s="123">
        <v>0.32586246042652484</v>
      </c>
      <c r="T476" s="123">
        <v>0.62191688347361318</v>
      </c>
      <c r="U476" s="123">
        <v>0.66190707223440515</v>
      </c>
      <c r="V476" s="123">
        <v>0.78199196250297232</v>
      </c>
      <c r="W476" s="123">
        <v>0.59126956086944715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2.0655552960964543</v>
      </c>
      <c r="D477" s="99">
        <v>2.1411875127591968</v>
      </c>
      <c r="E477" s="99">
        <v>2.0517096554205683</v>
      </c>
      <c r="F477" s="99">
        <v>2.3050158891027532</v>
      </c>
      <c r="G477" s="99">
        <v>2.1037805559879206</v>
      </c>
      <c r="H477" s="99">
        <v>2.0370213192504507</v>
      </c>
      <c r="I477" s="99">
        <v>2.081567644237905</v>
      </c>
      <c r="J477" s="99">
        <v>2.0591304431784478</v>
      </c>
      <c r="K477" s="99">
        <v>1.8082530741877003</v>
      </c>
      <c r="L477" s="99">
        <v>2.2146488905054187</v>
      </c>
      <c r="M477" s="99">
        <v>2.0498924416183746</v>
      </c>
      <c r="N477" s="99">
        <v>0.63963687252678003</v>
      </c>
      <c r="O477" s="99">
        <v>2.3148675695033121</v>
      </c>
      <c r="P477" s="99">
        <v>2.2442407729614486</v>
      </c>
      <c r="Q477" s="99">
        <v>0</v>
      </c>
      <c r="R477" s="99">
        <v>1.8470716229012241</v>
      </c>
      <c r="S477" s="99">
        <v>1.8315476301138678</v>
      </c>
      <c r="T477" s="99">
        <v>2.1994288528740702</v>
      </c>
      <c r="U477" s="99">
        <v>2.2659893842855716</v>
      </c>
      <c r="V477" s="99">
        <v>2.5353069417072756</v>
      </c>
      <c r="W477" s="99">
        <v>2.4368020740011982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6495</v>
      </c>
      <c r="C5" s="120">
        <v>7775</v>
      </c>
      <c r="D5" s="120">
        <v>15299</v>
      </c>
      <c r="E5" s="120">
        <v>29609</v>
      </c>
      <c r="F5" s="120">
        <v>58390</v>
      </c>
      <c r="G5" s="120">
        <v>104300</v>
      </c>
      <c r="H5" s="120">
        <v>164517</v>
      </c>
      <c r="I5" s="120">
        <v>227908</v>
      </c>
      <c r="J5" s="120">
        <v>289861</v>
      </c>
      <c r="K5" s="120">
        <v>352386</v>
      </c>
      <c r="L5" s="120">
        <v>388590</v>
      </c>
      <c r="M5" s="120">
        <v>414559</v>
      </c>
      <c r="N5" s="120">
        <v>426228</v>
      </c>
      <c r="O5" s="120">
        <v>457353</v>
      </c>
      <c r="P5" s="120">
        <v>484620</v>
      </c>
      <c r="Q5" s="120">
        <v>531234</v>
      </c>
      <c r="R5" s="120">
        <v>557597</v>
      </c>
      <c r="S5" s="120">
        <v>600864</v>
      </c>
      <c r="T5" s="120">
        <v>649897</v>
      </c>
      <c r="U5" s="120">
        <v>719369</v>
      </c>
      <c r="V5" s="120">
        <v>792543</v>
      </c>
      <c r="W5" s="120">
        <v>854623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6495</v>
      </c>
      <c r="C7" s="52">
        <v>7775</v>
      </c>
      <c r="D7" s="52">
        <v>15299</v>
      </c>
      <c r="E7" s="52">
        <v>29609</v>
      </c>
      <c r="F7" s="52">
        <v>58390</v>
      </c>
      <c r="G7" s="52">
        <v>104300</v>
      </c>
      <c r="H7" s="52">
        <v>164517</v>
      </c>
      <c r="I7" s="52">
        <v>227908</v>
      </c>
      <c r="J7" s="52">
        <v>289861</v>
      </c>
      <c r="K7" s="52">
        <v>352386</v>
      </c>
      <c r="L7" s="52">
        <v>388590</v>
      </c>
      <c r="M7" s="52">
        <v>414559</v>
      </c>
      <c r="N7" s="52">
        <v>426228</v>
      </c>
      <c r="O7" s="52">
        <v>457353</v>
      </c>
      <c r="P7" s="52">
        <v>484620</v>
      </c>
      <c r="Q7" s="52">
        <v>531234</v>
      </c>
      <c r="R7" s="52">
        <v>557597</v>
      </c>
      <c r="S7" s="52">
        <v>600864</v>
      </c>
      <c r="T7" s="52">
        <v>649897</v>
      </c>
      <c r="U7" s="52">
        <v>719369</v>
      </c>
      <c r="V7" s="52">
        <v>792543</v>
      </c>
      <c r="W7" s="52">
        <v>854623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983</v>
      </c>
      <c r="C9" s="52">
        <v>1125</v>
      </c>
      <c r="D9" s="52">
        <v>1560</v>
      </c>
      <c r="E9" s="52">
        <v>3635</v>
      </c>
      <c r="F9" s="52">
        <v>10201</v>
      </c>
      <c r="G9" s="52">
        <v>23465</v>
      </c>
      <c r="H9" s="52">
        <v>44056</v>
      </c>
      <c r="I9" s="52">
        <v>59605</v>
      </c>
      <c r="J9" s="52">
        <v>74607</v>
      </c>
      <c r="K9" s="52">
        <v>96529</v>
      </c>
      <c r="L9" s="52">
        <v>117250</v>
      </c>
      <c r="M9" s="52">
        <v>124529</v>
      </c>
      <c r="N9" s="52">
        <v>126471</v>
      </c>
      <c r="O9" s="52">
        <v>126126</v>
      </c>
      <c r="P9" s="52">
        <v>125455</v>
      </c>
      <c r="Q9" s="52">
        <v>137680</v>
      </c>
      <c r="R9" s="52">
        <v>161283</v>
      </c>
      <c r="S9" s="52">
        <v>179339</v>
      </c>
      <c r="T9" s="52">
        <v>200405</v>
      </c>
      <c r="U9" s="52">
        <v>227938</v>
      </c>
      <c r="V9" s="52">
        <v>264042</v>
      </c>
      <c r="W9" s="52">
        <v>299351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649</v>
      </c>
      <c r="C11" s="52">
        <v>777</v>
      </c>
      <c r="D11" s="52">
        <v>1516</v>
      </c>
      <c r="E11" s="52">
        <v>2906</v>
      </c>
      <c r="F11" s="52">
        <v>5692</v>
      </c>
      <c r="G11" s="52">
        <v>10170</v>
      </c>
      <c r="H11" s="52">
        <v>16055</v>
      </c>
      <c r="I11" s="52">
        <v>22244</v>
      </c>
      <c r="J11" s="52">
        <v>28185</v>
      </c>
      <c r="K11" s="52">
        <v>34030</v>
      </c>
      <c r="L11" s="52">
        <v>38188</v>
      </c>
      <c r="M11" s="52">
        <v>42418</v>
      </c>
      <c r="N11" s="52">
        <v>46925</v>
      </c>
      <c r="O11" s="52">
        <v>53059</v>
      </c>
      <c r="P11" s="52">
        <v>57324</v>
      </c>
      <c r="Q11" s="52">
        <v>63705</v>
      </c>
      <c r="R11" s="52">
        <v>69388</v>
      </c>
      <c r="S11" s="52">
        <v>78889</v>
      </c>
      <c r="T11" s="52">
        <v>85303</v>
      </c>
      <c r="U11" s="52">
        <v>89034</v>
      </c>
      <c r="V11" s="52">
        <v>90500</v>
      </c>
      <c r="W11" s="52">
        <v>90091</v>
      </c>
      <c r="DA11" s="63" t="s">
        <v>1086</v>
      </c>
    </row>
    <row r="12" spans="1:105" ht="12" customHeight="1" x14ac:dyDescent="0.25">
      <c r="A12" s="97" t="s">
        <v>133</v>
      </c>
      <c r="B12" s="52">
        <v>9</v>
      </c>
      <c r="C12" s="52">
        <v>9</v>
      </c>
      <c r="D12" s="52">
        <v>14</v>
      </c>
      <c r="E12" s="52">
        <v>30</v>
      </c>
      <c r="F12" s="52">
        <v>52</v>
      </c>
      <c r="G12" s="52">
        <v>106</v>
      </c>
      <c r="H12" s="52">
        <v>207</v>
      </c>
      <c r="I12" s="52">
        <v>321</v>
      </c>
      <c r="J12" s="52">
        <v>446</v>
      </c>
      <c r="K12" s="52">
        <v>601</v>
      </c>
      <c r="L12" s="52">
        <v>666</v>
      </c>
      <c r="M12" s="52">
        <v>698</v>
      </c>
      <c r="N12" s="52">
        <v>822</v>
      </c>
      <c r="O12" s="52">
        <v>926</v>
      </c>
      <c r="P12" s="52">
        <v>913</v>
      </c>
      <c r="Q12" s="52">
        <v>1139</v>
      </c>
      <c r="R12" s="52">
        <v>1096</v>
      </c>
      <c r="S12" s="52">
        <v>1466</v>
      </c>
      <c r="T12" s="52">
        <v>1770</v>
      </c>
      <c r="U12" s="52">
        <v>1874</v>
      </c>
      <c r="V12" s="52">
        <v>2001</v>
      </c>
      <c r="W12" s="52">
        <v>1854</v>
      </c>
      <c r="DA12" s="63" t="s">
        <v>1087</v>
      </c>
    </row>
    <row r="13" spans="1:105" ht="12" customHeight="1" x14ac:dyDescent="0.25">
      <c r="A13" s="97" t="s">
        <v>122</v>
      </c>
      <c r="B13" s="52">
        <v>2076</v>
      </c>
      <c r="C13" s="52">
        <v>2399</v>
      </c>
      <c r="D13" s="52">
        <v>5383</v>
      </c>
      <c r="E13" s="52">
        <v>9452</v>
      </c>
      <c r="F13" s="52">
        <v>21615</v>
      </c>
      <c r="G13" s="52">
        <v>36948</v>
      </c>
      <c r="H13" s="52">
        <v>54972</v>
      </c>
      <c r="I13" s="52">
        <v>55358</v>
      </c>
      <c r="J13" s="52">
        <v>57642</v>
      </c>
      <c r="K13" s="52">
        <v>76116</v>
      </c>
      <c r="L13" s="52">
        <v>84366</v>
      </c>
      <c r="M13" s="52">
        <v>94440</v>
      </c>
      <c r="N13" s="52">
        <v>99445</v>
      </c>
      <c r="O13" s="52">
        <v>113562</v>
      </c>
      <c r="P13" s="52">
        <v>122742</v>
      </c>
      <c r="Q13" s="52">
        <v>120896</v>
      </c>
      <c r="R13" s="52">
        <v>121216</v>
      </c>
      <c r="S13" s="52">
        <v>122556</v>
      </c>
      <c r="T13" s="52">
        <v>115823</v>
      </c>
      <c r="U13" s="52">
        <v>132150</v>
      </c>
      <c r="V13" s="52">
        <v>146899</v>
      </c>
      <c r="W13" s="52">
        <v>184135</v>
      </c>
      <c r="DA13" s="63" t="s">
        <v>1088</v>
      </c>
    </row>
    <row r="14" spans="1:105" ht="12" customHeight="1" x14ac:dyDescent="0.25">
      <c r="A14" s="97" t="s">
        <v>121</v>
      </c>
      <c r="B14" s="52">
        <v>3761</v>
      </c>
      <c r="C14" s="52">
        <v>4590</v>
      </c>
      <c r="D14" s="52">
        <v>8386</v>
      </c>
      <c r="E14" s="52">
        <v>17221</v>
      </c>
      <c r="F14" s="52">
        <v>31031</v>
      </c>
      <c r="G14" s="52">
        <v>57076</v>
      </c>
      <c r="H14" s="52">
        <v>93283</v>
      </c>
      <c r="I14" s="52">
        <v>149985</v>
      </c>
      <c r="J14" s="52">
        <v>203588</v>
      </c>
      <c r="K14" s="52">
        <v>241639</v>
      </c>
      <c r="L14" s="52">
        <v>265370</v>
      </c>
      <c r="M14" s="52">
        <v>277003</v>
      </c>
      <c r="N14" s="52">
        <v>279036</v>
      </c>
      <c r="O14" s="52">
        <v>289806</v>
      </c>
      <c r="P14" s="52">
        <v>303641</v>
      </c>
      <c r="Q14" s="52">
        <v>345494</v>
      </c>
      <c r="R14" s="52">
        <v>365897</v>
      </c>
      <c r="S14" s="52">
        <v>397953</v>
      </c>
      <c r="T14" s="52">
        <v>447001</v>
      </c>
      <c r="U14" s="52">
        <v>496311</v>
      </c>
      <c r="V14" s="52">
        <v>553143</v>
      </c>
      <c r="W14" s="52">
        <v>578543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154</v>
      </c>
      <c r="C16" s="52">
        <v>183</v>
      </c>
      <c r="D16" s="52">
        <v>351</v>
      </c>
      <c r="E16" s="52">
        <v>666</v>
      </c>
      <c r="F16" s="52">
        <v>1287</v>
      </c>
      <c r="G16" s="52">
        <v>2308</v>
      </c>
      <c r="H16" s="52">
        <v>3672</v>
      </c>
      <c r="I16" s="52">
        <v>5103</v>
      </c>
      <c r="J16" s="52">
        <v>6442</v>
      </c>
      <c r="K16" s="52">
        <v>7711</v>
      </c>
      <c r="L16" s="52">
        <v>8635</v>
      </c>
      <c r="M16" s="52">
        <v>9409</v>
      </c>
      <c r="N16" s="52">
        <v>10166</v>
      </c>
      <c r="O16" s="52">
        <v>11125</v>
      </c>
      <c r="P16" s="52">
        <v>12604</v>
      </c>
      <c r="Q16" s="52">
        <v>15189</v>
      </c>
      <c r="R16" s="52">
        <v>18848</v>
      </c>
      <c r="S16" s="52">
        <v>21804</v>
      </c>
      <c r="T16" s="52">
        <v>24146</v>
      </c>
      <c r="U16" s="52">
        <v>26023</v>
      </c>
      <c r="V16" s="52">
        <v>26454</v>
      </c>
      <c r="W16" s="52">
        <v>26618</v>
      </c>
      <c r="DA16" s="63" t="s">
        <v>1090</v>
      </c>
    </row>
    <row r="17" spans="1:105" ht="12" customHeight="1" x14ac:dyDescent="0.25">
      <c r="A17" s="109" t="s">
        <v>120</v>
      </c>
      <c r="B17" s="36">
        <v>6341</v>
      </c>
      <c r="C17" s="36">
        <v>7592</v>
      </c>
      <c r="D17" s="36">
        <v>14948</v>
      </c>
      <c r="E17" s="36">
        <v>28943</v>
      </c>
      <c r="F17" s="36">
        <v>57103</v>
      </c>
      <c r="G17" s="36">
        <v>101992</v>
      </c>
      <c r="H17" s="36">
        <v>160845</v>
      </c>
      <c r="I17" s="36">
        <v>222805</v>
      </c>
      <c r="J17" s="36">
        <v>283419</v>
      </c>
      <c r="K17" s="36">
        <v>344675</v>
      </c>
      <c r="L17" s="36">
        <v>379955</v>
      </c>
      <c r="M17" s="36">
        <v>405150</v>
      </c>
      <c r="N17" s="36">
        <v>416062</v>
      </c>
      <c r="O17" s="36">
        <v>446228</v>
      </c>
      <c r="P17" s="36">
        <v>472016</v>
      </c>
      <c r="Q17" s="36">
        <v>516045</v>
      </c>
      <c r="R17" s="36">
        <v>538749</v>
      </c>
      <c r="S17" s="36">
        <v>579060</v>
      </c>
      <c r="T17" s="36">
        <v>625751</v>
      </c>
      <c r="U17" s="36">
        <v>693346</v>
      </c>
      <c r="V17" s="36">
        <v>766089</v>
      </c>
      <c r="W17" s="36">
        <v>828005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507</v>
      </c>
      <c r="D21" s="52">
        <v>508</v>
      </c>
      <c r="E21" s="52">
        <v>512</v>
      </c>
      <c r="F21" s="52">
        <v>533</v>
      </c>
      <c r="G21" s="52">
        <v>594</v>
      </c>
      <c r="H21" s="52">
        <v>736</v>
      </c>
      <c r="I21" s="52">
        <v>1030</v>
      </c>
      <c r="J21" s="52">
        <v>1564</v>
      </c>
      <c r="K21" s="52">
        <v>2421</v>
      </c>
      <c r="L21" s="52">
        <v>3714</v>
      </c>
      <c r="M21" s="52">
        <v>5508</v>
      </c>
      <c r="N21" s="52">
        <v>7881</v>
      </c>
      <c r="O21" s="52">
        <v>10782</v>
      </c>
      <c r="P21" s="52">
        <v>14021</v>
      </c>
      <c r="Q21" s="52">
        <v>18396</v>
      </c>
      <c r="R21" s="52">
        <v>23527</v>
      </c>
      <c r="S21" s="52">
        <v>29559</v>
      </c>
      <c r="T21" s="52">
        <v>36154</v>
      </c>
      <c r="U21" s="52">
        <v>42516</v>
      </c>
      <c r="V21" s="52">
        <v>48508</v>
      </c>
      <c r="W21" s="52">
        <v>52564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154</v>
      </c>
      <c r="D23" s="52">
        <v>153</v>
      </c>
      <c r="E23" s="52">
        <v>159</v>
      </c>
      <c r="F23" s="52">
        <v>177</v>
      </c>
      <c r="G23" s="52">
        <v>241</v>
      </c>
      <c r="H23" s="52">
        <v>433</v>
      </c>
      <c r="I23" s="52">
        <v>3159</v>
      </c>
      <c r="J23" s="52">
        <v>2312</v>
      </c>
      <c r="K23" s="52">
        <v>1936</v>
      </c>
      <c r="L23" s="52">
        <v>4931</v>
      </c>
      <c r="M23" s="52">
        <v>10111</v>
      </c>
      <c r="N23" s="52">
        <v>13811</v>
      </c>
      <c r="O23" s="52">
        <v>17874</v>
      </c>
      <c r="P23" s="52">
        <v>20771</v>
      </c>
      <c r="Q23" s="52">
        <v>19708</v>
      </c>
      <c r="R23" s="52">
        <v>20174</v>
      </c>
      <c r="S23" s="52">
        <v>22594</v>
      </c>
      <c r="T23" s="52">
        <v>22272</v>
      </c>
      <c r="U23" s="52">
        <v>23218</v>
      </c>
      <c r="V23" s="52">
        <v>25685</v>
      </c>
      <c r="W23" s="52">
        <v>29970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51</v>
      </c>
      <c r="D25" s="52">
        <v>50</v>
      </c>
      <c r="E25" s="52">
        <v>51</v>
      </c>
      <c r="F25" s="52">
        <v>54</v>
      </c>
      <c r="G25" s="52">
        <v>57</v>
      </c>
      <c r="H25" s="52">
        <v>74</v>
      </c>
      <c r="I25" s="52">
        <v>98</v>
      </c>
      <c r="J25" s="52">
        <v>299</v>
      </c>
      <c r="K25" s="52">
        <v>373</v>
      </c>
      <c r="L25" s="52">
        <v>546</v>
      </c>
      <c r="M25" s="52">
        <v>796</v>
      </c>
      <c r="N25" s="52">
        <v>1142</v>
      </c>
      <c r="O25" s="52">
        <v>1569</v>
      </c>
      <c r="P25" s="52">
        <v>1827</v>
      </c>
      <c r="Q25" s="52">
        <v>2391</v>
      </c>
      <c r="R25" s="52">
        <v>2937</v>
      </c>
      <c r="S25" s="52">
        <v>3632</v>
      </c>
      <c r="T25" s="52">
        <v>4603</v>
      </c>
      <c r="U25" s="52">
        <v>5585</v>
      </c>
      <c r="V25" s="52">
        <v>7111</v>
      </c>
      <c r="W25" s="52">
        <v>8422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1</v>
      </c>
      <c r="D26" s="52">
        <v>0</v>
      </c>
      <c r="E26" s="52">
        <v>1</v>
      </c>
      <c r="F26" s="52">
        <v>1</v>
      </c>
      <c r="G26" s="52">
        <v>1</v>
      </c>
      <c r="H26" s="52">
        <v>0</v>
      </c>
      <c r="I26" s="52">
        <v>1</v>
      </c>
      <c r="J26" s="52">
        <v>1</v>
      </c>
      <c r="K26" s="52">
        <v>1</v>
      </c>
      <c r="L26" s="52">
        <v>5</v>
      </c>
      <c r="M26" s="52">
        <v>13</v>
      </c>
      <c r="N26" s="52">
        <v>13</v>
      </c>
      <c r="O26" s="52">
        <v>11</v>
      </c>
      <c r="P26" s="52">
        <v>19</v>
      </c>
      <c r="Q26" s="52">
        <v>36</v>
      </c>
      <c r="R26" s="52">
        <v>43</v>
      </c>
      <c r="S26" s="52">
        <v>59</v>
      </c>
      <c r="T26" s="52">
        <v>70</v>
      </c>
      <c r="U26" s="52">
        <v>105</v>
      </c>
      <c r="V26" s="52">
        <v>130</v>
      </c>
      <c r="W26" s="52">
        <v>147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324</v>
      </c>
      <c r="D27" s="52">
        <v>326</v>
      </c>
      <c r="E27" s="52">
        <v>340</v>
      </c>
      <c r="F27" s="52">
        <v>401</v>
      </c>
      <c r="G27" s="52">
        <v>579</v>
      </c>
      <c r="H27" s="52">
        <v>1006</v>
      </c>
      <c r="I27" s="52">
        <v>1679</v>
      </c>
      <c r="J27" s="52">
        <v>3080</v>
      </c>
      <c r="K27" s="52">
        <v>5226</v>
      </c>
      <c r="L27" s="52">
        <v>7906</v>
      </c>
      <c r="M27" s="52">
        <v>10425</v>
      </c>
      <c r="N27" s="52">
        <v>13397</v>
      </c>
      <c r="O27" s="52">
        <v>13905</v>
      </c>
      <c r="P27" s="52">
        <v>13296</v>
      </c>
      <c r="Q27" s="52">
        <v>11356</v>
      </c>
      <c r="R27" s="52">
        <v>16036</v>
      </c>
      <c r="S27" s="52">
        <v>20627</v>
      </c>
      <c r="T27" s="52">
        <v>18949</v>
      </c>
      <c r="U27" s="52">
        <v>20298</v>
      </c>
      <c r="V27" s="52">
        <v>20193</v>
      </c>
      <c r="W27" s="52">
        <v>20924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588</v>
      </c>
      <c r="D28" s="52">
        <v>590</v>
      </c>
      <c r="E28" s="52">
        <v>615</v>
      </c>
      <c r="F28" s="52">
        <v>719</v>
      </c>
      <c r="G28" s="52">
        <v>1009</v>
      </c>
      <c r="H28" s="52">
        <v>1676</v>
      </c>
      <c r="I28" s="52">
        <v>2674</v>
      </c>
      <c r="J28" s="52">
        <v>5024</v>
      </c>
      <c r="K28" s="52">
        <v>9277</v>
      </c>
      <c r="L28" s="52">
        <v>15502</v>
      </c>
      <c r="M28" s="52">
        <v>23413</v>
      </c>
      <c r="N28" s="52">
        <v>32284</v>
      </c>
      <c r="O28" s="52">
        <v>41917</v>
      </c>
      <c r="P28" s="52">
        <v>48911</v>
      </c>
      <c r="Q28" s="52">
        <v>53100</v>
      </c>
      <c r="R28" s="52">
        <v>48933</v>
      </c>
      <c r="S28" s="52">
        <v>44150</v>
      </c>
      <c r="T28" s="52">
        <v>43531</v>
      </c>
      <c r="U28" s="52">
        <v>47346</v>
      </c>
      <c r="V28" s="52">
        <v>55601</v>
      </c>
      <c r="W28" s="52">
        <v>67920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24</v>
      </c>
      <c r="D30" s="52">
        <v>24</v>
      </c>
      <c r="E30" s="52">
        <v>25</v>
      </c>
      <c r="F30" s="52">
        <v>28</v>
      </c>
      <c r="G30" s="52">
        <v>40</v>
      </c>
      <c r="H30" s="52">
        <v>67</v>
      </c>
      <c r="I30" s="52">
        <v>106</v>
      </c>
      <c r="J30" s="52">
        <v>213</v>
      </c>
      <c r="K30" s="52">
        <v>350</v>
      </c>
      <c r="L30" s="52">
        <v>579</v>
      </c>
      <c r="M30" s="52">
        <v>827</v>
      </c>
      <c r="N30" s="52">
        <v>1128</v>
      </c>
      <c r="O30" s="52">
        <v>1373</v>
      </c>
      <c r="P30" s="52">
        <v>1521</v>
      </c>
      <c r="Q30" s="52">
        <v>1610</v>
      </c>
      <c r="R30" s="52">
        <v>1652</v>
      </c>
      <c r="S30" s="52">
        <v>1807</v>
      </c>
      <c r="T30" s="52">
        <v>2070</v>
      </c>
      <c r="U30" s="52">
        <v>2493</v>
      </c>
      <c r="V30" s="52">
        <v>3139</v>
      </c>
      <c r="W30" s="52">
        <v>3799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991</v>
      </c>
      <c r="D31" s="36">
        <v>995</v>
      </c>
      <c r="E31" s="36">
        <v>1037</v>
      </c>
      <c r="F31" s="36">
        <v>1219</v>
      </c>
      <c r="G31" s="36">
        <v>1723</v>
      </c>
      <c r="H31" s="36">
        <v>2913</v>
      </c>
      <c r="I31" s="36">
        <v>4721</v>
      </c>
      <c r="J31" s="36">
        <v>8808</v>
      </c>
      <c r="K31" s="36">
        <v>15683</v>
      </c>
      <c r="L31" s="36">
        <v>25331</v>
      </c>
      <c r="M31" s="36">
        <v>36635</v>
      </c>
      <c r="N31" s="36">
        <v>49358</v>
      </c>
      <c r="O31" s="36">
        <v>60163</v>
      </c>
      <c r="P31" s="36">
        <v>66642</v>
      </c>
      <c r="Q31" s="36">
        <v>69105</v>
      </c>
      <c r="R31" s="36">
        <v>69977</v>
      </c>
      <c r="S31" s="36">
        <v>70664</v>
      </c>
      <c r="T31" s="36">
        <v>69721</v>
      </c>
      <c r="U31" s="36">
        <v>76249</v>
      </c>
      <c r="V31" s="36">
        <v>85934</v>
      </c>
      <c r="W31" s="36">
        <v>100462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1787</v>
      </c>
      <c r="D35" s="52">
        <v>8032</v>
      </c>
      <c r="E35" s="52">
        <v>14822</v>
      </c>
      <c r="F35" s="52">
        <v>29314</v>
      </c>
      <c r="G35" s="52">
        <v>46504</v>
      </c>
      <c r="H35" s="52">
        <v>60953</v>
      </c>
      <c r="I35" s="52">
        <v>64421</v>
      </c>
      <c r="J35" s="52">
        <v>63517</v>
      </c>
      <c r="K35" s="52">
        <v>64946</v>
      </c>
      <c r="L35" s="52">
        <v>39918</v>
      </c>
      <c r="M35" s="52">
        <v>31477</v>
      </c>
      <c r="N35" s="52">
        <v>19550</v>
      </c>
      <c r="O35" s="52">
        <v>41907</v>
      </c>
      <c r="P35" s="52">
        <v>41288</v>
      </c>
      <c r="Q35" s="52">
        <v>65010</v>
      </c>
      <c r="R35" s="52">
        <v>49890</v>
      </c>
      <c r="S35" s="52">
        <v>72826</v>
      </c>
      <c r="T35" s="52">
        <v>85187</v>
      </c>
      <c r="U35" s="52">
        <v>111988</v>
      </c>
      <c r="V35" s="52">
        <v>121682</v>
      </c>
      <c r="W35" s="52">
        <v>114644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296</v>
      </c>
      <c r="D37" s="52">
        <v>588</v>
      </c>
      <c r="E37" s="52">
        <v>2234</v>
      </c>
      <c r="F37" s="52">
        <v>6743</v>
      </c>
      <c r="G37" s="52">
        <v>13505</v>
      </c>
      <c r="H37" s="52">
        <v>21024</v>
      </c>
      <c r="I37" s="52">
        <v>18708</v>
      </c>
      <c r="J37" s="52">
        <v>17314</v>
      </c>
      <c r="K37" s="52">
        <v>23858</v>
      </c>
      <c r="L37" s="52">
        <v>25652</v>
      </c>
      <c r="M37" s="52">
        <v>17390</v>
      </c>
      <c r="N37" s="52">
        <v>15753</v>
      </c>
      <c r="O37" s="52">
        <v>17529</v>
      </c>
      <c r="P37" s="52">
        <v>20100</v>
      </c>
      <c r="Q37" s="52">
        <v>31933</v>
      </c>
      <c r="R37" s="52">
        <v>43777</v>
      </c>
      <c r="S37" s="52">
        <v>40650</v>
      </c>
      <c r="T37" s="52">
        <v>43338</v>
      </c>
      <c r="U37" s="52">
        <v>50751</v>
      </c>
      <c r="V37" s="52">
        <v>61789</v>
      </c>
      <c r="W37" s="52">
        <v>65279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179</v>
      </c>
      <c r="D39" s="52">
        <v>789</v>
      </c>
      <c r="E39" s="52">
        <v>1441</v>
      </c>
      <c r="F39" s="52">
        <v>2840</v>
      </c>
      <c r="G39" s="52">
        <v>4535</v>
      </c>
      <c r="H39" s="52">
        <v>5959</v>
      </c>
      <c r="I39" s="52">
        <v>6287</v>
      </c>
      <c r="J39" s="52">
        <v>6240</v>
      </c>
      <c r="K39" s="52">
        <v>6218</v>
      </c>
      <c r="L39" s="52">
        <v>4704</v>
      </c>
      <c r="M39" s="52">
        <v>5026</v>
      </c>
      <c r="N39" s="52">
        <v>5649</v>
      </c>
      <c r="O39" s="52">
        <v>7703</v>
      </c>
      <c r="P39" s="52">
        <v>6092</v>
      </c>
      <c r="Q39" s="52">
        <v>8772</v>
      </c>
      <c r="R39" s="52">
        <v>8620</v>
      </c>
      <c r="S39" s="52">
        <v>13133</v>
      </c>
      <c r="T39" s="52">
        <v>11017</v>
      </c>
      <c r="U39" s="52">
        <v>9316</v>
      </c>
      <c r="V39" s="52">
        <v>8577</v>
      </c>
      <c r="W39" s="52">
        <v>8013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1</v>
      </c>
      <c r="D40" s="52">
        <v>5</v>
      </c>
      <c r="E40" s="52">
        <v>17</v>
      </c>
      <c r="F40" s="52">
        <v>23</v>
      </c>
      <c r="G40" s="52">
        <v>55</v>
      </c>
      <c r="H40" s="52">
        <v>101</v>
      </c>
      <c r="I40" s="52">
        <v>115</v>
      </c>
      <c r="J40" s="52">
        <v>126</v>
      </c>
      <c r="K40" s="52">
        <v>156</v>
      </c>
      <c r="L40" s="52">
        <v>70</v>
      </c>
      <c r="M40" s="52">
        <v>45</v>
      </c>
      <c r="N40" s="52">
        <v>137</v>
      </c>
      <c r="O40" s="52">
        <v>115</v>
      </c>
      <c r="P40" s="52">
        <v>6</v>
      </c>
      <c r="Q40" s="52">
        <v>262</v>
      </c>
      <c r="R40" s="52">
        <v>0</v>
      </c>
      <c r="S40" s="52">
        <v>429</v>
      </c>
      <c r="T40" s="52">
        <v>374</v>
      </c>
      <c r="U40" s="52">
        <v>209</v>
      </c>
      <c r="V40" s="52">
        <v>257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647</v>
      </c>
      <c r="D41" s="52">
        <v>3310</v>
      </c>
      <c r="E41" s="52">
        <v>4409</v>
      </c>
      <c r="F41" s="52">
        <v>12564</v>
      </c>
      <c r="G41" s="52">
        <v>15912</v>
      </c>
      <c r="H41" s="52">
        <v>19030</v>
      </c>
      <c r="I41" s="52">
        <v>2065</v>
      </c>
      <c r="J41" s="52">
        <v>5364</v>
      </c>
      <c r="K41" s="52">
        <v>23700</v>
      </c>
      <c r="L41" s="52">
        <v>16156</v>
      </c>
      <c r="M41" s="52">
        <v>20499</v>
      </c>
      <c r="N41" s="52">
        <v>18402</v>
      </c>
      <c r="O41" s="52">
        <v>28022</v>
      </c>
      <c r="P41" s="52">
        <v>22476</v>
      </c>
      <c r="Q41" s="52">
        <v>9510</v>
      </c>
      <c r="R41" s="52">
        <v>16356</v>
      </c>
      <c r="S41" s="52">
        <v>21967</v>
      </c>
      <c r="T41" s="52">
        <v>12216</v>
      </c>
      <c r="U41" s="52">
        <v>36625</v>
      </c>
      <c r="V41" s="52">
        <v>34942</v>
      </c>
      <c r="W41" s="52">
        <v>58160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1417</v>
      </c>
      <c r="D42" s="52">
        <v>4386</v>
      </c>
      <c r="E42" s="52">
        <v>9450</v>
      </c>
      <c r="F42" s="52">
        <v>14529</v>
      </c>
      <c r="G42" s="52">
        <v>27054</v>
      </c>
      <c r="H42" s="52">
        <v>37883</v>
      </c>
      <c r="I42" s="52">
        <v>59376</v>
      </c>
      <c r="J42" s="52">
        <v>58627</v>
      </c>
      <c r="K42" s="52">
        <v>47328</v>
      </c>
      <c r="L42" s="52">
        <v>39233</v>
      </c>
      <c r="M42" s="52">
        <v>35046</v>
      </c>
      <c r="N42" s="52">
        <v>34317</v>
      </c>
      <c r="O42" s="52">
        <v>52687</v>
      </c>
      <c r="P42" s="52">
        <v>62746</v>
      </c>
      <c r="Q42" s="52">
        <v>94953</v>
      </c>
      <c r="R42" s="52">
        <v>69336</v>
      </c>
      <c r="S42" s="52">
        <v>76206</v>
      </c>
      <c r="T42" s="52">
        <v>92579</v>
      </c>
      <c r="U42" s="52">
        <v>96656</v>
      </c>
      <c r="V42" s="52">
        <v>112433</v>
      </c>
      <c r="W42" s="52">
        <v>93320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53</v>
      </c>
      <c r="D44" s="52">
        <v>192</v>
      </c>
      <c r="E44" s="52">
        <v>340</v>
      </c>
      <c r="F44" s="52">
        <v>649</v>
      </c>
      <c r="G44" s="52">
        <v>1061</v>
      </c>
      <c r="H44" s="52">
        <v>1431</v>
      </c>
      <c r="I44" s="52">
        <v>1537</v>
      </c>
      <c r="J44" s="52">
        <v>1552</v>
      </c>
      <c r="K44" s="52">
        <v>1619</v>
      </c>
      <c r="L44" s="52">
        <v>1503</v>
      </c>
      <c r="M44" s="52">
        <v>1601</v>
      </c>
      <c r="N44" s="52">
        <v>1885</v>
      </c>
      <c r="O44" s="52">
        <v>2332</v>
      </c>
      <c r="P44" s="52">
        <v>3000</v>
      </c>
      <c r="Q44" s="52">
        <v>4195</v>
      </c>
      <c r="R44" s="52">
        <v>5311</v>
      </c>
      <c r="S44" s="52">
        <v>4763</v>
      </c>
      <c r="T44" s="52">
        <v>4412</v>
      </c>
      <c r="U44" s="52">
        <v>4370</v>
      </c>
      <c r="V44" s="52">
        <v>3570</v>
      </c>
      <c r="W44" s="52">
        <v>3963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2242</v>
      </c>
      <c r="D45" s="36">
        <v>8351</v>
      </c>
      <c r="E45" s="36">
        <v>15032</v>
      </c>
      <c r="F45" s="36">
        <v>29379</v>
      </c>
      <c r="G45" s="36">
        <v>46612</v>
      </c>
      <c r="H45" s="36">
        <v>61766</v>
      </c>
      <c r="I45" s="36">
        <v>66681</v>
      </c>
      <c r="J45" s="36">
        <v>69422</v>
      </c>
      <c r="K45" s="36">
        <v>76939</v>
      </c>
      <c r="L45" s="36">
        <v>60611</v>
      </c>
      <c r="M45" s="36">
        <v>61830</v>
      </c>
      <c r="N45" s="36">
        <v>60270</v>
      </c>
      <c r="O45" s="36">
        <v>90329</v>
      </c>
      <c r="P45" s="36">
        <v>92430</v>
      </c>
      <c r="Q45" s="36">
        <v>113134</v>
      </c>
      <c r="R45" s="36">
        <v>92681</v>
      </c>
      <c r="S45" s="36">
        <v>110975</v>
      </c>
      <c r="T45" s="36">
        <v>116412</v>
      </c>
      <c r="U45" s="36">
        <v>143844</v>
      </c>
      <c r="V45" s="36">
        <v>158677</v>
      </c>
      <c r="W45" s="36">
        <v>162378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634</v>
      </c>
      <c r="D49" s="52">
        <v>2768</v>
      </c>
      <c r="E49" s="52">
        <v>5020</v>
      </c>
      <c r="F49" s="52">
        <v>13239</v>
      </c>
      <c r="G49" s="52">
        <v>13597</v>
      </c>
      <c r="H49" s="52">
        <v>17644</v>
      </c>
      <c r="I49" s="52">
        <v>19451</v>
      </c>
      <c r="J49" s="52">
        <v>20822</v>
      </c>
      <c r="K49" s="52">
        <v>21197</v>
      </c>
      <c r="L49" s="52">
        <v>10774</v>
      </c>
      <c r="M49" s="52">
        <v>8215</v>
      </c>
      <c r="N49" s="52">
        <v>4569</v>
      </c>
      <c r="O49" s="52">
        <v>14344</v>
      </c>
      <c r="P49" s="52">
        <v>24619</v>
      </c>
      <c r="Q49" s="52">
        <v>32090</v>
      </c>
      <c r="R49" s="52">
        <v>18926</v>
      </c>
      <c r="S49" s="52">
        <v>19482</v>
      </c>
      <c r="T49" s="52">
        <v>23902</v>
      </c>
      <c r="U49" s="52">
        <v>26997</v>
      </c>
      <c r="V49" s="52">
        <v>30519</v>
      </c>
      <c r="W49" s="52">
        <v>33981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69</v>
      </c>
      <c r="D51" s="52">
        <v>215</v>
      </c>
      <c r="E51" s="52">
        <v>704</v>
      </c>
      <c r="F51" s="52">
        <v>1385</v>
      </c>
      <c r="G51" s="52">
        <v>3198</v>
      </c>
      <c r="H51" s="52">
        <v>4376</v>
      </c>
      <c r="I51" s="52">
        <v>1925</v>
      </c>
      <c r="J51" s="52">
        <v>457</v>
      </c>
      <c r="K51" s="52">
        <v>3505</v>
      </c>
      <c r="L51" s="52">
        <v>1922</v>
      </c>
      <c r="M51" s="52">
        <v>1532</v>
      </c>
      <c r="N51" s="52">
        <v>1405</v>
      </c>
      <c r="O51" s="52">
        <v>2018</v>
      </c>
      <c r="P51" s="52">
        <v>3509</v>
      </c>
      <c r="Q51" s="52">
        <v>5473</v>
      </c>
      <c r="R51" s="52">
        <v>4176</v>
      </c>
      <c r="S51" s="52">
        <v>5992</v>
      </c>
      <c r="T51" s="52">
        <v>5949</v>
      </c>
      <c r="U51" s="52">
        <v>5299</v>
      </c>
      <c r="V51" s="52">
        <v>8581</v>
      </c>
      <c r="W51" s="52">
        <v>8587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15</v>
      </c>
      <c r="D53" s="52">
        <v>173</v>
      </c>
      <c r="E53" s="52">
        <v>392</v>
      </c>
      <c r="F53" s="52">
        <v>1104</v>
      </c>
      <c r="G53" s="52">
        <v>1119</v>
      </c>
      <c r="H53" s="52">
        <v>1341</v>
      </c>
      <c r="I53" s="52">
        <v>1253</v>
      </c>
      <c r="J53" s="52">
        <v>1061</v>
      </c>
      <c r="K53" s="52">
        <v>801</v>
      </c>
      <c r="L53" s="52">
        <v>277</v>
      </c>
      <c r="M53" s="52">
        <v>183</v>
      </c>
      <c r="N53" s="52">
        <v>119</v>
      </c>
      <c r="O53" s="52">
        <v>442</v>
      </c>
      <c r="P53" s="52">
        <v>712</v>
      </c>
      <c r="Q53" s="52">
        <v>1347</v>
      </c>
      <c r="R53" s="52">
        <v>1021</v>
      </c>
      <c r="S53" s="52">
        <v>1492</v>
      </c>
      <c r="T53" s="52">
        <v>1476</v>
      </c>
      <c r="U53" s="52">
        <v>1061</v>
      </c>
      <c r="V53" s="52">
        <v>916</v>
      </c>
      <c r="W53" s="52">
        <v>819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1</v>
      </c>
      <c r="E54" s="52">
        <v>5</v>
      </c>
      <c r="F54" s="52">
        <v>9</v>
      </c>
      <c r="G54" s="52">
        <v>14</v>
      </c>
      <c r="H54" s="52">
        <v>23</v>
      </c>
      <c r="I54" s="52">
        <v>23</v>
      </c>
      <c r="J54" s="52">
        <v>22</v>
      </c>
      <c r="K54" s="52">
        <v>20</v>
      </c>
      <c r="L54" s="52">
        <v>4</v>
      </c>
      <c r="M54" s="52">
        <v>2</v>
      </c>
      <c r="N54" s="52">
        <v>3</v>
      </c>
      <c r="O54" s="52">
        <v>7</v>
      </c>
      <c r="P54" s="52">
        <v>1</v>
      </c>
      <c r="Q54" s="52">
        <v>42</v>
      </c>
      <c r="R54" s="52">
        <v>0</v>
      </c>
      <c r="S54" s="52">
        <v>49</v>
      </c>
      <c r="T54" s="52">
        <v>52</v>
      </c>
      <c r="U54" s="52">
        <v>25</v>
      </c>
      <c r="V54" s="52">
        <v>28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194</v>
      </c>
      <c r="D55" s="52">
        <v>1116</v>
      </c>
      <c r="E55" s="52">
        <v>1471</v>
      </c>
      <c r="F55" s="52">
        <v>5624</v>
      </c>
      <c r="G55" s="52">
        <v>4616</v>
      </c>
      <c r="H55" s="52">
        <v>5444</v>
      </c>
      <c r="I55" s="52">
        <v>611</v>
      </c>
      <c r="J55" s="52">
        <v>1654</v>
      </c>
      <c r="K55" s="52">
        <v>6799</v>
      </c>
      <c r="L55" s="52">
        <v>3061</v>
      </c>
      <c r="M55" s="52">
        <v>2964</v>
      </c>
      <c r="N55" s="52">
        <v>1552</v>
      </c>
      <c r="O55" s="52">
        <v>4824</v>
      </c>
      <c r="P55" s="52">
        <v>6305</v>
      </c>
      <c r="Q55" s="52">
        <v>2796</v>
      </c>
      <c r="R55" s="52">
        <v>3419</v>
      </c>
      <c r="S55" s="52">
        <v>4015</v>
      </c>
      <c r="T55" s="52">
        <v>2608</v>
      </c>
      <c r="U55" s="52">
        <v>7120</v>
      </c>
      <c r="V55" s="52">
        <v>7012</v>
      </c>
      <c r="W55" s="52">
        <v>12733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425</v>
      </c>
      <c r="D56" s="52">
        <v>1478</v>
      </c>
      <c r="E56" s="52">
        <v>3152</v>
      </c>
      <c r="F56" s="52">
        <v>6502</v>
      </c>
      <c r="G56" s="52">
        <v>7848</v>
      </c>
      <c r="H56" s="52">
        <v>10836</v>
      </c>
      <c r="I56" s="52">
        <v>17564</v>
      </c>
      <c r="J56" s="52">
        <v>18085</v>
      </c>
      <c r="K56" s="52">
        <v>13577</v>
      </c>
      <c r="L56" s="52">
        <v>7432</v>
      </c>
      <c r="M56" s="52">
        <v>5066</v>
      </c>
      <c r="N56" s="52">
        <v>2895</v>
      </c>
      <c r="O56" s="52">
        <v>9071</v>
      </c>
      <c r="P56" s="52">
        <v>17601</v>
      </c>
      <c r="Q56" s="52">
        <v>27905</v>
      </c>
      <c r="R56" s="52">
        <v>14486</v>
      </c>
      <c r="S56" s="52">
        <v>13926</v>
      </c>
      <c r="T56" s="52">
        <v>19766</v>
      </c>
      <c r="U56" s="52">
        <v>18791</v>
      </c>
      <c r="V56" s="52">
        <v>22563</v>
      </c>
      <c r="W56" s="52">
        <v>20429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4</v>
      </c>
      <c r="D58" s="52">
        <v>41</v>
      </c>
      <c r="E58" s="52">
        <v>84</v>
      </c>
      <c r="F58" s="52">
        <v>209</v>
      </c>
      <c r="G58" s="52">
        <v>210</v>
      </c>
      <c r="H58" s="52">
        <v>245</v>
      </c>
      <c r="I58" s="52">
        <v>220</v>
      </c>
      <c r="J58" s="52">
        <v>185</v>
      </c>
      <c r="K58" s="52">
        <v>150</v>
      </c>
      <c r="L58" s="52">
        <v>69</v>
      </c>
      <c r="M58" s="52">
        <v>48</v>
      </c>
      <c r="N58" s="52">
        <v>33</v>
      </c>
      <c r="O58" s="52">
        <v>116</v>
      </c>
      <c r="P58" s="52">
        <v>318</v>
      </c>
      <c r="Q58" s="52">
        <v>555</v>
      </c>
      <c r="R58" s="52">
        <v>529</v>
      </c>
      <c r="S58" s="52">
        <v>403</v>
      </c>
      <c r="T58" s="52">
        <v>440</v>
      </c>
      <c r="U58" s="52">
        <v>379</v>
      </c>
      <c r="V58" s="52">
        <v>291</v>
      </c>
      <c r="W58" s="52">
        <v>307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630</v>
      </c>
      <c r="D59" s="36">
        <v>2727</v>
      </c>
      <c r="E59" s="36">
        <v>4936</v>
      </c>
      <c r="F59" s="36">
        <v>13030</v>
      </c>
      <c r="G59" s="36">
        <v>13387</v>
      </c>
      <c r="H59" s="36">
        <v>17399</v>
      </c>
      <c r="I59" s="36">
        <v>19231</v>
      </c>
      <c r="J59" s="36">
        <v>20637</v>
      </c>
      <c r="K59" s="36">
        <v>21047</v>
      </c>
      <c r="L59" s="36">
        <v>10705</v>
      </c>
      <c r="M59" s="36">
        <v>8167</v>
      </c>
      <c r="N59" s="36">
        <v>4536</v>
      </c>
      <c r="O59" s="36">
        <v>14228</v>
      </c>
      <c r="P59" s="36">
        <v>24301</v>
      </c>
      <c r="Q59" s="36">
        <v>31535</v>
      </c>
      <c r="R59" s="36">
        <v>18397</v>
      </c>
      <c r="S59" s="36">
        <v>19079</v>
      </c>
      <c r="T59" s="36">
        <v>23462</v>
      </c>
      <c r="U59" s="36">
        <v>26618</v>
      </c>
      <c r="V59" s="36">
        <v>30228</v>
      </c>
      <c r="W59" s="36">
        <v>33674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1153</v>
      </c>
      <c r="D63" s="52">
        <v>5264</v>
      </c>
      <c r="E63" s="52">
        <v>9802</v>
      </c>
      <c r="F63" s="52">
        <v>16075</v>
      </c>
      <c r="G63" s="52">
        <v>32907</v>
      </c>
      <c r="H63" s="52">
        <v>43309</v>
      </c>
      <c r="I63" s="52">
        <v>44970</v>
      </c>
      <c r="J63" s="52">
        <v>42695</v>
      </c>
      <c r="K63" s="52">
        <v>43749</v>
      </c>
      <c r="L63" s="52">
        <v>29144</v>
      </c>
      <c r="M63" s="52">
        <v>23262</v>
      </c>
      <c r="N63" s="52">
        <v>14981</v>
      </c>
      <c r="O63" s="52">
        <v>27563</v>
      </c>
      <c r="P63" s="52">
        <v>16669</v>
      </c>
      <c r="Q63" s="52">
        <v>32920</v>
      </c>
      <c r="R63" s="52">
        <v>30964</v>
      </c>
      <c r="S63" s="52">
        <v>53344</v>
      </c>
      <c r="T63" s="52">
        <v>61285</v>
      </c>
      <c r="U63" s="52">
        <v>84991</v>
      </c>
      <c r="V63" s="52">
        <v>91163</v>
      </c>
      <c r="W63" s="52">
        <v>80663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227</v>
      </c>
      <c r="D65" s="52">
        <v>373</v>
      </c>
      <c r="E65" s="52">
        <v>1530</v>
      </c>
      <c r="F65" s="52">
        <v>5358</v>
      </c>
      <c r="G65" s="52">
        <v>10307</v>
      </c>
      <c r="H65" s="52">
        <v>16648</v>
      </c>
      <c r="I65" s="52">
        <v>16783</v>
      </c>
      <c r="J65" s="52">
        <v>16857</v>
      </c>
      <c r="K65" s="52">
        <v>20353</v>
      </c>
      <c r="L65" s="52">
        <v>23730</v>
      </c>
      <c r="M65" s="52">
        <v>15858</v>
      </c>
      <c r="N65" s="52">
        <v>14348</v>
      </c>
      <c r="O65" s="52">
        <v>15511</v>
      </c>
      <c r="P65" s="52">
        <v>16591</v>
      </c>
      <c r="Q65" s="52">
        <v>26460</v>
      </c>
      <c r="R65" s="52">
        <v>39601</v>
      </c>
      <c r="S65" s="52">
        <v>34658</v>
      </c>
      <c r="T65" s="52">
        <v>37389</v>
      </c>
      <c r="U65" s="52">
        <v>45452</v>
      </c>
      <c r="V65" s="52">
        <v>53208</v>
      </c>
      <c r="W65" s="52">
        <v>56692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164</v>
      </c>
      <c r="D67" s="52">
        <f t="shared" si="0"/>
        <v>616</v>
      </c>
      <c r="E67" s="52">
        <f t="shared" si="0"/>
        <v>1049</v>
      </c>
      <c r="F67" s="52">
        <f t="shared" si="0"/>
        <v>1736</v>
      </c>
      <c r="G67" s="52">
        <f t="shared" si="0"/>
        <v>3416</v>
      </c>
      <c r="H67" s="52">
        <f t="shared" si="0"/>
        <v>4618</v>
      </c>
      <c r="I67" s="52">
        <f t="shared" si="0"/>
        <v>5034</v>
      </c>
      <c r="J67" s="52">
        <f t="shared" si="0"/>
        <v>5179</v>
      </c>
      <c r="K67" s="52">
        <f t="shared" si="0"/>
        <v>5417</v>
      </c>
      <c r="L67" s="52">
        <f t="shared" si="0"/>
        <v>4427</v>
      </c>
      <c r="M67" s="52">
        <f t="shared" si="0"/>
        <v>4843</v>
      </c>
      <c r="N67" s="52">
        <f t="shared" si="0"/>
        <v>5530</v>
      </c>
      <c r="O67" s="52">
        <f t="shared" si="0"/>
        <v>7261</v>
      </c>
      <c r="P67" s="52">
        <f t="shared" si="0"/>
        <v>5380</v>
      </c>
      <c r="Q67" s="52">
        <f t="shared" si="0"/>
        <v>7425</v>
      </c>
      <c r="R67" s="52">
        <f t="shared" ref="R67:V67" si="1">R39-R53</f>
        <v>7599</v>
      </c>
      <c r="S67" s="52">
        <f t="shared" si="1"/>
        <v>11641</v>
      </c>
      <c r="T67" s="52">
        <f t="shared" si="1"/>
        <v>9541</v>
      </c>
      <c r="U67" s="52">
        <f t="shared" si="1"/>
        <v>8255</v>
      </c>
      <c r="V67" s="52">
        <f t="shared" si="1"/>
        <v>7661</v>
      </c>
      <c r="W67" s="52">
        <f t="shared" ref="W67" si="2">W39-W53</f>
        <v>7194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</v>
      </c>
      <c r="D68" s="52">
        <f t="shared" si="3"/>
        <v>4</v>
      </c>
      <c r="E68" s="52">
        <f t="shared" si="3"/>
        <v>12</v>
      </c>
      <c r="F68" s="52">
        <f t="shared" si="3"/>
        <v>14</v>
      </c>
      <c r="G68" s="52">
        <f t="shared" si="3"/>
        <v>41</v>
      </c>
      <c r="H68" s="52">
        <f t="shared" si="3"/>
        <v>78</v>
      </c>
      <c r="I68" s="52">
        <f t="shared" si="3"/>
        <v>92</v>
      </c>
      <c r="J68" s="52">
        <f t="shared" si="3"/>
        <v>104</v>
      </c>
      <c r="K68" s="52">
        <f t="shared" si="3"/>
        <v>136</v>
      </c>
      <c r="L68" s="52">
        <f t="shared" si="3"/>
        <v>66</v>
      </c>
      <c r="M68" s="52">
        <f t="shared" si="3"/>
        <v>43</v>
      </c>
      <c r="N68" s="52">
        <f t="shared" si="3"/>
        <v>134</v>
      </c>
      <c r="O68" s="52">
        <f t="shared" si="3"/>
        <v>108</v>
      </c>
      <c r="P68" s="52">
        <f t="shared" si="3"/>
        <v>5</v>
      </c>
      <c r="Q68" s="52">
        <f t="shared" si="3"/>
        <v>220</v>
      </c>
      <c r="R68" s="52">
        <f t="shared" ref="R68:V68" si="4">R40-R54</f>
        <v>0</v>
      </c>
      <c r="S68" s="52">
        <f t="shared" si="4"/>
        <v>380</v>
      </c>
      <c r="T68" s="52">
        <f t="shared" si="4"/>
        <v>322</v>
      </c>
      <c r="U68" s="52">
        <f t="shared" si="4"/>
        <v>184</v>
      </c>
      <c r="V68" s="52">
        <f t="shared" si="4"/>
        <v>229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453</v>
      </c>
      <c r="D69" s="52">
        <f t="shared" si="6"/>
        <v>2194</v>
      </c>
      <c r="E69" s="52">
        <f t="shared" si="6"/>
        <v>2938</v>
      </c>
      <c r="F69" s="52">
        <f t="shared" si="6"/>
        <v>6940</v>
      </c>
      <c r="G69" s="52">
        <f t="shared" si="6"/>
        <v>11296</v>
      </c>
      <c r="H69" s="52">
        <f t="shared" si="6"/>
        <v>13586</v>
      </c>
      <c r="I69" s="52">
        <f t="shared" si="6"/>
        <v>1454</v>
      </c>
      <c r="J69" s="52">
        <f t="shared" si="6"/>
        <v>3710</v>
      </c>
      <c r="K69" s="52">
        <f t="shared" si="6"/>
        <v>16901</v>
      </c>
      <c r="L69" s="52">
        <f t="shared" si="6"/>
        <v>13095</v>
      </c>
      <c r="M69" s="52">
        <f t="shared" si="6"/>
        <v>17535</v>
      </c>
      <c r="N69" s="52">
        <f t="shared" si="6"/>
        <v>16850</v>
      </c>
      <c r="O69" s="52">
        <f t="shared" si="6"/>
        <v>23198</v>
      </c>
      <c r="P69" s="52">
        <f t="shared" si="6"/>
        <v>16171</v>
      </c>
      <c r="Q69" s="52">
        <f t="shared" si="6"/>
        <v>6714</v>
      </c>
      <c r="R69" s="52">
        <f t="shared" ref="R69:V69" si="7">R41-R55</f>
        <v>12937</v>
      </c>
      <c r="S69" s="52">
        <f t="shared" si="7"/>
        <v>17952</v>
      </c>
      <c r="T69" s="52">
        <f t="shared" si="7"/>
        <v>9608</v>
      </c>
      <c r="U69" s="52">
        <f t="shared" si="7"/>
        <v>29505</v>
      </c>
      <c r="V69" s="52">
        <f t="shared" si="7"/>
        <v>27930</v>
      </c>
      <c r="W69" s="52">
        <f t="shared" ref="W69" si="8">W41-W55</f>
        <v>45427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992</v>
      </c>
      <c r="D70" s="52">
        <f t="shared" si="9"/>
        <v>2908</v>
      </c>
      <c r="E70" s="52">
        <f t="shared" si="9"/>
        <v>6298</v>
      </c>
      <c r="F70" s="52">
        <f t="shared" si="9"/>
        <v>8027</v>
      </c>
      <c r="G70" s="52">
        <f t="shared" si="9"/>
        <v>19206</v>
      </c>
      <c r="H70" s="52">
        <f t="shared" si="9"/>
        <v>27047</v>
      </c>
      <c r="I70" s="52">
        <f t="shared" si="9"/>
        <v>41812</v>
      </c>
      <c r="J70" s="52">
        <f t="shared" si="9"/>
        <v>40542</v>
      </c>
      <c r="K70" s="52">
        <f t="shared" si="9"/>
        <v>33751</v>
      </c>
      <c r="L70" s="52">
        <f t="shared" si="9"/>
        <v>31801</v>
      </c>
      <c r="M70" s="52">
        <f t="shared" si="9"/>
        <v>29980</v>
      </c>
      <c r="N70" s="52">
        <f t="shared" si="9"/>
        <v>31422</v>
      </c>
      <c r="O70" s="52">
        <f t="shared" si="9"/>
        <v>43616</v>
      </c>
      <c r="P70" s="52">
        <f t="shared" si="9"/>
        <v>45145</v>
      </c>
      <c r="Q70" s="52">
        <f t="shared" si="9"/>
        <v>67048</v>
      </c>
      <c r="R70" s="52">
        <f t="shared" ref="R70:V70" si="10">R42-R56</f>
        <v>54850</v>
      </c>
      <c r="S70" s="52">
        <f t="shared" si="10"/>
        <v>62280</v>
      </c>
      <c r="T70" s="52">
        <f t="shared" si="10"/>
        <v>72813</v>
      </c>
      <c r="U70" s="52">
        <f t="shared" si="10"/>
        <v>77865</v>
      </c>
      <c r="V70" s="52">
        <f t="shared" si="10"/>
        <v>89870</v>
      </c>
      <c r="W70" s="52">
        <f t="shared" ref="W70" si="11">W42-W56</f>
        <v>72891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49</v>
      </c>
      <c r="D72" s="52">
        <v>151</v>
      </c>
      <c r="E72" s="52">
        <v>256</v>
      </c>
      <c r="F72" s="52">
        <v>440</v>
      </c>
      <c r="G72" s="52">
        <v>851</v>
      </c>
      <c r="H72" s="52">
        <v>1186</v>
      </c>
      <c r="I72" s="52">
        <v>1317</v>
      </c>
      <c r="J72" s="52">
        <v>1367</v>
      </c>
      <c r="K72" s="52">
        <v>1469</v>
      </c>
      <c r="L72" s="52">
        <v>1434</v>
      </c>
      <c r="M72" s="52">
        <v>1553</v>
      </c>
      <c r="N72" s="52">
        <v>1852</v>
      </c>
      <c r="O72" s="52">
        <v>2216</v>
      </c>
      <c r="P72" s="52">
        <v>2682</v>
      </c>
      <c r="Q72" s="52">
        <v>3640</v>
      </c>
      <c r="R72" s="52">
        <v>4782</v>
      </c>
      <c r="S72" s="52">
        <v>4360</v>
      </c>
      <c r="T72" s="52">
        <v>3972</v>
      </c>
      <c r="U72" s="52">
        <v>3991</v>
      </c>
      <c r="V72" s="52">
        <v>3279</v>
      </c>
      <c r="W72" s="52">
        <v>3656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1612</v>
      </c>
      <c r="D73" s="36">
        <v>5624</v>
      </c>
      <c r="E73" s="36">
        <v>10096</v>
      </c>
      <c r="F73" s="36">
        <v>16349</v>
      </c>
      <c r="G73" s="36">
        <v>33225</v>
      </c>
      <c r="H73" s="36">
        <v>44367</v>
      </c>
      <c r="I73" s="36">
        <v>47450</v>
      </c>
      <c r="J73" s="36">
        <v>48785</v>
      </c>
      <c r="K73" s="36">
        <v>55892</v>
      </c>
      <c r="L73" s="36">
        <v>49906</v>
      </c>
      <c r="M73" s="36">
        <v>53663</v>
      </c>
      <c r="N73" s="36">
        <v>55734</v>
      </c>
      <c r="O73" s="36">
        <v>76101</v>
      </c>
      <c r="P73" s="36">
        <v>68129</v>
      </c>
      <c r="Q73" s="36">
        <v>81599</v>
      </c>
      <c r="R73" s="36">
        <v>74284</v>
      </c>
      <c r="S73" s="36">
        <v>91896</v>
      </c>
      <c r="T73" s="36">
        <v>92950</v>
      </c>
      <c r="U73" s="36">
        <v>117226</v>
      </c>
      <c r="V73" s="36">
        <v>128449</v>
      </c>
      <c r="W73" s="36">
        <v>128704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10730</v>
      </c>
      <c r="I79" s="52">
        <f>RES_hhdet_numvin!I64</f>
        <v>21264</v>
      </c>
      <c r="J79" s="52">
        <f>RES_hhdet_numvin!J64</f>
        <v>29449</v>
      </c>
      <c r="K79" s="52">
        <f>RES_hhdet_numvin!K64</f>
        <v>37548</v>
      </c>
      <c r="L79" s="52">
        <f>RES_hhdet_numvin!L64</f>
        <v>26946</v>
      </c>
      <c r="M79" s="52">
        <f>RES_hhdet_numvin!M64</f>
        <v>23792</v>
      </c>
      <c r="N79" s="52">
        <f>RES_hhdet_numvin!N64</f>
        <v>16070</v>
      </c>
      <c r="O79" s="52">
        <f>RES_hhdet_numvin!O64</f>
        <v>36668</v>
      </c>
      <c r="P79" s="52">
        <f>RES_hhdet_numvin!P64</f>
        <v>37828</v>
      </c>
      <c r="Q79" s="52">
        <f>RES_hhdet_numvin!Q64</f>
        <v>61581</v>
      </c>
      <c r="R79" s="52">
        <f>RES_hhdet_numvin!R64</f>
        <v>48367</v>
      </c>
      <c r="S79" s="52">
        <f>RES_hhdet_numvin!S64</f>
        <v>71686</v>
      </c>
      <c r="T79" s="52">
        <f>RES_hhdet_numvin!T64</f>
        <v>84626</v>
      </c>
      <c r="U79" s="52">
        <f>RES_hhdet_numvin!U64</f>
        <v>111769</v>
      </c>
      <c r="V79" s="52">
        <f>RES_hhdet_numvin!V64</f>
        <v>121655</v>
      </c>
      <c r="W79" s="52">
        <f>RES_hhdet_numvin!W64</f>
        <v>114644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6331</v>
      </c>
      <c r="Q82" s="138">
        <f>RES_hhdet_numvin!Q67</f>
        <v>17990</v>
      </c>
      <c r="R82" s="138">
        <f>RES_hhdet_numvin!R67</f>
        <v>32026</v>
      </c>
      <c r="S82" s="138">
        <f>RES_hhdet_numvin!S67</f>
        <v>33817</v>
      </c>
      <c r="T82" s="138">
        <f>RES_hhdet_numvin!T67</f>
        <v>37606</v>
      </c>
      <c r="U82" s="138">
        <f>RES_hhdet_numvin!U67</f>
        <v>46722</v>
      </c>
      <c r="V82" s="138">
        <f>RES_hhdet_numvin!V67</f>
        <v>59580</v>
      </c>
      <c r="W82" s="138">
        <f>RES_hhdet_numvin!W67</f>
        <v>65279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768</v>
      </c>
      <c r="I84" s="138">
        <f>RES_hhdet_numvin!I69</f>
        <v>1400</v>
      </c>
      <c r="J84" s="138">
        <f>RES_hhdet_numvin!J69</f>
        <v>1818</v>
      </c>
      <c r="K84" s="138">
        <f>RES_hhdet_numvin!K69</f>
        <v>2408</v>
      </c>
      <c r="L84" s="138">
        <f>RES_hhdet_numvin!L69</f>
        <v>2219</v>
      </c>
      <c r="M84" s="138">
        <f>RES_hhdet_numvin!M69</f>
        <v>2819</v>
      </c>
      <c r="N84" s="138">
        <f>RES_hhdet_numvin!N69</f>
        <v>3593</v>
      </c>
      <c r="O84" s="138">
        <f>RES_hhdet_numvin!O69</f>
        <v>5640</v>
      </c>
      <c r="P84" s="138">
        <f>RES_hhdet_numvin!P69</f>
        <v>5151</v>
      </c>
      <c r="Q84" s="138">
        <f>RES_hhdet_numvin!Q69</f>
        <v>7758</v>
      </c>
      <c r="R84" s="138">
        <f>RES_hhdet_numvin!R69</f>
        <v>7821</v>
      </c>
      <c r="S84" s="138">
        <f>RES_hhdet_numvin!S69</f>
        <v>12360</v>
      </c>
      <c r="T84" s="138">
        <f>RES_hhdet_numvin!T69</f>
        <v>10724</v>
      </c>
      <c r="U84" s="138">
        <f>RES_hhdet_numvin!U69</f>
        <v>9044</v>
      </c>
      <c r="V84" s="138">
        <f>RES_hhdet_numvin!V69</f>
        <v>8555</v>
      </c>
      <c r="W84" s="138">
        <f>RES_hhdet_numvin!W69</f>
        <v>8013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13</v>
      </c>
      <c r="I85" s="138">
        <f>RES_hhdet_numvin!I70</f>
        <v>25</v>
      </c>
      <c r="J85" s="138">
        <f>RES_hhdet_numvin!J70</f>
        <v>36</v>
      </c>
      <c r="K85" s="138">
        <f>RES_hhdet_numvin!K70</f>
        <v>62</v>
      </c>
      <c r="L85" s="138">
        <f>RES_hhdet_numvin!L70</f>
        <v>35</v>
      </c>
      <c r="M85" s="138">
        <f>RES_hhdet_numvin!M70</f>
        <v>28</v>
      </c>
      <c r="N85" s="138">
        <f>RES_hhdet_numvin!N70</f>
        <v>86</v>
      </c>
      <c r="O85" s="138">
        <f>RES_hhdet_numvin!O70</f>
        <v>87</v>
      </c>
      <c r="P85" s="138">
        <f>RES_hhdet_numvin!P70</f>
        <v>6</v>
      </c>
      <c r="Q85" s="138">
        <f>RES_hhdet_numvin!Q70</f>
        <v>237</v>
      </c>
      <c r="R85" s="138">
        <f>RES_hhdet_numvin!R70</f>
        <v>0</v>
      </c>
      <c r="S85" s="138">
        <f>RES_hhdet_numvin!S70</f>
        <v>409</v>
      </c>
      <c r="T85" s="138">
        <f>RES_hhdet_numvin!T70</f>
        <v>368</v>
      </c>
      <c r="U85" s="138">
        <f>RES_hhdet_numvin!U70</f>
        <v>205</v>
      </c>
      <c r="V85" s="138">
        <f>RES_hhdet_numvin!V70</f>
        <v>257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7300</v>
      </c>
      <c r="Q88" s="138">
        <f>RES_hhdet_numvin!Q73</f>
        <v>5464</v>
      </c>
      <c r="R88" s="138">
        <f>RES_hhdet_numvin!R73</f>
        <v>12193</v>
      </c>
      <c r="S88" s="138">
        <f>RES_hhdet_numvin!S73</f>
        <v>18938</v>
      </c>
      <c r="T88" s="138">
        <f>RES_hhdet_numvin!T73</f>
        <v>11439</v>
      </c>
      <c r="U88" s="138">
        <f>RES_hhdet_numvin!U73</f>
        <v>35814</v>
      </c>
      <c r="V88" s="138">
        <f>RES_hhdet_numvin!V73</f>
        <v>34827</v>
      </c>
      <c r="W88" s="138">
        <f>RES_hhdet_numvin!W73</f>
        <v>58160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20358</v>
      </c>
      <c r="Q89" s="138">
        <f>RES_hhdet_numvin!Q74</f>
        <v>54478</v>
      </c>
      <c r="R89" s="138">
        <f>RES_hhdet_numvin!R74</f>
        <v>51646</v>
      </c>
      <c r="S89" s="138">
        <f>RES_hhdet_numvin!S74</f>
        <v>65636</v>
      </c>
      <c r="T89" s="138">
        <f>RES_hhdet_numvin!T74</f>
        <v>86605</v>
      </c>
      <c r="U89" s="138">
        <f>RES_hhdet_numvin!U74</f>
        <v>94462</v>
      </c>
      <c r="V89" s="138">
        <f>RES_hhdet_numvin!V74</f>
        <v>112038</v>
      </c>
      <c r="W89" s="138">
        <f>RES_hhdet_numvin!W74</f>
        <v>93320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971</v>
      </c>
      <c r="Q93" s="138">
        <f>RES_hhdet_numvin!Q78</f>
        <v>2358</v>
      </c>
      <c r="R93" s="138">
        <f>RES_hhdet_numvin!R78</f>
        <v>3804</v>
      </c>
      <c r="S93" s="138">
        <f>RES_hhdet_numvin!S78</f>
        <v>3824</v>
      </c>
      <c r="T93" s="138">
        <f>RES_hhdet_numvin!T78</f>
        <v>3941</v>
      </c>
      <c r="U93" s="138">
        <f>RES_hhdet_numvin!U78</f>
        <v>4194</v>
      </c>
      <c r="V93" s="138">
        <f>RES_hhdet_numvin!V78</f>
        <v>3563</v>
      </c>
      <c r="W93" s="138">
        <f>RES_hhdet_numvin!W78</f>
        <v>3963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30353</v>
      </c>
      <c r="Q94" s="39">
        <f>RES_hhdet_numvin!Q79</f>
        <v>65084</v>
      </c>
      <c r="R94" s="39">
        <f>RES_hhdet_numvin!R79</f>
        <v>69212</v>
      </c>
      <c r="S94" s="39">
        <f>RES_hhdet_numvin!S79</f>
        <v>95297</v>
      </c>
      <c r="T94" s="39">
        <f>RES_hhdet_numvin!T79</f>
        <v>107585</v>
      </c>
      <c r="U94" s="39">
        <f>RES_hhdet_numvin!U79</f>
        <v>139882</v>
      </c>
      <c r="V94" s="39">
        <f>RES_hhdet_numvin!V79</f>
        <v>158214</v>
      </c>
      <c r="W94" s="39">
        <f>RES_hhdet_numvin!W79</f>
        <v>162378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6.0845071639773955</v>
      </c>
      <c r="C98" s="117">
        <f t="shared" si="12"/>
        <v>6.6726230373857316</v>
      </c>
      <c r="D98" s="117">
        <f t="shared" si="12"/>
        <v>11.424498190654409</v>
      </c>
      <c r="E98" s="117">
        <f t="shared" si="12"/>
        <v>24.329696728758552</v>
      </c>
      <c r="F98" s="117">
        <f t="shared" si="12"/>
        <v>46.175918629686151</v>
      </c>
      <c r="G98" s="117">
        <f t="shared" si="12"/>
        <v>93.913585799852498</v>
      </c>
      <c r="H98" s="117">
        <f t="shared" si="12"/>
        <v>174.07162163376347</v>
      </c>
      <c r="I98" s="117">
        <f t="shared" si="12"/>
        <v>225.39451963433748</v>
      </c>
      <c r="J98" s="117">
        <f t="shared" si="12"/>
        <v>270.44657127773513</v>
      </c>
      <c r="K98" s="117">
        <f t="shared" si="12"/>
        <v>333.38809090824844</v>
      </c>
      <c r="L98" s="117">
        <f t="shared" si="12"/>
        <v>341.58406773890579</v>
      </c>
      <c r="M98" s="117">
        <f t="shared" si="12"/>
        <v>438.84043767317399</v>
      </c>
      <c r="N98" s="117">
        <f t="shared" si="12"/>
        <v>409.01912933803459</v>
      </c>
      <c r="O98" s="117">
        <f t="shared" si="12"/>
        <v>329.09940725943522</v>
      </c>
      <c r="P98" s="117">
        <f t="shared" si="12"/>
        <v>330.58978600683372</v>
      </c>
      <c r="Q98" s="117">
        <f t="shared" si="12"/>
        <v>468.04399591769743</v>
      </c>
      <c r="R98" s="117">
        <f t="shared" ref="R98:V98" si="13">R99+R102+R104+R113</f>
        <v>454.652608574878</v>
      </c>
      <c r="S98" s="117">
        <f t="shared" si="13"/>
        <v>496.19201482062931</v>
      </c>
      <c r="T98" s="117">
        <f t="shared" si="13"/>
        <v>467.71201212503257</v>
      </c>
      <c r="U98" s="117">
        <f t="shared" si="13"/>
        <v>551.85256538218925</v>
      </c>
      <c r="V98" s="117">
        <f t="shared" si="13"/>
        <v>630.24049503423589</v>
      </c>
      <c r="W98" s="117">
        <f t="shared" ref="W98" si="14">W99+W102+W104+W113</f>
        <v>709.37847848521619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4.7827017297745922</v>
      </c>
      <c r="C99" s="122">
        <f t="shared" si="15"/>
        <v>5.1481329268560403</v>
      </c>
      <c r="D99" s="122">
        <f t="shared" si="15"/>
        <v>8.4453528546802055</v>
      </c>
      <c r="E99" s="122">
        <f t="shared" si="15"/>
        <v>18.509157432044965</v>
      </c>
      <c r="F99" s="122">
        <f t="shared" si="15"/>
        <v>34.301187804313351</v>
      </c>
      <c r="G99" s="122">
        <f t="shared" si="15"/>
        <v>72.59475401511169</v>
      </c>
      <c r="H99" s="122">
        <f t="shared" si="15"/>
        <v>138.01819132720738</v>
      </c>
      <c r="I99" s="122">
        <f t="shared" si="15"/>
        <v>174.69551933401911</v>
      </c>
      <c r="J99" s="122">
        <f t="shared" si="15"/>
        <v>204.8050912628841</v>
      </c>
      <c r="K99" s="122">
        <f t="shared" si="15"/>
        <v>251.79924826668</v>
      </c>
      <c r="L99" s="122">
        <f t="shared" si="15"/>
        <v>250.06616370799955</v>
      </c>
      <c r="M99" s="122">
        <f t="shared" si="15"/>
        <v>344.38764072002368</v>
      </c>
      <c r="N99" s="122">
        <f t="shared" si="15"/>
        <v>305.20290019309084</v>
      </c>
      <c r="O99" s="122">
        <f t="shared" si="15"/>
        <v>224.74114147568537</v>
      </c>
      <c r="P99" s="122">
        <f t="shared" si="15"/>
        <v>223.98712480477585</v>
      </c>
      <c r="Q99" s="122">
        <f t="shared" si="15"/>
        <v>348.37925310383736</v>
      </c>
      <c r="R99" s="122">
        <f t="shared" ref="R99:V99" si="16">SUM(R100:R101)</f>
        <v>320.22353942676563</v>
      </c>
      <c r="S99" s="122">
        <f t="shared" si="16"/>
        <v>349.0724799889615</v>
      </c>
      <c r="T99" s="122">
        <f t="shared" si="16"/>
        <v>318.74972383166346</v>
      </c>
      <c r="U99" s="122">
        <f t="shared" si="16"/>
        <v>376.46316083852309</v>
      </c>
      <c r="V99" s="122">
        <f t="shared" si="16"/>
        <v>432.11791968888406</v>
      </c>
      <c r="W99" s="122">
        <f t="shared" ref="W99" si="17">SUM(W100:W101)</f>
        <v>490.26446607262613</v>
      </c>
      <c r="DA99" s="130" t="s">
        <v>1628</v>
      </c>
    </row>
    <row r="100" spans="1:105" ht="12" customHeight="1" x14ac:dyDescent="0.25">
      <c r="A100" s="97" t="s">
        <v>217</v>
      </c>
      <c r="B100" s="98">
        <v>4.7296577477002524</v>
      </c>
      <c r="C100" s="98">
        <v>5.0912700569169287</v>
      </c>
      <c r="D100" s="98">
        <v>8.3415087336888085</v>
      </c>
      <c r="E100" s="98">
        <v>18.284551758434414</v>
      </c>
      <c r="F100" s="98">
        <v>33.84447759813586</v>
      </c>
      <c r="G100" s="98">
        <v>71.622649814023632</v>
      </c>
      <c r="H100" s="98">
        <v>136.19022701679839</v>
      </c>
      <c r="I100" s="98">
        <v>172.50055212146268</v>
      </c>
      <c r="J100" s="98">
        <v>202.20083081415314</v>
      </c>
      <c r="K100" s="98">
        <v>248.41441800505058</v>
      </c>
      <c r="L100" s="98">
        <v>246.87214706844935</v>
      </c>
      <c r="M100" s="98">
        <v>339.97793425487316</v>
      </c>
      <c r="N100" s="98">
        <v>301.70747134143625</v>
      </c>
      <c r="O100" s="98">
        <v>221.89012467309638</v>
      </c>
      <c r="P100" s="98">
        <v>221.03091540793542</v>
      </c>
      <c r="Q100" s="98">
        <v>343.95546001719691</v>
      </c>
      <c r="R100" s="98">
        <v>316.12402251333953</v>
      </c>
      <c r="S100" s="98">
        <v>344.53454767801293</v>
      </c>
      <c r="T100" s="98">
        <v>314.53902527775102</v>
      </c>
      <c r="U100" s="98">
        <v>371.39352443957245</v>
      </c>
      <c r="V100" s="98">
        <v>426.18745515191097</v>
      </c>
      <c r="W100" s="98">
        <v>483.42068714896834</v>
      </c>
      <c r="DA100" s="63" t="s">
        <v>1629</v>
      </c>
    </row>
    <row r="101" spans="1:105" ht="12" customHeight="1" x14ac:dyDescent="0.25">
      <c r="A101" s="97" t="s">
        <v>53</v>
      </c>
      <c r="B101" s="98">
        <v>5.3043982074340204E-2</v>
      </c>
      <c r="C101" s="98">
        <v>5.6862869939111979E-2</v>
      </c>
      <c r="D101" s="98">
        <v>0.10384412099139774</v>
      </c>
      <c r="E101" s="98">
        <v>0.22460567361054981</v>
      </c>
      <c r="F101" s="98">
        <v>0.45671020617749308</v>
      </c>
      <c r="G101" s="98">
        <v>0.9721042010880625</v>
      </c>
      <c r="H101" s="98">
        <v>1.8279643104089995</v>
      </c>
      <c r="I101" s="98">
        <v>2.1949672125564303</v>
      </c>
      <c r="J101" s="98">
        <v>2.6042604487309635</v>
      </c>
      <c r="K101" s="98">
        <v>3.3848302616294221</v>
      </c>
      <c r="L101" s="98">
        <v>3.1940166395502039</v>
      </c>
      <c r="M101" s="98">
        <v>4.4097064651505402</v>
      </c>
      <c r="N101" s="98">
        <v>3.4954288516546153</v>
      </c>
      <c r="O101" s="98">
        <v>2.8510168025889819</v>
      </c>
      <c r="P101" s="98">
        <v>2.9562093968404342</v>
      </c>
      <c r="Q101" s="98">
        <v>4.4237930866404263</v>
      </c>
      <c r="R101" s="98">
        <v>4.0995169134260987</v>
      </c>
      <c r="S101" s="98">
        <v>4.5379323109485927</v>
      </c>
      <c r="T101" s="98">
        <v>4.2106985539124215</v>
      </c>
      <c r="U101" s="98">
        <v>5.0696363989506628</v>
      </c>
      <c r="V101" s="98">
        <v>5.9304645369730888</v>
      </c>
      <c r="W101" s="98">
        <v>6.8437789236577826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0.11264485266192059</v>
      </c>
      <c r="C102" s="122">
        <f t="shared" si="18"/>
        <v>0.15621509570997236</v>
      </c>
      <c r="D102" s="122">
        <f t="shared" si="18"/>
        <v>0.16724745322973017</v>
      </c>
      <c r="E102" s="122">
        <f t="shared" si="18"/>
        <v>0.51425124045716686</v>
      </c>
      <c r="F102" s="122">
        <f t="shared" si="18"/>
        <v>0.83471399113587474</v>
      </c>
      <c r="G102" s="122">
        <f t="shared" si="18"/>
        <v>2.0058198044957307</v>
      </c>
      <c r="H102" s="122">
        <f t="shared" si="18"/>
        <v>4.3662062849170278</v>
      </c>
      <c r="I102" s="122">
        <f t="shared" si="18"/>
        <v>8.6351827331913391</v>
      </c>
      <c r="J102" s="122">
        <f t="shared" si="18"/>
        <v>10.636341596453494</v>
      </c>
      <c r="K102" s="122">
        <f t="shared" si="18"/>
        <v>9.1156230600807628</v>
      </c>
      <c r="L102" s="122">
        <f t="shared" si="18"/>
        <v>14.642817712518541</v>
      </c>
      <c r="M102" s="122">
        <f t="shared" si="18"/>
        <v>14.379701040068184</v>
      </c>
      <c r="N102" s="122">
        <f t="shared" si="18"/>
        <v>23.43153505274153</v>
      </c>
      <c r="O102" s="122">
        <f t="shared" si="18"/>
        <v>14.006646796307141</v>
      </c>
      <c r="P102" s="122">
        <f t="shared" si="18"/>
        <v>10.67804262233031</v>
      </c>
      <c r="Q102" s="122">
        <f t="shared" si="18"/>
        <v>14.386145228800393</v>
      </c>
      <c r="R102" s="122">
        <f t="shared" si="18"/>
        <v>19.439037903576541</v>
      </c>
      <c r="S102" s="122">
        <f t="shared" si="18"/>
        <v>22.16341859862013</v>
      </c>
      <c r="T102" s="122">
        <f t="shared" si="18"/>
        <v>17.587397062383744</v>
      </c>
      <c r="U102" s="122">
        <f t="shared" si="18"/>
        <v>28.416306880823015</v>
      </c>
      <c r="V102" s="122">
        <f t="shared" si="18"/>
        <v>28.488614759060948</v>
      </c>
      <c r="W102" s="122">
        <f t="shared" si="18"/>
        <v>29.567740155024342</v>
      </c>
      <c r="DA102" s="130" t="s">
        <v>1631</v>
      </c>
    </row>
    <row r="103" spans="1:105" ht="12" customHeight="1" x14ac:dyDescent="0.25">
      <c r="A103" s="97" t="s">
        <v>53</v>
      </c>
      <c r="B103" s="98">
        <v>0.11264485266192059</v>
      </c>
      <c r="C103" s="98">
        <v>0.15621509570997236</v>
      </c>
      <c r="D103" s="98">
        <v>0.16724745322973017</v>
      </c>
      <c r="E103" s="98">
        <v>0.51425124045716686</v>
      </c>
      <c r="F103" s="98">
        <v>0.83471399113587474</v>
      </c>
      <c r="G103" s="98">
        <v>2.0058198044957307</v>
      </c>
      <c r="H103" s="98">
        <v>4.3662062849170278</v>
      </c>
      <c r="I103" s="98">
        <v>8.6351827331913391</v>
      </c>
      <c r="J103" s="98">
        <v>10.636341596453494</v>
      </c>
      <c r="K103" s="98">
        <v>9.1156230600807628</v>
      </c>
      <c r="L103" s="98">
        <v>14.642817712518541</v>
      </c>
      <c r="M103" s="98">
        <v>14.379701040068184</v>
      </c>
      <c r="N103" s="98">
        <v>23.43153505274153</v>
      </c>
      <c r="O103" s="98">
        <v>14.006646796307141</v>
      </c>
      <c r="P103" s="98">
        <v>10.67804262233031</v>
      </c>
      <c r="Q103" s="98">
        <v>14.386145228800393</v>
      </c>
      <c r="R103" s="98">
        <v>19.439037903576541</v>
      </c>
      <c r="S103" s="98">
        <v>22.16341859862013</v>
      </c>
      <c r="T103" s="98">
        <v>17.587397062383744</v>
      </c>
      <c r="U103" s="98">
        <v>28.416306880823015</v>
      </c>
      <c r="V103" s="98">
        <v>28.488614759060948</v>
      </c>
      <c r="W103" s="98">
        <v>29.567740155024342</v>
      </c>
      <c r="DA103" s="63" t="s">
        <v>1632</v>
      </c>
    </row>
    <row r="104" spans="1:105" ht="12" customHeight="1" x14ac:dyDescent="0.25">
      <c r="A104" s="121" t="s">
        <v>55</v>
      </c>
      <c r="B104" s="122">
        <v>0.82150468094283347</v>
      </c>
      <c r="C104" s="122">
        <v>0.94338572372160379</v>
      </c>
      <c r="D104" s="122">
        <v>1.876204703597405</v>
      </c>
      <c r="E104" s="122">
        <v>3.5572032446477411</v>
      </c>
      <c r="F104" s="122">
        <v>7.3539484969047093</v>
      </c>
      <c r="G104" s="122">
        <v>12.853587268246677</v>
      </c>
      <c r="H104" s="122">
        <v>21.121291419242581</v>
      </c>
      <c r="I104" s="122">
        <v>28.142454632464023</v>
      </c>
      <c r="J104" s="122">
        <v>37.337323101762408</v>
      </c>
      <c r="K104" s="122">
        <v>49.696559469201858</v>
      </c>
      <c r="L104" s="122">
        <v>53.161089363935204</v>
      </c>
      <c r="M104" s="122">
        <v>56.135450138123367</v>
      </c>
      <c r="N104" s="122">
        <v>55.266368022046272</v>
      </c>
      <c r="O104" s="122">
        <v>62.150860882519495</v>
      </c>
      <c r="P104" s="122">
        <v>65.718144416195003</v>
      </c>
      <c r="Q104" s="122">
        <v>72.205696719333432</v>
      </c>
      <c r="R104" s="122">
        <v>77.807028158109659</v>
      </c>
      <c r="S104" s="122">
        <v>85.25565477622537</v>
      </c>
      <c r="T104" s="122">
        <v>88.426018045205325</v>
      </c>
      <c r="U104" s="122">
        <v>97.935853086638843</v>
      </c>
      <c r="V104" s="122">
        <v>108.26931344516812</v>
      </c>
      <c r="W104" s="122">
        <v>124.99320017281286</v>
      </c>
      <c r="DA104" s="130" t="s">
        <v>1633</v>
      </c>
    </row>
    <row r="105" spans="1:105" ht="12" customHeight="1" x14ac:dyDescent="0.25">
      <c r="A105" s="97" t="s">
        <v>134</v>
      </c>
      <c r="B105" s="98">
        <v>0.11746788235678537</v>
      </c>
      <c r="C105" s="98">
        <v>0.12077190267545244</v>
      </c>
      <c r="D105" s="98">
        <v>0.19369764291093017</v>
      </c>
      <c r="E105" s="98">
        <v>0.37680026578221315</v>
      </c>
      <c r="F105" s="98">
        <v>0.72882998914847275</v>
      </c>
      <c r="G105" s="98">
        <v>1.4343226654776895</v>
      </c>
      <c r="H105" s="98">
        <v>2.7899114970709187</v>
      </c>
      <c r="I105" s="98">
        <v>3.6916845127744882</v>
      </c>
      <c r="J105" s="98">
        <v>4.7956120489127949</v>
      </c>
      <c r="K105" s="98">
        <v>6.8268834750239433</v>
      </c>
      <c r="L105" s="98">
        <v>7.0266474244545751</v>
      </c>
      <c r="M105" s="98">
        <v>7.3423425627232177</v>
      </c>
      <c r="N105" s="98">
        <v>7.8406338789388563</v>
      </c>
      <c r="O105" s="98">
        <v>9.6003374834625159</v>
      </c>
      <c r="P105" s="98">
        <v>9.5992241379314898</v>
      </c>
      <c r="Q105" s="98">
        <v>11.336551255421305</v>
      </c>
      <c r="R105" s="98">
        <v>11.158011617566313</v>
      </c>
      <c r="S105" s="98">
        <v>14.208528739782981</v>
      </c>
      <c r="T105" s="98">
        <v>14.615689436258448</v>
      </c>
      <c r="U105" s="98">
        <v>14.783198277311971</v>
      </c>
      <c r="V105" s="98">
        <v>15.03328106421521</v>
      </c>
      <c r="W105" s="98">
        <v>15.42164345444845</v>
      </c>
      <c r="DA105" s="63" t="s">
        <v>1634</v>
      </c>
    </row>
    <row r="106" spans="1:105" ht="12" customHeight="1" x14ac:dyDescent="0.25">
      <c r="A106" s="97" t="s">
        <v>133</v>
      </c>
      <c r="B106" s="98">
        <v>9.5728179737001088E-4</v>
      </c>
      <c r="C106" s="98">
        <v>8.3095731338593299E-4</v>
      </c>
      <c r="D106" s="98">
        <v>1.0086710006068605E-3</v>
      </c>
      <c r="E106" s="98">
        <v>2.3448290139557737E-3</v>
      </c>
      <c r="F106" s="98">
        <v>3.9765967630161804E-3</v>
      </c>
      <c r="G106" s="98">
        <v>9.7739089091695829E-3</v>
      </c>
      <c r="H106" s="98">
        <v>2.3412899243292325E-2</v>
      </c>
      <c r="I106" s="98">
        <v>3.4916947258534128E-2</v>
      </c>
      <c r="J106" s="98">
        <v>4.9855111956858301E-2</v>
      </c>
      <c r="K106" s="98">
        <v>7.9971377824204395E-2</v>
      </c>
      <c r="L106" s="98">
        <v>8.1639880550504695E-2</v>
      </c>
      <c r="M106" s="98">
        <v>8.0723950028188857E-2</v>
      </c>
      <c r="N106" s="98">
        <v>9.0598464267336407E-2</v>
      </c>
      <c r="O106" s="98">
        <v>0.11338295347240909</v>
      </c>
      <c r="P106" s="98">
        <v>0.10465569607443735</v>
      </c>
      <c r="Q106" s="98">
        <v>0.14031056150450316</v>
      </c>
      <c r="R106" s="98">
        <v>0.12631671045090651</v>
      </c>
      <c r="S106" s="98">
        <v>0.19326828024519074</v>
      </c>
      <c r="T106" s="98">
        <v>0.22494636353234704</v>
      </c>
      <c r="U106" s="98">
        <v>0.23403635616968577</v>
      </c>
      <c r="V106" s="98">
        <v>0.25425103390907389</v>
      </c>
      <c r="W106" s="98">
        <v>0.24840304830414817</v>
      </c>
      <c r="DA106" s="63" t="s">
        <v>1635</v>
      </c>
    </row>
    <row r="107" spans="1:105" ht="12" customHeight="1" x14ac:dyDescent="0.25">
      <c r="A107" s="100" t="s">
        <v>217</v>
      </c>
      <c r="B107" s="101">
        <v>3.2441663347227459E-4</v>
      </c>
      <c r="C107" s="101">
        <v>2.6839789324764E-4</v>
      </c>
      <c r="D107" s="101">
        <v>1.5801203364732699E-4</v>
      </c>
      <c r="E107" s="101">
        <v>5.5625799356105233E-4</v>
      </c>
      <c r="F107" s="101">
        <v>7.2979404648244916E-4</v>
      </c>
      <c r="G107" s="101">
        <v>3.3048677441330425E-3</v>
      </c>
      <c r="H107" s="101">
        <v>7.3205716163901079E-3</v>
      </c>
      <c r="I107" s="101">
        <v>1.0898674059319637E-2</v>
      </c>
      <c r="J107" s="101">
        <v>1.511303660634339E-2</v>
      </c>
      <c r="K107" s="101">
        <v>2.4773470895155882E-2</v>
      </c>
      <c r="L107" s="101">
        <v>2.5063509274718135E-2</v>
      </c>
      <c r="M107" s="101">
        <v>2.3985685150031757E-2</v>
      </c>
      <c r="N107" s="101">
        <v>2.2651966844001305E-2</v>
      </c>
      <c r="O107" s="101">
        <v>3.0897852112532351E-2</v>
      </c>
      <c r="P107" s="101">
        <v>2.7453008604271734E-2</v>
      </c>
      <c r="Q107" s="101">
        <v>3.4901883013757594E-2</v>
      </c>
      <c r="R107" s="101">
        <v>3.5248758174268716E-2</v>
      </c>
      <c r="S107" s="101">
        <v>5.4560015352226175E-2</v>
      </c>
      <c r="T107" s="101">
        <v>6.0327800560122893E-2</v>
      </c>
      <c r="U107" s="101">
        <v>5.9290467409024834E-2</v>
      </c>
      <c r="V107" s="101">
        <v>6.2462193960637374E-2</v>
      </c>
      <c r="W107" s="101">
        <v>6.210687780030931E-2</v>
      </c>
      <c r="DA107" s="131" t="s">
        <v>1636</v>
      </c>
    </row>
    <row r="108" spans="1:105" ht="12" customHeight="1" x14ac:dyDescent="0.25">
      <c r="A108" s="103" t="s">
        <v>52</v>
      </c>
      <c r="B108" s="104">
        <v>6.3286516389773624E-4</v>
      </c>
      <c r="C108" s="104">
        <v>5.6255942013829299E-4</v>
      </c>
      <c r="D108" s="104">
        <v>8.5065896695953362E-4</v>
      </c>
      <c r="E108" s="104">
        <v>1.7885710203947212E-3</v>
      </c>
      <c r="F108" s="104">
        <v>3.2468027165337308E-3</v>
      </c>
      <c r="G108" s="104">
        <v>6.46904116503654E-3</v>
      </c>
      <c r="H108" s="104">
        <v>1.6092327626902218E-2</v>
      </c>
      <c r="I108" s="104">
        <v>2.4018273199214492E-2</v>
      </c>
      <c r="J108" s="104">
        <v>3.4742075350514913E-2</v>
      </c>
      <c r="K108" s="104">
        <v>5.5197906929048517E-2</v>
      </c>
      <c r="L108" s="104">
        <v>5.6576371275786554E-2</v>
      </c>
      <c r="M108" s="104">
        <v>5.6738264878157099E-2</v>
      </c>
      <c r="N108" s="104">
        <v>6.7946497423335098E-2</v>
      </c>
      <c r="O108" s="104">
        <v>8.2485101359876745E-2</v>
      </c>
      <c r="P108" s="104">
        <v>7.7202687470165621E-2</v>
      </c>
      <c r="Q108" s="104">
        <v>0.10540867849074557</v>
      </c>
      <c r="R108" s="104">
        <v>9.106795227663779E-2</v>
      </c>
      <c r="S108" s="104">
        <v>0.13870826489296456</v>
      </c>
      <c r="T108" s="104">
        <v>0.16461856297222413</v>
      </c>
      <c r="U108" s="104">
        <v>0.17474588876066094</v>
      </c>
      <c r="V108" s="104">
        <v>0.19178883994843648</v>
      </c>
      <c r="W108" s="104">
        <v>0.18629617050383887</v>
      </c>
      <c r="DA108" s="132" t="s">
        <v>1637</v>
      </c>
    </row>
    <row r="109" spans="1:105" ht="12" customHeight="1" x14ac:dyDescent="0.25">
      <c r="A109" s="106" t="s">
        <v>122</v>
      </c>
      <c r="B109" s="101">
        <v>0.31881117289675315</v>
      </c>
      <c r="C109" s="101">
        <v>0.36042239945258298</v>
      </c>
      <c r="D109" s="101">
        <v>0.81634271293387395</v>
      </c>
      <c r="E109" s="101">
        <v>1.4184032260550066</v>
      </c>
      <c r="F109" s="101">
        <v>3.336795975532695</v>
      </c>
      <c r="G109" s="101">
        <v>5.4918273692966348</v>
      </c>
      <c r="H109" s="101">
        <v>8.4323727124802197</v>
      </c>
      <c r="I109" s="101">
        <v>8.4998198573801549</v>
      </c>
      <c r="J109" s="101">
        <v>9.4501009879907585</v>
      </c>
      <c r="K109" s="101">
        <v>13.358321791727153</v>
      </c>
      <c r="L109" s="101">
        <v>14.4337479658445</v>
      </c>
      <c r="M109" s="101">
        <v>15.993757200578164</v>
      </c>
      <c r="N109" s="101">
        <v>16.150282893174371</v>
      </c>
      <c r="O109" s="101">
        <v>18.805652032020149</v>
      </c>
      <c r="P109" s="101">
        <v>20.387211597373824</v>
      </c>
      <c r="Q109" s="101">
        <v>20.113692696935214</v>
      </c>
      <c r="R109" s="101">
        <v>20.872269265369535</v>
      </c>
      <c r="S109" s="101">
        <v>20.839181323996467</v>
      </c>
      <c r="T109" s="101">
        <v>18.953240130015882</v>
      </c>
      <c r="U109" s="101">
        <v>21.459188352426757</v>
      </c>
      <c r="V109" s="101">
        <v>23.718109532057618</v>
      </c>
      <c r="W109" s="101">
        <v>31.35398737329081</v>
      </c>
      <c r="DA109" s="131" t="s">
        <v>1638</v>
      </c>
    </row>
    <row r="110" spans="1:105" ht="12" customHeight="1" x14ac:dyDescent="0.25">
      <c r="A110" s="107" t="s">
        <v>121</v>
      </c>
      <c r="B110" s="104">
        <v>0.38426834389192499</v>
      </c>
      <c r="C110" s="104">
        <v>0.4613604642801824</v>
      </c>
      <c r="D110" s="104">
        <v>0.8651556767519939</v>
      </c>
      <c r="E110" s="104">
        <v>1.7596549237965655</v>
      </c>
      <c r="F110" s="104">
        <v>3.2843459354605251</v>
      </c>
      <c r="G110" s="104">
        <v>5.9176633245631836</v>
      </c>
      <c r="H110" s="104">
        <v>9.8755943104481485</v>
      </c>
      <c r="I110" s="104">
        <v>15.916033315050846</v>
      </c>
      <c r="J110" s="104">
        <v>23.041754952902</v>
      </c>
      <c r="K110" s="104">
        <v>29.431382824626553</v>
      </c>
      <c r="L110" s="104">
        <v>31.619054093085623</v>
      </c>
      <c r="M110" s="104">
        <v>32.718626424793797</v>
      </c>
      <c r="N110" s="104">
        <v>31.184852785665708</v>
      </c>
      <c r="O110" s="104">
        <v>33.631488413564426</v>
      </c>
      <c r="P110" s="104">
        <v>35.627052984815244</v>
      </c>
      <c r="Q110" s="104">
        <v>40.615142205472409</v>
      </c>
      <c r="R110" s="104">
        <v>45.650430564722896</v>
      </c>
      <c r="S110" s="104">
        <v>50.01467643220073</v>
      </c>
      <c r="T110" s="104">
        <v>54.632142115398651</v>
      </c>
      <c r="U110" s="104">
        <v>61.45943010073043</v>
      </c>
      <c r="V110" s="104">
        <v>69.263671814986225</v>
      </c>
      <c r="W110" s="104">
        <v>77.969166296769458</v>
      </c>
      <c r="DA110" s="132" t="s">
        <v>1639</v>
      </c>
    </row>
    <row r="111" spans="1:105" ht="12" customHeight="1" x14ac:dyDescent="0.25">
      <c r="A111" s="108" t="s">
        <v>53</v>
      </c>
      <c r="B111" s="98">
        <v>0.1141602278198369</v>
      </c>
      <c r="C111" s="98">
        <v>0.13494774717242555</v>
      </c>
      <c r="D111" s="98">
        <v>0.25595102801300751</v>
      </c>
      <c r="E111" s="98">
        <v>0.50207382337279438</v>
      </c>
      <c r="F111" s="98">
        <v>0.95219868822306775</v>
      </c>
      <c r="G111" s="98">
        <v>1.9116376882850989</v>
      </c>
      <c r="H111" s="98">
        <v>2.903474517958387</v>
      </c>
      <c r="I111" s="98">
        <v>4.7220238164690747</v>
      </c>
      <c r="J111" s="98">
        <v>6.7167609481805819</v>
      </c>
      <c r="K111" s="98">
        <v>8.6328861728613031</v>
      </c>
      <c r="L111" s="98">
        <v>9.3193181364866895</v>
      </c>
      <c r="M111" s="98">
        <v>9.4341486339920024</v>
      </c>
      <c r="N111" s="98">
        <v>7.6039092495903091</v>
      </c>
      <c r="O111" s="98">
        <v>8.8086403256138084</v>
      </c>
      <c r="P111" s="98">
        <v>9.0619891414812574</v>
      </c>
      <c r="Q111" s="98">
        <v>9.7242596465077238</v>
      </c>
      <c r="R111" s="98">
        <v>12.435485887363004</v>
      </c>
      <c r="S111" s="98">
        <v>13.806167576613671</v>
      </c>
      <c r="T111" s="98">
        <v>14.512448081212707</v>
      </c>
      <c r="U111" s="98">
        <v>15.587439476321459</v>
      </c>
      <c r="V111" s="98">
        <v>17.101682849801108</v>
      </c>
      <c r="W111" s="98">
        <v>19.55217362828007</v>
      </c>
      <c r="DA111" s="63" t="s">
        <v>1640</v>
      </c>
    </row>
    <row r="112" spans="1:105" ht="12" customHeight="1" x14ac:dyDescent="0.25">
      <c r="A112" s="108" t="s">
        <v>52</v>
      </c>
      <c r="B112" s="98">
        <v>0.27010811607208807</v>
      </c>
      <c r="C112" s="98">
        <v>0.32641271710775682</v>
      </c>
      <c r="D112" s="98">
        <v>0.60920464873898639</v>
      </c>
      <c r="E112" s="98">
        <v>1.2575811004237711</v>
      </c>
      <c r="F112" s="98">
        <v>2.3321472472374571</v>
      </c>
      <c r="G112" s="98">
        <v>4.0060256362780846</v>
      </c>
      <c r="H112" s="98">
        <v>6.972119792489762</v>
      </c>
      <c r="I112" s="98">
        <v>11.194009498581773</v>
      </c>
      <c r="J112" s="98">
        <v>16.324994004721418</v>
      </c>
      <c r="K112" s="98">
        <v>20.798496651765252</v>
      </c>
      <c r="L112" s="98">
        <v>22.299735956598933</v>
      </c>
      <c r="M112" s="98">
        <v>23.284477790801791</v>
      </c>
      <c r="N112" s="98">
        <v>23.580943536075399</v>
      </c>
      <c r="O112" s="98">
        <v>24.822848087950621</v>
      </c>
      <c r="P112" s="98">
        <v>26.565063843333988</v>
      </c>
      <c r="Q112" s="98">
        <v>30.890882558964684</v>
      </c>
      <c r="R112" s="98">
        <v>33.214944677359895</v>
      </c>
      <c r="S112" s="98">
        <v>36.208508855587063</v>
      </c>
      <c r="T112" s="98">
        <v>40.11969403418594</v>
      </c>
      <c r="U112" s="98">
        <v>45.871990624408973</v>
      </c>
      <c r="V112" s="98">
        <v>52.16198896518511</v>
      </c>
      <c r="W112" s="98">
        <v>58.416992668489392</v>
      </c>
      <c r="DA112" s="63" t="s">
        <v>1641</v>
      </c>
    </row>
    <row r="113" spans="1:105" ht="12" customHeight="1" x14ac:dyDescent="0.25">
      <c r="A113" s="121" t="s">
        <v>54</v>
      </c>
      <c r="B113" s="122">
        <v>0.36765590059804887</v>
      </c>
      <c r="C113" s="122">
        <v>0.42488929109811563</v>
      </c>
      <c r="D113" s="122">
        <v>0.93569317914706829</v>
      </c>
      <c r="E113" s="122">
        <v>1.7490848116086803</v>
      </c>
      <c r="F113" s="122">
        <v>3.6860683373322178</v>
      </c>
      <c r="G113" s="122">
        <v>6.4594247119984098</v>
      </c>
      <c r="H113" s="122">
        <v>10.565932602396444</v>
      </c>
      <c r="I113" s="122">
        <v>13.921362934663037</v>
      </c>
      <c r="J113" s="122">
        <v>17.667815316635156</v>
      </c>
      <c r="K113" s="122">
        <v>22.776660112285835</v>
      </c>
      <c r="L113" s="122">
        <v>23.713996954452472</v>
      </c>
      <c r="M113" s="122">
        <v>23.937645774958771</v>
      </c>
      <c r="N113" s="122">
        <v>25.118326070155945</v>
      </c>
      <c r="O113" s="122">
        <v>28.200758104923224</v>
      </c>
      <c r="P113" s="122">
        <v>30.206474163532537</v>
      </c>
      <c r="Q113" s="122">
        <v>33.072900865726247</v>
      </c>
      <c r="R113" s="122">
        <v>37.183003086426126</v>
      </c>
      <c r="S113" s="122">
        <v>39.700461456822339</v>
      </c>
      <c r="T113" s="122">
        <v>42.948873185780066</v>
      </c>
      <c r="U113" s="122">
        <v>49.037244576204358</v>
      </c>
      <c r="V113" s="122">
        <v>61.364647141122809</v>
      </c>
      <c r="W113" s="122">
        <v>64.55307208475287</v>
      </c>
      <c r="DA113" s="130" t="s">
        <v>1642</v>
      </c>
    </row>
    <row r="114" spans="1:105" ht="12" customHeight="1" x14ac:dyDescent="0.25">
      <c r="A114" s="97" t="s">
        <v>175</v>
      </c>
      <c r="B114" s="98">
        <v>1.0761475235542552E-2</v>
      </c>
      <c r="C114" s="98">
        <v>1.1249401757706563E-2</v>
      </c>
      <c r="D114" s="98">
        <v>2.0181613086304097E-2</v>
      </c>
      <c r="E114" s="98">
        <v>3.9725423722733834E-2</v>
      </c>
      <c r="F114" s="98">
        <v>7.7897270431865645E-2</v>
      </c>
      <c r="G114" s="98">
        <v>0.15640365017500404</v>
      </c>
      <c r="H114" s="98">
        <v>0.30867161098885498</v>
      </c>
      <c r="I114" s="98">
        <v>0.40804267966573615</v>
      </c>
      <c r="J114" s="98">
        <v>0.49179749671644163</v>
      </c>
      <c r="K114" s="98">
        <v>0.66539538436990175</v>
      </c>
      <c r="L114" s="98">
        <v>0.69488662378881638</v>
      </c>
      <c r="M114" s="98">
        <v>0.67912528745151335</v>
      </c>
      <c r="N114" s="98">
        <v>0.74472002688250039</v>
      </c>
      <c r="O114" s="98">
        <v>0.91759098015056428</v>
      </c>
      <c r="P114" s="98">
        <v>0.92091131483251865</v>
      </c>
      <c r="Q114" s="98">
        <v>1.1199484092863325</v>
      </c>
      <c r="R114" s="98">
        <v>1.7669819432501999</v>
      </c>
      <c r="S114" s="98">
        <v>1.8670239279872169</v>
      </c>
      <c r="T114" s="98">
        <v>2.1120426101079457</v>
      </c>
      <c r="U114" s="98">
        <v>2.6001003152765785</v>
      </c>
      <c r="V114" s="98">
        <v>2.6547207644613664</v>
      </c>
      <c r="W114" s="98">
        <v>2.8401025015856005</v>
      </c>
      <c r="DA114" s="63" t="s">
        <v>1643</v>
      </c>
    </row>
    <row r="115" spans="1:105" ht="12" customHeight="1" x14ac:dyDescent="0.25">
      <c r="A115" s="109" t="s">
        <v>120</v>
      </c>
      <c r="B115" s="33">
        <v>0.35689442536250632</v>
      </c>
      <c r="C115" s="33">
        <v>0.41363988934040907</v>
      </c>
      <c r="D115" s="33">
        <v>0.91551156606076423</v>
      </c>
      <c r="E115" s="33">
        <v>1.7093593878859465</v>
      </c>
      <c r="F115" s="33">
        <v>3.6081710669003524</v>
      </c>
      <c r="G115" s="33">
        <v>6.3030210618234062</v>
      </c>
      <c r="H115" s="33">
        <v>10.257260991407589</v>
      </c>
      <c r="I115" s="33">
        <v>13.5133202549973</v>
      </c>
      <c r="J115" s="33">
        <v>17.176017819918716</v>
      </c>
      <c r="K115" s="33">
        <v>22.111264727915934</v>
      </c>
      <c r="L115" s="33">
        <v>23.019110330663658</v>
      </c>
      <c r="M115" s="33">
        <v>23.258520487507258</v>
      </c>
      <c r="N115" s="33">
        <v>24.373606043273444</v>
      </c>
      <c r="O115" s="33">
        <v>27.28316712477266</v>
      </c>
      <c r="P115" s="33">
        <v>29.285562848700017</v>
      </c>
      <c r="Q115" s="33">
        <v>31.952952456439913</v>
      </c>
      <c r="R115" s="33">
        <v>35.416021143175925</v>
      </c>
      <c r="S115" s="33">
        <v>37.83343752883512</v>
      </c>
      <c r="T115" s="33">
        <v>40.836830575672117</v>
      </c>
      <c r="U115" s="33">
        <v>46.437144260927781</v>
      </c>
      <c r="V115" s="33">
        <v>58.709926376661443</v>
      </c>
      <c r="W115" s="33">
        <v>61.712969583167272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3.2864277082329494</v>
      </c>
      <c r="C117" s="117">
        <f t="shared" si="19"/>
        <v>3.7830916035946709</v>
      </c>
      <c r="D117" s="117">
        <f t="shared" si="19"/>
        <v>6.8313514348620572</v>
      </c>
      <c r="E117" s="117">
        <f t="shared" si="19"/>
        <v>15.266640650954894</v>
      </c>
      <c r="F117" s="117">
        <f t="shared" si="19"/>
        <v>29.571164735109697</v>
      </c>
      <c r="G117" s="117">
        <f t="shared" si="19"/>
        <v>61.155551616765607</v>
      </c>
      <c r="H117" s="117">
        <f t="shared" si="19"/>
        <v>115.52646969789021</v>
      </c>
      <c r="I117" s="117">
        <f t="shared" si="19"/>
        <v>157.71415454248378</v>
      </c>
      <c r="J117" s="117">
        <f t="shared" si="19"/>
        <v>192.74223420055259</v>
      </c>
      <c r="K117" s="117">
        <f t="shared" si="19"/>
        <v>232.09827710925981</v>
      </c>
      <c r="L117" s="117">
        <f t="shared" si="19"/>
        <v>250.76282886795622</v>
      </c>
      <c r="M117" s="117">
        <f t="shared" si="19"/>
        <v>311.82593214744821</v>
      </c>
      <c r="N117" s="117">
        <f t="shared" si="19"/>
        <v>315.33112849223073</v>
      </c>
      <c r="O117" s="117">
        <f t="shared" si="19"/>
        <v>249.60638877221126</v>
      </c>
      <c r="P117" s="117">
        <f t="shared" si="19"/>
        <v>247.19093542654278</v>
      </c>
      <c r="Q117" s="117">
        <f t="shared" si="19"/>
        <v>350.73595926068788</v>
      </c>
      <c r="R117" s="117">
        <f t="shared" ref="R117:V117" si="20">R118+R121+R123+R132</f>
        <v>362.66559731821195</v>
      </c>
      <c r="S117" s="117">
        <f t="shared" si="20"/>
        <v>406.37383964753764</v>
      </c>
      <c r="T117" s="117">
        <f t="shared" si="20"/>
        <v>383.96047126260021</v>
      </c>
      <c r="U117" s="117">
        <f t="shared" si="20"/>
        <v>483.4057905304698</v>
      </c>
      <c r="V117" s="117">
        <f t="shared" si="20"/>
        <v>551.26065662079827</v>
      </c>
      <c r="W117" s="117">
        <f t="shared" ref="W117" si="21">W118+W121+W123+W132</f>
        <v>622.43568648054202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2.2441285384947771</v>
      </c>
      <c r="C118" s="122">
        <f t="shared" si="22"/>
        <v>2.5069553823824657</v>
      </c>
      <c r="D118" s="122">
        <f t="shared" si="22"/>
        <v>4.4488967427079471</v>
      </c>
      <c r="E118" s="122">
        <f t="shared" si="22"/>
        <v>10.197275048381835</v>
      </c>
      <c r="F118" s="122">
        <f t="shared" si="22"/>
        <v>19.493026892505718</v>
      </c>
      <c r="G118" s="122">
        <f t="shared" si="22"/>
        <v>42.074258090805536</v>
      </c>
      <c r="H118" s="122">
        <f t="shared" si="22"/>
        <v>81.14685324688601</v>
      </c>
      <c r="I118" s="122">
        <f t="shared" si="22"/>
        <v>103.80376182758422</v>
      </c>
      <c r="J118" s="122">
        <f t="shared" si="22"/>
        <v>122.8554481256415</v>
      </c>
      <c r="K118" s="122">
        <f t="shared" si="22"/>
        <v>152.46434872341214</v>
      </c>
      <c r="L118" s="122">
        <f t="shared" si="22"/>
        <v>152.22920440027542</v>
      </c>
      <c r="M118" s="122">
        <f t="shared" si="22"/>
        <v>210.79955940614309</v>
      </c>
      <c r="N118" s="122">
        <f t="shared" si="22"/>
        <v>187.49500684119525</v>
      </c>
      <c r="O118" s="122">
        <f t="shared" si="22"/>
        <v>139.58773946345994</v>
      </c>
      <c r="P118" s="122">
        <f t="shared" si="22"/>
        <v>140.73153339540275</v>
      </c>
      <c r="Q118" s="122">
        <f t="shared" si="22"/>
        <v>222.7364522859084</v>
      </c>
      <c r="R118" s="122">
        <f t="shared" ref="R118:V118" si="23">SUM(R119:R120)</f>
        <v>207.64304290843165</v>
      </c>
      <c r="S118" s="122">
        <f t="shared" si="23"/>
        <v>230.67297546102762</v>
      </c>
      <c r="T118" s="122">
        <f t="shared" si="23"/>
        <v>214.95973462056705</v>
      </c>
      <c r="U118" s="122">
        <f t="shared" si="23"/>
        <v>259.69872294411101</v>
      </c>
      <c r="V118" s="122">
        <f t="shared" si="23"/>
        <v>304.52846665469417</v>
      </c>
      <c r="W118" s="122">
        <f t="shared" ref="W118" si="24">SUM(W119:W120)</f>
        <v>351.84859280483431</v>
      </c>
      <c r="DA118" s="130" t="s">
        <v>1796</v>
      </c>
    </row>
    <row r="119" spans="1:105" ht="12" customHeight="1" x14ac:dyDescent="0.25">
      <c r="A119" s="97" t="s">
        <v>217</v>
      </c>
      <c r="B119" s="98">
        <v>2.1910845564204369</v>
      </c>
      <c r="C119" s="98">
        <v>2.4500925124433537</v>
      </c>
      <c r="D119" s="98">
        <v>4.3450526217165493</v>
      </c>
      <c r="E119" s="98">
        <v>9.9726693747712858</v>
      </c>
      <c r="F119" s="98">
        <v>19.036316686328224</v>
      </c>
      <c r="G119" s="98">
        <v>41.102153889717471</v>
      </c>
      <c r="H119" s="98">
        <v>79.318888936477009</v>
      </c>
      <c r="I119" s="98">
        <v>101.60879461502779</v>
      </c>
      <c r="J119" s="98">
        <v>120.25118767691053</v>
      </c>
      <c r="K119" s="98">
        <v>149.07951846178273</v>
      </c>
      <c r="L119" s="98">
        <v>149.03518776072522</v>
      </c>
      <c r="M119" s="98">
        <v>206.38985294099254</v>
      </c>
      <c r="N119" s="98">
        <v>183.99957798954063</v>
      </c>
      <c r="O119" s="98">
        <v>136.73672266087095</v>
      </c>
      <c r="P119" s="98">
        <v>137.77532399856233</v>
      </c>
      <c r="Q119" s="98">
        <v>218.31265919926798</v>
      </c>
      <c r="R119" s="98">
        <v>203.54352599500555</v>
      </c>
      <c r="S119" s="98">
        <v>226.13504315007901</v>
      </c>
      <c r="T119" s="98">
        <v>210.74903606665464</v>
      </c>
      <c r="U119" s="98">
        <v>254.62908654516033</v>
      </c>
      <c r="V119" s="98">
        <v>298.59800211772108</v>
      </c>
      <c r="W119" s="98">
        <v>345.00481388117652</v>
      </c>
      <c r="DA119" s="63" t="s">
        <v>1797</v>
      </c>
    </row>
    <row r="120" spans="1:105" ht="12" customHeight="1" x14ac:dyDescent="0.25">
      <c r="A120" s="97" t="s">
        <v>53</v>
      </c>
      <c r="B120" s="98">
        <v>5.3043982074340204E-2</v>
      </c>
      <c r="C120" s="98">
        <v>5.6862869939111979E-2</v>
      </c>
      <c r="D120" s="98">
        <v>0.10384412099139774</v>
      </c>
      <c r="E120" s="98">
        <v>0.22460567361054981</v>
      </c>
      <c r="F120" s="98">
        <v>0.45671020617749308</v>
      </c>
      <c r="G120" s="98">
        <v>0.9721042010880625</v>
      </c>
      <c r="H120" s="98">
        <v>1.8279643104089995</v>
      </c>
      <c r="I120" s="98">
        <v>2.1949672125564303</v>
      </c>
      <c r="J120" s="98">
        <v>2.6042604487309635</v>
      </c>
      <c r="K120" s="98">
        <v>3.3848302616294221</v>
      </c>
      <c r="L120" s="98">
        <v>3.1940166395502039</v>
      </c>
      <c r="M120" s="98">
        <v>4.4097064651505402</v>
      </c>
      <c r="N120" s="98">
        <v>3.4954288516546153</v>
      </c>
      <c r="O120" s="98">
        <v>2.8510168025889819</v>
      </c>
      <c r="P120" s="98">
        <v>2.9562093968404342</v>
      </c>
      <c r="Q120" s="98">
        <v>4.4237930866404263</v>
      </c>
      <c r="R120" s="98">
        <v>4.0995169134260987</v>
      </c>
      <c r="S120" s="98">
        <v>4.5379323109485927</v>
      </c>
      <c r="T120" s="98">
        <v>4.2106985539124215</v>
      </c>
      <c r="U120" s="98">
        <v>5.0696363989506628</v>
      </c>
      <c r="V120" s="98">
        <v>5.9304645369730888</v>
      </c>
      <c r="W120" s="98">
        <v>6.8437789236577826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0.19256976816407437</v>
      </c>
      <c r="C121" s="122">
        <f t="shared" si="25"/>
        <v>0.28408381334107219</v>
      </c>
      <c r="D121" s="122">
        <f t="shared" si="25"/>
        <v>0.33178575645722941</v>
      </c>
      <c r="E121" s="122">
        <f t="shared" si="25"/>
        <v>1.1384202247649415</v>
      </c>
      <c r="F121" s="122">
        <f t="shared" si="25"/>
        <v>1.9682215965135992</v>
      </c>
      <c r="G121" s="122">
        <f t="shared" si="25"/>
        <v>4.8953089246852528</v>
      </c>
      <c r="H121" s="122">
        <f t="shared" si="25"/>
        <v>10.930504700481476</v>
      </c>
      <c r="I121" s="122">
        <f t="shared" si="25"/>
        <v>21.994288307981474</v>
      </c>
      <c r="J121" s="122">
        <f t="shared" si="25"/>
        <v>27.502676748939379</v>
      </c>
      <c r="K121" s="122">
        <f t="shared" si="25"/>
        <v>24.045345488345188</v>
      </c>
      <c r="L121" s="122">
        <f t="shared" si="25"/>
        <v>39.43037942699366</v>
      </c>
      <c r="M121" s="122">
        <f t="shared" si="25"/>
        <v>39.400622610749188</v>
      </c>
      <c r="N121" s="122">
        <f t="shared" si="25"/>
        <v>65.558974605620094</v>
      </c>
      <c r="O121" s="122">
        <f t="shared" si="25"/>
        <v>40.285437383927629</v>
      </c>
      <c r="P121" s="122">
        <f t="shared" si="25"/>
        <v>31.800987457042254</v>
      </c>
      <c r="Q121" s="122">
        <f t="shared" si="25"/>
        <v>44.865671726803775</v>
      </c>
      <c r="R121" s="122">
        <f t="shared" si="25"/>
        <v>63.585531611522491</v>
      </c>
      <c r="S121" s="122">
        <f t="shared" si="25"/>
        <v>75.290543288291431</v>
      </c>
      <c r="T121" s="122">
        <f t="shared" si="25"/>
        <v>61.565648804703983</v>
      </c>
      <c r="U121" s="122">
        <f t="shared" si="25"/>
        <v>101.67325792471181</v>
      </c>
      <c r="V121" s="122">
        <f t="shared" si="25"/>
        <v>103.82694468502837</v>
      </c>
      <c r="W121" s="122">
        <f t="shared" si="25"/>
        <v>109.41557253227234</v>
      </c>
      <c r="DA121" s="130" t="s">
        <v>1799</v>
      </c>
    </row>
    <row r="122" spans="1:105" ht="12" customHeight="1" x14ac:dyDescent="0.25">
      <c r="A122" s="97" t="s">
        <v>53</v>
      </c>
      <c r="B122" s="98">
        <v>0.19256976816407437</v>
      </c>
      <c r="C122" s="98">
        <v>0.28408381334107219</v>
      </c>
      <c r="D122" s="98">
        <v>0.33178575645722941</v>
      </c>
      <c r="E122" s="98">
        <v>1.1384202247649415</v>
      </c>
      <c r="F122" s="98">
        <v>1.9682215965135992</v>
      </c>
      <c r="G122" s="98">
        <v>4.8953089246852528</v>
      </c>
      <c r="H122" s="98">
        <v>10.930504700481476</v>
      </c>
      <c r="I122" s="98">
        <v>21.994288307981474</v>
      </c>
      <c r="J122" s="98">
        <v>27.502676748939379</v>
      </c>
      <c r="K122" s="98">
        <v>24.045345488345188</v>
      </c>
      <c r="L122" s="98">
        <v>39.43037942699366</v>
      </c>
      <c r="M122" s="98">
        <v>39.400622610749188</v>
      </c>
      <c r="N122" s="98">
        <v>65.558974605620094</v>
      </c>
      <c r="O122" s="98">
        <v>40.285437383927629</v>
      </c>
      <c r="P122" s="98">
        <v>31.800987457042254</v>
      </c>
      <c r="Q122" s="98">
        <v>44.865671726803775</v>
      </c>
      <c r="R122" s="98">
        <v>63.585531611522491</v>
      </c>
      <c r="S122" s="98">
        <v>75.290543288291431</v>
      </c>
      <c r="T122" s="98">
        <v>61.565648804703983</v>
      </c>
      <c r="U122" s="98">
        <v>101.67325792471181</v>
      </c>
      <c r="V122" s="98">
        <v>103.82694468502837</v>
      </c>
      <c r="W122" s="98">
        <v>109.41557253227234</v>
      </c>
      <c r="DA122" s="63" t="s">
        <v>1800</v>
      </c>
    </row>
    <row r="123" spans="1:105" ht="12" customHeight="1" x14ac:dyDescent="0.25">
      <c r="A123" s="121" t="s">
        <v>55</v>
      </c>
      <c r="B123" s="122">
        <v>0.58024669780701732</v>
      </c>
      <c r="C123" s="122">
        <v>0.678683844286188</v>
      </c>
      <c r="D123" s="122">
        <v>1.3535784354434779</v>
      </c>
      <c r="E123" s="122">
        <v>2.621744451281633</v>
      </c>
      <c r="F123" s="122">
        <v>5.3408173779261201</v>
      </c>
      <c r="G123" s="122">
        <v>9.3254356754650303</v>
      </c>
      <c r="H123" s="122">
        <v>15.492269100466459</v>
      </c>
      <c r="I123" s="122">
        <v>21.416230607093247</v>
      </c>
      <c r="J123" s="122">
        <v>29.033980768013841</v>
      </c>
      <c r="K123" s="122">
        <v>38.354081195712723</v>
      </c>
      <c r="L123" s="122">
        <v>41.131523840759947</v>
      </c>
      <c r="M123" s="122">
        <v>43.444806142110615</v>
      </c>
      <c r="N123" s="122">
        <v>43.156869206169077</v>
      </c>
      <c r="O123" s="122">
        <v>48.189363951827836</v>
      </c>
      <c r="P123" s="122">
        <v>51.448563436067829</v>
      </c>
      <c r="Q123" s="122">
        <v>57.556321643811742</v>
      </c>
      <c r="R123" s="122">
        <v>62.553778819357561</v>
      </c>
      <c r="S123" s="122">
        <v>69.240287548181641</v>
      </c>
      <c r="T123" s="122">
        <v>73.322858200586751</v>
      </c>
      <c r="U123" s="122">
        <v>82.542957061914521</v>
      </c>
      <c r="V123" s="122">
        <v>92.576782099301568</v>
      </c>
      <c r="W123" s="122">
        <v>107.42641854218803</v>
      </c>
      <c r="DA123" s="130" t="s">
        <v>1801</v>
      </c>
    </row>
    <row r="124" spans="1:105" ht="12" customHeight="1" x14ac:dyDescent="0.25">
      <c r="A124" s="97" t="s">
        <v>134</v>
      </c>
      <c r="B124" s="98">
        <v>5.6985406789054706E-2</v>
      </c>
      <c r="C124" s="98">
        <v>5.9936812263873776E-2</v>
      </c>
      <c r="D124" s="98">
        <v>0.10082959558600613</v>
      </c>
      <c r="E124" s="98">
        <v>0.20196577551341946</v>
      </c>
      <c r="F124" s="98">
        <v>0.39892099830917771</v>
      </c>
      <c r="G124" s="98">
        <v>0.79692895027886257</v>
      </c>
      <c r="H124" s="98">
        <v>1.5683785907906709</v>
      </c>
      <c r="I124" s="98">
        <v>2.0949799443254689</v>
      </c>
      <c r="J124" s="98">
        <v>2.745209242462435</v>
      </c>
      <c r="K124" s="98">
        <v>3.9405653114689962</v>
      </c>
      <c r="L124" s="98">
        <v>4.0834944164941023</v>
      </c>
      <c r="M124" s="98">
        <v>4.3036717544226146</v>
      </c>
      <c r="N124" s="98">
        <v>4.6494480570940704</v>
      </c>
      <c r="O124" s="98">
        <v>5.7968611474207883</v>
      </c>
      <c r="P124" s="98">
        <v>5.8919592241072847</v>
      </c>
      <c r="Q124" s="98">
        <v>7.1286101333404357</v>
      </c>
      <c r="R124" s="98">
        <v>7.1795842534631351</v>
      </c>
      <c r="S124" s="98">
        <v>9.4298893939019415</v>
      </c>
      <c r="T124" s="98">
        <v>9.9509217571800708</v>
      </c>
      <c r="U124" s="98">
        <v>10.301143396602207</v>
      </c>
      <c r="V124" s="98">
        <v>10.732180399110888</v>
      </c>
      <c r="W124" s="98">
        <v>11.281548949649022</v>
      </c>
      <c r="DA124" s="63" t="s">
        <v>1802</v>
      </c>
    </row>
    <row r="125" spans="1:105" ht="12" customHeight="1" x14ac:dyDescent="0.25">
      <c r="A125" s="97" t="s">
        <v>133</v>
      </c>
      <c r="B125" s="98">
        <v>7.9024447011015768E-4</v>
      </c>
      <c r="C125" s="98">
        <v>6.9419185868622069E-4</v>
      </c>
      <c r="D125" s="98">
        <v>9.3098987811136868E-4</v>
      </c>
      <c r="E125" s="98">
        <v>2.0848675598488329E-3</v>
      </c>
      <c r="F125" s="98">
        <v>3.6443092304778695E-3</v>
      </c>
      <c r="G125" s="98">
        <v>8.306196772613815E-3</v>
      </c>
      <c r="H125" s="98">
        <v>2.0221474924658096E-2</v>
      </c>
      <c r="I125" s="98">
        <v>3.0232319196731836E-2</v>
      </c>
      <c r="J125" s="98">
        <v>4.3440402332529708E-2</v>
      </c>
      <c r="K125" s="98">
        <v>6.959547929258017E-2</v>
      </c>
      <c r="L125" s="98">
        <v>7.121677376952433E-2</v>
      </c>
      <c r="M125" s="98">
        <v>7.0817302583316519E-2</v>
      </c>
      <c r="N125" s="98">
        <v>8.1448811974737384E-2</v>
      </c>
      <c r="O125" s="98">
        <v>0.1011694662550809</v>
      </c>
      <c r="P125" s="98">
        <v>9.3837285561573419E-2</v>
      </c>
      <c r="Q125" s="98">
        <v>0.1274542938263358</v>
      </c>
      <c r="R125" s="98">
        <v>0.1133981660630799</v>
      </c>
      <c r="S125" s="98">
        <v>0.17523362811734822</v>
      </c>
      <c r="T125" s="98">
        <v>0.20647459495381301</v>
      </c>
      <c r="U125" s="98">
        <v>0.21682041989442344</v>
      </c>
      <c r="V125" s="98">
        <v>0.2372968012808572</v>
      </c>
      <c r="W125" s="98">
        <v>0.2321729639519173</v>
      </c>
      <c r="DA125" s="63" t="s">
        <v>1803</v>
      </c>
    </row>
    <row r="126" spans="1:105" ht="12" customHeight="1" x14ac:dyDescent="0.25">
      <c r="A126" s="100" t="s">
        <v>217</v>
      </c>
      <c r="B126" s="101">
        <v>1.5737930621242149E-4</v>
      </c>
      <c r="C126" s="101">
        <v>1.3163243854792764E-4</v>
      </c>
      <c r="D126" s="101">
        <v>8.0330911151835078E-5</v>
      </c>
      <c r="E126" s="101">
        <v>2.9629653945411184E-4</v>
      </c>
      <c r="F126" s="101">
        <v>3.9750651394413887E-4</v>
      </c>
      <c r="G126" s="101">
        <v>1.8371556075772756E-3</v>
      </c>
      <c r="H126" s="101">
        <v>4.1291472977558769E-3</v>
      </c>
      <c r="I126" s="101">
        <v>6.2140459975173444E-3</v>
      </c>
      <c r="J126" s="101">
        <v>8.6983269820147952E-3</v>
      </c>
      <c r="K126" s="101">
        <v>1.439757236353165E-2</v>
      </c>
      <c r="L126" s="101">
        <v>1.4640402493737771E-2</v>
      </c>
      <c r="M126" s="101">
        <v>1.4079037705159421E-2</v>
      </c>
      <c r="N126" s="101">
        <v>1.3502314551402286E-2</v>
      </c>
      <c r="O126" s="101">
        <v>1.8684364895204159E-2</v>
      </c>
      <c r="P126" s="101">
        <v>1.6634598091407795E-2</v>
      </c>
      <c r="Q126" s="101">
        <v>2.2045615335590234E-2</v>
      </c>
      <c r="R126" s="101">
        <v>2.23302137864421E-2</v>
      </c>
      <c r="S126" s="101">
        <v>3.6525363224383649E-2</v>
      </c>
      <c r="T126" s="101">
        <v>4.1856031981588881E-2</v>
      </c>
      <c r="U126" s="101">
        <v>4.2074531133762492E-2</v>
      </c>
      <c r="V126" s="101">
        <v>4.5507961332420709E-2</v>
      </c>
      <c r="W126" s="101">
        <v>4.5876793448078428E-2</v>
      </c>
      <c r="DA126" s="131" t="s">
        <v>1804</v>
      </c>
    </row>
    <row r="127" spans="1:105" ht="12" customHeight="1" x14ac:dyDescent="0.25">
      <c r="A127" s="103" t="s">
        <v>52</v>
      </c>
      <c r="B127" s="104">
        <v>6.3286516389773624E-4</v>
      </c>
      <c r="C127" s="104">
        <v>5.6255942013829299E-4</v>
      </c>
      <c r="D127" s="104">
        <v>8.5065896695953362E-4</v>
      </c>
      <c r="E127" s="104">
        <v>1.7885710203947212E-3</v>
      </c>
      <c r="F127" s="104">
        <v>3.2468027165337308E-3</v>
      </c>
      <c r="G127" s="104">
        <v>6.46904116503654E-3</v>
      </c>
      <c r="H127" s="104">
        <v>1.6092327626902218E-2</v>
      </c>
      <c r="I127" s="104">
        <v>2.4018273199214492E-2</v>
      </c>
      <c r="J127" s="104">
        <v>3.4742075350514913E-2</v>
      </c>
      <c r="K127" s="104">
        <v>5.5197906929048517E-2</v>
      </c>
      <c r="L127" s="104">
        <v>5.6576371275786554E-2</v>
      </c>
      <c r="M127" s="104">
        <v>5.6738264878157099E-2</v>
      </c>
      <c r="N127" s="104">
        <v>6.7946497423335098E-2</v>
      </c>
      <c r="O127" s="104">
        <v>8.2485101359876745E-2</v>
      </c>
      <c r="P127" s="104">
        <v>7.7202687470165621E-2</v>
      </c>
      <c r="Q127" s="104">
        <v>0.10540867849074557</v>
      </c>
      <c r="R127" s="104">
        <v>9.106795227663779E-2</v>
      </c>
      <c r="S127" s="104">
        <v>0.13870826489296456</v>
      </c>
      <c r="T127" s="104">
        <v>0.16461856297222413</v>
      </c>
      <c r="U127" s="104">
        <v>0.17474588876066094</v>
      </c>
      <c r="V127" s="104">
        <v>0.19178883994843648</v>
      </c>
      <c r="W127" s="104">
        <v>0.18629617050383887</v>
      </c>
      <c r="DA127" s="132" t="s">
        <v>1805</v>
      </c>
    </row>
    <row r="128" spans="1:105" ht="12" customHeight="1" x14ac:dyDescent="0.25">
      <c r="A128" s="106" t="s">
        <v>122</v>
      </c>
      <c r="B128" s="101">
        <v>0.18582317845354493</v>
      </c>
      <c r="C128" s="101">
        <v>0.21211102389332484</v>
      </c>
      <c r="D128" s="101">
        <v>0.48943993078592607</v>
      </c>
      <c r="E128" s="101">
        <v>0.85676862303301449</v>
      </c>
      <c r="F128" s="101">
        <v>2.0278879426446093</v>
      </c>
      <c r="G128" s="101">
        <v>3.348646835098875</v>
      </c>
      <c r="H128" s="101">
        <v>5.1556471511660673</v>
      </c>
      <c r="I128" s="101">
        <v>5.1997158871425961</v>
      </c>
      <c r="J128" s="101">
        <v>5.7884176155862832</v>
      </c>
      <c r="K128" s="101">
        <v>8.2223424857651519</v>
      </c>
      <c r="L128" s="101">
        <v>8.9167990574346998</v>
      </c>
      <c r="M128" s="101">
        <v>9.9357972121610114</v>
      </c>
      <c r="N128" s="101">
        <v>10.106789294925653</v>
      </c>
      <c r="O128" s="101">
        <v>11.922239366576919</v>
      </c>
      <c r="P128" s="101">
        <v>13.097602539901267</v>
      </c>
      <c r="Q128" s="101">
        <v>13.025206765348029</v>
      </c>
      <c r="R128" s="101">
        <v>13.719835104712741</v>
      </c>
      <c r="S128" s="101">
        <v>14.003910638204783</v>
      </c>
      <c r="T128" s="101">
        <v>12.948319196103578</v>
      </c>
      <c r="U128" s="101">
        <v>15.113958611685327</v>
      </c>
      <c r="V128" s="101">
        <v>17.118635595537093</v>
      </c>
      <c r="W128" s="101">
        <v>23.19112526283465</v>
      </c>
      <c r="DA128" s="131" t="s">
        <v>1806</v>
      </c>
    </row>
    <row r="129" spans="1:105" ht="12" customHeight="1" x14ac:dyDescent="0.25">
      <c r="A129" s="107" t="s">
        <v>121</v>
      </c>
      <c r="B129" s="104">
        <v>0.33664786809430758</v>
      </c>
      <c r="C129" s="104">
        <v>0.40594181627030312</v>
      </c>
      <c r="D129" s="104">
        <v>0.76237791919343434</v>
      </c>
      <c r="E129" s="104">
        <v>1.5609251851753503</v>
      </c>
      <c r="F129" s="104">
        <v>2.9103641277418553</v>
      </c>
      <c r="G129" s="104">
        <v>5.1715536933146797</v>
      </c>
      <c r="H129" s="104">
        <v>8.7480218835850625</v>
      </c>
      <c r="I129" s="104">
        <v>14.091302456428451</v>
      </c>
      <c r="J129" s="104">
        <v>20.456913507632592</v>
      </c>
      <c r="K129" s="104">
        <v>26.121577919185995</v>
      </c>
      <c r="L129" s="104">
        <v>28.060013593061619</v>
      </c>
      <c r="M129" s="104">
        <v>29.13451987294367</v>
      </c>
      <c r="N129" s="104">
        <v>28.319183042174615</v>
      </c>
      <c r="O129" s="104">
        <v>30.369093971575047</v>
      </c>
      <c r="P129" s="104">
        <v>32.365164386497703</v>
      </c>
      <c r="Q129" s="104">
        <v>37.275050451296941</v>
      </c>
      <c r="R129" s="104">
        <v>41.540961295118606</v>
      </c>
      <c r="S129" s="104">
        <v>45.63125388795757</v>
      </c>
      <c r="T129" s="104">
        <v>50.217142652349295</v>
      </c>
      <c r="U129" s="104">
        <v>56.911034633732562</v>
      </c>
      <c r="V129" s="104">
        <v>64.488669303372731</v>
      </c>
      <c r="W129" s="104">
        <v>72.721571365752439</v>
      </c>
      <c r="DA129" s="132" t="s">
        <v>1807</v>
      </c>
    </row>
    <row r="130" spans="1:105" ht="12" customHeight="1" x14ac:dyDescent="0.25">
      <c r="A130" s="108" t="s">
        <v>53</v>
      </c>
      <c r="B130" s="98">
        <v>6.6539752022219484E-2</v>
      </c>
      <c r="C130" s="98">
        <v>7.9529099162546288E-2</v>
      </c>
      <c r="D130" s="98">
        <v>0.15317327045444801</v>
      </c>
      <c r="E130" s="98">
        <v>0.30334408475157926</v>
      </c>
      <c r="F130" s="98">
        <v>0.57821688050439801</v>
      </c>
      <c r="G130" s="98">
        <v>1.1655280570365956</v>
      </c>
      <c r="H130" s="98">
        <v>1.7759020910952998</v>
      </c>
      <c r="I130" s="98">
        <v>2.8972929578466786</v>
      </c>
      <c r="J130" s="98">
        <v>4.1319195029111757</v>
      </c>
      <c r="K130" s="98">
        <v>5.3230812674207417</v>
      </c>
      <c r="L130" s="98">
        <v>5.7602776364626873</v>
      </c>
      <c r="M130" s="98">
        <v>5.8500420821418775</v>
      </c>
      <c r="N130" s="98">
        <v>4.7382395060992177</v>
      </c>
      <c r="O130" s="98">
        <v>5.5462458836244259</v>
      </c>
      <c r="P130" s="98">
        <v>5.8001005431637145</v>
      </c>
      <c r="Q130" s="98">
        <v>6.3841678923322593</v>
      </c>
      <c r="R130" s="98">
        <v>8.3260166177587145</v>
      </c>
      <c r="S130" s="98">
        <v>9.4227450323705053</v>
      </c>
      <c r="T130" s="98">
        <v>10.097448618163355</v>
      </c>
      <c r="U130" s="98">
        <v>11.03904400932359</v>
      </c>
      <c r="V130" s="98">
        <v>12.32668033818762</v>
      </c>
      <c r="W130" s="98">
        <v>14.304578697263052</v>
      </c>
      <c r="DA130" s="63" t="s">
        <v>1808</v>
      </c>
    </row>
    <row r="131" spans="1:105" ht="12" customHeight="1" x14ac:dyDescent="0.25">
      <c r="A131" s="108" t="s">
        <v>52</v>
      </c>
      <c r="B131" s="98">
        <v>0.27010811607208807</v>
      </c>
      <c r="C131" s="98">
        <v>0.32641271710775682</v>
      </c>
      <c r="D131" s="98">
        <v>0.60920464873898639</v>
      </c>
      <c r="E131" s="98">
        <v>1.2575811004237711</v>
      </c>
      <c r="F131" s="98">
        <v>2.3321472472374571</v>
      </c>
      <c r="G131" s="98">
        <v>4.0060256362780846</v>
      </c>
      <c r="H131" s="98">
        <v>6.972119792489762</v>
      </c>
      <c r="I131" s="98">
        <v>11.194009498581773</v>
      </c>
      <c r="J131" s="98">
        <v>16.324994004721418</v>
      </c>
      <c r="K131" s="98">
        <v>20.798496651765252</v>
      </c>
      <c r="L131" s="98">
        <v>22.299735956598933</v>
      </c>
      <c r="M131" s="98">
        <v>23.284477790801791</v>
      </c>
      <c r="N131" s="98">
        <v>23.580943536075399</v>
      </c>
      <c r="O131" s="98">
        <v>24.822848087950621</v>
      </c>
      <c r="P131" s="98">
        <v>26.565063843333988</v>
      </c>
      <c r="Q131" s="98">
        <v>30.890882558964684</v>
      </c>
      <c r="R131" s="98">
        <v>33.214944677359895</v>
      </c>
      <c r="S131" s="98">
        <v>36.208508855587063</v>
      </c>
      <c r="T131" s="98">
        <v>40.11969403418594</v>
      </c>
      <c r="U131" s="98">
        <v>45.871990624408973</v>
      </c>
      <c r="V131" s="98">
        <v>52.16198896518511</v>
      </c>
      <c r="W131" s="98">
        <v>58.416992668489392</v>
      </c>
      <c r="DA131" s="63" t="s">
        <v>1809</v>
      </c>
    </row>
    <row r="132" spans="1:105" ht="12" customHeight="1" x14ac:dyDescent="0.25">
      <c r="A132" s="121" t="s">
        <v>54</v>
      </c>
      <c r="B132" s="122">
        <v>0.26948270376708072</v>
      </c>
      <c r="C132" s="122">
        <v>0.3133685635849448</v>
      </c>
      <c r="D132" s="122">
        <v>0.69709050025340236</v>
      </c>
      <c r="E132" s="122">
        <v>1.3092009265264868</v>
      </c>
      <c r="F132" s="122">
        <v>2.7690988681642548</v>
      </c>
      <c r="G132" s="122">
        <v>4.8605489258097885</v>
      </c>
      <c r="H132" s="122">
        <v>7.9568426500562639</v>
      </c>
      <c r="I132" s="122">
        <v>10.499873799824833</v>
      </c>
      <c r="J132" s="122">
        <v>13.350128557957884</v>
      </c>
      <c r="K132" s="122">
        <v>17.234501701789746</v>
      </c>
      <c r="L132" s="122">
        <v>17.971721199927206</v>
      </c>
      <c r="M132" s="122">
        <v>18.180943988445357</v>
      </c>
      <c r="N132" s="122">
        <v>19.120277839246313</v>
      </c>
      <c r="O132" s="122">
        <v>21.543847972995842</v>
      </c>
      <c r="P132" s="122">
        <v>23.209851138029954</v>
      </c>
      <c r="Q132" s="122">
        <v>25.577513604163968</v>
      </c>
      <c r="R132" s="122">
        <v>28.883243978900296</v>
      </c>
      <c r="S132" s="122">
        <v>31.170033350036906</v>
      </c>
      <c r="T132" s="122">
        <v>34.112229636742413</v>
      </c>
      <c r="U132" s="122">
        <v>39.49085259973247</v>
      </c>
      <c r="V132" s="122">
        <v>50.328463181774119</v>
      </c>
      <c r="W132" s="122">
        <v>53.745102601247353</v>
      </c>
      <c r="DA132" s="130" t="s">
        <v>1810</v>
      </c>
    </row>
    <row r="133" spans="1:105" ht="12" customHeight="1" x14ac:dyDescent="0.25">
      <c r="A133" s="97" t="s">
        <v>175</v>
      </c>
      <c r="B133" s="98">
        <v>6.2298948876243444E-3</v>
      </c>
      <c r="C133" s="98">
        <v>6.534316318682943E-3</v>
      </c>
      <c r="D133" s="98">
        <v>1.1789056436991904E-2</v>
      </c>
      <c r="E133" s="98">
        <v>2.3282575571832245E-2</v>
      </c>
      <c r="F133" s="98">
        <v>4.576044363811798E-2</v>
      </c>
      <c r="G133" s="98">
        <v>9.2036691066205614E-2</v>
      </c>
      <c r="H133" s="98">
        <v>0.18189107381620134</v>
      </c>
      <c r="I133" s="98">
        <v>0.24070971801716731</v>
      </c>
      <c r="J133" s="98">
        <v>0.29040586401000396</v>
      </c>
      <c r="K133" s="98">
        <v>0.39331398892408692</v>
      </c>
      <c r="L133" s="98">
        <v>0.4111585617040478</v>
      </c>
      <c r="M133" s="98">
        <v>0.40223832941041715</v>
      </c>
      <c r="N133" s="98">
        <v>0.44151330153663143</v>
      </c>
      <c r="O133" s="98">
        <v>0.54446878994192083</v>
      </c>
      <c r="P133" s="98">
        <v>0.54680237588171521</v>
      </c>
      <c r="Q133" s="98">
        <v>0.66526444106513738</v>
      </c>
      <c r="R133" s="98">
        <v>1.0511809918503803</v>
      </c>
      <c r="S133" s="98">
        <v>1.1134924624769094</v>
      </c>
      <c r="T133" s="98">
        <v>1.2638796505937799</v>
      </c>
      <c r="U133" s="98">
        <v>1.5626472647305751</v>
      </c>
      <c r="V133" s="98">
        <v>1.6027114313941129</v>
      </c>
      <c r="W133" s="98">
        <v>1.7246546599079073</v>
      </c>
      <c r="DA133" s="63" t="s">
        <v>1811</v>
      </c>
    </row>
    <row r="134" spans="1:105" ht="12" customHeight="1" x14ac:dyDescent="0.25">
      <c r="A134" s="109" t="s">
        <v>120</v>
      </c>
      <c r="B134" s="33">
        <v>0.2632528088794564</v>
      </c>
      <c r="C134" s="33">
        <v>0.30683424726626185</v>
      </c>
      <c r="D134" s="33">
        <v>0.68530144381641045</v>
      </c>
      <c r="E134" s="33">
        <v>1.2859183509546546</v>
      </c>
      <c r="F134" s="33">
        <v>2.7233384245261369</v>
      </c>
      <c r="G134" s="33">
        <v>4.7685122347435831</v>
      </c>
      <c r="H134" s="33">
        <v>7.7749515762400625</v>
      </c>
      <c r="I134" s="33">
        <v>10.259164081807667</v>
      </c>
      <c r="J134" s="33">
        <v>13.059722693947879</v>
      </c>
      <c r="K134" s="33">
        <v>16.841187712865658</v>
      </c>
      <c r="L134" s="33">
        <v>17.560562638223157</v>
      </c>
      <c r="M134" s="33">
        <v>17.778705659034941</v>
      </c>
      <c r="N134" s="33">
        <v>18.678764537709682</v>
      </c>
      <c r="O134" s="33">
        <v>20.999379183053922</v>
      </c>
      <c r="P134" s="33">
        <v>22.663048762148239</v>
      </c>
      <c r="Q134" s="33">
        <v>24.912249163098831</v>
      </c>
      <c r="R134" s="33">
        <v>27.832062987049916</v>
      </c>
      <c r="S134" s="33">
        <v>30.056540887559997</v>
      </c>
      <c r="T134" s="33">
        <v>32.848349986148634</v>
      </c>
      <c r="U134" s="33">
        <v>37.928205335001898</v>
      </c>
      <c r="V134" s="33">
        <v>48.725751750380006</v>
      </c>
      <c r="W134" s="33">
        <v>52.020447941339448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0.54013046901971873</v>
      </c>
      <c r="C136" s="119">
        <f t="shared" si="26"/>
        <v>0.5669571894588622</v>
      </c>
      <c r="D136" s="119">
        <f t="shared" si="26"/>
        <v>0.59795636717333567</v>
      </c>
      <c r="E136" s="119">
        <f t="shared" si="26"/>
        <v>0.62748996919921285</v>
      </c>
      <c r="F136" s="119">
        <f t="shared" si="26"/>
        <v>0.64040230519850705</v>
      </c>
      <c r="G136" s="119">
        <f t="shared" si="26"/>
        <v>0.65118961325893343</v>
      </c>
      <c r="H136" s="119">
        <f t="shared" si="26"/>
        <v>0.66367204839942928</v>
      </c>
      <c r="I136" s="119">
        <f t="shared" si="26"/>
        <v>0.69972488593931625</v>
      </c>
      <c r="J136" s="119">
        <f t="shared" si="26"/>
        <v>0.71268137469791004</v>
      </c>
      <c r="K136" s="119">
        <f t="shared" si="26"/>
        <v>0.69618046786540866</v>
      </c>
      <c r="L136" s="119">
        <f t="shared" si="26"/>
        <v>0.73411746199951589</v>
      </c>
      <c r="M136" s="119">
        <f t="shared" si="26"/>
        <v>0.71056790892110144</v>
      </c>
      <c r="N136" s="119">
        <f t="shared" si="26"/>
        <v>0.7709446964071569</v>
      </c>
      <c r="O136" s="119">
        <f t="shared" si="26"/>
        <v>0.75845286641747689</v>
      </c>
      <c r="P136" s="119">
        <f t="shared" si="26"/>
        <v>0.74772708017492417</v>
      </c>
      <c r="Q136" s="119">
        <f t="shared" si="26"/>
        <v>0.74936536376884233</v>
      </c>
      <c r="R136" s="119">
        <f t="shared" ref="R136:V136" si="27">IF(R117=0,"",R117/R98)</f>
        <v>0.79767627080156422</v>
      </c>
      <c r="S136" s="119">
        <f t="shared" si="27"/>
        <v>0.81898504512298442</v>
      </c>
      <c r="T136" s="119">
        <f t="shared" si="27"/>
        <v>0.82093352599196612</v>
      </c>
      <c r="U136" s="119">
        <f t="shared" si="27"/>
        <v>0.87596909184554361</v>
      </c>
      <c r="V136" s="119">
        <f t="shared" si="27"/>
        <v>0.87468301539534166</v>
      </c>
      <c r="W136" s="119">
        <f t="shared" ref="W136" si="28">IF(W117=0,"",W117/W98)</f>
        <v>0.87743807481962377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0.46921774873059929</v>
      </c>
      <c r="C137" s="124">
        <f t="shared" si="29"/>
        <v>0.48696399607409924</v>
      </c>
      <c r="D137" s="124">
        <f t="shared" si="29"/>
        <v>0.52678636633192644</v>
      </c>
      <c r="E137" s="124">
        <f t="shared" si="29"/>
        <v>0.55093134767589469</v>
      </c>
      <c r="F137" s="124">
        <f t="shared" si="29"/>
        <v>0.56829014212896978</v>
      </c>
      <c r="G137" s="124">
        <f t="shared" si="29"/>
        <v>0.57957711492551023</v>
      </c>
      <c r="H137" s="124">
        <f t="shared" si="29"/>
        <v>0.58794317232071724</v>
      </c>
      <c r="I137" s="124">
        <f t="shared" si="29"/>
        <v>0.5941981925083647</v>
      </c>
      <c r="J137" s="124">
        <f t="shared" si="29"/>
        <v>0.59986520534270549</v>
      </c>
      <c r="K137" s="124">
        <f t="shared" si="29"/>
        <v>0.60549961833856436</v>
      </c>
      <c r="L137" s="124">
        <f t="shared" si="29"/>
        <v>0.60875570746161545</v>
      </c>
      <c r="M137" s="124">
        <f t="shared" si="29"/>
        <v>0.61209966468429833</v>
      </c>
      <c r="N137" s="124">
        <f t="shared" si="29"/>
        <v>0.61432904707843183</v>
      </c>
      <c r="O137" s="124">
        <f t="shared" si="29"/>
        <v>0.62110452294984841</v>
      </c>
      <c r="P137" s="124">
        <f t="shared" si="29"/>
        <v>0.62830188796816988</v>
      </c>
      <c r="Q137" s="124">
        <f t="shared" si="29"/>
        <v>0.63935050753300726</v>
      </c>
      <c r="R137" s="124">
        <f t="shared" ref="R137:V137" si="30">IF(R118=0,"",R118/R99)</f>
        <v>0.6484315402925559</v>
      </c>
      <c r="S137" s="124">
        <f t="shared" si="30"/>
        <v>0.66081684659965756</v>
      </c>
      <c r="T137" s="124">
        <f t="shared" si="30"/>
        <v>0.67438406545597673</v>
      </c>
      <c r="U137" s="124">
        <f t="shared" si="30"/>
        <v>0.68983834265659782</v>
      </c>
      <c r="V137" s="124">
        <f t="shared" si="30"/>
        <v>0.70473464019716736</v>
      </c>
      <c r="W137" s="124">
        <f t="shared" ref="W137" si="31">IF(W118=0,"",W118/W99)</f>
        <v>0.71767100647411108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0.46326492809883107</v>
      </c>
      <c r="C138" s="111">
        <f t="shared" si="32"/>
        <v>0.48123405065003222</v>
      </c>
      <c r="D138" s="111">
        <f t="shared" si="32"/>
        <v>0.52089529130002676</v>
      </c>
      <c r="E138" s="111">
        <f t="shared" si="32"/>
        <v>0.54541503158101923</v>
      </c>
      <c r="F138" s="111">
        <f t="shared" si="32"/>
        <v>0.56246448570908758</v>
      </c>
      <c r="G138" s="111">
        <f t="shared" si="32"/>
        <v>0.57387089135132385</v>
      </c>
      <c r="H138" s="111">
        <f t="shared" si="32"/>
        <v>0.58241248784094779</v>
      </c>
      <c r="I138" s="111">
        <f t="shared" si="32"/>
        <v>0.58903460519640582</v>
      </c>
      <c r="J138" s="111">
        <f t="shared" si="32"/>
        <v>0.59471163987172648</v>
      </c>
      <c r="K138" s="111">
        <f t="shared" si="32"/>
        <v>0.60012425872459529</v>
      </c>
      <c r="L138" s="111">
        <f t="shared" si="32"/>
        <v>0.60369381289256085</v>
      </c>
      <c r="M138" s="111">
        <f t="shared" si="32"/>
        <v>0.60706837752083964</v>
      </c>
      <c r="N138" s="111">
        <f t="shared" si="32"/>
        <v>0.60986086016183549</v>
      </c>
      <c r="O138" s="111">
        <f t="shared" si="32"/>
        <v>0.61623617933569952</v>
      </c>
      <c r="P138" s="111">
        <f t="shared" si="32"/>
        <v>0.62333055873330534</v>
      </c>
      <c r="Q138" s="111">
        <f t="shared" si="32"/>
        <v>0.63471200366568647</v>
      </c>
      <c r="R138" s="111">
        <f t="shared" ref="R138:V138" si="33">IF(R119=0,"",R119/R100)</f>
        <v>0.64387237760906513</v>
      </c>
      <c r="S138" s="111">
        <f t="shared" si="33"/>
        <v>0.65634939855556962</v>
      </c>
      <c r="T138" s="111">
        <f t="shared" si="33"/>
        <v>0.67002508156358176</v>
      </c>
      <c r="U138" s="111">
        <f t="shared" si="33"/>
        <v>0.68560454016906192</v>
      </c>
      <c r="V138" s="111">
        <f t="shared" si="33"/>
        <v>0.7006259769220291</v>
      </c>
      <c r="W138" s="111">
        <f t="shared" ref="W138" si="34">IF(W119=0,"",W119/W100)</f>
        <v>0.71367407943562344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1.7095301171197879</v>
      </c>
      <c r="C140" s="124">
        <f t="shared" si="38"/>
        <v>1.8185426449982773</v>
      </c>
      <c r="D140" s="124">
        <f t="shared" si="38"/>
        <v>1.9838015470495107</v>
      </c>
      <c r="E140" s="124">
        <f t="shared" si="38"/>
        <v>2.2137432741103189</v>
      </c>
      <c r="F140" s="124">
        <f t="shared" si="38"/>
        <v>2.3579592739726967</v>
      </c>
      <c r="G140" s="124">
        <f t="shared" si="38"/>
        <v>2.4405526925764645</v>
      </c>
      <c r="H140" s="124">
        <f t="shared" si="38"/>
        <v>2.5034329546546359</v>
      </c>
      <c r="I140" s="124">
        <f t="shared" si="38"/>
        <v>2.5470553417985351</v>
      </c>
      <c r="J140" s="124">
        <f t="shared" si="38"/>
        <v>2.5857271035850968</v>
      </c>
      <c r="K140" s="124">
        <f t="shared" si="38"/>
        <v>2.637817001631499</v>
      </c>
      <c r="L140" s="124">
        <f t="shared" si="38"/>
        <v>2.6928136511105758</v>
      </c>
      <c r="M140" s="124">
        <f t="shared" si="38"/>
        <v>2.7400168126556799</v>
      </c>
      <c r="N140" s="124">
        <f t="shared" si="38"/>
        <v>2.7978949931387267</v>
      </c>
      <c r="O140" s="124">
        <f t="shared" si="38"/>
        <v>2.8761657211595359</v>
      </c>
      <c r="P140" s="124">
        <f t="shared" si="38"/>
        <v>2.9781663720407781</v>
      </c>
      <c r="Q140" s="124">
        <f t="shared" si="38"/>
        <v>3.1186722372984801</v>
      </c>
      <c r="R140" s="124">
        <f t="shared" ref="R140:V140" si="39">IF(R121=0,"",R121/R102)</f>
        <v>3.2710225643329571</v>
      </c>
      <c r="S140" s="124">
        <f t="shared" si="39"/>
        <v>3.3970636322764278</v>
      </c>
      <c r="T140" s="124">
        <f t="shared" si="39"/>
        <v>3.5005548908872792</v>
      </c>
      <c r="U140" s="124">
        <f t="shared" si="39"/>
        <v>3.5779898616356394</v>
      </c>
      <c r="V140" s="124">
        <f t="shared" si="39"/>
        <v>3.6445066059944415</v>
      </c>
      <c r="W140" s="124">
        <f t="shared" ref="W140" si="40">IF(W121=0,"",W121/W102)</f>
        <v>3.7005050760932003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1.7095301171197879</v>
      </c>
      <c r="C141" s="111">
        <f t="shared" si="41"/>
        <v>1.8185426449982773</v>
      </c>
      <c r="D141" s="111">
        <f t="shared" si="41"/>
        <v>1.9838015470495107</v>
      </c>
      <c r="E141" s="111">
        <f t="shared" si="41"/>
        <v>2.2137432741103189</v>
      </c>
      <c r="F141" s="111">
        <f t="shared" si="41"/>
        <v>2.3579592739726967</v>
      </c>
      <c r="G141" s="111">
        <f t="shared" si="41"/>
        <v>2.4405526925764645</v>
      </c>
      <c r="H141" s="111">
        <f t="shared" si="41"/>
        <v>2.5034329546546359</v>
      </c>
      <c r="I141" s="111">
        <f t="shared" si="41"/>
        <v>2.5470553417985351</v>
      </c>
      <c r="J141" s="111">
        <f t="shared" si="41"/>
        <v>2.5857271035850968</v>
      </c>
      <c r="K141" s="111">
        <f t="shared" si="41"/>
        <v>2.637817001631499</v>
      </c>
      <c r="L141" s="111">
        <f t="shared" si="41"/>
        <v>2.6928136511105758</v>
      </c>
      <c r="M141" s="111">
        <f t="shared" si="41"/>
        <v>2.7400168126556799</v>
      </c>
      <c r="N141" s="111">
        <f t="shared" si="41"/>
        <v>2.7978949931387267</v>
      </c>
      <c r="O141" s="111">
        <f t="shared" si="41"/>
        <v>2.8761657211595359</v>
      </c>
      <c r="P141" s="111">
        <f t="shared" si="41"/>
        <v>2.9781663720407781</v>
      </c>
      <c r="Q141" s="111">
        <f t="shared" si="41"/>
        <v>3.1186722372984801</v>
      </c>
      <c r="R141" s="111">
        <f t="shared" ref="R141:V141" si="42">IF(R122=0,"",R122/R103)</f>
        <v>3.2710225643329571</v>
      </c>
      <c r="S141" s="111">
        <f t="shared" si="42"/>
        <v>3.3970636322764278</v>
      </c>
      <c r="T141" s="111">
        <f t="shared" si="42"/>
        <v>3.5005548908872792</v>
      </c>
      <c r="U141" s="111">
        <f t="shared" si="42"/>
        <v>3.5779898616356394</v>
      </c>
      <c r="V141" s="111">
        <f t="shared" si="42"/>
        <v>3.6445066059944415</v>
      </c>
      <c r="W141" s="111">
        <f t="shared" ref="W141" si="43">IF(W122=0,"",W122/W103)</f>
        <v>3.7005050760932003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0.70632183999374598</v>
      </c>
      <c r="C142" s="124">
        <f t="shared" si="44"/>
        <v>0.71941288406275461</v>
      </c>
      <c r="D142" s="124">
        <f t="shared" si="44"/>
        <v>0.72144496431980376</v>
      </c>
      <c r="E142" s="124">
        <f t="shared" si="44"/>
        <v>0.73702408070901682</v>
      </c>
      <c r="F142" s="124">
        <f t="shared" si="44"/>
        <v>0.72625167012987379</v>
      </c>
      <c r="G142" s="124">
        <f t="shared" si="44"/>
        <v>0.72551230102918085</v>
      </c>
      <c r="H142" s="124">
        <f t="shared" si="44"/>
        <v>0.73349061820870509</v>
      </c>
      <c r="I142" s="124">
        <f t="shared" si="44"/>
        <v>0.7609936974860867</v>
      </c>
      <c r="J142" s="124">
        <f t="shared" si="44"/>
        <v>0.77761281088315004</v>
      </c>
      <c r="K142" s="124">
        <f t="shared" si="44"/>
        <v>0.77176532149034704</v>
      </c>
      <c r="L142" s="124">
        <f t="shared" si="44"/>
        <v>0.77371484168012206</v>
      </c>
      <c r="M142" s="124">
        <f t="shared" si="44"/>
        <v>0.77392816901286177</v>
      </c>
      <c r="N142" s="124">
        <f t="shared" si="44"/>
        <v>0.78088846346757212</v>
      </c>
      <c r="O142" s="124">
        <f t="shared" si="44"/>
        <v>0.77536116583996573</v>
      </c>
      <c r="P142" s="124">
        <f t="shared" si="44"/>
        <v>0.78286695239358117</v>
      </c>
      <c r="Q142" s="124">
        <f t="shared" si="44"/>
        <v>0.79711607613919411</v>
      </c>
      <c r="R142" s="124">
        <f t="shared" ref="R142:V142" si="45">IF(R123=0,"",R123/R104)</f>
        <v>0.80396052002196561</v>
      </c>
      <c r="S142" s="124">
        <f t="shared" si="45"/>
        <v>0.81214891528215882</v>
      </c>
      <c r="T142" s="124">
        <f t="shared" si="45"/>
        <v>0.82920004565966654</v>
      </c>
      <c r="U142" s="124">
        <f t="shared" si="45"/>
        <v>0.84282675302672849</v>
      </c>
      <c r="V142" s="124">
        <f t="shared" si="45"/>
        <v>0.85506021192409354</v>
      </c>
      <c r="W142" s="124">
        <f t="shared" ref="W142" si="46">IF(W123=0,"",W123/W104)</f>
        <v>0.85945810167003178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0.48511478751249509</v>
      </c>
      <c r="C143" s="111">
        <f t="shared" si="47"/>
        <v>0.49628109631542855</v>
      </c>
      <c r="D143" s="111">
        <f t="shared" si="47"/>
        <v>0.52055148462684986</v>
      </c>
      <c r="E143" s="111">
        <f t="shared" si="47"/>
        <v>0.53600221086402766</v>
      </c>
      <c r="F143" s="111">
        <f t="shared" si="47"/>
        <v>0.54734437968895377</v>
      </c>
      <c r="G143" s="111">
        <f t="shared" si="47"/>
        <v>0.55561344002986379</v>
      </c>
      <c r="H143" s="111">
        <f t="shared" si="47"/>
        <v>0.56216069665194945</v>
      </c>
      <c r="I143" s="111">
        <f t="shared" si="47"/>
        <v>0.56748618065171152</v>
      </c>
      <c r="J143" s="111">
        <f t="shared" si="47"/>
        <v>0.57244189364416931</v>
      </c>
      <c r="K143" s="111">
        <f t="shared" si="47"/>
        <v>0.57721291507105676</v>
      </c>
      <c r="L143" s="111">
        <f t="shared" si="47"/>
        <v>0.58114406057751966</v>
      </c>
      <c r="M143" s="111">
        <f t="shared" si="47"/>
        <v>0.58614423362268409</v>
      </c>
      <c r="N143" s="111">
        <f t="shared" si="47"/>
        <v>0.59299389933041002</v>
      </c>
      <c r="O143" s="111">
        <f t="shared" si="47"/>
        <v>0.60381847590320936</v>
      </c>
      <c r="P143" s="111">
        <f t="shared" si="47"/>
        <v>0.61379535881708525</v>
      </c>
      <c r="Q143" s="111">
        <f t="shared" si="47"/>
        <v>0.62881646920013967</v>
      </c>
      <c r="R143" s="111">
        <f t="shared" ref="R143:V143" si="48">IF(R124=0,"",R124/R105)</f>
        <v>0.64344656552966406</v>
      </c>
      <c r="S143" s="111">
        <f t="shared" si="48"/>
        <v>0.66367810253983917</v>
      </c>
      <c r="T143" s="111">
        <f t="shared" si="48"/>
        <v>0.68083834160391565</v>
      </c>
      <c r="U143" s="111">
        <f t="shared" si="48"/>
        <v>0.69681426193217932</v>
      </c>
      <c r="V143" s="111">
        <f t="shared" si="48"/>
        <v>0.71389474814366782</v>
      </c>
      <c r="W143" s="111">
        <f t="shared" ref="W143" si="49">IF(W124=0,"",W124/W105)</f>
        <v>0.73153999331989505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0.82550871883413701</v>
      </c>
      <c r="C144" s="111">
        <f t="shared" si="50"/>
        <v>0.83541217762146047</v>
      </c>
      <c r="D144" s="111">
        <f t="shared" si="50"/>
        <v>0.92298666022047282</v>
      </c>
      <c r="E144" s="111">
        <f t="shared" si="50"/>
        <v>0.88913415325393785</v>
      </c>
      <c r="F144" s="111">
        <f t="shared" si="50"/>
        <v>0.91643921867343758</v>
      </c>
      <c r="G144" s="111">
        <f t="shared" si="50"/>
        <v>0.84983365916385767</v>
      </c>
      <c r="H144" s="111">
        <f t="shared" si="50"/>
        <v>0.86368948648901078</v>
      </c>
      <c r="I144" s="111">
        <f t="shared" si="50"/>
        <v>0.8658351193443089</v>
      </c>
      <c r="J144" s="111">
        <f t="shared" si="50"/>
        <v>0.87133296120406856</v>
      </c>
      <c r="K144" s="111">
        <f t="shared" si="50"/>
        <v>0.87025484849801071</v>
      </c>
      <c r="L144" s="111">
        <f t="shared" si="50"/>
        <v>0.8723282455743876</v>
      </c>
      <c r="M144" s="111">
        <f t="shared" si="50"/>
        <v>0.87727746918463567</v>
      </c>
      <c r="N144" s="111">
        <f t="shared" si="50"/>
        <v>0.8990087484750251</v>
      </c>
      <c r="O144" s="111">
        <f t="shared" si="50"/>
        <v>0.89228109831959657</v>
      </c>
      <c r="P144" s="111">
        <f t="shared" si="50"/>
        <v>0.89662855517038231</v>
      </c>
      <c r="Q144" s="111">
        <f t="shared" si="50"/>
        <v>0.90837277293801755</v>
      </c>
      <c r="R144" s="111">
        <f t="shared" ref="R144:V144" si="51">IF(R125=0,"",R125/R106)</f>
        <v>0.89772893592849334</v>
      </c>
      <c r="S144" s="111">
        <f t="shared" si="51"/>
        <v>0.90668591811877886</v>
      </c>
      <c r="T144" s="111">
        <f t="shared" si="51"/>
        <v>0.91788367551948535</v>
      </c>
      <c r="U144" s="111">
        <f t="shared" si="51"/>
        <v>0.92643905179082486</v>
      </c>
      <c r="V144" s="111">
        <f t="shared" si="51"/>
        <v>0.9333169569950307</v>
      </c>
      <c r="W144" s="111">
        <f t="shared" ref="W144" si="52">IF(W125=0,"",W125/W106)</f>
        <v>0.93466229797486822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0.48511478751249509</v>
      </c>
      <c r="C145" s="112">
        <f t="shared" si="53"/>
        <v>0.49043767428709156</v>
      </c>
      <c r="D145" s="112">
        <f t="shared" si="53"/>
        <v>0.50838476853686132</v>
      </c>
      <c r="E145" s="112">
        <f t="shared" si="53"/>
        <v>0.53266028153102252</v>
      </c>
      <c r="F145" s="112">
        <f t="shared" si="53"/>
        <v>0.54468314157958608</v>
      </c>
      <c r="G145" s="112">
        <f t="shared" si="53"/>
        <v>0.55589383594507868</v>
      </c>
      <c r="H145" s="112">
        <f t="shared" si="53"/>
        <v>0.56404711464212487</v>
      </c>
      <c r="I145" s="112">
        <f t="shared" si="53"/>
        <v>0.57016532136802556</v>
      </c>
      <c r="J145" s="112">
        <f t="shared" si="53"/>
        <v>0.57555124152639514</v>
      </c>
      <c r="K145" s="112">
        <f t="shared" si="53"/>
        <v>0.58116896192963019</v>
      </c>
      <c r="L145" s="112">
        <f t="shared" si="53"/>
        <v>0.58413218728734539</v>
      </c>
      <c r="M145" s="112">
        <f t="shared" si="53"/>
        <v>0.5869766745079108</v>
      </c>
      <c r="N145" s="112">
        <f t="shared" si="53"/>
        <v>0.5960769166046157</v>
      </c>
      <c r="O145" s="112">
        <f t="shared" si="53"/>
        <v>0.60471403731088702</v>
      </c>
      <c r="P145" s="112">
        <f t="shared" si="53"/>
        <v>0.6059298757083923</v>
      </c>
      <c r="Q145" s="112">
        <f t="shared" si="53"/>
        <v>0.63164544236482345</v>
      </c>
      <c r="R145" s="112">
        <f t="shared" ref="R145:V145" si="54">IF(R126=0,"",R126/R107)</f>
        <v>0.63350355992804763</v>
      </c>
      <c r="S145" s="112">
        <f t="shared" si="54"/>
        <v>0.66945294990451887</v>
      </c>
      <c r="T145" s="112">
        <f t="shared" si="54"/>
        <v>0.69381001118837438</v>
      </c>
      <c r="U145" s="112">
        <f t="shared" si="54"/>
        <v>0.70963399299088947</v>
      </c>
      <c r="V145" s="112">
        <f t="shared" si="54"/>
        <v>0.72856808970077258</v>
      </c>
      <c r="W145" s="112">
        <f t="shared" ref="W145" si="55">IF(W126=0,"",W126/W107)</f>
        <v>0.73867492736609519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0.5828628174010817</v>
      </c>
      <c r="C147" s="112">
        <f t="shared" si="59"/>
        <v>0.58850677487160474</v>
      </c>
      <c r="D147" s="112">
        <f t="shared" si="59"/>
        <v>0.59955203008662372</v>
      </c>
      <c r="E147" s="112">
        <f t="shared" si="59"/>
        <v>0.60403741848214643</v>
      </c>
      <c r="F147" s="112">
        <f t="shared" si="59"/>
        <v>0.60773507206141719</v>
      </c>
      <c r="G147" s="112">
        <f t="shared" si="59"/>
        <v>0.60975092804633302</v>
      </c>
      <c r="H147" s="112">
        <f t="shared" si="59"/>
        <v>0.61141120381639691</v>
      </c>
      <c r="I147" s="112">
        <f t="shared" si="59"/>
        <v>0.61174424568866936</v>
      </c>
      <c r="J147" s="112">
        <f t="shared" si="59"/>
        <v>0.61252441883343223</v>
      </c>
      <c r="K147" s="112">
        <f t="shared" si="59"/>
        <v>0.61552211527478484</v>
      </c>
      <c r="L147" s="112">
        <f t="shared" si="59"/>
        <v>0.617774335434919</v>
      </c>
      <c r="M147" s="112">
        <f t="shared" si="59"/>
        <v>0.62122971404129101</v>
      </c>
      <c r="N147" s="112">
        <f t="shared" si="59"/>
        <v>0.62579642485377807</v>
      </c>
      <c r="O147" s="112">
        <f t="shared" si="59"/>
        <v>0.63397107137136599</v>
      </c>
      <c r="P147" s="112">
        <f t="shared" si="59"/>
        <v>0.64244207587409519</v>
      </c>
      <c r="Q147" s="112">
        <f t="shared" si="59"/>
        <v>0.64757908761988392</v>
      </c>
      <c r="R147" s="112">
        <f t="shared" ref="R147:V147" si="60">IF(R128=0,"",R128/R109)</f>
        <v>0.65732359669564833</v>
      </c>
      <c r="S147" s="112">
        <f t="shared" si="60"/>
        <v>0.67199907810577852</v>
      </c>
      <c r="T147" s="112">
        <f t="shared" si="60"/>
        <v>0.68317180108943876</v>
      </c>
      <c r="U147" s="112">
        <f t="shared" si="60"/>
        <v>0.70431175510774302</v>
      </c>
      <c r="V147" s="112">
        <f t="shared" si="60"/>
        <v>0.72175379628799607</v>
      </c>
      <c r="W147" s="112">
        <f t="shared" ref="W147" si="61">IF(W128=0,"",W128/W109)</f>
        <v>0.73965473630923984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0.87607494461992264</v>
      </c>
      <c r="C148" s="113">
        <f t="shared" si="62"/>
        <v>0.87987993705454626</v>
      </c>
      <c r="D148" s="113">
        <f t="shared" si="62"/>
        <v>0.88120316340706173</v>
      </c>
      <c r="E148" s="113">
        <f t="shared" si="62"/>
        <v>0.88706323272039989</v>
      </c>
      <c r="F148" s="113">
        <f t="shared" si="62"/>
        <v>0.88613202900435917</v>
      </c>
      <c r="G148" s="113">
        <f t="shared" si="62"/>
        <v>0.87391820211340288</v>
      </c>
      <c r="H148" s="113">
        <f t="shared" si="62"/>
        <v>0.88582232203786049</v>
      </c>
      <c r="I148" s="113">
        <f t="shared" si="62"/>
        <v>0.88535266152673509</v>
      </c>
      <c r="J148" s="113">
        <f t="shared" si="62"/>
        <v>0.88781924594923878</v>
      </c>
      <c r="K148" s="113">
        <f t="shared" si="62"/>
        <v>0.8875416447415071</v>
      </c>
      <c r="L148" s="113">
        <f t="shared" si="62"/>
        <v>0.8874400072327816</v>
      </c>
      <c r="M148" s="113">
        <f t="shared" si="62"/>
        <v>0.89045669260937765</v>
      </c>
      <c r="N148" s="113">
        <f t="shared" si="62"/>
        <v>0.90810699786890403</v>
      </c>
      <c r="O148" s="113">
        <f t="shared" si="62"/>
        <v>0.90299583527580141</v>
      </c>
      <c r="P148" s="113">
        <f t="shared" si="62"/>
        <v>0.90844349096997146</v>
      </c>
      <c r="Q148" s="113">
        <f t="shared" si="62"/>
        <v>0.91776240158712452</v>
      </c>
      <c r="R148" s="113">
        <f t="shared" ref="R148:V148" si="63">IF(R129=0,"",R129/R110)</f>
        <v>0.90997961642929281</v>
      </c>
      <c r="S148" s="113">
        <f t="shared" si="63"/>
        <v>0.9123572747654326</v>
      </c>
      <c r="T148" s="113">
        <f t="shared" si="63"/>
        <v>0.91918677737871568</v>
      </c>
      <c r="U148" s="113">
        <f t="shared" si="63"/>
        <v>0.9259935300483072</v>
      </c>
      <c r="V148" s="113">
        <f t="shared" si="63"/>
        <v>0.93106050565196352</v>
      </c>
      <c r="W148" s="113">
        <f t="shared" ref="W148" si="64">IF(W129=0,"",W129/W110)</f>
        <v>0.93269653658930496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0.5828628174010817</v>
      </c>
      <c r="C149" s="111">
        <f t="shared" si="65"/>
        <v>0.58933254410635172</v>
      </c>
      <c r="D149" s="111">
        <f t="shared" si="65"/>
        <v>0.59844756883204897</v>
      </c>
      <c r="E149" s="111">
        <f t="shared" si="65"/>
        <v>0.6041822350223256</v>
      </c>
      <c r="F149" s="111">
        <f t="shared" si="65"/>
        <v>0.6072439372747187</v>
      </c>
      <c r="G149" s="111">
        <f t="shared" si="65"/>
        <v>0.60970133837556484</v>
      </c>
      <c r="H149" s="111">
        <f t="shared" si="65"/>
        <v>0.61164721099190045</v>
      </c>
      <c r="I149" s="111">
        <f t="shared" si="65"/>
        <v>0.61357017043026041</v>
      </c>
      <c r="J149" s="111">
        <f t="shared" si="65"/>
        <v>0.6151654844930009</v>
      </c>
      <c r="K149" s="111">
        <f t="shared" si="65"/>
        <v>0.61660505662110998</v>
      </c>
      <c r="L149" s="111">
        <f t="shared" si="65"/>
        <v>0.61810076146131732</v>
      </c>
      <c r="M149" s="111">
        <f t="shared" si="65"/>
        <v>0.62009221065944431</v>
      </c>
      <c r="N149" s="111">
        <f t="shared" si="65"/>
        <v>0.62313204308093362</v>
      </c>
      <c r="O149" s="111">
        <f t="shared" si="65"/>
        <v>0.62963700169446402</v>
      </c>
      <c r="P149" s="111">
        <f t="shared" si="65"/>
        <v>0.64004717425821589</v>
      </c>
      <c r="Q149" s="111">
        <f t="shared" si="65"/>
        <v>0.65651968626989587</v>
      </c>
      <c r="R149" s="111">
        <f t="shared" ref="R149:V149" si="66">IF(R130=0,"",R130/R111)</f>
        <v>0.66953689571709052</v>
      </c>
      <c r="S149" s="111">
        <f t="shared" si="66"/>
        <v>0.68250258300005973</v>
      </c>
      <c r="T149" s="111">
        <f t="shared" si="66"/>
        <v>0.69577844907057063</v>
      </c>
      <c r="U149" s="111">
        <f t="shared" si="66"/>
        <v>0.70820124280788788</v>
      </c>
      <c r="V149" s="111">
        <f t="shared" si="66"/>
        <v>0.72078756496943097</v>
      </c>
      <c r="W149" s="111">
        <f t="shared" ref="W149" si="67">IF(W130=0,"",W130/W111)</f>
        <v>0.73161066228324878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0.73297532646348296</v>
      </c>
      <c r="C151" s="124">
        <f t="shared" si="71"/>
        <v>0.73752991696978687</v>
      </c>
      <c r="D151" s="124">
        <f t="shared" si="71"/>
        <v>0.74499901868349161</v>
      </c>
      <c r="E151" s="124">
        <f t="shared" si="71"/>
        <v>0.74850625757957356</v>
      </c>
      <c r="F151" s="124">
        <f t="shared" si="71"/>
        <v>0.75123373056300491</v>
      </c>
      <c r="G151" s="124">
        <f t="shared" si="71"/>
        <v>0.75247396517855492</v>
      </c>
      <c r="H151" s="124">
        <f t="shared" si="71"/>
        <v>0.75306581534048245</v>
      </c>
      <c r="I151" s="124">
        <f t="shared" si="71"/>
        <v>0.75422743082726618</v>
      </c>
      <c r="J151" s="124">
        <f t="shared" si="71"/>
        <v>0.75561852547711728</v>
      </c>
      <c r="K151" s="124">
        <f t="shared" si="71"/>
        <v>0.75667378873048097</v>
      </c>
      <c r="L151" s="124">
        <f t="shared" si="71"/>
        <v>0.75785289314346849</v>
      </c>
      <c r="M151" s="124">
        <f t="shared" si="71"/>
        <v>0.7595126170454275</v>
      </c>
      <c r="N151" s="124">
        <f t="shared" si="71"/>
        <v>0.76120828218580439</v>
      </c>
      <c r="O151" s="124">
        <f t="shared" si="71"/>
        <v>0.76394570290770891</v>
      </c>
      <c r="P151" s="124">
        <f t="shared" si="71"/>
        <v>0.76837339612613853</v>
      </c>
      <c r="Q151" s="124">
        <f t="shared" si="71"/>
        <v>0.77336770995707194</v>
      </c>
      <c r="R151" s="124">
        <f t="shared" ref="R151:V151" si="72">IF(R132=0,"",R132/R113)</f>
        <v>0.77678620825127209</v>
      </c>
      <c r="S151" s="124">
        <f t="shared" si="72"/>
        <v>0.78513025305605055</v>
      </c>
      <c r="T151" s="124">
        <f t="shared" si="72"/>
        <v>0.79425202820074503</v>
      </c>
      <c r="U151" s="124">
        <f t="shared" si="72"/>
        <v>0.80532364615967156</v>
      </c>
      <c r="V151" s="124">
        <f t="shared" si="72"/>
        <v>0.82015403862800151</v>
      </c>
      <c r="W151" s="124">
        <f t="shared" ref="W151" si="73">IF(W132=0,"",W132/W113)</f>
        <v>0.83257234497971622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0.57890714342291172</v>
      </c>
      <c r="C152" s="111">
        <f t="shared" si="74"/>
        <v>0.58085900560947756</v>
      </c>
      <c r="D152" s="111">
        <f t="shared" si="74"/>
        <v>0.58414837241094186</v>
      </c>
      <c r="E152" s="111">
        <f t="shared" si="74"/>
        <v>0.5860875326172601</v>
      </c>
      <c r="F152" s="111">
        <f t="shared" si="74"/>
        <v>0.58744604765250708</v>
      </c>
      <c r="G152" s="111">
        <f t="shared" si="74"/>
        <v>0.58845615791718031</v>
      </c>
      <c r="H152" s="111">
        <f t="shared" si="74"/>
        <v>0.58927049764472439</v>
      </c>
      <c r="I152" s="111">
        <f t="shared" si="74"/>
        <v>0.58991309000900083</v>
      </c>
      <c r="J152" s="111">
        <f t="shared" si="74"/>
        <v>0.59049886579118738</v>
      </c>
      <c r="K152" s="111">
        <f t="shared" si="74"/>
        <v>0.59109816233026147</v>
      </c>
      <c r="L152" s="111">
        <f t="shared" si="74"/>
        <v>0.59169157619157653</v>
      </c>
      <c r="M152" s="111">
        <f t="shared" si="74"/>
        <v>0.59228884101762336</v>
      </c>
      <c r="N152" s="111">
        <f t="shared" si="74"/>
        <v>0.59285810183575471</v>
      </c>
      <c r="O152" s="111">
        <f t="shared" si="74"/>
        <v>0.59336763516635793</v>
      </c>
      <c r="P152" s="111">
        <f t="shared" si="74"/>
        <v>0.59376225166823937</v>
      </c>
      <c r="Q152" s="111">
        <f t="shared" si="74"/>
        <v>0.59401347021785178</v>
      </c>
      <c r="R152" s="111">
        <f t="shared" ref="R152:V152" si="75">IF(R133=0,"",R133/R114)</f>
        <v>0.59490194331970936</v>
      </c>
      <c r="S152" s="111">
        <f t="shared" si="75"/>
        <v>0.59639967425448726</v>
      </c>
      <c r="T152" s="111">
        <f t="shared" si="75"/>
        <v>0.59841579168196024</v>
      </c>
      <c r="U152" s="111">
        <f t="shared" si="75"/>
        <v>0.60099499067379358</v>
      </c>
      <c r="V152" s="111">
        <f t="shared" si="75"/>
        <v>0.60372128505925837</v>
      </c>
      <c r="W152" s="111">
        <f t="shared" ref="W152" si="76">IF(W133=0,"",W133/W114)</f>
        <v>0.60725085061016282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0.73762096063020355</v>
      </c>
      <c r="C153" s="45">
        <f t="shared" si="77"/>
        <v>0.74179075851591658</v>
      </c>
      <c r="D153" s="45">
        <f t="shared" si="77"/>
        <v>0.74854482370452724</v>
      </c>
      <c r="E153" s="45">
        <f t="shared" si="77"/>
        <v>0.75228086034325203</v>
      </c>
      <c r="F153" s="45">
        <f t="shared" si="77"/>
        <v>0.75476976396954965</v>
      </c>
      <c r="G153" s="45">
        <f t="shared" si="77"/>
        <v>0.75654391568288626</v>
      </c>
      <c r="H153" s="45">
        <f t="shared" si="77"/>
        <v>0.75799490553599702</v>
      </c>
      <c r="I153" s="45">
        <f t="shared" si="77"/>
        <v>0.7591889993144928</v>
      </c>
      <c r="J153" s="45">
        <f t="shared" si="77"/>
        <v>0.76034636380050535</v>
      </c>
      <c r="K153" s="45">
        <f t="shared" si="77"/>
        <v>0.76165646425476996</v>
      </c>
      <c r="L153" s="45">
        <f t="shared" si="77"/>
        <v>0.7628688679088873</v>
      </c>
      <c r="M153" s="45">
        <f t="shared" si="77"/>
        <v>0.76439538226794501</v>
      </c>
      <c r="N153" s="45">
        <f t="shared" si="77"/>
        <v>0.76635211484697774</v>
      </c>
      <c r="O153" s="45">
        <f t="shared" si="77"/>
        <v>0.76968260638578267</v>
      </c>
      <c r="P153" s="45">
        <f t="shared" si="77"/>
        <v>0.77386420330160222</v>
      </c>
      <c r="Q153" s="45">
        <f t="shared" si="77"/>
        <v>0.77965406161013229</v>
      </c>
      <c r="R153" s="45">
        <f t="shared" ref="R153:V153" si="78">IF(R134=0,"",R134/R115)</f>
        <v>0.7858608078680992</v>
      </c>
      <c r="S153" s="45">
        <f t="shared" si="78"/>
        <v>0.79444382669833036</v>
      </c>
      <c r="T153" s="45">
        <f t="shared" si="78"/>
        <v>0.80438049483981033</v>
      </c>
      <c r="U153" s="45">
        <f t="shared" si="78"/>
        <v>0.81676437986550987</v>
      </c>
      <c r="V153" s="45">
        <f t="shared" si="78"/>
        <v>0.82994060387290181</v>
      </c>
      <c r="W153" s="45">
        <f t="shared" ref="W153" si="79">IF(W134=0,"",W134/W115)</f>
        <v>0.84294190172187822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11.410941960000001</v>
      </c>
      <c r="C155" s="117">
        <f t="shared" si="80"/>
        <v>12.269069999999999</v>
      </c>
      <c r="D155" s="117">
        <f t="shared" si="80"/>
        <v>20.09522196</v>
      </c>
      <c r="E155" s="117">
        <f t="shared" si="80"/>
        <v>43.926299999999983</v>
      </c>
      <c r="F155" s="117">
        <f t="shared" si="80"/>
        <v>81.390283920000016</v>
      </c>
      <c r="G155" s="117">
        <f t="shared" si="80"/>
        <v>171.97095959999999</v>
      </c>
      <c r="H155" s="117">
        <f t="shared" si="80"/>
        <v>327.17802743999988</v>
      </c>
      <c r="I155" s="117">
        <f t="shared" si="80"/>
        <v>414.82341648000016</v>
      </c>
      <c r="J155" s="117">
        <f t="shared" si="80"/>
        <v>487.38279744000016</v>
      </c>
      <c r="K155" s="117">
        <f t="shared" si="80"/>
        <v>601.13050667999994</v>
      </c>
      <c r="L155" s="117">
        <f t="shared" si="80"/>
        <v>598.0471833600003</v>
      </c>
      <c r="M155" s="117">
        <f t="shared" si="80"/>
        <v>817.43552352000052</v>
      </c>
      <c r="N155" s="117">
        <f t="shared" si="80"/>
        <v>728.86737924000033</v>
      </c>
      <c r="O155" s="117">
        <f t="shared" si="80"/>
        <v>545.9513993999999</v>
      </c>
      <c r="P155" s="117">
        <f t="shared" si="80"/>
        <v>543.93038568000054</v>
      </c>
      <c r="Q155" s="117">
        <f t="shared" si="80"/>
        <v>837.22053492000009</v>
      </c>
      <c r="R155" s="117">
        <f t="shared" ref="R155:V155" si="81">R156+R159+R161+R170</f>
        <v>772.95141000000046</v>
      </c>
      <c r="S155" s="117">
        <f t="shared" si="81"/>
        <v>847.12727880000079</v>
      </c>
      <c r="T155" s="117">
        <f t="shared" si="81"/>
        <v>778.21933464000006</v>
      </c>
      <c r="U155" s="117">
        <f t="shared" si="81"/>
        <v>913.29624144000002</v>
      </c>
      <c r="V155" s="117">
        <f t="shared" si="81"/>
        <v>1042.719076079999</v>
      </c>
      <c r="W155" s="117">
        <f t="shared" ref="W155" si="82">W156+W159+W161+W170</f>
        <v>1178.4949664399992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11.108995523578066</v>
      </c>
      <c r="C156" s="122">
        <f t="shared" si="83"/>
        <v>11.958348635082187</v>
      </c>
      <c r="D156" s="122">
        <f t="shared" si="83"/>
        <v>19.592492337842859</v>
      </c>
      <c r="E156" s="122">
        <f t="shared" si="83"/>
        <v>42.946660090541613</v>
      </c>
      <c r="F156" s="122">
        <f t="shared" si="83"/>
        <v>79.49373299121801</v>
      </c>
      <c r="G156" s="122">
        <f t="shared" si="83"/>
        <v>168.22690744539969</v>
      </c>
      <c r="H156" s="122">
        <f t="shared" si="83"/>
        <v>319.88289702787563</v>
      </c>
      <c r="I156" s="122">
        <f t="shared" si="83"/>
        <v>405.16839982002057</v>
      </c>
      <c r="J156" s="122">
        <f t="shared" si="83"/>
        <v>474.92825997196269</v>
      </c>
      <c r="K156" s="122">
        <f t="shared" si="83"/>
        <v>583.47449325528919</v>
      </c>
      <c r="L156" s="122">
        <f t="shared" si="83"/>
        <v>579.85201529920914</v>
      </c>
      <c r="M156" s="122">
        <f t="shared" si="83"/>
        <v>798.53840409258805</v>
      </c>
      <c r="N156" s="122">
        <f t="shared" si="83"/>
        <v>708.64893980791453</v>
      </c>
      <c r="O156" s="122">
        <f t="shared" si="83"/>
        <v>521.17437100352049</v>
      </c>
      <c r="P156" s="122">
        <f t="shared" si="83"/>
        <v>519.1562647493987</v>
      </c>
      <c r="Q156" s="122">
        <f t="shared" si="83"/>
        <v>807.88079592000008</v>
      </c>
      <c r="R156" s="122">
        <f t="shared" ref="R156:V156" si="84">SUM(R157:R158)</f>
        <v>742.51046023441495</v>
      </c>
      <c r="S156" s="122">
        <f t="shared" si="84"/>
        <v>809.24095400646888</v>
      </c>
      <c r="T156" s="122">
        <f t="shared" si="84"/>
        <v>738.78762696945023</v>
      </c>
      <c r="U156" s="122">
        <f t="shared" si="84"/>
        <v>872.32717895734083</v>
      </c>
      <c r="V156" s="122">
        <f t="shared" si="84"/>
        <v>1001.0268784860416</v>
      </c>
      <c r="W156" s="122">
        <f t="shared" ref="W156" si="85">SUM(W157:W158)</f>
        <v>1135.4559961879238</v>
      </c>
      <c r="DA156" s="130" t="s">
        <v>2132</v>
      </c>
    </row>
    <row r="157" spans="1:105" ht="12" customHeight="1" x14ac:dyDescent="0.25">
      <c r="A157" s="97" t="s">
        <v>217</v>
      </c>
      <c r="B157" s="98">
        <v>11.108995523578066</v>
      </c>
      <c r="C157" s="98">
        <v>11.958348635082187</v>
      </c>
      <c r="D157" s="98">
        <v>19.592492337842859</v>
      </c>
      <c r="E157" s="98">
        <v>42.946660090541613</v>
      </c>
      <c r="F157" s="98">
        <v>79.49373299121801</v>
      </c>
      <c r="G157" s="98">
        <v>168.22690744539969</v>
      </c>
      <c r="H157" s="98">
        <v>319.88289702787563</v>
      </c>
      <c r="I157" s="98">
        <v>405.16839982002057</v>
      </c>
      <c r="J157" s="98">
        <v>474.92825997196269</v>
      </c>
      <c r="K157" s="98">
        <v>583.47449325528919</v>
      </c>
      <c r="L157" s="98">
        <v>579.85201529920914</v>
      </c>
      <c r="M157" s="98">
        <v>798.53840409258805</v>
      </c>
      <c r="N157" s="98">
        <v>708.64893980791453</v>
      </c>
      <c r="O157" s="98">
        <v>521.17437100352049</v>
      </c>
      <c r="P157" s="98">
        <v>519.1562647493987</v>
      </c>
      <c r="Q157" s="98">
        <v>807.88079592000008</v>
      </c>
      <c r="R157" s="98">
        <v>742.51046023441495</v>
      </c>
      <c r="S157" s="98">
        <v>809.24095400646888</v>
      </c>
      <c r="T157" s="98">
        <v>738.78762696945023</v>
      </c>
      <c r="U157" s="98">
        <v>872.32717895734083</v>
      </c>
      <c r="V157" s="98">
        <v>1001.0268784860416</v>
      </c>
      <c r="W157" s="98">
        <v>1135.4559961879238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0.27666993934836243</v>
      </c>
      <c r="C161" s="122">
        <v>0.28429882856619987</v>
      </c>
      <c r="D161" s="122">
        <v>0.45532715428441795</v>
      </c>
      <c r="E161" s="122">
        <v>0.88633304079061492</v>
      </c>
      <c r="F161" s="122">
        <v>1.7135862250574385</v>
      </c>
      <c r="G161" s="122">
        <v>3.3766920743682443</v>
      </c>
      <c r="H161" s="122">
        <v>6.5701241373259949</v>
      </c>
      <c r="I161" s="122">
        <v>8.696608135802677</v>
      </c>
      <c r="J161" s="122">
        <v>11.299406065096909</v>
      </c>
      <c r="K161" s="122">
        <v>16.093136205958665</v>
      </c>
      <c r="L161" s="122">
        <v>16.56302197224651</v>
      </c>
      <c r="M161" s="122">
        <v>17.301993483697803</v>
      </c>
      <c r="N161" s="122">
        <v>18.469244905488381</v>
      </c>
      <c r="O161" s="122">
        <v>22.621795473774931</v>
      </c>
      <c r="P161" s="122">
        <v>22.611089223062038</v>
      </c>
      <c r="Q161" s="122">
        <v>26.70920999999996</v>
      </c>
      <c r="R161" s="122">
        <v>26.290671765585525</v>
      </c>
      <c r="S161" s="122">
        <v>33.501068700000047</v>
      </c>
      <c r="T161" s="122">
        <v>34.470952970549831</v>
      </c>
      <c r="U161" s="122">
        <v>34.861960382659213</v>
      </c>
      <c r="V161" s="122">
        <v>35.456803266938486</v>
      </c>
      <c r="W161" s="122">
        <v>36.368152264884159</v>
      </c>
      <c r="DA161" s="130" t="s">
        <v>2137</v>
      </c>
    </row>
    <row r="162" spans="1:105" ht="12" customHeight="1" x14ac:dyDescent="0.25">
      <c r="A162" s="97" t="s">
        <v>134</v>
      </c>
      <c r="B162" s="98">
        <v>0.27590795124662926</v>
      </c>
      <c r="C162" s="98">
        <v>0.28366841699020884</v>
      </c>
      <c r="D162" s="98">
        <v>0.45495601644144967</v>
      </c>
      <c r="E162" s="98">
        <v>0.88502650490788026</v>
      </c>
      <c r="F162" s="98">
        <v>1.7118720885959895</v>
      </c>
      <c r="G162" s="98">
        <v>3.368929618196137</v>
      </c>
      <c r="H162" s="98">
        <v>6.5529296167803901</v>
      </c>
      <c r="I162" s="98">
        <v>8.6710093868452525</v>
      </c>
      <c r="J162" s="98">
        <v>11.26390864330372</v>
      </c>
      <c r="K162" s="98">
        <v>16.034948406342171</v>
      </c>
      <c r="L162" s="98">
        <v>16.504152931992301</v>
      </c>
      <c r="M162" s="98">
        <v>17.245656031142971</v>
      </c>
      <c r="N162" s="98">
        <v>18.416040083555419</v>
      </c>
      <c r="O162" s="98">
        <v>22.549222759401847</v>
      </c>
      <c r="P162" s="98">
        <v>22.546607739207968</v>
      </c>
      <c r="Q162" s="98">
        <v>26.627232638667039</v>
      </c>
      <c r="R162" s="98">
        <v>26.207879665679346</v>
      </c>
      <c r="S162" s="98">
        <v>33.372918419652819</v>
      </c>
      <c r="T162" s="98">
        <v>34.32925534629878</v>
      </c>
      <c r="U162" s="98">
        <v>34.722699241119322</v>
      </c>
      <c r="V162" s="98">
        <v>35.310092390567149</v>
      </c>
      <c r="W162" s="98">
        <v>36.22227595326256</v>
      </c>
      <c r="DA162" s="63" t="s">
        <v>2138</v>
      </c>
    </row>
    <row r="163" spans="1:105" ht="12" customHeight="1" x14ac:dyDescent="0.25">
      <c r="A163" s="97" t="s">
        <v>133</v>
      </c>
      <c r="B163" s="98">
        <v>7.619881017331846E-4</v>
      </c>
      <c r="C163" s="98">
        <v>6.3041157599101204E-4</v>
      </c>
      <c r="D163" s="98">
        <v>3.711378429682667E-4</v>
      </c>
      <c r="E163" s="98">
        <v>1.3065358827346334E-3</v>
      </c>
      <c r="F163" s="98">
        <v>1.7141364614489351E-3</v>
      </c>
      <c r="G163" s="98">
        <v>7.7624561721074212E-3</v>
      </c>
      <c r="H163" s="98">
        <v>1.7194520545604681E-2</v>
      </c>
      <c r="I163" s="98">
        <v>2.5598748957424856E-2</v>
      </c>
      <c r="J163" s="98">
        <v>3.5497421793189009E-2</v>
      </c>
      <c r="K163" s="98">
        <v>5.8187799616493487E-2</v>
      </c>
      <c r="L163" s="98">
        <v>5.8869040254209734E-2</v>
      </c>
      <c r="M163" s="98">
        <v>5.6337452554831816E-2</v>
      </c>
      <c r="N163" s="98">
        <v>5.3204821932962686E-2</v>
      </c>
      <c r="O163" s="98">
        <v>7.2572714373085018E-2</v>
      </c>
      <c r="P163" s="98">
        <v>6.4481483854068711E-2</v>
      </c>
      <c r="Q163" s="98">
        <v>8.1977361332922175E-2</v>
      </c>
      <c r="R163" s="98">
        <v>8.2792099906179861E-2</v>
      </c>
      <c r="S163" s="98">
        <v>0.12815028034722903</v>
      </c>
      <c r="T163" s="98">
        <v>0.14169762425105376</v>
      </c>
      <c r="U163" s="98">
        <v>0.13926114153988703</v>
      </c>
      <c r="V163" s="98">
        <v>0.14671087637133645</v>
      </c>
      <c r="W163" s="98">
        <v>0.14587631162160197</v>
      </c>
      <c r="DA163" s="63" t="s">
        <v>2139</v>
      </c>
    </row>
    <row r="164" spans="1:105" ht="12" customHeight="1" x14ac:dyDescent="0.25">
      <c r="A164" s="100" t="s">
        <v>217</v>
      </c>
      <c r="B164" s="101">
        <v>7.619881017331846E-4</v>
      </c>
      <c r="C164" s="101">
        <v>6.3041157599101204E-4</v>
      </c>
      <c r="D164" s="101">
        <v>3.711378429682667E-4</v>
      </c>
      <c r="E164" s="101">
        <v>1.3065358827346334E-3</v>
      </c>
      <c r="F164" s="101">
        <v>1.7141364614489351E-3</v>
      </c>
      <c r="G164" s="101">
        <v>7.7624561721074212E-3</v>
      </c>
      <c r="H164" s="101">
        <v>1.7194520545604681E-2</v>
      </c>
      <c r="I164" s="101">
        <v>2.5598748957424856E-2</v>
      </c>
      <c r="J164" s="101">
        <v>3.5497421793189009E-2</v>
      </c>
      <c r="K164" s="101">
        <v>5.8187799616493487E-2</v>
      </c>
      <c r="L164" s="101">
        <v>5.8869040254209734E-2</v>
      </c>
      <c r="M164" s="101">
        <v>5.6337452554831816E-2</v>
      </c>
      <c r="N164" s="101">
        <v>5.3204821932962686E-2</v>
      </c>
      <c r="O164" s="101">
        <v>7.2572714373085018E-2</v>
      </c>
      <c r="P164" s="101">
        <v>6.4481483854068711E-2</v>
      </c>
      <c r="Q164" s="101">
        <v>8.1977361332922175E-2</v>
      </c>
      <c r="R164" s="101">
        <v>8.2792099906179861E-2</v>
      </c>
      <c r="S164" s="101">
        <v>0.12815028034722903</v>
      </c>
      <c r="T164" s="101">
        <v>0.14169762425105376</v>
      </c>
      <c r="U164" s="101">
        <v>0.13926114153988703</v>
      </c>
      <c r="V164" s="101">
        <v>0.14671087637133645</v>
      </c>
      <c r="W164" s="101">
        <v>0.14587631162160197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2.5276497073571123E-2</v>
      </c>
      <c r="C170" s="122">
        <v>2.6422536351612038E-2</v>
      </c>
      <c r="D170" s="122">
        <v>4.7402467872723023E-2</v>
      </c>
      <c r="E170" s="122">
        <v>9.3306868667753881E-2</v>
      </c>
      <c r="F170" s="122">
        <v>0.18296470372455981</v>
      </c>
      <c r="G170" s="122">
        <v>0.36736008023206862</v>
      </c>
      <c r="H170" s="122">
        <v>0.72500627479824553</v>
      </c>
      <c r="I170" s="122">
        <v>0.95840852417694689</v>
      </c>
      <c r="J170" s="122">
        <v>1.1551314029405952</v>
      </c>
      <c r="K170" s="122">
        <v>1.5628772187520268</v>
      </c>
      <c r="L170" s="122">
        <v>1.6321460885447283</v>
      </c>
      <c r="M170" s="122">
        <v>1.5951259437146199</v>
      </c>
      <c r="N170" s="122">
        <v>1.7491945265974773</v>
      </c>
      <c r="O170" s="122">
        <v>2.155232922704549</v>
      </c>
      <c r="P170" s="122">
        <v>2.1630317075397829</v>
      </c>
      <c r="Q170" s="122">
        <v>2.6305290000000099</v>
      </c>
      <c r="R170" s="122">
        <v>4.1502779999999646</v>
      </c>
      <c r="S170" s="122">
        <v>4.3852560935319502</v>
      </c>
      <c r="T170" s="122">
        <v>4.9607546999999705</v>
      </c>
      <c r="U170" s="122">
        <v>6.107102099999989</v>
      </c>
      <c r="V170" s="122">
        <v>6.2353943270188816</v>
      </c>
      <c r="W170" s="122">
        <v>6.670817987191251</v>
      </c>
      <c r="DA170" s="130" t="s">
        <v>2146</v>
      </c>
    </row>
    <row r="171" spans="1:105" ht="12" customHeight="1" x14ac:dyDescent="0.25">
      <c r="A171" s="97" t="s">
        <v>175</v>
      </c>
      <c r="B171" s="98">
        <v>2.5276497073571123E-2</v>
      </c>
      <c r="C171" s="98">
        <v>2.6422536351612038E-2</v>
      </c>
      <c r="D171" s="98">
        <v>4.7402467872723023E-2</v>
      </c>
      <c r="E171" s="98">
        <v>9.3306868667753881E-2</v>
      </c>
      <c r="F171" s="98">
        <v>0.18296470372455981</v>
      </c>
      <c r="G171" s="98">
        <v>0.36736008023206862</v>
      </c>
      <c r="H171" s="98">
        <v>0.72500627479824553</v>
      </c>
      <c r="I171" s="98">
        <v>0.95840852417694689</v>
      </c>
      <c r="J171" s="98">
        <v>1.1551314029405952</v>
      </c>
      <c r="K171" s="98">
        <v>1.5628772187520268</v>
      </c>
      <c r="L171" s="98">
        <v>1.6321460885447283</v>
      </c>
      <c r="M171" s="98">
        <v>1.5951259437146199</v>
      </c>
      <c r="N171" s="98">
        <v>1.7491945265974773</v>
      </c>
      <c r="O171" s="98">
        <v>2.155232922704549</v>
      </c>
      <c r="P171" s="98">
        <v>2.1630317075397829</v>
      </c>
      <c r="Q171" s="98">
        <v>2.6305290000000099</v>
      </c>
      <c r="R171" s="98">
        <v>4.1502779999999646</v>
      </c>
      <c r="S171" s="98">
        <v>4.3852560935319502</v>
      </c>
      <c r="T171" s="98">
        <v>4.9607546999999705</v>
      </c>
      <c r="U171" s="98">
        <v>6.107102099999989</v>
      </c>
      <c r="V171" s="98">
        <v>6.2353943270188816</v>
      </c>
      <c r="W171" s="98">
        <v>6.670817987191251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10894.968178145822</v>
      </c>
      <c r="C174" s="117">
        <f t="shared" si="87"/>
        <v>9981.0425626747347</v>
      </c>
      <c r="D174" s="117">
        <f t="shared" si="87"/>
        <v>8684.6796494745267</v>
      </c>
      <c r="E174" s="117">
        <f t="shared" si="87"/>
        <v>9556.3637054767787</v>
      </c>
      <c r="F174" s="117">
        <f t="shared" si="87"/>
        <v>9197.2244162228108</v>
      </c>
      <c r="G174" s="117">
        <f t="shared" si="87"/>
        <v>10471.860046522383</v>
      </c>
      <c r="H174" s="117">
        <f t="shared" si="87"/>
        <v>12305.433235475173</v>
      </c>
      <c r="I174" s="117">
        <f t="shared" si="87"/>
        <v>11501.738698717665</v>
      </c>
      <c r="J174" s="117">
        <f t="shared" si="87"/>
        <v>10851.041098871738</v>
      </c>
      <c r="K174" s="117">
        <f t="shared" si="87"/>
        <v>11003.000962759388</v>
      </c>
      <c r="L174" s="117">
        <f t="shared" si="87"/>
        <v>10223.172772854356</v>
      </c>
      <c r="M174" s="117">
        <f t="shared" si="87"/>
        <v>12311.189215863154</v>
      </c>
      <c r="N174" s="117">
        <f t="shared" si="87"/>
        <v>11160.441064879225</v>
      </c>
      <c r="O174" s="117">
        <f t="shared" si="87"/>
        <v>8368.6476450952141</v>
      </c>
      <c r="P174" s="117">
        <f t="shared" si="87"/>
        <v>7933.5545608094499</v>
      </c>
      <c r="Q174" s="117">
        <f t="shared" si="87"/>
        <v>10246.617634644659</v>
      </c>
      <c r="R174" s="117">
        <f t="shared" ref="R174:V174" si="88">R175+R178+R180+R189</f>
        <v>9482.8520198742663</v>
      </c>
      <c r="S174" s="117">
        <f t="shared" si="88"/>
        <v>9604.0254239959777</v>
      </c>
      <c r="T174" s="117">
        <f t="shared" si="88"/>
        <v>8369.7735195179066</v>
      </c>
      <c r="U174" s="117">
        <f t="shared" si="88"/>
        <v>8921.7707955094847</v>
      </c>
      <c r="V174" s="117">
        <f t="shared" si="88"/>
        <v>9248.3271661577528</v>
      </c>
      <c r="W174" s="117">
        <f t="shared" ref="W174" si="89">W175+W178+W180+W189</f>
        <v>9653.4632285616754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8563.9447447695948</v>
      </c>
      <c r="C175" s="122">
        <f t="shared" si="90"/>
        <v>7700.6798635801606</v>
      </c>
      <c r="D175" s="122">
        <f t="shared" si="90"/>
        <v>6419.991744553945</v>
      </c>
      <c r="E175" s="122">
        <f t="shared" si="90"/>
        <v>7270.1374897728028</v>
      </c>
      <c r="F175" s="122">
        <f t="shared" si="90"/>
        <v>6832.0399754095615</v>
      </c>
      <c r="G175" s="122">
        <f t="shared" si="90"/>
        <v>8094.697882988964</v>
      </c>
      <c r="H175" s="122">
        <f t="shared" si="90"/>
        <v>9756.7519778224869</v>
      </c>
      <c r="I175" s="122">
        <f t="shared" si="90"/>
        <v>8914.6010225821046</v>
      </c>
      <c r="J175" s="122">
        <f t="shared" si="90"/>
        <v>8217.3290349075687</v>
      </c>
      <c r="K175" s="122">
        <f t="shared" si="90"/>
        <v>8310.2769614612625</v>
      </c>
      <c r="L175" s="122">
        <f t="shared" si="90"/>
        <v>7484.1593554235433</v>
      </c>
      <c r="M175" s="122">
        <f t="shared" si="90"/>
        <v>9661.4191504077226</v>
      </c>
      <c r="N175" s="122">
        <f t="shared" si="90"/>
        <v>8327.7253705660987</v>
      </c>
      <c r="O175" s="122">
        <f t="shared" si="90"/>
        <v>5714.9280213800293</v>
      </c>
      <c r="P175" s="122">
        <f t="shared" si="90"/>
        <v>5375.2842670123864</v>
      </c>
      <c r="Q175" s="122">
        <f t="shared" si="90"/>
        <v>7626.8663406288533</v>
      </c>
      <c r="R175" s="122">
        <f t="shared" ref="R175:V175" si="91">SUM(R176:R177)</f>
        <v>6679.0168590097946</v>
      </c>
      <c r="S175" s="122">
        <f t="shared" si="91"/>
        <v>6756.4589362511697</v>
      </c>
      <c r="T175" s="122">
        <f t="shared" si="91"/>
        <v>5704.0720116606872</v>
      </c>
      <c r="U175" s="122">
        <f t="shared" si="91"/>
        <v>6086.2597089282744</v>
      </c>
      <c r="V175" s="122">
        <f t="shared" si="91"/>
        <v>6341.0204947639704</v>
      </c>
      <c r="W175" s="122">
        <f t="shared" ref="W175" si="92">SUM(W176:W177)</f>
        <v>6671.6853401144626</v>
      </c>
      <c r="DA175" s="130" t="s">
        <v>2300</v>
      </c>
    </row>
    <row r="176" spans="1:105" ht="12" customHeight="1" x14ac:dyDescent="0.25">
      <c r="A176" s="97" t="s">
        <v>217</v>
      </c>
      <c r="B176" s="98">
        <v>8468.9637576218538</v>
      </c>
      <c r="C176" s="98">
        <v>7615.6232491246146</v>
      </c>
      <c r="D176" s="98">
        <v>6341.0514787110824</v>
      </c>
      <c r="E176" s="98">
        <v>7181.915530770787</v>
      </c>
      <c r="F176" s="98">
        <v>6741.0733767138217</v>
      </c>
      <c r="G176" s="98">
        <v>7986.3031384189335</v>
      </c>
      <c r="H176" s="98">
        <v>9627.5299221683199</v>
      </c>
      <c r="I176" s="98">
        <v>8802.5932445223989</v>
      </c>
      <c r="J176" s="98">
        <v>8112.8391276115153</v>
      </c>
      <c r="K176" s="98">
        <v>8198.565440734701</v>
      </c>
      <c r="L176" s="98">
        <v>7388.5665364679116</v>
      </c>
      <c r="M176" s="98">
        <v>9537.709651422776</v>
      </c>
      <c r="N176" s="98">
        <v>8232.3495680736687</v>
      </c>
      <c r="O176" s="98">
        <v>5642.4296986094123</v>
      </c>
      <c r="P176" s="98">
        <v>5304.3406095379651</v>
      </c>
      <c r="Q176" s="98">
        <v>7530.0187864481568</v>
      </c>
      <c r="R176" s="98">
        <v>6593.511768948073</v>
      </c>
      <c r="S176" s="98">
        <v>6668.6251622584987</v>
      </c>
      <c r="T176" s="98">
        <v>5628.7209572905313</v>
      </c>
      <c r="U176" s="98">
        <v>6004.2991694557695</v>
      </c>
      <c r="V176" s="98">
        <v>6253.9951818598165</v>
      </c>
      <c r="W176" s="98">
        <v>6578.5528724858823</v>
      </c>
      <c r="DA176" s="63" t="s">
        <v>2301</v>
      </c>
    </row>
    <row r="177" spans="1:105" ht="12" customHeight="1" x14ac:dyDescent="0.25">
      <c r="A177" s="97" t="s">
        <v>53</v>
      </c>
      <c r="B177" s="98">
        <v>94.980987147740819</v>
      </c>
      <c r="C177" s="98">
        <v>85.056614455546281</v>
      </c>
      <c r="D177" s="98">
        <v>78.940265842862644</v>
      </c>
      <c r="E177" s="98">
        <v>88.221959002016078</v>
      </c>
      <c r="F177" s="98">
        <v>90.966598695739762</v>
      </c>
      <c r="G177" s="98">
        <v>108.39474457003035</v>
      </c>
      <c r="H177" s="98">
        <v>129.22205565416743</v>
      </c>
      <c r="I177" s="98">
        <v>112.00777805970516</v>
      </c>
      <c r="J177" s="98">
        <v>104.48990729605261</v>
      </c>
      <c r="K177" s="98">
        <v>111.71152072656172</v>
      </c>
      <c r="L177" s="98">
        <v>95.592818955631586</v>
      </c>
      <c r="M177" s="98">
        <v>123.70949898494733</v>
      </c>
      <c r="N177" s="98">
        <v>95.375802492429344</v>
      </c>
      <c r="O177" s="98">
        <v>72.498322770616696</v>
      </c>
      <c r="P177" s="98">
        <v>70.943657474421713</v>
      </c>
      <c r="Q177" s="98">
        <v>96.847554180696562</v>
      </c>
      <c r="R177" s="98">
        <v>85.505090061721148</v>
      </c>
      <c r="S177" s="98">
        <v>87.833773992670771</v>
      </c>
      <c r="T177" s="98">
        <v>75.351054370156291</v>
      </c>
      <c r="U177" s="98">
        <v>81.960539472504664</v>
      </c>
      <c r="V177" s="98">
        <v>87.02531290415412</v>
      </c>
      <c r="W177" s="98">
        <v>93.132467628580102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201.70279237230741</v>
      </c>
      <c r="C178" s="122">
        <f t="shared" si="93"/>
        <v>233.669654418904</v>
      </c>
      <c r="D178" s="122">
        <f t="shared" si="93"/>
        <v>127.13823655544559</v>
      </c>
      <c r="E178" s="122">
        <f t="shared" si="93"/>
        <v>201.99067602812829</v>
      </c>
      <c r="F178" s="122">
        <f t="shared" si="93"/>
        <v>166.25661443586611</v>
      </c>
      <c r="G178" s="122">
        <f t="shared" si="93"/>
        <v>223.6594853910388</v>
      </c>
      <c r="H178" s="122">
        <f t="shared" si="93"/>
        <v>308.65490553307581</v>
      </c>
      <c r="I178" s="122">
        <f t="shared" si="93"/>
        <v>440.64787189135649</v>
      </c>
      <c r="J178" s="122">
        <f t="shared" si="93"/>
        <v>426.75852483346893</v>
      </c>
      <c r="K178" s="122">
        <f t="shared" si="93"/>
        <v>300.84820676400102</v>
      </c>
      <c r="L178" s="122">
        <f t="shared" si="93"/>
        <v>438.24074216163734</v>
      </c>
      <c r="M178" s="122">
        <f t="shared" si="93"/>
        <v>403.40680843014621</v>
      </c>
      <c r="N178" s="122">
        <f t="shared" si="93"/>
        <v>639.34972048618113</v>
      </c>
      <c r="O178" s="122">
        <f t="shared" si="93"/>
        <v>356.17411986157754</v>
      </c>
      <c r="P178" s="122">
        <f t="shared" si="93"/>
        <v>256.25363315113179</v>
      </c>
      <c r="Q178" s="122">
        <f t="shared" si="93"/>
        <v>314.94759185396373</v>
      </c>
      <c r="R178" s="122">
        <f t="shared" si="93"/>
        <v>405.44696405933888</v>
      </c>
      <c r="S178" s="122">
        <f t="shared" si="93"/>
        <v>428.98319470288141</v>
      </c>
      <c r="T178" s="122">
        <f t="shared" si="93"/>
        <v>314.72899218725883</v>
      </c>
      <c r="U178" s="122">
        <f t="shared" si="93"/>
        <v>459.40490766765271</v>
      </c>
      <c r="V178" s="122">
        <f t="shared" si="93"/>
        <v>418.04998548706988</v>
      </c>
      <c r="W178" s="122">
        <f t="shared" si="93"/>
        <v>402.36784875077444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201.70279237230741</v>
      </c>
      <c r="C179" s="98">
        <f>RES_hhdet_fech!C67</f>
        <v>233.669654418904</v>
      </c>
      <c r="D179" s="98">
        <f>RES_hhdet_fech!D67</f>
        <v>127.13823655544559</v>
      </c>
      <c r="E179" s="98">
        <f>RES_hhdet_fech!E67</f>
        <v>201.99067602812829</v>
      </c>
      <c r="F179" s="98">
        <f>RES_hhdet_fech!F67</f>
        <v>166.25661443586611</v>
      </c>
      <c r="G179" s="98">
        <f>RES_hhdet_fech!G67</f>
        <v>223.6594853910388</v>
      </c>
      <c r="H179" s="98">
        <f>RES_hhdet_fech!H67</f>
        <v>308.65490553307581</v>
      </c>
      <c r="I179" s="98">
        <f>RES_hhdet_fech!I67</f>
        <v>440.64787189135649</v>
      </c>
      <c r="J179" s="98">
        <f>RES_hhdet_fech!J67</f>
        <v>426.75852483346893</v>
      </c>
      <c r="K179" s="98">
        <f>RES_hhdet_fech!K67</f>
        <v>300.84820676400102</v>
      </c>
      <c r="L179" s="98">
        <f>RES_hhdet_fech!L67</f>
        <v>438.24074216163734</v>
      </c>
      <c r="M179" s="98">
        <f>RES_hhdet_fech!M67</f>
        <v>403.40680843014621</v>
      </c>
      <c r="N179" s="98">
        <f>RES_hhdet_fech!N67</f>
        <v>639.34972048618113</v>
      </c>
      <c r="O179" s="98">
        <f>RES_hhdet_fech!O67</f>
        <v>356.17411986157754</v>
      </c>
      <c r="P179" s="98">
        <f>RES_hhdet_fech!P67</f>
        <v>256.25363315113179</v>
      </c>
      <c r="Q179" s="98">
        <f>RES_hhdet_fech!Q67</f>
        <v>314.94759185396373</v>
      </c>
      <c r="R179" s="98">
        <f>RES_hhdet_fech!R67</f>
        <v>405.44696405933888</v>
      </c>
      <c r="S179" s="98">
        <f>RES_hhdet_fech!S67</f>
        <v>428.98319470288141</v>
      </c>
      <c r="T179" s="98">
        <f>RES_hhdet_fech!T67</f>
        <v>314.72899218725883</v>
      </c>
      <c r="U179" s="98">
        <f>RES_hhdet_fech!U67</f>
        <v>459.40490766765271</v>
      </c>
      <c r="V179" s="98">
        <f>RES_hhdet_fech!V67</f>
        <v>418.04998548706988</v>
      </c>
      <c r="W179" s="98">
        <f>RES_hhdet_fech!W67</f>
        <v>402.36784875077444</v>
      </c>
      <c r="DA179" s="63" t="s">
        <v>2304</v>
      </c>
    </row>
    <row r="180" spans="1:105" ht="12" customHeight="1" x14ac:dyDescent="0.25">
      <c r="A180" s="121" t="s">
        <v>55</v>
      </c>
      <c r="B180" s="122">
        <v>1470.99298527562</v>
      </c>
      <c r="C180" s="122">
        <v>1411.1351725893571</v>
      </c>
      <c r="D180" s="122">
        <v>1426.2540494697573</v>
      </c>
      <c r="E180" s="122">
        <v>1397.2195526783487</v>
      </c>
      <c r="F180" s="122">
        <v>1464.7443229834178</v>
      </c>
      <c r="G180" s="122">
        <v>1433.2427605916478</v>
      </c>
      <c r="H180" s="122">
        <v>1493.10174149657</v>
      </c>
      <c r="I180" s="122">
        <v>1436.0915254205934</v>
      </c>
      <c r="J180" s="122">
        <v>1498.0734478715549</v>
      </c>
      <c r="K180" s="122">
        <v>1640.1644407746551</v>
      </c>
      <c r="L180" s="122">
        <v>1591.0431799649152</v>
      </c>
      <c r="M180" s="122">
        <v>1574.8187474071838</v>
      </c>
      <c r="N180" s="122">
        <v>1507.9907000394112</v>
      </c>
      <c r="O180" s="122">
        <v>1580.4302411128861</v>
      </c>
      <c r="P180" s="122">
        <v>1577.1161313201021</v>
      </c>
      <c r="Q180" s="122">
        <v>1580.7577317073979</v>
      </c>
      <c r="R180" s="122">
        <v>1622.8490065025733</v>
      </c>
      <c r="S180" s="122">
        <v>1650.1625410200995</v>
      </c>
      <c r="T180" s="122">
        <v>1582.3962718180542</v>
      </c>
      <c r="U180" s="122">
        <v>1583.3236786650657</v>
      </c>
      <c r="V180" s="122">
        <v>1588.774508597395</v>
      </c>
      <c r="W180" s="122">
        <v>1700.9499135991116</v>
      </c>
      <c r="DA180" s="130" t="s">
        <v>2305</v>
      </c>
    </row>
    <row r="181" spans="1:105" ht="12" customHeight="1" x14ac:dyDescent="0.25">
      <c r="A181" s="97" t="s">
        <v>134</v>
      </c>
      <c r="B181" s="98">
        <v>2105.0099719713617</v>
      </c>
      <c r="C181" s="98">
        <v>1807.6927002773639</v>
      </c>
      <c r="D181" s="98">
        <v>1485.952234204563</v>
      </c>
      <c r="E181" s="98">
        <v>1507.9790402777492</v>
      </c>
      <c r="F181" s="98">
        <v>1489.1589553402564</v>
      </c>
      <c r="G181" s="98">
        <v>1640.2332939533458</v>
      </c>
      <c r="H181" s="98">
        <v>2020.9698356234683</v>
      </c>
      <c r="I181" s="98">
        <v>1930.1515412501035</v>
      </c>
      <c r="J181" s="98">
        <v>1978.8173897057231</v>
      </c>
      <c r="K181" s="98">
        <v>2333.13707947483</v>
      </c>
      <c r="L181" s="98">
        <v>2139.9368792920995</v>
      </c>
      <c r="M181" s="98">
        <v>2013.0945354441751</v>
      </c>
      <c r="N181" s="98">
        <v>1943.2407461280532</v>
      </c>
      <c r="O181" s="98">
        <v>2104.2975731293286</v>
      </c>
      <c r="P181" s="98">
        <v>1947.5084907568073</v>
      </c>
      <c r="Q181" s="98">
        <v>2069.6035020885297</v>
      </c>
      <c r="R181" s="98">
        <v>1870.1745995315646</v>
      </c>
      <c r="S181" s="98">
        <v>2094.6543782235303</v>
      </c>
      <c r="T181" s="98">
        <v>1992.666941885816</v>
      </c>
      <c r="U181" s="98">
        <v>1931.0442748291464</v>
      </c>
      <c r="V181" s="98">
        <v>1931.9012019538441</v>
      </c>
      <c r="W181" s="98">
        <v>1990.8061113233894</v>
      </c>
      <c r="DA181" s="63" t="s">
        <v>2306</v>
      </c>
    </row>
    <row r="182" spans="1:105" ht="12" customHeight="1" x14ac:dyDescent="0.25">
      <c r="A182" s="97" t="s">
        <v>133</v>
      </c>
      <c r="B182" s="98">
        <v>1237.0208114903585</v>
      </c>
      <c r="C182" s="98">
        <v>1073.7815060753778</v>
      </c>
      <c r="D182" s="98">
        <v>837.91740978984194</v>
      </c>
      <c r="E182" s="98">
        <v>909.01204774352163</v>
      </c>
      <c r="F182" s="98">
        <v>889.38116065150336</v>
      </c>
      <c r="G182" s="98">
        <v>1072.3637793739836</v>
      </c>
      <c r="H182" s="98">
        <v>1315.4203777753128</v>
      </c>
      <c r="I182" s="98">
        <v>1265.0594910179188</v>
      </c>
      <c r="J182" s="98">
        <v>1300.0335247943096</v>
      </c>
      <c r="K182" s="98">
        <v>1547.5326524051532</v>
      </c>
      <c r="L182" s="98">
        <v>1425.6333495531076</v>
      </c>
      <c r="M182" s="98">
        <v>1345.0136659424591</v>
      </c>
      <c r="N182" s="98">
        <v>1281.8249871400517</v>
      </c>
      <c r="O182" s="98">
        <v>1424.02132708868</v>
      </c>
      <c r="P182" s="98">
        <v>1333.127870039109</v>
      </c>
      <c r="Q182" s="98">
        <v>1432.6706148352691</v>
      </c>
      <c r="R182" s="98">
        <v>1340.3862614452942</v>
      </c>
      <c r="S182" s="98">
        <v>1533.2265342780138</v>
      </c>
      <c r="T182" s="98">
        <v>1478.0374055825966</v>
      </c>
      <c r="U182" s="98">
        <v>1452.4241314052535</v>
      </c>
      <c r="V182" s="98">
        <v>1477.7308967328984</v>
      </c>
      <c r="W182" s="98">
        <v>1558.2132965357298</v>
      </c>
      <c r="DA182" s="63" t="s">
        <v>2307</v>
      </c>
    </row>
    <row r="183" spans="1:105" ht="12" customHeight="1" x14ac:dyDescent="0.25">
      <c r="A183" s="100" t="s">
        <v>217</v>
      </c>
      <c r="B183" s="101">
        <v>419.21838303139481</v>
      </c>
      <c r="C183" s="101">
        <v>346.82972205222813</v>
      </c>
      <c r="D183" s="101">
        <v>131.26285366560094</v>
      </c>
      <c r="E183" s="101">
        <v>215.64268217050127</v>
      </c>
      <c r="F183" s="101">
        <v>163.22124539597854</v>
      </c>
      <c r="G183" s="101">
        <v>362.60011192704991</v>
      </c>
      <c r="H183" s="101">
        <v>411.29588356819789</v>
      </c>
      <c r="I183" s="101">
        <v>394.86473305260864</v>
      </c>
      <c r="J183" s="101">
        <v>394.09106666316961</v>
      </c>
      <c r="K183" s="101">
        <v>479.3934550926171</v>
      </c>
      <c r="L183" s="101">
        <v>437.67058988734522</v>
      </c>
      <c r="M183" s="101">
        <v>399.64687434795036</v>
      </c>
      <c r="N183" s="101">
        <v>320.48950656415468</v>
      </c>
      <c r="O183" s="101">
        <v>388.05833700729073</v>
      </c>
      <c r="P183" s="101">
        <v>349.70261781783159</v>
      </c>
      <c r="Q183" s="101">
        <v>356.37304604916665</v>
      </c>
      <c r="R183" s="101">
        <v>374.03563646600833</v>
      </c>
      <c r="S183" s="101">
        <v>432.83286394706033</v>
      </c>
      <c r="T183" s="101">
        <v>396.39114153346287</v>
      </c>
      <c r="U183" s="101">
        <v>367.95524864832379</v>
      </c>
      <c r="V183" s="101">
        <v>363.03613981120071</v>
      </c>
      <c r="W183" s="101">
        <v>389.59168760388201</v>
      </c>
      <c r="DA183" s="131" t="s">
        <v>2308</v>
      </c>
    </row>
    <row r="184" spans="1:105" ht="12" customHeight="1" x14ac:dyDescent="0.25">
      <c r="A184" s="103" t="s">
        <v>52</v>
      </c>
      <c r="B184" s="104">
        <v>817.80242845896362</v>
      </c>
      <c r="C184" s="104">
        <v>726.95178402314968</v>
      </c>
      <c r="D184" s="104">
        <v>706.65455612424114</v>
      </c>
      <c r="E184" s="104">
        <v>693.36936557302022</v>
      </c>
      <c r="F184" s="104">
        <v>726.15991525552477</v>
      </c>
      <c r="G184" s="104">
        <v>709.7636674469336</v>
      </c>
      <c r="H184" s="104">
        <v>904.12449420711494</v>
      </c>
      <c r="I184" s="104">
        <v>870.19475796531015</v>
      </c>
      <c r="J184" s="104">
        <v>905.94245813113992</v>
      </c>
      <c r="K184" s="104">
        <v>1068.1391973125362</v>
      </c>
      <c r="L184" s="104">
        <v>987.96275966576206</v>
      </c>
      <c r="M184" s="104">
        <v>945.36679159450864</v>
      </c>
      <c r="N184" s="104">
        <v>961.3354805758969</v>
      </c>
      <c r="O184" s="104">
        <v>1035.9629900813895</v>
      </c>
      <c r="P184" s="104">
        <v>983.42525222127733</v>
      </c>
      <c r="Q184" s="104">
        <v>1076.2975687861028</v>
      </c>
      <c r="R184" s="104">
        <v>966.35062497928584</v>
      </c>
      <c r="S184" s="104">
        <v>1100.3936703309537</v>
      </c>
      <c r="T184" s="104">
        <v>1081.6462640491336</v>
      </c>
      <c r="U184" s="104">
        <v>1084.4688827569298</v>
      </c>
      <c r="V184" s="104">
        <v>1114.6947569216973</v>
      </c>
      <c r="W184" s="104">
        <v>1168.621608931848</v>
      </c>
      <c r="DA184" s="132" t="s">
        <v>2309</v>
      </c>
    </row>
    <row r="185" spans="1:105" ht="12" customHeight="1" x14ac:dyDescent="0.25">
      <c r="A185" s="106" t="s">
        <v>122</v>
      </c>
      <c r="B185" s="101">
        <v>1786.018275910038</v>
      </c>
      <c r="C185" s="101">
        <v>1747.2749085592079</v>
      </c>
      <c r="D185" s="101">
        <v>1763.7127533756184</v>
      </c>
      <c r="E185" s="101">
        <v>1745.2422258802078</v>
      </c>
      <c r="F185" s="101">
        <v>1795.3706775593453</v>
      </c>
      <c r="G185" s="101">
        <v>1728.6443733062645</v>
      </c>
      <c r="H185" s="101">
        <v>1783.9717428171607</v>
      </c>
      <c r="I185" s="101">
        <v>1785.7022461312042</v>
      </c>
      <c r="J185" s="101">
        <v>1906.676980159129</v>
      </c>
      <c r="K185" s="101">
        <v>2041.0594676255555</v>
      </c>
      <c r="L185" s="101">
        <v>1989.7172894622422</v>
      </c>
      <c r="M185" s="101">
        <v>1969.5827641118601</v>
      </c>
      <c r="N185" s="101">
        <v>1888.7605213697814</v>
      </c>
      <c r="O185" s="101">
        <v>1925.9059644281917</v>
      </c>
      <c r="P185" s="101">
        <v>1931.7207710275013</v>
      </c>
      <c r="Q185" s="101">
        <v>1934.9047616575942</v>
      </c>
      <c r="R185" s="101">
        <v>2002.5779728439127</v>
      </c>
      <c r="S185" s="101">
        <v>1977.5423381807409</v>
      </c>
      <c r="T185" s="101">
        <v>1903.1296263443764</v>
      </c>
      <c r="U185" s="101">
        <v>1888.5384830777386</v>
      </c>
      <c r="V185" s="101">
        <v>1877.7637278526749</v>
      </c>
      <c r="W185" s="101">
        <v>1980.3235297546482</v>
      </c>
      <c r="DA185" s="131" t="s">
        <v>2310</v>
      </c>
    </row>
    <row r="186" spans="1:105" ht="12" customHeight="1" x14ac:dyDescent="0.25">
      <c r="A186" s="107" t="s">
        <v>121</v>
      </c>
      <c r="B186" s="104">
        <v>1188.2586651058461</v>
      </c>
      <c r="C186" s="104">
        <v>1168.9808713678697</v>
      </c>
      <c r="D186" s="104">
        <v>1199.8283473200202</v>
      </c>
      <c r="E186" s="104">
        <v>1188.3622765085686</v>
      </c>
      <c r="F186" s="104">
        <v>1230.9285304826112</v>
      </c>
      <c r="G186" s="104">
        <v>1205.803217896661</v>
      </c>
      <c r="H186" s="104">
        <v>1231.2335777206131</v>
      </c>
      <c r="I186" s="104">
        <v>1234.1465310133772</v>
      </c>
      <c r="J186" s="104">
        <v>1316.2642695161319</v>
      </c>
      <c r="K186" s="104">
        <v>1416.5220939103654</v>
      </c>
      <c r="L186" s="104">
        <v>1385.7240799735682</v>
      </c>
      <c r="M186" s="104">
        <v>1373.6949611388752</v>
      </c>
      <c r="N186" s="104">
        <v>1299.7600234281317</v>
      </c>
      <c r="O186" s="104">
        <v>1349.6415196709324</v>
      </c>
      <c r="P186" s="104">
        <v>1364.5806271662959</v>
      </c>
      <c r="Q186" s="104">
        <v>1367.1846800513008</v>
      </c>
      <c r="R186" s="104">
        <v>1450.9944259387951</v>
      </c>
      <c r="S186" s="104">
        <v>1461.6567456621622</v>
      </c>
      <c r="T186" s="104">
        <v>1421.4102715700556</v>
      </c>
      <c r="U186" s="104">
        <v>1440.1719326621712</v>
      </c>
      <c r="V186" s="104">
        <v>1456.2897898161773</v>
      </c>
      <c r="W186" s="104">
        <v>1567.3535139677238</v>
      </c>
      <c r="DA186" s="132" t="s">
        <v>2311</v>
      </c>
    </row>
    <row r="187" spans="1:105" ht="12" customHeight="1" x14ac:dyDescent="0.25">
      <c r="A187" s="108" t="s">
        <v>53</v>
      </c>
      <c r="B187" s="98">
        <v>353.01341386458472</v>
      </c>
      <c r="C187" s="98">
        <v>341.92642693143989</v>
      </c>
      <c r="D187" s="98">
        <v>354.96189551529659</v>
      </c>
      <c r="E187" s="98">
        <v>339.06965715263919</v>
      </c>
      <c r="F187" s="98">
        <v>356.87121729993481</v>
      </c>
      <c r="G187" s="98">
        <v>389.52180101541279</v>
      </c>
      <c r="H187" s="98">
        <v>361.98887947274466</v>
      </c>
      <c r="I187" s="98">
        <v>366.15086165640122</v>
      </c>
      <c r="J187" s="98">
        <v>383.69614037831388</v>
      </c>
      <c r="K187" s="98">
        <v>415.49777225686643</v>
      </c>
      <c r="L187" s="98">
        <v>408.42472746482349</v>
      </c>
      <c r="M187" s="98">
        <v>396.09371961071537</v>
      </c>
      <c r="N187" s="98">
        <v>316.92492930208039</v>
      </c>
      <c r="O187" s="98">
        <v>353.49332652494633</v>
      </c>
      <c r="P187" s="98">
        <v>347.09058959569694</v>
      </c>
      <c r="Q187" s="98">
        <v>327.33749265945232</v>
      </c>
      <c r="R187" s="98">
        <v>395.26069049495283</v>
      </c>
      <c r="S187" s="98">
        <v>403.4791267210374</v>
      </c>
      <c r="T187" s="98">
        <v>377.58253602229922</v>
      </c>
      <c r="U187" s="98">
        <v>365.25872106324175</v>
      </c>
      <c r="V187" s="98">
        <v>359.56808916173009</v>
      </c>
      <c r="W187" s="98">
        <v>393.04214085538536</v>
      </c>
      <c r="DA187" s="63" t="s">
        <v>2312</v>
      </c>
    </row>
    <row r="188" spans="1:105" ht="12" customHeight="1" x14ac:dyDescent="0.25">
      <c r="A188" s="108" t="s">
        <v>52</v>
      </c>
      <c r="B188" s="98">
        <v>835.24525124126137</v>
      </c>
      <c r="C188" s="98">
        <v>827.05444443642955</v>
      </c>
      <c r="D188" s="98">
        <v>844.86645180472351</v>
      </c>
      <c r="E188" s="98">
        <v>849.29261935592933</v>
      </c>
      <c r="F188" s="98">
        <v>874.05731318267624</v>
      </c>
      <c r="G188" s="98">
        <v>816.28141688124822</v>
      </c>
      <c r="H188" s="98">
        <v>869.24469824786854</v>
      </c>
      <c r="I188" s="98">
        <v>867.99566935697578</v>
      </c>
      <c r="J188" s="98">
        <v>932.568129137818</v>
      </c>
      <c r="K188" s="98">
        <v>1001.0243216534992</v>
      </c>
      <c r="L188" s="98">
        <v>977.29935250874485</v>
      </c>
      <c r="M188" s="98">
        <v>977.6012415281599</v>
      </c>
      <c r="N188" s="98">
        <v>982.83509412605144</v>
      </c>
      <c r="O188" s="98">
        <v>996.1481931459864</v>
      </c>
      <c r="P188" s="98">
        <v>1017.490037570599</v>
      </c>
      <c r="Q188" s="98">
        <v>1039.8471873918484</v>
      </c>
      <c r="R188" s="98">
        <v>1055.7337354438423</v>
      </c>
      <c r="S188" s="98">
        <v>1058.177618941125</v>
      </c>
      <c r="T188" s="98">
        <v>1043.827735547756</v>
      </c>
      <c r="U188" s="98">
        <v>1074.9132115989296</v>
      </c>
      <c r="V188" s="98">
        <v>1096.7217006544472</v>
      </c>
      <c r="W188" s="98">
        <v>1174.3113731123385</v>
      </c>
      <c r="DA188" s="63" t="s">
        <v>2313</v>
      </c>
    </row>
    <row r="189" spans="1:105" ht="12" customHeight="1" x14ac:dyDescent="0.25">
      <c r="A189" s="121" t="s">
        <v>54</v>
      </c>
      <c r="B189" s="122">
        <v>658.32765572829999</v>
      </c>
      <c r="C189" s="122">
        <v>635.55787208631307</v>
      </c>
      <c r="D189" s="122">
        <v>711.29561889537911</v>
      </c>
      <c r="E189" s="122">
        <v>687.015986997499</v>
      </c>
      <c r="F189" s="122">
        <v>734.18350339396625</v>
      </c>
      <c r="G189" s="122">
        <v>720.25991755073358</v>
      </c>
      <c r="H189" s="122">
        <v>746.92461062303983</v>
      </c>
      <c r="I189" s="122">
        <v>710.3982788236093</v>
      </c>
      <c r="J189" s="122">
        <v>708.88009125914448</v>
      </c>
      <c r="K189" s="122">
        <v>751.71135375946903</v>
      </c>
      <c r="L189" s="122">
        <v>709.72949530425956</v>
      </c>
      <c r="M189" s="122">
        <v>671.54450961810142</v>
      </c>
      <c r="N189" s="122">
        <v>685.37527378753532</v>
      </c>
      <c r="O189" s="122">
        <v>717.11526274072139</v>
      </c>
      <c r="P189" s="122">
        <v>724.90052932582932</v>
      </c>
      <c r="Q189" s="122">
        <v>724.04597045444427</v>
      </c>
      <c r="R189" s="122">
        <v>775.53919030255884</v>
      </c>
      <c r="S189" s="122">
        <v>768.42075202182821</v>
      </c>
      <c r="T189" s="122">
        <v>768.57624385190604</v>
      </c>
      <c r="U189" s="122">
        <v>792.78250024849103</v>
      </c>
      <c r="V189" s="122">
        <v>900.48217730931731</v>
      </c>
      <c r="W189" s="122">
        <v>878.46012609732691</v>
      </c>
      <c r="DA189" s="130" t="s">
        <v>2314</v>
      </c>
    </row>
    <row r="190" spans="1:105" ht="12" customHeight="1" x14ac:dyDescent="0.25">
      <c r="A190" s="97" t="s">
        <v>175</v>
      </c>
      <c r="B190" s="98">
        <v>812.70101941142775</v>
      </c>
      <c r="C190" s="98">
        <v>714.92099695151546</v>
      </c>
      <c r="D190" s="98">
        <v>668.69561308751179</v>
      </c>
      <c r="E190" s="98">
        <v>693.70372056365545</v>
      </c>
      <c r="F190" s="98">
        <v>703.92016715042541</v>
      </c>
      <c r="G190" s="98">
        <v>788.11718004128988</v>
      </c>
      <c r="H190" s="98">
        <v>977.62822325718503</v>
      </c>
      <c r="I190" s="98">
        <v>929.95029678865603</v>
      </c>
      <c r="J190" s="98">
        <v>887.86167134619927</v>
      </c>
      <c r="K190" s="98">
        <v>1003.5726002103434</v>
      </c>
      <c r="L190" s="98">
        <v>935.9040457051459</v>
      </c>
      <c r="M190" s="98">
        <v>839.43321214380921</v>
      </c>
      <c r="N190" s="98">
        <v>851.96674332515045</v>
      </c>
      <c r="O190" s="98">
        <v>959.24342464279221</v>
      </c>
      <c r="P190" s="98">
        <v>849.74600059522311</v>
      </c>
      <c r="Q190" s="98">
        <v>857.52847455395658</v>
      </c>
      <c r="R190" s="98">
        <v>1090.3013582342862</v>
      </c>
      <c r="S190" s="98">
        <v>995.84884803207365</v>
      </c>
      <c r="T190" s="98">
        <v>1017.2722420092525</v>
      </c>
      <c r="U190" s="98">
        <v>1162.016933738101</v>
      </c>
      <c r="V190" s="98">
        <v>1167.0976975385836</v>
      </c>
      <c r="W190" s="98">
        <v>1240.9043539499787</v>
      </c>
      <c r="DA190" s="63" t="s">
        <v>2315</v>
      </c>
    </row>
    <row r="191" spans="1:105" ht="12" customHeight="1" x14ac:dyDescent="0.25">
      <c r="A191" s="109" t="s">
        <v>120</v>
      </c>
      <c r="B191" s="33">
        <v>654.57848398769102</v>
      </c>
      <c r="C191" s="33">
        <v>633.64487790160138</v>
      </c>
      <c r="D191" s="33">
        <v>712.29592676523191</v>
      </c>
      <c r="E191" s="33">
        <v>686.86209726405559</v>
      </c>
      <c r="F191" s="33">
        <v>734.86558513652699</v>
      </c>
      <c r="G191" s="33">
        <v>718.72436023419698</v>
      </c>
      <c r="H191" s="33">
        <v>741.6577781719684</v>
      </c>
      <c r="I191" s="33">
        <v>705.36978328860926</v>
      </c>
      <c r="J191" s="33">
        <v>704.81191185366777</v>
      </c>
      <c r="K191" s="33">
        <v>746.07676444668834</v>
      </c>
      <c r="L191" s="33">
        <v>704.58936754515241</v>
      </c>
      <c r="M191" s="33">
        <v>667.64554675974205</v>
      </c>
      <c r="N191" s="33">
        <v>681.3048014076511</v>
      </c>
      <c r="O191" s="33">
        <v>711.07871684678253</v>
      </c>
      <c r="P191" s="33">
        <v>721.56684504419604</v>
      </c>
      <c r="Q191" s="33">
        <v>720.11711588794822</v>
      </c>
      <c r="R191" s="33">
        <v>764.52731400918799</v>
      </c>
      <c r="S191" s="33">
        <v>759.85714513237383</v>
      </c>
      <c r="T191" s="33">
        <v>758.97975328056486</v>
      </c>
      <c r="U191" s="33">
        <v>778.92421353060399</v>
      </c>
      <c r="V191" s="33">
        <v>891.27561387850835</v>
      </c>
      <c r="W191" s="33">
        <v>866.80857754752117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5884.7042720168138</v>
      </c>
      <c r="C193" s="117">
        <f t="shared" si="94"/>
        <v>5658.8238392033463</v>
      </c>
      <c r="D193" s="117">
        <f t="shared" si="94"/>
        <v>5193.059493263986</v>
      </c>
      <c r="E193" s="117">
        <f t="shared" si="94"/>
        <v>5996.5223672061002</v>
      </c>
      <c r="F193" s="117">
        <f t="shared" si="94"/>
        <v>5889.9237175770804</v>
      </c>
      <c r="G193" s="117">
        <f t="shared" si="94"/>
        <v>6819.166493796587</v>
      </c>
      <c r="H193" s="117">
        <f t="shared" si="94"/>
        <v>8166.7720818302241</v>
      </c>
      <c r="I193" s="117">
        <f t="shared" si="94"/>
        <v>8048.0527990640348</v>
      </c>
      <c r="J193" s="117">
        <f t="shared" si="94"/>
        <v>7733.334887247428</v>
      </c>
      <c r="K193" s="117">
        <f t="shared" si="94"/>
        <v>7660.0743581773722</v>
      </c>
      <c r="L193" s="117">
        <f t="shared" si="94"/>
        <v>7505.0096495903936</v>
      </c>
      <c r="M193" s="117">
        <f t="shared" si="94"/>
        <v>8747.9359774478999</v>
      </c>
      <c r="N193" s="117">
        <f t="shared" si="94"/>
        <v>8604.0828485332804</v>
      </c>
      <c r="O193" s="117">
        <f t="shared" si="94"/>
        <v>6347.2247944603323</v>
      </c>
      <c r="P193" s="117">
        <f t="shared" si="94"/>
        <v>5932.1335871625042</v>
      </c>
      <c r="Q193" s="117">
        <f t="shared" si="94"/>
        <v>7678.4603511857313</v>
      </c>
      <c r="R193" s="117">
        <f t="shared" ref="R193:V193" si="95">R194+R197+R199+R208</f>
        <v>7564.2460357763866</v>
      </c>
      <c r="S193" s="117">
        <f t="shared" si="95"/>
        <v>7865.5531952336351</v>
      </c>
      <c r="T193" s="117">
        <f t="shared" si="95"/>
        <v>6871.0276871320239</v>
      </c>
      <c r="U193" s="117">
        <f t="shared" si="95"/>
        <v>7815.1954613965345</v>
      </c>
      <c r="V193" s="117">
        <f t="shared" si="95"/>
        <v>8089.3546930575158</v>
      </c>
      <c r="W193" s="117">
        <f t="shared" ref="W193" si="96">W194+W197+W199+W208</f>
        <v>8470.3161906111854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4018.3548733940352</v>
      </c>
      <c r="C194" s="122">
        <f t="shared" si="97"/>
        <v>3749.9538388563446</v>
      </c>
      <c r="D194" s="122">
        <f t="shared" si="97"/>
        <v>3381.9641229945369</v>
      </c>
      <c r="E194" s="122">
        <f t="shared" si="97"/>
        <v>4005.3466450295768</v>
      </c>
      <c r="F194" s="122">
        <f t="shared" si="97"/>
        <v>3882.5809686563025</v>
      </c>
      <c r="G194" s="122">
        <f t="shared" si="97"/>
        <v>4691.5016452163791</v>
      </c>
      <c r="H194" s="122">
        <f t="shared" si="97"/>
        <v>5736.4157093873837</v>
      </c>
      <c r="I194" s="122">
        <f t="shared" si="97"/>
        <v>5297.0398145515046</v>
      </c>
      <c r="J194" s="122">
        <f t="shared" si="97"/>
        <v>4929.2897688934027</v>
      </c>
      <c r="K194" s="122">
        <f t="shared" si="97"/>
        <v>5031.8695284525584</v>
      </c>
      <c r="L194" s="122">
        <f t="shared" si="97"/>
        <v>4556.0247231663279</v>
      </c>
      <c r="M194" s="122">
        <f t="shared" si="97"/>
        <v>5913.7514223390262</v>
      </c>
      <c r="N194" s="122">
        <f t="shared" si="97"/>
        <v>5115.9635912307513</v>
      </c>
      <c r="O194" s="122">
        <f t="shared" si="97"/>
        <v>3549.5676424119642</v>
      </c>
      <c r="P194" s="122">
        <f t="shared" si="97"/>
        <v>3377.3012533294832</v>
      </c>
      <c r="Q194" s="122">
        <f t="shared" si="97"/>
        <v>4876.2408657674678</v>
      </c>
      <c r="R194" s="122">
        <f t="shared" ref="R194:V194" si="98">SUM(R195:R196)</f>
        <v>4330.8851895276694</v>
      </c>
      <c r="S194" s="122">
        <f t="shared" si="98"/>
        <v>4464.7818884335747</v>
      </c>
      <c r="T194" s="122">
        <f t="shared" si="98"/>
        <v>3846.7352728773867</v>
      </c>
      <c r="U194" s="122">
        <f t="shared" si="98"/>
        <v>4198.535310584708</v>
      </c>
      <c r="V194" s="122">
        <f t="shared" si="98"/>
        <v>4468.7367968603503</v>
      </c>
      <c r="W194" s="122">
        <f t="shared" ref="W194" si="99">SUM(W195:W196)</f>
        <v>4788.0751329185186</v>
      </c>
      <c r="DA194" s="130" t="s">
        <v>2468</v>
      </c>
    </row>
    <row r="195" spans="1:105" ht="12" customHeight="1" x14ac:dyDescent="0.25">
      <c r="A195" s="97" t="s">
        <v>217</v>
      </c>
      <c r="B195" s="98">
        <v>3923.3738862462942</v>
      </c>
      <c r="C195" s="98">
        <v>3664.8972244007982</v>
      </c>
      <c r="D195" s="98">
        <v>3303.0238571516743</v>
      </c>
      <c r="E195" s="98">
        <v>3917.124686027561</v>
      </c>
      <c r="F195" s="98">
        <v>3791.6143699605627</v>
      </c>
      <c r="G195" s="98">
        <v>4583.1069006463485</v>
      </c>
      <c r="H195" s="98">
        <v>5607.1936537332167</v>
      </c>
      <c r="I195" s="98">
        <v>5185.0320364917998</v>
      </c>
      <c r="J195" s="98">
        <v>4824.7998615973502</v>
      </c>
      <c r="K195" s="98">
        <v>4920.1580077259969</v>
      </c>
      <c r="L195" s="98">
        <v>4460.4319042106963</v>
      </c>
      <c r="M195" s="98">
        <v>5790.0419233540788</v>
      </c>
      <c r="N195" s="98">
        <v>5020.5877887383222</v>
      </c>
      <c r="O195" s="98">
        <v>3477.0693196413476</v>
      </c>
      <c r="P195" s="98">
        <v>3306.3575958550614</v>
      </c>
      <c r="Q195" s="98">
        <v>4779.3933115867712</v>
      </c>
      <c r="R195" s="98">
        <v>4245.3800994659478</v>
      </c>
      <c r="S195" s="98">
        <v>4376.9481144409037</v>
      </c>
      <c r="T195" s="98">
        <v>3771.3842185072303</v>
      </c>
      <c r="U195" s="98">
        <v>4116.5747711122031</v>
      </c>
      <c r="V195" s="98">
        <v>4381.7114839561964</v>
      </c>
      <c r="W195" s="98">
        <v>4694.9426652899383</v>
      </c>
      <c r="DA195" s="63" t="s">
        <v>2469</v>
      </c>
    </row>
    <row r="196" spans="1:105" ht="12" customHeight="1" x14ac:dyDescent="0.25">
      <c r="A196" s="97" t="s">
        <v>53</v>
      </c>
      <c r="B196" s="98">
        <v>94.980987147740819</v>
      </c>
      <c r="C196" s="98">
        <v>85.056614455546281</v>
      </c>
      <c r="D196" s="98">
        <v>78.940265842862644</v>
      </c>
      <c r="E196" s="98">
        <v>88.221959002016078</v>
      </c>
      <c r="F196" s="98">
        <v>90.966598695739762</v>
      </c>
      <c r="G196" s="98">
        <v>108.39474457003035</v>
      </c>
      <c r="H196" s="98">
        <v>129.22205565416743</v>
      </c>
      <c r="I196" s="98">
        <v>112.00777805970516</v>
      </c>
      <c r="J196" s="98">
        <v>104.48990729605261</v>
      </c>
      <c r="K196" s="98">
        <v>111.71152072656172</v>
      </c>
      <c r="L196" s="98">
        <v>95.592818955631586</v>
      </c>
      <c r="M196" s="98">
        <v>123.70949898494733</v>
      </c>
      <c r="N196" s="98">
        <v>95.375802492429344</v>
      </c>
      <c r="O196" s="98">
        <v>72.498322770616696</v>
      </c>
      <c r="P196" s="98">
        <v>70.943657474421713</v>
      </c>
      <c r="Q196" s="98">
        <v>96.847554180696562</v>
      </c>
      <c r="R196" s="98">
        <v>85.505090061721148</v>
      </c>
      <c r="S196" s="98">
        <v>87.833773992670771</v>
      </c>
      <c r="T196" s="98">
        <v>75.351054370156291</v>
      </c>
      <c r="U196" s="98">
        <v>81.960539472504664</v>
      </c>
      <c r="V196" s="98">
        <v>87.02531290415412</v>
      </c>
      <c r="W196" s="98">
        <v>93.132467628580102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344.81699826761894</v>
      </c>
      <c r="C197" s="122">
        <f t="shared" si="100"/>
        <v>424.9382314027871</v>
      </c>
      <c r="D197" s="122">
        <f t="shared" si="100"/>
        <v>252.21703036783961</v>
      </c>
      <c r="E197" s="122">
        <f t="shared" si="100"/>
        <v>447.15550049026552</v>
      </c>
      <c r="F197" s="122">
        <f t="shared" si="100"/>
        <v>392.02632586835347</v>
      </c>
      <c r="G197" s="122">
        <f t="shared" si="100"/>
        <v>545.85275929136606</v>
      </c>
      <c r="H197" s="122">
        <f t="shared" si="100"/>
        <v>772.69686212731551</v>
      </c>
      <c r="I197" s="122">
        <f t="shared" si="100"/>
        <v>1122.3545159530361</v>
      </c>
      <c r="J197" s="122">
        <f t="shared" si="100"/>
        <v>1103.4810843478942</v>
      </c>
      <c r="K197" s="122">
        <f t="shared" si="100"/>
        <v>793.58251471243045</v>
      </c>
      <c r="L197" s="122">
        <f t="shared" si="100"/>
        <v>1180.100652965687</v>
      </c>
      <c r="M197" s="122">
        <f t="shared" si="100"/>
        <v>1105.3414374383697</v>
      </c>
      <c r="N197" s="122">
        <f t="shared" si="100"/>
        <v>1788.8333818129304</v>
      </c>
      <c r="O197" s="122">
        <f t="shared" si="100"/>
        <v>1024.415794310037</v>
      </c>
      <c r="P197" s="122">
        <f t="shared" si="100"/>
        <v>763.16595296397475</v>
      </c>
      <c r="Q197" s="122">
        <f t="shared" si="100"/>
        <v>982.21831091896968</v>
      </c>
      <c r="R197" s="122">
        <f t="shared" si="100"/>
        <v>1326.2261680783911</v>
      </c>
      <c r="S197" s="122">
        <f t="shared" si="100"/>
        <v>1457.2832095829162</v>
      </c>
      <c r="T197" s="122">
        <f t="shared" si="100"/>
        <v>1101.726112905133</v>
      </c>
      <c r="U197" s="122">
        <f t="shared" si="100"/>
        <v>1643.7461020205185</v>
      </c>
      <c r="V197" s="122">
        <f t="shared" si="100"/>
        <v>1523.5859337435065</v>
      </c>
      <c r="W197" s="122">
        <f t="shared" si="100"/>
        <v>1488.9642667589419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344.81699826761894</v>
      </c>
      <c r="C198" s="98">
        <f>RES_hhdet_tesh!C67</f>
        <v>424.9382314027871</v>
      </c>
      <c r="D198" s="98">
        <f>RES_hhdet_tesh!D67</f>
        <v>252.21703036783961</v>
      </c>
      <c r="E198" s="98">
        <f>RES_hhdet_tesh!E67</f>
        <v>447.15550049026552</v>
      </c>
      <c r="F198" s="98">
        <f>RES_hhdet_tesh!F67</f>
        <v>392.02632586835347</v>
      </c>
      <c r="G198" s="98">
        <f>RES_hhdet_tesh!G67</f>
        <v>545.85275929136606</v>
      </c>
      <c r="H198" s="98">
        <f>RES_hhdet_tesh!H67</f>
        <v>772.69686212731551</v>
      </c>
      <c r="I198" s="98">
        <f>RES_hhdet_tesh!I67</f>
        <v>1122.3545159530361</v>
      </c>
      <c r="J198" s="98">
        <f>RES_hhdet_tesh!J67</f>
        <v>1103.4810843478942</v>
      </c>
      <c r="K198" s="98">
        <f>RES_hhdet_tesh!K67</f>
        <v>793.58251471243045</v>
      </c>
      <c r="L198" s="98">
        <f>RES_hhdet_tesh!L67</f>
        <v>1180.100652965687</v>
      </c>
      <c r="M198" s="98">
        <f>RES_hhdet_tesh!M67</f>
        <v>1105.3414374383697</v>
      </c>
      <c r="N198" s="98">
        <f>RES_hhdet_tesh!N67</f>
        <v>1788.8333818129304</v>
      </c>
      <c r="O198" s="98">
        <f>RES_hhdet_tesh!O67</f>
        <v>1024.415794310037</v>
      </c>
      <c r="P198" s="98">
        <f>RES_hhdet_tesh!P67</f>
        <v>763.16595296397475</v>
      </c>
      <c r="Q198" s="98">
        <f>RES_hhdet_tesh!Q67</f>
        <v>982.21831091896968</v>
      </c>
      <c r="R198" s="98">
        <f>RES_hhdet_tesh!R67</f>
        <v>1326.2261680783911</v>
      </c>
      <c r="S198" s="98">
        <f>RES_hhdet_tesh!S67</f>
        <v>1457.2832095829162</v>
      </c>
      <c r="T198" s="98">
        <f>RES_hhdet_tesh!T67</f>
        <v>1101.726112905133</v>
      </c>
      <c r="U198" s="98">
        <f>RES_hhdet_tesh!U67</f>
        <v>1643.7461020205185</v>
      </c>
      <c r="V198" s="98">
        <f>RES_hhdet_tesh!V67</f>
        <v>1523.5859337435065</v>
      </c>
      <c r="W198" s="98">
        <f>RES_hhdet_tesh!W67</f>
        <v>1488.9642667589419</v>
      </c>
      <c r="DA198" s="63" t="s">
        <v>2472</v>
      </c>
    </row>
    <row r="199" spans="1:105" ht="12" customHeight="1" x14ac:dyDescent="0.25">
      <c r="A199" s="121" t="s">
        <v>55</v>
      </c>
      <c r="B199" s="122">
        <v>1038.9944719777693</v>
      </c>
      <c r="C199" s="122">
        <v>1015.1888243149025</v>
      </c>
      <c r="D199" s="122">
        <v>1028.963801830685</v>
      </c>
      <c r="E199" s="122">
        <v>1029.7844563614235</v>
      </c>
      <c r="F199" s="122">
        <v>1063.7730108799585</v>
      </c>
      <c r="G199" s="122">
        <v>1039.8352531702617</v>
      </c>
      <c r="H199" s="122">
        <v>1095.1761194188134</v>
      </c>
      <c r="I199" s="122">
        <v>1092.8565998582519</v>
      </c>
      <c r="J199" s="122">
        <v>1164.921104708812</v>
      </c>
      <c r="K199" s="122">
        <v>1265.822036931487</v>
      </c>
      <c r="L199" s="122">
        <v>1231.0137220927922</v>
      </c>
      <c r="M199" s="122">
        <v>1218.7965897079703</v>
      </c>
      <c r="N199" s="122">
        <v>1177.5725406771642</v>
      </c>
      <c r="O199" s="122">
        <v>1225.4042342780253</v>
      </c>
      <c r="P199" s="122">
        <v>1234.6720992973233</v>
      </c>
      <c r="Q199" s="122">
        <v>1260.0474004252937</v>
      </c>
      <c r="R199" s="122">
        <v>1304.706531184939</v>
      </c>
      <c r="S199" s="122">
        <v>1340.1777177287249</v>
      </c>
      <c r="T199" s="122">
        <v>1312.1230608432165</v>
      </c>
      <c r="U199" s="122">
        <v>1334.4675550796128</v>
      </c>
      <c r="V199" s="122">
        <v>1358.4978680208862</v>
      </c>
      <c r="W199" s="122">
        <v>1461.8951837776972</v>
      </c>
      <c r="DA199" s="130" t="s">
        <v>2473</v>
      </c>
    </row>
    <row r="200" spans="1:105" ht="12" customHeight="1" x14ac:dyDescent="0.25">
      <c r="A200" s="97" t="s">
        <v>134</v>
      </c>
      <c r="B200" s="98">
        <v>1021.1714652645705</v>
      </c>
      <c r="C200" s="98">
        <v>897.1237150950476</v>
      </c>
      <c r="D200" s="98">
        <v>773.51464159977002</v>
      </c>
      <c r="E200" s="98">
        <v>808.28009952548803</v>
      </c>
      <c r="F200" s="98">
        <v>815.08278466896274</v>
      </c>
      <c r="G200" s="98">
        <v>911.33566290493343</v>
      </c>
      <c r="H200" s="98">
        <v>1136.1098107066648</v>
      </c>
      <c r="I200" s="98">
        <v>1095.3343262230358</v>
      </c>
      <c r="J200" s="98">
        <v>1132.7579737391563</v>
      </c>
      <c r="K200" s="98">
        <v>1346.7168549040384</v>
      </c>
      <c r="L200" s="98">
        <v>1243.6116074113966</v>
      </c>
      <c r="M200" s="98">
        <v>1179.9637536879391</v>
      </c>
      <c r="N200" s="98">
        <v>1152.3299073842097</v>
      </c>
      <c r="O200" s="98">
        <v>1270.6137534537736</v>
      </c>
      <c r="P200" s="98">
        <v>1195.3716728833945</v>
      </c>
      <c r="Q200" s="98">
        <v>1301.4007668275528</v>
      </c>
      <c r="R200" s="98">
        <v>1203.3574230094002</v>
      </c>
      <c r="S200" s="98">
        <v>1390.1762432161593</v>
      </c>
      <c r="T200" s="98">
        <v>1356.6840560824849</v>
      </c>
      <c r="U200" s="98">
        <v>1345.5791911234321</v>
      </c>
      <c r="V200" s="98">
        <v>1379.1741220072888</v>
      </c>
      <c r="W200" s="98">
        <v>1456.3542893787185</v>
      </c>
      <c r="DA200" s="63" t="s">
        <v>2474</v>
      </c>
    </row>
    <row r="201" spans="1:105" ht="12" customHeight="1" x14ac:dyDescent="0.25">
      <c r="A201" s="97" t="s">
        <v>133</v>
      </c>
      <c r="B201" s="98">
        <v>1021.1714652645704</v>
      </c>
      <c r="C201" s="98">
        <v>897.05014628008291</v>
      </c>
      <c r="D201" s="98">
        <v>773.38659160251552</v>
      </c>
      <c r="E201" s="98">
        <v>808.2336573680642</v>
      </c>
      <c r="F201" s="98">
        <v>815.06377597033884</v>
      </c>
      <c r="G201" s="98">
        <v>911.33083458017609</v>
      </c>
      <c r="H201" s="98">
        <v>1136.1147505979404</v>
      </c>
      <c r="I201" s="98">
        <v>1095.3329353831505</v>
      </c>
      <c r="J201" s="98">
        <v>1132.7620608235886</v>
      </c>
      <c r="K201" s="98">
        <v>1346.7477939645714</v>
      </c>
      <c r="L201" s="98">
        <v>1243.6202386479999</v>
      </c>
      <c r="M201" s="98">
        <v>1179.9501848767495</v>
      </c>
      <c r="N201" s="98">
        <v>1152.3718774527929</v>
      </c>
      <c r="O201" s="98">
        <v>1270.627313765217</v>
      </c>
      <c r="P201" s="98">
        <v>1195.3205159705356</v>
      </c>
      <c r="Q201" s="98">
        <v>1301.3989791047281</v>
      </c>
      <c r="R201" s="98">
        <v>1203.3035322204555</v>
      </c>
      <c r="S201" s="98">
        <v>1390.1549079159342</v>
      </c>
      <c r="T201" s="98">
        <v>1356.6664063914382</v>
      </c>
      <c r="U201" s="98">
        <v>1345.5824350971957</v>
      </c>
      <c r="V201" s="98">
        <v>1379.1913037962865</v>
      </c>
      <c r="W201" s="98">
        <v>1456.4032204750799</v>
      </c>
      <c r="DA201" s="63" t="s">
        <v>2475</v>
      </c>
    </row>
    <row r="202" spans="1:105" ht="12" customHeight="1" x14ac:dyDescent="0.25">
      <c r="A202" s="100" t="s">
        <v>217</v>
      </c>
      <c r="B202" s="101">
        <v>203.3690368056069</v>
      </c>
      <c r="C202" s="101">
        <v>170.09836225693317</v>
      </c>
      <c r="D202" s="101">
        <v>66.732035478274426</v>
      </c>
      <c r="E202" s="101">
        <v>114.86429179504402</v>
      </c>
      <c r="F202" s="101">
        <v>88.90386071481413</v>
      </c>
      <c r="G202" s="101">
        <v>201.56716713324263</v>
      </c>
      <c r="H202" s="101">
        <v>231.99025639082538</v>
      </c>
      <c r="I202" s="101">
        <v>225.13817741784024</v>
      </c>
      <c r="J202" s="101">
        <v>226.81960269244857</v>
      </c>
      <c r="K202" s="101">
        <v>278.60859665203509</v>
      </c>
      <c r="L202" s="101">
        <v>255.65747898223765</v>
      </c>
      <c r="M202" s="101">
        <v>234.58339328224079</v>
      </c>
      <c r="N202" s="101">
        <v>191.03639687689611</v>
      </c>
      <c r="O202" s="101">
        <v>234.6643236838276</v>
      </c>
      <c r="P202" s="101">
        <v>211.89526374925811</v>
      </c>
      <c r="Q202" s="101">
        <v>225.10141031862548</v>
      </c>
      <c r="R202" s="101">
        <v>236.95290724116936</v>
      </c>
      <c r="S202" s="101">
        <v>289.76123758498079</v>
      </c>
      <c r="T202" s="101">
        <v>275.02014234230433</v>
      </c>
      <c r="U202" s="101">
        <v>261.11355234026564</v>
      </c>
      <c r="V202" s="101">
        <v>264.49654687458911</v>
      </c>
      <c r="W202" s="101">
        <v>287.78161154323203</v>
      </c>
      <c r="DA202" s="131" t="s">
        <v>2476</v>
      </c>
    </row>
    <row r="203" spans="1:105" ht="12" customHeight="1" x14ac:dyDescent="0.25">
      <c r="A203" s="103" t="s">
        <v>52</v>
      </c>
      <c r="B203" s="104">
        <v>817.80242845896362</v>
      </c>
      <c r="C203" s="104">
        <v>726.95178402314968</v>
      </c>
      <c r="D203" s="104">
        <v>706.65455612424114</v>
      </c>
      <c r="E203" s="104">
        <v>693.36936557302022</v>
      </c>
      <c r="F203" s="104">
        <v>726.15991525552477</v>
      </c>
      <c r="G203" s="104">
        <v>709.7636674469336</v>
      </c>
      <c r="H203" s="104">
        <v>904.12449420711494</v>
      </c>
      <c r="I203" s="104">
        <v>870.19475796531015</v>
      </c>
      <c r="J203" s="104">
        <v>905.94245813113992</v>
      </c>
      <c r="K203" s="104">
        <v>1068.1391973125362</v>
      </c>
      <c r="L203" s="104">
        <v>987.96275966576206</v>
      </c>
      <c r="M203" s="104">
        <v>945.36679159450864</v>
      </c>
      <c r="N203" s="104">
        <v>961.3354805758969</v>
      </c>
      <c r="O203" s="104">
        <v>1035.9629900813895</v>
      </c>
      <c r="P203" s="104">
        <v>983.42525222127733</v>
      </c>
      <c r="Q203" s="104">
        <v>1076.2975687861028</v>
      </c>
      <c r="R203" s="104">
        <v>966.35062497928584</v>
      </c>
      <c r="S203" s="104">
        <v>1100.3936703309537</v>
      </c>
      <c r="T203" s="104">
        <v>1081.6462640491336</v>
      </c>
      <c r="U203" s="104">
        <v>1084.4688827569298</v>
      </c>
      <c r="V203" s="104">
        <v>1114.6947569216973</v>
      </c>
      <c r="W203" s="104">
        <v>1168.621608931848</v>
      </c>
      <c r="DA203" s="132" t="s">
        <v>2477</v>
      </c>
    </row>
    <row r="204" spans="1:105" ht="12" customHeight="1" x14ac:dyDescent="0.25">
      <c r="A204" s="106" t="s">
        <v>122</v>
      </c>
      <c r="B204" s="101">
        <v>1041.0036442267474</v>
      </c>
      <c r="C204" s="101">
        <v>1028.2831212502574</v>
      </c>
      <c r="D204" s="101">
        <v>1057.4375617760209</v>
      </c>
      <c r="E204" s="101">
        <v>1054.1916087467157</v>
      </c>
      <c r="F204" s="101">
        <v>1091.109728103484</v>
      </c>
      <c r="G204" s="101">
        <v>1054.0425108855666</v>
      </c>
      <c r="H204" s="101">
        <v>1090.7403108502758</v>
      </c>
      <c r="I204" s="101">
        <v>1092.3930735840961</v>
      </c>
      <c r="J204" s="101">
        <v>1167.8862091750543</v>
      </c>
      <c r="K204" s="101">
        <v>1256.3172409145084</v>
      </c>
      <c r="L204" s="101">
        <v>1229.1962762009052</v>
      </c>
      <c r="M204" s="101">
        <v>1223.5633373298663</v>
      </c>
      <c r="N204" s="101">
        <v>1181.9795816781673</v>
      </c>
      <c r="O204" s="101">
        <v>1220.9686676290446</v>
      </c>
      <c r="P204" s="101">
        <v>1241.0187021480158</v>
      </c>
      <c r="Q204" s="101">
        <v>1253.003860185594</v>
      </c>
      <c r="R204" s="101">
        <v>1316.3417557732409</v>
      </c>
      <c r="S204" s="101">
        <v>1328.9066281726039</v>
      </c>
      <c r="T204" s="101">
        <v>1300.1644945363582</v>
      </c>
      <c r="U204" s="101">
        <v>1330.1198536049969</v>
      </c>
      <c r="V204" s="101">
        <v>1355.2830991095677</v>
      </c>
      <c r="W204" s="101">
        <v>1464.7556782076574</v>
      </c>
      <c r="DA204" s="131" t="s">
        <v>2478</v>
      </c>
    </row>
    <row r="205" spans="1:105" ht="12" customHeight="1" x14ac:dyDescent="0.25">
      <c r="A205" s="107" t="s">
        <v>121</v>
      </c>
      <c r="B205" s="104">
        <v>1041.0036442267474</v>
      </c>
      <c r="C205" s="104">
        <v>1028.5628155171296</v>
      </c>
      <c r="D205" s="104">
        <v>1057.2925352038687</v>
      </c>
      <c r="E205" s="104">
        <v>1054.1524826426644</v>
      </c>
      <c r="F205" s="104">
        <v>1090.7651962759105</v>
      </c>
      <c r="G205" s="104">
        <v>1053.7733802868058</v>
      </c>
      <c r="H205" s="104">
        <v>1090.6541867874562</v>
      </c>
      <c r="I205" s="104">
        <v>1092.6549159466806</v>
      </c>
      <c r="J205" s="104">
        <v>1168.604751231738</v>
      </c>
      <c r="K205" s="104">
        <v>1257.2223490418896</v>
      </c>
      <c r="L205" s="104">
        <v>1229.7469875543829</v>
      </c>
      <c r="M205" s="104">
        <v>1223.2158717498905</v>
      </c>
      <c r="N205" s="104">
        <v>1180.321172825337</v>
      </c>
      <c r="O205" s="104">
        <v>1218.7206713781559</v>
      </c>
      <c r="P205" s="104">
        <v>1239.644388652943</v>
      </c>
      <c r="Q205" s="104">
        <v>1254.7506953770064</v>
      </c>
      <c r="R205" s="104">
        <v>1320.3753511568266</v>
      </c>
      <c r="S205" s="104">
        <v>1333.5531651148415</v>
      </c>
      <c r="T205" s="104">
        <v>1306.5415268574843</v>
      </c>
      <c r="U205" s="104">
        <v>1333.589891802337</v>
      </c>
      <c r="V205" s="104">
        <v>1355.8939080820419</v>
      </c>
      <c r="W205" s="104">
        <v>1461.8651940887726</v>
      </c>
      <c r="DA205" s="132" t="s">
        <v>2479</v>
      </c>
    </row>
    <row r="206" spans="1:105" ht="12" customHeight="1" x14ac:dyDescent="0.25">
      <c r="A206" s="108" t="s">
        <v>53</v>
      </c>
      <c r="B206" s="98">
        <v>205.75839298548593</v>
      </c>
      <c r="C206" s="98">
        <v>201.50837108070007</v>
      </c>
      <c r="D206" s="98">
        <v>212.42608339914506</v>
      </c>
      <c r="E206" s="98">
        <v>204.85986328673519</v>
      </c>
      <c r="F206" s="98">
        <v>216.70788309323413</v>
      </c>
      <c r="G206" s="98">
        <v>237.49196340555761</v>
      </c>
      <c r="H206" s="98">
        <v>221.40948853958747</v>
      </c>
      <c r="I206" s="98">
        <v>224.65924658970479</v>
      </c>
      <c r="J206" s="98">
        <v>236.03662209391996</v>
      </c>
      <c r="K206" s="98">
        <v>256.19802738839024</v>
      </c>
      <c r="L206" s="98">
        <v>252.44763504563835</v>
      </c>
      <c r="M206" s="98">
        <v>245.61463022173055</v>
      </c>
      <c r="N206" s="98">
        <v>197.48607869928577</v>
      </c>
      <c r="O206" s="98">
        <v>222.57247823216937</v>
      </c>
      <c r="P206" s="98">
        <v>222.15435108234394</v>
      </c>
      <c r="Q206" s="98">
        <v>214.903507985158</v>
      </c>
      <c r="R206" s="98">
        <v>264.64161571298439</v>
      </c>
      <c r="S206" s="98">
        <v>275.37554617371643</v>
      </c>
      <c r="T206" s="98">
        <v>262.71379130972821</v>
      </c>
      <c r="U206" s="98">
        <v>258.67668020340744</v>
      </c>
      <c r="V206" s="98">
        <v>259.17220742759469</v>
      </c>
      <c r="W206" s="98">
        <v>287.55382097643439</v>
      </c>
      <c r="DA206" s="63" t="s">
        <v>2480</v>
      </c>
    </row>
    <row r="207" spans="1:105" ht="12" customHeight="1" x14ac:dyDescent="0.25">
      <c r="A207" s="108" t="s">
        <v>52</v>
      </c>
      <c r="B207" s="98">
        <v>835.24525124126137</v>
      </c>
      <c r="C207" s="98">
        <v>827.05444443642955</v>
      </c>
      <c r="D207" s="98">
        <v>844.86645180472351</v>
      </c>
      <c r="E207" s="98">
        <v>849.29261935592933</v>
      </c>
      <c r="F207" s="98">
        <v>874.05731318267624</v>
      </c>
      <c r="G207" s="98">
        <v>816.28141688124822</v>
      </c>
      <c r="H207" s="98">
        <v>869.24469824786854</v>
      </c>
      <c r="I207" s="98">
        <v>867.99566935697578</v>
      </c>
      <c r="J207" s="98">
        <v>932.568129137818</v>
      </c>
      <c r="K207" s="98">
        <v>1001.0243216534992</v>
      </c>
      <c r="L207" s="98">
        <v>977.29935250874485</v>
      </c>
      <c r="M207" s="98">
        <v>977.6012415281599</v>
      </c>
      <c r="N207" s="98">
        <v>982.83509412605144</v>
      </c>
      <c r="O207" s="98">
        <v>996.1481931459864</v>
      </c>
      <c r="P207" s="98">
        <v>1017.490037570599</v>
      </c>
      <c r="Q207" s="98">
        <v>1039.8471873918484</v>
      </c>
      <c r="R207" s="98">
        <v>1055.7337354438423</v>
      </c>
      <c r="S207" s="98">
        <v>1058.177618941125</v>
      </c>
      <c r="T207" s="98">
        <v>1043.827735547756</v>
      </c>
      <c r="U207" s="98">
        <v>1074.9132115989296</v>
      </c>
      <c r="V207" s="98">
        <v>1096.7217006544472</v>
      </c>
      <c r="W207" s="98">
        <v>1174.3113731123385</v>
      </c>
      <c r="DA207" s="63" t="s">
        <v>2481</v>
      </c>
    </row>
    <row r="208" spans="1:105" ht="12" customHeight="1" x14ac:dyDescent="0.25">
      <c r="A208" s="121" t="s">
        <v>54</v>
      </c>
      <c r="B208" s="122">
        <v>482.53792837739013</v>
      </c>
      <c r="C208" s="122">
        <v>468.742944629313</v>
      </c>
      <c r="D208" s="122">
        <v>529.91453807092421</v>
      </c>
      <c r="E208" s="122">
        <v>514.23576532483503</v>
      </c>
      <c r="F208" s="122">
        <v>551.54341217246588</v>
      </c>
      <c r="G208" s="122">
        <v>541.97683611857951</v>
      </c>
      <c r="H208" s="122">
        <v>562.48339089671185</v>
      </c>
      <c r="I208" s="122">
        <v>535.8018687012426</v>
      </c>
      <c r="J208" s="122">
        <v>535.64292929731903</v>
      </c>
      <c r="K208" s="122">
        <v>568.80027808089631</v>
      </c>
      <c r="L208" s="122">
        <v>537.87055136558683</v>
      </c>
      <c r="M208" s="122">
        <v>510.04652796253248</v>
      </c>
      <c r="N208" s="122">
        <v>521.71333481243516</v>
      </c>
      <c r="O208" s="122">
        <v>547.83712346030666</v>
      </c>
      <c r="P208" s="122">
        <v>556.99428157172281</v>
      </c>
      <c r="Q208" s="122">
        <v>559.9537740739994</v>
      </c>
      <c r="R208" s="122">
        <v>602.42814698538632</v>
      </c>
      <c r="S208" s="122">
        <v>603.31037948841879</v>
      </c>
      <c r="T208" s="122">
        <v>610.44324050628677</v>
      </c>
      <c r="U208" s="122">
        <v>638.44649371169544</v>
      </c>
      <c r="V208" s="122">
        <v>738.53409443277269</v>
      </c>
      <c r="W208" s="122">
        <v>731.38160715602874</v>
      </c>
      <c r="DA208" s="130" t="s">
        <v>2482</v>
      </c>
    </row>
    <row r="209" spans="1:105" ht="12" customHeight="1" x14ac:dyDescent="0.25">
      <c r="A209" s="97" t="s">
        <v>175</v>
      </c>
      <c r="B209" s="98">
        <v>470.47842560435799</v>
      </c>
      <c r="C209" s="98">
        <v>415.2682993785935</v>
      </c>
      <c r="D209" s="98">
        <v>390.61745402340699</v>
      </c>
      <c r="E209" s="98">
        <v>406.5711019525661</v>
      </c>
      <c r="F209" s="98">
        <v>413.51512005540951</v>
      </c>
      <c r="G209" s="98">
        <v>463.77240775562018</v>
      </c>
      <c r="H209" s="98">
        <v>576.08746963028909</v>
      </c>
      <c r="I209" s="98">
        <v>548.58985313338349</v>
      </c>
      <c r="J209" s="98">
        <v>524.2813099093986</v>
      </c>
      <c r="K209" s="98">
        <v>593.209919749336</v>
      </c>
      <c r="L209" s="98">
        <v>553.76653996735092</v>
      </c>
      <c r="M209" s="98">
        <v>497.18692433235748</v>
      </c>
      <c r="N209" s="98">
        <v>505.09538627493828</v>
      </c>
      <c r="O209" s="98">
        <v>569.1840024291721</v>
      </c>
      <c r="P209" s="98">
        <v>504.54709865950082</v>
      </c>
      <c r="Q209" s="98">
        <v>509.38346498041665</v>
      </c>
      <c r="R209" s="98">
        <v>648.6223968176954</v>
      </c>
      <c r="S209" s="98">
        <v>593.92392857303503</v>
      </c>
      <c r="T209" s="98">
        <v>608.75177405804936</v>
      </c>
      <c r="U209" s="98">
        <v>698.36635625472036</v>
      </c>
      <c r="V209" s="98">
        <v>704.60172174769536</v>
      </c>
      <c r="W209" s="98">
        <v>753.54022446197928</v>
      </c>
      <c r="DA209" s="63" t="s">
        <v>2483</v>
      </c>
    </row>
    <row r="210" spans="1:105" ht="12" customHeight="1" x14ac:dyDescent="0.25">
      <c r="A210" s="109" t="s">
        <v>120</v>
      </c>
      <c r="B210" s="33">
        <v>482.83081016686293</v>
      </c>
      <c r="C210" s="33">
        <v>470.03191460835427</v>
      </c>
      <c r="D210" s="33">
        <v>533.18542892593348</v>
      </c>
      <c r="E210" s="33">
        <v>516.71320946697415</v>
      </c>
      <c r="F210" s="33">
        <v>554.65432424284143</v>
      </c>
      <c r="G210" s="33">
        <v>543.74654178825665</v>
      </c>
      <c r="H210" s="33">
        <v>562.17281750549876</v>
      </c>
      <c r="I210" s="33">
        <v>535.5089799215599</v>
      </c>
      <c r="J210" s="33">
        <v>535.90117434121862</v>
      </c>
      <c r="K210" s="33">
        <v>568.25419047110347</v>
      </c>
      <c r="L210" s="33">
        <v>537.5092931598092</v>
      </c>
      <c r="M210" s="33">
        <v>510.34517293490399</v>
      </c>
      <c r="N210" s="33">
        <v>522.11937541415364</v>
      </c>
      <c r="O210" s="33">
        <v>547.30492012808952</v>
      </c>
      <c r="P210" s="33">
        <v>558.39475166897739</v>
      </c>
      <c r="Q210" s="33">
        <v>561.44223423701317</v>
      </c>
      <c r="R210" s="33">
        <v>600.8120526244885</v>
      </c>
      <c r="S210" s="33">
        <v>603.66381812303177</v>
      </c>
      <c r="T210" s="33">
        <v>610.50850951721793</v>
      </c>
      <c r="U210" s="33">
        <v>636.19755222655363</v>
      </c>
      <c r="V210" s="33">
        <v>739.70582119952041</v>
      </c>
      <c r="W210" s="33">
        <v>730.66927078674394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1756.8809792147806</v>
      </c>
      <c r="C212" s="117">
        <f t="shared" si="101"/>
        <v>1578.0154340836011</v>
      </c>
      <c r="D212" s="117">
        <f t="shared" si="101"/>
        <v>1313.4990496110856</v>
      </c>
      <c r="E212" s="117">
        <f t="shared" si="101"/>
        <v>1483.5455435847202</v>
      </c>
      <c r="F212" s="117">
        <f t="shared" si="101"/>
        <v>1393.9079280698752</v>
      </c>
      <c r="G212" s="117">
        <f t="shared" si="101"/>
        <v>1648.8107344199427</v>
      </c>
      <c r="H212" s="117">
        <f t="shared" si="101"/>
        <v>1988.7186578894573</v>
      </c>
      <c r="I212" s="117">
        <f t="shared" si="101"/>
        <v>1820.1353900696781</v>
      </c>
      <c r="J212" s="117">
        <f t="shared" si="101"/>
        <v>1681.436265796365</v>
      </c>
      <c r="K212" s="117">
        <f t="shared" si="101"/>
        <v>1705.8864616641974</v>
      </c>
      <c r="L212" s="117">
        <f t="shared" si="101"/>
        <v>1539.0184599706643</v>
      </c>
      <c r="M212" s="117">
        <f t="shared" si="101"/>
        <v>1971.8195082485256</v>
      </c>
      <c r="N212" s="117">
        <f t="shared" si="101"/>
        <v>1710.041056054507</v>
      </c>
      <c r="O212" s="117">
        <f t="shared" si="101"/>
        <v>1193.719948048881</v>
      </c>
      <c r="P212" s="117">
        <f t="shared" si="101"/>
        <v>1122.3853445586244</v>
      </c>
      <c r="Q212" s="117">
        <f t="shared" si="101"/>
        <v>1575.9920014908685</v>
      </c>
      <c r="R212" s="117">
        <f t="shared" ref="R212:V212" si="102">R213+R216+R218+R227</f>
        <v>1386.2187386230564</v>
      </c>
      <c r="S212" s="117">
        <f t="shared" si="102"/>
        <v>1409.8486159929716</v>
      </c>
      <c r="T212" s="117">
        <f t="shared" si="102"/>
        <v>1197.4502646419357</v>
      </c>
      <c r="U212" s="117">
        <f t="shared" si="102"/>
        <v>1269.5796474966257</v>
      </c>
      <c r="V212" s="117">
        <f t="shared" si="102"/>
        <v>1315.6624638410774</v>
      </c>
      <c r="W212" s="117">
        <f t="shared" ref="W212" si="103">W213+W216+W218+W227</f>
        <v>1378.9647206312015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1710.3919204893098</v>
      </c>
      <c r="C213" s="122">
        <f t="shared" si="104"/>
        <v>1538.0512713932073</v>
      </c>
      <c r="D213" s="122">
        <f t="shared" si="104"/>
        <v>1280.6387566404901</v>
      </c>
      <c r="E213" s="122">
        <f t="shared" si="104"/>
        <v>1450.4596605944685</v>
      </c>
      <c r="F213" s="122">
        <f t="shared" si="104"/>
        <v>1361.4271791611238</v>
      </c>
      <c r="G213" s="122">
        <f t="shared" si="104"/>
        <v>1612.9137818350882</v>
      </c>
      <c r="H213" s="122">
        <f t="shared" si="104"/>
        <v>1944.3759430811137</v>
      </c>
      <c r="I213" s="122">
        <f t="shared" si="104"/>
        <v>1777.771731663744</v>
      </c>
      <c r="J213" s="122">
        <f t="shared" si="104"/>
        <v>1638.4689902124214</v>
      </c>
      <c r="K213" s="122">
        <f t="shared" si="104"/>
        <v>1655.7822764107802</v>
      </c>
      <c r="L213" s="122">
        <f t="shared" si="104"/>
        <v>1492.1948977050597</v>
      </c>
      <c r="M213" s="122">
        <f t="shared" si="104"/>
        <v>1926.2358412013443</v>
      </c>
      <c r="N213" s="122">
        <f t="shared" si="104"/>
        <v>1662.6053187681582</v>
      </c>
      <c r="O213" s="122">
        <f t="shared" si="104"/>
        <v>1139.545101931157</v>
      </c>
      <c r="P213" s="122">
        <f t="shared" si="104"/>
        <v>1071.2646295022878</v>
      </c>
      <c r="Q213" s="122">
        <f t="shared" si="104"/>
        <v>1520.7625941110698</v>
      </c>
      <c r="R213" s="122">
        <f t="shared" ref="R213:V213" si="105">SUM(R214:R215)</f>
        <v>1331.6256368567531</v>
      </c>
      <c r="S213" s="122">
        <f t="shared" si="105"/>
        <v>1346.7955377697265</v>
      </c>
      <c r="T213" s="122">
        <f t="shared" si="105"/>
        <v>1136.7764845343959</v>
      </c>
      <c r="U213" s="122">
        <f t="shared" si="105"/>
        <v>1212.6282602632875</v>
      </c>
      <c r="V213" s="122">
        <f t="shared" si="105"/>
        <v>1263.0568669284085</v>
      </c>
      <c r="W213" s="122">
        <f t="shared" ref="W213" si="106">SUM(W214:W215)</f>
        <v>1328.604538127249</v>
      </c>
      <c r="DA213" s="130" t="s">
        <v>2636</v>
      </c>
    </row>
    <row r="214" spans="1:105" ht="12" customHeight="1" x14ac:dyDescent="0.25">
      <c r="A214" s="97" t="s">
        <v>217</v>
      </c>
      <c r="B214" s="98">
        <v>1710.3919204893098</v>
      </c>
      <c r="C214" s="98">
        <v>1538.0512713932073</v>
      </c>
      <c r="D214" s="98">
        <v>1280.6387566404901</v>
      </c>
      <c r="E214" s="98">
        <v>1450.4596605944685</v>
      </c>
      <c r="F214" s="98">
        <v>1361.4271791611238</v>
      </c>
      <c r="G214" s="98">
        <v>1612.9137818350882</v>
      </c>
      <c r="H214" s="98">
        <v>1944.3759430811137</v>
      </c>
      <c r="I214" s="98">
        <v>1777.771731663744</v>
      </c>
      <c r="J214" s="98">
        <v>1638.4689902124214</v>
      </c>
      <c r="K214" s="98">
        <v>1655.7822764107802</v>
      </c>
      <c r="L214" s="98">
        <v>1492.1948977050597</v>
      </c>
      <c r="M214" s="98">
        <v>1926.2358412013443</v>
      </c>
      <c r="N214" s="98">
        <v>1662.6053187681582</v>
      </c>
      <c r="O214" s="98">
        <v>1139.545101931157</v>
      </c>
      <c r="P214" s="98">
        <v>1071.2646295022878</v>
      </c>
      <c r="Q214" s="98">
        <v>1520.7625941110698</v>
      </c>
      <c r="R214" s="98">
        <v>1331.6256368567531</v>
      </c>
      <c r="S214" s="98">
        <v>1346.7955377697265</v>
      </c>
      <c r="T214" s="98">
        <v>1136.7764845343959</v>
      </c>
      <c r="U214" s="98">
        <v>1212.6282602632875</v>
      </c>
      <c r="V214" s="98">
        <v>1263.0568669284085</v>
      </c>
      <c r="W214" s="98">
        <v>1328.604538127249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42.597373263797145</v>
      </c>
      <c r="C218" s="122">
        <v>36.565765731987121</v>
      </c>
      <c r="D218" s="122">
        <v>29.76188994603686</v>
      </c>
      <c r="E218" s="122">
        <v>29.934582079456074</v>
      </c>
      <c r="F218" s="122">
        <v>29.347255096034225</v>
      </c>
      <c r="G218" s="122">
        <v>32.374804164604448</v>
      </c>
      <c r="H218" s="122">
        <v>39.935837252843136</v>
      </c>
      <c r="I218" s="122">
        <v>38.158415394820175</v>
      </c>
      <c r="J218" s="122">
        <v>38.982153739540365</v>
      </c>
      <c r="K218" s="122">
        <v>45.669056676368143</v>
      </c>
      <c r="L218" s="122">
        <v>42.623387046106458</v>
      </c>
      <c r="M218" s="122">
        <v>41.735901243725991</v>
      </c>
      <c r="N218" s="122">
        <v>43.331843298629792</v>
      </c>
      <c r="O218" s="122">
        <v>49.462440333341931</v>
      </c>
      <c r="P218" s="122">
        <v>46.657358802901321</v>
      </c>
      <c r="Q218" s="122">
        <v>50.277674245247781</v>
      </c>
      <c r="R218" s="122">
        <v>47.149951964564956</v>
      </c>
      <c r="S218" s="122">
        <v>55.754827548330482</v>
      </c>
      <c r="T218" s="122">
        <v>53.040640240760965</v>
      </c>
      <c r="U218" s="122">
        <v>48.461860856749752</v>
      </c>
      <c r="V218" s="122">
        <v>44.738018337097778</v>
      </c>
      <c r="W218" s="122">
        <v>42.55461444974469</v>
      </c>
      <c r="DA218" s="130" t="s">
        <v>2641</v>
      </c>
    </row>
    <row r="219" spans="1:105" ht="12" customHeight="1" x14ac:dyDescent="0.25">
      <c r="A219" s="97" t="s">
        <v>134</v>
      </c>
      <c r="B219" s="98">
        <v>425.12781393933625</v>
      </c>
      <c r="C219" s="98">
        <v>365.08161774801653</v>
      </c>
      <c r="D219" s="98">
        <v>300.10291321995362</v>
      </c>
      <c r="E219" s="98">
        <v>304.55144697449424</v>
      </c>
      <c r="F219" s="98">
        <v>300.75054262051816</v>
      </c>
      <c r="G219" s="98">
        <v>331.2615160468178</v>
      </c>
      <c r="H219" s="98">
        <v>408.15506800251575</v>
      </c>
      <c r="I219" s="98">
        <v>389.81340527087087</v>
      </c>
      <c r="J219" s="98">
        <v>399.64196002496789</v>
      </c>
      <c r="K219" s="98">
        <v>471.20036457073672</v>
      </c>
      <c r="L219" s="98">
        <v>432.18165214183256</v>
      </c>
      <c r="M219" s="98">
        <v>406.56457237830574</v>
      </c>
      <c r="N219" s="98">
        <v>392.45690108802171</v>
      </c>
      <c r="O219" s="98">
        <v>424.98393786919934</v>
      </c>
      <c r="P219" s="98">
        <v>393.31881479324488</v>
      </c>
      <c r="Q219" s="98">
        <v>417.97712328179955</v>
      </c>
      <c r="R219" s="98">
        <v>377.70046212139488</v>
      </c>
      <c r="S219" s="98">
        <v>423.03639822602418</v>
      </c>
      <c r="T219" s="98">
        <v>402.43901558325939</v>
      </c>
      <c r="U219" s="98">
        <v>389.9937017444945</v>
      </c>
      <c r="V219" s="98">
        <v>390.16676674659828</v>
      </c>
      <c r="W219" s="98">
        <v>402.06320224287174</v>
      </c>
      <c r="DA219" s="63" t="s">
        <v>2642</v>
      </c>
    </row>
    <row r="220" spans="1:105" ht="12" customHeight="1" x14ac:dyDescent="0.25">
      <c r="A220" s="97" t="s">
        <v>133</v>
      </c>
      <c r="B220" s="98">
        <v>84.66534463702051</v>
      </c>
      <c r="C220" s="98">
        <v>70.045730665668003</v>
      </c>
      <c r="D220" s="98">
        <v>26.509845926304763</v>
      </c>
      <c r="E220" s="98">
        <v>43.551196091154445</v>
      </c>
      <c r="F220" s="98">
        <v>32.964162720171828</v>
      </c>
      <c r="G220" s="98">
        <v>73.230718604787</v>
      </c>
      <c r="H220" s="98">
        <v>83.065316645433242</v>
      </c>
      <c r="I220" s="98">
        <v>79.746881487304847</v>
      </c>
      <c r="J220" s="98">
        <v>79.590631823293748</v>
      </c>
      <c r="K220" s="98">
        <v>96.818302190504966</v>
      </c>
      <c r="L220" s="98">
        <v>88.391952333648248</v>
      </c>
      <c r="M220" s="98">
        <v>80.712682743312058</v>
      </c>
      <c r="N220" s="98">
        <v>64.726060745696699</v>
      </c>
      <c r="O220" s="98">
        <v>78.37226174199246</v>
      </c>
      <c r="P220" s="98">
        <v>70.625940694489273</v>
      </c>
      <c r="Q220" s="98">
        <v>71.973100380089704</v>
      </c>
      <c r="R220" s="98">
        <v>75.54023714067506</v>
      </c>
      <c r="S220" s="98">
        <v>87.414925202748307</v>
      </c>
      <c r="T220" s="98">
        <v>80.055154944098163</v>
      </c>
      <c r="U220" s="98">
        <v>74.312242017015492</v>
      </c>
      <c r="V220" s="98">
        <v>73.318778796270095</v>
      </c>
      <c r="W220" s="98">
        <v>78.681937228480038</v>
      </c>
      <c r="DA220" s="63" t="s">
        <v>2643</v>
      </c>
    </row>
    <row r="221" spans="1:105" ht="12" customHeight="1" x14ac:dyDescent="0.25">
      <c r="A221" s="100" t="s">
        <v>217</v>
      </c>
      <c r="B221" s="101">
        <v>84.66534463702051</v>
      </c>
      <c r="C221" s="101">
        <v>70.045730665668003</v>
      </c>
      <c r="D221" s="101">
        <v>26.509845926304763</v>
      </c>
      <c r="E221" s="101">
        <v>43.551196091154445</v>
      </c>
      <c r="F221" s="101">
        <v>32.964162720171828</v>
      </c>
      <c r="G221" s="101">
        <v>73.230718604787</v>
      </c>
      <c r="H221" s="101">
        <v>83.065316645433242</v>
      </c>
      <c r="I221" s="101">
        <v>79.746881487304847</v>
      </c>
      <c r="J221" s="101">
        <v>79.590631823293748</v>
      </c>
      <c r="K221" s="101">
        <v>96.818302190504966</v>
      </c>
      <c r="L221" s="101">
        <v>88.391952333648248</v>
      </c>
      <c r="M221" s="101">
        <v>80.712682743312058</v>
      </c>
      <c r="N221" s="101">
        <v>64.726060745696699</v>
      </c>
      <c r="O221" s="101">
        <v>78.37226174199246</v>
      </c>
      <c r="P221" s="101">
        <v>70.625940694489273</v>
      </c>
      <c r="Q221" s="101">
        <v>71.973100380089704</v>
      </c>
      <c r="R221" s="101">
        <v>75.54023714067506</v>
      </c>
      <c r="S221" s="101">
        <v>87.414925202748307</v>
      </c>
      <c r="T221" s="101">
        <v>80.055154944098163</v>
      </c>
      <c r="U221" s="101">
        <v>74.312242017015492</v>
      </c>
      <c r="V221" s="101">
        <v>73.318778796270095</v>
      </c>
      <c r="W221" s="101">
        <v>78.681937228480038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3.8916854616737684</v>
      </c>
      <c r="C227" s="122">
        <v>3.3983969584066931</v>
      </c>
      <c r="D227" s="122">
        <v>3.0984030245586651</v>
      </c>
      <c r="E227" s="122">
        <v>3.1513009107958352</v>
      </c>
      <c r="F227" s="122">
        <v>3.1334938127172429</v>
      </c>
      <c r="G227" s="122">
        <v>3.5221484202499389</v>
      </c>
      <c r="H227" s="122">
        <v>4.4068775555003166</v>
      </c>
      <c r="I227" s="122">
        <v>4.2052430111139003</v>
      </c>
      <c r="J227" s="122">
        <v>3.9851218444033356</v>
      </c>
      <c r="K227" s="122">
        <v>4.4351285770491078</v>
      </c>
      <c r="L227" s="122">
        <v>4.2001752194980009</v>
      </c>
      <c r="M227" s="122">
        <v>3.8477658034552857</v>
      </c>
      <c r="N227" s="122">
        <v>4.1038939877189611</v>
      </c>
      <c r="O227" s="122">
        <v>4.7124057843821925</v>
      </c>
      <c r="P227" s="122">
        <v>4.4633562534352338</v>
      </c>
      <c r="Q227" s="122">
        <v>4.9517331345508939</v>
      </c>
      <c r="R227" s="122">
        <v>7.4431498017384685</v>
      </c>
      <c r="S227" s="122">
        <v>7.2982506749147067</v>
      </c>
      <c r="T227" s="122">
        <v>7.6331398667788442</v>
      </c>
      <c r="U227" s="122">
        <v>8.4895263765883566</v>
      </c>
      <c r="V227" s="122">
        <v>7.8675785755711445</v>
      </c>
      <c r="W227" s="122">
        <v>7.8055680542078205</v>
      </c>
      <c r="DA227" s="130" t="s">
        <v>2650</v>
      </c>
    </row>
    <row r="228" spans="1:105" ht="12" customHeight="1" x14ac:dyDescent="0.25">
      <c r="A228" s="97" t="s">
        <v>175</v>
      </c>
      <c r="B228" s="98">
        <v>164.13309788033197</v>
      </c>
      <c r="C228" s="98">
        <v>144.38544454432807</v>
      </c>
      <c r="D228" s="98">
        <v>135.04976601915391</v>
      </c>
      <c r="E228" s="98">
        <v>140.10040340503585</v>
      </c>
      <c r="F228" s="98">
        <v>142.16371695769993</v>
      </c>
      <c r="G228" s="98">
        <v>159.16814568113892</v>
      </c>
      <c r="H228" s="98">
        <v>197.44179596902111</v>
      </c>
      <c r="I228" s="98">
        <v>187.81276193943697</v>
      </c>
      <c r="J228" s="98">
        <v>179.31254314507845</v>
      </c>
      <c r="K228" s="98">
        <v>202.68152233848096</v>
      </c>
      <c r="L228" s="98">
        <v>189.01518107061125</v>
      </c>
      <c r="M228" s="98">
        <v>169.5319315245637</v>
      </c>
      <c r="N228" s="98">
        <v>172.0632034819474</v>
      </c>
      <c r="O228" s="98">
        <v>193.72880204085834</v>
      </c>
      <c r="P228" s="98">
        <v>171.61470228021128</v>
      </c>
      <c r="Q228" s="98">
        <v>173.18645072091709</v>
      </c>
      <c r="R228" s="98">
        <v>220.19726230899641</v>
      </c>
      <c r="S228" s="98">
        <v>201.12163334855762</v>
      </c>
      <c r="T228" s="98">
        <v>205.44830199618863</v>
      </c>
      <c r="U228" s="98">
        <v>234.68093993774696</v>
      </c>
      <c r="V228" s="98">
        <v>235.70705099489231</v>
      </c>
      <c r="W228" s="98">
        <v>250.61304332373771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130.43783227375792</v>
      </c>
      <c r="C231" s="118">
        <f t="shared" si="108"/>
        <v>119.18374155638017</v>
      </c>
      <c r="D231" s="118">
        <f t="shared" si="108"/>
        <v>103.36386376328983</v>
      </c>
      <c r="E231" s="118">
        <f t="shared" si="108"/>
        <v>113.37228193091238</v>
      </c>
      <c r="F231" s="118">
        <f t="shared" si="108"/>
        <v>108.50151007428998</v>
      </c>
      <c r="G231" s="118">
        <f t="shared" si="108"/>
        <v>123.13422868580946</v>
      </c>
      <c r="H231" s="118">
        <f t="shared" si="108"/>
        <v>144.09219781900225</v>
      </c>
      <c r="I231" s="118">
        <f t="shared" si="108"/>
        <v>134.00416336444766</v>
      </c>
      <c r="J231" s="118">
        <f t="shared" si="108"/>
        <v>125.61268974998677</v>
      </c>
      <c r="K231" s="118">
        <f t="shared" si="108"/>
        <v>126.51782841964324</v>
      </c>
      <c r="L231" s="118">
        <f t="shared" si="108"/>
        <v>116.85294358260383</v>
      </c>
      <c r="M231" s="118">
        <f t="shared" si="108"/>
        <v>139.82232544216507</v>
      </c>
      <c r="N231" s="118">
        <f t="shared" si="108"/>
        <v>125.96434610473167</v>
      </c>
      <c r="O231" s="118">
        <f t="shared" si="108"/>
        <v>93.609580494719864</v>
      </c>
      <c r="P231" s="118">
        <f t="shared" si="108"/>
        <v>88.035293019108053</v>
      </c>
      <c r="Q231" s="118">
        <f t="shared" si="108"/>
        <v>112.91877144312707</v>
      </c>
      <c r="R231" s="118">
        <f t="shared" ref="R231:V231" si="109">R232+R235+R237+R246</f>
        <v>103.81282389573424</v>
      </c>
      <c r="S231" s="118">
        <f t="shared" si="109"/>
        <v>104.49951687930269</v>
      </c>
      <c r="T231" s="118">
        <f t="shared" si="109"/>
        <v>90.464938343249301</v>
      </c>
      <c r="U231" s="118">
        <f t="shared" si="109"/>
        <v>95.810261097423904</v>
      </c>
      <c r="V231" s="118">
        <f t="shared" si="109"/>
        <v>98.702031353078937</v>
      </c>
      <c r="W231" s="118">
        <f t="shared" ref="W231" si="110">W232+W235+W237+W246</f>
        <v>102.31942593761619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102.53011940509369</v>
      </c>
      <c r="C232" s="123">
        <f t="shared" si="111"/>
        <v>91.953904905842464</v>
      </c>
      <c r="D232" s="123">
        <f t="shared" si="111"/>
        <v>76.409859526099012</v>
      </c>
      <c r="E232" s="123">
        <f t="shared" si="111"/>
        <v>86.249550830160231</v>
      </c>
      <c r="F232" s="123">
        <f t="shared" si="111"/>
        <v>80.598952539671728</v>
      </c>
      <c r="G232" s="123">
        <f t="shared" si="111"/>
        <v>95.182171633157751</v>
      </c>
      <c r="H232" s="123">
        <f t="shared" si="111"/>
        <v>114.24805686697563</v>
      </c>
      <c r="I232" s="123">
        <f t="shared" si="111"/>
        <v>103.86200582805368</v>
      </c>
      <c r="J232" s="123">
        <f t="shared" si="111"/>
        <v>95.124586961773474</v>
      </c>
      <c r="K232" s="123">
        <f t="shared" si="111"/>
        <v>95.555585088869719</v>
      </c>
      <c r="L232" s="123">
        <f t="shared" si="111"/>
        <v>85.545463267989618</v>
      </c>
      <c r="M232" s="123">
        <f t="shared" si="111"/>
        <v>109.72799369705427</v>
      </c>
      <c r="N232" s="123">
        <f t="shared" si="111"/>
        <v>93.992385672303598</v>
      </c>
      <c r="O232" s="123">
        <f t="shared" si="111"/>
        <v>63.925742524533945</v>
      </c>
      <c r="P232" s="123">
        <f t="shared" si="111"/>
        <v>59.647251667625191</v>
      </c>
      <c r="Q232" s="123">
        <f t="shared" si="111"/>
        <v>84.048844980113714</v>
      </c>
      <c r="R232" s="123">
        <f t="shared" ref="R232:V232" si="112">SUM(R233:R234)</f>
        <v>73.118045027788725</v>
      </c>
      <c r="S232" s="123">
        <f t="shared" si="112"/>
        <v>73.515704455447732</v>
      </c>
      <c r="T232" s="123">
        <f t="shared" si="112"/>
        <v>61.65262675710494</v>
      </c>
      <c r="U232" s="123">
        <f t="shared" si="112"/>
        <v>65.359909505033343</v>
      </c>
      <c r="V232" s="123">
        <f t="shared" si="112"/>
        <v>67.674033632260645</v>
      </c>
      <c r="W232" s="123">
        <f t="shared" ref="W232" si="113">SUM(W233:W234)</f>
        <v>70.714830302267828</v>
      </c>
      <c r="DA232" s="130" t="s">
        <v>2804</v>
      </c>
    </row>
    <row r="233" spans="1:105" ht="12" customHeight="1" x14ac:dyDescent="0.25">
      <c r="A233" s="97" t="s">
        <v>217</v>
      </c>
      <c r="B233" s="99">
        <v>101.39297849121527</v>
      </c>
      <c r="C233" s="99">
        <v>90.938242915496858</v>
      </c>
      <c r="D233" s="99">
        <v>75.470323329791157</v>
      </c>
      <c r="E233" s="99">
        <v>85.202926285853508</v>
      </c>
      <c r="F233" s="99">
        <v>79.525801241177788</v>
      </c>
      <c r="G233" s="99">
        <v>93.907603103122966</v>
      </c>
      <c r="H233" s="99">
        <v>112.73491306703046</v>
      </c>
      <c r="I233" s="99">
        <v>102.55702846920663</v>
      </c>
      <c r="J233" s="99">
        <v>93.915001799613449</v>
      </c>
      <c r="K233" s="99">
        <v>94.27107197652731</v>
      </c>
      <c r="L233" s="99">
        <v>84.452817909399471</v>
      </c>
      <c r="M233" s="99">
        <v>108.32298322048125</v>
      </c>
      <c r="N233" s="99">
        <v>92.915909346203946</v>
      </c>
      <c r="O233" s="99">
        <v>63.114794583010116</v>
      </c>
      <c r="P233" s="99">
        <v>58.860019963886742</v>
      </c>
      <c r="Q233" s="99">
        <v>82.981575055023441</v>
      </c>
      <c r="R233" s="99">
        <v>72.181984353409035</v>
      </c>
      <c r="S233" s="99">
        <v>72.560002388584508</v>
      </c>
      <c r="T233" s="99">
        <v>60.838192713961604</v>
      </c>
      <c r="U233" s="99">
        <v>64.47974110948357</v>
      </c>
      <c r="V233" s="99">
        <v>66.745262946659366</v>
      </c>
      <c r="W233" s="99">
        <v>69.727696421059704</v>
      </c>
      <c r="DA233" s="63" t="s">
        <v>2805</v>
      </c>
    </row>
    <row r="234" spans="1:105" ht="12" customHeight="1" x14ac:dyDescent="0.25">
      <c r="A234" s="97" t="s">
        <v>53</v>
      </c>
      <c r="B234" s="99">
        <v>1.1371409138784137</v>
      </c>
      <c r="C234" s="99">
        <v>1.0156619903456128</v>
      </c>
      <c r="D234" s="99">
        <v>0.93953619630785545</v>
      </c>
      <c r="E234" s="99">
        <v>1.046624544306725</v>
      </c>
      <c r="F234" s="99">
        <v>1.0731512984939424</v>
      </c>
      <c r="G234" s="99">
        <v>1.2745685300347842</v>
      </c>
      <c r="H234" s="99">
        <v>1.5131437999451638</v>
      </c>
      <c r="I234" s="99">
        <v>1.3049773588470539</v>
      </c>
      <c r="J234" s="99">
        <v>1.2095851621600315</v>
      </c>
      <c r="K234" s="99">
        <v>1.2845131123424061</v>
      </c>
      <c r="L234" s="99">
        <v>1.0926453585901472</v>
      </c>
      <c r="M234" s="99">
        <v>1.4050104765730185</v>
      </c>
      <c r="N234" s="99">
        <v>1.0764763260996542</v>
      </c>
      <c r="O234" s="99">
        <v>0.81094794152383176</v>
      </c>
      <c r="P234" s="99">
        <v>0.78723170373844709</v>
      </c>
      <c r="Q234" s="99">
        <v>1.0672699250902793</v>
      </c>
      <c r="R234" s="99">
        <v>0.93606067437969454</v>
      </c>
      <c r="S234" s="99">
        <v>0.95570206686322901</v>
      </c>
      <c r="T234" s="99">
        <v>0.81443404314333789</v>
      </c>
      <c r="U234" s="99">
        <v>0.88016839554977144</v>
      </c>
      <c r="V234" s="99">
        <v>0.92877068560128517</v>
      </c>
      <c r="W234" s="99">
        <v>0.98713388120811829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2.4148464291416785</v>
      </c>
      <c r="C235" s="123">
        <f t="shared" si="114"/>
        <v>2.7902519728728756</v>
      </c>
      <c r="D235" s="123">
        <f t="shared" si="114"/>
        <v>1.5131818204966407</v>
      </c>
      <c r="E235" s="123">
        <f t="shared" si="114"/>
        <v>2.3963240177801528</v>
      </c>
      <c r="F235" s="123">
        <f t="shared" si="114"/>
        <v>1.9613627883551099</v>
      </c>
      <c r="G235" s="123">
        <f t="shared" si="114"/>
        <v>2.6299184767119268</v>
      </c>
      <c r="H235" s="123">
        <f t="shared" si="114"/>
        <v>3.6142379430950631</v>
      </c>
      <c r="I235" s="123">
        <f t="shared" si="114"/>
        <v>5.1338889673879411</v>
      </c>
      <c r="J235" s="123">
        <f t="shared" si="114"/>
        <v>4.9401975063611552</v>
      </c>
      <c r="K235" s="123">
        <f t="shared" si="114"/>
        <v>3.4592982344136489</v>
      </c>
      <c r="L235" s="123">
        <f t="shared" si="114"/>
        <v>5.009180795162699</v>
      </c>
      <c r="M235" s="123">
        <f t="shared" si="114"/>
        <v>4.5816270926309857</v>
      </c>
      <c r="N235" s="123">
        <f t="shared" si="114"/>
        <v>7.2161368000697648</v>
      </c>
      <c r="O235" s="123">
        <f t="shared" si="114"/>
        <v>3.9840738142272456</v>
      </c>
      <c r="P235" s="123">
        <f t="shared" si="114"/>
        <v>2.8435379764211524</v>
      </c>
      <c r="Q235" s="123">
        <f t="shared" si="114"/>
        <v>3.470754585481739</v>
      </c>
      <c r="R235" s="123">
        <f t="shared" si="114"/>
        <v>4.4386007701837285</v>
      </c>
      <c r="S235" s="123">
        <f t="shared" si="114"/>
        <v>4.667681999652495</v>
      </c>
      <c r="T235" s="123">
        <f t="shared" si="114"/>
        <v>3.4017573840747515</v>
      </c>
      <c r="U235" s="123">
        <f t="shared" si="114"/>
        <v>4.9335165811735227</v>
      </c>
      <c r="V235" s="123">
        <f t="shared" si="114"/>
        <v>4.4616050052478373</v>
      </c>
      <c r="W235" s="123">
        <f t="shared" si="114"/>
        <v>4.2647955790749901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2.4148464291416785</v>
      </c>
      <c r="C236" s="99">
        <f>RES_hhdet_fecs!C67</f>
        <v>2.7902519728728756</v>
      </c>
      <c r="D236" s="99">
        <f>RES_hhdet_fecs!D67</f>
        <v>1.5131818204966407</v>
      </c>
      <c r="E236" s="99">
        <f>RES_hhdet_fecs!E67</f>
        <v>2.3963240177801528</v>
      </c>
      <c r="F236" s="99">
        <f>RES_hhdet_fecs!F67</f>
        <v>1.9613627883551099</v>
      </c>
      <c r="G236" s="99">
        <f>RES_hhdet_fecs!G67</f>
        <v>2.6299184767119268</v>
      </c>
      <c r="H236" s="99">
        <f>RES_hhdet_fecs!H67</f>
        <v>3.6142379430950631</v>
      </c>
      <c r="I236" s="99">
        <f>RES_hhdet_fecs!I67</f>
        <v>5.1338889673879411</v>
      </c>
      <c r="J236" s="99">
        <f>RES_hhdet_fecs!J67</f>
        <v>4.9401975063611552</v>
      </c>
      <c r="K236" s="99">
        <f>RES_hhdet_fecs!K67</f>
        <v>3.4592982344136489</v>
      </c>
      <c r="L236" s="99">
        <f>RES_hhdet_fecs!L67</f>
        <v>5.009180795162699</v>
      </c>
      <c r="M236" s="99">
        <f>RES_hhdet_fecs!M67</f>
        <v>4.5816270926309857</v>
      </c>
      <c r="N236" s="99">
        <f>RES_hhdet_fecs!N67</f>
        <v>7.2161368000697648</v>
      </c>
      <c r="O236" s="99">
        <f>RES_hhdet_fecs!O67</f>
        <v>3.9840738142272456</v>
      </c>
      <c r="P236" s="99">
        <f>RES_hhdet_fecs!P67</f>
        <v>2.8435379764211524</v>
      </c>
      <c r="Q236" s="99">
        <f>RES_hhdet_fecs!Q67</f>
        <v>3.470754585481739</v>
      </c>
      <c r="R236" s="99">
        <f>RES_hhdet_fecs!R67</f>
        <v>4.4386007701837285</v>
      </c>
      <c r="S236" s="99">
        <f>RES_hhdet_fecs!S67</f>
        <v>4.667681999652495</v>
      </c>
      <c r="T236" s="99">
        <f>RES_hhdet_fecs!T67</f>
        <v>3.4017573840747515</v>
      </c>
      <c r="U236" s="99">
        <f>RES_hhdet_fecs!U67</f>
        <v>4.9335165811735227</v>
      </c>
      <c r="V236" s="99">
        <f>RES_hhdet_fecs!V67</f>
        <v>4.4616050052478373</v>
      </c>
      <c r="W236" s="99">
        <f>RES_hhdet_fecs!W67</f>
        <v>4.2647955790749901</v>
      </c>
      <c r="DA236" s="63" t="s">
        <v>2808</v>
      </c>
    </row>
    <row r="237" spans="1:105" ht="12" customHeight="1" x14ac:dyDescent="0.25">
      <c r="A237" s="121" t="s">
        <v>55</v>
      </c>
      <c r="B237" s="123">
        <v>17.611169959553756</v>
      </c>
      <c r="C237" s="123">
        <v>16.850380975225253</v>
      </c>
      <c r="D237" s="123">
        <v>16.975079704886106</v>
      </c>
      <c r="E237" s="123">
        <v>16.575966960618096</v>
      </c>
      <c r="F237" s="123">
        <v>17.279883987185968</v>
      </c>
      <c r="G237" s="123">
        <v>16.852903024002959</v>
      </c>
      <c r="H237" s="123">
        <v>17.483684432936812</v>
      </c>
      <c r="I237" s="123">
        <v>16.731578452587829</v>
      </c>
      <c r="J237" s="123">
        <v>17.341841535348049</v>
      </c>
      <c r="K237" s="123">
        <v>18.859404266187347</v>
      </c>
      <c r="L237" s="123">
        <v>18.185947071108497</v>
      </c>
      <c r="M237" s="123">
        <v>17.885747310963723</v>
      </c>
      <c r="N237" s="123">
        <v>17.020211061392903</v>
      </c>
      <c r="O237" s="123">
        <v>17.678293811121858</v>
      </c>
      <c r="P237" s="123">
        <v>17.500589386727736</v>
      </c>
      <c r="Q237" s="123">
        <v>17.420111433660782</v>
      </c>
      <c r="R237" s="123">
        <v>17.76601994508955</v>
      </c>
      <c r="S237" s="123">
        <v>17.955094941551575</v>
      </c>
      <c r="T237" s="123">
        <v>17.103375716294561</v>
      </c>
      <c r="U237" s="123">
        <v>17.00320020897497</v>
      </c>
      <c r="V237" s="123">
        <v>16.956068761752306</v>
      </c>
      <c r="W237" s="123">
        <v>18.028785585795429</v>
      </c>
      <c r="DA237" s="130" t="s">
        <v>2809</v>
      </c>
    </row>
    <row r="238" spans="1:105" ht="12" customHeight="1" x14ac:dyDescent="0.25">
      <c r="A238" s="97" t="s">
        <v>134</v>
      </c>
      <c r="B238" s="99">
        <v>25.201811806054952</v>
      </c>
      <c r="C238" s="99">
        <v>21.585678875762291</v>
      </c>
      <c r="D238" s="99">
        <v>17.685599296039651</v>
      </c>
      <c r="E238" s="99">
        <v>17.889966327076507</v>
      </c>
      <c r="F238" s="99">
        <v>17.567908325697598</v>
      </c>
      <c r="G238" s="99">
        <v>19.28681825563568</v>
      </c>
      <c r="H238" s="99">
        <v>23.664829979441873</v>
      </c>
      <c r="I238" s="99">
        <v>22.487760261903375</v>
      </c>
      <c r="J238" s="99">
        <v>22.906979393049095</v>
      </c>
      <c r="K238" s="99">
        <v>26.827538932294743</v>
      </c>
      <c r="L238" s="99">
        <v>24.459913666942331</v>
      </c>
      <c r="M238" s="99">
        <v>22.863393157667826</v>
      </c>
      <c r="N238" s="99">
        <v>21.932739798285027</v>
      </c>
      <c r="O238" s="99">
        <v>23.538141574420703</v>
      </c>
      <c r="P238" s="99">
        <v>21.610676441038258</v>
      </c>
      <c r="Q238" s="99">
        <v>22.807241683351286</v>
      </c>
      <c r="R238" s="99">
        <v>20.473598654555389</v>
      </c>
      <c r="S238" s="99">
        <v>22.791523438345983</v>
      </c>
      <c r="T238" s="99">
        <v>21.537798079716104</v>
      </c>
      <c r="U238" s="99">
        <v>20.737346923907474</v>
      </c>
      <c r="V238" s="99">
        <v>20.618060929338739</v>
      </c>
      <c r="W238" s="99">
        <v>21.101042562738115</v>
      </c>
      <c r="DA238" s="63" t="s">
        <v>2810</v>
      </c>
    </row>
    <row r="239" spans="1:105" ht="12" customHeight="1" x14ac:dyDescent="0.25">
      <c r="A239" s="97" t="s">
        <v>133</v>
      </c>
      <c r="B239" s="99">
        <v>14.809984801239471</v>
      </c>
      <c r="C239" s="99">
        <v>12.822037047181265</v>
      </c>
      <c r="D239" s="99">
        <v>9.9727778670162408</v>
      </c>
      <c r="E239" s="99">
        <v>10.784098777688044</v>
      </c>
      <c r="F239" s="99">
        <v>10.492208800744242</v>
      </c>
      <c r="G239" s="99">
        <v>12.609477805966854</v>
      </c>
      <c r="H239" s="99">
        <v>15.403099562810958</v>
      </c>
      <c r="I239" s="99">
        <v>14.738922795995224</v>
      </c>
      <c r="J239" s="99">
        <v>15.04931244169271</v>
      </c>
      <c r="K239" s="99">
        <v>17.794279147430814</v>
      </c>
      <c r="L239" s="99">
        <v>16.295279074922185</v>
      </c>
      <c r="M239" s="99">
        <v>15.275773544382217</v>
      </c>
      <c r="N239" s="99">
        <v>14.467550644921577</v>
      </c>
      <c r="O239" s="99">
        <v>15.928743173030194</v>
      </c>
      <c r="P239" s="99">
        <v>14.793155044345978</v>
      </c>
      <c r="Q239" s="99">
        <v>15.788176301503835</v>
      </c>
      <c r="R239" s="99">
        <v>14.673779852311448</v>
      </c>
      <c r="S239" s="99">
        <v>16.682737188331618</v>
      </c>
      <c r="T239" s="99">
        <v>15.975409902459033</v>
      </c>
      <c r="U239" s="99">
        <v>15.597479294601158</v>
      </c>
      <c r="V239" s="99">
        <v>15.77096470315939</v>
      </c>
      <c r="W239" s="99">
        <v>16.515885150748286</v>
      </c>
      <c r="DA239" s="63" t="s">
        <v>2811</v>
      </c>
    </row>
    <row r="240" spans="1:105" ht="12" customHeight="1" x14ac:dyDescent="0.25">
      <c r="A240" s="100" t="s">
        <v>217</v>
      </c>
      <c r="B240" s="102">
        <v>5.019008430112847</v>
      </c>
      <c r="C240" s="102">
        <v>4.1414976138591397</v>
      </c>
      <c r="D240" s="102">
        <v>1.5622724465481876</v>
      </c>
      <c r="E240" s="102">
        <v>2.5582851085252267</v>
      </c>
      <c r="F240" s="102">
        <v>1.925553928034204</v>
      </c>
      <c r="G240" s="102">
        <v>4.263663275212779</v>
      </c>
      <c r="H240" s="102">
        <v>4.8161268833995345</v>
      </c>
      <c r="I240" s="102">
        <v>4.6004799431533039</v>
      </c>
      <c r="J240" s="102">
        <v>4.5620358856763765</v>
      </c>
      <c r="K240" s="102">
        <v>5.5122978814769734</v>
      </c>
      <c r="L240" s="102">
        <v>5.0026638387322784</v>
      </c>
      <c r="M240" s="102">
        <v>4.5389242539641508</v>
      </c>
      <c r="N240" s="102">
        <v>3.6172630537714978</v>
      </c>
      <c r="O240" s="102">
        <v>4.340722620341344</v>
      </c>
      <c r="P240" s="102">
        <v>3.8805017591006381</v>
      </c>
      <c r="Q240" s="102">
        <v>3.9272673159246239</v>
      </c>
      <c r="R240" s="102">
        <v>4.094727575395555</v>
      </c>
      <c r="S240" s="102">
        <v>4.709569495613998</v>
      </c>
      <c r="T240" s="102">
        <v>4.2844050791831227</v>
      </c>
      <c r="U240" s="102">
        <v>3.9514452066967989</v>
      </c>
      <c r="V240" s="102">
        <v>3.8744741411254133</v>
      </c>
      <c r="W240" s="102">
        <v>4.1293779115203293</v>
      </c>
      <c r="DA240" s="131" t="s">
        <v>2812</v>
      </c>
    </row>
    <row r="241" spans="1:105" ht="12" customHeight="1" x14ac:dyDescent="0.25">
      <c r="A241" s="103" t="s">
        <v>52</v>
      </c>
      <c r="B241" s="105">
        <v>9.7909763711266233</v>
      </c>
      <c r="C241" s="105">
        <v>8.6805394333221262</v>
      </c>
      <c r="D241" s="105">
        <v>8.4105054204680538</v>
      </c>
      <c r="E241" s="105">
        <v>8.2258136691628145</v>
      </c>
      <c r="F241" s="105">
        <v>8.5666548727100373</v>
      </c>
      <c r="G241" s="105">
        <v>8.3458145307540743</v>
      </c>
      <c r="H241" s="105">
        <v>10.586972679411424</v>
      </c>
      <c r="I241" s="105">
        <v>10.138442852841919</v>
      </c>
      <c r="J241" s="105">
        <v>10.487276556016331</v>
      </c>
      <c r="K241" s="105">
        <v>12.281981265953842</v>
      </c>
      <c r="L241" s="105">
        <v>11.292615236189901</v>
      </c>
      <c r="M241" s="105">
        <v>10.736849290418064</v>
      </c>
      <c r="N241" s="105">
        <v>10.850287591150078</v>
      </c>
      <c r="O241" s="105">
        <v>11.588020552688853</v>
      </c>
      <c r="P241" s="105">
        <v>10.912653285245339</v>
      </c>
      <c r="Q241" s="105">
        <v>11.860908985579215</v>
      </c>
      <c r="R241" s="105">
        <v>10.579052276915894</v>
      </c>
      <c r="S241" s="105">
        <v>11.973167692717624</v>
      </c>
      <c r="T241" s="105">
        <v>11.691004823275907</v>
      </c>
      <c r="U241" s="105">
        <v>11.64603408790436</v>
      </c>
      <c r="V241" s="105">
        <v>11.896490562033971</v>
      </c>
      <c r="W241" s="105">
        <v>12.386507239227958</v>
      </c>
      <c r="DA241" s="132" t="s">
        <v>2813</v>
      </c>
    </row>
    <row r="242" spans="1:105" ht="12" customHeight="1" x14ac:dyDescent="0.25">
      <c r="A242" s="106" t="s">
        <v>122</v>
      </c>
      <c r="B242" s="102">
        <v>21.382747384092617</v>
      </c>
      <c r="C242" s="102">
        <v>20.864229344981588</v>
      </c>
      <c r="D242" s="102">
        <v>20.991466826128086</v>
      </c>
      <c r="E242" s="102">
        <v>20.704747095051296</v>
      </c>
      <c r="F242" s="102">
        <v>21.180349727542289</v>
      </c>
      <c r="G242" s="102">
        <v>20.326407212615376</v>
      </c>
      <c r="H242" s="102">
        <v>20.889667543638854</v>
      </c>
      <c r="I242" s="102">
        <v>20.80481410497578</v>
      </c>
      <c r="J242" s="102">
        <v>22.071875111326715</v>
      </c>
      <c r="K242" s="102">
        <v>23.469089241502534</v>
      </c>
      <c r="L242" s="102">
        <v>22.742873209404493</v>
      </c>
      <c r="M242" s="102">
        <v>22.369215304893636</v>
      </c>
      <c r="N242" s="102">
        <v>21.31783884164539</v>
      </c>
      <c r="O242" s="102">
        <v>21.542698061623401</v>
      </c>
      <c r="P242" s="102">
        <v>21.435486805444299</v>
      </c>
      <c r="Q242" s="102">
        <v>21.322847825131031</v>
      </c>
      <c r="R242" s="102">
        <v>21.923074829873602</v>
      </c>
      <c r="S242" s="102">
        <v>21.517250301308714</v>
      </c>
      <c r="T242" s="102">
        <v>20.570031423785977</v>
      </c>
      <c r="U242" s="102">
        <v>20.280880253870972</v>
      </c>
      <c r="V242" s="102">
        <v>20.040283070693839</v>
      </c>
      <c r="W242" s="102">
        <v>20.989935108028554</v>
      </c>
      <c r="DA242" s="131" t="s">
        <v>2814</v>
      </c>
    </row>
    <row r="243" spans="1:105" ht="12" customHeight="1" x14ac:dyDescent="0.25">
      <c r="A243" s="107" t="s">
        <v>121</v>
      </c>
      <c r="B243" s="105">
        <v>14.226189734800471</v>
      </c>
      <c r="C243" s="105">
        <v>13.958813739406011</v>
      </c>
      <c r="D243" s="105">
        <v>14.280192112696248</v>
      </c>
      <c r="E243" s="105">
        <v>14.098180772585881</v>
      </c>
      <c r="F243" s="105">
        <v>14.521511959119998</v>
      </c>
      <c r="G243" s="105">
        <v>14.17853643220527</v>
      </c>
      <c r="H243" s="105">
        <v>14.417302410033008</v>
      </c>
      <c r="I243" s="105">
        <v>14.378762871392773</v>
      </c>
      <c r="J243" s="105">
        <v>15.237201095193937</v>
      </c>
      <c r="K243" s="105">
        <v>16.287856361783035</v>
      </c>
      <c r="L243" s="105">
        <v>15.839108008442324</v>
      </c>
      <c r="M243" s="105">
        <v>15.601516681031338</v>
      </c>
      <c r="N243" s="105">
        <v>14.669977691062435</v>
      </c>
      <c r="O243" s="105">
        <v>15.096749419089059</v>
      </c>
      <c r="P243" s="105">
        <v>15.142172961690234</v>
      </c>
      <c r="Q243" s="105">
        <v>15.066514620910942</v>
      </c>
      <c r="R243" s="105">
        <v>15.884654584715683</v>
      </c>
      <c r="S243" s="105">
        <v>15.904000356292029</v>
      </c>
      <c r="T243" s="105">
        <v>15.36335389221534</v>
      </c>
      <c r="U243" s="105">
        <v>15.465903804992852</v>
      </c>
      <c r="V243" s="105">
        <v>15.542136205949321</v>
      </c>
      <c r="W243" s="105">
        <v>16.61276455852596</v>
      </c>
      <c r="DA243" s="132" t="s">
        <v>2815</v>
      </c>
    </row>
    <row r="244" spans="1:105" ht="12" customHeight="1" x14ac:dyDescent="0.25">
      <c r="A244" s="108" t="s">
        <v>53</v>
      </c>
      <c r="B244" s="99">
        <v>4.2263826488653287</v>
      </c>
      <c r="C244" s="99">
        <v>4.0829473116456123</v>
      </c>
      <c r="D244" s="99">
        <v>4.2247077025371</v>
      </c>
      <c r="E244" s="99">
        <v>4.0225656902212821</v>
      </c>
      <c r="F244" s="99">
        <v>4.2100816753795467</v>
      </c>
      <c r="G244" s="99">
        <v>4.5802241732850959</v>
      </c>
      <c r="H244" s="99">
        <v>4.2387595975812511</v>
      </c>
      <c r="I244" s="99">
        <v>4.2659411039226649</v>
      </c>
      <c r="J244" s="99">
        <v>4.4417032246444927</v>
      </c>
      <c r="K244" s="99">
        <v>4.7775944069312333</v>
      </c>
      <c r="L244" s="99">
        <v>4.6683776843636524</v>
      </c>
      <c r="M244" s="99">
        <v>4.4985698780135408</v>
      </c>
      <c r="N244" s="99">
        <v>3.5770308047638872</v>
      </c>
      <c r="O244" s="99">
        <v>3.954087136537193</v>
      </c>
      <c r="P244" s="99">
        <v>3.8515171887989821</v>
      </c>
      <c r="Q244" s="99">
        <v>3.6072925560728999</v>
      </c>
      <c r="R244" s="99">
        <v>4.3270872907497839</v>
      </c>
      <c r="S244" s="99">
        <v>4.3901772383780617</v>
      </c>
      <c r="T244" s="99">
        <v>4.0811117243603121</v>
      </c>
      <c r="U244" s="99">
        <v>3.9224873890275589</v>
      </c>
      <c r="V244" s="99">
        <v>3.8374616481860739</v>
      </c>
      <c r="W244" s="99">
        <v>4.1659501123522382</v>
      </c>
      <c r="DA244" s="63" t="s">
        <v>2816</v>
      </c>
    </row>
    <row r="245" spans="1:105" ht="12" customHeight="1" x14ac:dyDescent="0.25">
      <c r="A245" s="108" t="s">
        <v>52</v>
      </c>
      <c r="B245" s="99">
        <v>9.9998070859351404</v>
      </c>
      <c r="C245" s="99">
        <v>9.8758664277603962</v>
      </c>
      <c r="D245" s="99">
        <v>10.055484410159147</v>
      </c>
      <c r="E245" s="99">
        <v>10.075615082364598</v>
      </c>
      <c r="F245" s="99">
        <v>10.311430283740449</v>
      </c>
      <c r="G245" s="99">
        <v>9.5983122589201759</v>
      </c>
      <c r="H245" s="99">
        <v>10.178542812451758</v>
      </c>
      <c r="I245" s="99">
        <v>10.112821767470107</v>
      </c>
      <c r="J245" s="99">
        <v>10.795497870549445</v>
      </c>
      <c r="K245" s="99">
        <v>11.510261954851805</v>
      </c>
      <c r="L245" s="99">
        <v>11.170730324078672</v>
      </c>
      <c r="M245" s="99">
        <v>11.102946803017797</v>
      </c>
      <c r="N245" s="99">
        <v>11.092946886298551</v>
      </c>
      <c r="O245" s="99">
        <v>11.14266228255187</v>
      </c>
      <c r="P245" s="99">
        <v>11.290655772891252</v>
      </c>
      <c r="Q245" s="99">
        <v>11.459222064838041</v>
      </c>
      <c r="R245" s="99">
        <v>11.557567293965899</v>
      </c>
      <c r="S245" s="99">
        <v>11.513823117913971</v>
      </c>
      <c r="T245" s="99">
        <v>11.282242167855024</v>
      </c>
      <c r="U245" s="99">
        <v>11.543416415965293</v>
      </c>
      <c r="V245" s="99">
        <v>11.704674557763248</v>
      </c>
      <c r="W245" s="99">
        <v>12.446814446173724</v>
      </c>
      <c r="DA245" s="63" t="s">
        <v>2817</v>
      </c>
    </row>
    <row r="246" spans="1:105" ht="12" customHeight="1" x14ac:dyDescent="0.25">
      <c r="A246" s="121" t="s">
        <v>54</v>
      </c>
      <c r="B246" s="123">
        <v>7.8816964799688227</v>
      </c>
      <c r="C246" s="123">
        <v>7.5892037024395735</v>
      </c>
      <c r="D246" s="123">
        <v>8.4657427118080761</v>
      </c>
      <c r="E246" s="123">
        <v>8.1504401223538956</v>
      </c>
      <c r="F246" s="123">
        <v>8.6613107590771765</v>
      </c>
      <c r="G246" s="123">
        <v>8.469235551936837</v>
      </c>
      <c r="H246" s="123">
        <v>8.7462185759947637</v>
      </c>
      <c r="I246" s="123">
        <v>8.2766901164182158</v>
      </c>
      <c r="J246" s="123">
        <v>8.2060637465040873</v>
      </c>
      <c r="K246" s="123">
        <v>8.6435408301725118</v>
      </c>
      <c r="L246" s="123">
        <v>8.1123524483429996</v>
      </c>
      <c r="M246" s="123">
        <v>7.6269573415161007</v>
      </c>
      <c r="N246" s="123">
        <v>7.7356125709654107</v>
      </c>
      <c r="O246" s="123">
        <v>8.0214703448368194</v>
      </c>
      <c r="P246" s="123">
        <v>8.043913988333971</v>
      </c>
      <c r="Q246" s="123">
        <v>7.9790604438708339</v>
      </c>
      <c r="R246" s="123">
        <v>8.4901581526722349</v>
      </c>
      <c r="S246" s="123">
        <v>8.3610354826508768</v>
      </c>
      <c r="T246" s="123">
        <v>8.3071784857750437</v>
      </c>
      <c r="U246" s="123">
        <v>8.5136348022420698</v>
      </c>
      <c r="V246" s="123">
        <v>9.6103239538181562</v>
      </c>
      <c r="W246" s="123">
        <v>9.3110144704779358</v>
      </c>
      <c r="DA246" s="130" t="s">
        <v>2818</v>
      </c>
    </row>
    <row r="247" spans="1:105" ht="12" customHeight="1" x14ac:dyDescent="0.25">
      <c r="A247" s="97" t="s">
        <v>175</v>
      </c>
      <c r="B247" s="99">
        <v>9.7299007693605652</v>
      </c>
      <c r="C247" s="99">
        <v>8.536879669518731</v>
      </c>
      <c r="D247" s="99">
        <v>7.9587232966582979</v>
      </c>
      <c r="E247" s="99">
        <v>8.2297803022286509</v>
      </c>
      <c r="F247" s="99">
        <v>8.3042880820488492</v>
      </c>
      <c r="G247" s="99">
        <v>9.2671407607903458</v>
      </c>
      <c r="H247" s="99">
        <v>11.447674912647997</v>
      </c>
      <c r="I247" s="99">
        <v>10.834641157825757</v>
      </c>
      <c r="J247" s="99">
        <v>10.277971638621027</v>
      </c>
      <c r="K247" s="99">
        <v>11.539563294578254</v>
      </c>
      <c r="L247" s="99">
        <v>10.697573549955704</v>
      </c>
      <c r="M247" s="99">
        <v>9.5337259234143463</v>
      </c>
      <c r="N247" s="99">
        <v>9.6158774641664841</v>
      </c>
      <c r="O247" s="99">
        <v>10.729854856030157</v>
      </c>
      <c r="P247" s="99">
        <v>9.4292712781927488</v>
      </c>
      <c r="Q247" s="99">
        <v>9.4500512536681196</v>
      </c>
      <c r="R247" s="99">
        <v>11.935993797903489</v>
      </c>
      <c r="S247" s="99">
        <v>10.83563598698418</v>
      </c>
      <c r="T247" s="99">
        <v>10.995216350485757</v>
      </c>
      <c r="U247" s="99">
        <v>12.478817083836285</v>
      </c>
      <c r="V247" s="99">
        <v>12.455756750917111</v>
      </c>
      <c r="W247" s="99">
        <v>13.152649793494691</v>
      </c>
      <c r="DA247" s="63" t="s">
        <v>2819</v>
      </c>
    </row>
    <row r="248" spans="1:105" ht="12" customHeight="1" x14ac:dyDescent="0.25">
      <c r="A248" s="109" t="s">
        <v>120</v>
      </c>
      <c r="B248" s="110">
        <v>7.8368102695025987</v>
      </c>
      <c r="C248" s="110">
        <v>7.5663606173532356</v>
      </c>
      <c r="D248" s="110">
        <v>8.4776482386155116</v>
      </c>
      <c r="E248" s="110">
        <v>8.1486144456860821</v>
      </c>
      <c r="F248" s="110">
        <v>8.6693574148629597</v>
      </c>
      <c r="G248" s="110">
        <v>8.4511795747814329</v>
      </c>
      <c r="H248" s="110">
        <v>8.6845458620888873</v>
      </c>
      <c r="I248" s="110">
        <v>8.21810424911585</v>
      </c>
      <c r="J248" s="110">
        <v>8.1589701125521739</v>
      </c>
      <c r="K248" s="110">
        <v>8.5787515961896812</v>
      </c>
      <c r="L248" s="110">
        <v>8.0535997428583368</v>
      </c>
      <c r="M248" s="110">
        <v>7.5826755061783748</v>
      </c>
      <c r="N248" s="110">
        <v>7.6896704447816155</v>
      </c>
      <c r="O248" s="110">
        <v>7.9539470659591478</v>
      </c>
      <c r="P248" s="110">
        <v>8.0069215065507695</v>
      </c>
      <c r="Q248" s="110">
        <v>7.9357640658223874</v>
      </c>
      <c r="R248" s="110">
        <v>8.3696064481840242</v>
      </c>
      <c r="S248" s="110">
        <v>8.2678565557754506</v>
      </c>
      <c r="T248" s="110">
        <v>8.2034545408172157</v>
      </c>
      <c r="U248" s="110">
        <v>8.3648116482699901</v>
      </c>
      <c r="V248" s="110">
        <v>9.5120676425874038</v>
      </c>
      <c r="W248" s="110">
        <v>9.1875168478451492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70.45344752394027</v>
      </c>
      <c r="C250" s="118">
        <f t="shared" si="115"/>
        <v>67.572079141996696</v>
      </c>
      <c r="D250" s="118">
        <f t="shared" si="115"/>
        <v>61.807080472896374</v>
      </c>
      <c r="E250" s="118">
        <f t="shared" si="115"/>
        <v>71.139969696872697</v>
      </c>
      <c r="F250" s="118">
        <f t="shared" si="115"/>
        <v>69.484617169094321</v>
      </c>
      <c r="G250" s="118">
        <f t="shared" si="115"/>
        <v>80.183730756849315</v>
      </c>
      <c r="H250" s="118">
        <f t="shared" si="115"/>
        <v>95.629964084913013</v>
      </c>
      <c r="I250" s="118">
        <f t="shared" si="115"/>
        <v>93.766047925581631</v>
      </c>
      <c r="J250" s="118">
        <f t="shared" si="115"/>
        <v>89.521824410522626</v>
      </c>
      <c r="K250" s="118">
        <f t="shared" si="115"/>
        <v>88.079240982502725</v>
      </c>
      <c r="L250" s="118">
        <f t="shared" si="115"/>
        <v>85.783786370033738</v>
      </c>
      <c r="M250" s="118">
        <f t="shared" si="115"/>
        <v>99.353257409924993</v>
      </c>
      <c r="N250" s="118">
        <f t="shared" si="115"/>
        <v>97.1115445658384</v>
      </c>
      <c r="O250" s="118">
        <f t="shared" si="115"/>
        <v>70.998454650357814</v>
      </c>
      <c r="P250" s="118">
        <f t="shared" si="115"/>
        <v>65.826372601521555</v>
      </c>
      <c r="Q250" s="118">
        <f t="shared" si="115"/>
        <v>84.617416238809682</v>
      </c>
      <c r="R250" s="118">
        <f t="shared" ref="R250:V250" si="116">R251+R254+R256+R265</f>
        <v>82.809026226528815</v>
      </c>
      <c r="S250" s="118">
        <f t="shared" si="116"/>
        <v>85.583541546725783</v>
      </c>
      <c r="T250" s="118">
        <f t="shared" si="116"/>
        <v>74.265700812769452</v>
      </c>
      <c r="U250" s="118">
        <f t="shared" si="116"/>
        <v>83.926827402994832</v>
      </c>
      <c r="V250" s="118">
        <f t="shared" si="116"/>
        <v>86.332990409556629</v>
      </c>
      <c r="W250" s="118">
        <f t="shared" ref="W250" si="117">W251+W254+W256+W265</f>
        <v>89.77896011135104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48.108951804337579</v>
      </c>
      <c r="C251" s="123">
        <f t="shared" si="118"/>
        <v>44.778240987566768</v>
      </c>
      <c r="D251" s="123">
        <f t="shared" si="118"/>
        <v>40.251672251686621</v>
      </c>
      <c r="E251" s="123">
        <f t="shared" si="118"/>
        <v>47.517581275300763</v>
      </c>
      <c r="F251" s="123">
        <f t="shared" si="118"/>
        <v>45.803590194216127</v>
      </c>
      <c r="G251" s="123">
        <f t="shared" si="118"/>
        <v>55.165408427490313</v>
      </c>
      <c r="H251" s="123">
        <f t="shared" si="118"/>
        <v>67.171364985847347</v>
      </c>
      <c r="I251" s="123">
        <f t="shared" si="118"/>
        <v>61.714616133322728</v>
      </c>
      <c r="J251" s="123">
        <f t="shared" si="118"/>
        <v>57.061929890964279</v>
      </c>
      <c r="K251" s="123">
        <f t="shared" si="118"/>
        <v>57.858870301428823</v>
      </c>
      <c r="L251" s="123">
        <f t="shared" si="118"/>
        <v>52.076289011836664</v>
      </c>
      <c r="M251" s="123">
        <f t="shared" si="118"/>
        <v>67.164468148447725</v>
      </c>
      <c r="N251" s="123">
        <f t="shared" si="118"/>
        <v>57.742252722694715</v>
      </c>
      <c r="O251" s="123">
        <f t="shared" si="118"/>
        <v>39.704567814915492</v>
      </c>
      <c r="P251" s="123">
        <f t="shared" si="118"/>
        <v>37.476480834881485</v>
      </c>
      <c r="Q251" s="123">
        <f t="shared" si="118"/>
        <v>53.736671695598758</v>
      </c>
      <c r="R251" s="123">
        <f t="shared" ref="R251:V251" si="119">SUM(R252:R253)</f>
        <v>47.412046560549499</v>
      </c>
      <c r="S251" s="123">
        <f t="shared" si="119"/>
        <v>48.580415993801374</v>
      </c>
      <c r="T251" s="123">
        <f t="shared" si="119"/>
        <v>41.577549078496368</v>
      </c>
      <c r="U251" s="123">
        <f t="shared" si="119"/>
        <v>45.087771649137409</v>
      </c>
      <c r="V251" s="123">
        <f t="shared" si="119"/>
        <v>47.692235742522215</v>
      </c>
      <c r="W251" s="123">
        <f t="shared" ref="W251" si="120">SUM(W252:W253)</f>
        <v>50.749983435674523</v>
      </c>
      <c r="DA251" s="130" t="s">
        <v>2972</v>
      </c>
    </row>
    <row r="252" spans="1:105" ht="12" customHeight="1" x14ac:dyDescent="0.25">
      <c r="A252" s="97" t="s">
        <v>217</v>
      </c>
      <c r="B252" s="99">
        <v>46.971810890459167</v>
      </c>
      <c r="C252" s="99">
        <v>43.762578997221155</v>
      </c>
      <c r="D252" s="99">
        <v>39.312136055378765</v>
      </c>
      <c r="E252" s="99">
        <v>46.47095673099404</v>
      </c>
      <c r="F252" s="99">
        <v>44.730438895722187</v>
      </c>
      <c r="G252" s="99">
        <v>53.890839897455528</v>
      </c>
      <c r="H252" s="99">
        <v>65.658221185902178</v>
      </c>
      <c r="I252" s="99">
        <v>60.409638774475674</v>
      </c>
      <c r="J252" s="99">
        <v>55.852344728804248</v>
      </c>
      <c r="K252" s="99">
        <v>56.574357189086413</v>
      </c>
      <c r="L252" s="99">
        <v>50.983643653246517</v>
      </c>
      <c r="M252" s="99">
        <v>65.759457671874699</v>
      </c>
      <c r="N252" s="99">
        <v>56.665776396595064</v>
      </c>
      <c r="O252" s="99">
        <v>38.893619873391664</v>
      </c>
      <c r="P252" s="99">
        <v>36.689249131143036</v>
      </c>
      <c r="Q252" s="99">
        <v>52.669401770508479</v>
      </c>
      <c r="R252" s="99">
        <v>46.475985886169802</v>
      </c>
      <c r="S252" s="99">
        <v>47.624713926938142</v>
      </c>
      <c r="T252" s="99">
        <v>40.763115035353032</v>
      </c>
      <c r="U252" s="99">
        <v>44.207603253587635</v>
      </c>
      <c r="V252" s="99">
        <v>46.763465056920928</v>
      </c>
      <c r="W252" s="99">
        <v>49.762849554466406</v>
      </c>
      <c r="DA252" s="63" t="s">
        <v>2973</v>
      </c>
    </row>
    <row r="253" spans="1:105" ht="12" customHeight="1" x14ac:dyDescent="0.25">
      <c r="A253" s="97" t="s">
        <v>53</v>
      </c>
      <c r="B253" s="99">
        <v>1.1371409138784137</v>
      </c>
      <c r="C253" s="99">
        <v>1.0156619903456128</v>
      </c>
      <c r="D253" s="99">
        <v>0.93953619630785545</v>
      </c>
      <c r="E253" s="99">
        <v>1.046624544306725</v>
      </c>
      <c r="F253" s="99">
        <v>1.0731512984939424</v>
      </c>
      <c r="G253" s="99">
        <v>1.2745685300347842</v>
      </c>
      <c r="H253" s="99">
        <v>1.5131437999451638</v>
      </c>
      <c r="I253" s="99">
        <v>1.3049773588470539</v>
      </c>
      <c r="J253" s="99">
        <v>1.2095851621600315</v>
      </c>
      <c r="K253" s="99">
        <v>1.2845131123424061</v>
      </c>
      <c r="L253" s="99">
        <v>1.0926453585901472</v>
      </c>
      <c r="M253" s="99">
        <v>1.4050104765730185</v>
      </c>
      <c r="N253" s="99">
        <v>1.0764763260996542</v>
      </c>
      <c r="O253" s="99">
        <v>0.81094794152383176</v>
      </c>
      <c r="P253" s="99">
        <v>0.78723170373844709</v>
      </c>
      <c r="Q253" s="99">
        <v>1.0672699250902793</v>
      </c>
      <c r="R253" s="99">
        <v>0.93606067437969454</v>
      </c>
      <c r="S253" s="99">
        <v>0.95570206686322901</v>
      </c>
      <c r="T253" s="99">
        <v>0.81443404314333789</v>
      </c>
      <c r="U253" s="99">
        <v>0.88016839554977144</v>
      </c>
      <c r="V253" s="99">
        <v>0.92877068560128517</v>
      </c>
      <c r="W253" s="99">
        <v>0.98713388120811829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4.1282526988368753</v>
      </c>
      <c r="C254" s="123">
        <f t="shared" si="121"/>
        <v>5.0741922029599014</v>
      </c>
      <c r="D254" s="123">
        <f t="shared" si="121"/>
        <v>3.0018524364684311</v>
      </c>
      <c r="E254" s="123">
        <f t="shared" si="121"/>
        <v>5.3048461769498303</v>
      </c>
      <c r="F254" s="123">
        <f t="shared" si="121"/>
        <v>4.6248135764268792</v>
      </c>
      <c r="G254" s="123">
        <f t="shared" si="121"/>
        <v>6.4184546195958854</v>
      </c>
      <c r="H254" s="123">
        <f t="shared" si="121"/>
        <v>9.0480023727073675</v>
      </c>
      <c r="I254" s="123">
        <f t="shared" si="121"/>
        <v>13.07629931858602</v>
      </c>
      <c r="J254" s="123">
        <f t="shared" si="121"/>
        <v>12.774002589261547</v>
      </c>
      <c r="K254" s="123">
        <f t="shared" si="121"/>
        <v>9.1249956964501493</v>
      </c>
      <c r="L254" s="123">
        <f t="shared" si="121"/>
        <v>13.488790426095042</v>
      </c>
      <c r="M254" s="123">
        <f t="shared" si="121"/>
        <v>12.553735263127662</v>
      </c>
      <c r="N254" s="123">
        <f t="shared" si="121"/>
        <v>20.189993022719307</v>
      </c>
      <c r="O254" s="123">
        <f t="shared" si="121"/>
        <v>11.458856535049726</v>
      </c>
      <c r="P254" s="123">
        <f t="shared" si="121"/>
        <v>8.4685291789983594</v>
      </c>
      <c r="Q254" s="123">
        <f t="shared" si="121"/>
        <v>10.824145968218295</v>
      </c>
      <c r="R254" s="123">
        <f t="shared" si="121"/>
        <v>14.518763273336619</v>
      </c>
      <c r="S254" s="123">
        <f t="shared" si="121"/>
        <v>15.856412768050802</v>
      </c>
      <c r="T254" s="123">
        <f t="shared" si="121"/>
        <v>11.908038448434786</v>
      </c>
      <c r="U254" s="123">
        <f t="shared" si="121"/>
        <v>17.652072309650187</v>
      </c>
      <c r="V254" s="123">
        <f t="shared" si="121"/>
        <v>16.260348914963608</v>
      </c>
      <c r="W254" s="123">
        <f t="shared" si="121"/>
        <v>15.781897688866842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4.1282526988368753</v>
      </c>
      <c r="C255" s="99">
        <f>RES_hhdet_tess!C67</f>
        <v>5.0741922029599014</v>
      </c>
      <c r="D255" s="99">
        <f>RES_hhdet_tess!D67</f>
        <v>3.0018524364684311</v>
      </c>
      <c r="E255" s="99">
        <f>RES_hhdet_tess!E67</f>
        <v>5.3048461769498303</v>
      </c>
      <c r="F255" s="99">
        <f>RES_hhdet_tess!F67</f>
        <v>4.6248135764268792</v>
      </c>
      <c r="G255" s="99">
        <f>RES_hhdet_tess!G67</f>
        <v>6.4184546195958854</v>
      </c>
      <c r="H255" s="99">
        <f>RES_hhdet_tess!H67</f>
        <v>9.0480023727073675</v>
      </c>
      <c r="I255" s="99">
        <f>RES_hhdet_tess!I67</f>
        <v>13.07629931858602</v>
      </c>
      <c r="J255" s="99">
        <f>RES_hhdet_tess!J67</f>
        <v>12.774002589261547</v>
      </c>
      <c r="K255" s="99">
        <f>RES_hhdet_tess!K67</f>
        <v>9.1249956964501493</v>
      </c>
      <c r="L255" s="99">
        <f>RES_hhdet_tess!L67</f>
        <v>13.488790426095042</v>
      </c>
      <c r="M255" s="99">
        <f>RES_hhdet_tess!M67</f>
        <v>12.553735263127662</v>
      </c>
      <c r="N255" s="99">
        <f>RES_hhdet_tess!N67</f>
        <v>20.189993022719307</v>
      </c>
      <c r="O255" s="99">
        <f>RES_hhdet_tess!O67</f>
        <v>11.458856535049726</v>
      </c>
      <c r="P255" s="99">
        <f>RES_hhdet_tess!P67</f>
        <v>8.4685291789983594</v>
      </c>
      <c r="Q255" s="99">
        <f>RES_hhdet_tess!Q67</f>
        <v>10.824145968218295</v>
      </c>
      <c r="R255" s="99">
        <f>RES_hhdet_tess!R67</f>
        <v>14.518763273336619</v>
      </c>
      <c r="S255" s="99">
        <f>RES_hhdet_tess!S67</f>
        <v>15.856412768050802</v>
      </c>
      <c r="T255" s="99">
        <f>RES_hhdet_tess!T67</f>
        <v>11.908038448434786</v>
      </c>
      <c r="U255" s="99">
        <f>RES_hhdet_tess!U67</f>
        <v>17.652072309650187</v>
      </c>
      <c r="V255" s="99">
        <f>RES_hhdet_tess!V67</f>
        <v>16.260348914963608</v>
      </c>
      <c r="W255" s="99">
        <f>RES_hhdet_tess!W67</f>
        <v>15.781897688866842</v>
      </c>
      <c r="DA255" s="63" t="s">
        <v>2976</v>
      </c>
    </row>
    <row r="256" spans="1:105" ht="12" customHeight="1" x14ac:dyDescent="0.25">
      <c r="A256" s="121" t="s">
        <v>55</v>
      </c>
      <c r="B256" s="123">
        <v>12.439153970274594</v>
      </c>
      <c r="C256" s="123">
        <v>12.122381174942973</v>
      </c>
      <c r="D256" s="123">
        <v>12.246585772017387</v>
      </c>
      <c r="E256" s="123">
        <v>12.216886811012587</v>
      </c>
      <c r="F256" s="123">
        <v>12.549544605344272</v>
      </c>
      <c r="G256" s="123">
        <v>12.226988451966026</v>
      </c>
      <c r="H256" s="123">
        <v>12.824118503280737</v>
      </c>
      <c r="I256" s="123">
        <v>12.732625751413352</v>
      </c>
      <c r="J256" s="123">
        <v>13.485238142192159</v>
      </c>
      <c r="K256" s="123">
        <v>14.555034196610501</v>
      </c>
      <c r="L256" s="123">
        <v>14.070737158925789</v>
      </c>
      <c r="M256" s="123">
        <v>13.842283667800872</v>
      </c>
      <c r="N256" s="123">
        <v>13.290886463624879</v>
      </c>
      <c r="O256" s="123">
        <v>13.707062499452894</v>
      </c>
      <c r="P256" s="123">
        <v>13.700633078278994</v>
      </c>
      <c r="Q256" s="123">
        <v>13.885850871907193</v>
      </c>
      <c r="R256" s="123">
        <v>14.283178633774805</v>
      </c>
      <c r="S256" s="123">
        <v>14.582210880569288</v>
      </c>
      <c r="T256" s="123">
        <v>14.18211992488588</v>
      </c>
      <c r="U256" s="123">
        <v>14.330752023193769</v>
      </c>
      <c r="V256" s="123">
        <v>14.49845974882343</v>
      </c>
      <c r="W256" s="123">
        <v>15.494985834983774</v>
      </c>
      <c r="DA256" s="130" t="s">
        <v>2977</v>
      </c>
    </row>
    <row r="257" spans="1:105" ht="12" customHeight="1" x14ac:dyDescent="0.25">
      <c r="A257" s="97" t="s">
        <v>134</v>
      </c>
      <c r="B257" s="99">
        <v>12.22577157922424</v>
      </c>
      <c r="C257" s="99">
        <v>10.712564377176097</v>
      </c>
      <c r="D257" s="99">
        <v>9.2062649700690145</v>
      </c>
      <c r="E257" s="99">
        <v>9.5890615035960138</v>
      </c>
      <c r="F257" s="99">
        <v>9.6156958849613563</v>
      </c>
      <c r="G257" s="99">
        <v>10.71601543824452</v>
      </c>
      <c r="H257" s="99">
        <v>13.303437307392983</v>
      </c>
      <c r="I257" s="99">
        <v>12.76149318243888</v>
      </c>
      <c r="J257" s="99">
        <v>13.112914661424988</v>
      </c>
      <c r="K257" s="99">
        <v>15.485201951292115</v>
      </c>
      <c r="L257" s="99">
        <v>14.214733549782437</v>
      </c>
      <c r="M257" s="99">
        <v>13.401246060415325</v>
      </c>
      <c r="N257" s="99">
        <v>13.00598089598431</v>
      </c>
      <c r="O257" s="99">
        <v>14.212764771060678</v>
      </c>
      <c r="P257" s="99">
        <v>13.264532900407007</v>
      </c>
      <c r="Q257" s="99">
        <v>14.341569187519204</v>
      </c>
      <c r="R257" s="99">
        <v>13.173666738306418</v>
      </c>
      <c r="S257" s="99">
        <v>15.126235029553735</v>
      </c>
      <c r="T257" s="99">
        <v>14.663758726393908</v>
      </c>
      <c r="U257" s="99">
        <v>14.450079091214135</v>
      </c>
      <c r="V257" s="99">
        <v>14.719125414361079</v>
      </c>
      <c r="W257" s="99">
        <v>15.436256535388262</v>
      </c>
      <c r="DA257" s="63" t="s">
        <v>2978</v>
      </c>
    </row>
    <row r="258" spans="1:105" ht="12" customHeight="1" x14ac:dyDescent="0.25">
      <c r="A258" s="97" t="s">
        <v>133</v>
      </c>
      <c r="B258" s="99">
        <v>12.225771579224238</v>
      </c>
      <c r="C258" s="99">
        <v>10.711685891128743</v>
      </c>
      <c r="D258" s="99">
        <v>9.20474093659797</v>
      </c>
      <c r="E258" s="99">
        <v>9.5885105353064848</v>
      </c>
      <c r="F258" s="99">
        <v>9.6154716355126197</v>
      </c>
      <c r="G258" s="99">
        <v>10.715958663990262</v>
      </c>
      <c r="H258" s="99">
        <v>13.303495151743302</v>
      </c>
      <c r="I258" s="99">
        <v>12.761476978077081</v>
      </c>
      <c r="J258" s="99">
        <v>13.112961973905339</v>
      </c>
      <c r="K258" s="99">
        <v>15.485557703578717</v>
      </c>
      <c r="L258" s="99">
        <v>14.214832206571897</v>
      </c>
      <c r="M258" s="99">
        <v>13.401091954853243</v>
      </c>
      <c r="N258" s="99">
        <v>13.006454598789988</v>
      </c>
      <c r="O258" s="99">
        <v>14.212916453282158</v>
      </c>
      <c r="P258" s="99">
        <v>13.263965233823388</v>
      </c>
      <c r="Q258" s="99">
        <v>14.341549486631335</v>
      </c>
      <c r="R258" s="99">
        <v>13.173076772864524</v>
      </c>
      <c r="S258" s="99">
        <v>15.126002884336749</v>
      </c>
      <c r="T258" s="99">
        <v>14.663567959199481</v>
      </c>
      <c r="U258" s="99">
        <v>14.450113928017322</v>
      </c>
      <c r="V258" s="99">
        <v>14.719308785628757</v>
      </c>
      <c r="W258" s="99">
        <v>15.436775168087394</v>
      </c>
      <c r="DA258" s="63" t="s">
        <v>2979</v>
      </c>
    </row>
    <row r="259" spans="1:105" ht="12" customHeight="1" x14ac:dyDescent="0.25">
      <c r="A259" s="100" t="s">
        <v>217</v>
      </c>
      <c r="B259" s="102">
        <v>2.4347952080976158</v>
      </c>
      <c r="C259" s="102">
        <v>2.0311464578066158</v>
      </c>
      <c r="D259" s="102">
        <v>0.79423551612991627</v>
      </c>
      <c r="E259" s="102">
        <v>1.3626968661436698</v>
      </c>
      <c r="F259" s="102">
        <v>1.0488167628025822</v>
      </c>
      <c r="G259" s="102">
        <v>2.3701441332361894</v>
      </c>
      <c r="H259" s="102">
        <v>2.716522472331877</v>
      </c>
      <c r="I259" s="102">
        <v>2.6230341252351592</v>
      </c>
      <c r="J259" s="102">
        <v>2.6256854178890054</v>
      </c>
      <c r="K259" s="102">
        <v>3.2035764376248723</v>
      </c>
      <c r="L259" s="102">
        <v>2.9222169703819931</v>
      </c>
      <c r="M259" s="102">
        <v>2.6642426644351773</v>
      </c>
      <c r="N259" s="102">
        <v>2.1561670076399109</v>
      </c>
      <c r="O259" s="102">
        <v>2.624895900593307</v>
      </c>
      <c r="P259" s="102">
        <v>2.3513119485780472</v>
      </c>
      <c r="Q259" s="102">
        <v>2.4806405010521222</v>
      </c>
      <c r="R259" s="102">
        <v>2.5940244959486276</v>
      </c>
      <c r="S259" s="102">
        <v>3.1528351916191277</v>
      </c>
      <c r="T259" s="102">
        <v>2.9725631359235702</v>
      </c>
      <c r="U259" s="102">
        <v>2.8040798401129603</v>
      </c>
      <c r="V259" s="102">
        <v>2.8228182235947843</v>
      </c>
      <c r="W259" s="102">
        <v>3.0502679288594376</v>
      </c>
      <c r="DA259" s="131" t="s">
        <v>2980</v>
      </c>
    </row>
    <row r="260" spans="1:105" ht="12" customHeight="1" x14ac:dyDescent="0.25">
      <c r="A260" s="103" t="s">
        <v>52</v>
      </c>
      <c r="B260" s="105">
        <v>9.7909763711266233</v>
      </c>
      <c r="C260" s="105">
        <v>8.6805394333221262</v>
      </c>
      <c r="D260" s="105">
        <v>8.4105054204680538</v>
      </c>
      <c r="E260" s="105">
        <v>8.2258136691628145</v>
      </c>
      <c r="F260" s="105">
        <v>8.5666548727100373</v>
      </c>
      <c r="G260" s="105">
        <v>8.3458145307540743</v>
      </c>
      <c r="H260" s="105">
        <v>10.586972679411424</v>
      </c>
      <c r="I260" s="105">
        <v>10.138442852841919</v>
      </c>
      <c r="J260" s="105">
        <v>10.487276556016331</v>
      </c>
      <c r="K260" s="105">
        <v>12.281981265953842</v>
      </c>
      <c r="L260" s="105">
        <v>11.292615236189901</v>
      </c>
      <c r="M260" s="105">
        <v>10.736849290418064</v>
      </c>
      <c r="N260" s="105">
        <v>10.850287591150078</v>
      </c>
      <c r="O260" s="105">
        <v>11.588020552688853</v>
      </c>
      <c r="P260" s="105">
        <v>10.912653285245339</v>
      </c>
      <c r="Q260" s="105">
        <v>11.860908985579215</v>
      </c>
      <c r="R260" s="105">
        <v>10.579052276915894</v>
      </c>
      <c r="S260" s="105">
        <v>11.973167692717624</v>
      </c>
      <c r="T260" s="105">
        <v>11.691004823275907</v>
      </c>
      <c r="U260" s="105">
        <v>11.64603408790436</v>
      </c>
      <c r="V260" s="105">
        <v>11.896490562033971</v>
      </c>
      <c r="W260" s="105">
        <v>12.386507239227958</v>
      </c>
      <c r="DA260" s="132" t="s">
        <v>2981</v>
      </c>
    </row>
    <row r="261" spans="1:105" ht="12" customHeight="1" x14ac:dyDescent="0.25">
      <c r="A261" s="106" t="s">
        <v>122</v>
      </c>
      <c r="B261" s="102">
        <v>12.463208384067833</v>
      </c>
      <c r="C261" s="102">
        <v>12.278740321996606</v>
      </c>
      <c r="D261" s="102">
        <v>12.585476550101111</v>
      </c>
      <c r="E261" s="102">
        <v>12.506441985620503</v>
      </c>
      <c r="F261" s="102">
        <v>12.872041367953932</v>
      </c>
      <c r="G261" s="102">
        <v>12.394045661739904</v>
      </c>
      <c r="H261" s="102">
        <v>12.772176780180546</v>
      </c>
      <c r="I261" s="102">
        <v>12.727225311341398</v>
      </c>
      <c r="J261" s="102">
        <v>13.519562475129495</v>
      </c>
      <c r="K261" s="102">
        <v>14.445743453502338</v>
      </c>
      <c r="L261" s="102">
        <v>14.049963382820486</v>
      </c>
      <c r="M261" s="102">
        <v>13.896421227187142</v>
      </c>
      <c r="N261" s="102">
        <v>13.340627332710692</v>
      </c>
      <c r="O261" s="102">
        <v>13.657447370357238</v>
      </c>
      <c r="P261" s="102">
        <v>13.771058640661414</v>
      </c>
      <c r="Q261" s="102">
        <v>13.808230340055982</v>
      </c>
      <c r="R261" s="102">
        <v>14.410554397800356</v>
      </c>
      <c r="S261" s="102">
        <v>14.459572365850745</v>
      </c>
      <c r="T261" s="102">
        <v>14.052865416254217</v>
      </c>
      <c r="U261" s="102">
        <v>14.284062366733837</v>
      </c>
      <c r="V261" s="102">
        <v>14.464150384959339</v>
      </c>
      <c r="W261" s="102">
        <v>15.525304917476916</v>
      </c>
      <c r="DA261" s="131" t="s">
        <v>2982</v>
      </c>
    </row>
    <row r="262" spans="1:105" ht="12" customHeight="1" x14ac:dyDescent="0.25">
      <c r="A262" s="107" t="s">
        <v>121</v>
      </c>
      <c r="B262" s="105">
        <v>12.463208384067833</v>
      </c>
      <c r="C262" s="105">
        <v>12.282080154384694</v>
      </c>
      <c r="D262" s="105">
        <v>12.583750463768508</v>
      </c>
      <c r="E262" s="105">
        <v>12.505977811606613</v>
      </c>
      <c r="F262" s="105">
        <v>12.867976856546072</v>
      </c>
      <c r="G262" s="105">
        <v>12.390881067432213</v>
      </c>
      <c r="H262" s="105">
        <v>12.771168298377482</v>
      </c>
      <c r="I262" s="105">
        <v>12.73027597764939</v>
      </c>
      <c r="J262" s="105">
        <v>13.527880386711999</v>
      </c>
      <c r="K262" s="105">
        <v>14.456150824650338</v>
      </c>
      <c r="L262" s="105">
        <v>14.056258125572864</v>
      </c>
      <c r="M262" s="105">
        <v>13.892474943481202</v>
      </c>
      <c r="N262" s="105">
        <v>13.321909399834505</v>
      </c>
      <c r="O262" s="105">
        <v>13.632301851639799</v>
      </c>
      <c r="P262" s="105">
        <v>13.75580846618899</v>
      </c>
      <c r="Q262" s="105">
        <v>13.827480642034752</v>
      </c>
      <c r="R262" s="105">
        <v>14.454711886111385</v>
      </c>
      <c r="S262" s="105">
        <v>14.510130422935067</v>
      </c>
      <c r="T262" s="105">
        <v>14.121791753914165</v>
      </c>
      <c r="U262" s="105">
        <v>14.321326859772878</v>
      </c>
      <c r="V262" s="105">
        <v>14.470669194822866</v>
      </c>
      <c r="W262" s="105">
        <v>15.494667966910715</v>
      </c>
      <c r="DA262" s="132" t="s">
        <v>2983</v>
      </c>
    </row>
    <row r="263" spans="1:105" ht="12" customHeight="1" x14ac:dyDescent="0.25">
      <c r="A263" s="108" t="s">
        <v>53</v>
      </c>
      <c r="B263" s="99">
        <v>2.463401298132692</v>
      </c>
      <c r="C263" s="99">
        <v>2.4062137266242982</v>
      </c>
      <c r="D263" s="99">
        <v>2.5282660536093591</v>
      </c>
      <c r="E263" s="99">
        <v>2.4303627292420176</v>
      </c>
      <c r="F263" s="99">
        <v>2.5565465728056203</v>
      </c>
      <c r="G263" s="99">
        <v>2.7925688085120379</v>
      </c>
      <c r="H263" s="99">
        <v>2.5926254859257223</v>
      </c>
      <c r="I263" s="99">
        <v>2.6174542101792828</v>
      </c>
      <c r="J263" s="99">
        <v>2.7323825161625539</v>
      </c>
      <c r="K263" s="99">
        <v>2.9458888697985319</v>
      </c>
      <c r="L263" s="99">
        <v>2.8855278014941943</v>
      </c>
      <c r="M263" s="99">
        <v>2.7895281404634029</v>
      </c>
      <c r="N263" s="99">
        <v>2.228962513535957</v>
      </c>
      <c r="O263" s="99">
        <v>2.4896395690879274</v>
      </c>
      <c r="P263" s="99">
        <v>2.4651526932977359</v>
      </c>
      <c r="Q263" s="99">
        <v>2.3682585771967113</v>
      </c>
      <c r="R263" s="99">
        <v>2.8971445921454855</v>
      </c>
      <c r="S263" s="99">
        <v>2.9963073050210958</v>
      </c>
      <c r="T263" s="99">
        <v>2.8395495860591402</v>
      </c>
      <c r="U263" s="99">
        <v>2.7779104438075839</v>
      </c>
      <c r="V263" s="99">
        <v>2.7659946370596193</v>
      </c>
      <c r="W263" s="99">
        <v>3.0478535207369952</v>
      </c>
      <c r="DA263" s="63" t="s">
        <v>2984</v>
      </c>
    </row>
    <row r="264" spans="1:105" ht="12" customHeight="1" x14ac:dyDescent="0.25">
      <c r="A264" s="108" t="s">
        <v>52</v>
      </c>
      <c r="B264" s="99">
        <v>9.9998070859351404</v>
      </c>
      <c r="C264" s="99">
        <v>9.8758664277603962</v>
      </c>
      <c r="D264" s="99">
        <v>10.055484410159147</v>
      </c>
      <c r="E264" s="99">
        <v>10.075615082364598</v>
      </c>
      <c r="F264" s="99">
        <v>10.311430283740449</v>
      </c>
      <c r="G264" s="99">
        <v>9.5983122589201759</v>
      </c>
      <c r="H264" s="99">
        <v>10.178542812451758</v>
      </c>
      <c r="I264" s="99">
        <v>10.112821767470107</v>
      </c>
      <c r="J264" s="99">
        <v>10.795497870549445</v>
      </c>
      <c r="K264" s="99">
        <v>11.510261954851805</v>
      </c>
      <c r="L264" s="99">
        <v>11.170730324078672</v>
      </c>
      <c r="M264" s="99">
        <v>11.102946803017797</v>
      </c>
      <c r="N264" s="99">
        <v>11.092946886298551</v>
      </c>
      <c r="O264" s="99">
        <v>11.14266228255187</v>
      </c>
      <c r="P264" s="99">
        <v>11.290655772891252</v>
      </c>
      <c r="Q264" s="99">
        <v>11.459222064838041</v>
      </c>
      <c r="R264" s="99">
        <v>11.557567293965899</v>
      </c>
      <c r="S264" s="99">
        <v>11.513823117913971</v>
      </c>
      <c r="T264" s="99">
        <v>11.282242167855024</v>
      </c>
      <c r="U264" s="99">
        <v>11.543416415965293</v>
      </c>
      <c r="V264" s="99">
        <v>11.704674557763248</v>
      </c>
      <c r="W264" s="99">
        <v>12.446814446173724</v>
      </c>
      <c r="DA264" s="63" t="s">
        <v>2985</v>
      </c>
    </row>
    <row r="265" spans="1:105" ht="12" customHeight="1" x14ac:dyDescent="0.25">
      <c r="A265" s="121" t="s">
        <v>54</v>
      </c>
      <c r="B265" s="123">
        <v>5.7770890504912327</v>
      </c>
      <c r="C265" s="123">
        <v>5.5972647765270587</v>
      </c>
      <c r="D265" s="123">
        <v>6.3069700127239372</v>
      </c>
      <c r="E265" s="123">
        <v>6.1006554336095169</v>
      </c>
      <c r="F265" s="123">
        <v>6.5066687931070399</v>
      </c>
      <c r="G265" s="123">
        <v>6.3728792577970976</v>
      </c>
      <c r="H265" s="123">
        <v>6.5864782230775694</v>
      </c>
      <c r="I265" s="123">
        <v>6.2425067222595354</v>
      </c>
      <c r="J265" s="123">
        <v>6.2006537881046464</v>
      </c>
      <c r="K265" s="123">
        <v>6.5403407880132418</v>
      </c>
      <c r="L265" s="123">
        <v>6.1479697731762419</v>
      </c>
      <c r="M265" s="123">
        <v>5.7927703305487306</v>
      </c>
      <c r="N265" s="123">
        <v>5.8884123567994946</v>
      </c>
      <c r="O265" s="123">
        <v>6.1279678009397056</v>
      </c>
      <c r="P265" s="123">
        <v>6.1807295093627239</v>
      </c>
      <c r="Q265" s="123">
        <v>6.1707477030854454</v>
      </c>
      <c r="R265" s="123">
        <v>6.595037758867889</v>
      </c>
      <c r="S265" s="123">
        <v>6.5645019043043016</v>
      </c>
      <c r="T265" s="123">
        <v>6.5979933609524215</v>
      </c>
      <c r="U265" s="123">
        <v>6.8562314210134572</v>
      </c>
      <c r="V265" s="123">
        <v>7.8819460032473838</v>
      </c>
      <c r="W265" s="123">
        <v>7.7520931518258864</v>
      </c>
      <c r="DA265" s="130" t="s">
        <v>2986</v>
      </c>
    </row>
    <row r="266" spans="1:105" ht="12" customHeight="1" x14ac:dyDescent="0.25">
      <c r="A266" s="97" t="s">
        <v>175</v>
      </c>
      <c r="B266" s="99">
        <v>5.6327090601789163</v>
      </c>
      <c r="C266" s="99">
        <v>4.9587234358444139</v>
      </c>
      <c r="D266" s="99">
        <v>4.6490752602119914</v>
      </c>
      <c r="E266" s="99">
        <v>4.823371631315319</v>
      </c>
      <c r="F266" s="99">
        <v>4.878321212367414</v>
      </c>
      <c r="G266" s="99">
        <v>5.4533060469723829</v>
      </c>
      <c r="H266" s="99">
        <v>6.745777092651112</v>
      </c>
      <c r="I266" s="99">
        <v>6.3914966445516903</v>
      </c>
      <c r="J266" s="99">
        <v>6.0691305952397077</v>
      </c>
      <c r="K266" s="99">
        <v>6.8210146575189423</v>
      </c>
      <c r="L266" s="99">
        <v>6.3296641551986079</v>
      </c>
      <c r="M266" s="99">
        <v>5.6467194777587535</v>
      </c>
      <c r="N266" s="99">
        <v>5.7008508608909514</v>
      </c>
      <c r="O266" s="99">
        <v>6.3667486016008761</v>
      </c>
      <c r="P266" s="99">
        <v>5.5987453457303848</v>
      </c>
      <c r="Q266" s="99">
        <v>5.6134577389279618</v>
      </c>
      <c r="R266" s="99">
        <v>7.100745905824783</v>
      </c>
      <c r="S266" s="99">
        <v>6.4623697729775635</v>
      </c>
      <c r="T266" s="99">
        <v>6.5797110970903665</v>
      </c>
      <c r="U266" s="99">
        <v>7.4997065569201657</v>
      </c>
      <c r="V266" s="99">
        <v>7.5198054720492111</v>
      </c>
      <c r="W266" s="99">
        <v>7.9869577748772347</v>
      </c>
      <c r="DA266" s="63" t="s">
        <v>2987</v>
      </c>
    </row>
    <row r="267" spans="1:105" ht="12" customHeight="1" x14ac:dyDescent="0.25">
      <c r="A267" s="109" t="s">
        <v>120</v>
      </c>
      <c r="B267" s="110">
        <v>5.780595519267151</v>
      </c>
      <c r="C267" s="110">
        <v>5.6126563815514157</v>
      </c>
      <c r="D267" s="110">
        <v>6.3458997062034452</v>
      </c>
      <c r="E267" s="110">
        <v>6.1300466858061773</v>
      </c>
      <c r="F267" s="110">
        <v>6.5433688497837803</v>
      </c>
      <c r="G267" s="110">
        <v>6.3936884876443747</v>
      </c>
      <c r="H267" s="110">
        <v>6.5828415203571007</v>
      </c>
      <c r="I267" s="110">
        <v>6.2390943411484434</v>
      </c>
      <c r="J267" s="110">
        <v>6.2036432574360454</v>
      </c>
      <c r="K267" s="110">
        <v>6.5340616084737952</v>
      </c>
      <c r="L267" s="110">
        <v>6.1438405184256446</v>
      </c>
      <c r="M267" s="110">
        <v>5.7961621421589999</v>
      </c>
      <c r="N267" s="110">
        <v>5.8929952078346917</v>
      </c>
      <c r="O267" s="110">
        <v>6.1220147087819852</v>
      </c>
      <c r="P267" s="110">
        <v>6.1962699325653752</v>
      </c>
      <c r="Q267" s="110">
        <v>6.1871506858981613</v>
      </c>
      <c r="R267" s="110">
        <v>6.5773456849079501</v>
      </c>
      <c r="S267" s="110">
        <v>6.5683476007631274</v>
      </c>
      <c r="T267" s="110">
        <v>6.5986988229384416</v>
      </c>
      <c r="U267" s="110">
        <v>6.8320801985910302</v>
      </c>
      <c r="V267" s="110">
        <v>7.8944511633688794</v>
      </c>
      <c r="W267" s="110">
        <v>7.7445429238243895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21.033906914152531</v>
      </c>
      <c r="C269" s="118">
        <f t="shared" si="122"/>
        <v>18.843100055611696</v>
      </c>
      <c r="D269" s="118">
        <f t="shared" si="122"/>
        <v>15.6330851910497</v>
      </c>
      <c r="E269" s="118">
        <f t="shared" si="122"/>
        <v>17.600098615778272</v>
      </c>
      <c r="F269" s="118">
        <f t="shared" si="122"/>
        <v>16.444212759812068</v>
      </c>
      <c r="G269" s="118">
        <f t="shared" si="122"/>
        <v>19.387676795690709</v>
      </c>
      <c r="H269" s="118">
        <f t="shared" si="122"/>
        <v>23.287180286577122</v>
      </c>
      <c r="I269" s="118">
        <f t="shared" si="122"/>
        <v>21.205986898615862</v>
      </c>
      <c r="J269" s="118">
        <f t="shared" si="122"/>
        <v>19.464467055775518</v>
      </c>
      <c r="K269" s="118">
        <f t="shared" si="122"/>
        <v>19.615107859274197</v>
      </c>
      <c r="L269" s="118">
        <f t="shared" si="122"/>
        <v>17.591293942822215</v>
      </c>
      <c r="M269" s="118">
        <f t="shared" si="122"/>
        <v>22.394618761954042</v>
      </c>
      <c r="N269" s="118">
        <f t="shared" si="122"/>
        <v>19.300689120254027</v>
      </c>
      <c r="O269" s="118">
        <f t="shared" si="122"/>
        <v>13.352650070113354</v>
      </c>
      <c r="P269" s="118">
        <f t="shared" si="122"/>
        <v>12.454634543849364</v>
      </c>
      <c r="Q269" s="118">
        <f t="shared" si="122"/>
        <v>17.367592600591383</v>
      </c>
      <c r="R269" s="118">
        <f t="shared" ref="R269:V269" si="123">R270+R273+R275+R284</f>
        <v>15.175527519784106</v>
      </c>
      <c r="S269" s="118">
        <f t="shared" si="123"/>
        <v>15.340286259146492</v>
      </c>
      <c r="T269" s="118">
        <f t="shared" si="123"/>
        <v>12.942675701717178</v>
      </c>
      <c r="U269" s="118">
        <f t="shared" si="123"/>
        <v>13.633925405464403</v>
      </c>
      <c r="V269" s="118">
        <f t="shared" si="123"/>
        <v>14.041302326684587</v>
      </c>
      <c r="W269" s="118">
        <f t="shared" ref="W269" si="124">W270+W273+W275+W284</f>
        <v>14.615985503083783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20.47732593608584</v>
      </c>
      <c r="C270" s="123">
        <f t="shared" si="125"/>
        <v>18.365887539213748</v>
      </c>
      <c r="D270" s="123">
        <f t="shared" si="125"/>
        <v>15.241986499684621</v>
      </c>
      <c r="E270" s="123">
        <f t="shared" si="125"/>
        <v>17.207582992690977</v>
      </c>
      <c r="F270" s="123">
        <f t="shared" si="125"/>
        <v>16.061030818668272</v>
      </c>
      <c r="G270" s="123">
        <f t="shared" si="125"/>
        <v>18.965579522706719</v>
      </c>
      <c r="H270" s="123">
        <f t="shared" si="125"/>
        <v>22.767943043017471</v>
      </c>
      <c r="I270" s="123">
        <f t="shared" si="125"/>
        <v>20.712417469640975</v>
      </c>
      <c r="J270" s="123">
        <f t="shared" si="125"/>
        <v>18.967073763449928</v>
      </c>
      <c r="K270" s="123">
        <f t="shared" si="125"/>
        <v>19.038985696379456</v>
      </c>
      <c r="L270" s="123">
        <f t="shared" si="125"/>
        <v>17.056091104982318</v>
      </c>
      <c r="M270" s="123">
        <f t="shared" si="125"/>
        <v>21.8769096912084</v>
      </c>
      <c r="N270" s="123">
        <f t="shared" si="125"/>
        <v>18.765297051559347</v>
      </c>
      <c r="O270" s="123">
        <f t="shared" si="125"/>
        <v>12.746663913984724</v>
      </c>
      <c r="P270" s="123">
        <f t="shared" si="125"/>
        <v>11.887369631906571</v>
      </c>
      <c r="Q270" s="123">
        <f t="shared" si="125"/>
        <v>16.758958898112535</v>
      </c>
      <c r="R270" s="123">
        <f t="shared" ref="R270:V270" si="126">SUM(R271:R272)</f>
        <v>14.57787356001449</v>
      </c>
      <c r="S270" s="123">
        <f t="shared" si="126"/>
        <v>14.654218082398529</v>
      </c>
      <c r="T270" s="123">
        <f t="shared" si="126"/>
        <v>12.286881400511687</v>
      </c>
      <c r="U270" s="123">
        <f t="shared" si="126"/>
        <v>13.022328514471305</v>
      </c>
      <c r="V270" s="123">
        <f t="shared" si="126"/>
        <v>13.479873304707326</v>
      </c>
      <c r="W270" s="123">
        <f t="shared" ref="W270" si="127">SUM(W271:W272)</f>
        <v>14.082205569197221</v>
      </c>
      <c r="DA270" s="130" t="s">
        <v>3140</v>
      </c>
    </row>
    <row r="271" spans="1:105" ht="12" customHeight="1" x14ac:dyDescent="0.25">
      <c r="A271" s="97" t="s">
        <v>217</v>
      </c>
      <c r="B271" s="99">
        <v>20.47732593608584</v>
      </c>
      <c r="C271" s="99">
        <v>18.365887539213748</v>
      </c>
      <c r="D271" s="99">
        <v>15.241986499684621</v>
      </c>
      <c r="E271" s="99">
        <v>17.207582992690977</v>
      </c>
      <c r="F271" s="99">
        <v>16.061030818668272</v>
      </c>
      <c r="G271" s="99">
        <v>18.965579522706719</v>
      </c>
      <c r="H271" s="99">
        <v>22.767943043017471</v>
      </c>
      <c r="I271" s="99">
        <v>20.712417469640975</v>
      </c>
      <c r="J271" s="99">
        <v>18.967073763449928</v>
      </c>
      <c r="K271" s="99">
        <v>19.038985696379456</v>
      </c>
      <c r="L271" s="99">
        <v>17.056091104982318</v>
      </c>
      <c r="M271" s="99">
        <v>21.8769096912084</v>
      </c>
      <c r="N271" s="99">
        <v>18.765297051559347</v>
      </c>
      <c r="O271" s="99">
        <v>12.746663913984724</v>
      </c>
      <c r="P271" s="99">
        <v>11.887369631906571</v>
      </c>
      <c r="Q271" s="99">
        <v>16.758958898112535</v>
      </c>
      <c r="R271" s="99">
        <v>14.57787356001449</v>
      </c>
      <c r="S271" s="99">
        <v>14.654218082398529</v>
      </c>
      <c r="T271" s="99">
        <v>12.286881400511687</v>
      </c>
      <c r="U271" s="99">
        <v>13.022328514471305</v>
      </c>
      <c r="V271" s="99">
        <v>13.479873304707326</v>
      </c>
      <c r="W271" s="99">
        <v>14.082205569197221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0.50998855051556857</v>
      </c>
      <c r="C275" s="123">
        <v>0.4366322200758575</v>
      </c>
      <c r="D275" s="123">
        <v>0.35422192434079169</v>
      </c>
      <c r="E275" s="123">
        <v>0.35513004565231882</v>
      </c>
      <c r="F275" s="123">
        <v>0.34621548310145905</v>
      </c>
      <c r="G275" s="123">
        <v>0.3806818007452808</v>
      </c>
      <c r="H275" s="123">
        <v>0.46763429221774538</v>
      </c>
      <c r="I275" s="123">
        <v>0.4445750911439183</v>
      </c>
      <c r="J275" s="123">
        <v>0.45126114064578671</v>
      </c>
      <c r="K275" s="123">
        <v>0.52512490876113527</v>
      </c>
      <c r="L275" s="123">
        <v>0.48719398101373756</v>
      </c>
      <c r="M275" s="123">
        <v>0.47400869761655878</v>
      </c>
      <c r="N275" s="123">
        <v>0.48907272346083291</v>
      </c>
      <c r="O275" s="123">
        <v>0.55327437433250548</v>
      </c>
      <c r="P275" s="123">
        <v>0.51773693900102147</v>
      </c>
      <c r="Q275" s="123">
        <v>0.55406509828138151</v>
      </c>
      <c r="R275" s="123">
        <v>0.5161706256441837</v>
      </c>
      <c r="S275" s="123">
        <v>0.60665734265259597</v>
      </c>
      <c r="T275" s="123">
        <v>0.57329128893123116</v>
      </c>
      <c r="U275" s="123">
        <v>0.52042847192277275</v>
      </c>
      <c r="V275" s="123">
        <v>0.4774629194284199</v>
      </c>
      <c r="W275" s="123">
        <v>0.45104680241716888</v>
      </c>
      <c r="DA275" s="130" t="s">
        <v>3145</v>
      </c>
    </row>
    <row r="276" spans="1:105" ht="12" customHeight="1" x14ac:dyDescent="0.25">
      <c r="A276" s="97" t="s">
        <v>134</v>
      </c>
      <c r="B276" s="99">
        <v>5.0897579123508585</v>
      </c>
      <c r="C276" s="99">
        <v>4.3594437057489532</v>
      </c>
      <c r="D276" s="99">
        <v>3.5717836338281694</v>
      </c>
      <c r="E276" s="99">
        <v>3.6130575994163712</v>
      </c>
      <c r="F276" s="99">
        <v>3.5480147654578871</v>
      </c>
      <c r="G276" s="99">
        <v>3.8951658149081831</v>
      </c>
      <c r="H276" s="99">
        <v>4.7793490626480821</v>
      </c>
      <c r="I276" s="99">
        <v>4.5416280624940057</v>
      </c>
      <c r="J276" s="99">
        <v>4.6262935582201958</v>
      </c>
      <c r="K276" s="99">
        <v>5.4180897627662477</v>
      </c>
      <c r="L276" s="99">
        <v>4.9399241641756744</v>
      </c>
      <c r="M276" s="99">
        <v>4.6174908821225955</v>
      </c>
      <c r="N276" s="99">
        <v>4.4295361296616447</v>
      </c>
      <c r="O276" s="99">
        <v>4.7537630723700062</v>
      </c>
      <c r="P276" s="99">
        <v>4.3644922140320874</v>
      </c>
      <c r="Q276" s="99">
        <v>4.6061505303696268</v>
      </c>
      <c r="R276" s="99">
        <v>4.1348479842740078</v>
      </c>
      <c r="S276" s="99">
        <v>4.6029760736083549</v>
      </c>
      <c r="T276" s="99">
        <v>4.3497737001794645</v>
      </c>
      <c r="U276" s="99">
        <v>4.1881145847523547</v>
      </c>
      <c r="V276" s="99">
        <v>4.1640235852892511</v>
      </c>
      <c r="W276" s="99">
        <v>4.2615665559705898</v>
      </c>
      <c r="DA276" s="63" t="s">
        <v>3146</v>
      </c>
    </row>
    <row r="277" spans="1:105" ht="12" customHeight="1" x14ac:dyDescent="0.25">
      <c r="A277" s="97" t="s">
        <v>133</v>
      </c>
      <c r="B277" s="99">
        <v>1.0136389425455907</v>
      </c>
      <c r="C277" s="99">
        <v>0.83641685809499189</v>
      </c>
      <c r="D277" s="99">
        <v>0.31551654330487194</v>
      </c>
      <c r="E277" s="99">
        <v>0.51667126051775492</v>
      </c>
      <c r="F277" s="99">
        <v>0.38888487130578786</v>
      </c>
      <c r="G277" s="99">
        <v>0.86108943506197289</v>
      </c>
      <c r="H277" s="99">
        <v>0.97266498537136992</v>
      </c>
      <c r="I277" s="99">
        <v>0.92911292931924128</v>
      </c>
      <c r="J277" s="99">
        <v>0.92134876747120109</v>
      </c>
      <c r="K277" s="99">
        <v>1.1132636801430897</v>
      </c>
      <c r="L277" s="99">
        <v>1.010337988870371</v>
      </c>
      <c r="M277" s="99">
        <v>0.91668114233059994</v>
      </c>
      <c r="N277" s="99">
        <v>0.7305424463396919</v>
      </c>
      <c r="O277" s="99">
        <v>0.87665234040413809</v>
      </c>
      <c r="P277" s="99">
        <v>0.78370613526796484</v>
      </c>
      <c r="Q277" s="99">
        <v>0.79315090712413705</v>
      </c>
      <c r="R277" s="99">
        <v>0.8269711811268865</v>
      </c>
      <c r="S277" s="99">
        <v>0.95114465533420312</v>
      </c>
      <c r="T277" s="99">
        <v>0.86527844979182356</v>
      </c>
      <c r="U277" s="99">
        <v>0.79803387394448577</v>
      </c>
      <c r="V277" s="99">
        <v>0.78248879754168854</v>
      </c>
      <c r="W277" s="99">
        <v>0.83396916301064605</v>
      </c>
      <c r="DA277" s="63" t="s">
        <v>3147</v>
      </c>
    </row>
    <row r="278" spans="1:105" ht="12" customHeight="1" x14ac:dyDescent="0.25">
      <c r="A278" s="100" t="s">
        <v>217</v>
      </c>
      <c r="B278" s="102">
        <v>1.0136389425455907</v>
      </c>
      <c r="C278" s="102">
        <v>0.83641685809499189</v>
      </c>
      <c r="D278" s="102">
        <v>0.31551654330487194</v>
      </c>
      <c r="E278" s="102">
        <v>0.51667126051775492</v>
      </c>
      <c r="F278" s="102">
        <v>0.38888487130578786</v>
      </c>
      <c r="G278" s="102">
        <v>0.86108943506197289</v>
      </c>
      <c r="H278" s="102">
        <v>0.97266498537136992</v>
      </c>
      <c r="I278" s="102">
        <v>0.92911292931924128</v>
      </c>
      <c r="J278" s="102">
        <v>0.92134876747120109</v>
      </c>
      <c r="K278" s="102">
        <v>1.1132636801430897</v>
      </c>
      <c r="L278" s="102">
        <v>1.010337988870371</v>
      </c>
      <c r="M278" s="102">
        <v>0.91668114233059994</v>
      </c>
      <c r="N278" s="102">
        <v>0.7305424463396919</v>
      </c>
      <c r="O278" s="102">
        <v>0.87665234040413809</v>
      </c>
      <c r="P278" s="102">
        <v>0.78370613526796484</v>
      </c>
      <c r="Q278" s="102">
        <v>0.79315090712413705</v>
      </c>
      <c r="R278" s="102">
        <v>0.8269711811268865</v>
      </c>
      <c r="S278" s="102">
        <v>0.95114465533420312</v>
      </c>
      <c r="T278" s="102">
        <v>0.86527844979182356</v>
      </c>
      <c r="U278" s="102">
        <v>0.79803387394448577</v>
      </c>
      <c r="V278" s="102">
        <v>0.78248879754168854</v>
      </c>
      <c r="W278" s="102">
        <v>0.83396916301064605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4.6592427551120752E-2</v>
      </c>
      <c r="C284" s="123">
        <v>4.058029632208985E-2</v>
      </c>
      <c r="D284" s="123">
        <v>3.6876767024287965E-2</v>
      </c>
      <c r="E284" s="123">
        <v>3.7385577434974962E-2</v>
      </c>
      <c r="F284" s="123">
        <v>3.6966458042337794E-2</v>
      </c>
      <c r="G284" s="123">
        <v>4.1415472238711372E-2</v>
      </c>
      <c r="H284" s="123">
        <v>5.160295134190393E-2</v>
      </c>
      <c r="I284" s="123">
        <v>4.8994337830969514E-2</v>
      </c>
      <c r="J284" s="123">
        <v>4.6132151679803376E-2</v>
      </c>
      <c r="K284" s="123">
        <v>5.0997254133606312E-2</v>
      </c>
      <c r="L284" s="123">
        <v>4.800885682615888E-2</v>
      </c>
      <c r="M284" s="123">
        <v>4.370037312908269E-2</v>
      </c>
      <c r="N284" s="123">
        <v>4.6319345233848321E-2</v>
      </c>
      <c r="O284" s="123">
        <v>5.2711781796124298E-2</v>
      </c>
      <c r="P284" s="123">
        <v>4.9527972941771602E-2</v>
      </c>
      <c r="Q284" s="123">
        <v>5.456860419746716E-2</v>
      </c>
      <c r="R284" s="123">
        <v>8.1483334125432252E-2</v>
      </c>
      <c r="S284" s="123">
        <v>7.9410834095367019E-2</v>
      </c>
      <c r="T284" s="123">
        <v>8.2503012274258103E-2</v>
      </c>
      <c r="U284" s="123">
        <v>9.1168419070325232E-2</v>
      </c>
      <c r="V284" s="123">
        <v>8.3966102548841154E-2</v>
      </c>
      <c r="W284" s="123">
        <v>8.2733131469392568E-2</v>
      </c>
      <c r="DA284" s="130" t="s">
        <v>3154</v>
      </c>
    </row>
    <row r="285" spans="1:105" ht="12" customHeight="1" x14ac:dyDescent="0.25">
      <c r="A285" s="97" t="s">
        <v>175</v>
      </c>
      <c r="B285" s="99">
        <v>1.9650507593800601</v>
      </c>
      <c r="C285" s="99">
        <v>1.7241082180560028</v>
      </c>
      <c r="D285" s="99">
        <v>1.6073437569931102</v>
      </c>
      <c r="E285" s="99">
        <v>1.6620864298380984</v>
      </c>
      <c r="F285" s="99">
        <v>1.6771340210505856</v>
      </c>
      <c r="G285" s="99">
        <v>1.8715917480492184</v>
      </c>
      <c r="H285" s="99">
        <v>2.3119724253583898</v>
      </c>
      <c r="I285" s="99">
        <v>2.1881641282344897</v>
      </c>
      <c r="J285" s="99">
        <v>2.075739152135903</v>
      </c>
      <c r="K285" s="99">
        <v>2.3305302029730246</v>
      </c>
      <c r="L285" s="99">
        <v>2.1604819541490539</v>
      </c>
      <c r="M285" s="99">
        <v>1.9254312874927613</v>
      </c>
      <c r="N285" s="99">
        <v>1.9420226126630633</v>
      </c>
      <c r="O285" s="99">
        <v>2.1670014867238505</v>
      </c>
      <c r="P285" s="99">
        <v>1.9043356273438077</v>
      </c>
      <c r="Q285" s="99">
        <v>1.9085323511908139</v>
      </c>
      <c r="R285" s="99">
        <v>2.4105933074245884</v>
      </c>
      <c r="S285" s="99">
        <v>2.1883650439313254</v>
      </c>
      <c r="T285" s="99">
        <v>2.2205938941441032</v>
      </c>
      <c r="U285" s="99">
        <v>2.5202218982515769</v>
      </c>
      <c r="V285" s="99">
        <v>2.5155646334152193</v>
      </c>
      <c r="W285" s="99">
        <v>2.6563091522941877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0.50108561368979332</v>
      </c>
      <c r="D290" s="117">
        <f t="shared" si="129"/>
        <v>2.0211181487430654</v>
      </c>
      <c r="E290" s="117">
        <f t="shared" si="129"/>
        <v>4.1066939591894593</v>
      </c>
      <c r="F290" s="117">
        <f t="shared" si="129"/>
        <v>10.466529399801953</v>
      </c>
      <c r="G290" s="117">
        <f t="shared" si="129"/>
        <v>12.351372706865098</v>
      </c>
      <c r="H290" s="117">
        <f t="shared" si="129"/>
        <v>18.966696323023513</v>
      </c>
      <c r="I290" s="117">
        <f t="shared" si="129"/>
        <v>18.82777681803455</v>
      </c>
      <c r="J290" s="117">
        <f t="shared" si="129"/>
        <v>18.728957789308453</v>
      </c>
      <c r="K290" s="117">
        <f t="shared" si="129"/>
        <v>19.710308690732631</v>
      </c>
      <c r="L290" s="117">
        <f t="shared" si="129"/>
        <v>9.1018364430361363</v>
      </c>
      <c r="M290" s="117">
        <f t="shared" si="129"/>
        <v>8.2699567541233545</v>
      </c>
      <c r="N290" s="117">
        <f t="shared" si="129"/>
        <v>4.1026382817627383</v>
      </c>
      <c r="O290" s="117">
        <f t="shared" si="129"/>
        <v>9.1915550612207593</v>
      </c>
      <c r="P290" s="117">
        <f t="shared" si="129"/>
        <v>14.566099360683957</v>
      </c>
      <c r="Q290" s="117">
        <f t="shared" si="129"/>
        <v>23.723317519804162</v>
      </c>
      <c r="R290" s="117">
        <f t="shared" ref="R290:V290" si="130">R291+R294+R296+R305</f>
        <v>12.87829310242981</v>
      </c>
      <c r="S290" s="117">
        <f t="shared" si="130"/>
        <v>13.442910636957196</v>
      </c>
      <c r="T290" s="117">
        <f t="shared" si="130"/>
        <v>14.092847908937463</v>
      </c>
      <c r="U290" s="117">
        <f t="shared" si="130"/>
        <v>16.717257597736371</v>
      </c>
      <c r="V290" s="117">
        <f t="shared" si="130"/>
        <v>19.626418866998581</v>
      </c>
      <c r="W290" s="117">
        <f t="shared" ref="W290" si="131">W291+W294+W296+W305</f>
        <v>22.582667773230838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0.38584594667494271</v>
      </c>
      <c r="D291" s="122">
        <f t="shared" si="132"/>
        <v>1.4922292263090835</v>
      </c>
      <c r="E291" s="122">
        <f t="shared" si="132"/>
        <v>3.127866431539033</v>
      </c>
      <c r="F291" s="122">
        <f t="shared" si="132"/>
        <v>7.8395617153938808</v>
      </c>
      <c r="G291" s="122">
        <f t="shared" si="132"/>
        <v>9.6032015225373435</v>
      </c>
      <c r="H291" s="122">
        <f t="shared" si="132"/>
        <v>15.221841334800986</v>
      </c>
      <c r="I291" s="122">
        <f t="shared" si="132"/>
        <v>15.240672176348761</v>
      </c>
      <c r="J291" s="122">
        <f t="shared" si="132"/>
        <v>14.95397850471022</v>
      </c>
      <c r="K291" s="122">
        <f t="shared" si="132"/>
        <v>15.102966846484078</v>
      </c>
      <c r="L291" s="122">
        <f t="shared" si="132"/>
        <v>6.8062609095160909</v>
      </c>
      <c r="M291" s="122">
        <f t="shared" si="132"/>
        <v>6.5447787772620156</v>
      </c>
      <c r="N291" s="122">
        <f t="shared" si="132"/>
        <v>3.0320823547358757</v>
      </c>
      <c r="O291" s="122">
        <f t="shared" si="132"/>
        <v>6.2943677467087129</v>
      </c>
      <c r="P291" s="122">
        <f t="shared" si="132"/>
        <v>9.7607379226579543</v>
      </c>
      <c r="Q291" s="122">
        <f t="shared" si="132"/>
        <v>17.518944665031533</v>
      </c>
      <c r="R291" s="122">
        <f t="shared" ref="R291:V291" si="133">SUM(R292:R293)</f>
        <v>8.8285570866738325</v>
      </c>
      <c r="S291" s="122">
        <f t="shared" si="133"/>
        <v>9.0483153662011127</v>
      </c>
      <c r="T291" s="122">
        <f t="shared" si="133"/>
        <v>9.2414565636371613</v>
      </c>
      <c r="U291" s="122">
        <f t="shared" si="133"/>
        <v>11.003424345972279</v>
      </c>
      <c r="V291" s="122">
        <f t="shared" si="133"/>
        <v>12.753083817265303</v>
      </c>
      <c r="W291" s="122">
        <f t="shared" ref="W291" si="134">SUM(W292:W293)</f>
        <v>14.709420937753478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0.38096967787403652</v>
      </c>
      <c r="D292" s="98">
        <v>1.472503229731335</v>
      </c>
      <c r="E292" s="98">
        <v>3.0882520096529045</v>
      </c>
      <c r="F292" s="98">
        <v>7.7322522302408299</v>
      </c>
      <c r="G292" s="98">
        <v>9.4716235419223498</v>
      </c>
      <c r="H292" s="98">
        <v>15.015509706888942</v>
      </c>
      <c r="I292" s="98">
        <v>15.044005909927888</v>
      </c>
      <c r="J292" s="98">
        <v>14.757683831954264</v>
      </c>
      <c r="K292" s="98">
        <v>14.892175263627724</v>
      </c>
      <c r="L292" s="98">
        <v>6.7151787036808042</v>
      </c>
      <c r="M292" s="98">
        <v>6.455809147514235</v>
      </c>
      <c r="N292" s="98">
        <v>2.9945038473241827</v>
      </c>
      <c r="O292" s="98">
        <v>6.2063625217850165</v>
      </c>
      <c r="P292" s="98">
        <v>9.6159511455208975</v>
      </c>
      <c r="Q292" s="98">
        <v>17.266976785920235</v>
      </c>
      <c r="R292" s="98">
        <v>8.7005218149296102</v>
      </c>
      <c r="S292" s="98">
        <v>8.9161234676531986</v>
      </c>
      <c r="T292" s="98">
        <v>9.1058463261886864</v>
      </c>
      <c r="U292" s="98">
        <v>10.84133824816686</v>
      </c>
      <c r="V292" s="98">
        <v>12.564484200761896</v>
      </c>
      <c r="W292" s="98">
        <v>14.491169846598591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4.8762688009061882E-3</v>
      </c>
      <c r="D293" s="98">
        <v>1.9725996577748619E-2</v>
      </c>
      <c r="E293" s="98">
        <v>3.9614421886128515E-2</v>
      </c>
      <c r="F293" s="98">
        <v>0.10730948515305073</v>
      </c>
      <c r="G293" s="98">
        <v>0.13157798061499432</v>
      </c>
      <c r="H293" s="98">
        <v>0.20633162791204523</v>
      </c>
      <c r="I293" s="98">
        <v>0.1966662664208732</v>
      </c>
      <c r="J293" s="98">
        <v>0.19629467275595577</v>
      </c>
      <c r="K293" s="98">
        <v>0.21079158285635449</v>
      </c>
      <c r="L293" s="98">
        <v>9.1082205835286825E-2</v>
      </c>
      <c r="M293" s="98">
        <v>8.8969629747780471E-2</v>
      </c>
      <c r="N293" s="98">
        <v>3.7578507411693086E-2</v>
      </c>
      <c r="O293" s="98">
        <v>8.8005224923696862E-2</v>
      </c>
      <c r="P293" s="98">
        <v>0.14478677713705718</v>
      </c>
      <c r="Q293" s="98">
        <v>0.25196787911129781</v>
      </c>
      <c r="R293" s="98">
        <v>0.12803527174422169</v>
      </c>
      <c r="S293" s="98">
        <v>0.1321918985479133</v>
      </c>
      <c r="T293" s="98">
        <v>0.13561023744847434</v>
      </c>
      <c r="U293" s="98">
        <v>0.16208609780541997</v>
      </c>
      <c r="V293" s="98">
        <v>0.18859961650340595</v>
      </c>
      <c r="W293" s="98">
        <v>0.21825109115488595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8.3259391014483281E-3</v>
      </c>
      <c r="D294" s="122">
        <f t="shared" si="135"/>
        <v>2.118741688435857E-2</v>
      </c>
      <c r="E294" s="122">
        <f t="shared" si="135"/>
        <v>9.561870437800557E-2</v>
      </c>
      <c r="F294" s="122">
        <f t="shared" si="135"/>
        <v>0.11133944715301201</v>
      </c>
      <c r="G294" s="122">
        <f t="shared" si="135"/>
        <v>0.26933959926375722</v>
      </c>
      <c r="H294" s="122">
        <f t="shared" si="135"/>
        <v>0.43213810383181717</v>
      </c>
      <c r="I294" s="122">
        <f t="shared" si="135"/>
        <v>0.27417916885626237</v>
      </c>
      <c r="J294" s="122">
        <f t="shared" si="135"/>
        <v>6.3266934150348952E-2</v>
      </c>
      <c r="K294" s="122">
        <f t="shared" si="135"/>
        <v>0.31497726576543811</v>
      </c>
      <c r="L294" s="122">
        <f t="shared" si="135"/>
        <v>0.2257854183810237</v>
      </c>
      <c r="M294" s="122">
        <f t="shared" si="135"/>
        <v>0.16335601332527785</v>
      </c>
      <c r="N294" s="122">
        <f t="shared" si="135"/>
        <v>0.2346724551515291</v>
      </c>
      <c r="O294" s="122">
        <f t="shared" si="135"/>
        <v>0.19719714989005979</v>
      </c>
      <c r="P294" s="122">
        <f t="shared" si="135"/>
        <v>0.25754742016600746</v>
      </c>
      <c r="Q294" s="122">
        <f t="shared" si="135"/>
        <v>0.49381277926558348</v>
      </c>
      <c r="R294" s="122">
        <f t="shared" si="135"/>
        <v>0.44245285673695728</v>
      </c>
      <c r="S294" s="122">
        <f t="shared" si="135"/>
        <v>0.65847545643319616</v>
      </c>
      <c r="T294" s="122">
        <f t="shared" si="135"/>
        <v>0.46580832940099837</v>
      </c>
      <c r="U294" s="122">
        <f t="shared" si="135"/>
        <v>0.58549516230217147</v>
      </c>
      <c r="V294" s="122">
        <f t="shared" si="135"/>
        <v>0.81059688378528849</v>
      </c>
      <c r="W294" s="122">
        <f t="shared" si="135"/>
        <v>0.73403166520740071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8.3259391014483281E-3</v>
      </c>
      <c r="D295" s="98">
        <v>2.118741688435857E-2</v>
      </c>
      <c r="E295" s="98">
        <v>9.561870437800557E-2</v>
      </c>
      <c r="F295" s="98">
        <v>0.11133944715301201</v>
      </c>
      <c r="G295" s="98">
        <v>0.26933959926375722</v>
      </c>
      <c r="H295" s="98">
        <v>0.43213810383181717</v>
      </c>
      <c r="I295" s="98">
        <v>0.27417916885626237</v>
      </c>
      <c r="J295" s="98">
        <v>6.3266934150348952E-2</v>
      </c>
      <c r="K295" s="98">
        <v>0.31497726576543811</v>
      </c>
      <c r="L295" s="98">
        <v>0.2257854183810237</v>
      </c>
      <c r="M295" s="98">
        <v>0.16335601332527785</v>
      </c>
      <c r="N295" s="98">
        <v>0.2346724551515291</v>
      </c>
      <c r="O295" s="98">
        <v>0.19719714989005979</v>
      </c>
      <c r="P295" s="98">
        <v>0.25754742016600746</v>
      </c>
      <c r="Q295" s="98">
        <v>0.49381277926558348</v>
      </c>
      <c r="R295" s="98">
        <v>0.44245285673695728</v>
      </c>
      <c r="S295" s="98">
        <v>0.65847545643319616</v>
      </c>
      <c r="T295" s="98">
        <v>0.46580832940099837</v>
      </c>
      <c r="U295" s="98">
        <v>0.58549516230217147</v>
      </c>
      <c r="V295" s="98">
        <v>0.81059688378528849</v>
      </c>
      <c r="W295" s="98">
        <v>0.73403166520740071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7.2808199221736786E-2</v>
      </c>
      <c r="D296" s="122">
        <v>0.33942450694140813</v>
      </c>
      <c r="E296" s="122">
        <v>0.58775892981267142</v>
      </c>
      <c r="F296" s="122">
        <v>1.6816976166112236</v>
      </c>
      <c r="G296" s="122">
        <v>1.6392029099975571</v>
      </c>
      <c r="H296" s="122">
        <v>2.1854728232841021</v>
      </c>
      <c r="I296" s="122">
        <v>2.1328463328581049</v>
      </c>
      <c r="J296" s="122">
        <v>2.4522130085464964</v>
      </c>
      <c r="K296" s="122">
        <v>2.9361188448076554</v>
      </c>
      <c r="L296" s="122">
        <v>1.4197674528326027</v>
      </c>
      <c r="M296" s="122">
        <v>1.0932884706456543</v>
      </c>
      <c r="N296" s="122">
        <v>0.57051907230653531</v>
      </c>
      <c r="O296" s="122">
        <v>1.8316492566140345</v>
      </c>
      <c r="P296" s="122">
        <v>3.0410843912114842</v>
      </c>
      <c r="Q296" s="122">
        <v>3.755432031849872</v>
      </c>
      <c r="R296" s="122">
        <v>2.3805473447378773</v>
      </c>
      <c r="S296" s="122">
        <v>2.4974393263282768</v>
      </c>
      <c r="T296" s="122">
        <v>2.8783676343826148</v>
      </c>
      <c r="U296" s="122">
        <v>3.3853413741069209</v>
      </c>
      <c r="V296" s="122">
        <v>3.8150323640759716</v>
      </c>
      <c r="W296" s="122">
        <v>4.6919254137769553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2.1479651624281234E-3</v>
      </c>
      <c r="D297" s="98">
        <v>2.106419308056267E-2</v>
      </c>
      <c r="E297" s="98">
        <v>4.9168404814541621E-2</v>
      </c>
      <c r="F297" s="98">
        <v>0.13772822150792283</v>
      </c>
      <c r="G297" s="98">
        <v>0.15374593366265649</v>
      </c>
      <c r="H297" s="98">
        <v>0.22617756063585809</v>
      </c>
      <c r="I297" s="98">
        <v>0.2005433881921912</v>
      </c>
      <c r="J297" s="98">
        <v>0.17271000687020505</v>
      </c>
      <c r="K297" s="98">
        <v>0.15227678775860545</v>
      </c>
      <c r="L297" s="98">
        <v>4.7710418088551199E-2</v>
      </c>
      <c r="M297" s="98">
        <v>2.9113535859641344E-2</v>
      </c>
      <c r="N297" s="98">
        <v>1.7830714515956414E-2</v>
      </c>
      <c r="O297" s="98">
        <v>6.9748593022972538E-2</v>
      </c>
      <c r="P297" s="98">
        <v>0.10047570508244538</v>
      </c>
      <c r="Q297" s="98">
        <v>0.19817039740438477</v>
      </c>
      <c r="R297" s="98">
        <v>0.13491189069371953</v>
      </c>
      <c r="S297" s="98">
        <v>0.22187609380675927</v>
      </c>
      <c r="T297" s="98">
        <v>0.20932696243650301</v>
      </c>
      <c r="U297" s="98">
        <v>0.14631284132154893</v>
      </c>
      <c r="V297" s="98">
        <v>0.12744124820088634</v>
      </c>
      <c r="W297" s="98">
        <v>0.11909944728995457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7.1030942220862533E-5</v>
      </c>
      <c r="E298" s="98">
        <v>3.8568292880119203E-4</v>
      </c>
      <c r="F298" s="98">
        <v>6.8071872587303428E-4</v>
      </c>
      <c r="G298" s="98">
        <v>1.2725127440582375E-3</v>
      </c>
      <c r="H298" s="98">
        <v>2.5609546698222075E-3</v>
      </c>
      <c r="I298" s="98">
        <v>2.4552087128807752E-3</v>
      </c>
      <c r="J298" s="98">
        <v>2.4042508795852806E-3</v>
      </c>
      <c r="K298" s="98">
        <v>2.5898686316575548E-3</v>
      </c>
      <c r="L298" s="98">
        <v>4.7416362692271469E-4</v>
      </c>
      <c r="M298" s="98">
        <v>2.218067668794895E-4</v>
      </c>
      <c r="N298" s="98">
        <v>3.1553267692840091E-4</v>
      </c>
      <c r="O298" s="98">
        <v>8.0783667214567997E-4</v>
      </c>
      <c r="P298" s="98">
        <v>1.0655929864517637E-4</v>
      </c>
      <c r="Q298" s="98">
        <v>4.8094142077705678E-3</v>
      </c>
      <c r="R298" s="98">
        <v>0</v>
      </c>
      <c r="S298" s="98">
        <v>5.9513984151937016E-3</v>
      </c>
      <c r="T298" s="98">
        <v>6.1069171336921371E-3</v>
      </c>
      <c r="U298" s="98">
        <v>2.8833539374030709E-3</v>
      </c>
      <c r="V298" s="98">
        <v>3.2865894456272134E-3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1.0502167904030176E-5</v>
      </c>
      <c r="E299" s="101">
        <v>8.9130135915815409E-5</v>
      </c>
      <c r="F299" s="101">
        <v>1.2245283507498507E-4</v>
      </c>
      <c r="G299" s="101">
        <v>4.2546071517325835E-4</v>
      </c>
      <c r="H299" s="101">
        <v>7.9221936907545871E-4</v>
      </c>
      <c r="I299" s="101">
        <v>7.567946573641337E-4</v>
      </c>
      <c r="J299" s="101">
        <v>7.1725801650041195E-4</v>
      </c>
      <c r="K299" s="101">
        <v>7.8678319871119853E-4</v>
      </c>
      <c r="L299" s="101">
        <v>1.4166663523935744E-4</v>
      </c>
      <c r="M299" s="101">
        <v>6.3264330469398289E-5</v>
      </c>
      <c r="N299" s="101">
        <v>7.4532861427101103E-5</v>
      </c>
      <c r="O299" s="101">
        <v>2.0401355308868202E-4</v>
      </c>
      <c r="P299" s="101">
        <v>2.50017503632925E-5</v>
      </c>
      <c r="Q299" s="101">
        <v>1.0691132060432602E-3</v>
      </c>
      <c r="R299" s="101">
        <v>0</v>
      </c>
      <c r="S299" s="101">
        <v>1.5196417876323146E-3</v>
      </c>
      <c r="T299" s="101">
        <v>1.4967916367899384E-3</v>
      </c>
      <c r="U299" s="101">
        <v>6.698091332296729E-4</v>
      </c>
      <c r="V299" s="101">
        <v>7.4812622893768261E-4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6.052877431683236E-5</v>
      </c>
      <c r="E300" s="104">
        <v>2.9655279288537661E-4</v>
      </c>
      <c r="F300" s="104">
        <v>5.5826589079804921E-4</v>
      </c>
      <c r="G300" s="104">
        <v>8.470520288849792E-4</v>
      </c>
      <c r="H300" s="104">
        <v>1.7687353007467487E-3</v>
      </c>
      <c r="I300" s="104">
        <v>1.6984140555166415E-3</v>
      </c>
      <c r="J300" s="104">
        <v>1.6869928630848688E-3</v>
      </c>
      <c r="K300" s="104">
        <v>1.8030854329463563E-3</v>
      </c>
      <c r="L300" s="104">
        <v>3.3249699168335728E-4</v>
      </c>
      <c r="M300" s="104">
        <v>1.5854243641009121E-4</v>
      </c>
      <c r="N300" s="104">
        <v>2.4099981550129983E-4</v>
      </c>
      <c r="O300" s="104">
        <v>6.0382311905699795E-4</v>
      </c>
      <c r="P300" s="104">
        <v>8.1557548281883875E-5</v>
      </c>
      <c r="Q300" s="104">
        <v>3.7403010017273077E-3</v>
      </c>
      <c r="R300" s="104">
        <v>0</v>
      </c>
      <c r="S300" s="104">
        <v>4.4317566275613868E-3</v>
      </c>
      <c r="T300" s="104">
        <v>4.6101254969021987E-3</v>
      </c>
      <c r="U300" s="104">
        <v>2.213544804173398E-3</v>
      </c>
      <c r="V300" s="104">
        <v>2.5384632166895308E-3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2.8329407092113654E-2</v>
      </c>
      <c r="D301" s="101">
        <v>0.16687937964666441</v>
      </c>
      <c r="E301" s="101">
        <v>0.21824943849003356</v>
      </c>
      <c r="F301" s="101">
        <v>0.86013227778294343</v>
      </c>
      <c r="G301" s="101">
        <v>0.6781477681652347</v>
      </c>
      <c r="H301" s="101">
        <v>0.82285044187359846</v>
      </c>
      <c r="I301" s="101">
        <v>9.1899890497825779E-2</v>
      </c>
      <c r="J301" s="101">
        <v>0.2641778826204973</v>
      </c>
      <c r="K301" s="101">
        <v>1.1603570992135219</v>
      </c>
      <c r="L301" s="101">
        <v>0.50699191921523346</v>
      </c>
      <c r="M301" s="101">
        <v>0.48261525180920323</v>
      </c>
      <c r="N301" s="101">
        <v>0.23966787497085934</v>
      </c>
      <c r="O301" s="101">
        <v>0.75042080034772296</v>
      </c>
      <c r="P301" s="101">
        <v>0.9669329527254632</v>
      </c>
      <c r="Q301" s="101">
        <v>0.42004020305336537</v>
      </c>
      <c r="R301" s="101">
        <v>0.52775739157014034</v>
      </c>
      <c r="S301" s="101">
        <v>0.61221529381320494</v>
      </c>
      <c r="T301" s="101">
        <v>0.38097468641042459</v>
      </c>
      <c r="U301" s="101">
        <v>1.0443276577654794</v>
      </c>
      <c r="V301" s="101">
        <v>1.0301051482373005</v>
      </c>
      <c r="W301" s="101">
        <v>1.9947381165304516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4.2330826967195014E-2</v>
      </c>
      <c r="D302" s="104">
        <v>0.15140990327196019</v>
      </c>
      <c r="E302" s="104">
        <v>0.31995540357929503</v>
      </c>
      <c r="F302" s="104">
        <v>0.68315639859448429</v>
      </c>
      <c r="G302" s="104">
        <v>0.80603669542560774</v>
      </c>
      <c r="H302" s="104">
        <v>1.1338838661048236</v>
      </c>
      <c r="I302" s="104">
        <v>1.837947845455207</v>
      </c>
      <c r="J302" s="104">
        <v>2.0129208681762085</v>
      </c>
      <c r="K302" s="104">
        <v>1.6208950892038707</v>
      </c>
      <c r="L302" s="104">
        <v>0.86459095190189528</v>
      </c>
      <c r="M302" s="104">
        <v>0.58133787620993016</v>
      </c>
      <c r="N302" s="104">
        <v>0.31270495014279115</v>
      </c>
      <c r="O302" s="104">
        <v>1.0106720265711935</v>
      </c>
      <c r="P302" s="104">
        <v>1.9735691741049302</v>
      </c>
      <c r="Q302" s="104">
        <v>3.1324120171843512</v>
      </c>
      <c r="R302" s="104">
        <v>1.7178780624740173</v>
      </c>
      <c r="S302" s="104">
        <v>1.657396540293119</v>
      </c>
      <c r="T302" s="104">
        <v>2.2819590684019952</v>
      </c>
      <c r="U302" s="104">
        <v>2.1918175210824895</v>
      </c>
      <c r="V302" s="104">
        <v>2.6541993781921578</v>
      </c>
      <c r="W302" s="104">
        <v>2.5780878499565487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1.2162287267848721E-2</v>
      </c>
      <c r="D303" s="98">
        <v>4.4393868101037376E-2</v>
      </c>
      <c r="E303" s="98">
        <v>9.0883661585011988E-2</v>
      </c>
      <c r="F303" s="98">
        <v>0.19745581190469613</v>
      </c>
      <c r="G303" s="98">
        <v>0.25975335848859565</v>
      </c>
      <c r="H303" s="98">
        <v>0.33246228822808155</v>
      </c>
      <c r="I303" s="98">
        <v>0.54360440255805054</v>
      </c>
      <c r="J303" s="98">
        <v>0.58433436976766784</v>
      </c>
      <c r="K303" s="98">
        <v>0.47270774709399915</v>
      </c>
      <c r="L303" s="98">
        <v>0.25286344918865572</v>
      </c>
      <c r="M303" s="98">
        <v>0.16559054816614838</v>
      </c>
      <c r="N303" s="98">
        <v>7.4691680777950062E-2</v>
      </c>
      <c r="O303" s="98">
        <v>0.25715504113996163</v>
      </c>
      <c r="P303" s="98">
        <v>0.48319324142047787</v>
      </c>
      <c r="Q303" s="98">
        <v>0.72050586026968066</v>
      </c>
      <c r="R303" s="98">
        <v>0.45059395370547473</v>
      </c>
      <c r="S303" s="98">
        <v>0.4408851602599847</v>
      </c>
      <c r="T303" s="98">
        <v>0.58462961158804905</v>
      </c>
      <c r="U303" s="98">
        <v>0.53645565047141441</v>
      </c>
      <c r="V303" s="98">
        <v>0.63391579410756616</v>
      </c>
      <c r="W303" s="98">
        <v>0.62733574940210046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3.0168539699346294E-2</v>
      </c>
      <c r="D304" s="98">
        <v>0.10701603517092283</v>
      </c>
      <c r="E304" s="98">
        <v>0.22907174199428304</v>
      </c>
      <c r="F304" s="98">
        <v>0.48570058668978816</v>
      </c>
      <c r="G304" s="98">
        <v>0.54628333693701214</v>
      </c>
      <c r="H304" s="98">
        <v>0.80142157787674206</v>
      </c>
      <c r="I304" s="98">
        <v>1.2943434428971563</v>
      </c>
      <c r="J304" s="98">
        <v>1.4285864984085406</v>
      </c>
      <c r="K304" s="98">
        <v>1.1481873421098716</v>
      </c>
      <c r="L304" s="98">
        <v>0.6117275027132395</v>
      </c>
      <c r="M304" s="98">
        <v>0.41574732804378178</v>
      </c>
      <c r="N304" s="98">
        <v>0.23801326936484107</v>
      </c>
      <c r="O304" s="98">
        <v>0.75351698543123191</v>
      </c>
      <c r="P304" s="98">
        <v>1.4903759326844523</v>
      </c>
      <c r="Q304" s="98">
        <v>2.4119061569146707</v>
      </c>
      <c r="R304" s="98">
        <v>1.2672841087685427</v>
      </c>
      <c r="S304" s="98">
        <v>1.2165113800331342</v>
      </c>
      <c r="T304" s="98">
        <v>1.6973294568139463</v>
      </c>
      <c r="U304" s="98">
        <v>1.6553618706110749</v>
      </c>
      <c r="V304" s="98">
        <v>2.0202835840845919</v>
      </c>
      <c r="W304" s="98">
        <v>1.9507521005544484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3.4105528691665492E-2</v>
      </c>
      <c r="D305" s="122">
        <v>0.1682769986082151</v>
      </c>
      <c r="E305" s="122">
        <v>0.29544989345974965</v>
      </c>
      <c r="F305" s="122">
        <v>0.83393062064383672</v>
      </c>
      <c r="G305" s="122">
        <v>0.83962867506644023</v>
      </c>
      <c r="H305" s="122">
        <v>1.1272440611066035</v>
      </c>
      <c r="I305" s="122">
        <v>1.1800791399714226</v>
      </c>
      <c r="J305" s="122">
        <v>1.2594993419013907</v>
      </c>
      <c r="K305" s="122">
        <v>1.3562457336754574</v>
      </c>
      <c r="L305" s="122">
        <v>0.65002266230641947</v>
      </c>
      <c r="M305" s="122">
        <v>0.46853349289040663</v>
      </c>
      <c r="N305" s="122">
        <v>0.26536439956879804</v>
      </c>
      <c r="O305" s="122">
        <v>0.86834090800795238</v>
      </c>
      <c r="P305" s="122">
        <v>1.5067296266485108</v>
      </c>
      <c r="Q305" s="122">
        <v>1.955128043657175</v>
      </c>
      <c r="R305" s="122">
        <v>1.2267358142811411</v>
      </c>
      <c r="S305" s="122">
        <v>1.2386804879946103</v>
      </c>
      <c r="T305" s="122">
        <v>1.5072153815166889</v>
      </c>
      <c r="U305" s="122">
        <v>1.7429967153549992</v>
      </c>
      <c r="V305" s="122">
        <v>2.2477058018720193</v>
      </c>
      <c r="W305" s="122">
        <v>2.4472897564930052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2.4385505422190847E-4</v>
      </c>
      <c r="D306" s="98">
        <v>2.3473402722970979E-3</v>
      </c>
      <c r="E306" s="98">
        <v>4.9976393838628086E-3</v>
      </c>
      <c r="F306" s="98">
        <v>1.2626931417497963E-2</v>
      </c>
      <c r="G306" s="98">
        <v>1.4207102897183462E-2</v>
      </c>
      <c r="H306" s="98">
        <v>2.055730572685241E-2</v>
      </c>
      <c r="I306" s="98">
        <v>1.7551875148621266E-2</v>
      </c>
      <c r="J306" s="98">
        <v>1.4084755493555935E-2</v>
      </c>
      <c r="K306" s="98">
        <v>1.2903225086286827E-2</v>
      </c>
      <c r="L306" s="98">
        <v>5.5333320423218276E-3</v>
      </c>
      <c r="M306" s="98">
        <v>3.4534720520041657E-3</v>
      </c>
      <c r="N306" s="98">
        <v>2.4120280348822283E-3</v>
      </c>
      <c r="O306" s="98">
        <v>9.5544498307186289E-3</v>
      </c>
      <c r="P306" s="98">
        <v>2.3217948471656289E-2</v>
      </c>
      <c r="Q306" s="98">
        <v>4.0910316206607684E-2</v>
      </c>
      <c r="R306" s="98">
        <v>4.9425608810356833E-2</v>
      </c>
      <c r="S306" s="98">
        <v>3.4221949088664952E-2</v>
      </c>
      <c r="T306" s="98">
        <v>3.7967954844398917E-2</v>
      </c>
      <c r="U306" s="98">
        <v>3.7187949058707349E-2</v>
      </c>
      <c r="V306" s="98">
        <v>2.8573753856756229E-2</v>
      </c>
      <c r="W306" s="98">
        <v>3.199741434894008E-2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3.3861673637443586E-2</v>
      </c>
      <c r="D307" s="33">
        <v>0.165929658335918</v>
      </c>
      <c r="E307" s="33">
        <v>0.29045225407588682</v>
      </c>
      <c r="F307" s="33">
        <v>0.82130368922633878</v>
      </c>
      <c r="G307" s="33">
        <v>0.82542157216925682</v>
      </c>
      <c r="H307" s="33">
        <v>1.106686755379751</v>
      </c>
      <c r="I307" s="33">
        <v>1.1625272648228013</v>
      </c>
      <c r="J307" s="33">
        <v>1.2454145864078348</v>
      </c>
      <c r="K307" s="33">
        <v>1.3433425085891706</v>
      </c>
      <c r="L307" s="33">
        <v>0.6444893302640976</v>
      </c>
      <c r="M307" s="33">
        <v>0.46508002083840244</v>
      </c>
      <c r="N307" s="33">
        <v>0.26295237153391582</v>
      </c>
      <c r="O307" s="33">
        <v>0.85878645817723376</v>
      </c>
      <c r="P307" s="33">
        <v>1.4835116781768545</v>
      </c>
      <c r="Q307" s="33">
        <v>1.9142177274505672</v>
      </c>
      <c r="R307" s="33">
        <v>1.1773102054707842</v>
      </c>
      <c r="S307" s="33">
        <v>1.2044585389059452</v>
      </c>
      <c r="T307" s="33">
        <v>1.4692474266722899</v>
      </c>
      <c r="U307" s="33">
        <v>1.705808766296292</v>
      </c>
      <c r="V307" s="33">
        <v>2.219132048015263</v>
      </c>
      <c r="W307" s="33">
        <v>2.4152923421440651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0.314762487221731</v>
      </c>
      <c r="D309" s="117">
        <f t="shared" si="136"/>
        <v>1.2663710433483877</v>
      </c>
      <c r="E309" s="117">
        <f t="shared" si="136"/>
        <v>2.6899140882995556</v>
      </c>
      <c r="F309" s="117">
        <f t="shared" si="136"/>
        <v>6.6867592034532191</v>
      </c>
      <c r="G309" s="117">
        <f t="shared" si="136"/>
        <v>8.2090163532759899</v>
      </c>
      <c r="H309" s="117">
        <f t="shared" si="136"/>
        <v>12.764350254964814</v>
      </c>
      <c r="I309" s="117">
        <f t="shared" si="136"/>
        <v>12.725037912034489</v>
      </c>
      <c r="J309" s="117">
        <f t="shared" si="136"/>
        <v>12.448674945195588</v>
      </c>
      <c r="K309" s="117">
        <f t="shared" si="136"/>
        <v>13.666954756822356</v>
      </c>
      <c r="L309" s="117">
        <f t="shared" si="136"/>
        <v>6.6032730044882673</v>
      </c>
      <c r="M309" s="117">
        <f t="shared" si="136"/>
        <v>5.9408010332509269</v>
      </c>
      <c r="N309" s="117">
        <f t="shared" si="136"/>
        <v>3.3943826347460742</v>
      </c>
      <c r="O309" s="117">
        <f t="shared" si="136"/>
        <v>7.0787008712555988</v>
      </c>
      <c r="P309" s="117">
        <f t="shared" si="136"/>
        <v>11.476845753606279</v>
      </c>
      <c r="Q309" s="117">
        <f t="shared" si="136"/>
        <v>19.306620120793532</v>
      </c>
      <c r="R309" s="117">
        <f t="shared" ref="R309:V309" si="137">R310+R313+R315+R324</f>
        <v>11.102203010563199</v>
      </c>
      <c r="S309" s="117">
        <f t="shared" si="137"/>
        <v>12.270674744532169</v>
      </c>
      <c r="T309" s="117">
        <f t="shared" si="137"/>
        <v>12.466662666095981</v>
      </c>
      <c r="U309" s="117">
        <f t="shared" si="137"/>
        <v>14.915885055450829</v>
      </c>
      <c r="V309" s="117">
        <f t="shared" si="137"/>
        <v>18.069688840098102</v>
      </c>
      <c r="W309" s="117">
        <f t="shared" ref="W309" si="138">W310+W313+W315+W324</f>
        <v>20.211225360857235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0.2149836673644048</v>
      </c>
      <c r="D310" s="122">
        <f t="shared" si="139"/>
        <v>0.84510245821892749</v>
      </c>
      <c r="E310" s="122">
        <f t="shared" si="139"/>
        <v>1.7985260539585743</v>
      </c>
      <c r="F310" s="122">
        <f t="shared" si="139"/>
        <v>4.5801180959297891</v>
      </c>
      <c r="G310" s="122">
        <f t="shared" si="139"/>
        <v>5.6949099790597124</v>
      </c>
      <c r="H310" s="122">
        <f t="shared" si="139"/>
        <v>9.159458002012963</v>
      </c>
      <c r="I310" s="122">
        <f t="shared" si="139"/>
        <v>9.3006848404336715</v>
      </c>
      <c r="J310" s="122">
        <f t="shared" si="139"/>
        <v>9.2601605948669938</v>
      </c>
      <c r="K310" s="122">
        <f t="shared" si="139"/>
        <v>9.4947748963637135</v>
      </c>
      <c r="L310" s="122">
        <f t="shared" si="139"/>
        <v>4.3410455530001322</v>
      </c>
      <c r="M310" s="122">
        <f t="shared" si="139"/>
        <v>4.2530628511391271</v>
      </c>
      <c r="N310" s="122">
        <f t="shared" si="139"/>
        <v>2.0157133225303867</v>
      </c>
      <c r="O310" s="122">
        <f t="shared" si="139"/>
        <v>4.3087962150615162</v>
      </c>
      <c r="P310" s="122">
        <f t="shared" si="139"/>
        <v>6.892632566439385</v>
      </c>
      <c r="Q310" s="122">
        <f t="shared" si="139"/>
        <v>12.686495589665201</v>
      </c>
      <c r="R310" s="122">
        <f t="shared" ref="R310:V310" si="140">SUM(R311:R312)</f>
        <v>6.4850649444838302</v>
      </c>
      <c r="S310" s="122">
        <f t="shared" si="140"/>
        <v>6.7196018980537202</v>
      </c>
      <c r="T310" s="122">
        <f t="shared" si="140"/>
        <v>6.9230177084679658</v>
      </c>
      <c r="U310" s="122">
        <f t="shared" si="140"/>
        <v>8.3030713239660585</v>
      </c>
      <c r="V310" s="122">
        <f t="shared" si="140"/>
        <v>9.6845620890871853</v>
      </c>
      <c r="W310" s="122">
        <f t="shared" ref="W310" si="141">SUM(W311:W312)</f>
        <v>11.22060489644276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0.21010739856349861</v>
      </c>
      <c r="D311" s="98">
        <v>0.82537646164117884</v>
      </c>
      <c r="E311" s="98">
        <v>1.7589116320724458</v>
      </c>
      <c r="F311" s="98">
        <v>4.4728086107767382</v>
      </c>
      <c r="G311" s="98">
        <v>5.5633319984447178</v>
      </c>
      <c r="H311" s="98">
        <v>8.9531263741009184</v>
      </c>
      <c r="I311" s="98">
        <v>9.1040185740127981</v>
      </c>
      <c r="J311" s="98">
        <v>9.063865922111038</v>
      </c>
      <c r="K311" s="98">
        <v>9.2839833135073597</v>
      </c>
      <c r="L311" s="98">
        <v>4.2499633471648455</v>
      </c>
      <c r="M311" s="98">
        <v>4.1640932213913464</v>
      </c>
      <c r="N311" s="98">
        <v>1.9781348151186935</v>
      </c>
      <c r="O311" s="98">
        <v>4.2207909901378198</v>
      </c>
      <c r="P311" s="98">
        <v>6.7478457893023283</v>
      </c>
      <c r="Q311" s="98">
        <v>12.434527710553903</v>
      </c>
      <c r="R311" s="98">
        <v>6.3570296727396087</v>
      </c>
      <c r="S311" s="98">
        <v>6.5874099995058071</v>
      </c>
      <c r="T311" s="98">
        <v>6.7874074710194918</v>
      </c>
      <c r="U311" s="98">
        <v>8.1409852261606392</v>
      </c>
      <c r="V311" s="98">
        <v>9.4959624725837788</v>
      </c>
      <c r="W311" s="98">
        <v>11.002353805287873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4.8762688009061882E-3</v>
      </c>
      <c r="D312" s="98">
        <v>1.9725996577748619E-2</v>
      </c>
      <c r="E312" s="98">
        <v>3.9614421886128515E-2</v>
      </c>
      <c r="F312" s="98">
        <v>0.10730948515305073</v>
      </c>
      <c r="G312" s="98">
        <v>0.13157798061499432</v>
      </c>
      <c r="H312" s="98">
        <v>0.20633162791204523</v>
      </c>
      <c r="I312" s="98">
        <v>0.1966662664208732</v>
      </c>
      <c r="J312" s="98">
        <v>0.19629467275595577</v>
      </c>
      <c r="K312" s="98">
        <v>0.21079158285635449</v>
      </c>
      <c r="L312" s="98">
        <v>9.1082205835286825E-2</v>
      </c>
      <c r="M312" s="98">
        <v>8.8969629747780471E-2</v>
      </c>
      <c r="N312" s="98">
        <v>3.7578507411693086E-2</v>
      </c>
      <c r="O312" s="98">
        <v>8.8005224923696862E-2</v>
      </c>
      <c r="P312" s="98">
        <v>0.14478677713705718</v>
      </c>
      <c r="Q312" s="98">
        <v>0.25196787911129781</v>
      </c>
      <c r="R312" s="98">
        <v>0.12803527174422169</v>
      </c>
      <c r="S312" s="98">
        <v>0.1321918985479133</v>
      </c>
      <c r="T312" s="98">
        <v>0.13561023744847434</v>
      </c>
      <c r="U312" s="98">
        <v>0.16208609780541997</v>
      </c>
      <c r="V312" s="98">
        <v>0.18859961650340595</v>
      </c>
      <c r="W312" s="98">
        <v>0.21825109115488595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1.837920514422035E-2</v>
      </c>
      <c r="D313" s="122">
        <f t="shared" si="142"/>
        <v>4.8270413821672409E-2</v>
      </c>
      <c r="E313" s="122">
        <f t="shared" si="142"/>
        <v>0.22468495564705751</v>
      </c>
      <c r="F313" s="122">
        <f t="shared" si="142"/>
        <v>0.26959966136587948</v>
      </c>
      <c r="G313" s="122">
        <f t="shared" si="142"/>
        <v>0.67165781807119762</v>
      </c>
      <c r="H313" s="122">
        <f t="shared" si="142"/>
        <v>1.1091359861967238</v>
      </c>
      <c r="I313" s="122">
        <f t="shared" si="142"/>
        <v>0.72390819208309953</v>
      </c>
      <c r="J313" s="122">
        <f t="shared" si="142"/>
        <v>0.17178704756781596</v>
      </c>
      <c r="K313" s="122">
        <f t="shared" si="142"/>
        <v>0.8794570287315715</v>
      </c>
      <c r="L313" s="122">
        <f t="shared" si="142"/>
        <v>0.64822175222502232</v>
      </c>
      <c r="M313" s="122">
        <f t="shared" si="142"/>
        <v>0.48437098731616468</v>
      </c>
      <c r="N313" s="122">
        <f t="shared" si="142"/>
        <v>0.72255170528003543</v>
      </c>
      <c r="O313" s="122">
        <f t="shared" si="142"/>
        <v>0.63397747269708182</v>
      </c>
      <c r="P313" s="122">
        <f t="shared" si="142"/>
        <v>0.8659751416805247</v>
      </c>
      <c r="Q313" s="122">
        <f t="shared" si="142"/>
        <v>1.7229651471147838</v>
      </c>
      <c r="R313" s="122">
        <f t="shared" si="142"/>
        <v>1.5789380234750581</v>
      </c>
      <c r="S313" s="122">
        <f t="shared" si="142"/>
        <v>2.3915014540449082</v>
      </c>
      <c r="T313" s="122">
        <f t="shared" si="142"/>
        <v>1.7163848022071848</v>
      </c>
      <c r="U313" s="122">
        <f t="shared" si="142"/>
        <v>2.1855800471948759</v>
      </c>
      <c r="V313" s="122">
        <f t="shared" si="142"/>
        <v>3.0656355298665074</v>
      </c>
      <c r="W313" s="122">
        <f t="shared" si="142"/>
        <v>2.8113355146498034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1.837920514422035E-2</v>
      </c>
      <c r="D314" s="98">
        <v>4.8270413821672409E-2</v>
      </c>
      <c r="E314" s="98">
        <v>0.22468495564705751</v>
      </c>
      <c r="F314" s="98">
        <v>0.26959966136587948</v>
      </c>
      <c r="G314" s="98">
        <v>0.67165781807119762</v>
      </c>
      <c r="H314" s="98">
        <v>1.1091359861967238</v>
      </c>
      <c r="I314" s="98">
        <v>0.72390819208309953</v>
      </c>
      <c r="J314" s="98">
        <v>0.17178704756781596</v>
      </c>
      <c r="K314" s="98">
        <v>0.8794570287315715</v>
      </c>
      <c r="L314" s="98">
        <v>0.64822175222502232</v>
      </c>
      <c r="M314" s="98">
        <v>0.48437098731616468</v>
      </c>
      <c r="N314" s="98">
        <v>0.72255170528003543</v>
      </c>
      <c r="O314" s="98">
        <v>0.63397747269708182</v>
      </c>
      <c r="P314" s="98">
        <v>0.8659751416805247</v>
      </c>
      <c r="Q314" s="98">
        <v>1.7229651471147838</v>
      </c>
      <c r="R314" s="98">
        <v>1.5789380234750581</v>
      </c>
      <c r="S314" s="98">
        <v>2.3915014540449082</v>
      </c>
      <c r="T314" s="98">
        <v>1.7163848022071848</v>
      </c>
      <c r="U314" s="98">
        <v>2.1855800471948759</v>
      </c>
      <c r="V314" s="98">
        <v>3.0656355298665074</v>
      </c>
      <c r="W314" s="98">
        <v>2.8113355146498034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5.5795042107707943E-2</v>
      </c>
      <c r="D315" s="122">
        <v>0.24659989269248431</v>
      </c>
      <c r="E315" s="122">
        <v>0.44446332164379493</v>
      </c>
      <c r="F315" s="122">
        <v>1.2081875764261825</v>
      </c>
      <c r="G315" s="122">
        <v>1.2081813884281343</v>
      </c>
      <c r="H315" s="122">
        <v>1.6425846174139751</v>
      </c>
      <c r="I315" s="122">
        <v>1.8045667229776605</v>
      </c>
      <c r="J315" s="122">
        <v>2.0574508988731637</v>
      </c>
      <c r="K315" s="122">
        <v>2.2566929577109311</v>
      </c>
      <c r="L315" s="122">
        <v>1.1159621158982362</v>
      </c>
      <c r="M315" s="122">
        <v>0.84293262904092148</v>
      </c>
      <c r="N315" s="122">
        <v>0.4510443795387753</v>
      </c>
      <c r="O315" s="122">
        <v>1.460683868977291</v>
      </c>
      <c r="P315" s="122">
        <v>2.5376708195464226</v>
      </c>
      <c r="Q315" s="122">
        <v>3.3504879584135163</v>
      </c>
      <c r="R315" s="122">
        <v>2.0582980150850272</v>
      </c>
      <c r="S315" s="122">
        <v>2.1486811663643857</v>
      </c>
      <c r="T315" s="122">
        <v>2.5726082697047108</v>
      </c>
      <c r="U315" s="122">
        <v>2.9483869693984959</v>
      </c>
      <c r="V315" s="122">
        <v>3.3792619292916388</v>
      </c>
      <c r="W315" s="122">
        <v>4.0437824671006481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1.1548117425256967E-3</v>
      </c>
      <c r="D316" s="98">
        <v>1.1464495759583649E-2</v>
      </c>
      <c r="E316" s="98">
        <v>2.7100915231174499E-2</v>
      </c>
      <c r="F316" s="98">
        <v>7.6874718418921573E-2</v>
      </c>
      <c r="G316" s="98">
        <v>8.6928120044171928E-2</v>
      </c>
      <c r="H316" s="98">
        <v>0.12957117969127732</v>
      </c>
      <c r="I316" s="98">
        <v>0.11644116691503593</v>
      </c>
      <c r="J316" s="98">
        <v>0.10170336147223588</v>
      </c>
      <c r="K316" s="98">
        <v>9.1025190090710473E-2</v>
      </c>
      <c r="L316" s="98">
        <v>2.8976857905652863E-2</v>
      </c>
      <c r="M316" s="98">
        <v>1.8104164509397551E-2</v>
      </c>
      <c r="N316" s="98">
        <v>1.1457208300493401E-2</v>
      </c>
      <c r="O316" s="98">
        <v>4.6761560615472215E-2</v>
      </c>
      <c r="P316" s="98">
        <v>7.0621136698098774E-2</v>
      </c>
      <c r="Q316" s="98">
        <v>0.14499983113304013</v>
      </c>
      <c r="R316" s="98">
        <v>0.1012710429252057</v>
      </c>
      <c r="S316" s="98">
        <v>0.17038736672263105</v>
      </c>
      <c r="T316" s="98">
        <v>0.16392901122310066</v>
      </c>
      <c r="U316" s="98">
        <v>0.11642118463771563</v>
      </c>
      <c r="V316" s="98">
        <v>0.10260536226799777</v>
      </c>
      <c r="W316" s="98">
        <v>9.6468169041286952E-2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6.624473309776912E-5</v>
      </c>
      <c r="E317" s="98">
        <v>3.456800376497458E-4</v>
      </c>
      <c r="F317" s="98">
        <v>6.2661446244824371E-4</v>
      </c>
      <c r="G317" s="98">
        <v>1.0876079853359005E-3</v>
      </c>
      <c r="H317" s="98">
        <v>2.2225769547853181E-3</v>
      </c>
      <c r="I317" s="98">
        <v>2.1378304522022933E-3</v>
      </c>
      <c r="J317" s="98">
        <v>2.1093630120005702E-3</v>
      </c>
      <c r="K317" s="98">
        <v>2.2733940812768821E-3</v>
      </c>
      <c r="L317" s="98">
        <v>4.1853803101534923E-4</v>
      </c>
      <c r="M317" s="98">
        <v>1.9788316959745434E-4</v>
      </c>
      <c r="N317" s="98">
        <v>2.8889125125043549E-4</v>
      </c>
      <c r="O317" s="98">
        <v>7.4059995878467751E-4</v>
      </c>
      <c r="P317" s="98">
        <v>9.9130473285485626E-5</v>
      </c>
      <c r="Q317" s="98">
        <v>4.522563319252164E-3</v>
      </c>
      <c r="R317" s="98">
        <v>0</v>
      </c>
      <c r="S317" s="98">
        <v>5.5987492409334807E-3</v>
      </c>
      <c r="T317" s="98">
        <v>5.7822992588006956E-3</v>
      </c>
      <c r="U317" s="98">
        <v>2.7465121915019302E-3</v>
      </c>
      <c r="V317" s="98">
        <v>3.1407938107946825E-3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5.7159587809367566E-6</v>
      </c>
      <c r="E318" s="101">
        <v>4.9127244764369199E-5</v>
      </c>
      <c r="F318" s="101">
        <v>6.8348571650194483E-5</v>
      </c>
      <c r="G318" s="101">
        <v>2.4055595645092138E-4</v>
      </c>
      <c r="H318" s="101">
        <v>4.5384165403856915E-4</v>
      </c>
      <c r="I318" s="101">
        <v>4.394163966856517E-4</v>
      </c>
      <c r="J318" s="101">
        <v>4.2237014891570142E-4</v>
      </c>
      <c r="K318" s="101">
        <v>4.7030864833052572E-4</v>
      </c>
      <c r="L318" s="101">
        <v>8.604103933199198E-5</v>
      </c>
      <c r="M318" s="101">
        <v>3.9340733187363123E-5</v>
      </c>
      <c r="N318" s="101">
        <v>4.789143574913566E-5</v>
      </c>
      <c r="O318" s="101">
        <v>1.3677683972767956E-4</v>
      </c>
      <c r="P318" s="101">
        <v>1.7572925003601754E-5</v>
      </c>
      <c r="Q318" s="101">
        <v>7.822623175248566E-4</v>
      </c>
      <c r="R318" s="101">
        <v>0</v>
      </c>
      <c r="S318" s="101">
        <v>1.1669926133720937E-3</v>
      </c>
      <c r="T318" s="101">
        <v>1.1721737618984966E-3</v>
      </c>
      <c r="U318" s="101">
        <v>5.3296738732853206E-4</v>
      </c>
      <c r="V318" s="101">
        <v>6.0233059410515167E-4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6.052877431683236E-5</v>
      </c>
      <c r="E319" s="104">
        <v>2.9655279288537661E-4</v>
      </c>
      <c r="F319" s="104">
        <v>5.5826589079804921E-4</v>
      </c>
      <c r="G319" s="104">
        <v>8.470520288849792E-4</v>
      </c>
      <c r="H319" s="104">
        <v>1.7687353007467487E-3</v>
      </c>
      <c r="I319" s="104">
        <v>1.6984140555166415E-3</v>
      </c>
      <c r="J319" s="104">
        <v>1.6869928630848688E-3</v>
      </c>
      <c r="K319" s="104">
        <v>1.8030854329463563E-3</v>
      </c>
      <c r="L319" s="104">
        <v>3.3249699168335728E-4</v>
      </c>
      <c r="M319" s="104">
        <v>1.5854243641009121E-4</v>
      </c>
      <c r="N319" s="104">
        <v>2.4099981550129983E-4</v>
      </c>
      <c r="O319" s="104">
        <v>6.0382311905699795E-4</v>
      </c>
      <c r="P319" s="104">
        <v>8.1557548281883875E-5</v>
      </c>
      <c r="Q319" s="104">
        <v>3.7403010017273077E-3</v>
      </c>
      <c r="R319" s="104">
        <v>0</v>
      </c>
      <c r="S319" s="104">
        <v>4.4317566275613868E-3</v>
      </c>
      <c r="T319" s="104">
        <v>4.6101254969021987E-3</v>
      </c>
      <c r="U319" s="104">
        <v>2.213544804173398E-3</v>
      </c>
      <c r="V319" s="104">
        <v>2.5384632166895308E-3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1.7121251606360015E-2</v>
      </c>
      <c r="D320" s="101">
        <v>0.10114590919300941</v>
      </c>
      <c r="E320" s="101">
        <v>0.13269005259593816</v>
      </c>
      <c r="F320" s="101">
        <v>0.52456432478536441</v>
      </c>
      <c r="G320" s="101">
        <v>0.41494460960234486</v>
      </c>
      <c r="H320" s="101">
        <v>0.50523534682006399</v>
      </c>
      <c r="I320" s="101">
        <v>5.6635442260158098E-2</v>
      </c>
      <c r="J320" s="101">
        <v>0.16347087462372697</v>
      </c>
      <c r="K320" s="101">
        <v>0.7213447088483711</v>
      </c>
      <c r="L320" s="101">
        <v>0.31682298511238249</v>
      </c>
      <c r="M320" s="101">
        <v>0.30443000397127939</v>
      </c>
      <c r="N320" s="101">
        <v>0.15345978793103673</v>
      </c>
      <c r="O320" s="101">
        <v>0.49130408748462362</v>
      </c>
      <c r="P320" s="101">
        <v>0.65117241822550787</v>
      </c>
      <c r="Q320" s="101">
        <v>0.2905947284508113</v>
      </c>
      <c r="R320" s="101">
        <v>0.37207174722589287</v>
      </c>
      <c r="S320" s="101">
        <v>0.43960403410739268</v>
      </c>
      <c r="T320" s="101">
        <v>0.27837837769444984</v>
      </c>
      <c r="U320" s="101">
        <v>0.77549639140924642</v>
      </c>
      <c r="V320" s="101">
        <v>0.77580810259428046</v>
      </c>
      <c r="W320" s="101">
        <v>1.5188812066400024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3.7518978758822236E-2</v>
      </c>
      <c r="D321" s="104">
        <v>0.13392324300679348</v>
      </c>
      <c r="E321" s="104">
        <v>0.28432667377903253</v>
      </c>
      <c r="F321" s="104">
        <v>0.6061219187594481</v>
      </c>
      <c r="G321" s="104">
        <v>0.70522105079628161</v>
      </c>
      <c r="H321" s="104">
        <v>1.0055555139478485</v>
      </c>
      <c r="I321" s="104">
        <v>1.6293522833502643</v>
      </c>
      <c r="J321" s="104">
        <v>1.7901672997652001</v>
      </c>
      <c r="K321" s="104">
        <v>1.4420496646905725</v>
      </c>
      <c r="L321" s="104">
        <v>0.76974373484918557</v>
      </c>
      <c r="M321" s="104">
        <v>0.52020057739064707</v>
      </c>
      <c r="N321" s="104">
        <v>0.28583849205599471</v>
      </c>
      <c r="O321" s="104">
        <v>0.9218776209184103</v>
      </c>
      <c r="P321" s="104">
        <v>1.8157781341495305</v>
      </c>
      <c r="Q321" s="104">
        <v>2.9103708355104128</v>
      </c>
      <c r="R321" s="104">
        <v>1.5849552249339285</v>
      </c>
      <c r="S321" s="104">
        <v>1.5330910162934286</v>
      </c>
      <c r="T321" s="104">
        <v>2.1245185815283598</v>
      </c>
      <c r="U321" s="104">
        <v>2.0537228811600321</v>
      </c>
      <c r="V321" s="104">
        <v>2.4977076706185661</v>
      </c>
      <c r="W321" s="104">
        <v>2.4284330914193593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7.3504390594759392E-3</v>
      </c>
      <c r="D322" s="98">
        <v>2.690720783587066E-2</v>
      </c>
      <c r="E322" s="98">
        <v>5.5254931784749495E-2</v>
      </c>
      <c r="F322" s="98">
        <v>0.12042133206965998</v>
      </c>
      <c r="G322" s="98">
        <v>0.15893771385926944</v>
      </c>
      <c r="H322" s="98">
        <v>0.20413393607110644</v>
      </c>
      <c r="I322" s="98">
        <v>0.33500884045310797</v>
      </c>
      <c r="J322" s="98">
        <v>0.36158080135665949</v>
      </c>
      <c r="K322" s="98">
        <v>0.29386232258070083</v>
      </c>
      <c r="L322" s="98">
        <v>0.15801623213594609</v>
      </c>
      <c r="M322" s="98">
        <v>0.10445324934686528</v>
      </c>
      <c r="N322" s="98">
        <v>4.7825222691153614E-2</v>
      </c>
      <c r="O322" s="98">
        <v>0.16836063548717844</v>
      </c>
      <c r="P322" s="98">
        <v>0.32540220146507826</v>
      </c>
      <c r="Q322" s="98">
        <v>0.49846467859574212</v>
      </c>
      <c r="R322" s="98">
        <v>0.31767111616538585</v>
      </c>
      <c r="S322" s="98">
        <v>0.31657963626029428</v>
      </c>
      <c r="T322" s="98">
        <v>0.42718912471441345</v>
      </c>
      <c r="U322" s="98">
        <v>0.39836101054895717</v>
      </c>
      <c r="V322" s="98">
        <v>0.47742408653397439</v>
      </c>
      <c r="W322" s="98">
        <v>0.477680990864911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3.0168539699346294E-2</v>
      </c>
      <c r="D323" s="98">
        <v>0.10701603517092283</v>
      </c>
      <c r="E323" s="98">
        <v>0.22907174199428304</v>
      </c>
      <c r="F323" s="98">
        <v>0.48570058668978816</v>
      </c>
      <c r="G323" s="98">
        <v>0.54628333693701214</v>
      </c>
      <c r="H323" s="98">
        <v>0.80142157787674206</v>
      </c>
      <c r="I323" s="98">
        <v>1.2943434428971563</v>
      </c>
      <c r="J323" s="98">
        <v>1.4285864984085406</v>
      </c>
      <c r="K323" s="98">
        <v>1.1481873421098716</v>
      </c>
      <c r="L323" s="98">
        <v>0.6117275027132395</v>
      </c>
      <c r="M323" s="98">
        <v>0.41574732804378178</v>
      </c>
      <c r="N323" s="98">
        <v>0.23801326936484107</v>
      </c>
      <c r="O323" s="98">
        <v>0.75351698543123191</v>
      </c>
      <c r="P323" s="98">
        <v>1.4903759326844523</v>
      </c>
      <c r="Q323" s="98">
        <v>2.4119061569146707</v>
      </c>
      <c r="R323" s="98">
        <v>1.2672841087685427</v>
      </c>
      <c r="S323" s="98">
        <v>1.2165113800331342</v>
      </c>
      <c r="T323" s="98">
        <v>1.6973294568139463</v>
      </c>
      <c r="U323" s="98">
        <v>1.6553618706110749</v>
      </c>
      <c r="V323" s="98">
        <v>2.0202835840845919</v>
      </c>
      <c r="W323" s="98">
        <v>1.9507521005544484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2.5604572605397898E-2</v>
      </c>
      <c r="D324" s="122">
        <v>0.12639827861530356</v>
      </c>
      <c r="E324" s="122">
        <v>0.22223975705012897</v>
      </c>
      <c r="F324" s="122">
        <v>0.62885386973136748</v>
      </c>
      <c r="G324" s="122">
        <v>0.63426716771694491</v>
      </c>
      <c r="H324" s="122">
        <v>0.85317164934115164</v>
      </c>
      <c r="I324" s="122">
        <v>0.89587815654005731</v>
      </c>
      <c r="J324" s="122">
        <v>0.95927640388761481</v>
      </c>
      <c r="K324" s="122">
        <v>1.0360298740161402</v>
      </c>
      <c r="L324" s="122">
        <v>0.49804358336487609</v>
      </c>
      <c r="M324" s="122">
        <v>0.36043456575471322</v>
      </c>
      <c r="N324" s="122">
        <v>0.20507322739687645</v>
      </c>
      <c r="O324" s="122">
        <v>0.67524331451970987</v>
      </c>
      <c r="P324" s="122">
        <v>1.1805672259399451</v>
      </c>
      <c r="Q324" s="122">
        <v>1.5466714256000305</v>
      </c>
      <c r="R324" s="122">
        <v>0.97990202751928301</v>
      </c>
      <c r="S324" s="122">
        <v>1.010890226069157</v>
      </c>
      <c r="T324" s="122">
        <v>1.2546518857161193</v>
      </c>
      <c r="U324" s="122">
        <v>1.4788467148914002</v>
      </c>
      <c r="V324" s="122">
        <v>1.9402292918527735</v>
      </c>
      <c r="W324" s="122">
        <v>2.1355024826640219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1.4282658620072005E-4</v>
      </c>
      <c r="D325" s="98">
        <v>1.3770692704178581E-3</v>
      </c>
      <c r="E325" s="98">
        <v>2.9365410631139767E-3</v>
      </c>
      <c r="F325" s="98">
        <v>7.4311831549080474E-3</v>
      </c>
      <c r="G325" s="98">
        <v>8.3742223240481726E-3</v>
      </c>
      <c r="H325" s="98">
        <v>1.2135978508978577E-2</v>
      </c>
      <c r="I325" s="98">
        <v>1.0377452079909227E-2</v>
      </c>
      <c r="J325" s="98">
        <v>8.3398144740532074E-3</v>
      </c>
      <c r="K325" s="98">
        <v>7.6510307792261789E-3</v>
      </c>
      <c r="L325" s="98">
        <v>3.2854592654984653E-3</v>
      </c>
      <c r="M325" s="98">
        <v>2.0520182603571036E-3</v>
      </c>
      <c r="N325" s="98">
        <v>1.4332027297569176E-3</v>
      </c>
      <c r="O325" s="98">
        <v>5.6771577198438603E-3</v>
      </c>
      <c r="P325" s="98">
        <v>1.3795870797396435E-2</v>
      </c>
      <c r="Q325" s="98">
        <v>2.4308497254009589E-2</v>
      </c>
      <c r="R325" s="98">
        <v>2.9503116759807334E-2</v>
      </c>
      <c r="S325" s="98">
        <v>2.0580511024499881E-2</v>
      </c>
      <c r="T325" s="98">
        <v>2.3031021546478375E-2</v>
      </c>
      <c r="U325" s="98">
        <v>2.2758456493597583E-2</v>
      </c>
      <c r="V325" s="98">
        <v>1.7630189254392119E-2</v>
      </c>
      <c r="W325" s="98">
        <v>1.9891388556304943E-2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2.5461746019197179E-2</v>
      </c>
      <c r="D326" s="33">
        <v>0.1250212093448857</v>
      </c>
      <c r="E326" s="33">
        <v>0.21930321598701499</v>
      </c>
      <c r="F326" s="33">
        <v>0.62142268657645938</v>
      </c>
      <c r="G326" s="33">
        <v>0.62589294539289675</v>
      </c>
      <c r="H326" s="33">
        <v>0.84103567083217301</v>
      </c>
      <c r="I326" s="33">
        <v>0.88550070446014806</v>
      </c>
      <c r="J326" s="33">
        <v>0.95093658941356163</v>
      </c>
      <c r="K326" s="33">
        <v>1.0283788432369141</v>
      </c>
      <c r="L326" s="33">
        <v>0.49475812409937764</v>
      </c>
      <c r="M326" s="33">
        <v>0.35838254749435611</v>
      </c>
      <c r="N326" s="33">
        <v>0.20364002466711953</v>
      </c>
      <c r="O326" s="33">
        <v>0.66956615679986597</v>
      </c>
      <c r="P326" s="33">
        <v>1.1667713551425487</v>
      </c>
      <c r="Q326" s="33">
        <v>1.5223629283460209</v>
      </c>
      <c r="R326" s="33">
        <v>0.95039891075947569</v>
      </c>
      <c r="S326" s="33">
        <v>0.99030971504465704</v>
      </c>
      <c r="T326" s="33">
        <v>1.2316208641696409</v>
      </c>
      <c r="U326" s="33">
        <v>1.4560882583978025</v>
      </c>
      <c r="V326" s="33">
        <v>1.9225991025983813</v>
      </c>
      <c r="W326" s="33">
        <v>2.1156110941077171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0.62816109387764374</v>
      </c>
      <c r="D328" s="119">
        <f t="shared" si="143"/>
        <v>0.62656952743507088</v>
      </c>
      <c r="E328" s="119">
        <f t="shared" si="143"/>
        <v>0.65500719435895471</v>
      </c>
      <c r="F328" s="119">
        <f t="shared" si="143"/>
        <v>0.63887072285678059</v>
      </c>
      <c r="G328" s="119">
        <f t="shared" si="143"/>
        <v>0.66462380725611836</v>
      </c>
      <c r="H328" s="119">
        <f t="shared" si="143"/>
        <v>0.67298753760665619</v>
      </c>
      <c r="I328" s="119">
        <f t="shared" si="143"/>
        <v>0.67586513453067731</v>
      </c>
      <c r="J328" s="119">
        <f t="shared" si="143"/>
        <v>0.66467526304651048</v>
      </c>
      <c r="K328" s="119">
        <f t="shared" si="143"/>
        <v>0.69339120818783873</v>
      </c>
      <c r="L328" s="119">
        <f t="shared" si="143"/>
        <v>0.72548798759622479</v>
      </c>
      <c r="M328" s="119">
        <f t="shared" si="143"/>
        <v>0.71835938323243065</v>
      </c>
      <c r="N328" s="119">
        <f t="shared" si="143"/>
        <v>0.82736580746954003</v>
      </c>
      <c r="O328" s="119">
        <f t="shared" si="143"/>
        <v>0.77013093259057885</v>
      </c>
      <c r="P328" s="119">
        <f t="shared" si="143"/>
        <v>0.7879148335747298</v>
      </c>
      <c r="Q328" s="119">
        <f t="shared" si="143"/>
        <v>0.81382463075311529</v>
      </c>
      <c r="R328" s="119">
        <f t="shared" ref="R328:V328" si="144">IF(R309=0,"",R309/R290)</f>
        <v>0.8620865298110425</v>
      </c>
      <c r="S328" s="119">
        <f t="shared" si="144"/>
        <v>0.91279895224458896</v>
      </c>
      <c r="T328" s="119">
        <f t="shared" si="144"/>
        <v>0.88460918237752495</v>
      </c>
      <c r="U328" s="119">
        <f t="shared" si="144"/>
        <v>0.89224473381749769</v>
      </c>
      <c r="V328" s="119">
        <f t="shared" si="144"/>
        <v>0.92068191158815593</v>
      </c>
      <c r="W328" s="119">
        <f t="shared" ref="W328" si="145">IF(W309=0,"",W309/W290)</f>
        <v>0.89498838506650324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0.55717487566486879</v>
      </c>
      <c r="D329" s="124">
        <f t="shared" si="146"/>
        <v>0.56633554906924366</v>
      </c>
      <c r="E329" s="124">
        <f t="shared" si="146"/>
        <v>0.57500091302608114</v>
      </c>
      <c r="F329" s="124">
        <f t="shared" si="146"/>
        <v>0.58423139739256091</v>
      </c>
      <c r="G329" s="124">
        <f t="shared" si="146"/>
        <v>0.59302202142635152</v>
      </c>
      <c r="H329" s="124">
        <f t="shared" si="146"/>
        <v>0.60173127551080963</v>
      </c>
      <c r="I329" s="124">
        <f t="shared" si="146"/>
        <v>0.61025424159880171</v>
      </c>
      <c r="J329" s="124">
        <f t="shared" si="146"/>
        <v>0.61924394180118814</v>
      </c>
      <c r="K329" s="124">
        <f t="shared" si="146"/>
        <v>0.62866951857039044</v>
      </c>
      <c r="L329" s="124">
        <f t="shared" si="146"/>
        <v>0.63780181375808742</v>
      </c>
      <c r="M329" s="124">
        <f t="shared" si="146"/>
        <v>0.6498405822233736</v>
      </c>
      <c r="N329" s="124">
        <f t="shared" si="146"/>
        <v>0.66479504403368195</v>
      </c>
      <c r="O329" s="124">
        <f t="shared" si="146"/>
        <v>0.68454789876466304</v>
      </c>
      <c r="P329" s="124">
        <f t="shared" si="146"/>
        <v>0.7061589626783511</v>
      </c>
      <c r="Q329" s="124">
        <f t="shared" si="146"/>
        <v>0.72415866550385988</v>
      </c>
      <c r="R329" s="124">
        <f t="shared" ref="R329:V329" si="147">IF(R310=0,"",R310/R291)</f>
        <v>0.73455547501331098</v>
      </c>
      <c r="S329" s="124">
        <f t="shared" si="147"/>
        <v>0.74263568698699212</v>
      </c>
      <c r="T329" s="124">
        <f t="shared" si="147"/>
        <v>0.74912625091030816</v>
      </c>
      <c r="U329" s="124">
        <f t="shared" si="147"/>
        <v>0.75458975886950463</v>
      </c>
      <c r="V329" s="124">
        <f t="shared" si="147"/>
        <v>0.75938982506929742</v>
      </c>
      <c r="W329" s="124">
        <f t="shared" ref="W329" si="148">IF(W310=0,"",W310/W291)</f>
        <v>0.76281758091807295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0.55150688037951501</v>
      </c>
      <c r="D330" s="111">
        <f t="shared" si="149"/>
        <v>0.56052607897625639</v>
      </c>
      <c r="E330" s="111">
        <f t="shared" si="149"/>
        <v>0.56954925523391264</v>
      </c>
      <c r="F330" s="111">
        <f t="shared" si="149"/>
        <v>0.57846129143118075</v>
      </c>
      <c r="G330" s="111">
        <f t="shared" si="149"/>
        <v>0.58736836127627501</v>
      </c>
      <c r="H330" s="111">
        <f t="shared" si="149"/>
        <v>0.59625857189472087</v>
      </c>
      <c r="I330" s="111">
        <f t="shared" si="149"/>
        <v>0.60515919951911512</v>
      </c>
      <c r="J330" s="111">
        <f t="shared" si="149"/>
        <v>0.61417943529088126</v>
      </c>
      <c r="K330" s="111">
        <f t="shared" si="149"/>
        <v>0.62341351408765167</v>
      </c>
      <c r="L330" s="111">
        <f t="shared" si="149"/>
        <v>0.63288909122184711</v>
      </c>
      <c r="M330" s="111">
        <f t="shared" si="149"/>
        <v>0.64501492008863082</v>
      </c>
      <c r="N330" s="111">
        <f t="shared" si="149"/>
        <v>0.66058850346320563</v>
      </c>
      <c r="O330" s="111">
        <f t="shared" si="149"/>
        <v>0.68007483857450768</v>
      </c>
      <c r="P330" s="111">
        <f t="shared" si="149"/>
        <v>0.70173461649141899</v>
      </c>
      <c r="Q330" s="111">
        <f t="shared" si="149"/>
        <v>0.72013345849246824</v>
      </c>
      <c r="R330" s="111">
        <f t="shared" ref="R330:V330" si="150">IF(R311=0,"",R311/R292)</f>
        <v>0.73064924242029949</v>
      </c>
      <c r="S330" s="111">
        <f t="shared" si="150"/>
        <v>0.73881996176973874</v>
      </c>
      <c r="T330" s="111">
        <f t="shared" si="150"/>
        <v>0.74539007445125716</v>
      </c>
      <c r="U330" s="111">
        <f t="shared" si="150"/>
        <v>0.75092069261257322</v>
      </c>
      <c r="V330" s="111">
        <f t="shared" si="150"/>
        <v>0.75577813787277903</v>
      </c>
      <c r="W330" s="111">
        <f t="shared" ref="W330" si="151">IF(W311=0,"",W311/W292)</f>
        <v>0.75924538334428371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2.2074633167834747</v>
      </c>
      <c r="D332" s="124">
        <f t="shared" si="155"/>
        <v>2.2782585571961644</v>
      </c>
      <c r="E332" s="124">
        <f t="shared" si="155"/>
        <v>2.3498012978592508</v>
      </c>
      <c r="F332" s="124">
        <f t="shared" si="155"/>
        <v>2.4214208733708995</v>
      </c>
      <c r="G332" s="124">
        <f t="shared" si="155"/>
        <v>2.4937210120872746</v>
      </c>
      <c r="H332" s="124">
        <f t="shared" si="155"/>
        <v>2.5666239018542689</v>
      </c>
      <c r="I332" s="124">
        <f t="shared" si="155"/>
        <v>2.6402742232492735</v>
      </c>
      <c r="J332" s="124">
        <f t="shared" si="155"/>
        <v>2.7152737820292887</v>
      </c>
      <c r="K332" s="124">
        <f t="shared" si="155"/>
        <v>2.7921285893265022</v>
      </c>
      <c r="L332" s="124">
        <f t="shared" si="155"/>
        <v>2.8709637534303347</v>
      </c>
      <c r="M332" s="124">
        <f t="shared" si="155"/>
        <v>2.9651249284082075</v>
      </c>
      <c r="N332" s="124">
        <f t="shared" si="155"/>
        <v>3.0789796135787664</v>
      </c>
      <c r="O332" s="124">
        <f t="shared" si="155"/>
        <v>3.2149423713807894</v>
      </c>
      <c r="P332" s="124">
        <f t="shared" si="155"/>
        <v>3.362391054518592</v>
      </c>
      <c r="Q332" s="124">
        <f t="shared" si="155"/>
        <v>3.4891060326086354</v>
      </c>
      <c r="R332" s="124">
        <f t="shared" ref="R332:V332" si="156">IF(R313=0,"",R313/R294)</f>
        <v>3.568601715264216</v>
      </c>
      <c r="S332" s="124">
        <f t="shared" si="156"/>
        <v>3.6318763754675061</v>
      </c>
      <c r="T332" s="124">
        <f t="shared" si="156"/>
        <v>3.684744762753283</v>
      </c>
      <c r="U332" s="124">
        <f t="shared" si="156"/>
        <v>3.7328746468222871</v>
      </c>
      <c r="V332" s="124">
        <f t="shared" si="156"/>
        <v>3.7819483286818745</v>
      </c>
      <c r="W332" s="124">
        <f t="shared" ref="W332" si="157">IF(W313=0,"",W313/W294)</f>
        <v>3.8299921487112689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2.2074633167834747</v>
      </c>
      <c r="D333" s="111">
        <f t="shared" si="158"/>
        <v>2.2782585571961644</v>
      </c>
      <c r="E333" s="111">
        <f t="shared" si="158"/>
        <v>2.3498012978592508</v>
      </c>
      <c r="F333" s="111">
        <f t="shared" si="158"/>
        <v>2.4214208733708995</v>
      </c>
      <c r="G333" s="111">
        <f t="shared" si="158"/>
        <v>2.4937210120872746</v>
      </c>
      <c r="H333" s="111">
        <f t="shared" si="158"/>
        <v>2.5666239018542689</v>
      </c>
      <c r="I333" s="111">
        <f t="shared" si="158"/>
        <v>2.6402742232492735</v>
      </c>
      <c r="J333" s="111">
        <f t="shared" si="158"/>
        <v>2.7152737820292887</v>
      </c>
      <c r="K333" s="111">
        <f t="shared" si="158"/>
        <v>2.7921285893265022</v>
      </c>
      <c r="L333" s="111">
        <f t="shared" si="158"/>
        <v>2.8709637534303347</v>
      </c>
      <c r="M333" s="111">
        <f t="shared" si="158"/>
        <v>2.9651249284082075</v>
      </c>
      <c r="N333" s="111">
        <f t="shared" si="158"/>
        <v>3.0789796135787664</v>
      </c>
      <c r="O333" s="111">
        <f t="shared" si="158"/>
        <v>3.2149423713807894</v>
      </c>
      <c r="P333" s="111">
        <f t="shared" si="158"/>
        <v>3.362391054518592</v>
      </c>
      <c r="Q333" s="111">
        <f t="shared" si="158"/>
        <v>3.4891060326086354</v>
      </c>
      <c r="R333" s="111">
        <f t="shared" ref="R333:V333" si="159">IF(R314=0,"",R314/R295)</f>
        <v>3.568601715264216</v>
      </c>
      <c r="S333" s="111">
        <f t="shared" si="159"/>
        <v>3.6318763754675061</v>
      </c>
      <c r="T333" s="111">
        <f t="shared" si="159"/>
        <v>3.684744762753283</v>
      </c>
      <c r="U333" s="111">
        <f t="shared" si="159"/>
        <v>3.7328746468222871</v>
      </c>
      <c r="V333" s="111">
        <f t="shared" si="159"/>
        <v>3.7819483286818745</v>
      </c>
      <c r="W333" s="111">
        <f t="shared" ref="W333" si="160">IF(W314=0,"",W314/W295)</f>
        <v>3.8299921487112689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0.76632910447056368</v>
      </c>
      <c r="D334" s="124">
        <f t="shared" si="161"/>
        <v>0.72652353512898427</v>
      </c>
      <c r="E334" s="124">
        <f t="shared" si="161"/>
        <v>0.75620003218913712</v>
      </c>
      <c r="F334" s="124">
        <f t="shared" si="161"/>
        <v>0.71843330482967105</v>
      </c>
      <c r="G334" s="124">
        <f t="shared" si="161"/>
        <v>0.7370541993668952</v>
      </c>
      <c r="H334" s="124">
        <f t="shared" si="161"/>
        <v>0.75159233275006787</v>
      </c>
      <c r="I334" s="124">
        <f t="shared" si="161"/>
        <v>0.84608379665095901</v>
      </c>
      <c r="J334" s="124">
        <f t="shared" si="161"/>
        <v>0.83901801829714595</v>
      </c>
      <c r="K334" s="124">
        <f t="shared" si="161"/>
        <v>0.76859727994381188</v>
      </c>
      <c r="L334" s="124">
        <f t="shared" si="161"/>
        <v>0.78601753665486607</v>
      </c>
      <c r="M334" s="124">
        <f t="shared" si="161"/>
        <v>0.77100660225852169</v>
      </c>
      <c r="N334" s="124">
        <f t="shared" si="161"/>
        <v>0.79058597938761421</v>
      </c>
      <c r="O334" s="124">
        <f t="shared" si="161"/>
        <v>0.79746920088701601</v>
      </c>
      <c r="P334" s="124">
        <f t="shared" si="161"/>
        <v>0.83446247887105973</v>
      </c>
      <c r="Q334" s="124">
        <f t="shared" si="161"/>
        <v>0.89217110840989289</v>
      </c>
      <c r="R334" s="124">
        <f t="shared" ref="R334:V334" si="162">IF(R315=0,"",R315/R296)</f>
        <v>0.86463225343315608</v>
      </c>
      <c r="S334" s="124">
        <f t="shared" si="162"/>
        <v>0.86035370057352556</v>
      </c>
      <c r="T334" s="124">
        <f t="shared" si="162"/>
        <v>0.89377334534145192</v>
      </c>
      <c r="U334" s="124">
        <f t="shared" si="162"/>
        <v>0.87092752061859724</v>
      </c>
      <c r="V334" s="124">
        <f t="shared" si="162"/>
        <v>0.8857754290926233</v>
      </c>
      <c r="W334" s="124">
        <f t="shared" ref="W334" si="163">IF(W315=0,"",W315/W296)</f>
        <v>0.86185992113745935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0.53763057368223943</v>
      </c>
      <c r="D335" s="111">
        <f t="shared" si="164"/>
        <v>0.54426465403807478</v>
      </c>
      <c r="E335" s="111">
        <f t="shared" si="164"/>
        <v>0.55118556994876045</v>
      </c>
      <c r="F335" s="111">
        <f t="shared" si="164"/>
        <v>0.55816242725895759</v>
      </c>
      <c r="G335" s="111">
        <f t="shared" si="164"/>
        <v>0.56540110020019341</v>
      </c>
      <c r="H335" s="111">
        <f t="shared" si="164"/>
        <v>0.5728737162387415</v>
      </c>
      <c r="I335" s="111">
        <f t="shared" si="164"/>
        <v>0.58062830175904023</v>
      </c>
      <c r="J335" s="111">
        <f t="shared" si="164"/>
        <v>0.58886779819693913</v>
      </c>
      <c r="K335" s="111">
        <f t="shared" si="164"/>
        <v>0.59776142792693276</v>
      </c>
      <c r="L335" s="111">
        <f t="shared" si="164"/>
        <v>0.60734864766582874</v>
      </c>
      <c r="M335" s="111">
        <f t="shared" si="164"/>
        <v>0.62184698542558203</v>
      </c>
      <c r="N335" s="111">
        <f t="shared" si="164"/>
        <v>0.64255463740617536</v>
      </c>
      <c r="O335" s="111">
        <f t="shared" si="164"/>
        <v>0.67043016337362871</v>
      </c>
      <c r="P335" s="111">
        <f t="shared" si="164"/>
        <v>0.7028677891849634</v>
      </c>
      <c r="Q335" s="111">
        <f t="shared" si="164"/>
        <v>0.73169268988826186</v>
      </c>
      <c r="R335" s="111">
        <f t="shared" ref="R335:V335" si="165">IF(R316=0,"",R316/R297)</f>
        <v>0.75064579114908292</v>
      </c>
      <c r="S335" s="111">
        <f t="shared" si="165"/>
        <v>0.76793927547249952</v>
      </c>
      <c r="T335" s="111">
        <f t="shared" si="165"/>
        <v>0.78312420585965692</v>
      </c>
      <c r="U335" s="111">
        <f t="shared" si="165"/>
        <v>0.79570038819667932</v>
      </c>
      <c r="V335" s="111">
        <f t="shared" si="165"/>
        <v>0.80511893689443759</v>
      </c>
      <c r="W335" s="111">
        <f t="shared" ref="W335" si="166">IF(W316=0,"",W316/W297)</f>
        <v>0.80997998929776349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>
        <f t="shared" si="167"/>
        <v>0.93261796938844976</v>
      </c>
      <c r="E336" s="111">
        <f t="shared" si="167"/>
        <v>0.89628036875838357</v>
      </c>
      <c r="F336" s="111">
        <f t="shared" si="167"/>
        <v>0.9205189142469955</v>
      </c>
      <c r="G336" s="111">
        <f t="shared" si="167"/>
        <v>0.85469319691632517</v>
      </c>
      <c r="H336" s="111">
        <f t="shared" si="167"/>
        <v>0.86787047852729815</v>
      </c>
      <c r="I336" s="111">
        <f t="shared" si="167"/>
        <v>0.87073267579517022</v>
      </c>
      <c r="J336" s="111">
        <f t="shared" si="167"/>
        <v>0.87734729761830144</v>
      </c>
      <c r="K336" s="111">
        <f t="shared" si="167"/>
        <v>0.87780285590079365</v>
      </c>
      <c r="L336" s="111">
        <f t="shared" si="167"/>
        <v>0.88268691913723696</v>
      </c>
      <c r="M336" s="111">
        <f t="shared" si="167"/>
        <v>0.89214216672193247</v>
      </c>
      <c r="N336" s="111">
        <f t="shared" si="167"/>
        <v>0.91556682516273658</v>
      </c>
      <c r="O336" s="111">
        <f t="shared" si="167"/>
        <v>0.91676942174162968</v>
      </c>
      <c r="P336" s="111">
        <f t="shared" si="167"/>
        <v>0.93028458844847106</v>
      </c>
      <c r="Q336" s="111">
        <f t="shared" si="167"/>
        <v>0.94035637686291629</v>
      </c>
      <c r="R336" s="111" t="str">
        <f t="shared" ref="R336:V336" si="168">IF(R317=0,"",R317/R298)</f>
        <v/>
      </c>
      <c r="S336" s="111">
        <f t="shared" si="168"/>
        <v>0.94074515774982892</v>
      </c>
      <c r="T336" s="111">
        <f t="shared" si="168"/>
        <v>0.94684423125696104</v>
      </c>
      <c r="U336" s="111">
        <f t="shared" si="168"/>
        <v>0.95254077408741955</v>
      </c>
      <c r="V336" s="111">
        <f t="shared" si="168"/>
        <v>0.95563923111038063</v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>
        <f t="shared" si="170"/>
        <v>0.54426465403807478</v>
      </c>
      <c r="E337" s="112">
        <f t="shared" si="170"/>
        <v>0.55118556994876045</v>
      </c>
      <c r="F337" s="112">
        <f t="shared" si="170"/>
        <v>0.55816242725895759</v>
      </c>
      <c r="G337" s="112">
        <f t="shared" si="170"/>
        <v>0.56540110020019341</v>
      </c>
      <c r="H337" s="112">
        <f t="shared" si="170"/>
        <v>0.5728737162387415</v>
      </c>
      <c r="I337" s="112">
        <f t="shared" si="170"/>
        <v>0.58062830175904023</v>
      </c>
      <c r="J337" s="112">
        <f t="shared" si="170"/>
        <v>0.58886779819693913</v>
      </c>
      <c r="K337" s="112">
        <f t="shared" si="170"/>
        <v>0.59776142792693276</v>
      </c>
      <c r="L337" s="112">
        <f t="shared" si="170"/>
        <v>0.60734864766582874</v>
      </c>
      <c r="M337" s="112">
        <f t="shared" si="170"/>
        <v>0.62184698542558203</v>
      </c>
      <c r="N337" s="112">
        <f t="shared" si="170"/>
        <v>0.64255463740617536</v>
      </c>
      <c r="O337" s="112">
        <f t="shared" si="170"/>
        <v>0.67043016337362871</v>
      </c>
      <c r="P337" s="112">
        <f t="shared" si="170"/>
        <v>0.7028677891849634</v>
      </c>
      <c r="Q337" s="112">
        <f t="shared" si="170"/>
        <v>0.73169268988826186</v>
      </c>
      <c r="R337" s="112" t="str">
        <f t="shared" ref="R337:V337" si="171">IF(R318=0,"",R318/R299)</f>
        <v/>
      </c>
      <c r="S337" s="112">
        <f t="shared" si="171"/>
        <v>0.76793927547249963</v>
      </c>
      <c r="T337" s="112">
        <f t="shared" si="171"/>
        <v>0.78312420585965703</v>
      </c>
      <c r="U337" s="112">
        <f t="shared" si="171"/>
        <v>0.79570038819667943</v>
      </c>
      <c r="V337" s="112">
        <f t="shared" si="171"/>
        <v>0.80511893689443759</v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0.60436321701650553</v>
      </c>
      <c r="D339" s="112">
        <f t="shared" si="176"/>
        <v>0.60610190070916359</v>
      </c>
      <c r="E339" s="112">
        <f t="shared" si="176"/>
        <v>0.60797431376666522</v>
      </c>
      <c r="F339" s="112">
        <f t="shared" si="176"/>
        <v>0.60986471306188972</v>
      </c>
      <c r="G339" s="112">
        <f t="shared" si="176"/>
        <v>0.61187934117220477</v>
      </c>
      <c r="H339" s="112">
        <f t="shared" si="176"/>
        <v>0.61400628973311688</v>
      </c>
      <c r="I339" s="112">
        <f t="shared" si="176"/>
        <v>0.61627322898168213</v>
      </c>
      <c r="J339" s="112">
        <f t="shared" si="176"/>
        <v>0.61879091846064871</v>
      </c>
      <c r="K339" s="112">
        <f t="shared" si="176"/>
        <v>0.62165751330973118</v>
      </c>
      <c r="L339" s="112">
        <f t="shared" si="176"/>
        <v>0.62490736657654999</v>
      </c>
      <c r="M339" s="112">
        <f t="shared" si="176"/>
        <v>0.63079233992305017</v>
      </c>
      <c r="N339" s="112">
        <f t="shared" si="176"/>
        <v>0.64030186753103879</v>
      </c>
      <c r="O339" s="112">
        <f t="shared" si="176"/>
        <v>0.65470478331219994</v>
      </c>
      <c r="P339" s="112">
        <f t="shared" si="176"/>
        <v>0.67344112783628773</v>
      </c>
      <c r="Q339" s="112">
        <f t="shared" si="176"/>
        <v>0.69182598793737782</v>
      </c>
      <c r="R339" s="112">
        <f t="shared" ref="R339:V339" si="177">IF(R320=0,"",R320/R301)</f>
        <v>0.70500527926086576</v>
      </c>
      <c r="S339" s="112">
        <f t="shared" si="177"/>
        <v>0.71805464278636877</v>
      </c>
      <c r="T339" s="112">
        <f t="shared" si="177"/>
        <v>0.7307004576008822</v>
      </c>
      <c r="U339" s="112">
        <f t="shared" si="177"/>
        <v>0.74257957801151775</v>
      </c>
      <c r="V339" s="112">
        <f t="shared" si="177"/>
        <v>0.75313486581620426</v>
      </c>
      <c r="W339" s="112">
        <f t="shared" ref="W339" si="178">IF(W320=0,"",W320/W301)</f>
        <v>0.76144391790230026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0.88632756425708858</v>
      </c>
      <c r="D340" s="113">
        <f t="shared" si="179"/>
        <v>0.88450781694406455</v>
      </c>
      <c r="E340" s="113">
        <f t="shared" si="179"/>
        <v>0.88864470047485045</v>
      </c>
      <c r="F340" s="113">
        <f t="shared" si="179"/>
        <v>0.88723741738564432</v>
      </c>
      <c r="G340" s="113">
        <f t="shared" si="179"/>
        <v>0.87492424947713709</v>
      </c>
      <c r="H340" s="113">
        <f t="shared" si="179"/>
        <v>0.88682407785039286</v>
      </c>
      <c r="I340" s="113">
        <f t="shared" si="179"/>
        <v>0.88650626696467572</v>
      </c>
      <c r="J340" s="113">
        <f t="shared" si="179"/>
        <v>0.88933813945064188</v>
      </c>
      <c r="K340" s="113">
        <f t="shared" si="179"/>
        <v>0.88966255391572502</v>
      </c>
      <c r="L340" s="113">
        <f t="shared" si="179"/>
        <v>0.89029816140908213</v>
      </c>
      <c r="M340" s="113">
        <f t="shared" si="179"/>
        <v>0.89483345001039383</v>
      </c>
      <c r="N340" s="113">
        <f t="shared" si="179"/>
        <v>0.91408368151982133</v>
      </c>
      <c r="O340" s="113">
        <f t="shared" si="179"/>
        <v>0.91214320440427432</v>
      </c>
      <c r="P340" s="113">
        <f t="shared" si="179"/>
        <v>0.92004787973699353</v>
      </c>
      <c r="Q340" s="113">
        <f t="shared" si="179"/>
        <v>0.92911495025053381</v>
      </c>
      <c r="R340" s="113">
        <f t="shared" ref="R340:V340" si="180">IF(R321=0,"",R321/R302)</f>
        <v>0.92262382270097865</v>
      </c>
      <c r="S340" s="113">
        <f t="shared" si="180"/>
        <v>0.9249995272840944</v>
      </c>
      <c r="T340" s="113">
        <f t="shared" si="180"/>
        <v>0.93100643694547625</v>
      </c>
      <c r="U340" s="113">
        <f t="shared" si="180"/>
        <v>0.93699537548442646</v>
      </c>
      <c r="V340" s="113">
        <f t="shared" si="180"/>
        <v>0.94103995771403504</v>
      </c>
      <c r="W340" s="113">
        <f t="shared" ref="W340" si="181">IF(W321=0,"",W321/W302)</f>
        <v>0.94195125719253059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0.60436321701650553</v>
      </c>
      <c r="D341" s="111">
        <f t="shared" si="182"/>
        <v>0.60610190070916359</v>
      </c>
      <c r="E341" s="111">
        <f t="shared" si="182"/>
        <v>0.60797431376666522</v>
      </c>
      <c r="F341" s="111">
        <f t="shared" si="182"/>
        <v>0.60986471306188972</v>
      </c>
      <c r="G341" s="111">
        <f t="shared" si="182"/>
        <v>0.61187934117220477</v>
      </c>
      <c r="H341" s="111">
        <f t="shared" si="182"/>
        <v>0.61400628973311688</v>
      </c>
      <c r="I341" s="111">
        <f t="shared" si="182"/>
        <v>0.61627322898168213</v>
      </c>
      <c r="J341" s="111">
        <f t="shared" si="182"/>
        <v>0.61879091846064871</v>
      </c>
      <c r="K341" s="111">
        <f t="shared" si="182"/>
        <v>0.62165751330973118</v>
      </c>
      <c r="L341" s="111">
        <f t="shared" si="182"/>
        <v>0.62490736657654999</v>
      </c>
      <c r="M341" s="111">
        <f t="shared" si="182"/>
        <v>0.63079233992305017</v>
      </c>
      <c r="N341" s="111">
        <f t="shared" si="182"/>
        <v>0.64030186753103879</v>
      </c>
      <c r="O341" s="111">
        <f t="shared" si="182"/>
        <v>0.65470478331219994</v>
      </c>
      <c r="P341" s="111">
        <f t="shared" si="182"/>
        <v>0.67344112783628773</v>
      </c>
      <c r="Q341" s="111">
        <f t="shared" si="182"/>
        <v>0.69182598793737782</v>
      </c>
      <c r="R341" s="111">
        <f t="shared" ref="R341:V341" si="183">IF(R322=0,"",R322/R303)</f>
        <v>0.70500527926086576</v>
      </c>
      <c r="S341" s="111">
        <f t="shared" si="183"/>
        <v>0.71805464278636877</v>
      </c>
      <c r="T341" s="111">
        <f t="shared" si="183"/>
        <v>0.7307004576008822</v>
      </c>
      <c r="U341" s="111">
        <f t="shared" si="183"/>
        <v>0.74257957801151775</v>
      </c>
      <c r="V341" s="111">
        <f t="shared" si="183"/>
        <v>0.75313486581620426</v>
      </c>
      <c r="W341" s="111">
        <f t="shared" ref="W341" si="184">IF(W322=0,"",W322/W303)</f>
        <v>0.76144391790230026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0.75074551216838314</v>
      </c>
      <c r="D343" s="124">
        <f t="shared" si="188"/>
        <v>0.75113223827806574</v>
      </c>
      <c r="E343" s="124">
        <f t="shared" si="188"/>
        <v>0.75220794445947436</v>
      </c>
      <c r="F343" s="124">
        <f t="shared" si="188"/>
        <v>0.75408415779943472</v>
      </c>
      <c r="G343" s="124">
        <f t="shared" si="188"/>
        <v>0.7554138949181971</v>
      </c>
      <c r="H343" s="124">
        <f t="shared" si="188"/>
        <v>0.756865064787835</v>
      </c>
      <c r="I343" s="124">
        <f t="shared" si="188"/>
        <v>0.75916786103155109</v>
      </c>
      <c r="J343" s="124">
        <f t="shared" si="188"/>
        <v>0.76163311243930676</v>
      </c>
      <c r="K343" s="124">
        <f t="shared" si="188"/>
        <v>0.76389539763452396</v>
      </c>
      <c r="L343" s="124">
        <f t="shared" si="188"/>
        <v>0.76619418405769257</v>
      </c>
      <c r="M343" s="124">
        <f t="shared" si="188"/>
        <v>0.76928239117159858</v>
      </c>
      <c r="N343" s="124">
        <f t="shared" si="188"/>
        <v>0.77279856578391337</v>
      </c>
      <c r="O343" s="124">
        <f t="shared" si="188"/>
        <v>0.77762467285892967</v>
      </c>
      <c r="P343" s="124">
        <f t="shared" si="188"/>
        <v>0.78352957628233277</v>
      </c>
      <c r="Q343" s="124">
        <f t="shared" si="188"/>
        <v>0.79108446662495624</v>
      </c>
      <c r="R343" s="124">
        <f t="shared" ref="R343:V343" si="189">IF(R324=0,"",R324/R305)</f>
        <v>0.79878814665038456</v>
      </c>
      <c r="S343" s="124">
        <f t="shared" si="189"/>
        <v>0.81610248636899141</v>
      </c>
      <c r="T343" s="124">
        <f t="shared" si="189"/>
        <v>0.83243038858426555</v>
      </c>
      <c r="U343" s="124">
        <f t="shared" si="189"/>
        <v>0.84845066078635778</v>
      </c>
      <c r="V343" s="124">
        <f t="shared" si="189"/>
        <v>0.8632042904533318</v>
      </c>
      <c r="W343" s="124">
        <f t="shared" ref="W343" si="190">IF(W324=0,"",W324/W305)</f>
        <v>0.87259895441405433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0.58570279240859058</v>
      </c>
      <c r="D344" s="111">
        <f t="shared" si="191"/>
        <v>0.58665089449100771</v>
      </c>
      <c r="E344" s="111">
        <f t="shared" si="191"/>
        <v>0.58758562544467663</v>
      </c>
      <c r="F344" s="111">
        <f t="shared" si="191"/>
        <v>0.58851853306260715</v>
      </c>
      <c r="G344" s="111">
        <f t="shared" si="191"/>
        <v>0.5894391266574377</v>
      </c>
      <c r="H344" s="111">
        <f t="shared" si="191"/>
        <v>0.59034869015574798</v>
      </c>
      <c r="I344" s="111">
        <f t="shared" si="191"/>
        <v>0.59124463865186483</v>
      </c>
      <c r="J344" s="111">
        <f t="shared" si="191"/>
        <v>0.59211638269963895</v>
      </c>
      <c r="K344" s="111">
        <f t="shared" si="191"/>
        <v>0.59295491848448589</v>
      </c>
      <c r="L344" s="111">
        <f t="shared" si="191"/>
        <v>0.59375783711686714</v>
      </c>
      <c r="M344" s="111">
        <f t="shared" si="191"/>
        <v>0.59418991364538432</v>
      </c>
      <c r="N344" s="111">
        <f t="shared" si="191"/>
        <v>0.59418991364538443</v>
      </c>
      <c r="O344" s="111">
        <f t="shared" si="191"/>
        <v>0.59418991364538443</v>
      </c>
      <c r="P344" s="111">
        <f t="shared" si="191"/>
        <v>0.59418991364538443</v>
      </c>
      <c r="Q344" s="111">
        <f t="shared" si="191"/>
        <v>0.59418991364538443</v>
      </c>
      <c r="R344" s="111">
        <f t="shared" ref="R344:V344" si="192">IF(R325=0,"",R325/R306)</f>
        <v>0.59691964287195864</v>
      </c>
      <c r="S344" s="111">
        <f t="shared" si="192"/>
        <v>0.60138336864385644</v>
      </c>
      <c r="T344" s="111">
        <f t="shared" si="192"/>
        <v>0.60659104871106695</v>
      </c>
      <c r="U344" s="111">
        <f t="shared" si="192"/>
        <v>0.61198471735210735</v>
      </c>
      <c r="V344" s="111">
        <f t="shared" si="192"/>
        <v>0.61700640884548963</v>
      </c>
      <c r="W344" s="111">
        <f t="shared" ref="W344" si="193">IF(W325=0,"",W325/W306)</f>
        <v>0.62165612319121177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0.75193406834569665</v>
      </c>
      <c r="D345" s="45">
        <f t="shared" si="194"/>
        <v>0.75345908982579368</v>
      </c>
      <c r="E345" s="45">
        <f t="shared" si="194"/>
        <v>0.75504050290385205</v>
      </c>
      <c r="F345" s="45">
        <f t="shared" si="194"/>
        <v>0.75662960574526872</v>
      </c>
      <c r="G345" s="45">
        <f t="shared" si="194"/>
        <v>0.75827064193150773</v>
      </c>
      <c r="H345" s="45">
        <f t="shared" si="194"/>
        <v>0.75995819661145048</v>
      </c>
      <c r="I345" s="45">
        <f t="shared" si="194"/>
        <v>0.76170317140486232</v>
      </c>
      <c r="J345" s="45">
        <f t="shared" si="194"/>
        <v>0.76355022639999759</v>
      </c>
      <c r="K345" s="45">
        <f t="shared" si="194"/>
        <v>0.76553733441887184</v>
      </c>
      <c r="L345" s="45">
        <f t="shared" si="194"/>
        <v>0.7676746547481812</v>
      </c>
      <c r="M345" s="45">
        <f t="shared" si="194"/>
        <v>0.7705825480275369</v>
      </c>
      <c r="N345" s="45">
        <f t="shared" si="194"/>
        <v>0.77443691980870333</v>
      </c>
      <c r="O345" s="45">
        <f t="shared" si="194"/>
        <v>0.77966548077739128</v>
      </c>
      <c r="P345" s="45">
        <f t="shared" si="194"/>
        <v>0.78649286844606414</v>
      </c>
      <c r="Q345" s="45">
        <f t="shared" si="194"/>
        <v>0.79529246151824418</v>
      </c>
      <c r="R345" s="45">
        <f t="shared" ref="R345:V345" si="195">IF(R326=0,"",R326/R307)</f>
        <v>0.80726295104137746</v>
      </c>
      <c r="S345" s="45">
        <f t="shared" si="195"/>
        <v>0.82220324158620883</v>
      </c>
      <c r="T345" s="45">
        <f t="shared" si="195"/>
        <v>0.83826647698076884</v>
      </c>
      <c r="U345" s="45">
        <f t="shared" si="195"/>
        <v>0.85360580105313277</v>
      </c>
      <c r="V345" s="45">
        <f t="shared" si="195"/>
        <v>0.86637435763135706</v>
      </c>
      <c r="W345" s="45">
        <f t="shared" ref="W345" si="196">IF(W326=0,"",W326/W307)</f>
        <v>0.87592340570652427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0.90043749323561451</v>
      </c>
      <c r="D347" s="117">
        <f t="shared" si="197"/>
        <v>3.5136214842127509</v>
      </c>
      <c r="E347" s="117">
        <f t="shared" si="197"/>
        <v>7.381104532711837</v>
      </c>
      <c r="F347" s="117">
        <f t="shared" si="197"/>
        <v>18.514914848604768</v>
      </c>
      <c r="G347" s="117">
        <f t="shared" si="197"/>
        <v>22.642386661656168</v>
      </c>
      <c r="H347" s="117">
        <f t="shared" si="197"/>
        <v>35.849741450716245</v>
      </c>
      <c r="I347" s="117">
        <f t="shared" si="197"/>
        <v>35.849321428203311</v>
      </c>
      <c r="J347" s="117">
        <f t="shared" si="197"/>
        <v>35.103198302944911</v>
      </c>
      <c r="K347" s="117">
        <f t="shared" si="197"/>
        <v>35.368485767417312</v>
      </c>
      <c r="L347" s="117">
        <f t="shared" si="197"/>
        <v>15.897968209572293</v>
      </c>
      <c r="M347" s="117">
        <f t="shared" si="197"/>
        <v>15.240012769238733</v>
      </c>
      <c r="N347" s="117">
        <f t="shared" si="197"/>
        <v>7.0811961760135329</v>
      </c>
      <c r="O347" s="117">
        <f t="shared" si="197"/>
        <v>14.764217778735086</v>
      </c>
      <c r="P347" s="117">
        <f t="shared" si="197"/>
        <v>22.876485781895649</v>
      </c>
      <c r="Q347" s="117">
        <f t="shared" si="197"/>
        <v>41.120647950938924</v>
      </c>
      <c r="R347" s="117">
        <f t="shared" ref="R347:V347" si="198">R348+R351+R353+R362</f>
        <v>20.868711356473408</v>
      </c>
      <c r="S347" s="117">
        <f t="shared" si="198"/>
        <v>21.547235515153407</v>
      </c>
      <c r="T347" s="117">
        <f t="shared" si="198"/>
        <v>21.972125172740082</v>
      </c>
      <c r="U347" s="117">
        <f t="shared" si="198"/>
        <v>25.896657848785591</v>
      </c>
      <c r="V347" s="117">
        <f t="shared" si="198"/>
        <v>29.879599575982951</v>
      </c>
      <c r="W347" s="117">
        <f t="shared" ref="W347" si="199">W348+W351+W353+W362</f>
        <v>34.391679904521325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0.89481959834821212</v>
      </c>
      <c r="D348" s="122">
        <f t="shared" si="200"/>
        <v>3.4586079289761655</v>
      </c>
      <c r="E348" s="122">
        <f t="shared" si="200"/>
        <v>7.2536702613622923</v>
      </c>
      <c r="F348" s="122">
        <f t="shared" si="200"/>
        <v>18.161473830678066</v>
      </c>
      <c r="G348" s="122">
        <f t="shared" si="200"/>
        <v>22.246900122824801</v>
      </c>
      <c r="H348" s="122">
        <f t="shared" si="200"/>
        <v>35.268351118890273</v>
      </c>
      <c r="I348" s="122">
        <f t="shared" si="200"/>
        <v>35.335282852407893</v>
      </c>
      <c r="J348" s="122">
        <f t="shared" si="200"/>
        <v>34.662771044538253</v>
      </c>
      <c r="K348" s="122">
        <f t="shared" si="200"/>
        <v>34.978663819897434</v>
      </c>
      <c r="L348" s="122">
        <f t="shared" si="200"/>
        <v>15.772576820276216</v>
      </c>
      <c r="M348" s="122">
        <f t="shared" si="200"/>
        <v>15.163370955473869</v>
      </c>
      <c r="N348" s="122">
        <f t="shared" si="200"/>
        <v>7.0334750651750353</v>
      </c>
      <c r="O348" s="122">
        <f t="shared" si="200"/>
        <v>14.577472018083535</v>
      </c>
      <c r="P348" s="122">
        <f t="shared" si="200"/>
        <v>22.585896047653531</v>
      </c>
      <c r="Q348" s="122">
        <f t="shared" si="200"/>
        <v>40.556585286490169</v>
      </c>
      <c r="R348" s="122">
        <f t="shared" ref="R348:V348" si="201">SUM(R349:R350)</f>
        <v>20.435740396193232</v>
      </c>
      <c r="S348" s="122">
        <f t="shared" si="201"/>
        <v>20.942144436981803</v>
      </c>
      <c r="T348" s="122">
        <f t="shared" si="201"/>
        <v>21.387764500551093</v>
      </c>
      <c r="U348" s="122">
        <f t="shared" si="201"/>
        <v>25.464078902335434</v>
      </c>
      <c r="V348" s="122">
        <f t="shared" si="201"/>
        <v>29.511395155431696</v>
      </c>
      <c r="W348" s="122">
        <f t="shared" ref="W348" si="202">SUM(W349:W350)</f>
        <v>34.036784381607575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0.89481959834821212</v>
      </c>
      <c r="D349" s="98">
        <v>3.4586079289761655</v>
      </c>
      <c r="E349" s="98">
        <v>7.2536702613622923</v>
      </c>
      <c r="F349" s="98">
        <v>18.161473830678066</v>
      </c>
      <c r="G349" s="98">
        <v>22.246900122824801</v>
      </c>
      <c r="H349" s="98">
        <v>35.268351118890273</v>
      </c>
      <c r="I349" s="98">
        <v>35.335282852407893</v>
      </c>
      <c r="J349" s="98">
        <v>34.662771044538253</v>
      </c>
      <c r="K349" s="98">
        <v>34.978663819897434</v>
      </c>
      <c r="L349" s="98">
        <v>15.772576820276216</v>
      </c>
      <c r="M349" s="98">
        <v>15.163370955473869</v>
      </c>
      <c r="N349" s="98">
        <v>7.0334750651750353</v>
      </c>
      <c r="O349" s="98">
        <v>14.577472018083535</v>
      </c>
      <c r="P349" s="98">
        <v>22.585896047653531</v>
      </c>
      <c r="Q349" s="98">
        <v>40.556585286490169</v>
      </c>
      <c r="R349" s="98">
        <v>20.435740396193232</v>
      </c>
      <c r="S349" s="98">
        <v>20.942144436981803</v>
      </c>
      <c r="T349" s="98">
        <v>21.387764500551093</v>
      </c>
      <c r="U349" s="98">
        <v>25.464078902335434</v>
      </c>
      <c r="V349" s="98">
        <v>29.511395155431696</v>
      </c>
      <c r="W349" s="98">
        <v>34.036784381607575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5.0451294040923323E-3</v>
      </c>
      <c r="D353" s="122">
        <v>4.95001346111833E-2</v>
      </c>
      <c r="E353" s="122">
        <v>0.11569584195245269</v>
      </c>
      <c r="F353" s="122">
        <v>0.32378294707332672</v>
      </c>
      <c r="G353" s="122">
        <v>0.36211696942339583</v>
      </c>
      <c r="H353" s="122">
        <v>0.53310543903273189</v>
      </c>
      <c r="I353" s="122">
        <v>0.47281282271608477</v>
      </c>
      <c r="J353" s="122">
        <v>0.40734505794411646</v>
      </c>
      <c r="K353" s="122">
        <v>0.35951491953397641</v>
      </c>
      <c r="L353" s="122">
        <v>0.11239472776839871</v>
      </c>
      <c r="M353" s="122">
        <v>6.8530316567171137E-2</v>
      </c>
      <c r="N353" s="122">
        <v>4.2055751932712042E-2</v>
      </c>
      <c r="O353" s="122">
        <v>0.16430431857229844</v>
      </c>
      <c r="P353" s="122">
        <v>0.23605553760522552</v>
      </c>
      <c r="Q353" s="122">
        <v>0.46797272647631827</v>
      </c>
      <c r="R353" s="122">
        <v>0.31688034731957687</v>
      </c>
      <c r="S353" s="122">
        <v>0.52471074210628199</v>
      </c>
      <c r="T353" s="122">
        <v>0.49518173728382936</v>
      </c>
      <c r="U353" s="122">
        <v>0.34523208507840164</v>
      </c>
      <c r="V353" s="122">
        <v>0.3010905360760236</v>
      </c>
      <c r="W353" s="122">
        <v>0.27974016247751943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5.0451294040923323E-3</v>
      </c>
      <c r="D354" s="98">
        <v>4.9475467173821584E-2</v>
      </c>
      <c r="E354" s="98">
        <v>0.11548649355269033</v>
      </c>
      <c r="F354" s="98">
        <v>0.32349533049105733</v>
      </c>
      <c r="G354" s="98">
        <v>0.36111764950799258</v>
      </c>
      <c r="H354" s="98">
        <v>0.53124467829818822</v>
      </c>
      <c r="I354" s="98">
        <v>0.47103526736020013</v>
      </c>
      <c r="J354" s="98">
        <v>0.40566036604470196</v>
      </c>
      <c r="K354" s="98">
        <v>0.35766692724811616</v>
      </c>
      <c r="L354" s="98">
        <v>0.112061981912215</v>
      </c>
      <c r="M354" s="98">
        <v>6.8381721636739126E-2</v>
      </c>
      <c r="N354" s="98">
        <v>4.1880689535362947E-2</v>
      </c>
      <c r="O354" s="98">
        <v>0.16382513259967421</v>
      </c>
      <c r="P354" s="98">
        <v>0.23599681362398131</v>
      </c>
      <c r="Q354" s="98">
        <v>0.46546159893735251</v>
      </c>
      <c r="R354" s="98">
        <v>0.31688034731957687</v>
      </c>
      <c r="S354" s="98">
        <v>0.52114141537762848</v>
      </c>
      <c r="T354" s="98">
        <v>0.49166608087065367</v>
      </c>
      <c r="U354" s="98">
        <v>0.34365884086927928</v>
      </c>
      <c r="V354" s="98">
        <v>0.29933334107975118</v>
      </c>
      <c r="W354" s="98">
        <v>0.27974016247751943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2.466743736171298E-5</v>
      </c>
      <c r="E355" s="98">
        <v>2.0934839976236049E-4</v>
      </c>
      <c r="F355" s="98">
        <v>2.8761658226938259E-4</v>
      </c>
      <c r="G355" s="98">
        <v>9.9931991540323046E-4</v>
      </c>
      <c r="H355" s="98">
        <v>1.8607607345437185E-3</v>
      </c>
      <c r="I355" s="98">
        <v>1.7775553558846591E-3</v>
      </c>
      <c r="J355" s="98">
        <v>1.684691899414482E-3</v>
      </c>
      <c r="K355" s="98">
        <v>1.8479922858602301E-3</v>
      </c>
      <c r="L355" s="98">
        <v>3.3274585618369953E-4</v>
      </c>
      <c r="M355" s="98">
        <v>1.4859493043200428E-4</v>
      </c>
      <c r="N355" s="98">
        <v>1.7506239734909568E-4</v>
      </c>
      <c r="O355" s="98">
        <v>4.7918597262422034E-4</v>
      </c>
      <c r="P355" s="98">
        <v>5.8723981244199541E-5</v>
      </c>
      <c r="Q355" s="98">
        <v>2.5111275389657385E-3</v>
      </c>
      <c r="R355" s="98">
        <v>0</v>
      </c>
      <c r="S355" s="98">
        <v>3.569326728653485E-3</v>
      </c>
      <c r="T355" s="98">
        <v>3.5156564131756966E-3</v>
      </c>
      <c r="U355" s="98">
        <v>1.5732442091223632E-3</v>
      </c>
      <c r="V355" s="98">
        <v>1.7571949962724384E-3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2.466743736171298E-5</v>
      </c>
      <c r="E356" s="101">
        <v>2.0934839976236049E-4</v>
      </c>
      <c r="F356" s="101">
        <v>2.8761658226938259E-4</v>
      </c>
      <c r="G356" s="101">
        <v>9.9931991540323046E-4</v>
      </c>
      <c r="H356" s="101">
        <v>1.8607607345437185E-3</v>
      </c>
      <c r="I356" s="101">
        <v>1.7775553558846591E-3</v>
      </c>
      <c r="J356" s="101">
        <v>1.684691899414482E-3</v>
      </c>
      <c r="K356" s="101">
        <v>1.8479922858602301E-3</v>
      </c>
      <c r="L356" s="101">
        <v>3.3274585618369953E-4</v>
      </c>
      <c r="M356" s="101">
        <v>1.4859493043200428E-4</v>
      </c>
      <c r="N356" s="101">
        <v>1.7506239734909568E-4</v>
      </c>
      <c r="O356" s="101">
        <v>4.7918597262422034E-4</v>
      </c>
      <c r="P356" s="101">
        <v>5.8723981244199541E-5</v>
      </c>
      <c r="Q356" s="101">
        <v>2.5111275389657385E-3</v>
      </c>
      <c r="R356" s="101">
        <v>0</v>
      </c>
      <c r="S356" s="101">
        <v>3.569326728653485E-3</v>
      </c>
      <c r="T356" s="101">
        <v>3.5156564131756966E-3</v>
      </c>
      <c r="U356" s="101">
        <v>1.5732442091223632E-3</v>
      </c>
      <c r="V356" s="101">
        <v>1.7571949962724384E-3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5.7276548331013674E-4</v>
      </c>
      <c r="D362" s="122">
        <v>5.5134206254020086E-3</v>
      </c>
      <c r="E362" s="122">
        <v>1.173842939709217E-2</v>
      </c>
      <c r="F362" s="122">
        <v>2.9658070853375847E-2</v>
      </c>
      <c r="G362" s="122">
        <v>3.3369569407969452E-2</v>
      </c>
      <c r="H362" s="122">
        <v>4.8284892793241163E-2</v>
      </c>
      <c r="I362" s="122">
        <v>4.1225753079330865E-2</v>
      </c>
      <c r="J362" s="122">
        <v>3.308220046253562E-2</v>
      </c>
      <c r="K362" s="122">
        <v>3.0307027985900056E-2</v>
      </c>
      <c r="L362" s="122">
        <v>1.299666152767889E-2</v>
      </c>
      <c r="M362" s="122">
        <v>8.1114971976927151E-3</v>
      </c>
      <c r="N362" s="122">
        <v>5.6653589057855972E-3</v>
      </c>
      <c r="O362" s="122">
        <v>2.2441442079252798E-2</v>
      </c>
      <c r="P362" s="122">
        <v>5.4534196636894246E-2</v>
      </c>
      <c r="Q362" s="122">
        <v>9.6089937972435868E-2</v>
      </c>
      <c r="R362" s="122">
        <v>0.11609061296060033</v>
      </c>
      <c r="S362" s="122">
        <v>8.0380336065320981E-2</v>
      </c>
      <c r="T362" s="122">
        <v>8.9178934905158991E-2</v>
      </c>
      <c r="U362" s="122">
        <v>8.7346861371756734E-2</v>
      </c>
      <c r="V362" s="122">
        <v>6.7113884475228966E-2</v>
      </c>
      <c r="W362" s="122">
        <v>7.5155360436235857E-2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5.7276548331013674E-4</v>
      </c>
      <c r="D363" s="98">
        <v>5.5134206254020086E-3</v>
      </c>
      <c r="E363" s="98">
        <v>1.173842939709217E-2</v>
      </c>
      <c r="F363" s="98">
        <v>2.9658070853375847E-2</v>
      </c>
      <c r="G363" s="98">
        <v>3.3369569407969452E-2</v>
      </c>
      <c r="H363" s="98">
        <v>4.8284892793241163E-2</v>
      </c>
      <c r="I363" s="98">
        <v>4.1225753079330865E-2</v>
      </c>
      <c r="J363" s="98">
        <v>3.308220046253562E-2</v>
      </c>
      <c r="K363" s="98">
        <v>3.0307027985900056E-2</v>
      </c>
      <c r="L363" s="98">
        <v>1.299666152767889E-2</v>
      </c>
      <c r="M363" s="98">
        <v>8.1114971976927151E-3</v>
      </c>
      <c r="N363" s="98">
        <v>5.6653589057855972E-3</v>
      </c>
      <c r="O363" s="98">
        <v>2.2441442079252798E-2</v>
      </c>
      <c r="P363" s="98">
        <v>5.4534196636894246E-2</v>
      </c>
      <c r="Q363" s="98">
        <v>9.6089937972435868E-2</v>
      </c>
      <c r="R363" s="98">
        <v>0.11609061296060033</v>
      </c>
      <c r="S363" s="98">
        <v>8.0380336065320981E-2</v>
      </c>
      <c r="T363" s="98">
        <v>8.9178934905158991E-2</v>
      </c>
      <c r="U363" s="98">
        <v>8.7346861371756734E-2</v>
      </c>
      <c r="V363" s="98">
        <v>6.7113884475228966E-2</v>
      </c>
      <c r="W363" s="98">
        <v>7.5155360436235857E-2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9191.8386233632427</v>
      </c>
      <c r="D366" s="117">
        <f t="shared" si="204"/>
        <v>8491.9089847839059</v>
      </c>
      <c r="E366" s="117">
        <f t="shared" si="204"/>
        <v>9514.1136942974936</v>
      </c>
      <c r="F366" s="117">
        <f t="shared" si="204"/>
        <v>9194.4812236344678</v>
      </c>
      <c r="G366" s="117">
        <f t="shared" si="204"/>
        <v>10564.570462663904</v>
      </c>
      <c r="H366" s="117">
        <f t="shared" si="204"/>
        <v>12501.852087778478</v>
      </c>
      <c r="I366" s="117">
        <f t="shared" si="204"/>
        <v>11257.366942251905</v>
      </c>
      <c r="J366" s="117">
        <f t="shared" si="204"/>
        <v>10460.944149921108</v>
      </c>
      <c r="K366" s="117">
        <f t="shared" si="204"/>
        <v>10814.308160268927</v>
      </c>
      <c r="L366" s="117">
        <f t="shared" si="204"/>
        <v>9824.9821637748519</v>
      </c>
      <c r="M366" s="117">
        <f t="shared" si="204"/>
        <v>11707.802440712674</v>
      </c>
      <c r="N366" s="117">
        <f t="shared" si="204"/>
        <v>10442.916002823515</v>
      </c>
      <c r="O366" s="117">
        <f t="shared" si="204"/>
        <v>7452.4390241214051</v>
      </c>
      <c r="P366" s="117">
        <f t="shared" si="204"/>
        <v>6881.016108077275</v>
      </c>
      <c r="Q366" s="117">
        <f t="shared" si="204"/>
        <v>8597.7620054634608</v>
      </c>
      <c r="R366" s="117">
        <f t="shared" ref="R366:V366" si="205">R367+R370+R372+R381</f>
        <v>7913.6927391555892</v>
      </c>
      <c r="S366" s="117">
        <f t="shared" si="205"/>
        <v>8024.8973774670039</v>
      </c>
      <c r="T366" s="117">
        <f t="shared" si="205"/>
        <v>6857.1592829446363</v>
      </c>
      <c r="U366" s="117">
        <f t="shared" si="205"/>
        <v>7201.6040990359661</v>
      </c>
      <c r="V366" s="117">
        <f t="shared" si="205"/>
        <v>7479.1196114942659</v>
      </c>
      <c r="W366" s="117">
        <f t="shared" ref="W366" si="206">W367+W370+W372+W381</f>
        <v>7728.9198729488435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7077.8996211823096</v>
      </c>
      <c r="D367" s="122">
        <f t="shared" si="207"/>
        <v>6269.7347911758106</v>
      </c>
      <c r="E367" s="122">
        <f t="shared" si="207"/>
        <v>7246.4315933862463</v>
      </c>
      <c r="F367" s="122">
        <f t="shared" si="207"/>
        <v>6886.7816866856128</v>
      </c>
      <c r="G367" s="122">
        <f t="shared" si="207"/>
        <v>8213.9614405463926</v>
      </c>
      <c r="H367" s="122">
        <f t="shared" si="207"/>
        <v>10033.439963938761</v>
      </c>
      <c r="I367" s="122">
        <f t="shared" si="207"/>
        <v>9112.5915074256372</v>
      </c>
      <c r="J367" s="122">
        <f t="shared" si="207"/>
        <v>8352.4526947353679</v>
      </c>
      <c r="K367" s="122">
        <f t="shared" si="207"/>
        <v>8286.4322510076818</v>
      </c>
      <c r="L367" s="122">
        <f t="shared" si="207"/>
        <v>7347.0219396391431</v>
      </c>
      <c r="M367" s="122">
        <f t="shared" si="207"/>
        <v>9265.4628337866397</v>
      </c>
      <c r="N367" s="122">
        <f t="shared" si="207"/>
        <v>7717.9071537706786</v>
      </c>
      <c r="O367" s="122">
        <f t="shared" si="207"/>
        <v>5103.4228175001626</v>
      </c>
      <c r="P367" s="122">
        <f t="shared" si="207"/>
        <v>4610.9664097043751</v>
      </c>
      <c r="Q367" s="122">
        <f t="shared" si="207"/>
        <v>6349.1843706549316</v>
      </c>
      <c r="R367" s="122">
        <f t="shared" ref="R367:V367" si="208">SUM(R368:R369)</f>
        <v>5425.1357348629754</v>
      </c>
      <c r="S367" s="122">
        <f t="shared" si="208"/>
        <v>5401.4940821742603</v>
      </c>
      <c r="T367" s="122">
        <f t="shared" si="208"/>
        <v>4496.6170125972794</v>
      </c>
      <c r="U367" s="122">
        <f t="shared" si="208"/>
        <v>4740.1498367839986</v>
      </c>
      <c r="V367" s="122">
        <f t="shared" si="208"/>
        <v>4859.8697465446267</v>
      </c>
      <c r="W367" s="122">
        <f t="shared" ref="W367" si="209">SUM(W368:W369)</f>
        <v>5034.3005063439259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6988.4500846609544</v>
      </c>
      <c r="D368" s="98">
        <v>6186.8542491963253</v>
      </c>
      <c r="E368" s="98">
        <v>7154.655552243682</v>
      </c>
      <c r="F368" s="98">
        <v>6792.5140446937721</v>
      </c>
      <c r="G368" s="98">
        <v>8101.4180916788209</v>
      </c>
      <c r="H368" s="98">
        <v>9897.4369695714358</v>
      </c>
      <c r="I368" s="98">
        <v>8995.0022483399989</v>
      </c>
      <c r="J368" s="98">
        <v>8242.8135129011662</v>
      </c>
      <c r="K368" s="98">
        <v>8170.7788043586552</v>
      </c>
      <c r="L368" s="98">
        <v>7248.7032043630725</v>
      </c>
      <c r="M368" s="98">
        <v>9139.5082636141888</v>
      </c>
      <c r="N368" s="98">
        <v>7622.2542666623422</v>
      </c>
      <c r="O368" s="98">
        <v>5032.0688879224581</v>
      </c>
      <c r="P368" s="98">
        <v>4542.5692279299747</v>
      </c>
      <c r="Q368" s="98">
        <v>6257.8666257479699</v>
      </c>
      <c r="R368" s="98">
        <v>5346.458243032409</v>
      </c>
      <c r="S368" s="98">
        <v>5322.5806348838269</v>
      </c>
      <c r="T368" s="98">
        <v>4430.6331174619036</v>
      </c>
      <c r="U368" s="98">
        <v>4670.3249926354993</v>
      </c>
      <c r="V368" s="98">
        <v>4787.9993202549513</v>
      </c>
      <c r="W368" s="98">
        <v>4959.6040527336345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89.449536521354844</v>
      </c>
      <c r="D369" s="98">
        <v>82.880541979485713</v>
      </c>
      <c r="E369" s="98">
        <v>91.776041142564665</v>
      </c>
      <c r="F369" s="98">
        <v>94.267641991840776</v>
      </c>
      <c r="G369" s="98">
        <v>112.54334886757253</v>
      </c>
      <c r="H369" s="98">
        <v>136.00299436732521</v>
      </c>
      <c r="I369" s="98">
        <v>117.58925908563856</v>
      </c>
      <c r="J369" s="98">
        <v>109.63918183420256</v>
      </c>
      <c r="K369" s="98">
        <v>115.65344664902592</v>
      </c>
      <c r="L369" s="98">
        <v>98.318735276070697</v>
      </c>
      <c r="M369" s="98">
        <v>125.95457017245124</v>
      </c>
      <c r="N369" s="98">
        <v>95.652887108336742</v>
      </c>
      <c r="O369" s="98">
        <v>71.353929577704577</v>
      </c>
      <c r="P369" s="98">
        <v>68.397181774400877</v>
      </c>
      <c r="Q369" s="98">
        <v>91.317744906961465</v>
      </c>
      <c r="R369" s="98">
        <v>78.677491830566325</v>
      </c>
      <c r="S369" s="98">
        <v>78.913447290433822</v>
      </c>
      <c r="T369" s="98">
        <v>65.983895135375974</v>
      </c>
      <c r="U369" s="98">
        <v>69.824844148499253</v>
      </c>
      <c r="V369" s="98">
        <v>71.870426289675663</v>
      </c>
      <c r="W369" s="98">
        <v>74.696453610291741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152.72976616694649</v>
      </c>
      <c r="D370" s="122">
        <f t="shared" si="210"/>
        <v>89.020830334208881</v>
      </c>
      <c r="E370" s="122">
        <f t="shared" si="210"/>
        <v>221.52301432593723</v>
      </c>
      <c r="F370" s="122">
        <f t="shared" si="210"/>
        <v>97.807823127844216</v>
      </c>
      <c r="G370" s="122">
        <f t="shared" si="210"/>
        <v>230.37578432282831</v>
      </c>
      <c r="H370" s="122">
        <f t="shared" si="210"/>
        <v>284.84278777851017</v>
      </c>
      <c r="I370" s="122">
        <f t="shared" si="210"/>
        <v>163.93520815373665</v>
      </c>
      <c r="J370" s="122">
        <f t="shared" si="210"/>
        <v>35.337356842212962</v>
      </c>
      <c r="K370" s="122">
        <f t="shared" si="210"/>
        <v>172.81622875180665</v>
      </c>
      <c r="L370" s="122">
        <f t="shared" si="210"/>
        <v>243.72418932349225</v>
      </c>
      <c r="M370" s="122">
        <f t="shared" si="210"/>
        <v>231.26359524929777</v>
      </c>
      <c r="N370" s="122">
        <f t="shared" si="210"/>
        <v>597.33872913378934</v>
      </c>
      <c r="O370" s="122">
        <f t="shared" si="210"/>
        <v>159.88586539468736</v>
      </c>
      <c r="P370" s="122">
        <f t="shared" si="210"/>
        <v>121.6652380897139</v>
      </c>
      <c r="Q370" s="122">
        <f t="shared" si="210"/>
        <v>178.96673801367203</v>
      </c>
      <c r="R370" s="122">
        <f t="shared" si="210"/>
        <v>271.88664925767802</v>
      </c>
      <c r="S370" s="122">
        <f t="shared" si="210"/>
        <v>393.08436291541278</v>
      </c>
      <c r="T370" s="122">
        <f t="shared" si="210"/>
        <v>226.64843406131752</v>
      </c>
      <c r="U370" s="122">
        <f t="shared" si="210"/>
        <v>252.22464487069874</v>
      </c>
      <c r="V370" s="122">
        <f t="shared" si="210"/>
        <v>308.89746578927571</v>
      </c>
      <c r="W370" s="122">
        <f t="shared" si="210"/>
        <v>251.2223968206371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152.72976616694649</v>
      </c>
      <c r="D371" s="98">
        <f>RES_hhdet_in_fech!D67</f>
        <v>89.020830334208881</v>
      </c>
      <c r="E371" s="98">
        <f>RES_hhdet_in_fech!E67</f>
        <v>221.52301432593723</v>
      </c>
      <c r="F371" s="98">
        <f>RES_hhdet_in_fech!F67</f>
        <v>97.807823127844216</v>
      </c>
      <c r="G371" s="98">
        <f>RES_hhdet_in_fech!G67</f>
        <v>230.37578432282831</v>
      </c>
      <c r="H371" s="98">
        <f>RES_hhdet_in_fech!H67</f>
        <v>284.84278777851017</v>
      </c>
      <c r="I371" s="98">
        <f>RES_hhdet_in_fech!I67</f>
        <v>163.93520815373665</v>
      </c>
      <c r="J371" s="98">
        <f>RES_hhdet_in_fech!J67</f>
        <v>35.337356842212962</v>
      </c>
      <c r="K371" s="98">
        <f>RES_hhdet_in_fech!K67</f>
        <v>172.81622875180665</v>
      </c>
      <c r="L371" s="98">
        <f>RES_hhdet_in_fech!L67</f>
        <v>243.72418932349225</v>
      </c>
      <c r="M371" s="98">
        <f>RES_hhdet_in_fech!M67</f>
        <v>231.26359524929777</v>
      </c>
      <c r="N371" s="98">
        <f>RES_hhdet_in_fech!N67</f>
        <v>597.33872913378934</v>
      </c>
      <c r="O371" s="98">
        <f>RES_hhdet_in_fech!O67</f>
        <v>159.88586539468736</v>
      </c>
      <c r="P371" s="98">
        <f>RES_hhdet_in_fech!P67</f>
        <v>121.6652380897139</v>
      </c>
      <c r="Q371" s="98">
        <f>RES_hhdet_in_fech!Q67</f>
        <v>178.96673801367203</v>
      </c>
      <c r="R371" s="98">
        <f>RES_hhdet_in_fech!R67</f>
        <v>271.88664925767802</v>
      </c>
      <c r="S371" s="98">
        <f>RES_hhdet_in_fech!S67</f>
        <v>393.08436291541278</v>
      </c>
      <c r="T371" s="98">
        <f>RES_hhdet_in_fech!T67</f>
        <v>226.64843406131752</v>
      </c>
      <c r="U371" s="98">
        <f>RES_hhdet_in_fech!U67</f>
        <v>252.22464487069874</v>
      </c>
      <c r="V371" s="98">
        <f>RES_hhdet_in_fech!V67</f>
        <v>308.89746578927571</v>
      </c>
      <c r="W371" s="98">
        <f>RES_hhdet_in_fech!W67</f>
        <v>251.2223968206371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1335.5825819381685</v>
      </c>
      <c r="D372" s="122">
        <v>1426.1224767805552</v>
      </c>
      <c r="E372" s="122">
        <v>1361.6805485500734</v>
      </c>
      <c r="F372" s="122">
        <v>1477.3127336799255</v>
      </c>
      <c r="G372" s="122">
        <v>1402.0688271877316</v>
      </c>
      <c r="H372" s="122">
        <v>1440.549134821702</v>
      </c>
      <c r="I372" s="122">
        <v>1275.2559174921475</v>
      </c>
      <c r="J372" s="122">
        <v>1369.6684895493111</v>
      </c>
      <c r="K372" s="122">
        <v>1610.9384424736063</v>
      </c>
      <c r="L372" s="122">
        <v>1532.5687280901402</v>
      </c>
      <c r="M372" s="122">
        <v>1547.7717484612244</v>
      </c>
      <c r="N372" s="122">
        <v>1452.2076627106601</v>
      </c>
      <c r="O372" s="122">
        <v>1485.0865068614908</v>
      </c>
      <c r="P372" s="122">
        <v>1436.6063394041007</v>
      </c>
      <c r="Q372" s="122">
        <v>1361.0369127583053</v>
      </c>
      <c r="R372" s="122">
        <v>1462.8429472314019</v>
      </c>
      <c r="S372" s="122">
        <v>1490.8746209422984</v>
      </c>
      <c r="T372" s="122">
        <v>1400.5278046970884</v>
      </c>
      <c r="U372" s="122">
        <v>1458.3664918644104</v>
      </c>
      <c r="V372" s="122">
        <v>1453.8099673712622</v>
      </c>
      <c r="W372" s="122">
        <v>1605.8118525713189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1665.3889892692716</v>
      </c>
      <c r="D373" s="98">
        <v>1416.0495117164385</v>
      </c>
      <c r="E373" s="98">
        <v>1458.7462959008139</v>
      </c>
      <c r="F373" s="98">
        <v>1450.886971138716</v>
      </c>
      <c r="G373" s="98">
        <v>1597.9135017843566</v>
      </c>
      <c r="H373" s="98">
        <v>1961.5548323602009</v>
      </c>
      <c r="I373" s="98">
        <v>1861.3883516960761</v>
      </c>
      <c r="J373" s="98">
        <v>1893.1360790767999</v>
      </c>
      <c r="K373" s="98">
        <v>2210.9601019133347</v>
      </c>
      <c r="L373" s="98">
        <v>2003.1486006131786</v>
      </c>
      <c r="M373" s="98">
        <v>1850.2208855061683</v>
      </c>
      <c r="N373" s="98">
        <v>1742.6152085762444</v>
      </c>
      <c r="O373" s="98">
        <v>1835.2401286361326</v>
      </c>
      <c r="P373" s="98">
        <v>1641.1972613888202</v>
      </c>
      <c r="Q373" s="98">
        <v>1711.0035054290981</v>
      </c>
      <c r="R373" s="98">
        <v>1536.7534659823293</v>
      </c>
      <c r="S373" s="98">
        <v>1729.5033317510793</v>
      </c>
      <c r="T373" s="98">
        <v>1649.3716620166194</v>
      </c>
      <c r="U373" s="98">
        <v>1603.7873181617474</v>
      </c>
      <c r="V373" s="98">
        <v>1618.0586425505549</v>
      </c>
      <c r="W373" s="98">
        <v>1691.2412356314674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826.08985802863117</v>
      </c>
      <c r="E374" s="98">
        <v>897.09849239157268</v>
      </c>
      <c r="F374" s="98">
        <v>879.63986465593212</v>
      </c>
      <c r="G374" s="98">
        <v>1057.0945152426646</v>
      </c>
      <c r="H374" s="98">
        <v>1294.9522960883596</v>
      </c>
      <c r="I374" s="98">
        <v>1241.4816230784093</v>
      </c>
      <c r="J374" s="98">
        <v>1270.9744422534916</v>
      </c>
      <c r="K374" s="98">
        <v>1506.008609308868</v>
      </c>
      <c r="L374" s="98">
        <v>1378.630745277793</v>
      </c>
      <c r="M374" s="98">
        <v>1289.8063494042315</v>
      </c>
      <c r="N374" s="98">
        <v>1223.2150108924343</v>
      </c>
      <c r="O374" s="98">
        <v>1342.1629281506084</v>
      </c>
      <c r="P374" s="98">
        <v>1239.2846432434012</v>
      </c>
      <c r="Q374" s="98">
        <v>1331.7496961040881</v>
      </c>
      <c r="R374" s="98">
        <v>0</v>
      </c>
      <c r="S374" s="98">
        <v>1412.5461952796479</v>
      </c>
      <c r="T374" s="98">
        <v>1365.8355050930684</v>
      </c>
      <c r="U374" s="98">
        <v>1341.3362516799086</v>
      </c>
      <c r="V374" s="98">
        <v>1365.1084018801605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122.14021272387095</v>
      </c>
      <c r="E375" s="101">
        <v>207.31669614018665</v>
      </c>
      <c r="F375" s="101">
        <v>158.23627465800848</v>
      </c>
      <c r="G375" s="101">
        <v>353.43629410464246</v>
      </c>
      <c r="H375" s="101">
        <v>400.58744618902534</v>
      </c>
      <c r="I375" s="101">
        <v>382.67486370195104</v>
      </c>
      <c r="J375" s="101">
        <v>379.16866963180871</v>
      </c>
      <c r="K375" s="101">
        <v>457.51443005056188</v>
      </c>
      <c r="L375" s="101">
        <v>411.89574195843176</v>
      </c>
      <c r="M375" s="101">
        <v>367.88208167955105</v>
      </c>
      <c r="N375" s="101">
        <v>288.93905946572863</v>
      </c>
      <c r="O375" s="101">
        <v>338.95394606019596</v>
      </c>
      <c r="P375" s="101">
        <v>290.77035672509174</v>
      </c>
      <c r="Q375" s="101">
        <v>296.04253776864562</v>
      </c>
      <c r="R375" s="101">
        <v>0</v>
      </c>
      <c r="S375" s="101">
        <v>360.68232632987389</v>
      </c>
      <c r="T375" s="101">
        <v>334.76320645898045</v>
      </c>
      <c r="U375" s="101">
        <v>311.5952087784438</v>
      </c>
      <c r="V375" s="101">
        <v>310.73957294804461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703.94964530476034</v>
      </c>
      <c r="E376" s="104">
        <v>689.78179625138603</v>
      </c>
      <c r="F376" s="104">
        <v>721.40358999792363</v>
      </c>
      <c r="G376" s="104">
        <v>703.65822113802199</v>
      </c>
      <c r="H376" s="104">
        <v>894.3648498993341</v>
      </c>
      <c r="I376" s="104">
        <v>858.80675937645833</v>
      </c>
      <c r="J376" s="104">
        <v>891.80577262168288</v>
      </c>
      <c r="K376" s="104">
        <v>1048.4941792583063</v>
      </c>
      <c r="L376" s="104">
        <v>966.73500331936123</v>
      </c>
      <c r="M376" s="104">
        <v>921.92426772468036</v>
      </c>
      <c r="N376" s="104">
        <v>934.27595142670577</v>
      </c>
      <c r="O376" s="104">
        <v>1003.2089820904123</v>
      </c>
      <c r="P376" s="104">
        <v>948.51428651830952</v>
      </c>
      <c r="Q376" s="104">
        <v>1035.7071583354427</v>
      </c>
      <c r="R376" s="104">
        <v>0</v>
      </c>
      <c r="S376" s="104">
        <v>1051.8638689497741</v>
      </c>
      <c r="T376" s="104">
        <v>1031.0722986340877</v>
      </c>
      <c r="U376" s="104">
        <v>1029.7410429014647</v>
      </c>
      <c r="V376" s="104">
        <v>1054.3688289321158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1698.3041468107308</v>
      </c>
      <c r="D377" s="101">
        <v>1739.0745387909562</v>
      </c>
      <c r="E377" s="101">
        <v>1725.5207135547862</v>
      </c>
      <c r="F377" s="101">
        <v>1778.6874805504326</v>
      </c>
      <c r="G377" s="101">
        <v>1708.5915389431714</v>
      </c>
      <c r="H377" s="101">
        <v>1757.8527992266622</v>
      </c>
      <c r="I377" s="101">
        <v>1749.2565081664711</v>
      </c>
      <c r="J377" s="101">
        <v>1857.5506498648026</v>
      </c>
      <c r="K377" s="101">
        <v>1984.8438099504722</v>
      </c>
      <c r="L377" s="101">
        <v>1926.2711599062936</v>
      </c>
      <c r="M377" s="101">
        <v>1893.6624084146533</v>
      </c>
      <c r="N377" s="101">
        <v>1795.9648105097258</v>
      </c>
      <c r="O377" s="101">
        <v>1809.1612578864051</v>
      </c>
      <c r="P377" s="101">
        <v>1783.5733925768654</v>
      </c>
      <c r="Q377" s="101">
        <v>1747.1629333013732</v>
      </c>
      <c r="R377" s="101">
        <v>1795.2086762096321</v>
      </c>
      <c r="S377" s="101">
        <v>1773.3658448437293</v>
      </c>
      <c r="T377" s="101">
        <v>1698.9016882489411</v>
      </c>
      <c r="U377" s="101">
        <v>1705.832957838838</v>
      </c>
      <c r="V377" s="101">
        <v>1708.517238163121</v>
      </c>
      <c r="W377" s="101">
        <v>1821.9433201326594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1158.3706297140659</v>
      </c>
      <c r="D378" s="104">
        <v>1191.4053958409315</v>
      </c>
      <c r="E378" s="104">
        <v>1180.546111556853</v>
      </c>
      <c r="F378" s="104">
        <v>1221.9484644192328</v>
      </c>
      <c r="G378" s="104">
        <v>1194.4707910040545</v>
      </c>
      <c r="H378" s="104">
        <v>1216.9683797341361</v>
      </c>
      <c r="I378" s="104">
        <v>1216.9968937966325</v>
      </c>
      <c r="J378" s="104">
        <v>1294.4578212269453</v>
      </c>
      <c r="K378" s="104">
        <v>1388.4517851838416</v>
      </c>
      <c r="L378" s="104">
        <v>1352.9591994912598</v>
      </c>
      <c r="M378" s="104">
        <v>1334.5755034191645</v>
      </c>
      <c r="N378" s="104">
        <v>1256.2205769121456</v>
      </c>
      <c r="O378" s="104">
        <v>1295.7905047980355</v>
      </c>
      <c r="P378" s="104">
        <v>1304.0514456474257</v>
      </c>
      <c r="Q378" s="104">
        <v>1305.4990775794304</v>
      </c>
      <c r="R378" s="104">
        <v>1379.1883105462393</v>
      </c>
      <c r="S378" s="104">
        <v>1384.1391471785848</v>
      </c>
      <c r="T378" s="104">
        <v>1342.6684187754327</v>
      </c>
      <c r="U378" s="104">
        <v>1356.5450359315284</v>
      </c>
      <c r="V378" s="104">
        <v>1368.0955000830916</v>
      </c>
      <c r="W378" s="104">
        <v>1467.6764254243801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332.81741394136623</v>
      </c>
      <c r="D379" s="98">
        <v>349.32387416445516</v>
      </c>
      <c r="E379" s="98">
        <v>335.33533763759175</v>
      </c>
      <c r="F379" s="98">
        <v>353.18534181046078</v>
      </c>
      <c r="G379" s="98">
        <v>384.93011712823238</v>
      </c>
      <c r="H379" s="98">
        <v>356.82322001592729</v>
      </c>
      <c r="I379" s="98">
        <v>359.94757468402003</v>
      </c>
      <c r="J379" s="98">
        <v>375.77045730704873</v>
      </c>
      <c r="K379" s="98">
        <v>404.91942982273036</v>
      </c>
      <c r="L379" s="98">
        <v>395.69455248440067</v>
      </c>
      <c r="M379" s="98">
        <v>380.14569190136319</v>
      </c>
      <c r="N379" s="98">
        <v>300.05673486962326</v>
      </c>
      <c r="O379" s="98">
        <v>329.70048819950983</v>
      </c>
      <c r="P379" s="98">
        <v>319.27375704335878</v>
      </c>
      <c r="Q379" s="98">
        <v>300.28608331612207</v>
      </c>
      <c r="R379" s="98">
        <v>361.75670865626608</v>
      </c>
      <c r="S379" s="98">
        <v>368.19577867468206</v>
      </c>
      <c r="T379" s="98">
        <v>343.98676428053278</v>
      </c>
      <c r="U379" s="98">
        <v>332.01954206708263</v>
      </c>
      <c r="V379" s="98">
        <v>326.74913289327634</v>
      </c>
      <c r="W379" s="98">
        <v>357.13518848433245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825.55321577269979</v>
      </c>
      <c r="D380" s="98">
        <v>842.08152167647665</v>
      </c>
      <c r="E380" s="98">
        <v>845.21077391926144</v>
      </c>
      <c r="F380" s="98">
        <v>868.76312260877216</v>
      </c>
      <c r="G380" s="98">
        <v>809.54067387582199</v>
      </c>
      <c r="H380" s="98">
        <v>860.14515971820879</v>
      </c>
      <c r="I380" s="98">
        <v>857.04931911261258</v>
      </c>
      <c r="J380" s="98">
        <v>918.68736391989637</v>
      </c>
      <c r="K380" s="98">
        <v>983.53235536111129</v>
      </c>
      <c r="L380" s="98">
        <v>957.26464700685892</v>
      </c>
      <c r="M380" s="98">
        <v>954.42981151780157</v>
      </c>
      <c r="N380" s="98">
        <v>956.16384204252222</v>
      </c>
      <c r="O380" s="98">
        <v>966.09001659852561</v>
      </c>
      <c r="P380" s="98">
        <v>984.77768860406684</v>
      </c>
      <c r="Q380" s="98">
        <v>1005.2129942633084</v>
      </c>
      <c r="R380" s="98">
        <v>1017.4316018899732</v>
      </c>
      <c r="S380" s="98">
        <v>1015.9433685039028</v>
      </c>
      <c r="T380" s="98">
        <v>998.68165449490016</v>
      </c>
      <c r="U380" s="98">
        <v>1024.5254938644457</v>
      </c>
      <c r="V380" s="98">
        <v>1041.3463671898155</v>
      </c>
      <c r="W380" s="98">
        <v>1110.5412369400478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625.6266540758196</v>
      </c>
      <c r="D381" s="122">
        <v>707.03088649333142</v>
      </c>
      <c r="E381" s="122">
        <v>684.47853803523674</v>
      </c>
      <c r="F381" s="122">
        <v>732.57898014108491</v>
      </c>
      <c r="G381" s="122">
        <v>718.16441060695001</v>
      </c>
      <c r="H381" s="122">
        <v>743.02020123950354</v>
      </c>
      <c r="I381" s="122">
        <v>705.5843091803838</v>
      </c>
      <c r="J381" s="122">
        <v>703.48560879421632</v>
      </c>
      <c r="K381" s="122">
        <v>744.12123803583381</v>
      </c>
      <c r="L381" s="122">
        <v>701.66730672207711</v>
      </c>
      <c r="M381" s="122">
        <v>663.30426321551181</v>
      </c>
      <c r="N381" s="122">
        <v>675.46245720838715</v>
      </c>
      <c r="O381" s="122">
        <v>704.04383436506464</v>
      </c>
      <c r="P381" s="122">
        <v>711.77812087908467</v>
      </c>
      <c r="Q381" s="122">
        <v>708.57398403655179</v>
      </c>
      <c r="R381" s="122">
        <v>753.82740780353333</v>
      </c>
      <c r="S381" s="122">
        <v>739.44431143503323</v>
      </c>
      <c r="T381" s="122">
        <v>733.36603158895036</v>
      </c>
      <c r="U381" s="122">
        <v>750.86312551685899</v>
      </c>
      <c r="V381" s="122">
        <v>856.54243178910133</v>
      </c>
      <c r="W381" s="122">
        <v>837.58511721296168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709.00857015019892</v>
      </c>
      <c r="D382" s="98">
        <v>665.84310650768896</v>
      </c>
      <c r="E382" s="98">
        <v>691.93507183719601</v>
      </c>
      <c r="F382" s="98">
        <v>702.63737983493445</v>
      </c>
      <c r="G382" s="98">
        <v>786.802889020208</v>
      </c>
      <c r="H382" s="98">
        <v>975.8427167481367</v>
      </c>
      <c r="I382" s="98">
        <v>927.85594535666064</v>
      </c>
      <c r="J382" s="98">
        <v>885.43625075705677</v>
      </c>
      <c r="K382" s="98">
        <v>1000.4300516901054</v>
      </c>
      <c r="L382" s="98">
        <v>932.64712539424431</v>
      </c>
      <c r="M382" s="98">
        <v>836.74749926684262</v>
      </c>
      <c r="N382" s="98">
        <v>850.05715289940349</v>
      </c>
      <c r="O382" s="98">
        <v>957.91596147635914</v>
      </c>
      <c r="P382" s="98">
        <v>849.13440479673784</v>
      </c>
      <c r="Q382" s="98">
        <v>857.27383330242765</v>
      </c>
      <c r="R382" s="98">
        <v>1086.6159366057655</v>
      </c>
      <c r="S382" s="98">
        <v>987.59619826593894</v>
      </c>
      <c r="T382" s="98">
        <v>1003.5620791826351</v>
      </c>
      <c r="U382" s="98">
        <v>1141.1499935429194</v>
      </c>
      <c r="V382" s="98">
        <v>1141.9682383301545</v>
      </c>
      <c r="W382" s="98">
        <v>1212.1496054663619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625.09724508487125</v>
      </c>
      <c r="D383" s="33">
        <v>707.65013804427065</v>
      </c>
      <c r="E383" s="33">
        <v>684.35164402402017</v>
      </c>
      <c r="F383" s="33">
        <v>733.05924065251884</v>
      </c>
      <c r="G383" s="33">
        <v>717.08768837890932</v>
      </c>
      <c r="H383" s="33">
        <v>739.7417647604176</v>
      </c>
      <c r="I383" s="33">
        <v>703.04155217561129</v>
      </c>
      <c r="J383" s="33">
        <v>701.85451567200266</v>
      </c>
      <c r="K383" s="33">
        <v>742.29454909925664</v>
      </c>
      <c r="L383" s="33">
        <v>700.17850639621258</v>
      </c>
      <c r="M383" s="33">
        <v>662.28488335381667</v>
      </c>
      <c r="N383" s="33">
        <v>674.19225770269861</v>
      </c>
      <c r="O383" s="33">
        <v>701.97403068605774</v>
      </c>
      <c r="P383" s="33">
        <v>709.98069286024509</v>
      </c>
      <c r="Q383" s="33">
        <v>705.95694213572528</v>
      </c>
      <c r="R383" s="33">
        <v>744.25817739985973</v>
      </c>
      <c r="S383" s="33">
        <v>734.20267348792618</v>
      </c>
      <c r="T383" s="33">
        <v>728.29884801801768</v>
      </c>
      <c r="U383" s="33">
        <v>745.30603170883899</v>
      </c>
      <c r="V383" s="33">
        <v>853.79468434621913</v>
      </c>
      <c r="W383" s="33">
        <v>834.17027793358307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5773.9554043986309</v>
      </c>
      <c r="D385" s="117">
        <f t="shared" si="211"/>
        <v>5320.7713996176835</v>
      </c>
      <c r="E385" s="117">
        <f t="shared" si="211"/>
        <v>6231.8129177139117</v>
      </c>
      <c r="F385" s="117">
        <f t="shared" si="211"/>
        <v>5874.0848656364478</v>
      </c>
      <c r="G385" s="117">
        <f t="shared" si="211"/>
        <v>7021.4650429212143</v>
      </c>
      <c r="H385" s="117">
        <f t="shared" si="211"/>
        <v>8413.5906520766712</v>
      </c>
      <c r="I385" s="117">
        <f t="shared" si="211"/>
        <v>7608.4618228862837</v>
      </c>
      <c r="J385" s="117">
        <f t="shared" si="211"/>
        <v>6953.1308045636688</v>
      </c>
      <c r="K385" s="117">
        <f t="shared" si="211"/>
        <v>7498.5462009644771</v>
      </c>
      <c r="L385" s="117">
        <f t="shared" si="211"/>
        <v>7127.9065381658202</v>
      </c>
      <c r="M385" s="117">
        <f t="shared" si="211"/>
        <v>8410.4097403175019</v>
      </c>
      <c r="N385" s="117">
        <f t="shared" si="211"/>
        <v>8640.1116310126581</v>
      </c>
      <c r="O385" s="117">
        <f t="shared" si="211"/>
        <v>5739.3538157210423</v>
      </c>
      <c r="P385" s="117">
        <f t="shared" si="211"/>
        <v>5421.6546616207406</v>
      </c>
      <c r="Q385" s="117">
        <f t="shared" si="211"/>
        <v>6997.0704893994634</v>
      </c>
      <c r="R385" s="117">
        <f t="shared" ref="R385:V385" si="212">R386+R389+R391+R400</f>
        <v>6822.2879114894859</v>
      </c>
      <c r="S385" s="117">
        <f t="shared" si="212"/>
        <v>7325.1179180222334</v>
      </c>
      <c r="T385" s="117">
        <f t="shared" si="212"/>
        <v>6065.9060667181093</v>
      </c>
      <c r="U385" s="117">
        <f t="shared" si="212"/>
        <v>6425.5933324033467</v>
      </c>
      <c r="V385" s="117">
        <f t="shared" si="212"/>
        <v>6885.8901409070086</v>
      </c>
      <c r="W385" s="117">
        <f t="shared" ref="W385" si="213">W386+W389+W391+W400</f>
        <v>6917.2935153988874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3943.6278414006752</v>
      </c>
      <c r="D386" s="122">
        <f t="shared" si="214"/>
        <v>3550.7736954790917</v>
      </c>
      <c r="E386" s="122">
        <f t="shared" si="214"/>
        <v>4166.7047823781313</v>
      </c>
      <c r="F386" s="122">
        <f t="shared" si="214"/>
        <v>4023.4740883498334</v>
      </c>
      <c r="G386" s="122">
        <f t="shared" si="214"/>
        <v>4871.0600173909279</v>
      </c>
      <c r="H386" s="122">
        <f t="shared" si="214"/>
        <v>6037.4346272620023</v>
      </c>
      <c r="I386" s="122">
        <f t="shared" si="214"/>
        <v>5560.997619363714</v>
      </c>
      <c r="J386" s="122">
        <f t="shared" si="214"/>
        <v>5172.2057303958863</v>
      </c>
      <c r="K386" s="122">
        <f t="shared" si="214"/>
        <v>5209.4273739071559</v>
      </c>
      <c r="L386" s="122">
        <f t="shared" si="214"/>
        <v>4685.9439188223078</v>
      </c>
      <c r="M386" s="122">
        <f t="shared" si="214"/>
        <v>6021.0737624769381</v>
      </c>
      <c r="N386" s="122">
        <f t="shared" si="214"/>
        <v>5130.8264261388476</v>
      </c>
      <c r="O386" s="122">
        <f t="shared" si="214"/>
        <v>3493.5373662273732</v>
      </c>
      <c r="P386" s="122">
        <f t="shared" si="214"/>
        <v>3256.0752568215626</v>
      </c>
      <c r="Q386" s="122">
        <f t="shared" si="214"/>
        <v>4597.8168808914397</v>
      </c>
      <c r="R386" s="122">
        <f t="shared" ref="R386:V386" si="215">SUM(R387:R388)</f>
        <v>3985.0631567339615</v>
      </c>
      <c r="S386" s="122">
        <f t="shared" si="215"/>
        <v>4011.3422684716538</v>
      </c>
      <c r="T386" s="122">
        <f t="shared" si="215"/>
        <v>3368.5338444265103</v>
      </c>
      <c r="U386" s="122">
        <f t="shared" si="215"/>
        <v>3576.8685223441594</v>
      </c>
      <c r="V386" s="122">
        <f t="shared" si="215"/>
        <v>3690.5356366880947</v>
      </c>
      <c r="W386" s="122">
        <f t="shared" ref="W386" si="216">SUM(W387:W388)</f>
        <v>3840.2529338639033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3854.1783048793204</v>
      </c>
      <c r="D387" s="98">
        <v>3467.8931534996059</v>
      </c>
      <c r="E387" s="98">
        <v>4074.9287412355666</v>
      </c>
      <c r="F387" s="98">
        <v>3929.2064463579927</v>
      </c>
      <c r="G387" s="98">
        <v>4758.5166685233553</v>
      </c>
      <c r="H387" s="98">
        <v>5901.431632894677</v>
      </c>
      <c r="I387" s="98">
        <v>5443.4083602780756</v>
      </c>
      <c r="J387" s="98">
        <v>5062.5665485616837</v>
      </c>
      <c r="K387" s="98">
        <v>5093.7739272581302</v>
      </c>
      <c r="L387" s="98">
        <v>4587.6251835462372</v>
      </c>
      <c r="M387" s="98">
        <v>5895.1191923044871</v>
      </c>
      <c r="N387" s="98">
        <v>5035.1735390305112</v>
      </c>
      <c r="O387" s="98">
        <v>3422.1834366496687</v>
      </c>
      <c r="P387" s="98">
        <v>3187.6780750471617</v>
      </c>
      <c r="Q387" s="98">
        <v>4506.499135984478</v>
      </c>
      <c r="R387" s="98">
        <v>3906.3856649033951</v>
      </c>
      <c r="S387" s="98">
        <v>3932.42882118122</v>
      </c>
      <c r="T387" s="98">
        <v>3302.5499492911345</v>
      </c>
      <c r="U387" s="98">
        <v>3507.04367819566</v>
      </c>
      <c r="V387" s="98">
        <v>3618.6652103984188</v>
      </c>
      <c r="W387" s="98">
        <v>3765.5564802536114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89.449536521354844</v>
      </c>
      <c r="D388" s="98">
        <v>82.880541979485713</v>
      </c>
      <c r="E388" s="98">
        <v>91.776041142564665</v>
      </c>
      <c r="F388" s="98">
        <v>94.267641991840776</v>
      </c>
      <c r="G388" s="98">
        <v>112.54334886757253</v>
      </c>
      <c r="H388" s="98">
        <v>136.00299436732521</v>
      </c>
      <c r="I388" s="98">
        <v>117.58925908563856</v>
      </c>
      <c r="J388" s="98">
        <v>109.63918183420256</v>
      </c>
      <c r="K388" s="98">
        <v>115.65344664902592</v>
      </c>
      <c r="L388" s="98">
        <v>98.318735276070697</v>
      </c>
      <c r="M388" s="98">
        <v>125.95457017245124</v>
      </c>
      <c r="N388" s="98">
        <v>95.652887108336742</v>
      </c>
      <c r="O388" s="98">
        <v>71.353929577704577</v>
      </c>
      <c r="P388" s="98">
        <v>68.397181774400877</v>
      </c>
      <c r="Q388" s="98">
        <v>91.317744906961465</v>
      </c>
      <c r="R388" s="98">
        <v>78.677491830566325</v>
      </c>
      <c r="S388" s="98">
        <v>78.913447290433822</v>
      </c>
      <c r="T388" s="98">
        <v>65.983895135375974</v>
      </c>
      <c r="U388" s="98">
        <v>69.824844148499253</v>
      </c>
      <c r="V388" s="98">
        <v>71.870426289675663</v>
      </c>
      <c r="W388" s="98">
        <v>74.696453610291741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337.14535619445218</v>
      </c>
      <c r="D389" s="122">
        <f t="shared" si="217"/>
        <v>202.81246847761923</v>
      </c>
      <c r="E389" s="122">
        <f t="shared" si="217"/>
        <v>520.53506656878062</v>
      </c>
      <c r="F389" s="122">
        <f t="shared" si="217"/>
        <v>236.83390450073102</v>
      </c>
      <c r="G389" s="122">
        <f t="shared" si="217"/>
        <v>574.49293404192315</v>
      </c>
      <c r="H389" s="122">
        <f t="shared" si="217"/>
        <v>731.08430738312734</v>
      </c>
      <c r="I389" s="122">
        <f t="shared" si="217"/>
        <v>432.83390437131493</v>
      </c>
      <c r="J389" s="122">
        <f t="shared" si="217"/>
        <v>95.950598559874152</v>
      </c>
      <c r="K389" s="122">
        <f t="shared" si="217"/>
        <v>482.52513299750797</v>
      </c>
      <c r="L389" s="122">
        <f t="shared" si="217"/>
        <v>699.72331338193885</v>
      </c>
      <c r="M389" s="122">
        <f t="shared" si="217"/>
        <v>685.72545130699882</v>
      </c>
      <c r="N389" s="122">
        <f t="shared" si="217"/>
        <v>1839.1937694039859</v>
      </c>
      <c r="O389" s="122">
        <f t="shared" si="217"/>
        <v>514.0238432422658</v>
      </c>
      <c r="P389" s="122">
        <f t="shared" si="217"/>
        <v>409.08610819872865</v>
      </c>
      <c r="Q389" s="122">
        <f t="shared" si="217"/>
        <v>624.4339252397923</v>
      </c>
      <c r="R389" s="122">
        <f t="shared" si="217"/>
        <v>970.25516289838993</v>
      </c>
      <c r="S389" s="122">
        <f t="shared" si="217"/>
        <v>1427.6338112381832</v>
      </c>
      <c r="T389" s="122">
        <f t="shared" si="217"/>
        <v>835.14163039367247</v>
      </c>
      <c r="U389" s="122">
        <f t="shared" si="217"/>
        <v>941.52298214158634</v>
      </c>
      <c r="V389" s="122">
        <f t="shared" si="217"/>
        <v>1168.2342544758178</v>
      </c>
      <c r="W389" s="122">
        <f t="shared" si="217"/>
        <v>962.17980740346695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337.14535619445218</v>
      </c>
      <c r="D390" s="98">
        <f>RES_hhdet_in_tesh!D67</f>
        <v>202.81246847761923</v>
      </c>
      <c r="E390" s="98">
        <f>RES_hhdet_in_tesh!E67</f>
        <v>520.53506656878062</v>
      </c>
      <c r="F390" s="98">
        <f>RES_hhdet_in_tesh!F67</f>
        <v>236.83390450073102</v>
      </c>
      <c r="G390" s="98">
        <f>RES_hhdet_in_tesh!G67</f>
        <v>574.49293404192315</v>
      </c>
      <c r="H390" s="98">
        <f>RES_hhdet_in_tesh!H67</f>
        <v>731.08430738312734</v>
      </c>
      <c r="I390" s="98">
        <f>RES_hhdet_in_tesh!I67</f>
        <v>432.83390437131493</v>
      </c>
      <c r="J390" s="98">
        <f>RES_hhdet_in_tesh!J67</f>
        <v>95.950598559874152</v>
      </c>
      <c r="K390" s="98">
        <f>RES_hhdet_in_tesh!K67</f>
        <v>482.52513299750797</v>
      </c>
      <c r="L390" s="98">
        <f>RES_hhdet_in_tesh!L67</f>
        <v>699.72331338193885</v>
      </c>
      <c r="M390" s="98">
        <f>RES_hhdet_in_tesh!M67</f>
        <v>685.72545130699882</v>
      </c>
      <c r="N390" s="98">
        <f>RES_hhdet_in_tesh!N67</f>
        <v>1839.1937694039859</v>
      </c>
      <c r="O390" s="98">
        <f>RES_hhdet_in_tesh!O67</f>
        <v>514.0238432422658</v>
      </c>
      <c r="P390" s="98">
        <f>RES_hhdet_in_tesh!P67</f>
        <v>409.08610819872865</v>
      </c>
      <c r="Q390" s="98">
        <f>RES_hhdet_in_tesh!Q67</f>
        <v>624.4339252397923</v>
      </c>
      <c r="R390" s="98">
        <f>RES_hhdet_in_tesh!R67</f>
        <v>970.25516289838993</v>
      </c>
      <c r="S390" s="98">
        <f>RES_hhdet_in_tesh!S67</f>
        <v>1427.6338112381832</v>
      </c>
      <c r="T390" s="98">
        <f>RES_hhdet_in_tesh!T67</f>
        <v>835.14163039367247</v>
      </c>
      <c r="U390" s="98">
        <f>RES_hhdet_in_tesh!U67</f>
        <v>941.52298214158634</v>
      </c>
      <c r="V390" s="98">
        <f>RES_hhdet_in_tesh!V67</f>
        <v>1168.2342544758178</v>
      </c>
      <c r="W390" s="98">
        <f>RES_hhdet_in_tesh!W67</f>
        <v>962.17980740346695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1023.4958039631598</v>
      </c>
      <c r="D391" s="122">
        <v>1036.1115433575117</v>
      </c>
      <c r="E391" s="122">
        <v>1029.7028746448875</v>
      </c>
      <c r="F391" s="122">
        <v>1061.3506695246244</v>
      </c>
      <c r="G391" s="122">
        <v>1033.4007168801354</v>
      </c>
      <c r="H391" s="122">
        <v>1082.705684681735</v>
      </c>
      <c r="I391" s="122">
        <v>1078.9733683733584</v>
      </c>
      <c r="J391" s="122">
        <v>1149.1765418257082</v>
      </c>
      <c r="K391" s="122">
        <v>1238.1629050421348</v>
      </c>
      <c r="L391" s="122">
        <v>1204.6258964076933</v>
      </c>
      <c r="M391" s="122">
        <v>1193.34223685282</v>
      </c>
      <c r="N391" s="122">
        <v>1148.095017298305</v>
      </c>
      <c r="O391" s="122">
        <v>1184.310749874923</v>
      </c>
      <c r="P391" s="122">
        <v>1198.7940871410251</v>
      </c>
      <c r="Q391" s="122">
        <v>1214.2778110423558</v>
      </c>
      <c r="R391" s="122">
        <v>1264.8211938834863</v>
      </c>
      <c r="S391" s="122">
        <v>1282.6794972188588</v>
      </c>
      <c r="T391" s="122">
        <v>1251.7544212478365</v>
      </c>
      <c r="U391" s="122">
        <v>1270.1315129127127</v>
      </c>
      <c r="V391" s="122">
        <v>1287.7491476674127</v>
      </c>
      <c r="W391" s="122">
        <v>1383.9848766187145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895.36403770492348</v>
      </c>
      <c r="D392" s="98">
        <v>770.70569759513205</v>
      </c>
      <c r="E392" s="98">
        <v>804.03990851673314</v>
      </c>
      <c r="F392" s="98">
        <v>809.83059348918277</v>
      </c>
      <c r="G392" s="98">
        <v>903.46205193361891</v>
      </c>
      <c r="H392" s="98">
        <v>1123.7232064202501</v>
      </c>
      <c r="I392" s="98">
        <v>1080.7747575593517</v>
      </c>
      <c r="J392" s="98">
        <v>1114.8068745731416</v>
      </c>
      <c r="K392" s="98">
        <v>1321.6266676091921</v>
      </c>
      <c r="L392" s="98">
        <v>1216.6095936561112</v>
      </c>
      <c r="M392" s="98">
        <v>1150.5542800234618</v>
      </c>
      <c r="N392" s="98">
        <v>1119.7254834851956</v>
      </c>
      <c r="O392" s="98">
        <v>1230.4003392713616</v>
      </c>
      <c r="P392" s="98">
        <v>1153.5446907287762</v>
      </c>
      <c r="Q392" s="98">
        <v>1251.9287572956621</v>
      </c>
      <c r="R392" s="98">
        <v>1153.5575212734007</v>
      </c>
      <c r="S392" s="98">
        <v>1328.1535355121978</v>
      </c>
      <c r="T392" s="98">
        <v>1291.6628729841875</v>
      </c>
      <c r="U392" s="98">
        <v>1276.1341916462136</v>
      </c>
      <c r="V392" s="98">
        <v>1302.7296541231594</v>
      </c>
      <c r="W392" s="98">
        <v>1369.871557936712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770.42624592705488</v>
      </c>
      <c r="E393" s="98">
        <v>804.05176757330867</v>
      </c>
      <c r="F393" s="98">
        <v>809.72513314145272</v>
      </c>
      <c r="G393" s="98">
        <v>903.49149067546591</v>
      </c>
      <c r="H393" s="98">
        <v>1123.8508688762283</v>
      </c>
      <c r="I393" s="98">
        <v>1080.9986156135944</v>
      </c>
      <c r="J393" s="98">
        <v>1115.0859922530287</v>
      </c>
      <c r="K393" s="98">
        <v>1321.978658262507</v>
      </c>
      <c r="L393" s="98">
        <v>1216.8993251771278</v>
      </c>
      <c r="M393" s="98">
        <v>1150.6906312091969</v>
      </c>
      <c r="N393" s="98">
        <v>1119.9350840141883</v>
      </c>
      <c r="O393" s="98">
        <v>1230.4539315236855</v>
      </c>
      <c r="P393" s="98">
        <v>1152.8874043101978</v>
      </c>
      <c r="Q393" s="98">
        <v>1252.3193191167302</v>
      </c>
      <c r="R393" s="98">
        <v>0</v>
      </c>
      <c r="S393" s="98">
        <v>1328.8459933072729</v>
      </c>
      <c r="T393" s="98">
        <v>1293.2334688433095</v>
      </c>
      <c r="U393" s="98">
        <v>1277.6774714866981</v>
      </c>
      <c r="V393" s="98">
        <v>1304.5511435550773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66.47660062229447</v>
      </c>
      <c r="E394" s="101">
        <v>114.26997132192275</v>
      </c>
      <c r="F394" s="101">
        <v>88.321543143529098</v>
      </c>
      <c r="G394" s="101">
        <v>199.83326953744398</v>
      </c>
      <c r="H394" s="101">
        <v>229.48601897689392</v>
      </c>
      <c r="I394" s="101">
        <v>222.19185623713605</v>
      </c>
      <c r="J394" s="101">
        <v>223.2802196313458</v>
      </c>
      <c r="K394" s="101">
        <v>273.48447900420075</v>
      </c>
      <c r="L394" s="101">
        <v>250.16432185776665</v>
      </c>
      <c r="M394" s="101">
        <v>228.76636348451657</v>
      </c>
      <c r="N394" s="101">
        <v>185.65913258748256</v>
      </c>
      <c r="O394" s="101">
        <v>227.24494943327332</v>
      </c>
      <c r="P394" s="101">
        <v>204.3731177918884</v>
      </c>
      <c r="Q394" s="101">
        <v>216.61216078128768</v>
      </c>
      <c r="R394" s="101">
        <v>0</v>
      </c>
      <c r="S394" s="101">
        <v>276.982124357499</v>
      </c>
      <c r="T394" s="101">
        <v>262.16117020922144</v>
      </c>
      <c r="U394" s="101">
        <v>247.9364285852331</v>
      </c>
      <c r="V394" s="101">
        <v>250.1823146229612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703.94964530476034</v>
      </c>
      <c r="E395" s="104">
        <v>689.78179625138603</v>
      </c>
      <c r="F395" s="104">
        <v>721.40358999792363</v>
      </c>
      <c r="G395" s="104">
        <v>703.65822113802199</v>
      </c>
      <c r="H395" s="104">
        <v>894.3648498993341</v>
      </c>
      <c r="I395" s="104">
        <v>858.80675937645833</v>
      </c>
      <c r="J395" s="104">
        <v>891.80577262168288</v>
      </c>
      <c r="K395" s="104">
        <v>1048.4941792583063</v>
      </c>
      <c r="L395" s="104">
        <v>966.73500331936123</v>
      </c>
      <c r="M395" s="104">
        <v>921.92426772468036</v>
      </c>
      <c r="N395" s="104">
        <v>934.27595142670577</v>
      </c>
      <c r="O395" s="104">
        <v>1003.2089820904123</v>
      </c>
      <c r="P395" s="104">
        <v>948.51428651830952</v>
      </c>
      <c r="Q395" s="104">
        <v>1035.7071583354427</v>
      </c>
      <c r="R395" s="104">
        <v>0</v>
      </c>
      <c r="S395" s="104">
        <v>1051.8638689497741</v>
      </c>
      <c r="T395" s="104">
        <v>1031.0722986340877</v>
      </c>
      <c r="U395" s="104">
        <v>1029.7410429014647</v>
      </c>
      <c r="V395" s="104">
        <v>1054.3688289321158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1026.392557639005</v>
      </c>
      <c r="D396" s="101">
        <v>1054.0563834361105</v>
      </c>
      <c r="E396" s="101">
        <v>1049.0722717136375</v>
      </c>
      <c r="F396" s="101">
        <v>1084.7587299526651</v>
      </c>
      <c r="G396" s="101">
        <v>1045.4518651809512</v>
      </c>
      <c r="H396" s="101">
        <v>1079.3326751501365</v>
      </c>
      <c r="I396" s="101">
        <v>1078.0199566049732</v>
      </c>
      <c r="J396" s="101">
        <v>1149.4354727170162</v>
      </c>
      <c r="K396" s="101">
        <v>1233.8930672020231</v>
      </c>
      <c r="L396" s="101">
        <v>1203.7410378493985</v>
      </c>
      <c r="M396" s="101">
        <v>1194.5077416281981</v>
      </c>
      <c r="N396" s="101">
        <v>1149.9596221894055</v>
      </c>
      <c r="O396" s="101">
        <v>1184.4665293213459</v>
      </c>
      <c r="P396" s="101">
        <v>1201.1316770757585</v>
      </c>
      <c r="Q396" s="101">
        <v>1208.7327224187895</v>
      </c>
      <c r="R396" s="101">
        <v>1265.6315941027008</v>
      </c>
      <c r="S396" s="101">
        <v>1273.3735782488111</v>
      </c>
      <c r="T396" s="101">
        <v>1241.3882410224123</v>
      </c>
      <c r="U396" s="101">
        <v>1266.7167179901032</v>
      </c>
      <c r="V396" s="101">
        <v>1286.743900908654</v>
      </c>
      <c r="W396" s="101">
        <v>1387.3076598777373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1026.695818741418</v>
      </c>
      <c r="D397" s="104">
        <v>1053.8073857706415</v>
      </c>
      <c r="E397" s="104">
        <v>1049.0860457011893</v>
      </c>
      <c r="F397" s="104">
        <v>1084.1583997496741</v>
      </c>
      <c r="G397" s="104">
        <v>1045.0714603415845</v>
      </c>
      <c r="H397" s="104">
        <v>1079.236861130812</v>
      </c>
      <c r="I397" s="104">
        <v>1078.8753732272587</v>
      </c>
      <c r="J397" s="104">
        <v>1151.2107103273029</v>
      </c>
      <c r="K397" s="104">
        <v>1235.2535611955041</v>
      </c>
      <c r="L397" s="104">
        <v>1204.5370877685721</v>
      </c>
      <c r="M397" s="104">
        <v>1194.222802023929</v>
      </c>
      <c r="N397" s="104">
        <v>1148.2907297448078</v>
      </c>
      <c r="O397" s="104">
        <v>1181.9465032831122</v>
      </c>
      <c r="P397" s="104">
        <v>1199.7897676358753</v>
      </c>
      <c r="Q397" s="104">
        <v>1212.9587105173302</v>
      </c>
      <c r="R397" s="104">
        <v>1272.4719913006757</v>
      </c>
      <c r="S397" s="104">
        <v>1280.3280568356006</v>
      </c>
      <c r="T397" s="104">
        <v>1250.0329405633322</v>
      </c>
      <c r="U397" s="104">
        <v>1271.0764253041973</v>
      </c>
      <c r="V397" s="104">
        <v>1287.4325315469541</v>
      </c>
      <c r="W397" s="104">
        <v>1382.4796540803343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201.14260296871802</v>
      </c>
      <c r="D398" s="98">
        <v>211.72586409416493</v>
      </c>
      <c r="E398" s="98">
        <v>203.87527178192789</v>
      </c>
      <c r="F398" s="98">
        <v>215.39527714090215</v>
      </c>
      <c r="G398" s="98">
        <v>235.53078646576245</v>
      </c>
      <c r="H398" s="98">
        <v>219.09170141260319</v>
      </c>
      <c r="I398" s="98">
        <v>221.82605411464618</v>
      </c>
      <c r="J398" s="98">
        <v>232.52334640740671</v>
      </c>
      <c r="K398" s="98">
        <v>251.72120583439278</v>
      </c>
      <c r="L398" s="98">
        <v>247.27244076171331</v>
      </c>
      <c r="M398" s="98">
        <v>239.79299050612778</v>
      </c>
      <c r="N398" s="98">
        <v>192.1268877022855</v>
      </c>
      <c r="O398" s="98">
        <v>215.85648668458666</v>
      </c>
      <c r="P398" s="98">
        <v>215.01207903180841</v>
      </c>
      <c r="Q398" s="98">
        <v>207.74571625402189</v>
      </c>
      <c r="R398" s="98">
        <v>255.04038941070257</v>
      </c>
      <c r="S398" s="98">
        <v>264.3846883316977</v>
      </c>
      <c r="T398" s="98">
        <v>251.3512860684321</v>
      </c>
      <c r="U398" s="98">
        <v>246.55093143975154</v>
      </c>
      <c r="V398" s="98">
        <v>246.08616435713876</v>
      </c>
      <c r="W398" s="98">
        <v>271.93841714028656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825.55321577269979</v>
      </c>
      <c r="D399" s="98">
        <v>842.08152167647665</v>
      </c>
      <c r="E399" s="98">
        <v>845.21077391926144</v>
      </c>
      <c r="F399" s="98">
        <v>868.76312260877216</v>
      </c>
      <c r="G399" s="98">
        <v>809.54067387582199</v>
      </c>
      <c r="H399" s="98">
        <v>860.14515971820879</v>
      </c>
      <c r="I399" s="98">
        <v>857.04931911261258</v>
      </c>
      <c r="J399" s="98">
        <v>918.68736391989637</v>
      </c>
      <c r="K399" s="98">
        <v>983.53235536111129</v>
      </c>
      <c r="L399" s="98">
        <v>957.26464700685892</v>
      </c>
      <c r="M399" s="98">
        <v>954.42981151780157</v>
      </c>
      <c r="N399" s="98">
        <v>956.16384204252222</v>
      </c>
      <c r="O399" s="98">
        <v>966.09001659852561</v>
      </c>
      <c r="P399" s="98">
        <v>984.77768860406684</v>
      </c>
      <c r="Q399" s="98">
        <v>1005.2129942633084</v>
      </c>
      <c r="R399" s="98">
        <v>1017.4316018899732</v>
      </c>
      <c r="S399" s="98">
        <v>1015.9433685039028</v>
      </c>
      <c r="T399" s="98">
        <v>998.68165449490016</v>
      </c>
      <c r="U399" s="98">
        <v>1024.5254938644457</v>
      </c>
      <c r="V399" s="98">
        <v>1041.3463671898155</v>
      </c>
      <c r="W399" s="98">
        <v>1110.5412369400478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469.68640284034313</v>
      </c>
      <c r="D400" s="122">
        <v>531.07369230346114</v>
      </c>
      <c r="E400" s="122">
        <v>514.87019412211146</v>
      </c>
      <c r="F400" s="122">
        <v>552.42620326125859</v>
      </c>
      <c r="G400" s="122">
        <v>542.51137460822747</v>
      </c>
      <c r="H400" s="122">
        <v>562.36603274980689</v>
      </c>
      <c r="I400" s="122">
        <v>535.65693077789649</v>
      </c>
      <c r="J400" s="122">
        <v>535.79793378219961</v>
      </c>
      <c r="K400" s="122">
        <v>568.43078901767751</v>
      </c>
      <c r="L400" s="122">
        <v>537.6134095538805</v>
      </c>
      <c r="M400" s="122">
        <v>510.26828968074437</v>
      </c>
      <c r="N400" s="122">
        <v>521.99641817151951</v>
      </c>
      <c r="O400" s="122">
        <v>547.48185637647975</v>
      </c>
      <c r="P400" s="122">
        <v>557.69920945942408</v>
      </c>
      <c r="Q400" s="122">
        <v>560.54187222587586</v>
      </c>
      <c r="R400" s="122">
        <v>602.148397973648</v>
      </c>
      <c r="S400" s="122">
        <v>603.46234109353736</v>
      </c>
      <c r="T400" s="122">
        <v>610.47617065009069</v>
      </c>
      <c r="U400" s="122">
        <v>637.07031500488881</v>
      </c>
      <c r="V400" s="122">
        <v>739.37110207568253</v>
      </c>
      <c r="W400" s="122">
        <v>730.87589751280348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415.26829937859355</v>
      </c>
      <c r="D401" s="98">
        <v>390.61745402340705</v>
      </c>
      <c r="E401" s="98">
        <v>406.5711019525661</v>
      </c>
      <c r="F401" s="98">
        <v>413.51512005540951</v>
      </c>
      <c r="G401" s="98">
        <v>463.77240775562018</v>
      </c>
      <c r="H401" s="98">
        <v>576.08746963028921</v>
      </c>
      <c r="I401" s="98">
        <v>548.58985313338326</v>
      </c>
      <c r="J401" s="98">
        <v>524.28130990939894</v>
      </c>
      <c r="K401" s="98">
        <v>593.20991974933645</v>
      </c>
      <c r="L401" s="98">
        <v>553.76653996735001</v>
      </c>
      <c r="M401" s="98">
        <v>497.18692433235657</v>
      </c>
      <c r="N401" s="98">
        <v>505.09538627493794</v>
      </c>
      <c r="O401" s="98">
        <v>569.18400242917323</v>
      </c>
      <c r="P401" s="98">
        <v>504.5470986594986</v>
      </c>
      <c r="Q401" s="98">
        <v>509.3834649804171</v>
      </c>
      <c r="R401" s="98">
        <v>648.62239681769245</v>
      </c>
      <c r="S401" s="98">
        <v>593.92392857303628</v>
      </c>
      <c r="T401" s="98">
        <v>608.75177405805334</v>
      </c>
      <c r="U401" s="98">
        <v>698.36635625472275</v>
      </c>
      <c r="V401" s="98">
        <v>704.60172174769878</v>
      </c>
      <c r="W401" s="98">
        <v>753.54022446197553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470.03191460835433</v>
      </c>
      <c r="D402" s="33">
        <v>533.18542892593348</v>
      </c>
      <c r="E402" s="33">
        <v>516.71320946697415</v>
      </c>
      <c r="F402" s="33">
        <v>554.65432424284131</v>
      </c>
      <c r="G402" s="33">
        <v>543.74654178825642</v>
      </c>
      <c r="H402" s="33">
        <v>562.17281750549876</v>
      </c>
      <c r="I402" s="33">
        <v>535.50897992156013</v>
      </c>
      <c r="J402" s="33">
        <v>535.90117434121828</v>
      </c>
      <c r="K402" s="33">
        <v>568.25419047110324</v>
      </c>
      <c r="L402" s="33">
        <v>537.50929315980966</v>
      </c>
      <c r="M402" s="33">
        <v>510.3451729349041</v>
      </c>
      <c r="N402" s="33">
        <v>522.11937541415341</v>
      </c>
      <c r="O402" s="33">
        <v>547.30492012808838</v>
      </c>
      <c r="P402" s="33">
        <v>558.3947516689783</v>
      </c>
      <c r="Q402" s="33">
        <v>561.44223423701351</v>
      </c>
      <c r="R402" s="33">
        <v>600.81205262448771</v>
      </c>
      <c r="S402" s="33">
        <v>603.66381812303371</v>
      </c>
      <c r="T402" s="33">
        <v>610.508509517216</v>
      </c>
      <c r="U402" s="33">
        <v>636.1975522265551</v>
      </c>
      <c r="V402" s="33">
        <v>739.7058211995228</v>
      </c>
      <c r="W402" s="33">
        <v>730.669270786742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1420.2484120435561</v>
      </c>
      <c r="D404" s="117">
        <f t="shared" si="218"/>
        <v>1269.3719234872656</v>
      </c>
      <c r="E404" s="117">
        <f t="shared" si="218"/>
        <v>1470.3395483489714</v>
      </c>
      <c r="F404" s="117">
        <f t="shared" si="218"/>
        <v>1398.5130937838783</v>
      </c>
      <c r="G404" s="117">
        <f t="shared" si="218"/>
        <v>1665.2487064540828</v>
      </c>
      <c r="H404" s="117">
        <f t="shared" si="218"/>
        <v>2031.8375340464886</v>
      </c>
      <c r="I404" s="117">
        <f t="shared" si="218"/>
        <v>1843.0580138914868</v>
      </c>
      <c r="J404" s="117">
        <f t="shared" si="218"/>
        <v>1685.8706321652533</v>
      </c>
      <c r="K404" s="117">
        <f t="shared" si="218"/>
        <v>1668.5609174608346</v>
      </c>
      <c r="L404" s="117">
        <f t="shared" si="218"/>
        <v>1475.5864311836174</v>
      </c>
      <c r="M404" s="117">
        <f t="shared" si="218"/>
        <v>1855.1445854216354</v>
      </c>
      <c r="N404" s="117">
        <f t="shared" si="218"/>
        <v>1549.8350133538045</v>
      </c>
      <c r="O404" s="117">
        <f t="shared" si="218"/>
        <v>1029.2957179820892</v>
      </c>
      <c r="P404" s="117">
        <f t="shared" si="218"/>
        <v>929.22075559103337</v>
      </c>
      <c r="Q404" s="117">
        <f t="shared" si="218"/>
        <v>1281.4162652209075</v>
      </c>
      <c r="R404" s="117">
        <f t="shared" ref="R404:V404" si="219">R405+R408+R410+R419</f>
        <v>1102.6477521120896</v>
      </c>
      <c r="S404" s="117">
        <f t="shared" si="219"/>
        <v>1106.0073665513503</v>
      </c>
      <c r="T404" s="117">
        <f t="shared" si="219"/>
        <v>919.2588558589274</v>
      </c>
      <c r="U404" s="117">
        <f t="shared" si="219"/>
        <v>959.24205833187364</v>
      </c>
      <c r="V404" s="117">
        <f t="shared" si="219"/>
        <v>979.04910304999999</v>
      </c>
      <c r="W404" s="117">
        <f t="shared" ref="W404" si="220">W405+W408+W410+W419</f>
        <v>1012.0855744245705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1411.3873790981263</v>
      </c>
      <c r="D405" s="122">
        <f t="shared" si="221"/>
        <v>1249.49708416769</v>
      </c>
      <c r="E405" s="122">
        <f t="shared" si="221"/>
        <v>1444.9542353311338</v>
      </c>
      <c r="F405" s="122">
        <f t="shared" si="221"/>
        <v>1371.8161364663542</v>
      </c>
      <c r="G405" s="122">
        <f t="shared" si="221"/>
        <v>1636.1623977954548</v>
      </c>
      <c r="H405" s="122">
        <f t="shared" si="221"/>
        <v>1998.886370374647</v>
      </c>
      <c r="I405" s="122">
        <f t="shared" si="221"/>
        <v>1816.6306540747466</v>
      </c>
      <c r="J405" s="122">
        <f t="shared" si="221"/>
        <v>1664.7186170655198</v>
      </c>
      <c r="K405" s="122">
        <f t="shared" si="221"/>
        <v>1650.1704873282745</v>
      </c>
      <c r="L405" s="122">
        <f t="shared" si="221"/>
        <v>1463.9480991531666</v>
      </c>
      <c r="M405" s="122">
        <f t="shared" si="221"/>
        <v>1845.8150889195217</v>
      </c>
      <c r="N405" s="122">
        <f t="shared" si="221"/>
        <v>1539.390471695127</v>
      </c>
      <c r="O405" s="122">
        <f t="shared" si="221"/>
        <v>1016.2766326048198</v>
      </c>
      <c r="P405" s="122">
        <f t="shared" si="221"/>
        <v>917.41728127273768</v>
      </c>
      <c r="Q405" s="122">
        <f t="shared" si="221"/>
        <v>1263.8387437360602</v>
      </c>
      <c r="R405" s="122">
        <f t="shared" ref="R405:V405" si="222">SUM(R406:R407)</f>
        <v>1079.7707067628253</v>
      </c>
      <c r="S405" s="122">
        <f t="shared" si="222"/>
        <v>1074.9483850211375</v>
      </c>
      <c r="T405" s="122">
        <f t="shared" si="222"/>
        <v>894.81066440260622</v>
      </c>
      <c r="U405" s="122">
        <f t="shared" si="222"/>
        <v>943.21883551266569</v>
      </c>
      <c r="V405" s="122">
        <f t="shared" si="222"/>
        <v>966.98434271868985</v>
      </c>
      <c r="W405" s="122">
        <f t="shared" ref="W405" si="223">SUM(W406:W407)</f>
        <v>1001.6416344900849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1411.3873790981263</v>
      </c>
      <c r="D406" s="98">
        <v>1249.49708416769</v>
      </c>
      <c r="E406" s="98">
        <v>1444.9542353311338</v>
      </c>
      <c r="F406" s="98">
        <v>1371.8161364663542</v>
      </c>
      <c r="G406" s="98">
        <v>1636.1623977954548</v>
      </c>
      <c r="H406" s="98">
        <v>1998.886370374647</v>
      </c>
      <c r="I406" s="98">
        <v>1816.6306540747466</v>
      </c>
      <c r="J406" s="98">
        <v>1664.7186170655198</v>
      </c>
      <c r="K406" s="98">
        <v>1650.1704873282745</v>
      </c>
      <c r="L406" s="98">
        <v>1463.9480991531666</v>
      </c>
      <c r="M406" s="98">
        <v>1845.8150889195217</v>
      </c>
      <c r="N406" s="98">
        <v>1539.390471695127</v>
      </c>
      <c r="O406" s="98">
        <v>1016.2766326048198</v>
      </c>
      <c r="P406" s="98">
        <v>917.41728127273768</v>
      </c>
      <c r="Q406" s="98">
        <v>1263.8387437360602</v>
      </c>
      <c r="R406" s="98">
        <v>1079.7707067628253</v>
      </c>
      <c r="S406" s="98">
        <v>1074.9483850211375</v>
      </c>
      <c r="T406" s="98">
        <v>894.81066440260622</v>
      </c>
      <c r="U406" s="98">
        <v>943.21883551266569</v>
      </c>
      <c r="V406" s="98">
        <v>966.98434271868985</v>
      </c>
      <c r="W406" s="98">
        <v>1001.6416344900849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7.957617356612511</v>
      </c>
      <c r="D410" s="122">
        <v>17.882996608086451</v>
      </c>
      <c r="E410" s="122">
        <v>23.046980468616077</v>
      </c>
      <c r="F410" s="122">
        <v>24.456752554824892</v>
      </c>
      <c r="G410" s="122">
        <v>26.632122484621298</v>
      </c>
      <c r="H410" s="122">
        <v>30.214545399724095</v>
      </c>
      <c r="I410" s="122">
        <v>24.307892792971302</v>
      </c>
      <c r="J410" s="122">
        <v>19.563205164927311</v>
      </c>
      <c r="K410" s="122">
        <v>16.960651013538538</v>
      </c>
      <c r="L410" s="122">
        <v>10.432033392277585</v>
      </c>
      <c r="M410" s="122">
        <v>8.3420957476775577</v>
      </c>
      <c r="N410" s="122">
        <v>9.2045856714187</v>
      </c>
      <c r="O410" s="122">
        <v>11.454567663991805</v>
      </c>
      <c r="P410" s="122">
        <v>9.5883479266105649</v>
      </c>
      <c r="Q410" s="122">
        <v>14.583132641829799</v>
      </c>
      <c r="R410" s="122">
        <v>16.743123075112379</v>
      </c>
      <c r="S410" s="122">
        <v>26.93310451217955</v>
      </c>
      <c r="T410" s="122">
        <v>20.717167487399774</v>
      </c>
      <c r="U410" s="122">
        <v>12.787794387465336</v>
      </c>
      <c r="V410" s="122">
        <v>9.8656750246083948</v>
      </c>
      <c r="W410" s="122">
        <v>8.2322522138112308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336.34196027282212</v>
      </c>
      <c r="D411" s="98">
        <v>285.98535938625196</v>
      </c>
      <c r="E411" s="98">
        <v>294.60840192012841</v>
      </c>
      <c r="F411" s="98">
        <v>293.02113269117507</v>
      </c>
      <c r="G411" s="98">
        <v>322.7146108203687</v>
      </c>
      <c r="H411" s="98">
        <v>396.15561394346628</v>
      </c>
      <c r="I411" s="98">
        <v>375.9259915085396</v>
      </c>
      <c r="J411" s="98">
        <v>382.33776253035057</v>
      </c>
      <c r="K411" s="98">
        <v>446.5255021824172</v>
      </c>
      <c r="L411" s="98">
        <v>404.55589137983759</v>
      </c>
      <c r="M411" s="98">
        <v>373.67061003682579</v>
      </c>
      <c r="N411" s="98">
        <v>351.93856752405833</v>
      </c>
      <c r="O411" s="98">
        <v>370.64509637935345</v>
      </c>
      <c r="P411" s="98">
        <v>331.45619891008613</v>
      </c>
      <c r="Q411" s="98">
        <v>345.55426795646065</v>
      </c>
      <c r="R411" s="98">
        <v>310.36272998979126</v>
      </c>
      <c r="S411" s="98">
        <v>349.29049288044803</v>
      </c>
      <c r="T411" s="98">
        <v>333.10710086087647</v>
      </c>
      <c r="U411" s="98">
        <v>323.90088677594656</v>
      </c>
      <c r="V411" s="98">
        <v>326.78312344951007</v>
      </c>
      <c r="W411" s="98">
        <v>341.56307994813119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24.667437361712981</v>
      </c>
      <c r="E412" s="98">
        <v>41.869679952472097</v>
      </c>
      <c r="F412" s="98">
        <v>31.957398029931401</v>
      </c>
      <c r="G412" s="98">
        <v>71.3799939573736</v>
      </c>
      <c r="H412" s="98">
        <v>80.90264063233559</v>
      </c>
      <c r="I412" s="98">
        <v>77.285015473246048</v>
      </c>
      <c r="J412" s="98">
        <v>76.576904518840081</v>
      </c>
      <c r="K412" s="98">
        <v>92.39961429301151</v>
      </c>
      <c r="L412" s="98">
        <v>83.186464045924879</v>
      </c>
      <c r="M412" s="98">
        <v>74.297465216002138</v>
      </c>
      <c r="N412" s="98">
        <v>58.354132449698561</v>
      </c>
      <c r="O412" s="98">
        <v>68.455138946317192</v>
      </c>
      <c r="P412" s="98">
        <v>58.723981244199543</v>
      </c>
      <c r="Q412" s="98">
        <v>59.788750927755679</v>
      </c>
      <c r="R412" s="98">
        <v>0</v>
      </c>
      <c r="S412" s="98">
        <v>72.843402625581334</v>
      </c>
      <c r="T412" s="98">
        <v>67.608777176455703</v>
      </c>
      <c r="U412" s="98">
        <v>62.929768364894528</v>
      </c>
      <c r="V412" s="98">
        <v>62.756964152587088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24.667437361712981</v>
      </c>
      <c r="E413" s="101">
        <v>41.869679952472097</v>
      </c>
      <c r="F413" s="101">
        <v>31.957398029931401</v>
      </c>
      <c r="G413" s="101">
        <v>71.3799939573736</v>
      </c>
      <c r="H413" s="101">
        <v>80.90264063233559</v>
      </c>
      <c r="I413" s="101">
        <v>77.285015473246048</v>
      </c>
      <c r="J413" s="101">
        <v>76.576904518840081</v>
      </c>
      <c r="K413" s="101">
        <v>92.39961429301151</v>
      </c>
      <c r="L413" s="101">
        <v>83.186464045924879</v>
      </c>
      <c r="M413" s="101">
        <v>74.297465216002138</v>
      </c>
      <c r="N413" s="101">
        <v>58.354132449698561</v>
      </c>
      <c r="O413" s="101">
        <v>68.455138946317192</v>
      </c>
      <c r="P413" s="101">
        <v>58.723981244199543</v>
      </c>
      <c r="Q413" s="101">
        <v>59.788750927755679</v>
      </c>
      <c r="R413" s="101">
        <v>0</v>
      </c>
      <c r="S413" s="101">
        <v>72.843402625581334</v>
      </c>
      <c r="T413" s="101">
        <v>67.608777176455703</v>
      </c>
      <c r="U413" s="101">
        <v>62.929768364894528</v>
      </c>
      <c r="V413" s="101">
        <v>62.756964152587088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0.90341558881725026</v>
      </c>
      <c r="D419" s="122">
        <v>1.9918427114891648</v>
      </c>
      <c r="E419" s="122">
        <v>2.3383325492215477</v>
      </c>
      <c r="F419" s="122">
        <v>2.2402047626992863</v>
      </c>
      <c r="G419" s="122">
        <v>2.4541861740067259</v>
      </c>
      <c r="H419" s="122">
        <v>2.7366182721174996</v>
      </c>
      <c r="I419" s="122">
        <v>2.1194670237690025</v>
      </c>
      <c r="J419" s="122">
        <v>1.5888099348062443</v>
      </c>
      <c r="K419" s="122">
        <v>1.4297791190215623</v>
      </c>
      <c r="L419" s="122">
        <v>1.2062986381732774</v>
      </c>
      <c r="M419" s="122">
        <v>0.98740075443611874</v>
      </c>
      <c r="N419" s="122">
        <v>1.2399559872588306</v>
      </c>
      <c r="O419" s="122">
        <v>1.5645177132775234</v>
      </c>
      <c r="P419" s="122">
        <v>2.2151263916850499</v>
      </c>
      <c r="Q419" s="122">
        <v>2.9943888430176338</v>
      </c>
      <c r="R419" s="122">
        <v>6.1339222741519785</v>
      </c>
      <c r="S419" s="122">
        <v>4.1258770180331066</v>
      </c>
      <c r="T419" s="122">
        <v>3.7310239689213871</v>
      </c>
      <c r="U419" s="122">
        <v>3.2354284317426654</v>
      </c>
      <c r="V419" s="122">
        <v>2.1990853067016927</v>
      </c>
      <c r="W419" s="122">
        <v>2.2116877206743726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143.19137082753417</v>
      </c>
      <c r="D420" s="98">
        <v>134.47367379029288</v>
      </c>
      <c r="E420" s="98">
        <v>139.74320710824011</v>
      </c>
      <c r="F420" s="98">
        <v>141.90464523146338</v>
      </c>
      <c r="G420" s="98">
        <v>158.9027114665212</v>
      </c>
      <c r="H420" s="98">
        <v>197.08119507445372</v>
      </c>
      <c r="I420" s="98">
        <v>187.38978672423121</v>
      </c>
      <c r="J420" s="98">
        <v>178.82270520289524</v>
      </c>
      <c r="K420" s="98">
        <v>202.0468532393337</v>
      </c>
      <c r="L420" s="98">
        <v>188.35741344462161</v>
      </c>
      <c r="M420" s="98">
        <v>168.98952495193157</v>
      </c>
      <c r="N420" s="98">
        <v>171.67754259956354</v>
      </c>
      <c r="O420" s="98">
        <v>193.46070757976548</v>
      </c>
      <c r="P420" s="98">
        <v>171.4911843927492</v>
      </c>
      <c r="Q420" s="98">
        <v>173.13502337375834</v>
      </c>
      <c r="R420" s="98">
        <v>219.45295455690044</v>
      </c>
      <c r="S420" s="98">
        <v>199.45492820178904</v>
      </c>
      <c r="T420" s="98">
        <v>202.679397511725</v>
      </c>
      <c r="U420" s="98">
        <v>230.46665269592805</v>
      </c>
      <c r="V420" s="98">
        <v>230.63190541315794</v>
      </c>
      <c r="W420" s="98">
        <v>244.80573431998653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101.55339077913661</v>
      </c>
      <c r="D423" s="118">
        <f t="shared" si="225"/>
        <v>91.711545135294244</v>
      </c>
      <c r="E423" s="118">
        <f t="shared" si="225"/>
        <v>102.07763509303281</v>
      </c>
      <c r="F423" s="118">
        <f t="shared" si="225"/>
        <v>97.033295617454471</v>
      </c>
      <c r="G423" s="118">
        <f t="shared" si="225"/>
        <v>109.69244130080141</v>
      </c>
      <c r="H423" s="118">
        <f t="shared" si="225"/>
        <v>125.35622101610659</v>
      </c>
      <c r="I423" s="118">
        <f t="shared" si="225"/>
        <v>111.07939176268373</v>
      </c>
      <c r="J423" s="118">
        <f t="shared" si="225"/>
        <v>101.16918648731438</v>
      </c>
      <c r="K423" s="118">
        <f t="shared" si="225"/>
        <v>104.12755085541296</v>
      </c>
      <c r="L423" s="118">
        <f t="shared" si="225"/>
        <v>93.303558405668468</v>
      </c>
      <c r="M423" s="118">
        <f t="shared" si="225"/>
        <v>109.96746464315423</v>
      </c>
      <c r="N423" s="118">
        <f t="shared" si="225"/>
        <v>97.430701200930955</v>
      </c>
      <c r="O423" s="118">
        <f t="shared" si="225"/>
        <v>69.312489467131925</v>
      </c>
      <c r="P423" s="118">
        <f t="shared" si="225"/>
        <v>63.813715275489635</v>
      </c>
      <c r="Q423" s="118">
        <f t="shared" si="225"/>
        <v>79.51736297859776</v>
      </c>
      <c r="R423" s="118">
        <f t="shared" ref="R423:V423" si="226">R424+R427+R429+R438</f>
        <v>73.034831911833379</v>
      </c>
      <c r="S423" s="118">
        <f t="shared" si="226"/>
        <v>73.727899868342902</v>
      </c>
      <c r="T423" s="118">
        <f t="shared" si="226"/>
        <v>62.737903112708494</v>
      </c>
      <c r="U423" s="118">
        <f t="shared" si="226"/>
        <v>65.625847267577527</v>
      </c>
      <c r="V423" s="118">
        <f t="shared" si="226"/>
        <v>68.018717113191073</v>
      </c>
      <c r="W423" s="118">
        <f t="shared" ref="W423" si="227">W424+W427+W429+W438</f>
        <v>69.726916665941729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78.198142458513985</v>
      </c>
      <c r="D424" s="123">
        <f t="shared" si="228"/>
        <v>67.712344340661488</v>
      </c>
      <c r="E424" s="123">
        <f t="shared" si="228"/>
        <v>77.747504779101106</v>
      </c>
      <c r="F424" s="123">
        <f t="shared" si="228"/>
        <v>72.679154701986192</v>
      </c>
      <c r="G424" s="123">
        <f t="shared" si="228"/>
        <v>85.285955197935024</v>
      </c>
      <c r="H424" s="123">
        <f t="shared" si="228"/>
        <v>100.60542300775541</v>
      </c>
      <c r="I424" s="123">
        <f t="shared" si="228"/>
        <v>89.916330099137198</v>
      </c>
      <c r="J424" s="123">
        <f t="shared" si="228"/>
        <v>80.77768432656498</v>
      </c>
      <c r="K424" s="123">
        <f t="shared" si="228"/>
        <v>79.787433725698406</v>
      </c>
      <c r="L424" s="123">
        <f t="shared" si="228"/>
        <v>69.771453955441231</v>
      </c>
      <c r="M424" s="123">
        <f t="shared" si="228"/>
        <v>87.027387226297421</v>
      </c>
      <c r="N424" s="123">
        <f t="shared" si="228"/>
        <v>72.006813575082489</v>
      </c>
      <c r="O424" s="123">
        <f t="shared" si="228"/>
        <v>47.465123718473279</v>
      </c>
      <c r="P424" s="123">
        <f t="shared" si="228"/>
        <v>42.761547566837542</v>
      </c>
      <c r="Q424" s="123">
        <f t="shared" si="228"/>
        <v>58.721141373602485</v>
      </c>
      <c r="R424" s="123">
        <f t="shared" ref="R424:V424" si="229">SUM(R425:R426)</f>
        <v>50.068140064896703</v>
      </c>
      <c r="S424" s="123">
        <f t="shared" si="229"/>
        <v>49.625658260528702</v>
      </c>
      <c r="T424" s="123">
        <f t="shared" si="229"/>
        <v>41.140698477422632</v>
      </c>
      <c r="U424" s="123">
        <f t="shared" si="229"/>
        <v>43.195424927046609</v>
      </c>
      <c r="V424" s="123">
        <f t="shared" si="229"/>
        <v>44.197996912517759</v>
      </c>
      <c r="W424" s="123">
        <f t="shared" ref="W424" si="230">SUM(W425:W426)</f>
        <v>45.417245572145234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77.209884928156896</v>
      </c>
      <c r="D425" s="99">
        <v>66.817244948968863</v>
      </c>
      <c r="E425" s="99">
        <v>76.762832791877642</v>
      </c>
      <c r="F425" s="99">
        <v>71.684307929224076</v>
      </c>
      <c r="G425" s="99">
        <v>84.117412214282197</v>
      </c>
      <c r="H425" s="99">
        <v>99.24171935000463</v>
      </c>
      <c r="I425" s="99">
        <v>88.756046043010969</v>
      </c>
      <c r="J425" s="99">
        <v>79.717349171885402</v>
      </c>
      <c r="K425" s="99">
        <v>78.673843288929234</v>
      </c>
      <c r="L425" s="99">
        <v>68.837763928702515</v>
      </c>
      <c r="M425" s="99">
        <v>85.844338160324327</v>
      </c>
      <c r="N425" s="99">
        <v>71.114387756437679</v>
      </c>
      <c r="O425" s="99">
        <v>46.80148615280045</v>
      </c>
      <c r="P425" s="99">
        <v>42.12724033446905</v>
      </c>
      <c r="Q425" s="99">
        <v>57.876579002192386</v>
      </c>
      <c r="R425" s="99">
        <v>49.342031839509225</v>
      </c>
      <c r="S425" s="99">
        <v>48.900649270827287</v>
      </c>
      <c r="T425" s="99">
        <v>40.53699495396814</v>
      </c>
      <c r="U425" s="99">
        <v>42.55913410981254</v>
      </c>
      <c r="V425" s="99">
        <v>43.544372629374998</v>
      </c>
      <c r="W425" s="99">
        <v>44.74336701191389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0.98825753035708186</v>
      </c>
      <c r="D426" s="99">
        <v>0.89509939169262986</v>
      </c>
      <c r="E426" s="99">
        <v>0.98467198722346372</v>
      </c>
      <c r="F426" s="99">
        <v>0.9948467727621193</v>
      </c>
      <c r="G426" s="99">
        <v>1.1685429836528278</v>
      </c>
      <c r="H426" s="99">
        <v>1.3637036577507786</v>
      </c>
      <c r="I426" s="99">
        <v>1.1602840561262289</v>
      </c>
      <c r="J426" s="99">
        <v>1.0603351546795765</v>
      </c>
      <c r="K426" s="99">
        <v>1.1135904367691665</v>
      </c>
      <c r="L426" s="99">
        <v>0.93369002673871282</v>
      </c>
      <c r="M426" s="99">
        <v>1.183049065973101</v>
      </c>
      <c r="N426" s="99">
        <v>0.89242581864480752</v>
      </c>
      <c r="O426" s="99">
        <v>0.66363756567282883</v>
      </c>
      <c r="P426" s="99">
        <v>0.63430723236849473</v>
      </c>
      <c r="Q426" s="99">
        <v>0.84456237141009693</v>
      </c>
      <c r="R426" s="99">
        <v>0.72610822538748077</v>
      </c>
      <c r="S426" s="99">
        <v>0.72500898970141148</v>
      </c>
      <c r="T426" s="99">
        <v>0.60370352345448908</v>
      </c>
      <c r="U426" s="99">
        <v>0.63629081723406899</v>
      </c>
      <c r="V426" s="99">
        <v>0.65362428314276033</v>
      </c>
      <c r="W426" s="99">
        <v>0.67387856023134463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1.687390984839001</v>
      </c>
      <c r="D427" s="123">
        <f t="shared" si="231"/>
        <v>0.96141373085911896</v>
      </c>
      <c r="E427" s="123">
        <f t="shared" si="231"/>
        <v>2.3767369350047876</v>
      </c>
      <c r="F427" s="123">
        <f t="shared" si="231"/>
        <v>1.0322078194980839</v>
      </c>
      <c r="G427" s="123">
        <f t="shared" si="231"/>
        <v>2.3920028067649293</v>
      </c>
      <c r="H427" s="123">
        <f t="shared" si="231"/>
        <v>2.8561220536685941</v>
      </c>
      <c r="I427" s="123">
        <f t="shared" si="231"/>
        <v>1.6175916893904991</v>
      </c>
      <c r="J427" s="123">
        <f t="shared" si="231"/>
        <v>0.34175229244155547</v>
      </c>
      <c r="K427" s="123">
        <f t="shared" si="231"/>
        <v>1.6639927752481332</v>
      </c>
      <c r="L427" s="123">
        <f t="shared" si="231"/>
        <v>2.3145420270851265</v>
      </c>
      <c r="M427" s="123">
        <f t="shared" si="231"/>
        <v>2.1721814458869386</v>
      </c>
      <c r="N427" s="123">
        <f t="shared" si="231"/>
        <v>5.5730728101463614</v>
      </c>
      <c r="O427" s="123">
        <f t="shared" si="231"/>
        <v>1.4870416685387167</v>
      </c>
      <c r="P427" s="123">
        <f t="shared" si="231"/>
        <v>1.1283087759768504</v>
      </c>
      <c r="Q427" s="123">
        <f t="shared" si="231"/>
        <v>1.6551938816968508</v>
      </c>
      <c r="R427" s="123">
        <f t="shared" si="231"/>
        <v>2.5092199535819897</v>
      </c>
      <c r="S427" s="123">
        <f t="shared" si="231"/>
        <v>3.6114212039913491</v>
      </c>
      <c r="T427" s="123">
        <f t="shared" si="231"/>
        <v>2.0736644592977647</v>
      </c>
      <c r="U427" s="123">
        <f t="shared" si="231"/>
        <v>2.2984401521904307</v>
      </c>
      <c r="V427" s="123">
        <f t="shared" si="231"/>
        <v>2.8092623776482935</v>
      </c>
      <c r="W427" s="123">
        <f t="shared" si="231"/>
        <v>2.2664180009214396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1.687390984839001</v>
      </c>
      <c r="D428" s="99">
        <f>RES_hhdet_in_fecs!D67</f>
        <v>0.96141373085911896</v>
      </c>
      <c r="E428" s="99">
        <f>RES_hhdet_in_fecs!E67</f>
        <v>2.3767369350047876</v>
      </c>
      <c r="F428" s="99">
        <f>RES_hhdet_in_fecs!F67</f>
        <v>1.0322078194980839</v>
      </c>
      <c r="G428" s="99">
        <f>RES_hhdet_in_fecs!G67</f>
        <v>2.3920028067649293</v>
      </c>
      <c r="H428" s="99">
        <f>RES_hhdet_in_fecs!H67</f>
        <v>2.8561220536685941</v>
      </c>
      <c r="I428" s="99">
        <f>RES_hhdet_in_fecs!I67</f>
        <v>1.6175916893904991</v>
      </c>
      <c r="J428" s="99">
        <f>RES_hhdet_in_fecs!J67</f>
        <v>0.34175229244155547</v>
      </c>
      <c r="K428" s="99">
        <f>RES_hhdet_in_fecs!K67</f>
        <v>1.6639927752481332</v>
      </c>
      <c r="L428" s="99">
        <f>RES_hhdet_in_fecs!L67</f>
        <v>2.3145420270851265</v>
      </c>
      <c r="M428" s="99">
        <f>RES_hhdet_in_fecs!M67</f>
        <v>2.1721814458869386</v>
      </c>
      <c r="N428" s="99">
        <f>RES_hhdet_in_fecs!N67</f>
        <v>5.5730728101463614</v>
      </c>
      <c r="O428" s="99">
        <f>RES_hhdet_in_fecs!O67</f>
        <v>1.4870416685387167</v>
      </c>
      <c r="P428" s="99">
        <f>RES_hhdet_in_fecs!P67</f>
        <v>1.1283087759768504</v>
      </c>
      <c r="Q428" s="99">
        <f>RES_hhdet_in_fecs!Q67</f>
        <v>1.6551938816968508</v>
      </c>
      <c r="R428" s="99">
        <f>RES_hhdet_in_fecs!R67</f>
        <v>2.5092199535819897</v>
      </c>
      <c r="S428" s="99">
        <f>RES_hhdet_in_fecs!S67</f>
        <v>3.6114212039913491</v>
      </c>
      <c r="T428" s="99">
        <f>RES_hhdet_in_fecs!T67</f>
        <v>2.0736644592977647</v>
      </c>
      <c r="U428" s="99">
        <f>RES_hhdet_in_fecs!U67</f>
        <v>2.2984401521904307</v>
      </c>
      <c r="V428" s="99">
        <f>RES_hhdet_in_fecs!V67</f>
        <v>2.8092623776482935</v>
      </c>
      <c r="W428" s="99">
        <f>RES_hhdet_in_fecs!W67</f>
        <v>2.2664180009214396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14.75580081624058</v>
      </c>
      <c r="D429" s="123">
        <v>15.401942735381986</v>
      </c>
      <c r="E429" s="123">
        <v>14.609572117210069</v>
      </c>
      <c r="F429" s="123">
        <v>15.590713572628307</v>
      </c>
      <c r="G429" s="123">
        <v>14.557747810902789</v>
      </c>
      <c r="H429" s="123">
        <v>14.44440347409029</v>
      </c>
      <c r="I429" s="123">
        <v>12.583284562318315</v>
      </c>
      <c r="J429" s="123">
        <v>13.246246692375033</v>
      </c>
      <c r="K429" s="123">
        <v>15.511216446548792</v>
      </c>
      <c r="L429" s="123">
        <v>14.554134903092763</v>
      </c>
      <c r="M429" s="123">
        <v>14.537701322386003</v>
      </c>
      <c r="N429" s="123">
        <v>13.548860378557983</v>
      </c>
      <c r="O429" s="123">
        <v>13.812262338738451</v>
      </c>
      <c r="P429" s="123">
        <v>13.322914300125513</v>
      </c>
      <c r="Q429" s="123">
        <v>12.587702026445932</v>
      </c>
      <c r="R429" s="123">
        <v>13.500459556110632</v>
      </c>
      <c r="S429" s="123">
        <v>13.697253634386351</v>
      </c>
      <c r="T429" s="123">
        <v>12.813786889314946</v>
      </c>
      <c r="U429" s="123">
        <v>13.289613722039826</v>
      </c>
      <c r="V429" s="123">
        <v>13.221648274616479</v>
      </c>
      <c r="W429" s="123">
        <v>14.486928453911137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18.399572246259847</v>
      </c>
      <c r="D430" s="99">
        <v>15.293155984160407</v>
      </c>
      <c r="E430" s="99">
        <v>15.650997756682946</v>
      </c>
      <c r="F430" s="99">
        <v>15.31183119022846</v>
      </c>
      <c r="G430" s="99">
        <v>16.591212450869598</v>
      </c>
      <c r="H430" s="99">
        <v>19.668533859949971</v>
      </c>
      <c r="I430" s="99">
        <v>18.36680699858081</v>
      </c>
      <c r="J430" s="99">
        <v>18.308771587450671</v>
      </c>
      <c r="K430" s="99">
        <v>21.288635115567548</v>
      </c>
      <c r="L430" s="99">
        <v>19.023026132470417</v>
      </c>
      <c r="M430" s="99">
        <v>17.378504705665318</v>
      </c>
      <c r="N430" s="99">
        <v>16.258315364126691</v>
      </c>
      <c r="O430" s="99">
        <v>17.068916857155561</v>
      </c>
      <c r="P430" s="99">
        <v>15.220265888673223</v>
      </c>
      <c r="Q430" s="99">
        <v>15.824407178566087</v>
      </c>
      <c r="R430" s="99">
        <v>14.182573771485941</v>
      </c>
      <c r="S430" s="99">
        <v>15.889629794313624</v>
      </c>
      <c r="T430" s="99">
        <v>15.090522949615595</v>
      </c>
      <c r="U430" s="99">
        <v>14.614785837151164</v>
      </c>
      <c r="V430" s="99">
        <v>14.715404860093074</v>
      </c>
      <c r="W430" s="99">
        <v>15.257634784339826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8.9216661926257714</v>
      </c>
      <c r="E431" s="99">
        <v>9.6250366025942782</v>
      </c>
      <c r="F431" s="99">
        <v>9.2832159801091159</v>
      </c>
      <c r="G431" s="99">
        <v>10.975863001004249</v>
      </c>
      <c r="H431" s="99">
        <v>12.984502223671122</v>
      </c>
      <c r="I431" s="99">
        <v>12.250024742332258</v>
      </c>
      <c r="J431" s="99">
        <v>12.291763394026301</v>
      </c>
      <c r="K431" s="99">
        <v>14.500880290302289</v>
      </c>
      <c r="L431" s="99">
        <v>13.092253208982466</v>
      </c>
      <c r="M431" s="99">
        <v>12.114718782015236</v>
      </c>
      <c r="N431" s="99">
        <v>11.412396326709052</v>
      </c>
      <c r="O431" s="99">
        <v>12.482980876395896</v>
      </c>
      <c r="P431" s="99">
        <v>11.492976637039003</v>
      </c>
      <c r="Q431" s="99">
        <v>12.316835929449253</v>
      </c>
      <c r="R431" s="99">
        <v>0</v>
      </c>
      <c r="S431" s="99">
        <v>12.977619469304521</v>
      </c>
      <c r="T431" s="99">
        <v>12.496378172161826</v>
      </c>
      <c r="U431" s="99">
        <v>12.223155671525202</v>
      </c>
      <c r="V431" s="99">
        <v>12.414953502498639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1.3190988801377008</v>
      </c>
      <c r="E432" s="102">
        <v>2.2243162881241703</v>
      </c>
      <c r="F432" s="102">
        <v>1.6699351320471709</v>
      </c>
      <c r="G432" s="102">
        <v>3.6697459761057263</v>
      </c>
      <c r="H432" s="102">
        <v>4.0166951335026031</v>
      </c>
      <c r="I432" s="102">
        <v>3.7759532331969567</v>
      </c>
      <c r="J432" s="102">
        <v>3.66699078958534</v>
      </c>
      <c r="K432" s="102">
        <v>4.4052616567004197</v>
      </c>
      <c r="L432" s="102">
        <v>3.9115937083898986</v>
      </c>
      <c r="M432" s="102">
        <v>3.4553931034288481</v>
      </c>
      <c r="N432" s="102">
        <v>2.6957542472305556</v>
      </c>
      <c r="O432" s="102">
        <v>3.1524903109032678</v>
      </c>
      <c r="P432" s="102">
        <v>2.696569294878794</v>
      </c>
      <c r="Q432" s="102">
        <v>2.7379825026438005</v>
      </c>
      <c r="R432" s="102">
        <v>0</v>
      </c>
      <c r="S432" s="102">
        <v>3.3137309038490881</v>
      </c>
      <c r="T432" s="102">
        <v>3.0628341483565791</v>
      </c>
      <c r="U432" s="102">
        <v>2.8394645553121181</v>
      </c>
      <c r="V432" s="102">
        <v>2.8260153876592473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7.6025673124880724</v>
      </c>
      <c r="E433" s="105">
        <v>7.4007203144701066</v>
      </c>
      <c r="F433" s="105">
        <v>7.6132808480619447</v>
      </c>
      <c r="G433" s="105">
        <v>7.3061170248985228</v>
      </c>
      <c r="H433" s="105">
        <v>8.9678070901685185</v>
      </c>
      <c r="I433" s="105">
        <v>8.4740715091353032</v>
      </c>
      <c r="J433" s="105">
        <v>8.6247726044409614</v>
      </c>
      <c r="K433" s="105">
        <v>10.095618633601873</v>
      </c>
      <c r="L433" s="105">
        <v>9.1806595005925669</v>
      </c>
      <c r="M433" s="105">
        <v>8.6593256785863879</v>
      </c>
      <c r="N433" s="105">
        <v>8.7166420794784969</v>
      </c>
      <c r="O433" s="105">
        <v>9.3304905654926262</v>
      </c>
      <c r="P433" s="105">
        <v>8.7964073421602098</v>
      </c>
      <c r="Q433" s="105">
        <v>9.5788534268054555</v>
      </c>
      <c r="R433" s="105">
        <v>0</v>
      </c>
      <c r="S433" s="105">
        <v>9.6638885654554336</v>
      </c>
      <c r="T433" s="105">
        <v>9.4335440238052453</v>
      </c>
      <c r="U433" s="105">
        <v>9.3836911162130825</v>
      </c>
      <c r="V433" s="105">
        <v>9.5889381148393902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18.76322591701387</v>
      </c>
      <c r="D434" s="102">
        <v>18.781785502382704</v>
      </c>
      <c r="E434" s="102">
        <v>18.513240371437536</v>
      </c>
      <c r="F434" s="102">
        <v>18.77125026561226</v>
      </c>
      <c r="G434" s="102">
        <v>17.740387813676531</v>
      </c>
      <c r="H434" s="102">
        <v>17.626011127507724</v>
      </c>
      <c r="I434" s="102">
        <v>17.260372692904234</v>
      </c>
      <c r="J434" s="102">
        <v>17.964620154025148</v>
      </c>
      <c r="K434" s="102">
        <v>19.111432899608609</v>
      </c>
      <c r="L434" s="102">
        <v>18.292954702364408</v>
      </c>
      <c r="M434" s="102">
        <v>17.786536371614133</v>
      </c>
      <c r="N434" s="102">
        <v>16.756058439314142</v>
      </c>
      <c r="O434" s="102">
        <v>16.826366539292572</v>
      </c>
      <c r="P434" s="102">
        <v>16.540644994746614</v>
      </c>
      <c r="Q434" s="102">
        <v>16.158831689199321</v>
      </c>
      <c r="R434" s="102">
        <v>16.567836057737249</v>
      </c>
      <c r="S434" s="102">
        <v>16.292612015911768</v>
      </c>
      <c r="T434" s="102">
        <v>15.543685820523693</v>
      </c>
      <c r="U434" s="102">
        <v>15.544694156419569</v>
      </c>
      <c r="V434" s="102">
        <v>15.538078910655342</v>
      </c>
      <c r="W434" s="102">
        <v>16.436771520635478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12.797925425651622</v>
      </c>
      <c r="D435" s="105">
        <v>12.867027888650785</v>
      </c>
      <c r="E435" s="105">
        <v>12.666167239332882</v>
      </c>
      <c r="F435" s="105">
        <v>12.895745142477631</v>
      </c>
      <c r="G435" s="105">
        <v>12.402247454431354</v>
      </c>
      <c r="H435" s="105">
        <v>12.202556557895875</v>
      </c>
      <c r="I435" s="105">
        <v>12.00842749760838</v>
      </c>
      <c r="J435" s="105">
        <v>12.518874285038516</v>
      </c>
      <c r="K435" s="105">
        <v>13.36896283418135</v>
      </c>
      <c r="L435" s="105">
        <v>12.848461766745658</v>
      </c>
      <c r="M435" s="105">
        <v>12.535220442012617</v>
      </c>
      <c r="N435" s="105">
        <v>11.720332868568111</v>
      </c>
      <c r="O435" s="105">
        <v>12.051687430748478</v>
      </c>
      <c r="P435" s="105">
        <v>12.093616168032511</v>
      </c>
      <c r="Q435" s="105">
        <v>12.074054149689418</v>
      </c>
      <c r="R435" s="105">
        <v>12.72841766235393</v>
      </c>
      <c r="S435" s="105">
        <v>12.716632705307864</v>
      </c>
      <c r="T435" s="105">
        <v>12.284416577450928</v>
      </c>
      <c r="U435" s="105">
        <v>12.361748315427405</v>
      </c>
      <c r="V435" s="105">
        <v>12.442119612710625</v>
      </c>
      <c r="W435" s="105">
        <v>13.240731368727223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3.6770376723305063</v>
      </c>
      <c r="D436" s="99">
        <v>3.7726537471932788</v>
      </c>
      <c r="E436" s="99">
        <v>3.597837836401486</v>
      </c>
      <c r="F436" s="99">
        <v>3.7273160764691124</v>
      </c>
      <c r="G436" s="99">
        <v>3.9967478495431688</v>
      </c>
      <c r="H436" s="99">
        <v>3.5778707121101228</v>
      </c>
      <c r="I436" s="99">
        <v>3.5516971124293861</v>
      </c>
      <c r="J436" s="99">
        <v>3.6341262248309505</v>
      </c>
      <c r="K436" s="99">
        <v>3.8988410443227717</v>
      </c>
      <c r="L436" s="99">
        <v>3.7577380979537796</v>
      </c>
      <c r="M436" s="99">
        <v>3.570581084289794</v>
      </c>
      <c r="N436" s="99">
        <v>2.7994803434696638</v>
      </c>
      <c r="O436" s="99">
        <v>3.0664271846666904</v>
      </c>
      <c r="P436" s="99">
        <v>2.9609063991268236</v>
      </c>
      <c r="Q436" s="99">
        <v>2.7772294079896884</v>
      </c>
      <c r="R436" s="99">
        <v>3.3386234821782641</v>
      </c>
      <c r="S436" s="99">
        <v>3.3827599563200912</v>
      </c>
      <c r="T436" s="99">
        <v>3.1472228365998718</v>
      </c>
      <c r="U436" s="99">
        <v>3.0255847805438463</v>
      </c>
      <c r="V436" s="99">
        <v>2.9716140390496921</v>
      </c>
      <c r="W436" s="99">
        <v>3.2219166371589658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9.1208877533211172</v>
      </c>
      <c r="D437" s="99">
        <v>9.094374141457509</v>
      </c>
      <c r="E437" s="99">
        <v>9.0683294029313988</v>
      </c>
      <c r="F437" s="99">
        <v>9.168429066008521</v>
      </c>
      <c r="G437" s="99">
        <v>8.4054996048881829</v>
      </c>
      <c r="H437" s="99">
        <v>8.624685845785752</v>
      </c>
      <c r="I437" s="99">
        <v>8.4567303851789948</v>
      </c>
      <c r="J437" s="99">
        <v>8.8847480602075652</v>
      </c>
      <c r="K437" s="99">
        <v>9.4701217898585792</v>
      </c>
      <c r="L437" s="99">
        <v>9.0907236687918758</v>
      </c>
      <c r="M437" s="99">
        <v>8.9646393577228256</v>
      </c>
      <c r="N437" s="99">
        <v>8.9208525250984447</v>
      </c>
      <c r="O437" s="99">
        <v>8.9852602460817881</v>
      </c>
      <c r="P437" s="99">
        <v>9.1327097689056878</v>
      </c>
      <c r="Q437" s="99">
        <v>9.2968247416997301</v>
      </c>
      <c r="R437" s="99">
        <v>9.3897941801756666</v>
      </c>
      <c r="S437" s="99">
        <v>9.3338727489877726</v>
      </c>
      <c r="T437" s="99">
        <v>9.1371937408510586</v>
      </c>
      <c r="U437" s="99">
        <v>9.3361635348835588</v>
      </c>
      <c r="V437" s="99">
        <v>9.4705055736609367</v>
      </c>
      <c r="W437" s="99">
        <v>10.018814731568259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6.9120565195430386</v>
      </c>
      <c r="D438" s="123">
        <v>7.6358443283916477</v>
      </c>
      <c r="E438" s="123">
        <v>7.3438212617168608</v>
      </c>
      <c r="F438" s="123">
        <v>7.7312195233418874</v>
      </c>
      <c r="G438" s="123">
        <v>7.4567354851986547</v>
      </c>
      <c r="H438" s="123">
        <v>7.4502724805922851</v>
      </c>
      <c r="I438" s="123">
        <v>6.9621854118377193</v>
      </c>
      <c r="J438" s="123">
        <v>6.8035031759328044</v>
      </c>
      <c r="K438" s="123">
        <v>7.1649079079176436</v>
      </c>
      <c r="L438" s="123">
        <v>6.6634275200493551</v>
      </c>
      <c r="M438" s="123">
        <v>6.2301946485838693</v>
      </c>
      <c r="N438" s="123">
        <v>6.3019544371441185</v>
      </c>
      <c r="O438" s="123">
        <v>6.5480617413814812</v>
      </c>
      <c r="P438" s="123">
        <v>6.6009446325497363</v>
      </c>
      <c r="Q438" s="123">
        <v>6.5533256968524807</v>
      </c>
      <c r="R438" s="123">
        <v>6.9570123372440555</v>
      </c>
      <c r="S438" s="123">
        <v>6.7935667694364907</v>
      </c>
      <c r="T438" s="123">
        <v>6.7097532866731511</v>
      </c>
      <c r="U438" s="123">
        <v>6.8423684663006616</v>
      </c>
      <c r="V438" s="123">
        <v>7.7898095484085452</v>
      </c>
      <c r="W438" s="123">
        <v>7.5563246389639165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7.8332776869264498</v>
      </c>
      <c r="D439" s="99">
        <v>7.1910215035186669</v>
      </c>
      <c r="E439" s="99">
        <v>7.4238229687546351</v>
      </c>
      <c r="F439" s="99">
        <v>7.4152330002199314</v>
      </c>
      <c r="G439" s="99">
        <v>8.1694120952824427</v>
      </c>
      <c r="H439" s="99">
        <v>9.7847866395109815</v>
      </c>
      <c r="I439" s="99">
        <v>9.1553979347315018</v>
      </c>
      <c r="J439" s="99">
        <v>8.5631721087187618</v>
      </c>
      <c r="K439" s="99">
        <v>9.6328243601719539</v>
      </c>
      <c r="L439" s="99">
        <v>8.8569418331307208</v>
      </c>
      <c r="M439" s="99">
        <v>7.85928883809156</v>
      </c>
      <c r="N439" s="99">
        <v>7.9308944403519908</v>
      </c>
      <c r="O439" s="99">
        <v>8.9092362614876013</v>
      </c>
      <c r="P439" s="99">
        <v>7.8747702791619272</v>
      </c>
      <c r="Q439" s="99">
        <v>7.9285928746859335</v>
      </c>
      <c r="R439" s="99">
        <v>10.028290824340178</v>
      </c>
      <c r="S439" s="99">
        <v>9.0734361065549507</v>
      </c>
      <c r="T439" s="99">
        <v>9.1818459938575696</v>
      </c>
      <c r="U439" s="99">
        <v>10.398924205743221</v>
      </c>
      <c r="V439" s="99">
        <v>10.385609348438951</v>
      </c>
      <c r="W439" s="99">
        <v>10.935480754927289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6.9062074962580651</v>
      </c>
      <c r="D440" s="110">
        <v>7.6425321669760962</v>
      </c>
      <c r="E440" s="110">
        <v>7.3424598064107069</v>
      </c>
      <c r="F440" s="110">
        <v>7.7362879180719322</v>
      </c>
      <c r="G440" s="110">
        <v>7.4455558267152329</v>
      </c>
      <c r="H440" s="110">
        <v>7.417399558646478</v>
      </c>
      <c r="I440" s="110">
        <v>6.937095361656417</v>
      </c>
      <c r="J440" s="110">
        <v>6.7877286567408008</v>
      </c>
      <c r="K440" s="110">
        <v>7.1473192982422438</v>
      </c>
      <c r="L440" s="110">
        <v>6.6492890345189846</v>
      </c>
      <c r="M440" s="110">
        <v>6.2206199551717996</v>
      </c>
      <c r="N440" s="110">
        <v>6.2901036831525277</v>
      </c>
      <c r="O440" s="110">
        <v>6.5288112322212122</v>
      </c>
      <c r="P440" s="110">
        <v>6.5842755014183938</v>
      </c>
      <c r="Q440" s="110">
        <v>6.5291216922957158</v>
      </c>
      <c r="R440" s="110">
        <v>6.8686986817744753</v>
      </c>
      <c r="S440" s="110">
        <v>6.7454097725887134</v>
      </c>
      <c r="T440" s="110">
        <v>6.6633923289047958</v>
      </c>
      <c r="U440" s="110">
        <v>6.7917284999151812</v>
      </c>
      <c r="V440" s="110">
        <v>7.7648202093252845</v>
      </c>
      <c r="W440" s="110">
        <v>7.5255174604997963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63.791889038806261</v>
      </c>
      <c r="D442" s="118">
        <f t="shared" si="232"/>
        <v>57.463659495761476</v>
      </c>
      <c r="E442" s="118">
        <f t="shared" si="232"/>
        <v>66.861585369084608</v>
      </c>
      <c r="F442" s="118">
        <f t="shared" si="232"/>
        <v>61.991731712298801</v>
      </c>
      <c r="G442" s="118">
        <f t="shared" si="232"/>
        <v>72.904207964556889</v>
      </c>
      <c r="H442" s="118">
        <f t="shared" si="232"/>
        <v>84.363174505305324</v>
      </c>
      <c r="I442" s="118">
        <f t="shared" si="232"/>
        <v>75.074688057272056</v>
      </c>
      <c r="J442" s="118">
        <f t="shared" si="232"/>
        <v>67.244655640657157</v>
      </c>
      <c r="K442" s="118">
        <f t="shared" si="232"/>
        <v>72.201128293275431</v>
      </c>
      <c r="L442" s="118">
        <f t="shared" si="232"/>
        <v>67.690610823295245</v>
      </c>
      <c r="M442" s="118">
        <f t="shared" si="232"/>
        <v>78.996160076690387</v>
      </c>
      <c r="N442" s="118">
        <f t="shared" si="232"/>
        <v>80.610830771431708</v>
      </c>
      <c r="O442" s="118">
        <f t="shared" si="232"/>
        <v>53.379692153496983</v>
      </c>
      <c r="P442" s="118">
        <f t="shared" si="232"/>
        <v>50.279772851072615</v>
      </c>
      <c r="Q442" s="118">
        <f t="shared" si="232"/>
        <v>64.713188564518745</v>
      </c>
      <c r="R442" s="118">
        <f t="shared" ref="R442:V442" si="233">R443+R446+R448+R457</f>
        <v>62.962344798205237</v>
      </c>
      <c r="S442" s="118">
        <f t="shared" si="233"/>
        <v>67.298749751017368</v>
      </c>
      <c r="T442" s="118">
        <f t="shared" si="233"/>
        <v>55.498525176613441</v>
      </c>
      <c r="U442" s="118">
        <f t="shared" si="233"/>
        <v>58.554316626807484</v>
      </c>
      <c r="V442" s="118">
        <f t="shared" si="233"/>
        <v>62.623602495546777</v>
      </c>
      <c r="W442" s="118">
        <f t="shared" ref="W442" si="234">W443+W446+W448+W457</f>
        <v>62.40478054251782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43.570040301546221</v>
      </c>
      <c r="D443" s="123">
        <f t="shared" si="235"/>
        <v>38.347907710934209</v>
      </c>
      <c r="E443" s="123">
        <f t="shared" si="235"/>
        <v>44.704886233482739</v>
      </c>
      <c r="F443" s="123">
        <f t="shared" si="235"/>
        <v>42.46144411285151</v>
      </c>
      <c r="G443" s="123">
        <f t="shared" si="235"/>
        <v>50.576449550756671</v>
      </c>
      <c r="H443" s="123">
        <f t="shared" si="235"/>
        <v>60.537429509761211</v>
      </c>
      <c r="I443" s="123">
        <f t="shared" si="235"/>
        <v>54.871821831996485</v>
      </c>
      <c r="J443" s="123">
        <f t="shared" si="235"/>
        <v>50.021091651954158</v>
      </c>
      <c r="K443" s="123">
        <f t="shared" si="235"/>
        <v>50.159927548301752</v>
      </c>
      <c r="L443" s="123">
        <f t="shared" si="235"/>
        <v>44.500359881319305</v>
      </c>
      <c r="M443" s="123">
        <f t="shared" si="235"/>
        <v>56.553927984516093</v>
      </c>
      <c r="N443" s="123">
        <f t="shared" si="235"/>
        <v>47.869772801372093</v>
      </c>
      <c r="O443" s="123">
        <f t="shared" si="235"/>
        <v>32.492150706085653</v>
      </c>
      <c r="P443" s="123">
        <f t="shared" si="235"/>
        <v>30.196450072318971</v>
      </c>
      <c r="Q443" s="123">
        <f t="shared" si="235"/>
        <v>42.523423373971468</v>
      </c>
      <c r="R443" s="123">
        <f t="shared" ref="R443:V443" si="236">SUM(R444:R445)</f>
        <v>36.777826408403193</v>
      </c>
      <c r="S443" s="123">
        <f t="shared" si="236"/>
        <v>36.85378481448943</v>
      </c>
      <c r="T443" s="123">
        <f t="shared" si="236"/>
        <v>30.819577210223038</v>
      </c>
      <c r="U443" s="123">
        <f t="shared" si="236"/>
        <v>32.594825279965896</v>
      </c>
      <c r="V443" s="123">
        <f t="shared" si="236"/>
        <v>33.563509143810201</v>
      </c>
      <c r="W443" s="123">
        <f t="shared" ref="W443" si="237">SUM(W444:W445)</f>
        <v>34.645073399305879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42.58178277118914</v>
      </c>
      <c r="D444" s="99">
        <v>37.452808319241576</v>
      </c>
      <c r="E444" s="99">
        <v>43.720214246259275</v>
      </c>
      <c r="F444" s="99">
        <v>41.466597340089393</v>
      </c>
      <c r="G444" s="99">
        <v>49.407906567103844</v>
      </c>
      <c r="H444" s="99">
        <v>59.173725852010435</v>
      </c>
      <c r="I444" s="99">
        <v>53.711537775870255</v>
      </c>
      <c r="J444" s="99">
        <v>48.960756497274581</v>
      </c>
      <c r="K444" s="99">
        <v>49.046337111532587</v>
      </c>
      <c r="L444" s="99">
        <v>43.566669854580596</v>
      </c>
      <c r="M444" s="99">
        <v>55.370878918542992</v>
      </c>
      <c r="N444" s="99">
        <v>46.977346982727283</v>
      </c>
      <c r="O444" s="99">
        <v>31.828513140412827</v>
      </c>
      <c r="P444" s="99">
        <v>29.562142839950475</v>
      </c>
      <c r="Q444" s="99">
        <v>41.678861002561369</v>
      </c>
      <c r="R444" s="99">
        <v>36.051718183015716</v>
      </c>
      <c r="S444" s="99">
        <v>36.128775824788015</v>
      </c>
      <c r="T444" s="99">
        <v>30.21587368676855</v>
      </c>
      <c r="U444" s="99">
        <v>31.958534462731826</v>
      </c>
      <c r="V444" s="99">
        <v>32.909884860667439</v>
      </c>
      <c r="W444" s="99">
        <v>33.971194839074535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0.98825753035708186</v>
      </c>
      <c r="D445" s="99">
        <v>0.89509939169262986</v>
      </c>
      <c r="E445" s="99">
        <v>0.98467198722346372</v>
      </c>
      <c r="F445" s="99">
        <v>0.9948467727621193</v>
      </c>
      <c r="G445" s="99">
        <v>1.1685429836528278</v>
      </c>
      <c r="H445" s="99">
        <v>1.3637036577507786</v>
      </c>
      <c r="I445" s="99">
        <v>1.1602840561262289</v>
      </c>
      <c r="J445" s="99">
        <v>1.0603351546795765</v>
      </c>
      <c r="K445" s="99">
        <v>1.1135904367691665</v>
      </c>
      <c r="L445" s="99">
        <v>0.93369002673871282</v>
      </c>
      <c r="M445" s="99">
        <v>1.183049065973101</v>
      </c>
      <c r="N445" s="99">
        <v>0.89242581864480752</v>
      </c>
      <c r="O445" s="99">
        <v>0.66363756567282883</v>
      </c>
      <c r="P445" s="99">
        <v>0.63430723236849473</v>
      </c>
      <c r="Q445" s="99">
        <v>0.84456237141009693</v>
      </c>
      <c r="R445" s="99">
        <v>0.72610822538748077</v>
      </c>
      <c r="S445" s="99">
        <v>0.72500898970141148</v>
      </c>
      <c r="T445" s="99">
        <v>0.60370352345448908</v>
      </c>
      <c r="U445" s="99">
        <v>0.63629081723406899</v>
      </c>
      <c r="V445" s="99">
        <v>0.65362428314276033</v>
      </c>
      <c r="W445" s="99">
        <v>0.67387856023134463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3.7248537001032345</v>
      </c>
      <c r="D446" s="123">
        <f t="shared" si="238"/>
        <v>2.1903490593356776</v>
      </c>
      <c r="E446" s="123">
        <f t="shared" si="238"/>
        <v>5.5848595345442673</v>
      </c>
      <c r="F446" s="123">
        <f t="shared" si="238"/>
        <v>2.4994095597893224</v>
      </c>
      <c r="G446" s="123">
        <f t="shared" si="238"/>
        <v>5.9649876602014418</v>
      </c>
      <c r="H446" s="123">
        <f t="shared" si="238"/>
        <v>7.3305911295589157</v>
      </c>
      <c r="I446" s="123">
        <f t="shared" si="238"/>
        <v>4.2708856412399792</v>
      </c>
      <c r="J446" s="123">
        <f t="shared" si="238"/>
        <v>0.92795103961496184</v>
      </c>
      <c r="K446" s="123">
        <f t="shared" si="238"/>
        <v>4.6460818002030617</v>
      </c>
      <c r="L446" s="123">
        <f t="shared" si="238"/>
        <v>6.6449662655525703</v>
      </c>
      <c r="M446" s="123">
        <f t="shared" si="238"/>
        <v>6.4407893542251458</v>
      </c>
      <c r="N446" s="123">
        <f t="shared" si="238"/>
        <v>17.15937756743077</v>
      </c>
      <c r="O446" s="123">
        <f t="shared" si="238"/>
        <v>4.7807532681939069</v>
      </c>
      <c r="P446" s="123">
        <f t="shared" si="238"/>
        <v>3.7938153350793833</v>
      </c>
      <c r="Q446" s="123">
        <f t="shared" si="238"/>
        <v>5.7751469577653864</v>
      </c>
      <c r="R446" s="123">
        <f t="shared" si="238"/>
        <v>8.9544066303278829</v>
      </c>
      <c r="S446" s="123">
        <f t="shared" si="238"/>
        <v>13.116235352638599</v>
      </c>
      <c r="T446" s="123">
        <f t="shared" si="238"/>
        <v>7.6409242561050572</v>
      </c>
      <c r="U446" s="123">
        <f t="shared" si="238"/>
        <v>8.5797889713500179</v>
      </c>
      <c r="V446" s="123">
        <f t="shared" si="238"/>
        <v>10.624485153975833</v>
      </c>
      <c r="W446" s="123">
        <f t="shared" si="238"/>
        <v>8.6803631492270039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3.7248537001032345</v>
      </c>
      <c r="D447" s="99">
        <f>RES_hhdet_in_tess!D67</f>
        <v>2.1903490593356776</v>
      </c>
      <c r="E447" s="99">
        <f>RES_hhdet_in_tess!E67</f>
        <v>5.5848595345442673</v>
      </c>
      <c r="F447" s="99">
        <f>RES_hhdet_in_tess!F67</f>
        <v>2.4994095597893224</v>
      </c>
      <c r="G447" s="99">
        <f>RES_hhdet_in_tess!G67</f>
        <v>5.9649876602014418</v>
      </c>
      <c r="H447" s="99">
        <f>RES_hhdet_in_tess!H67</f>
        <v>7.3305911295589157</v>
      </c>
      <c r="I447" s="99">
        <f>RES_hhdet_in_tess!I67</f>
        <v>4.2708856412399792</v>
      </c>
      <c r="J447" s="99">
        <f>RES_hhdet_in_tess!J67</f>
        <v>0.92795103961496184</v>
      </c>
      <c r="K447" s="99">
        <f>RES_hhdet_in_tess!K67</f>
        <v>4.6460818002030617</v>
      </c>
      <c r="L447" s="99">
        <f>RES_hhdet_in_tess!L67</f>
        <v>6.6449662655525703</v>
      </c>
      <c r="M447" s="99">
        <f>RES_hhdet_in_tess!M67</f>
        <v>6.4407893542251458</v>
      </c>
      <c r="N447" s="99">
        <f>RES_hhdet_in_tess!N67</f>
        <v>17.15937756743077</v>
      </c>
      <c r="O447" s="99">
        <f>RES_hhdet_in_tess!O67</f>
        <v>4.7807532681939069</v>
      </c>
      <c r="P447" s="99">
        <f>RES_hhdet_in_tess!P67</f>
        <v>3.7938153350793833</v>
      </c>
      <c r="Q447" s="99">
        <f>RES_hhdet_in_tess!Q67</f>
        <v>5.7751469577653864</v>
      </c>
      <c r="R447" s="99">
        <f>RES_hhdet_in_tess!R67</f>
        <v>8.9544066303278829</v>
      </c>
      <c r="S447" s="99">
        <f>RES_hhdet_in_tess!S67</f>
        <v>13.116235352638599</v>
      </c>
      <c r="T447" s="99">
        <f>RES_hhdet_in_tess!T67</f>
        <v>7.6409242561050572</v>
      </c>
      <c r="U447" s="99">
        <f>RES_hhdet_in_tess!U67</f>
        <v>8.5797889713500179</v>
      </c>
      <c r="V447" s="99">
        <f>RES_hhdet_in_tess!V67</f>
        <v>10.624485153975833</v>
      </c>
      <c r="W447" s="99">
        <f>RES_hhdet_in_tess!W67</f>
        <v>8.6803631492270039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11.307799625255655</v>
      </c>
      <c r="D448" s="123">
        <v>11.189873883963898</v>
      </c>
      <c r="E448" s="123">
        <v>11.047758905303777</v>
      </c>
      <c r="F448" s="123">
        <v>11.200887876636161</v>
      </c>
      <c r="G448" s="123">
        <v>10.729849157350127</v>
      </c>
      <c r="H448" s="123">
        <v>10.856302902274706</v>
      </c>
      <c r="I448" s="123">
        <v>10.646513176825682</v>
      </c>
      <c r="J448" s="123">
        <v>11.113839649711625</v>
      </c>
      <c r="K448" s="123">
        <v>11.921878769437122</v>
      </c>
      <c r="L448" s="123">
        <v>11.439805264671582</v>
      </c>
      <c r="M448" s="123">
        <v>11.208663701222049</v>
      </c>
      <c r="N448" s="123">
        <v>10.711539051968302</v>
      </c>
      <c r="O448" s="123">
        <v>11.014853809715579</v>
      </c>
      <c r="P448" s="123">
        <v>11.117472092669427</v>
      </c>
      <c r="Q448" s="123">
        <v>11.230384069267719</v>
      </c>
      <c r="R448" s="123">
        <v>11.672932768383122</v>
      </c>
      <c r="S448" s="123">
        <v>11.784482852038472</v>
      </c>
      <c r="T448" s="123">
        <v>11.452621174555457</v>
      </c>
      <c r="U448" s="123">
        <v>11.574290328915035</v>
      </c>
      <c r="V448" s="123">
        <v>11.711411173760157</v>
      </c>
      <c r="W448" s="123">
        <v>12.485703014811868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9.892172582264493</v>
      </c>
      <c r="D449" s="99">
        <v>8.3235242508693759</v>
      </c>
      <c r="E449" s="99">
        <v>8.6266041187840585</v>
      </c>
      <c r="F449" s="99">
        <v>8.5464888629173288</v>
      </c>
      <c r="G449" s="99">
        <v>9.3806897733768171</v>
      </c>
      <c r="H449" s="99">
        <v>11.267586085317062</v>
      </c>
      <c r="I449" s="99">
        <v>10.664287956322029</v>
      </c>
      <c r="J449" s="99">
        <v>10.781446012392754</v>
      </c>
      <c r="K449" s="99">
        <v>12.725524925297105</v>
      </c>
      <c r="L449" s="99">
        <v>11.553609196067628</v>
      </c>
      <c r="M449" s="99">
        <v>10.80677076242227</v>
      </c>
      <c r="N449" s="99">
        <v>10.446855933631676</v>
      </c>
      <c r="O449" s="99">
        <v>11.443516717153686</v>
      </c>
      <c r="P449" s="99">
        <v>10.697834635979058</v>
      </c>
      <c r="Q449" s="99">
        <v>11.57860305437214</v>
      </c>
      <c r="R449" s="99">
        <v>10.646089309227294</v>
      </c>
      <c r="S449" s="99">
        <v>12.202270791771445</v>
      </c>
      <c r="T449" s="99">
        <v>11.81775380092464</v>
      </c>
      <c r="U449" s="99">
        <v>11.62899076403251</v>
      </c>
      <c r="V449" s="99">
        <v>11.847651116929375</v>
      </c>
      <c r="W449" s="99">
        <v>12.358378859328754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8.3205062081282311</v>
      </c>
      <c r="E450" s="99">
        <v>8.6267313554861378</v>
      </c>
      <c r="F450" s="99">
        <v>8.5453758947304017</v>
      </c>
      <c r="G450" s="99">
        <v>9.3809954372439321</v>
      </c>
      <c r="H450" s="99">
        <v>11.268866158296225</v>
      </c>
      <c r="I450" s="99">
        <v>10.666496822448011</v>
      </c>
      <c r="J450" s="99">
        <v>10.784145396712535</v>
      </c>
      <c r="K450" s="99">
        <v>12.728914131902881</v>
      </c>
      <c r="L450" s="99">
        <v>11.556360649601336</v>
      </c>
      <c r="M450" s="99">
        <v>10.808051463413964</v>
      </c>
      <c r="N450" s="99">
        <v>10.448811472343884</v>
      </c>
      <c r="O450" s="99">
        <v>11.444015159665284</v>
      </c>
      <c r="P450" s="99">
        <v>10.691739040835722</v>
      </c>
      <c r="Q450" s="99">
        <v>11.58221520903189</v>
      </c>
      <c r="R450" s="99">
        <v>0</v>
      </c>
      <c r="S450" s="99">
        <v>12.208632674868133</v>
      </c>
      <c r="T450" s="99">
        <v>11.832123583916832</v>
      </c>
      <c r="U450" s="99">
        <v>11.643054165145649</v>
      </c>
      <c r="V450" s="99">
        <v>11.864216619398928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0.71793889564015745</v>
      </c>
      <c r="E451" s="102">
        <v>1.2260110410160321</v>
      </c>
      <c r="F451" s="102">
        <v>0.93209504666845677</v>
      </c>
      <c r="G451" s="102">
        <v>2.0748784123454103</v>
      </c>
      <c r="H451" s="102">
        <v>2.3010590681277048</v>
      </c>
      <c r="I451" s="102">
        <v>2.1924253133127065</v>
      </c>
      <c r="J451" s="102">
        <v>2.1593727922715744</v>
      </c>
      <c r="K451" s="102">
        <v>2.6332954983010088</v>
      </c>
      <c r="L451" s="102">
        <v>2.3757011490087687</v>
      </c>
      <c r="M451" s="102">
        <v>2.1487257848275756</v>
      </c>
      <c r="N451" s="102">
        <v>1.7321693928653863</v>
      </c>
      <c r="O451" s="102">
        <v>2.1135245941726595</v>
      </c>
      <c r="P451" s="102">
        <v>1.8953316986755138</v>
      </c>
      <c r="Q451" s="102">
        <v>2.0033617822264373</v>
      </c>
      <c r="R451" s="102">
        <v>0</v>
      </c>
      <c r="S451" s="102">
        <v>2.5447441094126999</v>
      </c>
      <c r="T451" s="102">
        <v>2.3985795601115845</v>
      </c>
      <c r="U451" s="102">
        <v>2.2593630489325638</v>
      </c>
      <c r="V451" s="102">
        <v>2.2752785045595352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7.6025673124880724</v>
      </c>
      <c r="E452" s="105">
        <v>7.4007203144701066</v>
      </c>
      <c r="F452" s="105">
        <v>7.6132808480619447</v>
      </c>
      <c r="G452" s="105">
        <v>7.3061170248985228</v>
      </c>
      <c r="H452" s="105">
        <v>8.9678070901685185</v>
      </c>
      <c r="I452" s="105">
        <v>8.4740715091353032</v>
      </c>
      <c r="J452" s="105">
        <v>8.6247726044409614</v>
      </c>
      <c r="K452" s="105">
        <v>10.095618633601873</v>
      </c>
      <c r="L452" s="105">
        <v>9.1806595005925669</v>
      </c>
      <c r="M452" s="105">
        <v>8.6593256785863879</v>
      </c>
      <c r="N452" s="105">
        <v>8.7166420794784969</v>
      </c>
      <c r="O452" s="105">
        <v>9.3304905654926262</v>
      </c>
      <c r="P452" s="105">
        <v>8.7964073421602098</v>
      </c>
      <c r="Q452" s="105">
        <v>9.5788534268054555</v>
      </c>
      <c r="R452" s="105">
        <v>0</v>
      </c>
      <c r="S452" s="105">
        <v>9.6638885654554336</v>
      </c>
      <c r="T452" s="105">
        <v>9.4335440238052453</v>
      </c>
      <c r="U452" s="105">
        <v>9.3836911162130825</v>
      </c>
      <c r="V452" s="105">
        <v>9.5889381148393902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11.339803576813974</v>
      </c>
      <c r="D453" s="102">
        <v>11.383675891705968</v>
      </c>
      <c r="E453" s="102">
        <v>11.255574610422057</v>
      </c>
      <c r="F453" s="102">
        <v>11.447923157050543</v>
      </c>
      <c r="G453" s="102">
        <v>10.854976807571807</v>
      </c>
      <c r="H453" s="102">
        <v>10.82248169519565</v>
      </c>
      <c r="I453" s="102">
        <v>10.637105612883342</v>
      </c>
      <c r="J453" s="102">
        <v>11.116343804905902</v>
      </c>
      <c r="K453" s="102">
        <v>11.880765852156472</v>
      </c>
      <c r="L453" s="102">
        <v>11.431402149958659</v>
      </c>
      <c r="M453" s="102">
        <v>11.219610896976919</v>
      </c>
      <c r="N453" s="102">
        <v>10.728935511152066</v>
      </c>
      <c r="O453" s="102">
        <v>11.016302659039194</v>
      </c>
      <c r="P453" s="102">
        <v>11.139150620401811</v>
      </c>
      <c r="Q453" s="102">
        <v>11.179099697294127</v>
      </c>
      <c r="R453" s="102">
        <v>11.680411886633289</v>
      </c>
      <c r="S453" s="102">
        <v>11.698985701142425</v>
      </c>
      <c r="T453" s="102">
        <v>11.357778341861005</v>
      </c>
      <c r="U453" s="102">
        <v>11.543172426992147</v>
      </c>
      <c r="V453" s="102">
        <v>11.702268975418004</v>
      </c>
      <c r="W453" s="102">
        <v>12.515679704337629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11.343154070061667</v>
      </c>
      <c r="D454" s="105">
        <v>11.380986748348903</v>
      </c>
      <c r="E454" s="105">
        <v>11.255722392561335</v>
      </c>
      <c r="F454" s="105">
        <v>11.441587615475322</v>
      </c>
      <c r="G454" s="105">
        <v>10.851027045898084</v>
      </c>
      <c r="H454" s="105">
        <v>10.821520966873273</v>
      </c>
      <c r="I454" s="105">
        <v>10.645546233020768</v>
      </c>
      <c r="J454" s="105">
        <v>11.133512364672637</v>
      </c>
      <c r="K454" s="105">
        <v>11.893865618262188</v>
      </c>
      <c r="L454" s="105">
        <v>11.438961887868546</v>
      </c>
      <c r="M454" s="105">
        <v>11.216934554766963</v>
      </c>
      <c r="N454" s="105">
        <v>10.713365017138505</v>
      </c>
      <c r="O454" s="105">
        <v>10.992864791561631</v>
      </c>
      <c r="P454" s="105">
        <v>11.126705913751337</v>
      </c>
      <c r="Q454" s="105">
        <v>11.218184220610935</v>
      </c>
      <c r="R454" s="105">
        <v>11.743541360575637</v>
      </c>
      <c r="S454" s="105">
        <v>11.762879241055229</v>
      </c>
      <c r="T454" s="105">
        <v>11.436870907726531</v>
      </c>
      <c r="U454" s="105">
        <v>11.582901004457879</v>
      </c>
      <c r="V454" s="105">
        <v>11.708531714218173</v>
      </c>
      <c r="W454" s="105">
        <v>12.472123558921185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2.2222663167405474</v>
      </c>
      <c r="D455" s="99">
        <v>2.2866126068913943</v>
      </c>
      <c r="E455" s="99">
        <v>2.187392989629938</v>
      </c>
      <c r="F455" s="99">
        <v>2.2731585494668041</v>
      </c>
      <c r="G455" s="99">
        <v>2.4455274410099004</v>
      </c>
      <c r="H455" s="99">
        <v>2.1968351210875214</v>
      </c>
      <c r="I455" s="99">
        <v>2.1888158478417741</v>
      </c>
      <c r="J455" s="99">
        <v>2.248764304465074</v>
      </c>
      <c r="K455" s="99">
        <v>2.4237438284036097</v>
      </c>
      <c r="L455" s="99">
        <v>2.3482382190766709</v>
      </c>
      <c r="M455" s="99">
        <v>2.2522951970441407</v>
      </c>
      <c r="N455" s="99">
        <v>1.7925124920400592</v>
      </c>
      <c r="O455" s="99">
        <v>2.007604545479845</v>
      </c>
      <c r="P455" s="99">
        <v>1.9939961448456494</v>
      </c>
      <c r="Q455" s="99">
        <v>1.9213594789112052</v>
      </c>
      <c r="R455" s="99">
        <v>2.3537471803999717</v>
      </c>
      <c r="S455" s="99">
        <v>2.4290064920674554</v>
      </c>
      <c r="T455" s="99">
        <v>2.2996771668754725</v>
      </c>
      <c r="U455" s="99">
        <v>2.2467374695743194</v>
      </c>
      <c r="V455" s="99">
        <v>2.2380261405572384</v>
      </c>
      <c r="W455" s="99">
        <v>2.4533088273529269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9.1208877533211172</v>
      </c>
      <c r="D456" s="99">
        <v>9.094374141457509</v>
      </c>
      <c r="E456" s="99">
        <v>9.0683294029313988</v>
      </c>
      <c r="F456" s="99">
        <v>9.168429066008521</v>
      </c>
      <c r="G456" s="99">
        <v>8.4054996048881829</v>
      </c>
      <c r="H456" s="99">
        <v>8.624685845785752</v>
      </c>
      <c r="I456" s="99">
        <v>8.4567303851789948</v>
      </c>
      <c r="J456" s="99">
        <v>8.8847480602075652</v>
      </c>
      <c r="K456" s="99">
        <v>9.4701217898585792</v>
      </c>
      <c r="L456" s="99">
        <v>9.0907236687918758</v>
      </c>
      <c r="M456" s="99">
        <v>8.9646393577228256</v>
      </c>
      <c r="N456" s="99">
        <v>8.9208525250984447</v>
      </c>
      <c r="O456" s="99">
        <v>8.9852602460817881</v>
      </c>
      <c r="P456" s="99">
        <v>9.1327097689056878</v>
      </c>
      <c r="Q456" s="99">
        <v>9.2968247416997301</v>
      </c>
      <c r="R456" s="99">
        <v>9.3897941801756666</v>
      </c>
      <c r="S456" s="99">
        <v>9.3338727489877726</v>
      </c>
      <c r="T456" s="99">
        <v>9.1371937408510586</v>
      </c>
      <c r="U456" s="99">
        <v>9.3361635348835588</v>
      </c>
      <c r="V456" s="99">
        <v>9.4705055736609367</v>
      </c>
      <c r="W456" s="99">
        <v>10.018814731568259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5.1891954119011512</v>
      </c>
      <c r="D457" s="123">
        <v>5.7355288415276924</v>
      </c>
      <c r="E457" s="123">
        <v>5.5240806957538222</v>
      </c>
      <c r="F457" s="123">
        <v>5.8299901630218125</v>
      </c>
      <c r="G457" s="123">
        <v>5.6329215962486474</v>
      </c>
      <c r="H457" s="123">
        <v>5.6388509637105022</v>
      </c>
      <c r="I457" s="123">
        <v>5.285467407209909</v>
      </c>
      <c r="J457" s="123">
        <v>5.1817732993764114</v>
      </c>
      <c r="K457" s="123">
        <v>5.4732401753334932</v>
      </c>
      <c r="L457" s="123">
        <v>5.105479411751789</v>
      </c>
      <c r="M457" s="123">
        <v>4.7927790367270964</v>
      </c>
      <c r="N457" s="123">
        <v>4.8701413506605435</v>
      </c>
      <c r="O457" s="123">
        <v>5.0919343695018471</v>
      </c>
      <c r="P457" s="123">
        <v>5.1720353510048316</v>
      </c>
      <c r="Q457" s="123">
        <v>5.1842341635141649</v>
      </c>
      <c r="R457" s="123">
        <v>5.557178991091039</v>
      </c>
      <c r="S457" s="123">
        <v>5.5442467318508752</v>
      </c>
      <c r="T457" s="123">
        <v>5.5854025357298838</v>
      </c>
      <c r="U457" s="123">
        <v>5.8054120465765333</v>
      </c>
      <c r="V457" s="123">
        <v>6.7241970240005875</v>
      </c>
      <c r="W457" s="123">
        <v>6.5936409791730695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4.5879726149447269</v>
      </c>
      <c r="D458" s="99">
        <v>4.2186191973432976</v>
      </c>
      <c r="E458" s="99">
        <v>4.3621316622862487</v>
      </c>
      <c r="F458" s="99">
        <v>4.3640020476068697</v>
      </c>
      <c r="G458" s="99">
        <v>4.8153711307479901</v>
      </c>
      <c r="H458" s="99">
        <v>5.7764359760887718</v>
      </c>
      <c r="I458" s="99">
        <v>5.4130799436343562</v>
      </c>
      <c r="J458" s="99">
        <v>5.0703944934489922</v>
      </c>
      <c r="K458" s="99">
        <v>5.7118305832611309</v>
      </c>
      <c r="L458" s="99">
        <v>5.2588786263095963</v>
      </c>
      <c r="M458" s="99">
        <v>4.6699101560197569</v>
      </c>
      <c r="N458" s="99">
        <v>4.7124574826434094</v>
      </c>
      <c r="O458" s="99">
        <v>5.2937783248596455</v>
      </c>
      <c r="P458" s="99">
        <v>4.6791090721524657</v>
      </c>
      <c r="Q458" s="99">
        <v>4.7110899155390449</v>
      </c>
      <c r="R458" s="99">
        <v>5.9860837774812801</v>
      </c>
      <c r="S458" s="99">
        <v>5.4566135709348131</v>
      </c>
      <c r="T458" s="99">
        <v>5.5696255905175711</v>
      </c>
      <c r="U458" s="99">
        <v>6.3639826908177533</v>
      </c>
      <c r="V458" s="99">
        <v>6.4079875277524616</v>
      </c>
      <c r="W458" s="99">
        <v>6.7981085713402054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5.1930126995008754</v>
      </c>
      <c r="D459" s="110">
        <v>5.7583353304941607</v>
      </c>
      <c r="E459" s="110">
        <v>5.5438545447836605</v>
      </c>
      <c r="F459" s="110">
        <v>5.8535044773826508</v>
      </c>
      <c r="G459" s="110">
        <v>5.6457463962602361</v>
      </c>
      <c r="H459" s="110">
        <v>5.6369135921355458</v>
      </c>
      <c r="I459" s="110">
        <v>5.2840075373116537</v>
      </c>
      <c r="J459" s="110">
        <v>5.1827717525961896</v>
      </c>
      <c r="K459" s="110">
        <v>5.4715397638169287</v>
      </c>
      <c r="L459" s="110">
        <v>5.1044906638952288</v>
      </c>
      <c r="M459" s="110">
        <v>4.7935011753672274</v>
      </c>
      <c r="N459" s="110">
        <v>4.8712885216580233</v>
      </c>
      <c r="O459" s="110">
        <v>5.0902887482745838</v>
      </c>
      <c r="P459" s="110">
        <v>5.1784857257497006</v>
      </c>
      <c r="Q459" s="110">
        <v>5.1925612622180228</v>
      </c>
      <c r="R459" s="110">
        <v>5.5448459676632815</v>
      </c>
      <c r="S459" s="110">
        <v>5.5460977808497312</v>
      </c>
      <c r="T459" s="110">
        <v>5.5856984122917028</v>
      </c>
      <c r="U459" s="110">
        <v>5.7974588467054904</v>
      </c>
      <c r="V459" s="110">
        <v>6.7272411209771725</v>
      </c>
      <c r="W459" s="110">
        <v>6.5917768837048953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15.691206939285244</v>
      </c>
      <c r="D461" s="118">
        <f t="shared" si="239"/>
        <v>13.709056545822138</v>
      </c>
      <c r="E461" s="118">
        <f t="shared" si="239"/>
        <v>15.775382626463694</v>
      </c>
      <c r="F461" s="118">
        <f t="shared" si="239"/>
        <v>14.759107246332537</v>
      </c>
      <c r="G461" s="118">
        <f t="shared" si="239"/>
        <v>17.290357107229713</v>
      </c>
      <c r="H461" s="118">
        <f t="shared" si="239"/>
        <v>20.373259353767661</v>
      </c>
      <c r="I461" s="118">
        <f t="shared" si="239"/>
        <v>18.185936748496289</v>
      </c>
      <c r="J461" s="118">
        <f t="shared" si="239"/>
        <v>16.304279798711988</v>
      </c>
      <c r="K461" s="118">
        <f t="shared" si="239"/>
        <v>16.066045022332428</v>
      </c>
      <c r="L461" s="118">
        <f t="shared" si="239"/>
        <v>14.012998952015964</v>
      </c>
      <c r="M461" s="118">
        <f t="shared" si="239"/>
        <v>17.424751368872137</v>
      </c>
      <c r="N461" s="118">
        <f t="shared" si="239"/>
        <v>14.459707619594772</v>
      </c>
      <c r="O461" s="118">
        <f t="shared" si="239"/>
        <v>9.573114034248464</v>
      </c>
      <c r="P461" s="118">
        <f t="shared" si="239"/>
        <v>8.6174814582625068</v>
      </c>
      <c r="Q461" s="118">
        <f t="shared" si="239"/>
        <v>11.851321567577791</v>
      </c>
      <c r="R461" s="118">
        <f t="shared" ref="R461:V461" si="240">R462+R465+R467+R476</f>
        <v>10.176247156401516</v>
      </c>
      <c r="S461" s="118">
        <f t="shared" si="240"/>
        <v>10.161326249942169</v>
      </c>
      <c r="T461" s="118">
        <f t="shared" si="240"/>
        <v>8.410534254005352</v>
      </c>
      <c r="U461" s="118">
        <f t="shared" si="240"/>
        <v>8.7412570792597606</v>
      </c>
      <c r="V461" s="118">
        <f t="shared" si="240"/>
        <v>8.903944239364364</v>
      </c>
      <c r="W461" s="118">
        <f t="shared" ref="W461" si="241">W462+W465+W467+W476</f>
        <v>9.1305910355852991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15.593308360090566</v>
      </c>
      <c r="D462" s="123">
        <f t="shared" si="242"/>
        <v>13.494410789893752</v>
      </c>
      <c r="E462" s="123">
        <f t="shared" si="242"/>
        <v>15.503021710647607</v>
      </c>
      <c r="F462" s="123">
        <f t="shared" si="242"/>
        <v>14.477362829386095</v>
      </c>
      <c r="G462" s="123">
        <f t="shared" si="242"/>
        <v>16.988352570796433</v>
      </c>
      <c r="H462" s="123">
        <f t="shared" si="242"/>
        <v>20.042857639926932</v>
      </c>
      <c r="I462" s="123">
        <f t="shared" si="242"/>
        <v>17.925171058846498</v>
      </c>
      <c r="J462" s="123">
        <f t="shared" si="242"/>
        <v>16.09971583875398</v>
      </c>
      <c r="K462" s="123">
        <f t="shared" si="242"/>
        <v>15.888969390632152</v>
      </c>
      <c r="L462" s="123">
        <f t="shared" si="242"/>
        <v>13.902474803040764</v>
      </c>
      <c r="M462" s="123">
        <f t="shared" si="242"/>
        <v>17.337122534859102</v>
      </c>
      <c r="N462" s="123">
        <f t="shared" si="242"/>
        <v>14.362261751290157</v>
      </c>
      <c r="O462" s="123">
        <f t="shared" si="242"/>
        <v>9.4520281434195805</v>
      </c>
      <c r="P462" s="123">
        <f t="shared" si="242"/>
        <v>8.5080174579493697</v>
      </c>
      <c r="Q462" s="123">
        <f t="shared" si="242"/>
        <v>11.688753895282776</v>
      </c>
      <c r="R462" s="123">
        <f t="shared" ref="R462:V462" si="243">SUM(R463:R464)</f>
        <v>9.9651167503072831</v>
      </c>
      <c r="S462" s="123">
        <f t="shared" si="243"/>
        <v>9.875975126736277</v>
      </c>
      <c r="T462" s="123">
        <f t="shared" si="243"/>
        <v>8.1868515009034066</v>
      </c>
      <c r="U462" s="123">
        <f t="shared" si="243"/>
        <v>8.5952427248177443</v>
      </c>
      <c r="V462" s="123">
        <f t="shared" si="243"/>
        <v>8.7942214962285732</v>
      </c>
      <c r="W462" s="123">
        <f t="shared" ref="W462" si="244">SUM(W463:W464)</f>
        <v>9.0363704017261295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15.593308360090566</v>
      </c>
      <c r="D463" s="99">
        <v>13.494410789893752</v>
      </c>
      <c r="E463" s="99">
        <v>15.503021710647607</v>
      </c>
      <c r="F463" s="99">
        <v>14.477362829386095</v>
      </c>
      <c r="G463" s="99">
        <v>16.988352570796433</v>
      </c>
      <c r="H463" s="99">
        <v>20.042857639926932</v>
      </c>
      <c r="I463" s="99">
        <v>17.925171058846498</v>
      </c>
      <c r="J463" s="99">
        <v>16.09971583875398</v>
      </c>
      <c r="K463" s="99">
        <v>15.888969390632152</v>
      </c>
      <c r="L463" s="99">
        <v>13.902474803040764</v>
      </c>
      <c r="M463" s="99">
        <v>17.337122534859102</v>
      </c>
      <c r="N463" s="99">
        <v>14.362261751290157</v>
      </c>
      <c r="O463" s="99">
        <v>9.4520281434195805</v>
      </c>
      <c r="P463" s="99">
        <v>8.5080174579493697</v>
      </c>
      <c r="Q463" s="99">
        <v>11.688753895282776</v>
      </c>
      <c r="R463" s="99">
        <v>9.9651167503072831</v>
      </c>
      <c r="S463" s="99">
        <v>9.875975126736277</v>
      </c>
      <c r="T463" s="99">
        <v>8.1868515009034066</v>
      </c>
      <c r="U463" s="99">
        <v>8.5952427248177443</v>
      </c>
      <c r="V463" s="99">
        <v>8.7942214962285732</v>
      </c>
      <c r="W463" s="99">
        <v>9.0363704017261295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8.7917451360914167E-2</v>
      </c>
      <c r="D467" s="123">
        <v>0.19313410606679618</v>
      </c>
      <c r="E467" s="123">
        <v>0.24727277157531985</v>
      </c>
      <c r="F467" s="123">
        <v>0.2581025772715857</v>
      </c>
      <c r="G467" s="123">
        <v>0.27652260379959126</v>
      </c>
      <c r="H467" s="123">
        <v>0.30296160956276647</v>
      </c>
      <c r="I467" s="123">
        <v>0.23985235271505245</v>
      </c>
      <c r="J467" s="123">
        <v>0.18919836711249902</v>
      </c>
      <c r="K467" s="123">
        <v>0.16330874104749271</v>
      </c>
      <c r="L467" s="123">
        <v>9.9068458413596405E-2</v>
      </c>
      <c r="M467" s="123">
        <v>7.8354509638163816E-2</v>
      </c>
      <c r="N467" s="123">
        <v>8.5877281401850775E-2</v>
      </c>
      <c r="O467" s="123">
        <v>0.10653486704033555</v>
      </c>
      <c r="P467" s="123">
        <v>8.8921184740843318E-2</v>
      </c>
      <c r="Q467" s="123">
        <v>0.13487373236297306</v>
      </c>
      <c r="R467" s="123">
        <v>0.15452093223427965</v>
      </c>
      <c r="S467" s="123">
        <v>0.24744506243696851</v>
      </c>
      <c r="T467" s="123">
        <v>0.18954666108267729</v>
      </c>
      <c r="U467" s="123">
        <v>0.1165309602999872</v>
      </c>
      <c r="V467" s="123">
        <v>8.9723201858974214E-2</v>
      </c>
      <c r="W467" s="123">
        <v>7.4267759728556468E-2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3.715977610854639</v>
      </c>
      <c r="D468" s="99">
        <v>3.0886057825610362</v>
      </c>
      <c r="E468" s="99">
        <v>3.1608755069396879</v>
      </c>
      <c r="F468" s="99">
        <v>3.0923774271785396</v>
      </c>
      <c r="G468" s="99">
        <v>3.3507612665776243</v>
      </c>
      <c r="H468" s="99">
        <v>3.9722570983554975</v>
      </c>
      <c r="I468" s="99">
        <v>3.7093603414333813</v>
      </c>
      <c r="J468" s="99">
        <v>3.697639509801538</v>
      </c>
      <c r="K468" s="99">
        <v>4.2994527479400233</v>
      </c>
      <c r="L468" s="99">
        <v>3.841890357713726</v>
      </c>
      <c r="M468" s="99">
        <v>3.5097628103561678</v>
      </c>
      <c r="N468" s="99">
        <v>3.2835293709390263</v>
      </c>
      <c r="O468" s="99">
        <v>3.4472384484711376</v>
      </c>
      <c r="P468" s="99">
        <v>3.073884898876444</v>
      </c>
      <c r="Q468" s="99">
        <v>3.1958972737832068</v>
      </c>
      <c r="R468" s="99">
        <v>2.8643125988893012</v>
      </c>
      <c r="S468" s="99">
        <v>3.2090696332595798</v>
      </c>
      <c r="T468" s="99">
        <v>3.0476820149043657</v>
      </c>
      <c r="U468" s="99">
        <v>2.9516021476710494</v>
      </c>
      <c r="V468" s="99">
        <v>2.9719231655443972</v>
      </c>
      <c r="W468" s="99">
        <v>3.0814319210452719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0.26640520983261007</v>
      </c>
      <c r="E469" s="99">
        <v>0.44922291754955745</v>
      </c>
      <c r="F469" s="99">
        <v>0.33726009926824668</v>
      </c>
      <c r="G469" s="99">
        <v>0.74114189733431257</v>
      </c>
      <c r="H469" s="99">
        <v>0.81121174916218597</v>
      </c>
      <c r="I469" s="99">
        <v>0.7625915149764575</v>
      </c>
      <c r="J469" s="99">
        <v>0.74058545986465518</v>
      </c>
      <c r="K469" s="99">
        <v>0.88968664418721699</v>
      </c>
      <c r="L469" s="99">
        <v>0.789985465346424</v>
      </c>
      <c r="M469" s="99">
        <v>0.69785119116849015</v>
      </c>
      <c r="N469" s="99">
        <v>0.54443452777068302</v>
      </c>
      <c r="O469" s="99">
        <v>0.6366769431900241</v>
      </c>
      <c r="P469" s="99">
        <v>0.54459913479372135</v>
      </c>
      <c r="Q469" s="99">
        <v>0.55296294623394204</v>
      </c>
      <c r="R469" s="99">
        <v>0</v>
      </c>
      <c r="S469" s="99">
        <v>0.66924109334136195</v>
      </c>
      <c r="T469" s="99">
        <v>0.61856998460209478</v>
      </c>
      <c r="U469" s="99">
        <v>0.57345826159083546</v>
      </c>
      <c r="V469" s="99">
        <v>0.57074206769166158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0.26640520983261007</v>
      </c>
      <c r="E470" s="102">
        <v>0.44922291754955745</v>
      </c>
      <c r="F470" s="102">
        <v>0.33726009926824668</v>
      </c>
      <c r="G470" s="102">
        <v>0.74114189733431257</v>
      </c>
      <c r="H470" s="102">
        <v>0.81121174916218597</v>
      </c>
      <c r="I470" s="102">
        <v>0.7625915149764575</v>
      </c>
      <c r="J470" s="102">
        <v>0.74058545986465518</v>
      </c>
      <c r="K470" s="102">
        <v>0.88968664418721699</v>
      </c>
      <c r="L470" s="102">
        <v>0.789985465346424</v>
      </c>
      <c r="M470" s="102">
        <v>0.69785119116849015</v>
      </c>
      <c r="N470" s="102">
        <v>0.54443452777068302</v>
      </c>
      <c r="O470" s="102">
        <v>0.6366769431900241</v>
      </c>
      <c r="P470" s="102">
        <v>0.54459913479372135</v>
      </c>
      <c r="Q470" s="102">
        <v>0.55296294623394204</v>
      </c>
      <c r="R470" s="102">
        <v>0</v>
      </c>
      <c r="S470" s="102">
        <v>0.66924109334136195</v>
      </c>
      <c r="T470" s="102">
        <v>0.61856998460209478</v>
      </c>
      <c r="U470" s="102">
        <v>0.57345826159083546</v>
      </c>
      <c r="V470" s="102">
        <v>0.57074206769166158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9.9811278337644527E-3</v>
      </c>
      <c r="D476" s="123">
        <v>2.1511649861588093E-2</v>
      </c>
      <c r="E476" s="123">
        <v>2.5088144240767656E-2</v>
      </c>
      <c r="F476" s="123">
        <v>2.3641839674854847E-2</v>
      </c>
      <c r="G476" s="123">
        <v>2.5481932633689846E-2</v>
      </c>
      <c r="H476" s="123">
        <v>2.744010427796029E-2</v>
      </c>
      <c r="I476" s="123">
        <v>2.0913336934740751E-2</v>
      </c>
      <c r="J476" s="123">
        <v>1.536559284551031E-2</v>
      </c>
      <c r="K476" s="123">
        <v>1.3766890652783375E-2</v>
      </c>
      <c r="L476" s="123">
        <v>1.1455690561603542E-2</v>
      </c>
      <c r="M476" s="123">
        <v>9.2743243748711676E-3</v>
      </c>
      <c r="N476" s="123">
        <v>1.1568586902763212E-2</v>
      </c>
      <c r="O476" s="123">
        <v>1.4551023788547418E-2</v>
      </c>
      <c r="P476" s="123">
        <v>2.0542815572293538E-2</v>
      </c>
      <c r="Q476" s="123">
        <v>2.7693939932041826E-2</v>
      </c>
      <c r="R476" s="123">
        <v>5.6609473859954566E-2</v>
      </c>
      <c r="S476" s="123">
        <v>3.790606076892386E-2</v>
      </c>
      <c r="T476" s="123">
        <v>3.4136092019269051E-2</v>
      </c>
      <c r="U476" s="123">
        <v>2.9483394142028028E-2</v>
      </c>
      <c r="V476" s="123">
        <v>1.9999541276815178E-2</v>
      </c>
      <c r="W476" s="123">
        <v>1.995287413061389E-2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1.5820087616516658</v>
      </c>
      <c r="D477" s="99">
        <v>1.4522987028506302</v>
      </c>
      <c r="E477" s="99">
        <v>1.4993152867696862</v>
      </c>
      <c r="F477" s="99">
        <v>1.4975804567244175</v>
      </c>
      <c r="G477" s="99">
        <v>1.649894466763242</v>
      </c>
      <c r="H477" s="99">
        <v>1.9761355097156381</v>
      </c>
      <c r="I477" s="99">
        <v>1.8490241668983745</v>
      </c>
      <c r="J477" s="99">
        <v>1.7294182390768413</v>
      </c>
      <c r="K477" s="99">
        <v>1.9454452077803279</v>
      </c>
      <c r="L477" s="99">
        <v>1.7887479726190807</v>
      </c>
      <c r="M477" s="99">
        <v>1.5872619737409717</v>
      </c>
      <c r="N477" s="99">
        <v>1.6017234411734882</v>
      </c>
      <c r="O477" s="99">
        <v>1.7993093553700359</v>
      </c>
      <c r="P477" s="99">
        <v>1.5903886055795431</v>
      </c>
      <c r="Q477" s="99">
        <v>1.6012586169715717</v>
      </c>
      <c r="R477" s="99">
        <v>2.0253136148837427</v>
      </c>
      <c r="S477" s="99">
        <v>1.8324711560798381</v>
      </c>
      <c r="T477" s="99">
        <v>1.8543656169194749</v>
      </c>
      <c r="U477" s="99">
        <v>2.1001667325919016</v>
      </c>
      <c r="V477" s="99">
        <v>2.09747766401073</v>
      </c>
      <c r="W477" s="99">
        <v>2.2085296932651159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807277</v>
      </c>
      <c r="C5" s="120">
        <v>781623</v>
      </c>
      <c r="D5" s="120">
        <v>731592</v>
      </c>
      <c r="E5" s="120">
        <v>686523</v>
      </c>
      <c r="F5" s="120">
        <v>676739</v>
      </c>
      <c r="G5" s="120">
        <v>689385</v>
      </c>
      <c r="H5" s="120">
        <v>718151</v>
      </c>
      <c r="I5" s="120">
        <v>763797</v>
      </c>
      <c r="J5" s="120">
        <v>768186</v>
      </c>
      <c r="K5" s="120">
        <v>791205</v>
      </c>
      <c r="L5" s="120">
        <v>861955</v>
      </c>
      <c r="M5" s="120">
        <v>1004786</v>
      </c>
      <c r="N5" s="120">
        <v>1125502</v>
      </c>
      <c r="O5" s="120">
        <v>1162273</v>
      </c>
      <c r="P5" s="120">
        <v>1155682</v>
      </c>
      <c r="Q5" s="120">
        <v>1161357</v>
      </c>
      <c r="R5" s="120">
        <v>1172880</v>
      </c>
      <c r="S5" s="120">
        <v>1175406</v>
      </c>
      <c r="T5" s="120">
        <v>1174979</v>
      </c>
      <c r="U5" s="120">
        <v>1117892</v>
      </c>
      <c r="V5" s="120">
        <v>1027278</v>
      </c>
      <c r="W5" s="120">
        <v>1022080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807277</v>
      </c>
      <c r="C7" s="52">
        <v>781623</v>
      </c>
      <c r="D7" s="52">
        <v>731592</v>
      </c>
      <c r="E7" s="52">
        <v>686523</v>
      </c>
      <c r="F7" s="52">
        <v>676739</v>
      </c>
      <c r="G7" s="52">
        <v>689385</v>
      </c>
      <c r="H7" s="52">
        <v>718151</v>
      </c>
      <c r="I7" s="52">
        <v>763797</v>
      </c>
      <c r="J7" s="52">
        <v>768186</v>
      </c>
      <c r="K7" s="52">
        <v>791205</v>
      </c>
      <c r="L7" s="52">
        <v>861955</v>
      </c>
      <c r="M7" s="52">
        <v>1004786</v>
      </c>
      <c r="N7" s="52">
        <v>1125502</v>
      </c>
      <c r="O7" s="52">
        <v>1162273</v>
      </c>
      <c r="P7" s="52">
        <v>1155682</v>
      </c>
      <c r="Q7" s="52">
        <v>1161357</v>
      </c>
      <c r="R7" s="52">
        <v>1172880</v>
      </c>
      <c r="S7" s="52">
        <v>1175406</v>
      </c>
      <c r="T7" s="52">
        <v>1174979</v>
      </c>
      <c r="U7" s="52">
        <v>1117892</v>
      </c>
      <c r="V7" s="52">
        <v>1027278</v>
      </c>
      <c r="W7" s="52">
        <v>1022080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122160</v>
      </c>
      <c r="C9" s="52">
        <v>128432</v>
      </c>
      <c r="D9" s="52">
        <v>129586</v>
      </c>
      <c r="E9" s="52">
        <v>120166</v>
      </c>
      <c r="F9" s="52">
        <v>110553</v>
      </c>
      <c r="G9" s="52">
        <v>114679</v>
      </c>
      <c r="H9" s="52">
        <v>130538</v>
      </c>
      <c r="I9" s="52">
        <v>144487</v>
      </c>
      <c r="J9" s="52">
        <v>160991</v>
      </c>
      <c r="K9" s="52">
        <v>175131</v>
      </c>
      <c r="L9" s="52">
        <v>198238</v>
      </c>
      <c r="M9" s="52">
        <v>237160</v>
      </c>
      <c r="N9" s="52">
        <v>293694</v>
      </c>
      <c r="O9" s="52">
        <v>322736</v>
      </c>
      <c r="P9" s="52">
        <v>326567</v>
      </c>
      <c r="Q9" s="52">
        <v>319493</v>
      </c>
      <c r="R9" s="52">
        <v>328670</v>
      </c>
      <c r="S9" s="52">
        <v>343794</v>
      </c>
      <c r="T9" s="52">
        <v>345133</v>
      </c>
      <c r="U9" s="52">
        <v>338028</v>
      </c>
      <c r="V9" s="52">
        <v>317612</v>
      </c>
      <c r="W9" s="52">
        <v>308462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2665</v>
      </c>
      <c r="C11" s="52">
        <v>2663</v>
      </c>
      <c r="D11" s="52">
        <v>2605</v>
      </c>
      <c r="E11" s="52">
        <v>2564</v>
      </c>
      <c r="F11" s="52">
        <v>2639</v>
      </c>
      <c r="G11" s="52">
        <v>2833</v>
      </c>
      <c r="H11" s="52">
        <v>3109</v>
      </c>
      <c r="I11" s="52">
        <v>3470</v>
      </c>
      <c r="J11" s="52">
        <v>3667</v>
      </c>
      <c r="K11" s="52">
        <v>3962</v>
      </c>
      <c r="L11" s="52">
        <v>4627</v>
      </c>
      <c r="M11" s="52">
        <v>5883</v>
      </c>
      <c r="N11" s="52">
        <v>7766</v>
      </c>
      <c r="O11" s="52">
        <v>10226</v>
      </c>
      <c r="P11" s="52">
        <v>13228</v>
      </c>
      <c r="Q11" s="52">
        <v>19063</v>
      </c>
      <c r="R11" s="52">
        <v>26671</v>
      </c>
      <c r="S11" s="52">
        <v>35976</v>
      </c>
      <c r="T11" s="52">
        <v>44363</v>
      </c>
      <c r="U11" s="52">
        <v>53951</v>
      </c>
      <c r="V11" s="52">
        <v>62908</v>
      </c>
      <c r="W11" s="52">
        <v>65432</v>
      </c>
      <c r="DA11" s="63" t="s">
        <v>1094</v>
      </c>
    </row>
    <row r="12" spans="1:105" ht="12" customHeight="1" x14ac:dyDescent="0.25">
      <c r="A12" s="97" t="s">
        <v>131</v>
      </c>
      <c r="B12" s="52">
        <v>36</v>
      </c>
      <c r="C12" s="52">
        <v>37</v>
      </c>
      <c r="D12" s="52">
        <v>34</v>
      </c>
      <c r="E12" s="52">
        <v>33</v>
      </c>
      <c r="F12" s="52">
        <v>32</v>
      </c>
      <c r="G12" s="52">
        <v>32</v>
      </c>
      <c r="H12" s="52">
        <v>36</v>
      </c>
      <c r="I12" s="52">
        <v>56</v>
      </c>
      <c r="J12" s="52">
        <v>57</v>
      </c>
      <c r="K12" s="52">
        <v>59</v>
      </c>
      <c r="L12" s="52">
        <v>75</v>
      </c>
      <c r="M12" s="52">
        <v>81</v>
      </c>
      <c r="N12" s="52">
        <v>137</v>
      </c>
      <c r="O12" s="52">
        <v>179</v>
      </c>
      <c r="P12" s="52">
        <v>179</v>
      </c>
      <c r="Q12" s="52">
        <v>285</v>
      </c>
      <c r="R12" s="52">
        <v>441</v>
      </c>
      <c r="S12" s="52">
        <v>676</v>
      </c>
      <c r="T12" s="52">
        <v>804</v>
      </c>
      <c r="U12" s="52">
        <v>1172</v>
      </c>
      <c r="V12" s="52">
        <v>1408</v>
      </c>
      <c r="W12" s="52">
        <v>1336</v>
      </c>
      <c r="DA12" s="63" t="s">
        <v>1095</v>
      </c>
    </row>
    <row r="13" spans="1:105" ht="12" customHeight="1" x14ac:dyDescent="0.25">
      <c r="A13" s="97" t="s">
        <v>124</v>
      </c>
      <c r="B13" s="52">
        <v>5663</v>
      </c>
      <c r="C13" s="52">
        <v>5750</v>
      </c>
      <c r="D13" s="52">
        <v>5698</v>
      </c>
      <c r="E13" s="52">
        <v>5674</v>
      </c>
      <c r="F13" s="52">
        <v>5592</v>
      </c>
      <c r="G13" s="52">
        <v>5443</v>
      </c>
      <c r="H13" s="52">
        <v>5063</v>
      </c>
      <c r="I13" s="52">
        <v>4589</v>
      </c>
      <c r="J13" s="52">
        <v>4092</v>
      </c>
      <c r="K13" s="52">
        <v>3678</v>
      </c>
      <c r="L13" s="52">
        <v>3558</v>
      </c>
      <c r="M13" s="52">
        <v>3797</v>
      </c>
      <c r="N13" s="52">
        <v>4065</v>
      </c>
      <c r="O13" s="52">
        <v>4591</v>
      </c>
      <c r="P13" s="52">
        <v>4865</v>
      </c>
      <c r="Q13" s="52">
        <v>4971</v>
      </c>
      <c r="R13" s="52">
        <v>4922</v>
      </c>
      <c r="S13" s="52">
        <v>5068</v>
      </c>
      <c r="T13" s="52">
        <v>5364</v>
      </c>
      <c r="U13" s="52">
        <v>5695</v>
      </c>
      <c r="V13" s="52">
        <v>5728</v>
      </c>
      <c r="W13" s="52">
        <v>5633</v>
      </c>
      <c r="DA13" s="63" t="s">
        <v>1096</v>
      </c>
    </row>
    <row r="14" spans="1:105" ht="12" customHeight="1" x14ac:dyDescent="0.25">
      <c r="A14" s="97" t="s">
        <v>123</v>
      </c>
      <c r="B14" s="52">
        <v>75</v>
      </c>
      <c r="C14" s="52">
        <v>77</v>
      </c>
      <c r="D14" s="52">
        <v>76</v>
      </c>
      <c r="E14" s="52">
        <v>78</v>
      </c>
      <c r="F14" s="52">
        <v>71</v>
      </c>
      <c r="G14" s="52">
        <v>66</v>
      </c>
      <c r="H14" s="52">
        <v>64</v>
      </c>
      <c r="I14" s="52">
        <v>63</v>
      </c>
      <c r="J14" s="52">
        <v>66</v>
      </c>
      <c r="K14" s="52">
        <v>58</v>
      </c>
      <c r="L14" s="52">
        <v>56</v>
      </c>
      <c r="M14" s="52">
        <v>49</v>
      </c>
      <c r="N14" s="52">
        <v>53</v>
      </c>
      <c r="O14" s="52">
        <v>85</v>
      </c>
      <c r="P14" s="52">
        <v>89</v>
      </c>
      <c r="Q14" s="52">
        <v>91</v>
      </c>
      <c r="R14" s="52">
        <v>87</v>
      </c>
      <c r="S14" s="52">
        <v>95</v>
      </c>
      <c r="T14" s="52">
        <v>116</v>
      </c>
      <c r="U14" s="52">
        <v>131</v>
      </c>
      <c r="V14" s="52">
        <v>138</v>
      </c>
      <c r="W14" s="52">
        <v>124</v>
      </c>
      <c r="DA14" s="63" t="s">
        <v>1097</v>
      </c>
    </row>
    <row r="15" spans="1:105" ht="12" customHeight="1" x14ac:dyDescent="0.25">
      <c r="A15" s="97" t="s">
        <v>122</v>
      </c>
      <c r="B15" s="52">
        <v>284084</v>
      </c>
      <c r="C15" s="52">
        <v>270756</v>
      </c>
      <c r="D15" s="52">
        <v>258608</v>
      </c>
      <c r="E15" s="52">
        <v>239598</v>
      </c>
      <c r="F15" s="52">
        <v>249175</v>
      </c>
      <c r="G15" s="52">
        <v>255960</v>
      </c>
      <c r="H15" s="52">
        <v>262514</v>
      </c>
      <c r="I15" s="52">
        <v>235126</v>
      </c>
      <c r="J15" s="52">
        <v>212070</v>
      </c>
      <c r="K15" s="52">
        <v>217520</v>
      </c>
      <c r="L15" s="52">
        <v>230244</v>
      </c>
      <c r="M15" s="52">
        <v>286244</v>
      </c>
      <c r="N15" s="52">
        <v>330689</v>
      </c>
      <c r="O15" s="52">
        <v>353884</v>
      </c>
      <c r="P15" s="52">
        <v>355879</v>
      </c>
      <c r="Q15" s="52">
        <v>340031</v>
      </c>
      <c r="R15" s="52">
        <v>326796</v>
      </c>
      <c r="S15" s="52">
        <v>305905</v>
      </c>
      <c r="T15" s="52">
        <v>261220</v>
      </c>
      <c r="U15" s="52">
        <v>230153</v>
      </c>
      <c r="V15" s="52">
        <v>194829</v>
      </c>
      <c r="W15" s="52">
        <v>213542</v>
      </c>
      <c r="DA15" s="63" t="s">
        <v>1098</v>
      </c>
    </row>
    <row r="16" spans="1:105" ht="12" customHeight="1" x14ac:dyDescent="0.25">
      <c r="A16" s="97" t="s">
        <v>121</v>
      </c>
      <c r="B16" s="52">
        <v>514754</v>
      </c>
      <c r="C16" s="52">
        <v>502340</v>
      </c>
      <c r="D16" s="52">
        <v>464571</v>
      </c>
      <c r="E16" s="52">
        <v>438576</v>
      </c>
      <c r="F16" s="52">
        <v>419230</v>
      </c>
      <c r="G16" s="52">
        <v>425051</v>
      </c>
      <c r="H16" s="52">
        <v>447365</v>
      </c>
      <c r="I16" s="52">
        <v>520493</v>
      </c>
      <c r="J16" s="52">
        <v>548234</v>
      </c>
      <c r="K16" s="52">
        <v>565928</v>
      </c>
      <c r="L16" s="52">
        <v>623395</v>
      </c>
      <c r="M16" s="52">
        <v>708732</v>
      </c>
      <c r="N16" s="52">
        <v>782792</v>
      </c>
      <c r="O16" s="52">
        <v>793308</v>
      </c>
      <c r="P16" s="52">
        <v>781442</v>
      </c>
      <c r="Q16" s="52">
        <v>796916</v>
      </c>
      <c r="R16" s="52">
        <v>813963</v>
      </c>
      <c r="S16" s="52">
        <v>827686</v>
      </c>
      <c r="T16" s="52">
        <v>863112</v>
      </c>
      <c r="U16" s="52">
        <v>826790</v>
      </c>
      <c r="V16" s="52">
        <v>762267</v>
      </c>
      <c r="W16" s="52">
        <v>736013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143934</v>
      </c>
      <c r="C18" s="52">
        <v>138538</v>
      </c>
      <c r="D18" s="52">
        <v>127530</v>
      </c>
      <c r="E18" s="52">
        <v>118394</v>
      </c>
      <c r="F18" s="52">
        <v>113387</v>
      </c>
      <c r="G18" s="52">
        <v>114717</v>
      </c>
      <c r="H18" s="52">
        <v>119921</v>
      </c>
      <c r="I18" s="52">
        <v>128850</v>
      </c>
      <c r="J18" s="52">
        <v>128979</v>
      </c>
      <c r="K18" s="52">
        <v>130738</v>
      </c>
      <c r="L18" s="52">
        <v>143972</v>
      </c>
      <c r="M18" s="52">
        <v>167356</v>
      </c>
      <c r="N18" s="52">
        <v>208096</v>
      </c>
      <c r="O18" s="52">
        <v>242200</v>
      </c>
      <c r="P18" s="52">
        <v>265044</v>
      </c>
      <c r="Q18" s="52">
        <v>276695</v>
      </c>
      <c r="R18" s="52">
        <v>281455</v>
      </c>
      <c r="S18" s="52">
        <v>290653</v>
      </c>
      <c r="T18" s="52">
        <v>302104</v>
      </c>
      <c r="U18" s="52">
        <v>322942</v>
      </c>
      <c r="V18" s="52">
        <v>342087</v>
      </c>
      <c r="W18" s="52">
        <v>347071</v>
      </c>
      <c r="DA18" s="63" t="s">
        <v>1100</v>
      </c>
    </row>
    <row r="19" spans="1:105" ht="12" customHeight="1" x14ac:dyDescent="0.25">
      <c r="A19" s="97" t="s">
        <v>50</v>
      </c>
      <c r="B19" s="52">
        <v>28737</v>
      </c>
      <c r="C19" s="52">
        <v>26925</v>
      </c>
      <c r="D19" s="52">
        <v>23938</v>
      </c>
      <c r="E19" s="52">
        <v>21494</v>
      </c>
      <c r="F19" s="52">
        <v>20251</v>
      </c>
      <c r="G19" s="52">
        <v>20526</v>
      </c>
      <c r="H19" s="52">
        <v>22297</v>
      </c>
      <c r="I19" s="52">
        <v>25062</v>
      </c>
      <c r="J19" s="52">
        <v>26218</v>
      </c>
      <c r="K19" s="52">
        <v>27618</v>
      </c>
      <c r="L19" s="52">
        <v>30328</v>
      </c>
      <c r="M19" s="52">
        <v>37505</v>
      </c>
      <c r="N19" s="52">
        <v>46139</v>
      </c>
      <c r="O19" s="52">
        <v>58753</v>
      </c>
      <c r="P19" s="52">
        <v>65032</v>
      </c>
      <c r="Q19" s="52">
        <v>74753</v>
      </c>
      <c r="R19" s="52">
        <v>83153</v>
      </c>
      <c r="S19" s="52">
        <v>99849</v>
      </c>
      <c r="T19" s="52">
        <v>132337</v>
      </c>
      <c r="U19" s="52">
        <v>145380</v>
      </c>
      <c r="V19" s="52">
        <v>139572</v>
      </c>
      <c r="W19" s="52">
        <v>147038</v>
      </c>
      <c r="DA19" s="63" t="s">
        <v>1101</v>
      </c>
    </row>
    <row r="20" spans="1:105" ht="12" customHeight="1" x14ac:dyDescent="0.25">
      <c r="A20" s="109" t="s">
        <v>120</v>
      </c>
      <c r="B20" s="36">
        <v>634606</v>
      </c>
      <c r="C20" s="36">
        <v>616160</v>
      </c>
      <c r="D20" s="36">
        <v>580124</v>
      </c>
      <c r="E20" s="36">
        <v>546635</v>
      </c>
      <c r="F20" s="36">
        <v>543101</v>
      </c>
      <c r="G20" s="36">
        <v>554142</v>
      </c>
      <c r="H20" s="36">
        <v>575933</v>
      </c>
      <c r="I20" s="36">
        <v>609885</v>
      </c>
      <c r="J20" s="36">
        <v>612989</v>
      </c>
      <c r="K20" s="36">
        <v>632849</v>
      </c>
      <c r="L20" s="36">
        <v>687655</v>
      </c>
      <c r="M20" s="36">
        <v>799925</v>
      </c>
      <c r="N20" s="36">
        <v>871267</v>
      </c>
      <c r="O20" s="36">
        <v>861320</v>
      </c>
      <c r="P20" s="36">
        <v>825606</v>
      </c>
      <c r="Q20" s="36">
        <v>809909</v>
      </c>
      <c r="R20" s="36">
        <v>808272</v>
      </c>
      <c r="S20" s="36">
        <v>784904</v>
      </c>
      <c r="T20" s="36">
        <v>740538</v>
      </c>
      <c r="U20" s="36">
        <v>649570</v>
      </c>
      <c r="V20" s="36">
        <v>545619</v>
      </c>
      <c r="W20" s="36">
        <v>527971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63069</v>
      </c>
      <c r="D24" s="52">
        <v>63077</v>
      </c>
      <c r="E24" s="52">
        <v>63136</v>
      </c>
      <c r="F24" s="52">
        <v>63269</v>
      </c>
      <c r="G24" s="52">
        <v>63511</v>
      </c>
      <c r="H24" s="52">
        <v>63936</v>
      </c>
      <c r="I24" s="52">
        <v>64659</v>
      </c>
      <c r="J24" s="52">
        <v>65806</v>
      </c>
      <c r="K24" s="52">
        <v>67543</v>
      </c>
      <c r="L24" s="52">
        <v>69956</v>
      </c>
      <c r="M24" s="52">
        <v>73223</v>
      </c>
      <c r="N24" s="52">
        <v>77534</v>
      </c>
      <c r="O24" s="52">
        <v>70567</v>
      </c>
      <c r="P24" s="52">
        <v>27372</v>
      </c>
      <c r="Q24" s="52">
        <v>36408</v>
      </c>
      <c r="R24" s="52">
        <v>47272</v>
      </c>
      <c r="S24" s="52">
        <v>60021</v>
      </c>
      <c r="T24" s="52">
        <v>67295</v>
      </c>
      <c r="U24" s="52">
        <v>80546</v>
      </c>
      <c r="V24" s="52">
        <v>94565</v>
      </c>
      <c r="W24" s="52">
        <v>103204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19087</v>
      </c>
      <c r="D26" s="52">
        <v>19138</v>
      </c>
      <c r="E26" s="52">
        <v>19473</v>
      </c>
      <c r="F26" s="52">
        <v>20327</v>
      </c>
      <c r="G26" s="52">
        <v>21829</v>
      </c>
      <c r="H26" s="52">
        <v>24145</v>
      </c>
      <c r="I26" s="52">
        <v>20261</v>
      </c>
      <c r="J26" s="52">
        <v>14143</v>
      </c>
      <c r="K26" s="52">
        <v>17688</v>
      </c>
      <c r="L26" s="52">
        <v>16999</v>
      </c>
      <c r="M26" s="52">
        <v>19855</v>
      </c>
      <c r="N26" s="52">
        <v>25201</v>
      </c>
      <c r="O26" s="52">
        <v>44988</v>
      </c>
      <c r="P26" s="52">
        <v>39726</v>
      </c>
      <c r="Q26" s="52">
        <v>33702</v>
      </c>
      <c r="R26" s="52">
        <v>37858</v>
      </c>
      <c r="S26" s="52">
        <v>45865</v>
      </c>
      <c r="T26" s="52">
        <v>56245</v>
      </c>
      <c r="U26" s="52">
        <v>64486</v>
      </c>
      <c r="V26" s="52">
        <v>66222</v>
      </c>
      <c r="W26" s="52">
        <v>55574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208</v>
      </c>
      <c r="D28" s="52">
        <v>208</v>
      </c>
      <c r="E28" s="52">
        <v>209</v>
      </c>
      <c r="F28" s="52">
        <v>209</v>
      </c>
      <c r="G28" s="52">
        <v>211</v>
      </c>
      <c r="H28" s="52">
        <v>213</v>
      </c>
      <c r="I28" s="52">
        <v>218</v>
      </c>
      <c r="J28" s="52">
        <v>383</v>
      </c>
      <c r="K28" s="52">
        <v>291</v>
      </c>
      <c r="L28" s="52">
        <v>341</v>
      </c>
      <c r="M28" s="52">
        <v>421</v>
      </c>
      <c r="N28" s="52">
        <v>612</v>
      </c>
      <c r="O28" s="52">
        <v>836</v>
      </c>
      <c r="P28" s="52">
        <v>96</v>
      </c>
      <c r="Q28" s="52">
        <v>169</v>
      </c>
      <c r="R28" s="52">
        <v>260</v>
      </c>
      <c r="S28" s="52">
        <v>660</v>
      </c>
      <c r="T28" s="52">
        <v>621</v>
      </c>
      <c r="U28" s="52">
        <v>1003</v>
      </c>
      <c r="V28" s="52">
        <v>2103</v>
      </c>
      <c r="W28" s="52">
        <v>3223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3</v>
      </c>
      <c r="D29" s="52">
        <v>3</v>
      </c>
      <c r="E29" s="52">
        <v>2</v>
      </c>
      <c r="F29" s="52">
        <v>3</v>
      </c>
      <c r="G29" s="52">
        <v>3</v>
      </c>
      <c r="H29" s="52">
        <v>3</v>
      </c>
      <c r="I29" s="52">
        <v>3</v>
      </c>
      <c r="J29" s="52">
        <v>4</v>
      </c>
      <c r="K29" s="52">
        <v>4</v>
      </c>
      <c r="L29" s="52">
        <v>5</v>
      </c>
      <c r="M29" s="52">
        <v>5</v>
      </c>
      <c r="N29" s="52">
        <v>10</v>
      </c>
      <c r="O29" s="52">
        <v>14</v>
      </c>
      <c r="P29" s="52">
        <v>0</v>
      </c>
      <c r="Q29" s="52">
        <v>0</v>
      </c>
      <c r="R29" s="52">
        <v>0</v>
      </c>
      <c r="S29" s="52">
        <v>3</v>
      </c>
      <c r="T29" s="52">
        <v>5</v>
      </c>
      <c r="U29" s="52">
        <v>9</v>
      </c>
      <c r="V29" s="52">
        <v>36</v>
      </c>
      <c r="W29" s="52">
        <v>72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885</v>
      </c>
      <c r="D30" s="52">
        <v>886</v>
      </c>
      <c r="E30" s="52">
        <v>900</v>
      </c>
      <c r="F30" s="52">
        <v>933</v>
      </c>
      <c r="G30" s="52">
        <v>1000</v>
      </c>
      <c r="H30" s="52">
        <v>1106</v>
      </c>
      <c r="I30" s="52">
        <v>735</v>
      </c>
      <c r="J30" s="52">
        <v>736</v>
      </c>
      <c r="K30" s="52">
        <v>855</v>
      </c>
      <c r="L30" s="52">
        <v>794</v>
      </c>
      <c r="M30" s="52">
        <v>770</v>
      </c>
      <c r="N30" s="52">
        <v>714</v>
      </c>
      <c r="O30" s="52">
        <v>605</v>
      </c>
      <c r="P30" s="52">
        <v>409</v>
      </c>
      <c r="Q30" s="52">
        <v>422</v>
      </c>
      <c r="R30" s="52">
        <v>566</v>
      </c>
      <c r="S30" s="52">
        <v>734</v>
      </c>
      <c r="T30" s="52">
        <v>853</v>
      </c>
      <c r="U30" s="52">
        <v>934</v>
      </c>
      <c r="V30" s="52">
        <v>904</v>
      </c>
      <c r="W30" s="52">
        <v>882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12</v>
      </c>
      <c r="D31" s="52">
        <v>11</v>
      </c>
      <c r="E31" s="52">
        <v>12</v>
      </c>
      <c r="F31" s="52">
        <v>12</v>
      </c>
      <c r="G31" s="52">
        <v>13</v>
      </c>
      <c r="H31" s="52">
        <v>15</v>
      </c>
      <c r="I31" s="52">
        <v>9</v>
      </c>
      <c r="J31" s="52">
        <v>6</v>
      </c>
      <c r="K31" s="52">
        <v>13</v>
      </c>
      <c r="L31" s="52">
        <v>10</v>
      </c>
      <c r="M31" s="52">
        <v>11</v>
      </c>
      <c r="N31" s="52">
        <v>9</v>
      </c>
      <c r="O31" s="52">
        <v>9</v>
      </c>
      <c r="P31" s="52">
        <v>7</v>
      </c>
      <c r="Q31" s="52">
        <v>7</v>
      </c>
      <c r="R31" s="52">
        <v>10</v>
      </c>
      <c r="S31" s="52">
        <v>7</v>
      </c>
      <c r="T31" s="52">
        <v>11</v>
      </c>
      <c r="U31" s="52">
        <v>11</v>
      </c>
      <c r="V31" s="52">
        <v>23</v>
      </c>
      <c r="W31" s="52">
        <v>20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44388</v>
      </c>
      <c r="D32" s="52">
        <v>44449</v>
      </c>
      <c r="E32" s="52">
        <v>44875</v>
      </c>
      <c r="F32" s="52">
        <v>46034</v>
      </c>
      <c r="G32" s="52">
        <v>48294</v>
      </c>
      <c r="H32" s="52">
        <v>52250</v>
      </c>
      <c r="I32" s="52">
        <v>31920</v>
      </c>
      <c r="J32" s="52">
        <v>30506</v>
      </c>
      <c r="K32" s="52">
        <v>35147</v>
      </c>
      <c r="L32" s="52">
        <v>38027</v>
      </c>
      <c r="M32" s="52">
        <v>41188</v>
      </c>
      <c r="N32" s="52">
        <v>47668</v>
      </c>
      <c r="O32" s="52">
        <v>41174</v>
      </c>
      <c r="P32" s="52">
        <v>27184</v>
      </c>
      <c r="Q32" s="52">
        <v>28328</v>
      </c>
      <c r="R32" s="52">
        <v>42764</v>
      </c>
      <c r="S32" s="52">
        <v>60391</v>
      </c>
      <c r="T32" s="52">
        <v>67820</v>
      </c>
      <c r="U32" s="52">
        <v>72687</v>
      </c>
      <c r="V32" s="52">
        <v>58138</v>
      </c>
      <c r="W32" s="52">
        <v>39957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80430</v>
      </c>
      <c r="D33" s="52">
        <v>80564</v>
      </c>
      <c r="E33" s="52">
        <v>81442</v>
      </c>
      <c r="F33" s="52">
        <v>83647</v>
      </c>
      <c r="G33" s="52">
        <v>87819</v>
      </c>
      <c r="H33" s="52">
        <v>94742</v>
      </c>
      <c r="I33" s="52">
        <v>57263</v>
      </c>
      <c r="J33" s="52">
        <v>53735</v>
      </c>
      <c r="K33" s="52">
        <v>63383</v>
      </c>
      <c r="L33" s="52">
        <v>65790</v>
      </c>
      <c r="M33" s="52">
        <v>80801</v>
      </c>
      <c r="N33" s="52">
        <v>97721</v>
      </c>
      <c r="O33" s="52">
        <v>110516</v>
      </c>
      <c r="P33" s="52">
        <v>93314</v>
      </c>
      <c r="Q33" s="52">
        <v>109093</v>
      </c>
      <c r="R33" s="52">
        <v>108090</v>
      </c>
      <c r="S33" s="52">
        <v>123303</v>
      </c>
      <c r="T33" s="52">
        <v>139936</v>
      </c>
      <c r="U33" s="52">
        <v>146192</v>
      </c>
      <c r="V33" s="52">
        <v>137951</v>
      </c>
      <c r="W33" s="52">
        <v>120388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22490</v>
      </c>
      <c r="D35" s="52">
        <v>22523</v>
      </c>
      <c r="E35" s="52">
        <v>22745</v>
      </c>
      <c r="F35" s="52">
        <v>23309</v>
      </c>
      <c r="G35" s="52">
        <v>24374</v>
      </c>
      <c r="H35" s="52">
        <v>26163</v>
      </c>
      <c r="I35" s="52">
        <v>15482</v>
      </c>
      <c r="J35" s="52">
        <v>15955</v>
      </c>
      <c r="K35" s="52">
        <v>16738</v>
      </c>
      <c r="L35" s="52">
        <v>17529</v>
      </c>
      <c r="M35" s="52">
        <v>21273</v>
      </c>
      <c r="N35" s="52">
        <v>26451</v>
      </c>
      <c r="O35" s="52">
        <v>29217</v>
      </c>
      <c r="P35" s="52">
        <v>17089</v>
      </c>
      <c r="Q35" s="52">
        <v>22320</v>
      </c>
      <c r="R35" s="52">
        <v>28894</v>
      </c>
      <c r="S35" s="52">
        <v>37564</v>
      </c>
      <c r="T35" s="52">
        <v>45486</v>
      </c>
      <c r="U35" s="52">
        <v>52565</v>
      </c>
      <c r="V35" s="52">
        <v>57371</v>
      </c>
      <c r="W35" s="52">
        <v>52725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4490</v>
      </c>
      <c r="D36" s="52">
        <v>4495</v>
      </c>
      <c r="E36" s="52">
        <v>4529</v>
      </c>
      <c r="F36" s="52">
        <v>4616</v>
      </c>
      <c r="G36" s="52">
        <v>4773</v>
      </c>
      <c r="H36" s="52">
        <v>5052</v>
      </c>
      <c r="I36" s="52">
        <v>2807</v>
      </c>
      <c r="J36" s="52">
        <v>2252</v>
      </c>
      <c r="K36" s="52">
        <v>2715</v>
      </c>
      <c r="L36" s="52">
        <v>2995</v>
      </c>
      <c r="M36" s="52">
        <v>3926</v>
      </c>
      <c r="N36" s="52">
        <v>4982</v>
      </c>
      <c r="O36" s="52">
        <v>5583</v>
      </c>
      <c r="P36" s="52">
        <v>4947</v>
      </c>
      <c r="Q36" s="52">
        <v>5765</v>
      </c>
      <c r="R36" s="52">
        <v>6495</v>
      </c>
      <c r="S36" s="52">
        <v>8557</v>
      </c>
      <c r="T36" s="52">
        <v>10924</v>
      </c>
      <c r="U36" s="52">
        <v>14025</v>
      </c>
      <c r="V36" s="52">
        <v>16397</v>
      </c>
      <c r="W36" s="52">
        <v>17803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99157</v>
      </c>
      <c r="D37" s="36">
        <v>99315</v>
      </c>
      <c r="E37" s="36">
        <v>100385</v>
      </c>
      <c r="F37" s="36">
        <v>103146</v>
      </c>
      <c r="G37" s="36">
        <v>108447</v>
      </c>
      <c r="H37" s="36">
        <v>117424</v>
      </c>
      <c r="I37" s="36">
        <v>71983</v>
      </c>
      <c r="J37" s="36">
        <v>67182</v>
      </c>
      <c r="K37" s="36">
        <v>80273</v>
      </c>
      <c r="L37" s="36">
        <v>84500</v>
      </c>
      <c r="M37" s="36">
        <v>98078</v>
      </c>
      <c r="N37" s="36">
        <v>115441</v>
      </c>
      <c r="O37" s="36">
        <v>118641</v>
      </c>
      <c r="P37" s="36">
        <v>99319</v>
      </c>
      <c r="Q37" s="36">
        <v>110442</v>
      </c>
      <c r="R37" s="36">
        <v>117055</v>
      </c>
      <c r="S37" s="36">
        <v>140104</v>
      </c>
      <c r="T37" s="36">
        <v>154487</v>
      </c>
      <c r="U37" s="36">
        <v>156560</v>
      </c>
      <c r="V37" s="36">
        <v>127692</v>
      </c>
      <c r="W37" s="36">
        <v>96550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37415</v>
      </c>
      <c r="D41" s="52">
        <v>13046</v>
      </c>
      <c r="E41" s="52">
        <v>18067</v>
      </c>
      <c r="F41" s="52">
        <v>53485</v>
      </c>
      <c r="G41" s="52">
        <v>76157</v>
      </c>
      <c r="H41" s="52">
        <v>92702</v>
      </c>
      <c r="I41" s="52">
        <v>110305</v>
      </c>
      <c r="J41" s="52">
        <v>70195</v>
      </c>
      <c r="K41" s="52">
        <v>90562</v>
      </c>
      <c r="L41" s="52">
        <v>140706</v>
      </c>
      <c r="M41" s="52">
        <v>216054</v>
      </c>
      <c r="N41" s="52">
        <v>198250</v>
      </c>
      <c r="O41" s="52">
        <v>107338</v>
      </c>
      <c r="P41" s="52">
        <v>20781</v>
      </c>
      <c r="Q41" s="52">
        <v>42083</v>
      </c>
      <c r="R41" s="52">
        <v>58795</v>
      </c>
      <c r="S41" s="52">
        <v>62547</v>
      </c>
      <c r="T41" s="52">
        <v>66868</v>
      </c>
      <c r="U41" s="52">
        <v>23459</v>
      </c>
      <c r="V41" s="52">
        <v>3951</v>
      </c>
      <c r="W41" s="52">
        <v>98006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25359</v>
      </c>
      <c r="D43" s="52">
        <v>20292</v>
      </c>
      <c r="E43" s="52">
        <v>10053</v>
      </c>
      <c r="F43" s="52">
        <v>10714</v>
      </c>
      <c r="G43" s="52">
        <v>25955</v>
      </c>
      <c r="H43" s="52">
        <v>40004</v>
      </c>
      <c r="I43" s="52">
        <v>34210</v>
      </c>
      <c r="J43" s="52">
        <v>30647</v>
      </c>
      <c r="K43" s="52">
        <v>31828</v>
      </c>
      <c r="L43" s="52">
        <v>40106</v>
      </c>
      <c r="M43" s="52">
        <v>58777</v>
      </c>
      <c r="N43" s="52">
        <v>81735</v>
      </c>
      <c r="O43" s="52">
        <v>74030</v>
      </c>
      <c r="P43" s="52">
        <v>43557</v>
      </c>
      <c r="Q43" s="52">
        <v>26628</v>
      </c>
      <c r="R43" s="52">
        <v>47035</v>
      </c>
      <c r="S43" s="52">
        <v>60989</v>
      </c>
      <c r="T43" s="52">
        <v>57584</v>
      </c>
      <c r="U43" s="52">
        <v>57381</v>
      </c>
      <c r="V43" s="52">
        <v>45806</v>
      </c>
      <c r="W43" s="52">
        <v>46424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206</v>
      </c>
      <c r="D45" s="52">
        <v>150</v>
      </c>
      <c r="E45" s="52">
        <v>168</v>
      </c>
      <c r="F45" s="52">
        <v>284</v>
      </c>
      <c r="G45" s="52">
        <v>405</v>
      </c>
      <c r="H45" s="52">
        <v>489</v>
      </c>
      <c r="I45" s="52">
        <v>579</v>
      </c>
      <c r="J45" s="52">
        <v>580</v>
      </c>
      <c r="K45" s="52">
        <v>586</v>
      </c>
      <c r="L45" s="52">
        <v>1006</v>
      </c>
      <c r="M45" s="52">
        <v>1677</v>
      </c>
      <c r="N45" s="52">
        <v>2495</v>
      </c>
      <c r="O45" s="52">
        <v>3296</v>
      </c>
      <c r="P45" s="52">
        <v>3098</v>
      </c>
      <c r="Q45" s="52">
        <v>6004</v>
      </c>
      <c r="R45" s="52">
        <v>7868</v>
      </c>
      <c r="S45" s="52">
        <v>9965</v>
      </c>
      <c r="T45" s="52">
        <v>9008</v>
      </c>
      <c r="U45" s="52">
        <v>10591</v>
      </c>
      <c r="V45" s="52">
        <v>11060</v>
      </c>
      <c r="W45" s="52">
        <v>5747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4</v>
      </c>
      <c r="D46" s="52">
        <v>0</v>
      </c>
      <c r="E46" s="52">
        <v>1</v>
      </c>
      <c r="F46" s="52">
        <v>2</v>
      </c>
      <c r="G46" s="52">
        <v>3</v>
      </c>
      <c r="H46" s="52">
        <v>7</v>
      </c>
      <c r="I46" s="52">
        <v>23</v>
      </c>
      <c r="J46" s="52">
        <v>5</v>
      </c>
      <c r="K46" s="52">
        <v>6</v>
      </c>
      <c r="L46" s="52">
        <v>21</v>
      </c>
      <c r="M46" s="52">
        <v>11</v>
      </c>
      <c r="N46" s="52">
        <v>66</v>
      </c>
      <c r="O46" s="52">
        <v>56</v>
      </c>
      <c r="P46" s="52">
        <v>0</v>
      </c>
      <c r="Q46" s="52">
        <v>106</v>
      </c>
      <c r="R46" s="52">
        <v>156</v>
      </c>
      <c r="S46" s="52">
        <v>238</v>
      </c>
      <c r="T46" s="52">
        <v>133</v>
      </c>
      <c r="U46" s="52">
        <v>377</v>
      </c>
      <c r="V46" s="52">
        <v>272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972</v>
      </c>
      <c r="D47" s="52">
        <v>834</v>
      </c>
      <c r="E47" s="52">
        <v>876</v>
      </c>
      <c r="F47" s="52">
        <v>851</v>
      </c>
      <c r="G47" s="52">
        <v>851</v>
      </c>
      <c r="H47" s="52">
        <v>726</v>
      </c>
      <c r="I47" s="52">
        <v>261</v>
      </c>
      <c r="J47" s="52">
        <v>239</v>
      </c>
      <c r="K47" s="52">
        <v>441</v>
      </c>
      <c r="L47" s="52">
        <v>674</v>
      </c>
      <c r="M47" s="52">
        <v>1009</v>
      </c>
      <c r="N47" s="52">
        <v>982</v>
      </c>
      <c r="O47" s="52">
        <v>1131</v>
      </c>
      <c r="P47" s="52">
        <v>683</v>
      </c>
      <c r="Q47" s="52">
        <v>528</v>
      </c>
      <c r="R47" s="52">
        <v>517</v>
      </c>
      <c r="S47" s="52">
        <v>880</v>
      </c>
      <c r="T47" s="52">
        <v>1149</v>
      </c>
      <c r="U47" s="52">
        <v>1265</v>
      </c>
      <c r="V47" s="52">
        <v>937</v>
      </c>
      <c r="W47" s="52">
        <v>787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14</v>
      </c>
      <c r="D48" s="52">
        <v>10</v>
      </c>
      <c r="E48" s="52">
        <v>14</v>
      </c>
      <c r="F48" s="52">
        <v>5</v>
      </c>
      <c r="G48" s="52">
        <v>8</v>
      </c>
      <c r="H48" s="52">
        <v>13</v>
      </c>
      <c r="I48" s="52">
        <v>8</v>
      </c>
      <c r="J48" s="52">
        <v>9</v>
      </c>
      <c r="K48" s="52">
        <v>5</v>
      </c>
      <c r="L48" s="52">
        <v>8</v>
      </c>
      <c r="M48" s="52">
        <v>4</v>
      </c>
      <c r="N48" s="52">
        <v>13</v>
      </c>
      <c r="O48" s="52">
        <v>41</v>
      </c>
      <c r="P48" s="52">
        <v>11</v>
      </c>
      <c r="Q48" s="52">
        <v>9</v>
      </c>
      <c r="R48" s="52">
        <v>6</v>
      </c>
      <c r="S48" s="52">
        <v>15</v>
      </c>
      <c r="T48" s="52">
        <v>32</v>
      </c>
      <c r="U48" s="52">
        <v>26</v>
      </c>
      <c r="V48" s="52">
        <v>30</v>
      </c>
      <c r="W48" s="52">
        <v>6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31060</v>
      </c>
      <c r="D49" s="52">
        <v>32301</v>
      </c>
      <c r="E49" s="52">
        <v>25865</v>
      </c>
      <c r="F49" s="52">
        <v>55611</v>
      </c>
      <c r="G49" s="52">
        <v>55079</v>
      </c>
      <c r="H49" s="52">
        <v>58804</v>
      </c>
      <c r="I49" s="52">
        <v>4532</v>
      </c>
      <c r="J49" s="52">
        <v>7450</v>
      </c>
      <c r="K49" s="52">
        <v>40597</v>
      </c>
      <c r="L49" s="52">
        <v>50751</v>
      </c>
      <c r="M49" s="52">
        <v>97188</v>
      </c>
      <c r="N49" s="52">
        <v>92113</v>
      </c>
      <c r="O49" s="52">
        <v>64369</v>
      </c>
      <c r="P49" s="52">
        <v>29179</v>
      </c>
      <c r="Q49" s="52">
        <v>12480</v>
      </c>
      <c r="R49" s="52">
        <v>29529</v>
      </c>
      <c r="S49" s="52">
        <v>39500</v>
      </c>
      <c r="T49" s="52">
        <v>23135</v>
      </c>
      <c r="U49" s="52">
        <v>41620</v>
      </c>
      <c r="V49" s="52">
        <v>22814</v>
      </c>
      <c r="W49" s="52">
        <v>58670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68016</v>
      </c>
      <c r="D50" s="52">
        <v>42795</v>
      </c>
      <c r="E50" s="52">
        <v>55447</v>
      </c>
      <c r="F50" s="52">
        <v>64301</v>
      </c>
      <c r="G50" s="52">
        <v>93640</v>
      </c>
      <c r="H50" s="52">
        <v>117056</v>
      </c>
      <c r="I50" s="52">
        <v>130391</v>
      </c>
      <c r="J50" s="52">
        <v>81476</v>
      </c>
      <c r="K50" s="52">
        <v>81077</v>
      </c>
      <c r="L50" s="52">
        <v>123257</v>
      </c>
      <c r="M50" s="52">
        <v>166138</v>
      </c>
      <c r="N50" s="52">
        <v>171781</v>
      </c>
      <c r="O50" s="52">
        <v>121032</v>
      </c>
      <c r="P50" s="52">
        <v>81448</v>
      </c>
      <c r="Q50" s="52">
        <v>124567</v>
      </c>
      <c r="R50" s="52">
        <v>125137</v>
      </c>
      <c r="S50" s="52">
        <v>137026</v>
      </c>
      <c r="T50" s="52">
        <v>175362</v>
      </c>
      <c r="U50" s="52">
        <v>109870</v>
      </c>
      <c r="V50" s="52">
        <v>73428</v>
      </c>
      <c r="W50" s="52">
        <v>94134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17094</v>
      </c>
      <c r="D52" s="52">
        <v>11515</v>
      </c>
      <c r="E52" s="52">
        <v>13609</v>
      </c>
      <c r="F52" s="52">
        <v>18302</v>
      </c>
      <c r="G52" s="52">
        <v>25704</v>
      </c>
      <c r="H52" s="52">
        <v>31367</v>
      </c>
      <c r="I52" s="52">
        <v>24411</v>
      </c>
      <c r="J52" s="52">
        <v>16084</v>
      </c>
      <c r="K52" s="52">
        <v>18497</v>
      </c>
      <c r="L52" s="52">
        <v>30763</v>
      </c>
      <c r="M52" s="52">
        <v>44657</v>
      </c>
      <c r="N52" s="52">
        <v>67191</v>
      </c>
      <c r="O52" s="52">
        <v>63321</v>
      </c>
      <c r="P52" s="52">
        <v>39933</v>
      </c>
      <c r="Q52" s="52">
        <v>33971</v>
      </c>
      <c r="R52" s="52">
        <v>33654</v>
      </c>
      <c r="S52" s="52">
        <v>46762</v>
      </c>
      <c r="T52" s="52">
        <v>56937</v>
      </c>
      <c r="U52" s="52">
        <v>73403</v>
      </c>
      <c r="V52" s="52">
        <v>76516</v>
      </c>
      <c r="W52" s="52">
        <v>57709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2678</v>
      </c>
      <c r="D53" s="52">
        <v>1508</v>
      </c>
      <c r="E53" s="52">
        <v>2085</v>
      </c>
      <c r="F53" s="52">
        <v>3373</v>
      </c>
      <c r="G53" s="52">
        <v>5048</v>
      </c>
      <c r="H53" s="52">
        <v>6823</v>
      </c>
      <c r="I53" s="52">
        <v>5572</v>
      </c>
      <c r="J53" s="52">
        <v>3408</v>
      </c>
      <c r="K53" s="52">
        <v>4115</v>
      </c>
      <c r="L53" s="52">
        <v>5705</v>
      </c>
      <c r="M53" s="52">
        <v>11103</v>
      </c>
      <c r="N53" s="52">
        <v>13616</v>
      </c>
      <c r="O53" s="52">
        <v>18197</v>
      </c>
      <c r="P53" s="52">
        <v>11226</v>
      </c>
      <c r="Q53" s="52">
        <v>15486</v>
      </c>
      <c r="R53" s="52">
        <v>14895</v>
      </c>
      <c r="S53" s="52">
        <v>25253</v>
      </c>
      <c r="T53" s="52">
        <v>43412</v>
      </c>
      <c r="U53" s="52">
        <v>27068</v>
      </c>
      <c r="V53" s="52">
        <v>10589</v>
      </c>
      <c r="W53" s="52">
        <v>25269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80711</v>
      </c>
      <c r="D54" s="36">
        <v>63279</v>
      </c>
      <c r="E54" s="36">
        <v>66896</v>
      </c>
      <c r="F54" s="36">
        <v>99612</v>
      </c>
      <c r="G54" s="36">
        <v>119488</v>
      </c>
      <c r="H54" s="36">
        <v>139215</v>
      </c>
      <c r="I54" s="36">
        <v>105935</v>
      </c>
      <c r="J54" s="36">
        <v>70286</v>
      </c>
      <c r="K54" s="36">
        <v>100133</v>
      </c>
      <c r="L54" s="36">
        <v>139306</v>
      </c>
      <c r="M54" s="36">
        <v>210348</v>
      </c>
      <c r="N54" s="36">
        <v>186783</v>
      </c>
      <c r="O54" s="36">
        <v>108694</v>
      </c>
      <c r="P54" s="36">
        <v>63605</v>
      </c>
      <c r="Q54" s="36">
        <v>94745</v>
      </c>
      <c r="R54" s="36">
        <v>115418</v>
      </c>
      <c r="S54" s="36">
        <v>116736</v>
      </c>
      <c r="T54" s="36">
        <v>110121</v>
      </c>
      <c r="U54" s="36">
        <v>65592</v>
      </c>
      <c r="V54" s="36">
        <v>23741</v>
      </c>
      <c r="W54" s="36">
        <v>78902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13292</v>
      </c>
      <c r="D58" s="52">
        <v>4497</v>
      </c>
      <c r="E58" s="52">
        <v>6119</v>
      </c>
      <c r="F58" s="52">
        <v>24155</v>
      </c>
      <c r="G58" s="52">
        <v>22268</v>
      </c>
      <c r="H58" s="52">
        <v>26835</v>
      </c>
      <c r="I58" s="52">
        <v>33310</v>
      </c>
      <c r="J58" s="52">
        <v>23011</v>
      </c>
      <c r="K58" s="52">
        <v>29557</v>
      </c>
      <c r="L58" s="52">
        <v>37978</v>
      </c>
      <c r="M58" s="52">
        <v>56391</v>
      </c>
      <c r="N58" s="52">
        <v>46345</v>
      </c>
      <c r="O58" s="52">
        <v>36742</v>
      </c>
      <c r="P58" s="52">
        <v>12391</v>
      </c>
      <c r="Q58" s="52">
        <v>20771</v>
      </c>
      <c r="R58" s="52">
        <v>22308</v>
      </c>
      <c r="S58" s="52">
        <v>16732</v>
      </c>
      <c r="T58" s="52">
        <v>18762</v>
      </c>
      <c r="U58" s="52">
        <v>5655</v>
      </c>
      <c r="V58" s="52">
        <v>990</v>
      </c>
      <c r="W58" s="52">
        <v>29047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1438</v>
      </c>
      <c r="D60" s="52">
        <v>350</v>
      </c>
      <c r="E60" s="52">
        <v>859</v>
      </c>
      <c r="F60" s="52">
        <v>2527</v>
      </c>
      <c r="G60" s="52">
        <v>5238</v>
      </c>
      <c r="H60" s="52">
        <v>6655</v>
      </c>
      <c r="I60" s="52">
        <v>3296</v>
      </c>
      <c r="J60" s="52">
        <v>505</v>
      </c>
      <c r="K60" s="52">
        <v>4887</v>
      </c>
      <c r="L60" s="52">
        <v>6775</v>
      </c>
      <c r="M60" s="52">
        <v>10519</v>
      </c>
      <c r="N60" s="52">
        <v>14252</v>
      </c>
      <c r="O60" s="52">
        <v>5170</v>
      </c>
      <c r="P60" s="52">
        <v>1765</v>
      </c>
      <c r="Q60" s="52">
        <v>3544</v>
      </c>
      <c r="R60" s="52">
        <v>4922</v>
      </c>
      <c r="S60" s="52">
        <v>5147</v>
      </c>
      <c r="T60" s="52">
        <v>4670</v>
      </c>
      <c r="U60" s="52">
        <v>1110</v>
      </c>
      <c r="V60" s="52">
        <v>279</v>
      </c>
      <c r="W60" s="52">
        <v>7340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4</v>
      </c>
      <c r="D62" s="52">
        <v>1</v>
      </c>
      <c r="E62" s="52">
        <v>2</v>
      </c>
      <c r="F62" s="52">
        <v>10</v>
      </c>
      <c r="G62" s="52">
        <v>13</v>
      </c>
      <c r="H62" s="52">
        <v>19</v>
      </c>
      <c r="I62" s="52">
        <v>25</v>
      </c>
      <c r="J62" s="52">
        <v>77</v>
      </c>
      <c r="K62" s="52">
        <v>65</v>
      </c>
      <c r="L62" s="52">
        <v>97</v>
      </c>
      <c r="M62" s="52">
        <v>149</v>
      </c>
      <c r="N62" s="52">
        <v>163</v>
      </c>
      <c r="O62" s="52">
        <v>188</v>
      </c>
      <c r="P62" s="52">
        <v>79</v>
      </c>
      <c r="Q62" s="52">
        <v>247</v>
      </c>
      <c r="R62" s="52">
        <v>386</v>
      </c>
      <c r="S62" s="52">
        <v>340</v>
      </c>
      <c r="T62" s="52">
        <v>324</v>
      </c>
      <c r="U62" s="52">
        <v>154</v>
      </c>
      <c r="V62" s="52">
        <v>51</v>
      </c>
      <c r="W62" s="52">
        <v>632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1</v>
      </c>
      <c r="J63" s="52">
        <v>1</v>
      </c>
      <c r="K63" s="52">
        <v>1</v>
      </c>
      <c r="L63" s="52">
        <v>2</v>
      </c>
      <c r="M63" s="52">
        <v>1</v>
      </c>
      <c r="N63" s="52">
        <v>4</v>
      </c>
      <c r="O63" s="52">
        <v>3</v>
      </c>
      <c r="P63" s="52">
        <v>0</v>
      </c>
      <c r="Q63" s="52">
        <v>5</v>
      </c>
      <c r="R63" s="52">
        <v>8</v>
      </c>
      <c r="S63" s="52">
        <v>8</v>
      </c>
      <c r="T63" s="52">
        <v>5</v>
      </c>
      <c r="U63" s="52">
        <v>6</v>
      </c>
      <c r="V63" s="52">
        <v>1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129</v>
      </c>
      <c r="D64" s="52">
        <v>49</v>
      </c>
      <c r="E64" s="52">
        <v>65</v>
      </c>
      <c r="F64" s="52">
        <v>170</v>
      </c>
      <c r="G64" s="52">
        <v>127</v>
      </c>
      <c r="H64" s="52">
        <v>110</v>
      </c>
      <c r="I64" s="52">
        <v>64</v>
      </c>
      <c r="J64" s="52">
        <v>61</v>
      </c>
      <c r="K64" s="52">
        <v>106</v>
      </c>
      <c r="L64" s="52">
        <v>146</v>
      </c>
      <c r="M64" s="52">
        <v>215</v>
      </c>
      <c r="N64" s="52">
        <v>171</v>
      </c>
      <c r="O64" s="52">
        <v>223</v>
      </c>
      <c r="P64" s="52">
        <v>76</v>
      </c>
      <c r="Q64" s="52">
        <v>78</v>
      </c>
      <c r="R64" s="52">
        <v>73</v>
      </c>
      <c r="S64" s="52">
        <v>81</v>
      </c>
      <c r="T64" s="52">
        <v>106</v>
      </c>
      <c r="U64" s="52">
        <v>46</v>
      </c>
      <c r="V64" s="52">
        <v>9</v>
      </c>
      <c r="W64" s="52">
        <v>146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2</v>
      </c>
      <c r="D65" s="52">
        <v>1</v>
      </c>
      <c r="E65" s="52">
        <v>1</v>
      </c>
      <c r="F65" s="52">
        <v>1</v>
      </c>
      <c r="G65" s="52">
        <v>1</v>
      </c>
      <c r="H65" s="52">
        <v>2</v>
      </c>
      <c r="I65" s="52">
        <v>2</v>
      </c>
      <c r="J65" s="52">
        <v>3</v>
      </c>
      <c r="K65" s="52">
        <v>2</v>
      </c>
      <c r="L65" s="52">
        <v>2</v>
      </c>
      <c r="M65" s="52">
        <v>1</v>
      </c>
      <c r="N65" s="52">
        <v>3</v>
      </c>
      <c r="O65" s="52">
        <v>8</v>
      </c>
      <c r="P65" s="52">
        <v>1</v>
      </c>
      <c r="Q65" s="52">
        <v>2</v>
      </c>
      <c r="R65" s="52">
        <v>1</v>
      </c>
      <c r="S65" s="52">
        <v>2</v>
      </c>
      <c r="T65" s="52">
        <v>3</v>
      </c>
      <c r="U65" s="52">
        <v>1</v>
      </c>
      <c r="V65" s="52">
        <v>0</v>
      </c>
      <c r="W65" s="52">
        <v>2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4125</v>
      </c>
      <c r="D66" s="52">
        <v>1912</v>
      </c>
      <c r="E66" s="52">
        <v>1925</v>
      </c>
      <c r="F66" s="52">
        <v>11118</v>
      </c>
      <c r="G66" s="52">
        <v>8195</v>
      </c>
      <c r="H66" s="52">
        <v>8929</v>
      </c>
      <c r="I66" s="52">
        <v>1116</v>
      </c>
      <c r="J66" s="52">
        <v>1917</v>
      </c>
      <c r="K66" s="52">
        <v>9805</v>
      </c>
      <c r="L66" s="52">
        <v>11005</v>
      </c>
      <c r="M66" s="52">
        <v>20678</v>
      </c>
      <c r="N66" s="52">
        <v>16058</v>
      </c>
      <c r="O66" s="52">
        <v>12609</v>
      </c>
      <c r="P66" s="52">
        <v>3227</v>
      </c>
      <c r="Q66" s="52">
        <v>1861</v>
      </c>
      <c r="R66" s="52">
        <v>4170</v>
      </c>
      <c r="S66" s="52">
        <v>3648</v>
      </c>
      <c r="T66" s="52">
        <v>2136</v>
      </c>
      <c r="U66" s="52">
        <v>1497</v>
      </c>
      <c r="V66" s="52">
        <v>220</v>
      </c>
      <c r="W66" s="52">
        <v>10853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9032</v>
      </c>
      <c r="D67" s="52">
        <v>2534</v>
      </c>
      <c r="E67" s="52">
        <v>4126</v>
      </c>
      <c r="F67" s="52">
        <v>12856</v>
      </c>
      <c r="G67" s="52">
        <v>13932</v>
      </c>
      <c r="H67" s="52">
        <v>17775</v>
      </c>
      <c r="I67" s="52">
        <v>32102</v>
      </c>
      <c r="J67" s="52">
        <v>20952</v>
      </c>
      <c r="K67" s="52">
        <v>19578</v>
      </c>
      <c r="L67" s="52">
        <v>26726</v>
      </c>
      <c r="M67" s="52">
        <v>35347</v>
      </c>
      <c r="N67" s="52">
        <v>29946</v>
      </c>
      <c r="O67" s="52">
        <v>23711</v>
      </c>
      <c r="P67" s="52">
        <v>9008</v>
      </c>
      <c r="Q67" s="52">
        <v>18578</v>
      </c>
      <c r="R67" s="52">
        <v>17670</v>
      </c>
      <c r="S67" s="52">
        <v>12653</v>
      </c>
      <c r="T67" s="52">
        <v>16188</v>
      </c>
      <c r="U67" s="52">
        <v>3951</v>
      </c>
      <c r="V67" s="52">
        <v>709</v>
      </c>
      <c r="W67" s="52">
        <v>17414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291</v>
      </c>
      <c r="D69" s="52">
        <v>106</v>
      </c>
      <c r="E69" s="52">
        <v>167</v>
      </c>
      <c r="F69" s="52">
        <v>801</v>
      </c>
      <c r="G69" s="52">
        <v>1239</v>
      </c>
      <c r="H69" s="52">
        <v>2036</v>
      </c>
      <c r="I69" s="52">
        <v>2269</v>
      </c>
      <c r="J69" s="52">
        <v>3003</v>
      </c>
      <c r="K69" s="52">
        <v>2839</v>
      </c>
      <c r="L69" s="52">
        <v>4254</v>
      </c>
      <c r="M69" s="52">
        <v>6252</v>
      </c>
      <c r="N69" s="52">
        <v>8050</v>
      </c>
      <c r="O69" s="52">
        <v>8091</v>
      </c>
      <c r="P69" s="52">
        <v>2134</v>
      </c>
      <c r="Q69" s="52">
        <v>1887</v>
      </c>
      <c r="R69" s="52">
        <v>1884</v>
      </c>
      <c r="S69" s="52">
        <v>1965</v>
      </c>
      <c r="T69" s="52">
        <v>2694</v>
      </c>
      <c r="U69" s="52">
        <v>1602</v>
      </c>
      <c r="V69" s="52">
        <v>554</v>
      </c>
      <c r="W69" s="52">
        <v>7656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417</v>
      </c>
      <c r="D70" s="52">
        <v>102</v>
      </c>
      <c r="E70" s="52">
        <v>180</v>
      </c>
      <c r="F70" s="52">
        <v>765</v>
      </c>
      <c r="G70" s="52">
        <v>852</v>
      </c>
      <c r="H70" s="52">
        <v>1159</v>
      </c>
      <c r="I70" s="52">
        <v>1552</v>
      </c>
      <c r="J70" s="52">
        <v>925</v>
      </c>
      <c r="K70" s="52">
        <v>1055</v>
      </c>
      <c r="L70" s="52">
        <v>1327</v>
      </c>
      <c r="M70" s="52">
        <v>2514</v>
      </c>
      <c r="N70" s="52">
        <v>2602</v>
      </c>
      <c r="O70" s="52">
        <v>4109</v>
      </c>
      <c r="P70" s="52">
        <v>1539</v>
      </c>
      <c r="Q70" s="52">
        <v>2653</v>
      </c>
      <c r="R70" s="52">
        <v>2335</v>
      </c>
      <c r="S70" s="52">
        <v>2627</v>
      </c>
      <c r="T70" s="52">
        <v>4543</v>
      </c>
      <c r="U70" s="52">
        <v>1184</v>
      </c>
      <c r="V70" s="52">
        <v>134</v>
      </c>
      <c r="W70" s="52">
        <v>5191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12584</v>
      </c>
      <c r="D71" s="36">
        <v>4289</v>
      </c>
      <c r="E71" s="36">
        <v>5772</v>
      </c>
      <c r="F71" s="36">
        <v>22589</v>
      </c>
      <c r="G71" s="36">
        <v>20177</v>
      </c>
      <c r="H71" s="36">
        <v>23640</v>
      </c>
      <c r="I71" s="36">
        <v>29489</v>
      </c>
      <c r="J71" s="36">
        <v>19083</v>
      </c>
      <c r="K71" s="36">
        <v>25663</v>
      </c>
      <c r="L71" s="36">
        <v>32397</v>
      </c>
      <c r="M71" s="36">
        <v>47625</v>
      </c>
      <c r="N71" s="36">
        <v>35693</v>
      </c>
      <c r="O71" s="36">
        <v>24542</v>
      </c>
      <c r="P71" s="36">
        <v>8718</v>
      </c>
      <c r="Q71" s="36">
        <v>16231</v>
      </c>
      <c r="R71" s="36">
        <v>18089</v>
      </c>
      <c r="S71" s="36">
        <v>12140</v>
      </c>
      <c r="T71" s="36">
        <v>11525</v>
      </c>
      <c r="U71" s="36">
        <v>2869</v>
      </c>
      <c r="V71" s="36">
        <v>302</v>
      </c>
      <c r="W71" s="36">
        <v>16200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24123</v>
      </c>
      <c r="D75" s="52">
        <v>8549</v>
      </c>
      <c r="E75" s="52">
        <v>11948</v>
      </c>
      <c r="F75" s="52">
        <v>29330</v>
      </c>
      <c r="G75" s="52">
        <v>53889</v>
      </c>
      <c r="H75" s="52">
        <v>65867</v>
      </c>
      <c r="I75" s="52">
        <v>76995</v>
      </c>
      <c r="J75" s="52">
        <v>47184</v>
      </c>
      <c r="K75" s="52">
        <v>61005</v>
      </c>
      <c r="L75" s="52">
        <v>102728</v>
      </c>
      <c r="M75" s="52">
        <v>159663</v>
      </c>
      <c r="N75" s="52">
        <v>151905</v>
      </c>
      <c r="O75" s="52">
        <v>70596</v>
      </c>
      <c r="P75" s="52">
        <v>8390</v>
      </c>
      <c r="Q75" s="52">
        <v>21312</v>
      </c>
      <c r="R75" s="52">
        <v>36487</v>
      </c>
      <c r="S75" s="52">
        <v>45815</v>
      </c>
      <c r="T75" s="52">
        <v>48106</v>
      </c>
      <c r="U75" s="52">
        <v>17804</v>
      </c>
      <c r="V75" s="52">
        <v>2961</v>
      </c>
      <c r="W75" s="52">
        <v>68959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23921</v>
      </c>
      <c r="D77" s="52">
        <v>19942</v>
      </c>
      <c r="E77" s="52">
        <v>9194</v>
      </c>
      <c r="F77" s="52">
        <v>8187</v>
      </c>
      <c r="G77" s="52">
        <v>20717</v>
      </c>
      <c r="H77" s="52">
        <v>33349</v>
      </c>
      <c r="I77" s="52">
        <v>30914</v>
      </c>
      <c r="J77" s="52">
        <v>30142</v>
      </c>
      <c r="K77" s="52">
        <v>26941</v>
      </c>
      <c r="L77" s="52">
        <v>33331</v>
      </c>
      <c r="M77" s="52">
        <v>48258</v>
      </c>
      <c r="N77" s="52">
        <v>67483</v>
      </c>
      <c r="O77" s="52">
        <v>68860</v>
      </c>
      <c r="P77" s="52">
        <v>41792</v>
      </c>
      <c r="Q77" s="52">
        <v>23084</v>
      </c>
      <c r="R77" s="52">
        <v>42113</v>
      </c>
      <c r="S77" s="52">
        <v>55842</v>
      </c>
      <c r="T77" s="52">
        <v>52914</v>
      </c>
      <c r="U77" s="52">
        <v>56271</v>
      </c>
      <c r="V77" s="52">
        <v>45527</v>
      </c>
      <c r="W77" s="52">
        <v>39084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202</v>
      </c>
      <c r="D79" s="52">
        <f t="shared" si="0"/>
        <v>149</v>
      </c>
      <c r="E79" s="52">
        <f t="shared" si="0"/>
        <v>166</v>
      </c>
      <c r="F79" s="52">
        <f t="shared" si="0"/>
        <v>274</v>
      </c>
      <c r="G79" s="52">
        <f t="shared" si="0"/>
        <v>392</v>
      </c>
      <c r="H79" s="52">
        <f t="shared" si="0"/>
        <v>470</v>
      </c>
      <c r="I79" s="52">
        <f t="shared" si="0"/>
        <v>554</v>
      </c>
      <c r="J79" s="52">
        <f t="shared" si="0"/>
        <v>503</v>
      </c>
      <c r="K79" s="52">
        <f t="shared" si="0"/>
        <v>521</v>
      </c>
      <c r="L79" s="52">
        <f t="shared" si="0"/>
        <v>909</v>
      </c>
      <c r="M79" s="52">
        <f t="shared" si="0"/>
        <v>1528</v>
      </c>
      <c r="N79" s="52">
        <f t="shared" si="0"/>
        <v>2332</v>
      </c>
      <c r="O79" s="52">
        <f t="shared" si="0"/>
        <v>3108</v>
      </c>
      <c r="P79" s="52">
        <f t="shared" si="0"/>
        <v>3019</v>
      </c>
      <c r="Q79" s="52">
        <f t="shared" si="0"/>
        <v>5757</v>
      </c>
      <c r="R79" s="52">
        <f t="shared" ref="R79:V79" si="1">R45-R62</f>
        <v>7482</v>
      </c>
      <c r="S79" s="52">
        <f t="shared" si="1"/>
        <v>9625</v>
      </c>
      <c r="T79" s="52">
        <f t="shared" si="1"/>
        <v>8684</v>
      </c>
      <c r="U79" s="52">
        <f t="shared" si="1"/>
        <v>10437</v>
      </c>
      <c r="V79" s="52">
        <f t="shared" si="1"/>
        <v>11009</v>
      </c>
      <c r="W79" s="52">
        <f t="shared" ref="W79" si="2">W45-W62</f>
        <v>5115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4</v>
      </c>
      <c r="D80" s="52">
        <f t="shared" si="3"/>
        <v>0</v>
      </c>
      <c r="E80" s="52">
        <f t="shared" si="3"/>
        <v>1</v>
      </c>
      <c r="F80" s="52">
        <f t="shared" si="3"/>
        <v>2</v>
      </c>
      <c r="G80" s="52">
        <f t="shared" si="3"/>
        <v>3</v>
      </c>
      <c r="H80" s="52">
        <f t="shared" si="3"/>
        <v>7</v>
      </c>
      <c r="I80" s="52">
        <f t="shared" si="3"/>
        <v>22</v>
      </c>
      <c r="J80" s="52">
        <f t="shared" si="3"/>
        <v>4</v>
      </c>
      <c r="K80" s="52">
        <f t="shared" si="3"/>
        <v>5</v>
      </c>
      <c r="L80" s="52">
        <f t="shared" si="3"/>
        <v>19</v>
      </c>
      <c r="M80" s="52">
        <f t="shared" si="3"/>
        <v>10</v>
      </c>
      <c r="N80" s="52">
        <f t="shared" si="3"/>
        <v>62</v>
      </c>
      <c r="O80" s="52">
        <f t="shared" si="3"/>
        <v>53</v>
      </c>
      <c r="P80" s="52">
        <f t="shared" si="3"/>
        <v>0</v>
      </c>
      <c r="Q80" s="52">
        <f t="shared" si="3"/>
        <v>101</v>
      </c>
      <c r="R80" s="52">
        <f t="shared" ref="R80:V80" si="4">R46-R63</f>
        <v>148</v>
      </c>
      <c r="S80" s="52">
        <f t="shared" si="4"/>
        <v>230</v>
      </c>
      <c r="T80" s="52">
        <f t="shared" si="4"/>
        <v>128</v>
      </c>
      <c r="U80" s="52">
        <f t="shared" si="4"/>
        <v>371</v>
      </c>
      <c r="V80" s="52">
        <f t="shared" si="4"/>
        <v>271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843</v>
      </c>
      <c r="D81" s="52">
        <f t="shared" si="6"/>
        <v>785</v>
      </c>
      <c r="E81" s="52">
        <f t="shared" si="6"/>
        <v>811</v>
      </c>
      <c r="F81" s="52">
        <f t="shared" si="6"/>
        <v>681</v>
      </c>
      <c r="G81" s="52">
        <f t="shared" si="6"/>
        <v>724</v>
      </c>
      <c r="H81" s="52">
        <f t="shared" si="6"/>
        <v>616</v>
      </c>
      <c r="I81" s="52">
        <f t="shared" si="6"/>
        <v>197</v>
      </c>
      <c r="J81" s="52">
        <f t="shared" si="6"/>
        <v>178</v>
      </c>
      <c r="K81" s="52">
        <f t="shared" si="6"/>
        <v>335</v>
      </c>
      <c r="L81" s="52">
        <f t="shared" si="6"/>
        <v>528</v>
      </c>
      <c r="M81" s="52">
        <f t="shared" si="6"/>
        <v>794</v>
      </c>
      <c r="N81" s="52">
        <f t="shared" si="6"/>
        <v>811</v>
      </c>
      <c r="O81" s="52">
        <f t="shared" si="6"/>
        <v>908</v>
      </c>
      <c r="P81" s="52">
        <f t="shared" si="6"/>
        <v>607</v>
      </c>
      <c r="Q81" s="52">
        <f t="shared" si="6"/>
        <v>450</v>
      </c>
      <c r="R81" s="52">
        <f t="shared" ref="R81:V81" si="7">R47-R64</f>
        <v>444</v>
      </c>
      <c r="S81" s="52">
        <f t="shared" si="7"/>
        <v>799</v>
      </c>
      <c r="T81" s="52">
        <f t="shared" si="7"/>
        <v>1043</v>
      </c>
      <c r="U81" s="52">
        <f t="shared" si="7"/>
        <v>1219</v>
      </c>
      <c r="V81" s="52">
        <f t="shared" si="7"/>
        <v>928</v>
      </c>
      <c r="W81" s="52">
        <f t="shared" ref="W81" si="8">W47-W64</f>
        <v>641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12</v>
      </c>
      <c r="D82" s="52">
        <f t="shared" si="9"/>
        <v>9</v>
      </c>
      <c r="E82" s="52">
        <f t="shared" si="9"/>
        <v>13</v>
      </c>
      <c r="F82" s="52">
        <f t="shared" si="9"/>
        <v>4</v>
      </c>
      <c r="G82" s="52">
        <f t="shared" si="9"/>
        <v>7</v>
      </c>
      <c r="H82" s="52">
        <f t="shared" si="9"/>
        <v>11</v>
      </c>
      <c r="I82" s="52">
        <f t="shared" si="9"/>
        <v>6</v>
      </c>
      <c r="J82" s="52">
        <f t="shared" si="9"/>
        <v>6</v>
      </c>
      <c r="K82" s="52">
        <f t="shared" si="9"/>
        <v>3</v>
      </c>
      <c r="L82" s="52">
        <f t="shared" si="9"/>
        <v>6</v>
      </c>
      <c r="M82" s="52">
        <f t="shared" si="9"/>
        <v>3</v>
      </c>
      <c r="N82" s="52">
        <f t="shared" si="9"/>
        <v>10</v>
      </c>
      <c r="O82" s="52">
        <f t="shared" si="9"/>
        <v>33</v>
      </c>
      <c r="P82" s="52">
        <f t="shared" si="9"/>
        <v>10</v>
      </c>
      <c r="Q82" s="52">
        <f t="shared" si="9"/>
        <v>7</v>
      </c>
      <c r="R82" s="52">
        <f t="shared" ref="R82:V82" si="10">R48-R65</f>
        <v>5</v>
      </c>
      <c r="S82" s="52">
        <f t="shared" si="10"/>
        <v>13</v>
      </c>
      <c r="T82" s="52">
        <f t="shared" si="10"/>
        <v>29</v>
      </c>
      <c r="U82" s="52">
        <f t="shared" si="10"/>
        <v>25</v>
      </c>
      <c r="V82" s="52">
        <f t="shared" si="10"/>
        <v>30</v>
      </c>
      <c r="W82" s="52">
        <f t="shared" ref="W82" si="11">W48-W65</f>
        <v>4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26935</v>
      </c>
      <c r="D83" s="52">
        <f t="shared" si="12"/>
        <v>30389</v>
      </c>
      <c r="E83" s="52">
        <f t="shared" si="12"/>
        <v>23940</v>
      </c>
      <c r="F83" s="52">
        <f t="shared" si="12"/>
        <v>44493</v>
      </c>
      <c r="G83" s="52">
        <f t="shared" si="12"/>
        <v>46884</v>
      </c>
      <c r="H83" s="52">
        <f t="shared" si="12"/>
        <v>49875</v>
      </c>
      <c r="I83" s="52">
        <f t="shared" si="12"/>
        <v>3416</v>
      </c>
      <c r="J83" s="52">
        <f t="shared" si="12"/>
        <v>5533</v>
      </c>
      <c r="K83" s="52">
        <f t="shared" si="12"/>
        <v>30792</v>
      </c>
      <c r="L83" s="52">
        <f t="shared" si="12"/>
        <v>39746</v>
      </c>
      <c r="M83" s="52">
        <f t="shared" si="12"/>
        <v>76510</v>
      </c>
      <c r="N83" s="52">
        <f t="shared" si="12"/>
        <v>76055</v>
      </c>
      <c r="O83" s="52">
        <f t="shared" si="12"/>
        <v>51760</v>
      </c>
      <c r="P83" s="52">
        <f t="shared" si="12"/>
        <v>25952</v>
      </c>
      <c r="Q83" s="52">
        <f t="shared" si="12"/>
        <v>10619</v>
      </c>
      <c r="R83" s="52">
        <f t="shared" ref="R83:V83" si="13">R49-R66</f>
        <v>25359</v>
      </c>
      <c r="S83" s="52">
        <f t="shared" si="13"/>
        <v>35852</v>
      </c>
      <c r="T83" s="52">
        <f t="shared" si="13"/>
        <v>20999</v>
      </c>
      <c r="U83" s="52">
        <f t="shared" si="13"/>
        <v>40123</v>
      </c>
      <c r="V83" s="52">
        <f t="shared" si="13"/>
        <v>22594</v>
      </c>
      <c r="W83" s="52">
        <f t="shared" ref="W83" si="14">W49-W66</f>
        <v>47817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58984</v>
      </c>
      <c r="D84" s="52">
        <f t="shared" si="15"/>
        <v>40261</v>
      </c>
      <c r="E84" s="52">
        <f t="shared" si="15"/>
        <v>51321</v>
      </c>
      <c r="F84" s="52">
        <f t="shared" si="15"/>
        <v>51445</v>
      </c>
      <c r="G84" s="52">
        <f t="shared" si="15"/>
        <v>79708</v>
      </c>
      <c r="H84" s="52">
        <f t="shared" si="15"/>
        <v>99281</v>
      </c>
      <c r="I84" s="52">
        <f t="shared" si="15"/>
        <v>98289</v>
      </c>
      <c r="J84" s="52">
        <f t="shared" si="15"/>
        <v>60524</v>
      </c>
      <c r="K84" s="52">
        <f t="shared" si="15"/>
        <v>61499</v>
      </c>
      <c r="L84" s="52">
        <f t="shared" si="15"/>
        <v>96531</v>
      </c>
      <c r="M84" s="52">
        <f t="shared" si="15"/>
        <v>130791</v>
      </c>
      <c r="N84" s="52">
        <f t="shared" si="15"/>
        <v>141835</v>
      </c>
      <c r="O84" s="52">
        <f t="shared" si="15"/>
        <v>97321</v>
      </c>
      <c r="P84" s="52">
        <f t="shared" si="15"/>
        <v>72440</v>
      </c>
      <c r="Q84" s="52">
        <f t="shared" si="15"/>
        <v>105989</v>
      </c>
      <c r="R84" s="52">
        <f t="shared" ref="R84:V84" si="16">R50-R67</f>
        <v>107467</v>
      </c>
      <c r="S84" s="52">
        <f t="shared" si="16"/>
        <v>124373</v>
      </c>
      <c r="T84" s="52">
        <f t="shared" si="16"/>
        <v>159174</v>
      </c>
      <c r="U84" s="52">
        <f t="shared" si="16"/>
        <v>105919</v>
      </c>
      <c r="V84" s="52">
        <f t="shared" si="16"/>
        <v>72719</v>
      </c>
      <c r="W84" s="52">
        <f t="shared" ref="W84" si="17">W50-W67</f>
        <v>76720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16803</v>
      </c>
      <c r="D86" s="52">
        <v>11409</v>
      </c>
      <c r="E86" s="52">
        <v>13442</v>
      </c>
      <c r="F86" s="52">
        <v>17501</v>
      </c>
      <c r="G86" s="52">
        <v>24465</v>
      </c>
      <c r="H86" s="52">
        <v>29331</v>
      </c>
      <c r="I86" s="52">
        <v>22142</v>
      </c>
      <c r="J86" s="52">
        <v>13081</v>
      </c>
      <c r="K86" s="52">
        <v>15658</v>
      </c>
      <c r="L86" s="52">
        <v>26509</v>
      </c>
      <c r="M86" s="52">
        <v>38405</v>
      </c>
      <c r="N86" s="52">
        <v>59141</v>
      </c>
      <c r="O86" s="52">
        <v>55230</v>
      </c>
      <c r="P86" s="52">
        <v>37799</v>
      </c>
      <c r="Q86" s="52">
        <v>32084</v>
      </c>
      <c r="R86" s="52">
        <v>31770</v>
      </c>
      <c r="S86" s="52">
        <v>44797</v>
      </c>
      <c r="T86" s="52">
        <v>54243</v>
      </c>
      <c r="U86" s="52">
        <v>71801</v>
      </c>
      <c r="V86" s="52">
        <v>75962</v>
      </c>
      <c r="W86" s="52">
        <v>50053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2261</v>
      </c>
      <c r="D87" s="52">
        <v>1406</v>
      </c>
      <c r="E87" s="52">
        <v>1905</v>
      </c>
      <c r="F87" s="52">
        <v>2608</v>
      </c>
      <c r="G87" s="52">
        <v>4196</v>
      </c>
      <c r="H87" s="52">
        <v>5664</v>
      </c>
      <c r="I87" s="52">
        <v>4020</v>
      </c>
      <c r="J87" s="52">
        <v>2483</v>
      </c>
      <c r="K87" s="52">
        <v>3060</v>
      </c>
      <c r="L87" s="52">
        <v>4378</v>
      </c>
      <c r="M87" s="52">
        <v>8589</v>
      </c>
      <c r="N87" s="52">
        <v>11014</v>
      </c>
      <c r="O87" s="52">
        <v>14088</v>
      </c>
      <c r="P87" s="52">
        <v>9687</v>
      </c>
      <c r="Q87" s="52">
        <v>12833</v>
      </c>
      <c r="R87" s="52">
        <v>12560</v>
      </c>
      <c r="S87" s="52">
        <v>22626</v>
      </c>
      <c r="T87" s="52">
        <v>38869</v>
      </c>
      <c r="U87" s="52">
        <v>25884</v>
      </c>
      <c r="V87" s="52">
        <v>10455</v>
      </c>
      <c r="W87" s="52">
        <v>20078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68127</v>
      </c>
      <c r="D88" s="36">
        <v>58990</v>
      </c>
      <c r="E88" s="36">
        <v>61124</v>
      </c>
      <c r="F88" s="36">
        <v>77023</v>
      </c>
      <c r="G88" s="36">
        <v>99311</v>
      </c>
      <c r="H88" s="36">
        <v>115575</v>
      </c>
      <c r="I88" s="36">
        <v>76446</v>
      </c>
      <c r="J88" s="36">
        <v>51203</v>
      </c>
      <c r="K88" s="36">
        <v>74470</v>
      </c>
      <c r="L88" s="36">
        <v>106909</v>
      </c>
      <c r="M88" s="36">
        <v>162723</v>
      </c>
      <c r="N88" s="36">
        <v>151090</v>
      </c>
      <c r="O88" s="36">
        <v>84152</v>
      </c>
      <c r="P88" s="36">
        <v>54887</v>
      </c>
      <c r="Q88" s="36">
        <v>78514</v>
      </c>
      <c r="R88" s="36">
        <v>97329</v>
      </c>
      <c r="S88" s="36">
        <v>104596</v>
      </c>
      <c r="T88" s="36">
        <v>98596</v>
      </c>
      <c r="U88" s="36">
        <v>62723</v>
      </c>
      <c r="V88" s="36">
        <v>23439</v>
      </c>
      <c r="W88" s="36">
        <v>62702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16318</v>
      </c>
      <c r="I94" s="52">
        <f>RES_hhdet_numvin!I83</f>
        <v>36411</v>
      </c>
      <c r="J94" s="52">
        <f>RES_hhdet_numvin!J83</f>
        <v>32545</v>
      </c>
      <c r="K94" s="52">
        <f>RES_hhdet_numvin!K83</f>
        <v>52356</v>
      </c>
      <c r="L94" s="52">
        <f>RES_hhdet_numvin!L83</f>
        <v>94983</v>
      </c>
      <c r="M94" s="52">
        <f>RES_hhdet_numvin!M83</f>
        <v>163307</v>
      </c>
      <c r="N94" s="52">
        <f>RES_hhdet_numvin!N83</f>
        <v>162965</v>
      </c>
      <c r="O94" s="52">
        <f>RES_hhdet_numvin!O83</f>
        <v>93920</v>
      </c>
      <c r="P94" s="52">
        <f>RES_hhdet_numvin!P83</f>
        <v>19041</v>
      </c>
      <c r="Q94" s="52">
        <f>RES_hhdet_numvin!Q83</f>
        <v>39863</v>
      </c>
      <c r="R94" s="52">
        <f>RES_hhdet_numvin!R83</f>
        <v>57002</v>
      </c>
      <c r="S94" s="52">
        <f>RES_hhdet_numvin!S83</f>
        <v>61572</v>
      </c>
      <c r="T94" s="52">
        <f>RES_hhdet_numvin!T83</f>
        <v>66427</v>
      </c>
      <c r="U94" s="52">
        <f>RES_hhdet_numvin!U83</f>
        <v>23413</v>
      </c>
      <c r="V94" s="52">
        <f>RES_hhdet_numvin!V83</f>
        <v>3951</v>
      </c>
      <c r="W94" s="52">
        <f>RES_hhdet_numvin!W83</f>
        <v>98006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13816</v>
      </c>
      <c r="Q97" s="138">
        <f>RES_hhdet_numvin!Q86</f>
        <v>14542</v>
      </c>
      <c r="R97" s="138">
        <f>RES_hhdet_numvin!R86</f>
        <v>33700</v>
      </c>
      <c r="S97" s="138">
        <f>RES_hhdet_numvin!S86</f>
        <v>50718</v>
      </c>
      <c r="T97" s="138">
        <f>RES_hhdet_numvin!T86</f>
        <v>50719</v>
      </c>
      <c r="U97" s="138">
        <f>RES_hhdet_numvin!U86</f>
        <v>53583</v>
      </c>
      <c r="V97" s="138">
        <f>RES_hhdet_numvin!V86</f>
        <v>44960</v>
      </c>
      <c r="W97" s="138">
        <f>RES_hhdet_numvin!W86</f>
        <v>46424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11</v>
      </c>
      <c r="I99" s="138">
        <f>RES_hhdet_numvin!I88</f>
        <v>50</v>
      </c>
      <c r="J99" s="138">
        <f>RES_hhdet_numvin!J88</f>
        <v>177</v>
      </c>
      <c r="K99" s="138">
        <f>RES_hhdet_numvin!K88</f>
        <v>235</v>
      </c>
      <c r="L99" s="138">
        <f>RES_hhdet_numvin!L88</f>
        <v>528</v>
      </c>
      <c r="M99" s="138">
        <f>RES_hhdet_numvin!M88</f>
        <v>1059</v>
      </c>
      <c r="N99" s="138">
        <f>RES_hhdet_numvin!N88</f>
        <v>1772</v>
      </c>
      <c r="O99" s="138">
        <f>RES_hhdet_numvin!O88</f>
        <v>2585</v>
      </c>
      <c r="P99" s="138">
        <f>RES_hhdet_numvin!P88</f>
        <v>2725</v>
      </c>
      <c r="Q99" s="138">
        <f>RES_hhdet_numvin!Q88</f>
        <v>5386</v>
      </c>
      <c r="R99" s="138">
        <f>RES_hhdet_numvin!R88</f>
        <v>7082</v>
      </c>
      <c r="S99" s="138">
        <f>RES_hhdet_numvin!S88</f>
        <v>8841</v>
      </c>
      <c r="T99" s="138">
        <f>RES_hhdet_numvin!T88</f>
        <v>8243</v>
      </c>
      <c r="U99" s="138">
        <f>RES_hhdet_numvin!U88</f>
        <v>10057</v>
      </c>
      <c r="V99" s="138">
        <f>RES_hhdet_numvin!V88</f>
        <v>10934</v>
      </c>
      <c r="W99" s="138">
        <f>RES_hhdet_numvin!W88</f>
        <v>5747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2</v>
      </c>
      <c r="J100" s="138">
        <f>RES_hhdet_numvin!J89</f>
        <v>1</v>
      </c>
      <c r="K100" s="138">
        <f>RES_hhdet_numvin!K89</f>
        <v>4</v>
      </c>
      <c r="L100" s="138">
        <f>RES_hhdet_numvin!L89</f>
        <v>12</v>
      </c>
      <c r="M100" s="138">
        <f>RES_hhdet_numvin!M89</f>
        <v>9</v>
      </c>
      <c r="N100" s="138">
        <f>RES_hhdet_numvin!N89</f>
        <v>48</v>
      </c>
      <c r="O100" s="138">
        <f>RES_hhdet_numvin!O89</f>
        <v>48</v>
      </c>
      <c r="P100" s="138">
        <f>RES_hhdet_numvin!P89</f>
        <v>0</v>
      </c>
      <c r="Q100" s="138">
        <f>RES_hhdet_numvin!Q89</f>
        <v>100</v>
      </c>
      <c r="R100" s="138">
        <f>RES_hhdet_numvin!R89</f>
        <v>146</v>
      </c>
      <c r="S100" s="138">
        <f>RES_hhdet_numvin!S89</f>
        <v>216</v>
      </c>
      <c r="T100" s="138">
        <f>RES_hhdet_numvin!T89</f>
        <v>124</v>
      </c>
      <c r="U100" s="138">
        <f>RES_hhdet_numvin!U89</f>
        <v>357</v>
      </c>
      <c r="V100" s="138">
        <f>RES_hhdet_numvin!V89</f>
        <v>269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218</v>
      </c>
      <c r="Q103" s="138">
        <f>RES_hhdet_numvin!Q92</f>
        <v>310</v>
      </c>
      <c r="R103" s="138">
        <f>RES_hhdet_numvin!R92</f>
        <v>389</v>
      </c>
      <c r="S103" s="138">
        <f>RES_hhdet_numvin!S92</f>
        <v>754</v>
      </c>
      <c r="T103" s="138">
        <f>RES_hhdet_numvin!T92</f>
        <v>1051</v>
      </c>
      <c r="U103" s="138">
        <f>RES_hhdet_numvin!U92</f>
        <v>1201</v>
      </c>
      <c r="V103" s="138">
        <f>RES_hhdet_numvin!V92</f>
        <v>923</v>
      </c>
      <c r="W103" s="138">
        <f>RES_hhdet_numvin!W92</f>
        <v>787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2</v>
      </c>
      <c r="Q104" s="138">
        <f>RES_hhdet_numvin!Q93</f>
        <v>7</v>
      </c>
      <c r="R104" s="138">
        <f>RES_hhdet_numvin!R93</f>
        <v>6</v>
      </c>
      <c r="S104" s="138">
        <f>RES_hhdet_numvin!S93</f>
        <v>15</v>
      </c>
      <c r="T104" s="138">
        <f>RES_hhdet_numvin!T93</f>
        <v>32</v>
      </c>
      <c r="U104" s="138">
        <f>RES_hhdet_numvin!U93</f>
        <v>26</v>
      </c>
      <c r="V104" s="138">
        <f>RES_hhdet_numvin!V93</f>
        <v>30</v>
      </c>
      <c r="W104" s="138">
        <f>RES_hhdet_numvin!W93</f>
        <v>6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9409</v>
      </c>
      <c r="Q107" s="138">
        <f>RES_hhdet_numvin!Q96</f>
        <v>7090</v>
      </c>
      <c r="R107" s="138">
        <f>RES_hhdet_numvin!R96</f>
        <v>21912</v>
      </c>
      <c r="S107" s="138">
        <f>RES_hhdet_numvin!S96</f>
        <v>33605</v>
      </c>
      <c r="T107" s="138">
        <f>RES_hhdet_numvin!T96</f>
        <v>21076</v>
      </c>
      <c r="U107" s="138">
        <f>RES_hhdet_numvin!U96</f>
        <v>39368</v>
      </c>
      <c r="V107" s="138">
        <f>RES_hhdet_numvin!V96</f>
        <v>22412</v>
      </c>
      <c r="W107" s="138">
        <f>RES_hhdet_numvin!W96</f>
        <v>58670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26247</v>
      </c>
      <c r="Q108" s="138">
        <f>RES_hhdet_numvin!Q97</f>
        <v>70680</v>
      </c>
      <c r="R108" s="138">
        <f>RES_hhdet_numvin!R97</f>
        <v>92807</v>
      </c>
      <c r="S108" s="138">
        <f>RES_hhdet_numvin!S97</f>
        <v>116538</v>
      </c>
      <c r="T108" s="138">
        <f>RES_hhdet_numvin!T97</f>
        <v>159645</v>
      </c>
      <c r="U108" s="138">
        <f>RES_hhdet_numvin!U97</f>
        <v>103857</v>
      </c>
      <c r="V108" s="138">
        <f>RES_hhdet_numvin!V97</f>
        <v>72105</v>
      </c>
      <c r="W108" s="138">
        <f>RES_hhdet_numvin!W97</f>
        <v>94134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12742</v>
      </c>
      <c r="Q112" s="138">
        <f>RES_hhdet_numvin!Q101</f>
        <v>18915</v>
      </c>
      <c r="R112" s="138">
        <f>RES_hhdet_numvin!R101</f>
        <v>24269</v>
      </c>
      <c r="S112" s="138">
        <f>RES_hhdet_numvin!S101</f>
        <v>38331</v>
      </c>
      <c r="T112" s="138">
        <f>RES_hhdet_numvin!T101</f>
        <v>50526</v>
      </c>
      <c r="U112" s="138">
        <f>RES_hhdet_numvin!U101</f>
        <v>69110</v>
      </c>
      <c r="V112" s="138">
        <f>RES_hhdet_numvin!V101</f>
        <v>75469</v>
      </c>
      <c r="W112" s="138">
        <f>RES_hhdet_numvin!W101</f>
        <v>57709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3658</v>
      </c>
      <c r="Q113" s="138">
        <f>RES_hhdet_numvin!Q102</f>
        <v>8847</v>
      </c>
      <c r="R113" s="138">
        <f>RES_hhdet_numvin!R102</f>
        <v>11126</v>
      </c>
      <c r="S113" s="138">
        <f>RES_hhdet_numvin!S102</f>
        <v>21697</v>
      </c>
      <c r="T113" s="138">
        <f>RES_hhdet_numvin!T102</f>
        <v>40121</v>
      </c>
      <c r="U113" s="138">
        <f>RES_hhdet_numvin!U102</f>
        <v>25907</v>
      </c>
      <c r="V113" s="138">
        <f>RES_hhdet_numvin!V102</f>
        <v>10413</v>
      </c>
      <c r="W113" s="138">
        <f>RES_hhdet_numvin!W102</f>
        <v>25269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20695</v>
      </c>
      <c r="Q114" s="39">
        <f>RES_hhdet_numvin!Q103</f>
        <v>54085</v>
      </c>
      <c r="R114" s="39">
        <f>RES_hhdet_numvin!R103</f>
        <v>86165</v>
      </c>
      <c r="S114" s="39">
        <f>RES_hhdet_numvin!S103</f>
        <v>100270</v>
      </c>
      <c r="T114" s="39">
        <f>RES_hhdet_numvin!T103</f>
        <v>101750</v>
      </c>
      <c r="U114" s="39">
        <f>RES_hhdet_numvin!U103</f>
        <v>62763</v>
      </c>
      <c r="V114" s="39">
        <f>RES_hhdet_numvin!V103</f>
        <v>23341</v>
      </c>
      <c r="W114" s="39">
        <f>RES_hhdet_numvin!W103</f>
        <v>78902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853.75862290779639</v>
      </c>
      <c r="C118" s="117">
        <f t="shared" si="18"/>
        <v>850.87159455960182</v>
      </c>
      <c r="D118" s="117">
        <f t="shared" si="18"/>
        <v>846.35281260149998</v>
      </c>
      <c r="E118" s="117">
        <f t="shared" si="18"/>
        <v>840.65245568799935</v>
      </c>
      <c r="F118" s="117">
        <f t="shared" si="18"/>
        <v>836.41191467060366</v>
      </c>
      <c r="G118" s="117">
        <f t="shared" si="18"/>
        <v>835.61074506625357</v>
      </c>
      <c r="H118" s="117">
        <f t="shared" si="18"/>
        <v>845.9274713490754</v>
      </c>
      <c r="I118" s="117">
        <f t="shared" si="18"/>
        <v>960.30828518133501</v>
      </c>
      <c r="J118" s="117">
        <f t="shared" si="18"/>
        <v>826.98164757105167</v>
      </c>
      <c r="K118" s="117">
        <f t="shared" si="18"/>
        <v>760.50908001481912</v>
      </c>
      <c r="L118" s="117">
        <f t="shared" si="18"/>
        <v>791.95017956650304</v>
      </c>
      <c r="M118" s="117">
        <f t="shared" si="18"/>
        <v>1002.3624837324429</v>
      </c>
      <c r="N118" s="117">
        <f t="shared" si="18"/>
        <v>1204.7092589097701</v>
      </c>
      <c r="O118" s="117">
        <f t="shared" si="18"/>
        <v>1069.7021190882126</v>
      </c>
      <c r="P118" s="117">
        <f t="shared" si="18"/>
        <v>1033.0249500038242</v>
      </c>
      <c r="Q118" s="117">
        <f t="shared" si="18"/>
        <v>1076.5660999899521</v>
      </c>
      <c r="R118" s="117">
        <f t="shared" ref="R118:V118" si="19">R119+R122+R124+R137</f>
        <v>992.34671317556069</v>
      </c>
      <c r="S118" s="117">
        <f t="shared" si="19"/>
        <v>1007.9161535034376</v>
      </c>
      <c r="T118" s="117">
        <f t="shared" si="19"/>
        <v>961.60497494696256</v>
      </c>
      <c r="U118" s="117">
        <f t="shared" si="19"/>
        <v>926.38761475503225</v>
      </c>
      <c r="V118" s="117">
        <f t="shared" si="19"/>
        <v>864.4758199891229</v>
      </c>
      <c r="W118" s="117">
        <f t="shared" ref="W118" si="20">W119+W122+W124+W137</f>
        <v>913.01856233058822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693.61588882938202</v>
      </c>
      <c r="C119" s="122">
        <f t="shared" si="21"/>
        <v>694.16768566927601</v>
      </c>
      <c r="D119" s="122">
        <f t="shared" si="21"/>
        <v>694.05592008709073</v>
      </c>
      <c r="E119" s="122">
        <f t="shared" si="21"/>
        <v>695.33784853157738</v>
      </c>
      <c r="F119" s="122">
        <f t="shared" si="21"/>
        <v>695.08262036647363</v>
      </c>
      <c r="G119" s="122">
        <f t="shared" si="21"/>
        <v>695.51964682563164</v>
      </c>
      <c r="H119" s="122">
        <f t="shared" si="21"/>
        <v>694.97794441940664</v>
      </c>
      <c r="I119" s="122">
        <f t="shared" si="21"/>
        <v>795.39669170503248</v>
      </c>
      <c r="J119" s="122">
        <f t="shared" si="21"/>
        <v>655.93847273520691</v>
      </c>
      <c r="K119" s="122">
        <f t="shared" si="21"/>
        <v>582.2638835100455</v>
      </c>
      <c r="L119" s="122">
        <f t="shared" si="21"/>
        <v>596.14798175552994</v>
      </c>
      <c r="M119" s="122">
        <f t="shared" si="21"/>
        <v>781.76533258045345</v>
      </c>
      <c r="N119" s="122">
        <f t="shared" si="21"/>
        <v>940.62839157453732</v>
      </c>
      <c r="O119" s="122">
        <f t="shared" si="21"/>
        <v>802.73019446801675</v>
      </c>
      <c r="P119" s="122">
        <f t="shared" si="21"/>
        <v>771.82098486996745</v>
      </c>
      <c r="Q119" s="122">
        <f t="shared" si="21"/>
        <v>807.96260863772989</v>
      </c>
      <c r="R119" s="122">
        <f t="shared" ref="R119:V119" si="22">SUM(R120:R121)</f>
        <v>702.35475508247089</v>
      </c>
      <c r="S119" s="122">
        <f t="shared" si="22"/>
        <v>713.72707073479273</v>
      </c>
      <c r="T119" s="122">
        <f t="shared" si="22"/>
        <v>685.94365829254252</v>
      </c>
      <c r="U119" s="122">
        <f t="shared" si="22"/>
        <v>642.73216623943711</v>
      </c>
      <c r="V119" s="122">
        <f t="shared" si="22"/>
        <v>594.78183080095675</v>
      </c>
      <c r="W119" s="122">
        <f t="shared" ref="W119" si="23">SUM(W120:W121)</f>
        <v>640.19677167972816</v>
      </c>
      <c r="DA119" s="130" t="s">
        <v>1646</v>
      </c>
    </row>
    <row r="120" spans="1:105" ht="12" customHeight="1" x14ac:dyDescent="0.25">
      <c r="A120" s="97" t="s">
        <v>204</v>
      </c>
      <c r="B120" s="98">
        <v>690.84964840826922</v>
      </c>
      <c r="C120" s="98">
        <v>691.4860629544919</v>
      </c>
      <c r="D120" s="98">
        <v>691.28193458048406</v>
      </c>
      <c r="E120" s="98">
        <v>692.69869479230817</v>
      </c>
      <c r="F120" s="98">
        <v>692.21258406430309</v>
      </c>
      <c r="G120" s="98">
        <v>692.60078012435395</v>
      </c>
      <c r="H120" s="98">
        <v>692.03000673212784</v>
      </c>
      <c r="I120" s="98">
        <v>792.10163707418008</v>
      </c>
      <c r="J120" s="98">
        <v>653.1282826610111</v>
      </c>
      <c r="K120" s="98">
        <v>579.55135422585715</v>
      </c>
      <c r="L120" s="98">
        <v>593.40494363174491</v>
      </c>
      <c r="M120" s="98">
        <v>777.99660695594298</v>
      </c>
      <c r="N120" s="98">
        <v>936.42847080342278</v>
      </c>
      <c r="O120" s="98">
        <v>798.69090548223312</v>
      </c>
      <c r="P120" s="98">
        <v>767.81341988415238</v>
      </c>
      <c r="Q120" s="98">
        <v>803.98072564371148</v>
      </c>
      <c r="R120" s="98">
        <v>698.89081367031974</v>
      </c>
      <c r="S120" s="98">
        <v>710.19044122440891</v>
      </c>
      <c r="T120" s="98">
        <v>682.52886685990882</v>
      </c>
      <c r="U120" s="98">
        <v>639.52289532394673</v>
      </c>
      <c r="V120" s="98">
        <v>591.80195280715111</v>
      </c>
      <c r="W120" s="98">
        <v>636.94031691204771</v>
      </c>
      <c r="DA120" s="63" t="s">
        <v>1647</v>
      </c>
    </row>
    <row r="121" spans="1:105" ht="12" customHeight="1" x14ac:dyDescent="0.25">
      <c r="A121" s="97" t="s">
        <v>53</v>
      </c>
      <c r="B121" s="98">
        <v>2.7662404211128537</v>
      </c>
      <c r="C121" s="98">
        <v>2.6816227147841181</v>
      </c>
      <c r="D121" s="98">
        <v>2.7739855066067021</v>
      </c>
      <c r="E121" s="98">
        <v>2.6391537392691582</v>
      </c>
      <c r="F121" s="98">
        <v>2.8700363021705715</v>
      </c>
      <c r="G121" s="98">
        <v>2.9188667012776408</v>
      </c>
      <c r="H121" s="98">
        <v>2.9479376872788317</v>
      </c>
      <c r="I121" s="98">
        <v>3.2950546308523889</v>
      </c>
      <c r="J121" s="98">
        <v>2.8101900741958579</v>
      </c>
      <c r="K121" s="98">
        <v>2.7125292841883435</v>
      </c>
      <c r="L121" s="98">
        <v>2.7430381237849968</v>
      </c>
      <c r="M121" s="98">
        <v>3.7687256245105165</v>
      </c>
      <c r="N121" s="98">
        <v>4.1999207711145781</v>
      </c>
      <c r="O121" s="98">
        <v>4.0392889857836529</v>
      </c>
      <c r="P121" s="98">
        <v>4.0075649858150948</v>
      </c>
      <c r="Q121" s="98">
        <v>3.981882994018386</v>
      </c>
      <c r="R121" s="98">
        <v>3.4639414121511596</v>
      </c>
      <c r="S121" s="98">
        <v>3.5366295103838543</v>
      </c>
      <c r="T121" s="98">
        <v>3.4147914326337303</v>
      </c>
      <c r="U121" s="98">
        <v>3.2092709154903658</v>
      </c>
      <c r="V121" s="98">
        <v>2.9798779938055961</v>
      </c>
      <c r="W121" s="98">
        <v>3.2564547676804496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13.998672635992088</v>
      </c>
      <c r="C122" s="122">
        <f t="shared" si="24"/>
        <v>18.070734674703463</v>
      </c>
      <c r="D122" s="122">
        <f t="shared" si="24"/>
        <v>14.606909111896355</v>
      </c>
      <c r="E122" s="122">
        <f t="shared" si="24"/>
        <v>18.792467349038017</v>
      </c>
      <c r="F122" s="122">
        <f t="shared" si="24"/>
        <v>10.138524236588582</v>
      </c>
      <c r="G122" s="122">
        <f t="shared" si="24"/>
        <v>10.645411241426025</v>
      </c>
      <c r="H122" s="122">
        <f t="shared" si="24"/>
        <v>13.34522045247515</v>
      </c>
      <c r="I122" s="122">
        <f t="shared" si="24"/>
        <v>21.087824690044954</v>
      </c>
      <c r="J122" s="122">
        <f t="shared" si="24"/>
        <v>23.045097525845893</v>
      </c>
      <c r="K122" s="122">
        <f t="shared" si="24"/>
        <v>16.548283252389595</v>
      </c>
      <c r="L122" s="122">
        <f t="shared" si="24"/>
        <v>24.715969684270682</v>
      </c>
      <c r="M122" s="122">
        <f t="shared" si="24"/>
        <v>27.036941592980469</v>
      </c>
      <c r="N122" s="122">
        <f t="shared" si="24"/>
        <v>52.964369913802138</v>
      </c>
      <c r="O122" s="122">
        <f t="shared" si="24"/>
        <v>34.695107012357028</v>
      </c>
      <c r="P122" s="122">
        <f t="shared" si="24"/>
        <v>27.215582477012042</v>
      </c>
      <c r="Q122" s="122">
        <f t="shared" si="24"/>
        <v>33.704648354084576</v>
      </c>
      <c r="R122" s="122">
        <f t="shared" si="24"/>
        <v>40.978915327845598</v>
      </c>
      <c r="S122" s="122">
        <f t="shared" si="24"/>
        <v>44.294260657759772</v>
      </c>
      <c r="T122" s="122">
        <f t="shared" si="24"/>
        <v>31.566456964053703</v>
      </c>
      <c r="U122" s="122">
        <f t="shared" si="24"/>
        <v>43.48240691861681</v>
      </c>
      <c r="V122" s="122">
        <f t="shared" si="24"/>
        <v>35.151686479832364</v>
      </c>
      <c r="W122" s="122">
        <f t="shared" si="24"/>
        <v>31.236884262817785</v>
      </c>
      <c r="DA122" s="130" t="s">
        <v>1649</v>
      </c>
    </row>
    <row r="123" spans="1:105" ht="12" customHeight="1" x14ac:dyDescent="0.25">
      <c r="A123" s="97" t="s">
        <v>53</v>
      </c>
      <c r="B123" s="98">
        <v>13.998672635992088</v>
      </c>
      <c r="C123" s="98">
        <v>18.070734674703463</v>
      </c>
      <c r="D123" s="98">
        <v>14.606909111896355</v>
      </c>
      <c r="E123" s="98">
        <v>18.792467349038017</v>
      </c>
      <c r="F123" s="98">
        <v>10.138524236588582</v>
      </c>
      <c r="G123" s="98">
        <v>10.645411241426025</v>
      </c>
      <c r="H123" s="98">
        <v>13.34522045247515</v>
      </c>
      <c r="I123" s="98">
        <v>21.087824690044954</v>
      </c>
      <c r="J123" s="98">
        <v>23.045097525845893</v>
      </c>
      <c r="K123" s="98">
        <v>16.548283252389595</v>
      </c>
      <c r="L123" s="98">
        <v>24.715969684270682</v>
      </c>
      <c r="M123" s="98">
        <v>27.036941592980469</v>
      </c>
      <c r="N123" s="98">
        <v>52.964369913802138</v>
      </c>
      <c r="O123" s="98">
        <v>34.695107012357028</v>
      </c>
      <c r="P123" s="98">
        <v>27.215582477012042</v>
      </c>
      <c r="Q123" s="98">
        <v>33.704648354084576</v>
      </c>
      <c r="R123" s="98">
        <v>40.978915327845598</v>
      </c>
      <c r="S123" s="98">
        <v>44.294260657759772</v>
      </c>
      <c r="T123" s="98">
        <v>31.566456964053703</v>
      </c>
      <c r="U123" s="98">
        <v>43.48240691861681</v>
      </c>
      <c r="V123" s="98">
        <v>35.151686479832364</v>
      </c>
      <c r="W123" s="98">
        <v>31.236884262817785</v>
      </c>
      <c r="DA123" s="63" t="s">
        <v>1650</v>
      </c>
    </row>
    <row r="124" spans="1:105" ht="12" customHeight="1" x14ac:dyDescent="0.25">
      <c r="A124" s="121" t="s">
        <v>55</v>
      </c>
      <c r="B124" s="122">
        <v>97.736350371236639</v>
      </c>
      <c r="C124" s="122">
        <v>93.015012353923083</v>
      </c>
      <c r="D124" s="122">
        <v>89.767868614411128</v>
      </c>
      <c r="E124" s="122">
        <v>83.430303465456021</v>
      </c>
      <c r="F124" s="122">
        <v>85.520336039604985</v>
      </c>
      <c r="G124" s="122">
        <v>84.428054661529984</v>
      </c>
      <c r="H124" s="122">
        <v>89.560263026405494</v>
      </c>
      <c r="I124" s="122">
        <v>93.103511275075675</v>
      </c>
      <c r="J124" s="122">
        <v>98.551573305158371</v>
      </c>
      <c r="K124" s="122">
        <v>108.90265746787375</v>
      </c>
      <c r="L124" s="122">
        <v>115.34172633636572</v>
      </c>
      <c r="M124" s="122">
        <v>133.51365093371928</v>
      </c>
      <c r="N124" s="122">
        <v>142.5282467883444</v>
      </c>
      <c r="O124" s="122">
        <v>153.02614336086108</v>
      </c>
      <c r="P124" s="122">
        <v>153.93939467607737</v>
      </c>
      <c r="Q124" s="122">
        <v>154.98303268732761</v>
      </c>
      <c r="R124" s="122">
        <v>164.62623473755568</v>
      </c>
      <c r="S124" s="122">
        <v>164.95869879999378</v>
      </c>
      <c r="T124" s="122">
        <v>157.0046756900729</v>
      </c>
      <c r="U124" s="122">
        <v>150.93408680520639</v>
      </c>
      <c r="V124" s="122">
        <v>139.40855849407649</v>
      </c>
      <c r="W124" s="122">
        <v>148.83925998288242</v>
      </c>
      <c r="DA124" s="130" t="s">
        <v>1651</v>
      </c>
    </row>
    <row r="125" spans="1:105" ht="12" customHeight="1" x14ac:dyDescent="0.25">
      <c r="A125" s="97" t="s">
        <v>132</v>
      </c>
      <c r="B125" s="98">
        <v>0.54404823832070059</v>
      </c>
      <c r="C125" s="98">
        <v>0.53529751212663168</v>
      </c>
      <c r="D125" s="98">
        <v>0.52860231735734975</v>
      </c>
      <c r="E125" s="98">
        <v>0.48155276314782353</v>
      </c>
      <c r="F125" s="98">
        <v>0.5192982442661036</v>
      </c>
      <c r="G125" s="98">
        <v>0.50241886155486726</v>
      </c>
      <c r="H125" s="98">
        <v>0.53640847877873565</v>
      </c>
      <c r="I125" s="98">
        <v>0.67210659603280209</v>
      </c>
      <c r="J125" s="98">
        <v>0.63910179845780157</v>
      </c>
      <c r="K125" s="98">
        <v>0.69174315302471812</v>
      </c>
      <c r="L125" s="98">
        <v>0.77174267788113171</v>
      </c>
      <c r="M125" s="98">
        <v>0.80973997807447007</v>
      </c>
      <c r="N125" s="98">
        <v>1.1720350355813627</v>
      </c>
      <c r="O125" s="98">
        <v>1.6594225097242983</v>
      </c>
      <c r="P125" s="98">
        <v>1.607089695556511</v>
      </c>
      <c r="Q125" s="98">
        <v>2.5732250826552301</v>
      </c>
      <c r="R125" s="98">
        <v>4.1527862268617817</v>
      </c>
      <c r="S125" s="98">
        <v>5.9588046871259017</v>
      </c>
      <c r="T125" s="98">
        <v>6.1460256937100288</v>
      </c>
      <c r="U125" s="98">
        <v>8.5965147317540751</v>
      </c>
      <c r="V125" s="98">
        <v>9.9749514499177092</v>
      </c>
      <c r="W125" s="98">
        <v>10.801566433826764</v>
      </c>
      <c r="DA125" s="63" t="s">
        <v>1652</v>
      </c>
    </row>
    <row r="126" spans="1:105" ht="12" customHeight="1" x14ac:dyDescent="0.25">
      <c r="A126" s="97" t="s">
        <v>131</v>
      </c>
      <c r="B126" s="98">
        <v>4.0315582431189037E-3</v>
      </c>
      <c r="C126" s="98">
        <v>4.1077998772014743E-3</v>
      </c>
      <c r="D126" s="98">
        <v>3.8778290891829576E-3</v>
      </c>
      <c r="E126" s="98">
        <v>3.5058540428133671E-3</v>
      </c>
      <c r="F126" s="98">
        <v>3.6612625974535226E-3</v>
      </c>
      <c r="G126" s="98">
        <v>3.4766066984206912E-3</v>
      </c>
      <c r="H126" s="98">
        <v>3.8158055305415658E-3</v>
      </c>
      <c r="I126" s="98">
        <v>6.7897252489956799E-3</v>
      </c>
      <c r="J126" s="98">
        <v>6.3892578178605872E-3</v>
      </c>
      <c r="K126" s="98">
        <v>6.8111056368186113E-3</v>
      </c>
      <c r="L126" s="98">
        <v>8.5483830983033079E-3</v>
      </c>
      <c r="M126" s="98">
        <v>7.9005192723078099E-3</v>
      </c>
      <c r="N126" s="98">
        <v>1.4951703812950655E-2</v>
      </c>
      <c r="O126" s="98">
        <v>2.1756685516378639E-2</v>
      </c>
      <c r="P126" s="98">
        <v>1.6288136911349591E-2</v>
      </c>
      <c r="Q126" s="98">
        <v>2.9156251022845678E-2</v>
      </c>
      <c r="R126" s="98">
        <v>5.3293000149201623E-2</v>
      </c>
      <c r="S126" s="98">
        <v>8.8195659774793822E-2</v>
      </c>
      <c r="T126" s="98">
        <v>8.8238289842982431E-2</v>
      </c>
      <c r="U126" s="98">
        <v>0.14925351186081187</v>
      </c>
      <c r="V126" s="98">
        <v>0.18005063559091203</v>
      </c>
      <c r="W126" s="98">
        <v>0.17934181195619203</v>
      </c>
      <c r="DA126" s="63" t="s">
        <v>1653</v>
      </c>
    </row>
    <row r="127" spans="1:105" ht="12" customHeight="1" x14ac:dyDescent="0.25">
      <c r="A127" s="100" t="s">
        <v>204</v>
      </c>
      <c r="B127" s="101">
        <v>1.4557162651651909E-3</v>
      </c>
      <c r="C127" s="101">
        <v>1.4523683603127804E-3</v>
      </c>
      <c r="D127" s="101">
        <v>1.3937203718231471E-3</v>
      </c>
      <c r="E127" s="101">
        <v>1.2118568347020651E-3</v>
      </c>
      <c r="F127" s="101">
        <v>1.2771859712904345E-3</v>
      </c>
      <c r="G127" s="101">
        <v>1.315022746814198E-3</v>
      </c>
      <c r="H127" s="101">
        <v>1.2726146267115052E-3</v>
      </c>
      <c r="I127" s="101">
        <v>2.2069402671152168E-3</v>
      </c>
      <c r="J127" s="101">
        <v>1.9469942191199523E-3</v>
      </c>
      <c r="K127" s="101">
        <v>2.0289441871909311E-3</v>
      </c>
      <c r="L127" s="101">
        <v>2.4848174009341217E-3</v>
      </c>
      <c r="M127" s="101">
        <v>2.1280399067841972E-3</v>
      </c>
      <c r="N127" s="101">
        <v>3.4037090320254201E-3</v>
      </c>
      <c r="O127" s="101">
        <v>5.3484556755407173E-3</v>
      </c>
      <c r="P127" s="101">
        <v>3.5057886235900738E-3</v>
      </c>
      <c r="Q127" s="101">
        <v>6.310600921724298E-3</v>
      </c>
      <c r="R127" s="101">
        <v>1.3641593908251039E-2</v>
      </c>
      <c r="S127" s="101">
        <v>2.3301051394540074E-2</v>
      </c>
      <c r="T127" s="101">
        <v>2.1691894901808201E-2</v>
      </c>
      <c r="U127" s="101">
        <v>3.6288807392442335E-2</v>
      </c>
      <c r="V127" s="101">
        <v>4.2627608074102798E-2</v>
      </c>
      <c r="W127" s="101">
        <v>4.3343644803287701E-2</v>
      </c>
      <c r="DA127" s="131" t="s">
        <v>1654</v>
      </c>
    </row>
    <row r="128" spans="1:105" ht="12" customHeight="1" x14ac:dyDescent="0.25">
      <c r="A128" s="103" t="s">
        <v>52</v>
      </c>
      <c r="B128" s="104">
        <v>2.5758419779537125E-3</v>
      </c>
      <c r="C128" s="104">
        <v>2.6554315168886939E-3</v>
      </c>
      <c r="D128" s="104">
        <v>2.4841087173598105E-3</v>
      </c>
      <c r="E128" s="104">
        <v>2.2939972081113019E-3</v>
      </c>
      <c r="F128" s="104">
        <v>2.3840766261630881E-3</v>
      </c>
      <c r="G128" s="104">
        <v>2.1615839516064932E-3</v>
      </c>
      <c r="H128" s="104">
        <v>2.5431909038300606E-3</v>
      </c>
      <c r="I128" s="104">
        <v>4.5827849818804627E-3</v>
      </c>
      <c r="J128" s="104">
        <v>4.4422635987406344E-3</v>
      </c>
      <c r="K128" s="104">
        <v>4.7821614496276806E-3</v>
      </c>
      <c r="L128" s="104">
        <v>6.0635656973691866E-3</v>
      </c>
      <c r="M128" s="104">
        <v>5.7724793655236127E-3</v>
      </c>
      <c r="N128" s="104">
        <v>1.1547994780925235E-2</v>
      </c>
      <c r="O128" s="104">
        <v>1.640822984083792E-2</v>
      </c>
      <c r="P128" s="104">
        <v>1.2782348287759518E-2</v>
      </c>
      <c r="Q128" s="104">
        <v>2.2845650101121381E-2</v>
      </c>
      <c r="R128" s="104">
        <v>3.9651406240950586E-2</v>
      </c>
      <c r="S128" s="104">
        <v>6.4894608380253752E-2</v>
      </c>
      <c r="T128" s="104">
        <v>6.6546394941174231E-2</v>
      </c>
      <c r="U128" s="104">
        <v>0.11296470446836955</v>
      </c>
      <c r="V128" s="104">
        <v>0.13742302751680924</v>
      </c>
      <c r="W128" s="104">
        <v>0.13599816715290433</v>
      </c>
      <c r="DA128" s="132" t="s">
        <v>1655</v>
      </c>
    </row>
    <row r="129" spans="1:105" ht="12" customHeight="1" x14ac:dyDescent="0.25">
      <c r="A129" s="106" t="s">
        <v>124</v>
      </c>
      <c r="B129" s="101">
        <v>0.9603185904388023</v>
      </c>
      <c r="C129" s="101">
        <v>0.96603862536787177</v>
      </c>
      <c r="D129" s="101">
        <v>0.99907972202127882</v>
      </c>
      <c r="E129" s="101">
        <v>0.99525647272582385</v>
      </c>
      <c r="F129" s="101">
        <v>0.99477345274967111</v>
      </c>
      <c r="G129" s="101">
        <v>0.94894014861445963</v>
      </c>
      <c r="H129" s="101">
        <v>0.90087953451616076</v>
      </c>
      <c r="I129" s="101">
        <v>0.78012872478172657</v>
      </c>
      <c r="J129" s="101">
        <v>0.75488338193237003</v>
      </c>
      <c r="K129" s="101">
        <v>0.72113703278101138</v>
      </c>
      <c r="L129" s="101">
        <v>0.65721931348521412</v>
      </c>
      <c r="M129" s="101">
        <v>0.5799721674445355</v>
      </c>
      <c r="N129" s="101">
        <v>0.54692233617372255</v>
      </c>
      <c r="O129" s="101">
        <v>0.91578231881776084</v>
      </c>
      <c r="P129" s="101">
        <v>0.93994779746149326</v>
      </c>
      <c r="Q129" s="101">
        <v>0.8996127127507465</v>
      </c>
      <c r="R129" s="101">
        <v>0.86454637259845868</v>
      </c>
      <c r="S129" s="101">
        <v>0.90254979739115326</v>
      </c>
      <c r="T129" s="101">
        <v>0.91981726595042235</v>
      </c>
      <c r="U129" s="101">
        <v>0.95281538219145778</v>
      </c>
      <c r="V129" s="101">
        <v>0.95931403923931946</v>
      </c>
      <c r="W129" s="101">
        <v>0.95480016805026457</v>
      </c>
      <c r="DA129" s="131" t="s">
        <v>1656</v>
      </c>
    </row>
    <row r="130" spans="1:105" ht="12" customHeight="1" x14ac:dyDescent="0.25">
      <c r="A130" s="107" t="s">
        <v>123</v>
      </c>
      <c r="B130" s="104">
        <v>7.8215636388463804E-3</v>
      </c>
      <c r="C130" s="104">
        <v>7.9753025525972077E-3</v>
      </c>
      <c r="D130" s="104">
        <v>8.2826505026538291E-3</v>
      </c>
      <c r="E130" s="104">
        <v>8.5013690468629249E-3</v>
      </c>
      <c r="F130" s="104">
        <v>7.9123884892910983E-3</v>
      </c>
      <c r="G130" s="104">
        <v>7.3935378120199274E-3</v>
      </c>
      <c r="H130" s="104">
        <v>7.2349496682600845E-3</v>
      </c>
      <c r="I130" s="104">
        <v>6.8229999220997019E-3</v>
      </c>
      <c r="J130" s="104">
        <v>7.7457548794247844E-3</v>
      </c>
      <c r="K130" s="104">
        <v>7.2627603662030089E-3</v>
      </c>
      <c r="L130" s="104">
        <v>6.6403637594555755E-3</v>
      </c>
      <c r="M130" s="104">
        <v>4.7119194933694973E-3</v>
      </c>
      <c r="N130" s="104">
        <v>4.0971595378100009E-3</v>
      </c>
      <c r="O130" s="104">
        <v>1.1174249561909958E-2</v>
      </c>
      <c r="P130" s="104">
        <v>1.1454634571518067E-2</v>
      </c>
      <c r="Q130" s="104">
        <v>1.1041906931783476E-2</v>
      </c>
      <c r="R130" s="104">
        <v>1.0571008055460192E-2</v>
      </c>
      <c r="S130" s="104">
        <v>1.2056572552705274E-2</v>
      </c>
      <c r="T130" s="104">
        <v>1.4565622449442669E-2</v>
      </c>
      <c r="U130" s="104">
        <v>1.6558024784357011E-2</v>
      </c>
      <c r="V130" s="104">
        <v>1.7817668368304264E-2</v>
      </c>
      <c r="W130" s="104">
        <v>1.6517345906869919E-2</v>
      </c>
      <c r="DA130" s="132" t="s">
        <v>1657</v>
      </c>
    </row>
    <row r="131" spans="1:105" ht="12" customHeight="1" x14ac:dyDescent="0.25">
      <c r="A131" s="108" t="s">
        <v>50</v>
      </c>
      <c r="B131" s="98">
        <v>2.5112005117376586E-3</v>
      </c>
      <c r="C131" s="98">
        <v>2.531813468137278E-3</v>
      </c>
      <c r="D131" s="98">
        <v>2.6839543407151259E-3</v>
      </c>
      <c r="E131" s="98">
        <v>2.6747311064868216E-3</v>
      </c>
      <c r="F131" s="98">
        <v>2.5222827932510085E-3</v>
      </c>
      <c r="G131" s="98">
        <v>2.6142218115689226E-3</v>
      </c>
      <c r="H131" s="98">
        <v>2.3209087670429526E-3</v>
      </c>
      <c r="I131" s="98">
        <v>2.1822108158062268E-3</v>
      </c>
      <c r="J131" s="98">
        <v>2.4354880896494844E-3</v>
      </c>
      <c r="K131" s="98">
        <v>2.2833235032198927E-3</v>
      </c>
      <c r="L131" s="98">
        <v>2.069383991046129E-3</v>
      </c>
      <c r="M131" s="98">
        <v>1.1735977144303373E-3</v>
      </c>
      <c r="N131" s="98">
        <v>7.1779331831654756E-5</v>
      </c>
      <c r="O131" s="98">
        <v>3.1047619122535701E-3</v>
      </c>
      <c r="P131" s="98">
        <v>3.0653011235951162E-3</v>
      </c>
      <c r="Q131" s="98">
        <v>2.7476241866286819E-3</v>
      </c>
      <c r="R131" s="98">
        <v>2.974748802676968E-3</v>
      </c>
      <c r="S131" s="98">
        <v>3.418926587538583E-3</v>
      </c>
      <c r="T131" s="98">
        <v>3.9171919003080421E-3</v>
      </c>
      <c r="U131" s="98">
        <v>4.2139321321629343E-3</v>
      </c>
      <c r="V131" s="98">
        <v>4.3559331204971073E-3</v>
      </c>
      <c r="W131" s="98">
        <v>4.0542689857937008E-3</v>
      </c>
      <c r="DA131" s="63" t="s">
        <v>1658</v>
      </c>
    </row>
    <row r="132" spans="1:105" ht="12" customHeight="1" x14ac:dyDescent="0.25">
      <c r="A132" s="108" t="s">
        <v>52</v>
      </c>
      <c r="B132" s="98">
        <v>5.3103631271087214E-3</v>
      </c>
      <c r="C132" s="98">
        <v>5.4434890844599296E-3</v>
      </c>
      <c r="D132" s="98">
        <v>5.5986961619387031E-3</v>
      </c>
      <c r="E132" s="98">
        <v>5.8266379403761025E-3</v>
      </c>
      <c r="F132" s="98">
        <v>5.3901056960400894E-3</v>
      </c>
      <c r="G132" s="98">
        <v>4.7793160004510043E-3</v>
      </c>
      <c r="H132" s="98">
        <v>4.9140409012171319E-3</v>
      </c>
      <c r="I132" s="98">
        <v>4.6407891062934751E-3</v>
      </c>
      <c r="J132" s="98">
        <v>5.3102667897753E-3</v>
      </c>
      <c r="K132" s="98">
        <v>4.9794368629831167E-3</v>
      </c>
      <c r="L132" s="98">
        <v>4.5709797684094465E-3</v>
      </c>
      <c r="M132" s="98">
        <v>3.5383217789391602E-3</v>
      </c>
      <c r="N132" s="98">
        <v>4.0253802059783458E-3</v>
      </c>
      <c r="O132" s="98">
        <v>8.0694876496563879E-3</v>
      </c>
      <c r="P132" s="98">
        <v>8.389333447922951E-3</v>
      </c>
      <c r="Q132" s="98">
        <v>8.2942827451547938E-3</v>
      </c>
      <c r="R132" s="98">
        <v>7.5962592527832233E-3</v>
      </c>
      <c r="S132" s="98">
        <v>8.6376459651666907E-3</v>
      </c>
      <c r="T132" s="98">
        <v>1.0648430549134627E-2</v>
      </c>
      <c r="U132" s="98">
        <v>1.2344092652194077E-2</v>
      </c>
      <c r="V132" s="98">
        <v>1.3461735247807156E-2</v>
      </c>
      <c r="W132" s="98">
        <v>1.2463076921076217E-2</v>
      </c>
      <c r="DA132" s="63" t="s">
        <v>1659</v>
      </c>
    </row>
    <row r="133" spans="1:105" ht="12" customHeight="1" x14ac:dyDescent="0.25">
      <c r="A133" s="106" t="s">
        <v>122</v>
      </c>
      <c r="B133" s="101">
        <v>43.626759750096923</v>
      </c>
      <c r="C133" s="101">
        <v>40.909687118420784</v>
      </c>
      <c r="D133" s="101">
        <v>40.010786130124288</v>
      </c>
      <c r="E133" s="101">
        <v>36.785244936010265</v>
      </c>
      <c r="F133" s="101">
        <v>39.270896960972635</v>
      </c>
      <c r="G133" s="101">
        <v>38.603587139563956</v>
      </c>
      <c r="H133" s="101">
        <v>40.567306267046135</v>
      </c>
      <c r="I133" s="101">
        <v>36.251343984799249</v>
      </c>
      <c r="J133" s="101">
        <v>34.918976620084571</v>
      </c>
      <c r="K133" s="101">
        <v>38.37575126544769</v>
      </c>
      <c r="L133" s="101">
        <v>39.513183224686671</v>
      </c>
      <c r="M133" s="101">
        <v>48.409461173084452</v>
      </c>
      <c r="N133" s="101">
        <v>53.434345905826817</v>
      </c>
      <c r="O133" s="101">
        <v>58.487140359140838</v>
      </c>
      <c r="P133" s="101">
        <v>59.486281586122111</v>
      </c>
      <c r="Q133" s="101">
        <v>57.183372840416823</v>
      </c>
      <c r="R133" s="101">
        <v>57.164098202449907</v>
      </c>
      <c r="S133" s="101">
        <v>53.108575880732687</v>
      </c>
      <c r="T133" s="101">
        <v>43.593844225302007</v>
      </c>
      <c r="U133" s="101">
        <v>38.109434080175966</v>
      </c>
      <c r="V133" s="101">
        <v>32.027683833088268</v>
      </c>
      <c r="W133" s="101">
        <v>36.864709353877608</v>
      </c>
      <c r="DA133" s="131" t="s">
        <v>1660</v>
      </c>
    </row>
    <row r="134" spans="1:105" ht="12" customHeight="1" x14ac:dyDescent="0.25">
      <c r="A134" s="107" t="s">
        <v>121</v>
      </c>
      <c r="B134" s="104">
        <v>52.593370670498246</v>
      </c>
      <c r="C134" s="104">
        <v>50.591905995578003</v>
      </c>
      <c r="D134" s="104">
        <v>48.217239965316367</v>
      </c>
      <c r="E134" s="104">
        <v>45.156242070482435</v>
      </c>
      <c r="F134" s="104">
        <v>44.72379373052982</v>
      </c>
      <c r="G134" s="104">
        <v>44.362238367286267</v>
      </c>
      <c r="H134" s="104">
        <v>47.544617990865653</v>
      </c>
      <c r="I134" s="104">
        <v>55.38631924429081</v>
      </c>
      <c r="J134" s="104">
        <v>62.224476491986351</v>
      </c>
      <c r="K134" s="104">
        <v>69.099952150617312</v>
      </c>
      <c r="L134" s="104">
        <v>74.384392373454943</v>
      </c>
      <c r="M134" s="104">
        <v>83.70186517635014</v>
      </c>
      <c r="N134" s="104">
        <v>87.355894647411731</v>
      </c>
      <c r="O134" s="104">
        <v>91.930867238099907</v>
      </c>
      <c r="P134" s="104">
        <v>91.878332825454379</v>
      </c>
      <c r="Q134" s="104">
        <v>94.286623893550185</v>
      </c>
      <c r="R134" s="104">
        <v>102.38093992744086</v>
      </c>
      <c r="S134" s="104">
        <v>104.88851620241655</v>
      </c>
      <c r="T134" s="104">
        <v>106.24218459281802</v>
      </c>
      <c r="U134" s="104">
        <v>103.10951107443972</v>
      </c>
      <c r="V134" s="104">
        <v>96.248740867871959</v>
      </c>
      <c r="W134" s="104">
        <v>100.02232486926472</v>
      </c>
      <c r="DA134" s="132" t="s">
        <v>1661</v>
      </c>
    </row>
    <row r="135" spans="1:105" ht="12" customHeight="1" x14ac:dyDescent="0.25">
      <c r="A135" s="108" t="s">
        <v>53</v>
      </c>
      <c r="B135" s="98">
        <v>15.624683305283785</v>
      </c>
      <c r="C135" s="98">
        <v>14.863226830026939</v>
      </c>
      <c r="D135" s="98">
        <v>14.442399521204234</v>
      </c>
      <c r="E135" s="98">
        <v>13.082497980222552</v>
      </c>
      <c r="F135" s="98">
        <v>13.143714307573806</v>
      </c>
      <c r="G135" s="98">
        <v>14.461650721283243</v>
      </c>
      <c r="H135" s="98">
        <v>14.03499313130447</v>
      </c>
      <c r="I135" s="98">
        <v>16.463669186907509</v>
      </c>
      <c r="J135" s="98">
        <v>18.177339870281571</v>
      </c>
      <c r="K135" s="98">
        <v>20.303352400223659</v>
      </c>
      <c r="L135" s="98">
        <v>21.938203276436361</v>
      </c>
      <c r="M135" s="98">
        <v>24.103599234361266</v>
      </c>
      <c r="N135" s="98">
        <v>21.219844775274691</v>
      </c>
      <c r="O135" s="98">
        <v>24.013581421868235</v>
      </c>
      <c r="P135" s="98">
        <v>23.437657293223939</v>
      </c>
      <c r="Q135" s="98">
        <v>22.810038854764766</v>
      </c>
      <c r="R135" s="98">
        <v>28.226346841213463</v>
      </c>
      <c r="S135" s="98">
        <v>29.289309912805681</v>
      </c>
      <c r="T135" s="98">
        <v>28.432422011663864</v>
      </c>
      <c r="U135" s="98">
        <v>26.283563447647317</v>
      </c>
      <c r="V135" s="98">
        <v>23.890673392363503</v>
      </c>
      <c r="W135" s="98">
        <v>25.209943240401184</v>
      </c>
      <c r="DA135" s="63" t="s">
        <v>1662</v>
      </c>
    </row>
    <row r="136" spans="1:105" ht="12" customHeight="1" x14ac:dyDescent="0.25">
      <c r="A136" s="108" t="s">
        <v>52</v>
      </c>
      <c r="B136" s="98">
        <v>36.968687365214464</v>
      </c>
      <c r="C136" s="98">
        <v>35.728679165551064</v>
      </c>
      <c r="D136" s="98">
        <v>33.774840444112129</v>
      </c>
      <c r="E136" s="98">
        <v>32.073744090259879</v>
      </c>
      <c r="F136" s="98">
        <v>31.580079422956011</v>
      </c>
      <c r="G136" s="98">
        <v>29.900587646003022</v>
      </c>
      <c r="H136" s="98">
        <v>33.509624859561185</v>
      </c>
      <c r="I136" s="98">
        <v>38.922650057383301</v>
      </c>
      <c r="J136" s="98">
        <v>44.04713662170478</v>
      </c>
      <c r="K136" s="98">
        <v>48.796599750393653</v>
      </c>
      <c r="L136" s="98">
        <v>52.446189097018575</v>
      </c>
      <c r="M136" s="98">
        <v>59.598265941988878</v>
      </c>
      <c r="N136" s="98">
        <v>66.136049872137036</v>
      </c>
      <c r="O136" s="98">
        <v>67.917285816231669</v>
      </c>
      <c r="P136" s="98">
        <v>68.440675532230443</v>
      </c>
      <c r="Q136" s="98">
        <v>71.476585038785416</v>
      </c>
      <c r="R136" s="98">
        <v>74.154593086227408</v>
      </c>
      <c r="S136" s="98">
        <v>75.599206289610876</v>
      </c>
      <c r="T136" s="98">
        <v>77.80976258115416</v>
      </c>
      <c r="U136" s="98">
        <v>76.825947626792413</v>
      </c>
      <c r="V136" s="98">
        <v>72.358067475508463</v>
      </c>
      <c r="W136" s="98">
        <v>74.812381628863534</v>
      </c>
      <c r="DA136" s="63" t="s">
        <v>1663</v>
      </c>
    </row>
    <row r="137" spans="1:105" ht="12" customHeight="1" x14ac:dyDescent="0.25">
      <c r="A137" s="121" t="s">
        <v>54</v>
      </c>
      <c r="B137" s="122">
        <v>48.407711071185645</v>
      </c>
      <c r="C137" s="122">
        <v>45.618161861699313</v>
      </c>
      <c r="D137" s="122">
        <v>47.922114788101808</v>
      </c>
      <c r="E137" s="122">
        <v>43.091836341927916</v>
      </c>
      <c r="F137" s="122">
        <v>45.670434027936416</v>
      </c>
      <c r="G137" s="122">
        <v>45.017632337665944</v>
      </c>
      <c r="H137" s="122">
        <v>48.044043450788237</v>
      </c>
      <c r="I137" s="122">
        <v>50.72025751118187</v>
      </c>
      <c r="J137" s="122">
        <v>49.446504004840442</v>
      </c>
      <c r="K137" s="122">
        <v>52.794255784510277</v>
      </c>
      <c r="L137" s="122">
        <v>55.744501790336741</v>
      </c>
      <c r="M137" s="122">
        <v>60.046558625289641</v>
      </c>
      <c r="N137" s="122">
        <v>68.588250633086375</v>
      </c>
      <c r="O137" s="122">
        <v>79.250674246977894</v>
      </c>
      <c r="P137" s="122">
        <v>80.048987980767421</v>
      </c>
      <c r="Q137" s="122">
        <v>79.915810310809974</v>
      </c>
      <c r="R137" s="122">
        <v>84.386808027688545</v>
      </c>
      <c r="S137" s="122">
        <v>84.936123310891276</v>
      </c>
      <c r="T137" s="122">
        <v>87.090184000293419</v>
      </c>
      <c r="U137" s="122">
        <v>89.238954791771903</v>
      </c>
      <c r="V137" s="122">
        <v>95.133744214257263</v>
      </c>
      <c r="W137" s="122">
        <v>92.745646405159818</v>
      </c>
      <c r="DA137" s="130" t="s">
        <v>1664</v>
      </c>
    </row>
    <row r="138" spans="1:105" ht="12" customHeight="1" x14ac:dyDescent="0.25">
      <c r="A138" s="97" t="s">
        <v>207</v>
      </c>
      <c r="B138" s="98">
        <v>10.644572486672004</v>
      </c>
      <c r="C138" s="98">
        <v>10.016912014548092</v>
      </c>
      <c r="D138" s="98">
        <v>10.227794231314</v>
      </c>
      <c r="E138" s="98">
        <v>8.8582654372363638</v>
      </c>
      <c r="F138" s="98">
        <v>9.3065653549863843</v>
      </c>
      <c r="G138" s="98">
        <v>8.9352108408711644</v>
      </c>
      <c r="H138" s="98">
        <v>9.4720370239939626</v>
      </c>
      <c r="I138" s="98">
        <v>11.656981461747053</v>
      </c>
      <c r="J138" s="98">
        <v>10.102895545452037</v>
      </c>
      <c r="K138" s="98">
        <v>10.158055104273609</v>
      </c>
      <c r="L138" s="98">
        <v>11.366830592663074</v>
      </c>
      <c r="M138" s="98">
        <v>11.054895619369379</v>
      </c>
      <c r="N138" s="98">
        <v>16.442178156176425</v>
      </c>
      <c r="O138" s="98">
        <v>21.083102572143357</v>
      </c>
      <c r="P138" s="98">
        <v>22.756122206904156</v>
      </c>
      <c r="Q138" s="98">
        <v>23.50087366841354</v>
      </c>
      <c r="R138" s="98">
        <v>24.610686281910073</v>
      </c>
      <c r="S138" s="98">
        <v>25.706730767078678</v>
      </c>
      <c r="T138" s="98">
        <v>26.305307210980448</v>
      </c>
      <c r="U138" s="98">
        <v>31.52512658832508</v>
      </c>
      <c r="V138" s="98">
        <v>37.780726088424991</v>
      </c>
      <c r="W138" s="98">
        <v>37.552262261257368</v>
      </c>
      <c r="DA138" s="63" t="s">
        <v>1665</v>
      </c>
    </row>
    <row r="139" spans="1:105" ht="12" customHeight="1" x14ac:dyDescent="0.25">
      <c r="A139" s="97" t="s">
        <v>50</v>
      </c>
      <c r="B139" s="98">
        <v>2.0452165372657718</v>
      </c>
      <c r="C139" s="98">
        <v>1.9250049994404175</v>
      </c>
      <c r="D139" s="98">
        <v>1.8155827468335231</v>
      </c>
      <c r="E139" s="98">
        <v>1.5719627906404787</v>
      </c>
      <c r="F139" s="98">
        <v>1.6892346382920598</v>
      </c>
      <c r="G139" s="98">
        <v>1.5843052916802502</v>
      </c>
      <c r="H139" s="98">
        <v>1.7202578124401013</v>
      </c>
      <c r="I139" s="98">
        <v>2.0060769333866939</v>
      </c>
      <c r="J139" s="98">
        <v>2.1191493821901917</v>
      </c>
      <c r="K139" s="98">
        <v>1.9694241975286364</v>
      </c>
      <c r="L139" s="98">
        <v>2.6857146898403634</v>
      </c>
      <c r="M139" s="98">
        <v>3.1056948555936983</v>
      </c>
      <c r="N139" s="98">
        <v>1.1989432560968372</v>
      </c>
      <c r="O139" s="98">
        <v>5.5385921907713023</v>
      </c>
      <c r="P139" s="98">
        <v>5.9588589302135686</v>
      </c>
      <c r="Q139" s="98">
        <v>6.0105313738421824</v>
      </c>
      <c r="R139" s="98">
        <v>6.3188899459604109</v>
      </c>
      <c r="S139" s="98">
        <v>7.5854637508625</v>
      </c>
      <c r="T139" s="98">
        <v>12.150692556927916</v>
      </c>
      <c r="U139" s="98">
        <v>13.856161485384622</v>
      </c>
      <c r="V139" s="98">
        <v>14.975427135322731</v>
      </c>
      <c r="W139" s="98">
        <v>15.302642834437956</v>
      </c>
      <c r="DA139" s="63" t="s">
        <v>1666</v>
      </c>
    </row>
    <row r="140" spans="1:105" ht="12" customHeight="1" x14ac:dyDescent="0.25">
      <c r="A140" s="109" t="s">
        <v>120</v>
      </c>
      <c r="B140" s="33">
        <v>35.717922047247868</v>
      </c>
      <c r="C140" s="33">
        <v>33.676244847710805</v>
      </c>
      <c r="D140" s="33">
        <v>35.878737809954288</v>
      </c>
      <c r="E140" s="33">
        <v>32.661608114051077</v>
      </c>
      <c r="F140" s="33">
        <v>34.67463403465797</v>
      </c>
      <c r="G140" s="33">
        <v>34.498116205114528</v>
      </c>
      <c r="H140" s="33">
        <v>36.851748614354172</v>
      </c>
      <c r="I140" s="33">
        <v>37.057199116048125</v>
      </c>
      <c r="J140" s="33">
        <v>37.224459077198212</v>
      </c>
      <c r="K140" s="33">
        <v>40.66677648270803</v>
      </c>
      <c r="L140" s="33">
        <v>41.691956507833304</v>
      </c>
      <c r="M140" s="33">
        <v>45.885968150326562</v>
      </c>
      <c r="N140" s="33">
        <v>50.94712922081311</v>
      </c>
      <c r="O140" s="33">
        <v>52.62897948406323</v>
      </c>
      <c r="P140" s="33">
        <v>51.334006843649696</v>
      </c>
      <c r="Q140" s="33">
        <v>50.404405268554243</v>
      </c>
      <c r="R140" s="33">
        <v>53.457231799818061</v>
      </c>
      <c r="S140" s="33">
        <v>51.643928792950099</v>
      </c>
      <c r="T140" s="33">
        <v>48.634184232385053</v>
      </c>
      <c r="U140" s="33">
        <v>43.857666718062198</v>
      </c>
      <c r="V140" s="33">
        <v>42.377590990509532</v>
      </c>
      <c r="W140" s="33">
        <v>39.890741309464502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418.19738199966156</v>
      </c>
      <c r="C142" s="117">
        <f t="shared" si="25"/>
        <v>424.73492779474265</v>
      </c>
      <c r="D142" s="117">
        <f t="shared" si="25"/>
        <v>420.24367719551435</v>
      </c>
      <c r="E142" s="117">
        <f t="shared" si="25"/>
        <v>424.36637717876226</v>
      </c>
      <c r="F142" s="117">
        <f t="shared" si="25"/>
        <v>418.14224600093718</v>
      </c>
      <c r="G142" s="117">
        <f t="shared" si="25"/>
        <v>429.06535422668594</v>
      </c>
      <c r="H142" s="117">
        <f t="shared" si="25"/>
        <v>456.08797569536591</v>
      </c>
      <c r="I142" s="117">
        <f t="shared" si="25"/>
        <v>544.75680591641981</v>
      </c>
      <c r="J142" s="117">
        <f t="shared" si="25"/>
        <v>498.27547898297246</v>
      </c>
      <c r="K142" s="117">
        <f t="shared" si="25"/>
        <v>468.11957014283246</v>
      </c>
      <c r="L142" s="117">
        <f t="shared" si="25"/>
        <v>520.03219720512948</v>
      </c>
      <c r="M142" s="117">
        <f t="shared" si="25"/>
        <v>668.17037984114097</v>
      </c>
      <c r="N142" s="117">
        <f t="shared" si="25"/>
        <v>871.70992577084996</v>
      </c>
      <c r="O142" s="117">
        <f t="shared" si="25"/>
        <v>769.09160580239256</v>
      </c>
      <c r="P142" s="117">
        <f t="shared" si="25"/>
        <v>733.05473320231511</v>
      </c>
      <c r="Q142" s="117">
        <f t="shared" si="25"/>
        <v>781.36613480696712</v>
      </c>
      <c r="R142" s="117">
        <f t="shared" ref="R142:V142" si="26">R143+R146+R148+R161</f>
        <v>757.25020728522009</v>
      </c>
      <c r="S142" s="117">
        <f t="shared" si="26"/>
        <v>785.4287189772964</v>
      </c>
      <c r="T142" s="117">
        <f t="shared" si="26"/>
        <v>731.23204637673541</v>
      </c>
      <c r="U142" s="117">
        <f t="shared" si="26"/>
        <v>749.73794455886605</v>
      </c>
      <c r="V142" s="117">
        <f t="shared" si="26"/>
        <v>691.2762993608128</v>
      </c>
      <c r="W142" s="117">
        <f t="shared" ref="W142" si="27">W143+W146+W148+W161</f>
        <v>722.4055333285653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288.42855445854048</v>
      </c>
      <c r="C143" s="122">
        <f t="shared" si="28"/>
        <v>291.54427340960029</v>
      </c>
      <c r="D143" s="122">
        <f t="shared" si="28"/>
        <v>292.94720097163099</v>
      </c>
      <c r="E143" s="122">
        <f t="shared" si="28"/>
        <v>295.59043194872618</v>
      </c>
      <c r="F143" s="122">
        <f t="shared" si="28"/>
        <v>301.93779968024819</v>
      </c>
      <c r="G143" s="122">
        <f t="shared" si="28"/>
        <v>311.45499946668218</v>
      </c>
      <c r="H143" s="122">
        <f t="shared" si="28"/>
        <v>322.73965992911877</v>
      </c>
      <c r="I143" s="122">
        <f t="shared" si="28"/>
        <v>384.62937174080446</v>
      </c>
      <c r="J143" s="122">
        <f t="shared" si="28"/>
        <v>327.21005394398219</v>
      </c>
      <c r="K143" s="122">
        <f t="shared" si="28"/>
        <v>301.38523089967248</v>
      </c>
      <c r="L143" s="122">
        <f t="shared" si="28"/>
        <v>322.72352660262322</v>
      </c>
      <c r="M143" s="122">
        <f t="shared" si="28"/>
        <v>444.74293420549009</v>
      </c>
      <c r="N143" s="122">
        <f t="shared" si="28"/>
        <v>556.91010475095675</v>
      </c>
      <c r="O143" s="122">
        <f t="shared" si="28"/>
        <v>488.35696934341445</v>
      </c>
      <c r="P143" s="122">
        <f t="shared" si="28"/>
        <v>470.94299668772169</v>
      </c>
      <c r="Q143" s="122">
        <f t="shared" si="28"/>
        <v>495.24325531594877</v>
      </c>
      <c r="R143" s="122">
        <f t="shared" ref="R143:V143" si="29">SUM(R144:R145)</f>
        <v>433.43097396680054</v>
      </c>
      <c r="S143" s="122">
        <f t="shared" si="29"/>
        <v>444.13149306031988</v>
      </c>
      <c r="T143" s="122">
        <f t="shared" si="29"/>
        <v>430.69781441675684</v>
      </c>
      <c r="U143" s="122">
        <f t="shared" si="29"/>
        <v>406.18379284392876</v>
      </c>
      <c r="V143" s="122">
        <f t="shared" si="29"/>
        <v>378.07090583724249</v>
      </c>
      <c r="W143" s="122">
        <f t="shared" ref="W143" si="30">SUM(W144:W145)</f>
        <v>413.66296539894131</v>
      </c>
      <c r="DA143" s="130" t="s">
        <v>1814</v>
      </c>
    </row>
    <row r="144" spans="1:105" ht="12" customHeight="1" x14ac:dyDescent="0.25">
      <c r="A144" s="97" t="s">
        <v>204</v>
      </c>
      <c r="B144" s="98">
        <v>285.66231403742762</v>
      </c>
      <c r="C144" s="98">
        <v>288.86265069481618</v>
      </c>
      <c r="D144" s="98">
        <v>290.17321546502427</v>
      </c>
      <c r="E144" s="98">
        <v>292.95127820945703</v>
      </c>
      <c r="F144" s="98">
        <v>299.06776337807764</v>
      </c>
      <c r="G144" s="98">
        <v>308.53613276540455</v>
      </c>
      <c r="H144" s="98">
        <v>319.79172224183992</v>
      </c>
      <c r="I144" s="98">
        <v>381.33431710995205</v>
      </c>
      <c r="J144" s="98">
        <v>324.39986386978632</v>
      </c>
      <c r="K144" s="98">
        <v>298.67270161548413</v>
      </c>
      <c r="L144" s="98">
        <v>319.98048847883825</v>
      </c>
      <c r="M144" s="98">
        <v>440.97420858097956</v>
      </c>
      <c r="N144" s="98">
        <v>552.71018397984221</v>
      </c>
      <c r="O144" s="98">
        <v>484.31768035763082</v>
      </c>
      <c r="P144" s="98">
        <v>466.93543170190657</v>
      </c>
      <c r="Q144" s="98">
        <v>491.26137232193037</v>
      </c>
      <c r="R144" s="98">
        <v>429.96703255464939</v>
      </c>
      <c r="S144" s="98">
        <v>440.59486354993601</v>
      </c>
      <c r="T144" s="98">
        <v>427.28302298412314</v>
      </c>
      <c r="U144" s="98">
        <v>402.97452192843838</v>
      </c>
      <c r="V144" s="98">
        <v>375.0910278434369</v>
      </c>
      <c r="W144" s="98">
        <v>410.40651063126086</v>
      </c>
      <c r="DA144" s="63" t="s">
        <v>1815</v>
      </c>
    </row>
    <row r="145" spans="1:105" ht="12" customHeight="1" x14ac:dyDescent="0.25">
      <c r="A145" s="97" t="s">
        <v>53</v>
      </c>
      <c r="B145" s="98">
        <v>2.7662404211128537</v>
      </c>
      <c r="C145" s="98">
        <v>2.6816227147841181</v>
      </c>
      <c r="D145" s="98">
        <v>2.7739855066067021</v>
      </c>
      <c r="E145" s="98">
        <v>2.6391537392691582</v>
      </c>
      <c r="F145" s="98">
        <v>2.8700363021705715</v>
      </c>
      <c r="G145" s="98">
        <v>2.9188667012776408</v>
      </c>
      <c r="H145" s="98">
        <v>2.9479376872788317</v>
      </c>
      <c r="I145" s="98">
        <v>3.2950546308523889</v>
      </c>
      <c r="J145" s="98">
        <v>2.8101900741958579</v>
      </c>
      <c r="K145" s="98">
        <v>2.7125292841883435</v>
      </c>
      <c r="L145" s="98">
        <v>2.7430381237849968</v>
      </c>
      <c r="M145" s="98">
        <v>3.7687256245105165</v>
      </c>
      <c r="N145" s="98">
        <v>4.1999207711145781</v>
      </c>
      <c r="O145" s="98">
        <v>4.0392889857836529</v>
      </c>
      <c r="P145" s="98">
        <v>4.0075649858150948</v>
      </c>
      <c r="Q145" s="98">
        <v>3.981882994018386</v>
      </c>
      <c r="R145" s="98">
        <v>3.4639414121511596</v>
      </c>
      <c r="S145" s="98">
        <v>3.5366295103838543</v>
      </c>
      <c r="T145" s="98">
        <v>3.4147914326337303</v>
      </c>
      <c r="U145" s="98">
        <v>3.2092709154903658</v>
      </c>
      <c r="V145" s="98">
        <v>2.9798779938055961</v>
      </c>
      <c r="W145" s="98">
        <v>3.2564547676804496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23.931152470929128</v>
      </c>
      <c r="C146" s="122">
        <f t="shared" si="31"/>
        <v>32.336528567611737</v>
      </c>
      <c r="D146" s="122">
        <f t="shared" si="31"/>
        <v>27.239970995154124</v>
      </c>
      <c r="E146" s="122">
        <f t="shared" si="31"/>
        <v>36.199954429157074</v>
      </c>
      <c r="F146" s="122">
        <f t="shared" si="31"/>
        <v>20.362785322333256</v>
      </c>
      <c r="G146" s="122">
        <f t="shared" si="31"/>
        <v>23.03134052091956</v>
      </c>
      <c r="H146" s="122">
        <f t="shared" si="31"/>
        <v>31.554937539258809</v>
      </c>
      <c r="I146" s="122">
        <f t="shared" si="31"/>
        <v>52.221839646224929</v>
      </c>
      <c r="J146" s="122">
        <f t="shared" si="31"/>
        <v>58.426833171371463</v>
      </c>
      <c r="K146" s="122">
        <f t="shared" si="31"/>
        <v>43.148558457402785</v>
      </c>
      <c r="L146" s="122">
        <f t="shared" si="31"/>
        <v>66.167718688455111</v>
      </c>
      <c r="M146" s="122">
        <f t="shared" si="31"/>
        <v>74.547840452001878</v>
      </c>
      <c r="N146" s="122">
        <f t="shared" si="31"/>
        <v>151.34764715196263</v>
      </c>
      <c r="O146" s="122">
        <f t="shared" si="31"/>
        <v>102.78172931496066</v>
      </c>
      <c r="P146" s="122">
        <f t="shared" si="31"/>
        <v>82.670267399061885</v>
      </c>
      <c r="Q146" s="122">
        <f t="shared" si="31"/>
        <v>104.51177849042507</v>
      </c>
      <c r="R146" s="122">
        <f t="shared" si="31"/>
        <v>130.67141004946436</v>
      </c>
      <c r="S146" s="122">
        <f t="shared" si="31"/>
        <v>145.78706355268389</v>
      </c>
      <c r="T146" s="122">
        <f t="shared" si="31"/>
        <v>107.14426700643902</v>
      </c>
      <c r="U146" s="122">
        <f t="shared" si="31"/>
        <v>152.28336166050445</v>
      </c>
      <c r="V146" s="122">
        <f t="shared" si="31"/>
        <v>126.62901319562086</v>
      </c>
      <c r="W146" s="122">
        <f t="shared" si="31"/>
        <v>114.94314576084697</v>
      </c>
      <c r="DA146" s="130" t="s">
        <v>1817</v>
      </c>
    </row>
    <row r="147" spans="1:105" ht="12" customHeight="1" x14ac:dyDescent="0.25">
      <c r="A147" s="97" t="s">
        <v>53</v>
      </c>
      <c r="B147" s="98">
        <v>23.931152470929128</v>
      </c>
      <c r="C147" s="98">
        <v>32.336528567611737</v>
      </c>
      <c r="D147" s="98">
        <v>27.239970995154124</v>
      </c>
      <c r="E147" s="98">
        <v>36.199954429157074</v>
      </c>
      <c r="F147" s="98">
        <v>20.362785322333256</v>
      </c>
      <c r="G147" s="98">
        <v>23.03134052091956</v>
      </c>
      <c r="H147" s="98">
        <v>31.554937539258809</v>
      </c>
      <c r="I147" s="98">
        <v>52.221839646224929</v>
      </c>
      <c r="J147" s="98">
        <v>58.426833171371463</v>
      </c>
      <c r="K147" s="98">
        <v>43.148558457402785</v>
      </c>
      <c r="L147" s="98">
        <v>66.167718688455111</v>
      </c>
      <c r="M147" s="98">
        <v>74.547840452001878</v>
      </c>
      <c r="N147" s="98">
        <v>151.34764715196263</v>
      </c>
      <c r="O147" s="98">
        <v>102.78172931496066</v>
      </c>
      <c r="P147" s="98">
        <v>82.670267399061885</v>
      </c>
      <c r="Q147" s="98">
        <v>104.51177849042507</v>
      </c>
      <c r="R147" s="98">
        <v>130.67141004946436</v>
      </c>
      <c r="S147" s="98">
        <v>145.78706355268389</v>
      </c>
      <c r="T147" s="98">
        <v>107.14426700643902</v>
      </c>
      <c r="U147" s="98">
        <v>152.28336166050445</v>
      </c>
      <c r="V147" s="98">
        <v>126.62901319562086</v>
      </c>
      <c r="W147" s="98">
        <v>114.94314576084697</v>
      </c>
      <c r="DA147" s="63" t="s">
        <v>1818</v>
      </c>
    </row>
    <row r="148" spans="1:105" ht="12" customHeight="1" x14ac:dyDescent="0.25">
      <c r="A148" s="121" t="s">
        <v>55</v>
      </c>
      <c r="B148" s="122">
        <v>72.251378176759886</v>
      </c>
      <c r="C148" s="122">
        <v>69.129644712162474</v>
      </c>
      <c r="D148" s="122">
        <v>66.57466279475257</v>
      </c>
      <c r="E148" s="122">
        <v>62.316757465643178</v>
      </c>
      <c r="F148" s="122">
        <v>63.629220573876687</v>
      </c>
      <c r="G148" s="122">
        <v>62.616035210512166</v>
      </c>
      <c r="H148" s="122">
        <v>67.490887849824759</v>
      </c>
      <c r="I148" s="122">
        <v>71.92333989504948</v>
      </c>
      <c r="J148" s="122">
        <v>77.316939221675398</v>
      </c>
      <c r="K148" s="122">
        <v>85.641614762427523</v>
      </c>
      <c r="L148" s="122">
        <v>91.208670884688345</v>
      </c>
      <c r="M148" s="122">
        <v>105.54964649598102</v>
      </c>
      <c r="N148" s="122">
        <v>114.13192820574628</v>
      </c>
      <c r="O148" s="122">
        <v>121.93913803258421</v>
      </c>
      <c r="P148" s="122">
        <v>123.10172032881793</v>
      </c>
      <c r="Q148" s="122">
        <v>125.35018433606771</v>
      </c>
      <c r="R148" s="122">
        <v>133.39789573835498</v>
      </c>
      <c r="S148" s="122">
        <v>135.36150743302079</v>
      </c>
      <c r="T148" s="122">
        <v>131.96782199285991</v>
      </c>
      <c r="U148" s="122">
        <v>129.06125652893891</v>
      </c>
      <c r="V148" s="122">
        <v>120.79769872616643</v>
      </c>
      <c r="W148" s="122">
        <v>129.3822684483691</v>
      </c>
      <c r="DA148" s="130" t="s">
        <v>1819</v>
      </c>
    </row>
    <row r="149" spans="1:105" ht="12" customHeight="1" x14ac:dyDescent="0.25">
      <c r="A149" s="97" t="s">
        <v>132</v>
      </c>
      <c r="B149" s="98">
        <v>0.23778324894941119</v>
      </c>
      <c r="C149" s="98">
        <v>0.23786526399496272</v>
      </c>
      <c r="D149" s="98">
        <v>0.23820334080956165</v>
      </c>
      <c r="E149" s="98">
        <v>0.2208321908751614</v>
      </c>
      <c r="F149" s="98">
        <v>0.24516589569025049</v>
      </c>
      <c r="G149" s="98">
        <v>0.24658268411798862</v>
      </c>
      <c r="H149" s="98">
        <v>0.27470155524422701</v>
      </c>
      <c r="I149" s="98">
        <v>0.35965209133746545</v>
      </c>
      <c r="J149" s="98">
        <v>0.35691061997585288</v>
      </c>
      <c r="K149" s="98">
        <v>0.40076986888023841</v>
      </c>
      <c r="L149" s="98">
        <v>0.46867126951264765</v>
      </c>
      <c r="M149" s="98">
        <v>0.51757186006189515</v>
      </c>
      <c r="N149" s="98">
        <v>0.78498205508964503</v>
      </c>
      <c r="O149" s="98">
        <v>1.1498430252845013</v>
      </c>
      <c r="P149" s="98">
        <v>1.1247962667245968</v>
      </c>
      <c r="Q149" s="98">
        <v>1.8272922592624257</v>
      </c>
      <c r="R149" s="98">
        <v>2.9935331314340017</v>
      </c>
      <c r="S149" s="98">
        <v>4.3659741762933155</v>
      </c>
      <c r="T149" s="98">
        <v>4.5613091084923125</v>
      </c>
      <c r="U149" s="98">
        <v>6.46771948816885</v>
      </c>
      <c r="V149" s="98">
        <v>7.6034317733145738</v>
      </c>
      <c r="W149" s="98">
        <v>8.2944661693786657</v>
      </c>
      <c r="DA149" s="63" t="s">
        <v>1820</v>
      </c>
    </row>
    <row r="150" spans="1:105" ht="12" customHeight="1" x14ac:dyDescent="0.25">
      <c r="A150" s="97" t="s">
        <v>131</v>
      </c>
      <c r="B150" s="98">
        <v>3.2120814116993637E-3</v>
      </c>
      <c r="C150" s="98">
        <v>3.3051203500107044E-3</v>
      </c>
      <c r="D150" s="98">
        <v>3.1088575455836169E-3</v>
      </c>
      <c r="E150" s="98">
        <v>2.8418970628856085E-3</v>
      </c>
      <c r="F150" s="98">
        <v>2.9722984877932784E-3</v>
      </c>
      <c r="G150" s="98">
        <v>2.7847016118011407E-3</v>
      </c>
      <c r="H150" s="98">
        <v>3.1805577481563013E-3</v>
      </c>
      <c r="I150" s="98">
        <v>5.8058335525805749E-3</v>
      </c>
      <c r="J150" s="98">
        <v>5.5489274241027429E-3</v>
      </c>
      <c r="K150" s="98">
        <v>5.9691398291871374E-3</v>
      </c>
      <c r="L150" s="98">
        <v>7.5977475198533775E-3</v>
      </c>
      <c r="M150" s="98">
        <v>7.1266425302976399E-3</v>
      </c>
      <c r="N150" s="98">
        <v>1.3849588726116193E-2</v>
      </c>
      <c r="O150" s="98">
        <v>2.0128612938161549E-2</v>
      </c>
      <c r="P150" s="98">
        <v>1.5220973103823901E-2</v>
      </c>
      <c r="Q150" s="98">
        <v>2.7318720816661007E-2</v>
      </c>
      <c r="R150" s="98">
        <v>4.949741517737153E-2</v>
      </c>
      <c r="S150" s="98">
        <v>8.2040338159481488E-2</v>
      </c>
      <c r="T150" s="98">
        <v>8.2667313594644076E-2</v>
      </c>
      <c r="U150" s="98">
        <v>0.14051297398628379</v>
      </c>
      <c r="V150" s="98">
        <v>0.17019514686833032</v>
      </c>
      <c r="W150" s="98">
        <v>0.1693879084213204</v>
      </c>
      <c r="DA150" s="63" t="s">
        <v>1821</v>
      </c>
    </row>
    <row r="151" spans="1:105" ht="12" customHeight="1" x14ac:dyDescent="0.25">
      <c r="A151" s="100" t="s">
        <v>204</v>
      </c>
      <c r="B151" s="101">
        <v>6.362394337456513E-4</v>
      </c>
      <c r="C151" s="101">
        <v>6.4968883312201055E-4</v>
      </c>
      <c r="D151" s="101">
        <v>6.2474882822380643E-4</v>
      </c>
      <c r="E151" s="101">
        <v>5.4789985477430648E-4</v>
      </c>
      <c r="F151" s="101">
        <v>5.8822186163019036E-4</v>
      </c>
      <c r="G151" s="101">
        <v>6.2311766019464761E-4</v>
      </c>
      <c r="H151" s="101">
        <v>6.3736684432624097E-4</v>
      </c>
      <c r="I151" s="101">
        <v>1.2230485707001122E-3</v>
      </c>
      <c r="J151" s="101">
        <v>1.1066638253621087E-3</v>
      </c>
      <c r="K151" s="101">
        <v>1.1869783795594568E-3</v>
      </c>
      <c r="L151" s="101">
        <v>1.5341818224841913E-3</v>
      </c>
      <c r="M151" s="101">
        <v>1.3541631647740273E-3</v>
      </c>
      <c r="N151" s="101">
        <v>2.3015939451909574E-3</v>
      </c>
      <c r="O151" s="101">
        <v>3.7203830973236295E-3</v>
      </c>
      <c r="P151" s="101">
        <v>2.4386248160643835E-3</v>
      </c>
      <c r="Q151" s="101">
        <v>4.4730707155396284E-3</v>
      </c>
      <c r="R151" s="101">
        <v>9.8460089364209441E-3</v>
      </c>
      <c r="S151" s="101">
        <v>1.714572977922774E-2</v>
      </c>
      <c r="T151" s="101">
        <v>1.6120918653469842E-2</v>
      </c>
      <c r="U151" s="101">
        <v>2.7548269517914229E-2</v>
      </c>
      <c r="V151" s="101">
        <v>3.2772119351521085E-2</v>
      </c>
      <c r="W151" s="101">
        <v>3.3389741268416068E-2</v>
      </c>
      <c r="DA151" s="131" t="s">
        <v>1822</v>
      </c>
    </row>
    <row r="152" spans="1:105" ht="12" customHeight="1" x14ac:dyDescent="0.25">
      <c r="A152" s="103" t="s">
        <v>52</v>
      </c>
      <c r="B152" s="104">
        <v>2.5758419779537125E-3</v>
      </c>
      <c r="C152" s="104">
        <v>2.6554315168886939E-3</v>
      </c>
      <c r="D152" s="104">
        <v>2.4841087173598105E-3</v>
      </c>
      <c r="E152" s="104">
        <v>2.2939972081113019E-3</v>
      </c>
      <c r="F152" s="104">
        <v>2.3840766261630881E-3</v>
      </c>
      <c r="G152" s="104">
        <v>2.1615839516064932E-3</v>
      </c>
      <c r="H152" s="104">
        <v>2.5431909038300606E-3</v>
      </c>
      <c r="I152" s="104">
        <v>4.5827849818804627E-3</v>
      </c>
      <c r="J152" s="104">
        <v>4.4422635987406344E-3</v>
      </c>
      <c r="K152" s="104">
        <v>4.7821614496276806E-3</v>
      </c>
      <c r="L152" s="104">
        <v>6.0635656973691866E-3</v>
      </c>
      <c r="M152" s="104">
        <v>5.7724793655236127E-3</v>
      </c>
      <c r="N152" s="104">
        <v>1.1547994780925235E-2</v>
      </c>
      <c r="O152" s="104">
        <v>1.640822984083792E-2</v>
      </c>
      <c r="P152" s="104">
        <v>1.2782348287759518E-2</v>
      </c>
      <c r="Q152" s="104">
        <v>2.2845650101121381E-2</v>
      </c>
      <c r="R152" s="104">
        <v>3.9651406240950586E-2</v>
      </c>
      <c r="S152" s="104">
        <v>6.4894608380253752E-2</v>
      </c>
      <c r="T152" s="104">
        <v>6.6546394941174231E-2</v>
      </c>
      <c r="U152" s="104">
        <v>0.11296470446836955</v>
      </c>
      <c r="V152" s="104">
        <v>0.13742302751680924</v>
      </c>
      <c r="W152" s="104">
        <v>0.13599816715290433</v>
      </c>
      <c r="DA152" s="132" t="s">
        <v>1823</v>
      </c>
    </row>
    <row r="153" spans="1:105" ht="12" customHeight="1" x14ac:dyDescent="0.25">
      <c r="A153" s="106" t="s">
        <v>124</v>
      </c>
      <c r="B153" s="101">
        <v>0.49961560587055315</v>
      </c>
      <c r="C153" s="101">
        <v>0.50545976760713429</v>
      </c>
      <c r="D153" s="101">
        <v>0.52561948859924668</v>
      </c>
      <c r="E153" s="101">
        <v>0.52692007120521545</v>
      </c>
      <c r="F153" s="101">
        <v>0.53027569781792805</v>
      </c>
      <c r="G153" s="101">
        <v>0.5097613539303093</v>
      </c>
      <c r="H153" s="101">
        <v>0.48818403306337699</v>
      </c>
      <c r="I153" s="101">
        <v>0.42468083801947737</v>
      </c>
      <c r="J153" s="101">
        <v>0.41185993651556912</v>
      </c>
      <c r="K153" s="101">
        <v>0.39542019475989398</v>
      </c>
      <c r="L153" s="101">
        <v>0.36319041164425869</v>
      </c>
      <c r="M153" s="101">
        <v>0.32488213907498809</v>
      </c>
      <c r="N153" s="101">
        <v>0.31187598091095875</v>
      </c>
      <c r="O153" s="101">
        <v>0.53519878878773064</v>
      </c>
      <c r="P153" s="101">
        <v>0.55954325244662073</v>
      </c>
      <c r="Q153" s="101">
        <v>0.54497839220969124</v>
      </c>
      <c r="R153" s="101">
        <v>0.53450984686992897</v>
      </c>
      <c r="S153" s="101">
        <v>0.57718477504797738</v>
      </c>
      <c r="T153" s="101">
        <v>0.61343378106705626</v>
      </c>
      <c r="U153" s="101">
        <v>0.66296379171604325</v>
      </c>
      <c r="V153" s="101">
        <v>0.6884552007970085</v>
      </c>
      <c r="W153" s="101">
        <v>0.70105641148200515</v>
      </c>
      <c r="DA153" s="131" t="s">
        <v>1824</v>
      </c>
    </row>
    <row r="154" spans="1:105" ht="12" customHeight="1" x14ac:dyDescent="0.25">
      <c r="A154" s="107" t="s">
        <v>123</v>
      </c>
      <c r="B154" s="104">
        <v>6.6168409747998386E-3</v>
      </c>
      <c r="C154" s="104">
        <v>6.7687796725233104E-3</v>
      </c>
      <c r="D154" s="104">
        <v>7.0106178282650974E-3</v>
      </c>
      <c r="E154" s="104">
        <v>7.2437279485881283E-3</v>
      </c>
      <c r="F154" s="104">
        <v>6.7331238409880801E-3</v>
      </c>
      <c r="G154" s="104">
        <v>6.1814937462611975E-3</v>
      </c>
      <c r="H154" s="104">
        <v>6.1711817635116293E-3</v>
      </c>
      <c r="I154" s="104">
        <v>5.830034650260647E-3</v>
      </c>
      <c r="J154" s="104">
        <v>6.6422477792976217E-3</v>
      </c>
      <c r="K154" s="104">
        <v>6.2342259003087507E-3</v>
      </c>
      <c r="L154" s="104">
        <v>5.7148410675583773E-3</v>
      </c>
      <c r="M154" s="104">
        <v>4.1913166668182261E-3</v>
      </c>
      <c r="N154" s="104">
        <v>4.0660393837638475E-3</v>
      </c>
      <c r="O154" s="104">
        <v>9.9099373899536949E-3</v>
      </c>
      <c r="P154" s="104">
        <v>1.0237052552541752E-2</v>
      </c>
      <c r="Q154" s="104">
        <v>9.9805951054815316E-3</v>
      </c>
      <c r="R154" s="104">
        <v>9.4538822134871293E-3</v>
      </c>
      <c r="S154" s="104">
        <v>1.0828185915867924E-2</v>
      </c>
      <c r="T154" s="104">
        <v>1.3271005745635936E-2</v>
      </c>
      <c r="U154" s="104">
        <v>1.5253881259491521E-2</v>
      </c>
      <c r="V154" s="104">
        <v>1.6593508344604737E-2</v>
      </c>
      <c r="W154" s="104">
        <v>1.544915230181039E-2</v>
      </c>
      <c r="DA154" s="132" t="s">
        <v>1825</v>
      </c>
    </row>
    <row r="155" spans="1:105" ht="12" customHeight="1" x14ac:dyDescent="0.25">
      <c r="A155" s="108" t="s">
        <v>50</v>
      </c>
      <c r="B155" s="98">
        <v>1.3064778476911169E-3</v>
      </c>
      <c r="C155" s="98">
        <v>1.3252905880633808E-3</v>
      </c>
      <c r="D155" s="98">
        <v>1.4119216663263945E-3</v>
      </c>
      <c r="E155" s="98">
        <v>1.4170900082120263E-3</v>
      </c>
      <c r="F155" s="98">
        <v>1.343018144947991E-3</v>
      </c>
      <c r="G155" s="98">
        <v>1.402177745810193E-3</v>
      </c>
      <c r="H155" s="98">
        <v>1.2571408622944976E-3</v>
      </c>
      <c r="I155" s="98">
        <v>1.1892455439671723E-3</v>
      </c>
      <c r="J155" s="98">
        <v>1.3319809895223213E-3</v>
      </c>
      <c r="K155" s="98">
        <v>1.2547890373256335E-3</v>
      </c>
      <c r="L155" s="98">
        <v>1.1438612991489308E-3</v>
      </c>
      <c r="M155" s="98">
        <v>6.5299488787906622E-4</v>
      </c>
      <c r="N155" s="98">
        <v>4.0659177785501563E-5</v>
      </c>
      <c r="O155" s="98">
        <v>1.8404497402973075E-3</v>
      </c>
      <c r="P155" s="98">
        <v>1.8477191046188011E-3</v>
      </c>
      <c r="Q155" s="98">
        <v>1.6863123603267378E-3</v>
      </c>
      <c r="R155" s="98">
        <v>1.8576229607039057E-3</v>
      </c>
      <c r="S155" s="98">
        <v>2.1905399507012335E-3</v>
      </c>
      <c r="T155" s="98">
        <v>2.6225751965013081E-3</v>
      </c>
      <c r="U155" s="98">
        <v>2.9097886072974432E-3</v>
      </c>
      <c r="V155" s="98">
        <v>3.13177309679758E-3</v>
      </c>
      <c r="W155" s="98">
        <v>2.9860753807341724E-3</v>
      </c>
      <c r="DA155" s="63" t="s">
        <v>1826</v>
      </c>
    </row>
    <row r="156" spans="1:105" ht="12" customHeight="1" x14ac:dyDescent="0.25">
      <c r="A156" s="108" t="s">
        <v>52</v>
      </c>
      <c r="B156" s="98">
        <v>5.3103631271087214E-3</v>
      </c>
      <c r="C156" s="98">
        <v>5.4434890844599296E-3</v>
      </c>
      <c r="D156" s="98">
        <v>5.5986961619387031E-3</v>
      </c>
      <c r="E156" s="98">
        <v>5.8266379403761025E-3</v>
      </c>
      <c r="F156" s="98">
        <v>5.3901056960400894E-3</v>
      </c>
      <c r="G156" s="98">
        <v>4.7793160004510043E-3</v>
      </c>
      <c r="H156" s="98">
        <v>4.9140409012171319E-3</v>
      </c>
      <c r="I156" s="98">
        <v>4.6407891062934751E-3</v>
      </c>
      <c r="J156" s="98">
        <v>5.3102667897753E-3</v>
      </c>
      <c r="K156" s="98">
        <v>4.9794368629831167E-3</v>
      </c>
      <c r="L156" s="98">
        <v>4.5709797684094465E-3</v>
      </c>
      <c r="M156" s="98">
        <v>3.5383217789391602E-3</v>
      </c>
      <c r="N156" s="98">
        <v>4.0253802059783458E-3</v>
      </c>
      <c r="O156" s="98">
        <v>8.0694876496563879E-3</v>
      </c>
      <c r="P156" s="98">
        <v>8.389333447922951E-3</v>
      </c>
      <c r="Q156" s="98">
        <v>8.2942827451547938E-3</v>
      </c>
      <c r="R156" s="98">
        <v>7.5962592527832233E-3</v>
      </c>
      <c r="S156" s="98">
        <v>8.6376459651666907E-3</v>
      </c>
      <c r="T156" s="98">
        <v>1.0648430549134627E-2</v>
      </c>
      <c r="U156" s="98">
        <v>1.2344092652194077E-2</v>
      </c>
      <c r="V156" s="98">
        <v>1.3461735247807156E-2</v>
      </c>
      <c r="W156" s="98">
        <v>1.2463076921076217E-2</v>
      </c>
      <c r="DA156" s="63" t="s">
        <v>1827</v>
      </c>
    </row>
    <row r="157" spans="1:105" ht="12" customHeight="1" x14ac:dyDescent="0.25">
      <c r="A157" s="106" t="s">
        <v>122</v>
      </c>
      <c r="B157" s="101">
        <v>25.428416102021604</v>
      </c>
      <c r="C157" s="101">
        <v>23.94242273002634</v>
      </c>
      <c r="D157" s="101">
        <v>23.533819486880727</v>
      </c>
      <c r="E157" s="101">
        <v>21.748592501844115</v>
      </c>
      <c r="F157" s="101">
        <v>23.434241947843919</v>
      </c>
      <c r="G157" s="101">
        <v>23.250748713191506</v>
      </c>
      <c r="H157" s="101">
        <v>24.673628303951311</v>
      </c>
      <c r="I157" s="101">
        <v>22.130554145190434</v>
      </c>
      <c r="J157" s="101">
        <v>21.340339202549089</v>
      </c>
      <c r="K157" s="101">
        <v>23.547821531671023</v>
      </c>
      <c r="L157" s="101">
        <v>24.369855173143275</v>
      </c>
      <c r="M157" s="101">
        <v>30.124012583938807</v>
      </c>
      <c r="N157" s="101">
        <v>33.592050149602194</v>
      </c>
      <c r="O157" s="101">
        <v>37.131802180842286</v>
      </c>
      <c r="P157" s="101">
        <v>38.008207714191045</v>
      </c>
      <c r="Q157" s="101">
        <v>36.692081057217379</v>
      </c>
      <c r="R157" s="101">
        <v>37.067917508513872</v>
      </c>
      <c r="S157" s="101">
        <v>35.05266467299964</v>
      </c>
      <c r="T157" s="101">
        <v>29.303976619902311</v>
      </c>
      <c r="U157" s="101">
        <v>26.460779105199865</v>
      </c>
      <c r="V157" s="101">
        <v>22.861631278948565</v>
      </c>
      <c r="W157" s="101">
        <v>27.070206862807279</v>
      </c>
      <c r="DA157" s="131" t="s">
        <v>1828</v>
      </c>
    </row>
    <row r="158" spans="1:105" ht="12" customHeight="1" x14ac:dyDescent="0.25">
      <c r="A158" s="107" t="s">
        <v>121</v>
      </c>
      <c r="B158" s="104">
        <v>46.075734297531817</v>
      </c>
      <c r="C158" s="104">
        <v>44.433823050511506</v>
      </c>
      <c r="D158" s="104">
        <v>42.266901003089181</v>
      </c>
      <c r="E158" s="104">
        <v>39.81032707670721</v>
      </c>
      <c r="F158" s="104">
        <v>39.409831610195809</v>
      </c>
      <c r="G158" s="104">
        <v>38.5999762639143</v>
      </c>
      <c r="H158" s="104">
        <v>42.045022218054172</v>
      </c>
      <c r="I158" s="104">
        <v>48.996816952299262</v>
      </c>
      <c r="J158" s="104">
        <v>55.195638287431478</v>
      </c>
      <c r="K158" s="104">
        <v>61.285399801386873</v>
      </c>
      <c r="L158" s="104">
        <v>65.993641441800747</v>
      </c>
      <c r="M158" s="104">
        <v>74.571861953708222</v>
      </c>
      <c r="N158" s="104">
        <v>79.425104392033589</v>
      </c>
      <c r="O158" s="104">
        <v>83.092255487341575</v>
      </c>
      <c r="P158" s="104">
        <v>83.383715069799308</v>
      </c>
      <c r="Q158" s="104">
        <v>86.248533311456072</v>
      </c>
      <c r="R158" s="104">
        <v>92.742983954146297</v>
      </c>
      <c r="S158" s="104">
        <v>95.272815284604491</v>
      </c>
      <c r="T158" s="104">
        <v>97.393164164057964</v>
      </c>
      <c r="U158" s="104">
        <v>95.314027288608372</v>
      </c>
      <c r="V158" s="104">
        <v>89.457391817893352</v>
      </c>
      <c r="W158" s="104">
        <v>93.131701943978015</v>
      </c>
      <c r="DA158" s="132" t="s">
        <v>1829</v>
      </c>
    </row>
    <row r="159" spans="1:105" ht="12" customHeight="1" x14ac:dyDescent="0.25">
      <c r="A159" s="108" t="s">
        <v>53</v>
      </c>
      <c r="B159" s="98">
        <v>9.1070469323173526</v>
      </c>
      <c r="C159" s="98">
        <v>8.7051438849604459</v>
      </c>
      <c r="D159" s="98">
        <v>8.4920605589770517</v>
      </c>
      <c r="E159" s="98">
        <v>7.7365829864473303</v>
      </c>
      <c r="F159" s="98">
        <v>7.8297521872397988</v>
      </c>
      <c r="G159" s="98">
        <v>8.6993886179112749</v>
      </c>
      <c r="H159" s="98">
        <v>8.5353973584929843</v>
      </c>
      <c r="I159" s="98">
        <v>10.074166894915962</v>
      </c>
      <c r="J159" s="98">
        <v>11.1485016657267</v>
      </c>
      <c r="K159" s="98">
        <v>12.48880005099322</v>
      </c>
      <c r="L159" s="98">
        <v>13.54745234478218</v>
      </c>
      <c r="M159" s="98">
        <v>14.97359601171935</v>
      </c>
      <c r="N159" s="98">
        <v>13.289054519896551</v>
      </c>
      <c r="O159" s="98">
        <v>15.174969671109904</v>
      </c>
      <c r="P159" s="98">
        <v>14.943039537568872</v>
      </c>
      <c r="Q159" s="98">
        <v>14.771948272670654</v>
      </c>
      <c r="R159" s="98">
        <v>18.588390867918886</v>
      </c>
      <c r="S159" s="98">
        <v>19.673608994993607</v>
      </c>
      <c r="T159" s="98">
        <v>19.583401582903811</v>
      </c>
      <c r="U159" s="98">
        <v>18.488079661815966</v>
      </c>
      <c r="V159" s="98">
        <v>17.099324342384897</v>
      </c>
      <c r="W159" s="98">
        <v>18.319320315114481</v>
      </c>
      <c r="DA159" s="63" t="s">
        <v>1830</v>
      </c>
    </row>
    <row r="160" spans="1:105" ht="12" customHeight="1" x14ac:dyDescent="0.25">
      <c r="A160" s="108" t="s">
        <v>52</v>
      </c>
      <c r="B160" s="98">
        <v>36.968687365214464</v>
      </c>
      <c r="C160" s="98">
        <v>35.728679165551064</v>
      </c>
      <c r="D160" s="98">
        <v>33.774840444112129</v>
      </c>
      <c r="E160" s="98">
        <v>32.073744090259879</v>
      </c>
      <c r="F160" s="98">
        <v>31.580079422956011</v>
      </c>
      <c r="G160" s="98">
        <v>29.900587646003022</v>
      </c>
      <c r="H160" s="98">
        <v>33.509624859561185</v>
      </c>
      <c r="I160" s="98">
        <v>38.922650057383301</v>
      </c>
      <c r="J160" s="98">
        <v>44.04713662170478</v>
      </c>
      <c r="K160" s="98">
        <v>48.796599750393653</v>
      </c>
      <c r="L160" s="98">
        <v>52.446189097018575</v>
      </c>
      <c r="M160" s="98">
        <v>59.598265941988878</v>
      </c>
      <c r="N160" s="98">
        <v>66.136049872137036</v>
      </c>
      <c r="O160" s="98">
        <v>67.917285816231669</v>
      </c>
      <c r="P160" s="98">
        <v>68.440675532230443</v>
      </c>
      <c r="Q160" s="98">
        <v>71.476585038785416</v>
      </c>
      <c r="R160" s="98">
        <v>74.154593086227408</v>
      </c>
      <c r="S160" s="98">
        <v>75.599206289610876</v>
      </c>
      <c r="T160" s="98">
        <v>77.80976258115416</v>
      </c>
      <c r="U160" s="98">
        <v>76.825947626792413</v>
      </c>
      <c r="V160" s="98">
        <v>72.358067475508463</v>
      </c>
      <c r="W160" s="98">
        <v>74.812381628863534</v>
      </c>
      <c r="DA160" s="63" t="s">
        <v>1831</v>
      </c>
    </row>
    <row r="161" spans="1:105" ht="12" customHeight="1" x14ac:dyDescent="0.25">
      <c r="A161" s="121" t="s">
        <v>54</v>
      </c>
      <c r="B161" s="122">
        <v>33.586296893432078</v>
      </c>
      <c r="C161" s="122">
        <v>31.72448110536812</v>
      </c>
      <c r="D161" s="122">
        <v>33.481842433976709</v>
      </c>
      <c r="E161" s="122">
        <v>30.259233335235848</v>
      </c>
      <c r="F161" s="122">
        <v>32.212440424479034</v>
      </c>
      <c r="G161" s="122">
        <v>31.962979028572015</v>
      </c>
      <c r="H161" s="122">
        <v>34.302490377163593</v>
      </c>
      <c r="I161" s="122">
        <v>35.982254634340947</v>
      </c>
      <c r="J161" s="122">
        <v>35.321652645943388</v>
      </c>
      <c r="K161" s="122">
        <v>37.94416602332965</v>
      </c>
      <c r="L161" s="122">
        <v>39.932281029362798</v>
      </c>
      <c r="M161" s="122">
        <v>43.329958687667911</v>
      </c>
      <c r="N161" s="122">
        <v>49.320245662184362</v>
      </c>
      <c r="O161" s="122">
        <v>56.013769111433248</v>
      </c>
      <c r="P161" s="122">
        <v>56.339748786713628</v>
      </c>
      <c r="Q161" s="122">
        <v>56.260916664525524</v>
      </c>
      <c r="R161" s="122">
        <v>59.749927530600218</v>
      </c>
      <c r="S161" s="122">
        <v>60.148654931271807</v>
      </c>
      <c r="T161" s="122">
        <v>61.422142960679686</v>
      </c>
      <c r="U161" s="122">
        <v>62.209533525493903</v>
      </c>
      <c r="V161" s="122">
        <v>65.778681601782964</v>
      </c>
      <c r="W161" s="122">
        <v>64.417153720407924</v>
      </c>
      <c r="DA161" s="130" t="s">
        <v>1832</v>
      </c>
    </row>
    <row r="162" spans="1:105" ht="12" customHeight="1" x14ac:dyDescent="0.25">
      <c r="A162" s="97" t="s">
        <v>207</v>
      </c>
      <c r="B162" s="98">
        <v>6.045805947548943</v>
      </c>
      <c r="C162" s="98">
        <v>5.6968102520156423</v>
      </c>
      <c r="D162" s="98">
        <v>5.8233542344565956</v>
      </c>
      <c r="E162" s="98">
        <v>5.0514079927039592</v>
      </c>
      <c r="F162" s="98">
        <v>5.3184658450465117</v>
      </c>
      <c r="G162" s="98">
        <v>5.1202799973405195</v>
      </c>
      <c r="H162" s="98">
        <v>5.4439066460566741</v>
      </c>
      <c r="I162" s="98">
        <v>6.7089415776070451</v>
      </c>
      <c r="J162" s="98">
        <v>5.8167552839224639</v>
      </c>
      <c r="K162" s="98">
        <v>5.8515128123233202</v>
      </c>
      <c r="L162" s="98">
        <v>6.5520723808500616</v>
      </c>
      <c r="M162" s="98">
        <v>6.3767451643059569</v>
      </c>
      <c r="N162" s="98">
        <v>9.4900705007248938</v>
      </c>
      <c r="O162" s="98">
        <v>12.173250190775653</v>
      </c>
      <c r="P162" s="98">
        <v>13.140676000625907</v>
      </c>
      <c r="Q162" s="98">
        <v>13.571732771974839</v>
      </c>
      <c r="R162" s="98">
        <v>14.216608607137934</v>
      </c>
      <c r="S162" s="98">
        <v>14.862100015104426</v>
      </c>
      <c r="T162" s="98">
        <v>15.232509343293673</v>
      </c>
      <c r="U162" s="98">
        <v>18.303036228797851</v>
      </c>
      <c r="V162" s="98">
        <v>22.00368263899745</v>
      </c>
      <c r="W162" s="98">
        <v>21.929949251692559</v>
      </c>
      <c r="DA162" s="63" t="s">
        <v>1833</v>
      </c>
    </row>
    <row r="163" spans="1:105" ht="12" customHeight="1" x14ac:dyDescent="0.25">
      <c r="A163" s="97" t="s">
        <v>50</v>
      </c>
      <c r="B163" s="98">
        <v>1.1942029736774336</v>
      </c>
      <c r="C163" s="98">
        <v>1.1252749371802009</v>
      </c>
      <c r="D163" s="98">
        <v>1.0623004290791611</v>
      </c>
      <c r="E163" s="98">
        <v>0.92119376411578113</v>
      </c>
      <c r="F163" s="98">
        <v>0.99257147103945464</v>
      </c>
      <c r="G163" s="98">
        <v>0.93446204416115153</v>
      </c>
      <c r="H163" s="98">
        <v>1.0190414005484767</v>
      </c>
      <c r="I163" s="98">
        <v>1.1908629948714178</v>
      </c>
      <c r="J163" s="98">
        <v>1.2588505040459292</v>
      </c>
      <c r="K163" s="98">
        <v>1.1709768408045185</v>
      </c>
      <c r="L163" s="98">
        <v>1.5985273941869549</v>
      </c>
      <c r="M163" s="98">
        <v>1.8510757366075941</v>
      </c>
      <c r="N163" s="98">
        <v>0.71535298957953597</v>
      </c>
      <c r="O163" s="98">
        <v>3.3070130045161141</v>
      </c>
      <c r="P163" s="98">
        <v>3.5589990675651197</v>
      </c>
      <c r="Q163" s="98">
        <v>3.5905494567238936</v>
      </c>
      <c r="R163" s="98">
        <v>3.7775528530494897</v>
      </c>
      <c r="S163" s="98">
        <v>4.5455277880468827</v>
      </c>
      <c r="T163" s="98">
        <v>7.3156223860136222</v>
      </c>
      <c r="U163" s="98">
        <v>8.3729767464120783</v>
      </c>
      <c r="V163" s="98">
        <v>9.0718561891774421</v>
      </c>
      <c r="W163" s="98">
        <v>9.316767188702773</v>
      </c>
      <c r="DA163" s="63" t="s">
        <v>1834</v>
      </c>
    </row>
    <row r="164" spans="1:105" ht="12" customHeight="1" x14ac:dyDescent="0.25">
      <c r="A164" s="109" t="s">
        <v>120</v>
      </c>
      <c r="B164" s="33">
        <v>26.346287972205698</v>
      </c>
      <c r="C164" s="33">
        <v>24.902395916172278</v>
      </c>
      <c r="D164" s="33">
        <v>26.596187770440952</v>
      </c>
      <c r="E164" s="33">
        <v>24.28663157841611</v>
      </c>
      <c r="F164" s="33">
        <v>25.901403108393065</v>
      </c>
      <c r="G164" s="33">
        <v>25.908236987070346</v>
      </c>
      <c r="H164" s="33">
        <v>27.839542330558444</v>
      </c>
      <c r="I164" s="33">
        <v>28.082450061862481</v>
      </c>
      <c r="J164" s="33">
        <v>28.246046857974996</v>
      </c>
      <c r="K164" s="33">
        <v>30.921676370201812</v>
      </c>
      <c r="L164" s="33">
        <v>31.781681254325779</v>
      </c>
      <c r="M164" s="33">
        <v>35.102137786754362</v>
      </c>
      <c r="N164" s="33">
        <v>39.114822171879936</v>
      </c>
      <c r="O164" s="33">
        <v>40.533505916141479</v>
      </c>
      <c r="P164" s="33">
        <v>39.640073718522601</v>
      </c>
      <c r="Q164" s="33">
        <v>39.098634435826796</v>
      </c>
      <c r="R164" s="33">
        <v>41.75576607041279</v>
      </c>
      <c r="S164" s="33">
        <v>40.7410271281205</v>
      </c>
      <c r="T164" s="33">
        <v>38.874011231372393</v>
      </c>
      <c r="U164" s="33">
        <v>35.533520550283974</v>
      </c>
      <c r="V164" s="33">
        <v>34.703142773608072</v>
      </c>
      <c r="W164" s="33">
        <v>33.170437280012592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0.48983093204415662</v>
      </c>
      <c r="C166" s="119">
        <f t="shared" si="32"/>
        <v>0.49917629229893257</v>
      </c>
      <c r="D166" s="119">
        <f t="shared" si="32"/>
        <v>0.49653486222108595</v>
      </c>
      <c r="E166" s="119">
        <f t="shared" si="32"/>
        <v>0.50480596863475058</v>
      </c>
      <c r="F166" s="119">
        <f t="shared" si="32"/>
        <v>0.49992382780153277</v>
      </c>
      <c r="G166" s="119">
        <f t="shared" si="32"/>
        <v>0.51347515186950643</v>
      </c>
      <c r="H166" s="119">
        <f t="shared" si="32"/>
        <v>0.53915730502049075</v>
      </c>
      <c r="I166" s="119">
        <f t="shared" si="32"/>
        <v>0.56727283761126079</v>
      </c>
      <c r="J166" s="119">
        <f t="shared" si="32"/>
        <v>0.60252301903732652</v>
      </c>
      <c r="K166" s="119">
        <f t="shared" si="32"/>
        <v>0.61553449188760612</v>
      </c>
      <c r="L166" s="119">
        <f t="shared" si="32"/>
        <v>0.65664761575000108</v>
      </c>
      <c r="M166" s="119">
        <f t="shared" si="32"/>
        <v>0.6665955586776463</v>
      </c>
      <c r="N166" s="119">
        <f t="shared" si="32"/>
        <v>0.72358531265852832</v>
      </c>
      <c r="O166" s="119">
        <f t="shared" si="32"/>
        <v>0.71897736021869996</v>
      </c>
      <c r="P166" s="119">
        <f t="shared" si="32"/>
        <v>0.70961958198550901</v>
      </c>
      <c r="Q166" s="119">
        <f t="shared" si="32"/>
        <v>0.72579485348299544</v>
      </c>
      <c r="R166" s="119">
        <f t="shared" ref="R166:V166" si="33">IF(R142=0,"",R142/R118)</f>
        <v>0.76309035665768499</v>
      </c>
      <c r="S166" s="119">
        <f t="shared" si="33"/>
        <v>0.77925997737729247</v>
      </c>
      <c r="T166" s="119">
        <f t="shared" si="33"/>
        <v>0.76042872637703085</v>
      </c>
      <c r="U166" s="119">
        <f t="shared" si="33"/>
        <v>0.80931343707258196</v>
      </c>
      <c r="V166" s="119">
        <f t="shared" si="33"/>
        <v>0.79964792927292128</v>
      </c>
      <c r="W166" s="119">
        <f t="shared" ref="W166" si="34">IF(W142=0,"",W142/W118)</f>
        <v>0.7912276520255398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0.41583325743203831</v>
      </c>
      <c r="C167" s="124">
        <f t="shared" si="35"/>
        <v>0.41999113388360954</v>
      </c>
      <c r="D167" s="124">
        <f t="shared" si="35"/>
        <v>0.42208011270168511</v>
      </c>
      <c r="E167" s="124">
        <f t="shared" si="35"/>
        <v>0.42510332577603466</v>
      </c>
      <c r="F167" s="124">
        <f t="shared" si="35"/>
        <v>0.43439123757842668</v>
      </c>
      <c r="G167" s="124">
        <f t="shared" si="35"/>
        <v>0.44780187143263356</v>
      </c>
      <c r="H167" s="124">
        <f t="shared" si="35"/>
        <v>0.46438834860973832</v>
      </c>
      <c r="I167" s="124">
        <f t="shared" si="35"/>
        <v>0.48356923752889042</v>
      </c>
      <c r="J167" s="124">
        <f t="shared" si="35"/>
        <v>0.49884260116584478</v>
      </c>
      <c r="K167" s="124">
        <f t="shared" si="35"/>
        <v>0.51760935107779671</v>
      </c>
      <c r="L167" s="124">
        <f t="shared" si="35"/>
        <v>0.54134801505537367</v>
      </c>
      <c r="M167" s="124">
        <f t="shared" si="35"/>
        <v>0.5688956975586027</v>
      </c>
      <c r="N167" s="124">
        <f t="shared" si="35"/>
        <v>0.59206176396476129</v>
      </c>
      <c r="O167" s="124">
        <f t="shared" si="35"/>
        <v>0.60837000116465922</v>
      </c>
      <c r="P167" s="124">
        <f t="shared" si="35"/>
        <v>0.61017127795127757</v>
      </c>
      <c r="Q167" s="124">
        <f t="shared" si="35"/>
        <v>0.61295318622597716</v>
      </c>
      <c r="R167" s="124">
        <f t="shared" ref="R167:V167" si="36">IF(R143=0,"",R143/R119)</f>
        <v>0.61711118324514913</v>
      </c>
      <c r="S167" s="124">
        <f t="shared" si="36"/>
        <v>0.62227076885717647</v>
      </c>
      <c r="T167" s="124">
        <f t="shared" si="36"/>
        <v>0.62789094878266527</v>
      </c>
      <c r="U167" s="124">
        <f t="shared" si="36"/>
        <v>0.63196431449894641</v>
      </c>
      <c r="V167" s="124">
        <f t="shared" si="36"/>
        <v>0.63564636015884557</v>
      </c>
      <c r="W167" s="124">
        <f t="shared" ref="W167" si="37">IF(W143=0,"",W143/W119)</f>
        <v>0.64614972098904122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0.41349418747711464</v>
      </c>
      <c r="C168" s="111">
        <f t="shared" si="38"/>
        <v>0.41774182614845679</v>
      </c>
      <c r="D168" s="111">
        <f t="shared" si="38"/>
        <v>0.41976102795326298</v>
      </c>
      <c r="E168" s="111">
        <f t="shared" si="38"/>
        <v>0.4229129929244238</v>
      </c>
      <c r="F168" s="111">
        <f t="shared" si="38"/>
        <v>0.43204612320410479</v>
      </c>
      <c r="G168" s="111">
        <f t="shared" si="38"/>
        <v>0.44547471157916974</v>
      </c>
      <c r="H168" s="111">
        <f t="shared" si="38"/>
        <v>0.46210672822114407</v>
      </c>
      <c r="I168" s="111">
        <f t="shared" si="38"/>
        <v>0.48142094304779248</v>
      </c>
      <c r="J168" s="111">
        <f t="shared" si="38"/>
        <v>0.49668629039933559</v>
      </c>
      <c r="K168" s="111">
        <f t="shared" si="38"/>
        <v>0.51535157227686901</v>
      </c>
      <c r="L168" s="111">
        <f t="shared" si="38"/>
        <v>0.53922787788133375</v>
      </c>
      <c r="M168" s="111">
        <f t="shared" si="38"/>
        <v>0.56680736733078252</v>
      </c>
      <c r="N168" s="111">
        <f t="shared" si="38"/>
        <v>0.59023214395183465</v>
      </c>
      <c r="O168" s="111">
        <f t="shared" si="38"/>
        <v>0.60638937670788895</v>
      </c>
      <c r="P168" s="111">
        <f t="shared" si="38"/>
        <v>0.60813658580278229</v>
      </c>
      <c r="Q168" s="111">
        <f t="shared" si="38"/>
        <v>0.61103625578660403</v>
      </c>
      <c r="R168" s="111">
        <f t="shared" ref="R168:V168" si="39">IF(R144=0,"",R144/R120)</f>
        <v>0.61521345558488505</v>
      </c>
      <c r="S168" s="111">
        <f t="shared" si="39"/>
        <v>0.62038974051850837</v>
      </c>
      <c r="T168" s="111">
        <f t="shared" si="39"/>
        <v>0.62602923294645696</v>
      </c>
      <c r="U168" s="111">
        <f t="shared" si="39"/>
        <v>0.63011742796841375</v>
      </c>
      <c r="V168" s="111">
        <f t="shared" si="39"/>
        <v>0.63381174405429308</v>
      </c>
      <c r="W168" s="111">
        <f t="shared" ref="W168" si="40">IF(W144=0,"",W144/W120)</f>
        <v>0.64434060732872733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1.7095301171197881</v>
      </c>
      <c r="C170" s="124">
        <f t="shared" si="44"/>
        <v>1.78944183231678</v>
      </c>
      <c r="D170" s="124">
        <f t="shared" si="44"/>
        <v>1.8648689319884233</v>
      </c>
      <c r="E170" s="124">
        <f t="shared" si="44"/>
        <v>1.9263013076891229</v>
      </c>
      <c r="F170" s="124">
        <f t="shared" si="44"/>
        <v>2.0084565413225208</v>
      </c>
      <c r="G170" s="124">
        <f t="shared" si="44"/>
        <v>2.1634993706297019</v>
      </c>
      <c r="H170" s="124">
        <f t="shared" si="44"/>
        <v>2.3645122725122376</v>
      </c>
      <c r="I170" s="124">
        <f t="shared" si="44"/>
        <v>2.4763976566477046</v>
      </c>
      <c r="J170" s="124">
        <f t="shared" si="44"/>
        <v>2.5353259236956451</v>
      </c>
      <c r="K170" s="124">
        <f t="shared" si="44"/>
        <v>2.6074341246952053</v>
      </c>
      <c r="L170" s="124">
        <f t="shared" si="44"/>
        <v>2.6771241239450316</v>
      </c>
      <c r="M170" s="124">
        <f t="shared" si="44"/>
        <v>2.7572586268913102</v>
      </c>
      <c r="N170" s="124">
        <f t="shared" si="44"/>
        <v>2.8575370083374203</v>
      </c>
      <c r="O170" s="124">
        <f t="shared" si="44"/>
        <v>2.9624272171391159</v>
      </c>
      <c r="P170" s="124">
        <f t="shared" si="44"/>
        <v>3.0376078656001679</v>
      </c>
      <c r="Q170" s="124">
        <f t="shared" si="44"/>
        <v>3.1008120124107323</v>
      </c>
      <c r="R170" s="124">
        <f t="shared" ref="R170:V170" si="45">IF(R146=0,"",R146/R122)</f>
        <v>3.1887474083695859</v>
      </c>
      <c r="S170" s="124">
        <f t="shared" si="45"/>
        <v>3.2913307816357902</v>
      </c>
      <c r="T170" s="124">
        <f t="shared" si="45"/>
        <v>3.3942443121966313</v>
      </c>
      <c r="U170" s="124">
        <f t="shared" si="45"/>
        <v>3.5021833530403068</v>
      </c>
      <c r="V170" s="124">
        <f t="shared" si="45"/>
        <v>3.6023595416473668</v>
      </c>
      <c r="W170" s="124">
        <f t="shared" ref="W170" si="46">IF(W146=0,"",W146/W122)</f>
        <v>3.679725058163605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1.7095301171197881</v>
      </c>
      <c r="C171" s="111">
        <f t="shared" si="47"/>
        <v>1.78944183231678</v>
      </c>
      <c r="D171" s="111">
        <f t="shared" si="47"/>
        <v>1.8648689319884233</v>
      </c>
      <c r="E171" s="111">
        <f t="shared" si="47"/>
        <v>1.9263013076891229</v>
      </c>
      <c r="F171" s="111">
        <f t="shared" si="47"/>
        <v>2.0084565413225208</v>
      </c>
      <c r="G171" s="111">
        <f t="shared" si="47"/>
        <v>2.1634993706297019</v>
      </c>
      <c r="H171" s="111">
        <f t="shared" si="47"/>
        <v>2.3645122725122376</v>
      </c>
      <c r="I171" s="111">
        <f t="shared" si="47"/>
        <v>2.4763976566477046</v>
      </c>
      <c r="J171" s="111">
        <f t="shared" si="47"/>
        <v>2.5353259236956451</v>
      </c>
      <c r="K171" s="111">
        <f t="shared" si="47"/>
        <v>2.6074341246952053</v>
      </c>
      <c r="L171" s="111">
        <f t="shared" si="47"/>
        <v>2.6771241239450316</v>
      </c>
      <c r="M171" s="111">
        <f t="shared" si="47"/>
        <v>2.7572586268913102</v>
      </c>
      <c r="N171" s="111">
        <f t="shared" si="47"/>
        <v>2.8575370083374203</v>
      </c>
      <c r="O171" s="111">
        <f t="shared" si="47"/>
        <v>2.9624272171391159</v>
      </c>
      <c r="P171" s="111">
        <f t="shared" si="47"/>
        <v>3.0376078656001679</v>
      </c>
      <c r="Q171" s="111">
        <f t="shared" si="47"/>
        <v>3.1008120124107323</v>
      </c>
      <c r="R171" s="111">
        <f t="shared" ref="R171:V171" si="48">IF(R147=0,"",R147/R123)</f>
        <v>3.1887474083695859</v>
      </c>
      <c r="S171" s="111">
        <f t="shared" si="48"/>
        <v>3.2913307816357902</v>
      </c>
      <c r="T171" s="111">
        <f t="shared" si="48"/>
        <v>3.3942443121966313</v>
      </c>
      <c r="U171" s="111">
        <f t="shared" si="48"/>
        <v>3.5021833530403068</v>
      </c>
      <c r="V171" s="111">
        <f t="shared" si="48"/>
        <v>3.6023595416473668</v>
      </c>
      <c r="W171" s="111">
        <f t="shared" ref="W171" si="49">IF(W147=0,"",W147/W123)</f>
        <v>3.679725058163605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0.73924776096430889</v>
      </c>
      <c r="C172" s="124">
        <f t="shared" si="50"/>
        <v>0.74320954180088117</v>
      </c>
      <c r="D172" s="124">
        <f t="shared" si="50"/>
        <v>0.74163131889337097</v>
      </c>
      <c r="E172" s="124">
        <f t="shared" si="50"/>
        <v>0.7469319285341588</v>
      </c>
      <c r="F172" s="124">
        <f t="shared" si="50"/>
        <v>0.74402444518470567</v>
      </c>
      <c r="G172" s="124">
        <f t="shared" si="50"/>
        <v>0.74164962655527633</v>
      </c>
      <c r="H172" s="124">
        <f t="shared" si="50"/>
        <v>0.75358072396377496</v>
      </c>
      <c r="I172" s="124">
        <f t="shared" si="50"/>
        <v>0.77250942429604963</v>
      </c>
      <c r="J172" s="124">
        <f t="shared" si="50"/>
        <v>0.78453277435022428</v>
      </c>
      <c r="K172" s="124">
        <f t="shared" si="50"/>
        <v>0.78640518747388488</v>
      </c>
      <c r="L172" s="124">
        <f t="shared" si="50"/>
        <v>0.79076908055546813</v>
      </c>
      <c r="M172" s="124">
        <f t="shared" si="50"/>
        <v>0.79055321877445672</v>
      </c>
      <c r="N172" s="124">
        <f t="shared" si="50"/>
        <v>0.8007670814560226</v>
      </c>
      <c r="O172" s="124">
        <f t="shared" si="50"/>
        <v>0.79685167092678699</v>
      </c>
      <c r="P172" s="124">
        <f t="shared" si="50"/>
        <v>0.7996765258681916</v>
      </c>
      <c r="Q172" s="124">
        <f t="shared" si="50"/>
        <v>0.80879940315116272</v>
      </c>
      <c r="R172" s="124">
        <f t="shared" ref="R172:V172" si="51">IF(R148=0,"",R148/R124)</f>
        <v>0.81030763991544619</v>
      </c>
      <c r="S172" s="124">
        <f t="shared" si="51"/>
        <v>0.8205781714921353</v>
      </c>
      <c r="T172" s="124">
        <f t="shared" si="51"/>
        <v>0.84053434340620714</v>
      </c>
      <c r="U172" s="124">
        <f t="shared" si="51"/>
        <v>0.85508356171064082</v>
      </c>
      <c r="V172" s="124">
        <f t="shared" si="51"/>
        <v>0.86650131118957929</v>
      </c>
      <c r="W172" s="124">
        <f t="shared" ref="W172" si="52">IF(W148=0,"",W148/W124)</f>
        <v>0.86927513925592603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0.43706280473101156</v>
      </c>
      <c r="C173" s="111">
        <f t="shared" si="53"/>
        <v>0.44436086214929493</v>
      </c>
      <c r="D173" s="111">
        <f t="shared" si="53"/>
        <v>0.45062863515320084</v>
      </c>
      <c r="E173" s="111">
        <f t="shared" si="53"/>
        <v>0.45858358164455587</v>
      </c>
      <c r="F173" s="111">
        <f t="shared" si="53"/>
        <v>0.47211000306140127</v>
      </c>
      <c r="G173" s="111">
        <f t="shared" si="53"/>
        <v>0.49079105699748943</v>
      </c>
      <c r="H173" s="111">
        <f t="shared" si="53"/>
        <v>0.51211262705923644</v>
      </c>
      <c r="I173" s="111">
        <f t="shared" si="53"/>
        <v>0.53511168237353923</v>
      </c>
      <c r="J173" s="111">
        <f t="shared" si="53"/>
        <v>0.55845660399814834</v>
      </c>
      <c r="K173" s="111">
        <f t="shared" si="53"/>
        <v>0.57936224901949651</v>
      </c>
      <c r="L173" s="111">
        <f t="shared" si="53"/>
        <v>0.60728955770518511</v>
      </c>
      <c r="M173" s="111">
        <f t="shared" si="53"/>
        <v>0.63918279210155926</v>
      </c>
      <c r="N173" s="111">
        <f t="shared" si="53"/>
        <v>0.6697598887905869</v>
      </c>
      <c r="O173" s="111">
        <f t="shared" si="53"/>
        <v>0.6929175773778915</v>
      </c>
      <c r="P173" s="111">
        <f t="shared" si="53"/>
        <v>0.69989638402547072</v>
      </c>
      <c r="Q173" s="111">
        <f t="shared" si="53"/>
        <v>0.71011753755209794</v>
      </c>
      <c r="R173" s="111">
        <f t="shared" ref="R173:V173" si="54">IF(R149=0,"",R149/R125)</f>
        <v>0.72084932088984133</v>
      </c>
      <c r="S173" s="111">
        <f t="shared" si="54"/>
        <v>0.73269294859186718</v>
      </c>
      <c r="T173" s="111">
        <f t="shared" si="54"/>
        <v>0.74215588020734302</v>
      </c>
      <c r="U173" s="111">
        <f t="shared" si="54"/>
        <v>0.75236531198837886</v>
      </c>
      <c r="V173" s="111">
        <f t="shared" si="54"/>
        <v>0.76225250934703048</v>
      </c>
      <c r="W173" s="111">
        <f t="shared" ref="W173" si="55">IF(W149=0,"",W149/W125)</f>
        <v>0.76789475120972006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0.79673446791492353</v>
      </c>
      <c r="C174" s="111">
        <f t="shared" si="56"/>
        <v>0.80459624344270331</v>
      </c>
      <c r="D174" s="111">
        <f t="shared" si="56"/>
        <v>0.80170050667154091</v>
      </c>
      <c r="E174" s="111">
        <f t="shared" si="56"/>
        <v>0.81061476837896296</v>
      </c>
      <c r="F174" s="111">
        <f t="shared" si="56"/>
        <v>0.81182335565347541</v>
      </c>
      <c r="G174" s="111">
        <f t="shared" si="56"/>
        <v>0.80098264007434017</v>
      </c>
      <c r="H174" s="111">
        <f t="shared" si="56"/>
        <v>0.83352197136338191</v>
      </c>
      <c r="I174" s="111">
        <f t="shared" si="56"/>
        <v>0.85509108832339864</v>
      </c>
      <c r="J174" s="111">
        <f t="shared" si="56"/>
        <v>0.86847762013785434</v>
      </c>
      <c r="K174" s="111">
        <f t="shared" si="56"/>
        <v>0.87638338729029808</v>
      </c>
      <c r="L174" s="111">
        <f t="shared" si="56"/>
        <v>0.88879352182535976</v>
      </c>
      <c r="M174" s="111">
        <f t="shared" si="56"/>
        <v>0.90204735722591134</v>
      </c>
      <c r="N174" s="111">
        <f t="shared" si="56"/>
        <v>0.92628832803122763</v>
      </c>
      <c r="O174" s="111">
        <f t="shared" si="56"/>
        <v>0.9251690898877285</v>
      </c>
      <c r="P174" s="111">
        <f t="shared" si="56"/>
        <v>0.93448214407001395</v>
      </c>
      <c r="Q174" s="111">
        <f t="shared" si="56"/>
        <v>0.93697645816175557</v>
      </c>
      <c r="R174" s="111">
        <f t="shared" ref="R174:V174" si="57">IF(R150=0,"",R150/R126)</f>
        <v>0.92877892103646276</v>
      </c>
      <c r="S174" s="111">
        <f t="shared" si="57"/>
        <v>0.93020833869796038</v>
      </c>
      <c r="T174" s="111">
        <f t="shared" si="57"/>
        <v>0.93686441273678633</v>
      </c>
      <c r="U174" s="111">
        <f t="shared" si="57"/>
        <v>0.94143831012379009</v>
      </c>
      <c r="V174" s="111">
        <f t="shared" si="57"/>
        <v>0.94526268296561811</v>
      </c>
      <c r="W174" s="111">
        <f t="shared" ref="W174" si="58">IF(W150=0,"",W150/W126)</f>
        <v>0.94449758577602039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0.43706280473101156</v>
      </c>
      <c r="C175" s="112">
        <f t="shared" si="59"/>
        <v>0.447330615892854</v>
      </c>
      <c r="D175" s="112">
        <f t="shared" si="59"/>
        <v>0.4482598093953114</v>
      </c>
      <c r="E175" s="112">
        <f t="shared" si="59"/>
        <v>0.45211599182753925</v>
      </c>
      <c r="F175" s="112">
        <f t="shared" si="59"/>
        <v>0.46056085398108998</v>
      </c>
      <c r="G175" s="112">
        <f t="shared" si="59"/>
        <v>0.47384553742832636</v>
      </c>
      <c r="H175" s="112">
        <f t="shared" si="59"/>
        <v>0.50083256230774764</v>
      </c>
      <c r="I175" s="112">
        <f t="shared" si="59"/>
        <v>0.55418290604612042</v>
      </c>
      <c r="J175" s="112">
        <f t="shared" si="59"/>
        <v>0.56839605094581347</v>
      </c>
      <c r="K175" s="112">
        <f t="shared" si="59"/>
        <v>0.58502268670230195</v>
      </c>
      <c r="L175" s="112">
        <f t="shared" si="59"/>
        <v>0.61742235944880441</v>
      </c>
      <c r="M175" s="112">
        <f t="shared" si="59"/>
        <v>0.63634293720571278</v>
      </c>
      <c r="N175" s="112">
        <f t="shared" si="59"/>
        <v>0.67620173273782014</v>
      </c>
      <c r="O175" s="112">
        <f t="shared" si="59"/>
        <v>0.6955995006815695</v>
      </c>
      <c r="P175" s="112">
        <f t="shared" si="59"/>
        <v>0.69559950068156984</v>
      </c>
      <c r="Q175" s="112">
        <f t="shared" si="59"/>
        <v>0.70881850572122918</v>
      </c>
      <c r="R175" s="112">
        <f t="shared" ref="R175:V175" si="60">IF(R151=0,"",R151/R127)</f>
        <v>0.72176382046277177</v>
      </c>
      <c r="S175" s="112">
        <f t="shared" si="60"/>
        <v>0.73583502687974611</v>
      </c>
      <c r="T175" s="112">
        <f t="shared" si="60"/>
        <v>0.74317705882513885</v>
      </c>
      <c r="U175" s="112">
        <f t="shared" si="60"/>
        <v>0.75913956664366855</v>
      </c>
      <c r="V175" s="112">
        <f t="shared" si="60"/>
        <v>0.76880033462236097</v>
      </c>
      <c r="W175" s="112">
        <f t="shared" ref="W175" si="61">IF(W151=0,"",W151/W127)</f>
        <v>0.77034918083038995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0.52026026658742675</v>
      </c>
      <c r="C177" s="112">
        <f t="shared" si="65"/>
        <v>0.5232293557772113</v>
      </c>
      <c r="D177" s="112">
        <f t="shared" si="65"/>
        <v>0.52610365020305339</v>
      </c>
      <c r="E177" s="112">
        <f t="shared" si="65"/>
        <v>0.52943144369820438</v>
      </c>
      <c r="F177" s="112">
        <f t="shared" si="65"/>
        <v>0.53306177034799584</v>
      </c>
      <c r="G177" s="112">
        <f t="shared" si="65"/>
        <v>0.53719020601521394</v>
      </c>
      <c r="H177" s="112">
        <f t="shared" si="65"/>
        <v>0.54189712870496953</v>
      </c>
      <c r="I177" s="112">
        <f t="shared" si="65"/>
        <v>0.54437277404225759</v>
      </c>
      <c r="J177" s="112">
        <f t="shared" si="65"/>
        <v>0.5455941227124107</v>
      </c>
      <c r="K177" s="112">
        <f t="shared" si="65"/>
        <v>0.54832878743584335</v>
      </c>
      <c r="L177" s="112">
        <f t="shared" si="65"/>
        <v>0.55261676611156019</v>
      </c>
      <c r="M177" s="112">
        <f t="shared" si="65"/>
        <v>0.56016849999281659</v>
      </c>
      <c r="N177" s="112">
        <f t="shared" si="65"/>
        <v>0.57023814952018259</v>
      </c>
      <c r="O177" s="112">
        <f t="shared" si="65"/>
        <v>0.58441703644011311</v>
      </c>
      <c r="P177" s="112">
        <f t="shared" si="65"/>
        <v>0.59529183850185408</v>
      </c>
      <c r="Q177" s="112">
        <f t="shared" si="65"/>
        <v>0.60579223090713152</v>
      </c>
      <c r="R177" s="112">
        <f t="shared" ref="R177:V177" si="66">IF(R153=0,"",R153/R129)</f>
        <v>0.61825468686360885</v>
      </c>
      <c r="S177" s="112">
        <f t="shared" si="66"/>
        <v>0.63950463089831378</v>
      </c>
      <c r="T177" s="112">
        <f t="shared" si="66"/>
        <v>0.66690831296063102</v>
      </c>
      <c r="U177" s="112">
        <f t="shared" si="66"/>
        <v>0.69579459369268237</v>
      </c>
      <c r="V177" s="112">
        <f t="shared" si="66"/>
        <v>0.7176536281517506</v>
      </c>
      <c r="W177" s="112">
        <f t="shared" ref="W177" si="67">IF(W153=0,"",W153/W129)</f>
        <v>0.73424412242572912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0.84597419139272911</v>
      </c>
      <c r="C178" s="113">
        <f t="shared" si="68"/>
        <v>0.84871760386306783</v>
      </c>
      <c r="D178" s="113">
        <f t="shared" si="68"/>
        <v>0.84642202710579639</v>
      </c>
      <c r="E178" s="113">
        <f t="shared" si="68"/>
        <v>0.85206605061582685</v>
      </c>
      <c r="F178" s="113">
        <f t="shared" si="68"/>
        <v>0.85095971337870024</v>
      </c>
      <c r="G178" s="113">
        <f t="shared" si="68"/>
        <v>0.8360671039257731</v>
      </c>
      <c r="H178" s="113">
        <f t="shared" si="68"/>
        <v>0.85296816791756924</v>
      </c>
      <c r="I178" s="113">
        <f t="shared" si="68"/>
        <v>0.85446793446049452</v>
      </c>
      <c r="J178" s="113">
        <f t="shared" si="68"/>
        <v>0.85753395023402657</v>
      </c>
      <c r="K178" s="113">
        <f t="shared" si="68"/>
        <v>0.85838243119234581</v>
      </c>
      <c r="L178" s="113">
        <f t="shared" si="68"/>
        <v>0.86062168799423133</v>
      </c>
      <c r="M178" s="113">
        <f t="shared" si="68"/>
        <v>0.88951364146101153</v>
      </c>
      <c r="N178" s="113">
        <f t="shared" si="68"/>
        <v>0.99240445636569286</v>
      </c>
      <c r="O178" s="113">
        <f t="shared" si="68"/>
        <v>0.8868548473925294</v>
      </c>
      <c r="P178" s="113">
        <f t="shared" si="68"/>
        <v>0.89370398406215146</v>
      </c>
      <c r="Q178" s="113">
        <f t="shared" si="68"/>
        <v>0.90388328457587153</v>
      </c>
      <c r="R178" s="113">
        <f t="shared" ref="R178:V178" si="69">IF(R154=0,"",R154/R130)</f>
        <v>0.89432173014038718</v>
      </c>
      <c r="S178" s="113">
        <f t="shared" si="69"/>
        <v>0.89811477254688588</v>
      </c>
      <c r="T178" s="113">
        <f t="shared" si="69"/>
        <v>0.91111833989241775</v>
      </c>
      <c r="U178" s="113">
        <f t="shared" si="69"/>
        <v>0.92123797724366474</v>
      </c>
      <c r="V178" s="113">
        <f t="shared" si="69"/>
        <v>0.93129516172401228</v>
      </c>
      <c r="W178" s="113">
        <f t="shared" ref="W178" si="70">IF(W154=0,"",W154/W130)</f>
        <v>0.93532898014715282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0.52026026658742675</v>
      </c>
      <c r="C179" s="111">
        <f t="shared" si="71"/>
        <v>0.52345506678990539</v>
      </c>
      <c r="D179" s="111">
        <f t="shared" si="71"/>
        <v>0.52606024063367451</v>
      </c>
      <c r="E179" s="111">
        <f t="shared" si="71"/>
        <v>0.52980653074818096</v>
      </c>
      <c r="F179" s="111">
        <f t="shared" si="71"/>
        <v>0.53246136735403671</v>
      </c>
      <c r="G179" s="111">
        <f t="shared" si="71"/>
        <v>0.53636525393714674</v>
      </c>
      <c r="H179" s="111">
        <f t="shared" si="71"/>
        <v>0.54165888816741758</v>
      </c>
      <c r="I179" s="111">
        <f t="shared" si="71"/>
        <v>0.54497280251440816</v>
      </c>
      <c r="J179" s="111">
        <f t="shared" si="71"/>
        <v>0.54690515432330444</v>
      </c>
      <c r="K179" s="111">
        <f t="shared" si="71"/>
        <v>0.54954500996295863</v>
      </c>
      <c r="L179" s="111">
        <f t="shared" si="71"/>
        <v>0.55275449317198899</v>
      </c>
      <c r="M179" s="111">
        <f t="shared" si="71"/>
        <v>0.55640436228697754</v>
      </c>
      <c r="N179" s="111">
        <f t="shared" si="71"/>
        <v>0.56644686914695996</v>
      </c>
      <c r="O179" s="111">
        <f t="shared" si="71"/>
        <v>0.59278289038318877</v>
      </c>
      <c r="P179" s="111">
        <f t="shared" si="71"/>
        <v>0.60278551115125589</v>
      </c>
      <c r="Q179" s="111">
        <f t="shared" si="71"/>
        <v>0.61373471981109351</v>
      </c>
      <c r="R179" s="111">
        <f t="shared" ref="R179:V179" si="72">IF(R155=0,"",R155/R131)</f>
        <v>0.62446380650098454</v>
      </c>
      <c r="S179" s="111">
        <f t="shared" si="72"/>
        <v>0.6407098528191234</v>
      </c>
      <c r="T179" s="111">
        <f t="shared" si="72"/>
        <v>0.66950388524367999</v>
      </c>
      <c r="U179" s="111">
        <f t="shared" si="72"/>
        <v>0.69051624849114546</v>
      </c>
      <c r="V179" s="111">
        <f t="shared" si="72"/>
        <v>0.71896721326156998</v>
      </c>
      <c r="W179" s="111">
        <f t="shared" ref="W179" si="73">IF(W155=0,"",W155/W131)</f>
        <v>0.73652621254225714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0.5828628174010817</v>
      </c>
      <c r="C181" s="112">
        <f t="shared" si="77"/>
        <v>0.58525069284251663</v>
      </c>
      <c r="D181" s="112">
        <f t="shared" si="77"/>
        <v>0.58818688066621161</v>
      </c>
      <c r="E181" s="112">
        <f t="shared" si="77"/>
        <v>0.59123141737065654</v>
      </c>
      <c r="F181" s="112">
        <f t="shared" si="77"/>
        <v>0.59673304562238128</v>
      </c>
      <c r="G181" s="112">
        <f t="shared" si="77"/>
        <v>0.60229503100664783</v>
      </c>
      <c r="H181" s="112">
        <f t="shared" si="77"/>
        <v>0.60821460861931409</v>
      </c>
      <c r="I181" s="112">
        <f t="shared" si="77"/>
        <v>0.61047541173839293</v>
      </c>
      <c r="J181" s="112">
        <f t="shared" si="77"/>
        <v>0.61113873509897276</v>
      </c>
      <c r="K181" s="112">
        <f t="shared" si="77"/>
        <v>0.6136120012032894</v>
      </c>
      <c r="L181" s="112">
        <f t="shared" si="77"/>
        <v>0.61675251610499726</v>
      </c>
      <c r="M181" s="112">
        <f t="shared" si="77"/>
        <v>0.62227531259297897</v>
      </c>
      <c r="N181" s="112">
        <f t="shared" si="77"/>
        <v>0.62866026672816644</v>
      </c>
      <c r="O181" s="112">
        <f t="shared" si="77"/>
        <v>0.63487122045690902</v>
      </c>
      <c r="P181" s="112">
        <f t="shared" si="77"/>
        <v>0.63894072214219877</v>
      </c>
      <c r="Q181" s="112">
        <f t="shared" si="77"/>
        <v>0.64165646821174671</v>
      </c>
      <c r="R181" s="112">
        <f t="shared" ref="R181:V181" si="78">IF(R157=0,"",R157/R133)</f>
        <v>0.64844751643305443</v>
      </c>
      <c r="S181" s="112">
        <f t="shared" si="78"/>
        <v>0.66001891580972394</v>
      </c>
      <c r="T181" s="112">
        <f t="shared" si="78"/>
        <v>0.67220446236522058</v>
      </c>
      <c r="U181" s="112">
        <f t="shared" si="78"/>
        <v>0.69433671068247171</v>
      </c>
      <c r="V181" s="112">
        <f t="shared" si="78"/>
        <v>0.71380844765708218</v>
      </c>
      <c r="W181" s="112">
        <f t="shared" ref="W181" si="79">IF(W157=0,"",W157/W133)</f>
        <v>0.734312228070229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0.87607494461992264</v>
      </c>
      <c r="C182" s="113">
        <f t="shared" si="80"/>
        <v>0.8782792855124939</v>
      </c>
      <c r="D182" s="113">
        <f t="shared" si="80"/>
        <v>0.87659312381821552</v>
      </c>
      <c r="E182" s="113">
        <f t="shared" si="80"/>
        <v>0.88161293436617205</v>
      </c>
      <c r="F182" s="113">
        <f t="shared" si="80"/>
        <v>0.88118266191030792</v>
      </c>
      <c r="G182" s="113">
        <f t="shared" si="80"/>
        <v>0.87010885123368364</v>
      </c>
      <c r="H182" s="113">
        <f t="shared" si="80"/>
        <v>0.8843276903840499</v>
      </c>
      <c r="I182" s="113">
        <f t="shared" si="80"/>
        <v>0.88463753542080392</v>
      </c>
      <c r="J182" s="113">
        <f t="shared" si="80"/>
        <v>0.8870406212985964</v>
      </c>
      <c r="K182" s="113">
        <f t="shared" si="80"/>
        <v>0.88690943906593389</v>
      </c>
      <c r="L182" s="113">
        <f t="shared" si="80"/>
        <v>0.88719742591258233</v>
      </c>
      <c r="M182" s="113">
        <f t="shared" si="80"/>
        <v>0.89092234440169216</v>
      </c>
      <c r="N182" s="113">
        <f t="shared" si="80"/>
        <v>0.90921287810755513</v>
      </c>
      <c r="O182" s="113">
        <f t="shared" si="80"/>
        <v>0.90385588631654668</v>
      </c>
      <c r="P182" s="113">
        <f t="shared" si="80"/>
        <v>0.90754492931654851</v>
      </c>
      <c r="Q182" s="113">
        <f t="shared" si="80"/>
        <v>0.91474834658234094</v>
      </c>
      <c r="R182" s="113">
        <f t="shared" ref="R182:V182" si="81">IF(R158=0,"",R158/R134)</f>
        <v>0.90586181392625276</v>
      </c>
      <c r="S182" s="113">
        <f t="shared" si="81"/>
        <v>0.9083245595804269</v>
      </c>
      <c r="T182" s="113">
        <f t="shared" si="81"/>
        <v>0.91670897522792227</v>
      </c>
      <c r="U182" s="113">
        <f t="shared" si="81"/>
        <v>0.92439607457547335</v>
      </c>
      <c r="V182" s="113">
        <f t="shared" si="81"/>
        <v>0.92943960628740474</v>
      </c>
      <c r="W182" s="113">
        <f t="shared" ref="W182" si="82">IF(W158=0,"",W158/W134)</f>
        <v>0.9311091505392104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0.5828628174010817</v>
      </c>
      <c r="C183" s="111">
        <f t="shared" si="83"/>
        <v>0.58568330985665706</v>
      </c>
      <c r="D183" s="111">
        <f t="shared" si="83"/>
        <v>0.58799512826861389</v>
      </c>
      <c r="E183" s="111">
        <f t="shared" si="83"/>
        <v>0.5913689417833734</v>
      </c>
      <c r="F183" s="111">
        <f t="shared" si="83"/>
        <v>0.5957031630494326</v>
      </c>
      <c r="G183" s="111">
        <f t="shared" si="83"/>
        <v>0.60154879865189703</v>
      </c>
      <c r="H183" s="111">
        <f t="shared" si="83"/>
        <v>0.60815116036324479</v>
      </c>
      <c r="I183" s="111">
        <f t="shared" si="83"/>
        <v>0.61190289846975876</v>
      </c>
      <c r="J183" s="111">
        <f t="shared" si="83"/>
        <v>0.6133186563757641</v>
      </c>
      <c r="K183" s="111">
        <f t="shared" si="83"/>
        <v>0.61511024410213389</v>
      </c>
      <c r="L183" s="111">
        <f t="shared" si="83"/>
        <v>0.61752788840886452</v>
      </c>
      <c r="M183" s="111">
        <f t="shared" si="83"/>
        <v>0.6212182614774604</v>
      </c>
      <c r="N183" s="111">
        <f t="shared" si="83"/>
        <v>0.62625597221054718</v>
      </c>
      <c r="O183" s="111">
        <f t="shared" si="83"/>
        <v>0.63193279688346071</v>
      </c>
      <c r="P183" s="111">
        <f t="shared" si="83"/>
        <v>0.63756540812161522</v>
      </c>
      <c r="Q183" s="111">
        <f t="shared" si="83"/>
        <v>0.64760732617449956</v>
      </c>
      <c r="R183" s="111">
        <f t="shared" ref="R183:V183" si="84">IF(R159=0,"",R159/R135)</f>
        <v>0.65854752556139717</v>
      </c>
      <c r="S183" s="111">
        <f t="shared" si="84"/>
        <v>0.6716993009928186</v>
      </c>
      <c r="T183" s="111">
        <f t="shared" si="84"/>
        <v>0.68877007997665796</v>
      </c>
      <c r="U183" s="111">
        <f t="shared" si="84"/>
        <v>0.70340841334704418</v>
      </c>
      <c r="V183" s="111">
        <f t="shared" si="84"/>
        <v>0.71573220484653999</v>
      </c>
      <c r="W183" s="111">
        <f t="shared" ref="W183" si="85">IF(W159=0,"",W159/W135)</f>
        <v>0.72667043080668803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0.69382121464165014</v>
      </c>
      <c r="C185" s="124">
        <f t="shared" si="89"/>
        <v>0.69543532248290285</v>
      </c>
      <c r="D185" s="124">
        <f t="shared" si="89"/>
        <v>0.69867205531358656</v>
      </c>
      <c r="E185" s="124">
        <f t="shared" si="89"/>
        <v>0.7022033847695166</v>
      </c>
      <c r="F185" s="124">
        <f t="shared" si="89"/>
        <v>0.70532372004117183</v>
      </c>
      <c r="G185" s="124">
        <f t="shared" si="89"/>
        <v>0.71001021974735912</v>
      </c>
      <c r="H185" s="124">
        <f t="shared" si="89"/>
        <v>0.71398008813100444</v>
      </c>
      <c r="I185" s="124">
        <f t="shared" si="89"/>
        <v>0.70942570877934208</v>
      </c>
      <c r="J185" s="124">
        <f t="shared" si="89"/>
        <v>0.71434074778038226</v>
      </c>
      <c r="K185" s="124">
        <f t="shared" si="89"/>
        <v>0.71871769872476143</v>
      </c>
      <c r="L185" s="124">
        <f t="shared" si="89"/>
        <v>0.71634474695915251</v>
      </c>
      <c r="M185" s="124">
        <f t="shared" si="89"/>
        <v>0.72160602838309462</v>
      </c>
      <c r="N185" s="124">
        <f t="shared" si="89"/>
        <v>0.71907717731457499</v>
      </c>
      <c r="O185" s="124">
        <f t="shared" si="89"/>
        <v>0.70679233512728445</v>
      </c>
      <c r="P185" s="124">
        <f t="shared" si="89"/>
        <v>0.70381587835001513</v>
      </c>
      <c r="Q185" s="124">
        <f t="shared" si="89"/>
        <v>0.70400233002349066</v>
      </c>
      <c r="R185" s="124">
        <f t="shared" ref="R185:V185" si="90">IF(R161=0,"",R161/R137)</f>
        <v>0.70804820003377056</v>
      </c>
      <c r="S185" s="124">
        <f t="shared" si="90"/>
        <v>0.70816341253426385</v>
      </c>
      <c r="T185" s="124">
        <f t="shared" si="90"/>
        <v>0.70527056138120858</v>
      </c>
      <c r="U185" s="124">
        <f t="shared" si="90"/>
        <v>0.69711185737946146</v>
      </c>
      <c r="V185" s="124">
        <f t="shared" si="90"/>
        <v>0.6914337509268873</v>
      </c>
      <c r="W185" s="124">
        <f t="shared" ref="W185" si="91">IF(W161=0,"",W161/W137)</f>
        <v>0.69455717025251262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0.56797076210612074</v>
      </c>
      <c r="C186" s="111">
        <f t="shared" si="92"/>
        <v>0.56871920645223428</v>
      </c>
      <c r="D186" s="111">
        <f t="shared" si="92"/>
        <v>0.56936560344824705</v>
      </c>
      <c r="E186" s="111">
        <f t="shared" si="92"/>
        <v>0.5702479823499077</v>
      </c>
      <c r="F186" s="111">
        <f t="shared" si="92"/>
        <v>0.5714746141224829</v>
      </c>
      <c r="G186" s="111">
        <f t="shared" si="92"/>
        <v>0.57304523514089822</v>
      </c>
      <c r="H186" s="111">
        <f t="shared" si="92"/>
        <v>0.57473451932952913</v>
      </c>
      <c r="I186" s="111">
        <f t="shared" si="92"/>
        <v>0.57552991738236525</v>
      </c>
      <c r="J186" s="111">
        <f t="shared" si="92"/>
        <v>0.57575130394582363</v>
      </c>
      <c r="K186" s="111">
        <f t="shared" si="92"/>
        <v>0.57604657114544711</v>
      </c>
      <c r="L186" s="111">
        <f t="shared" si="92"/>
        <v>0.57642034227898276</v>
      </c>
      <c r="M186" s="111">
        <f t="shared" si="92"/>
        <v>0.57682545216738235</v>
      </c>
      <c r="N186" s="111">
        <f t="shared" si="92"/>
        <v>0.57717842554576593</v>
      </c>
      <c r="O186" s="111">
        <f t="shared" si="92"/>
        <v>0.57739368051360251</v>
      </c>
      <c r="P186" s="111">
        <f t="shared" si="92"/>
        <v>0.57745673367139227</v>
      </c>
      <c r="Q186" s="111">
        <f t="shared" si="92"/>
        <v>0.57749907358618713</v>
      </c>
      <c r="R186" s="111">
        <f t="shared" ref="R186:V186" si="93">IF(R162=0,"",R162/R138)</f>
        <v>0.57765998250880801</v>
      </c>
      <c r="S186" s="111">
        <f t="shared" si="93"/>
        <v>0.57814041582205278</v>
      </c>
      <c r="T186" s="111">
        <f t="shared" si="93"/>
        <v>0.57906601208349573</v>
      </c>
      <c r="U186" s="111">
        <f t="shared" si="93"/>
        <v>0.58058565371712545</v>
      </c>
      <c r="V186" s="111">
        <f t="shared" si="93"/>
        <v>0.58240496986474788</v>
      </c>
      <c r="W186" s="111">
        <f t="shared" ref="W186" si="94">IF(W162=0,"",W162/W138)</f>
        <v>0.5839847703214851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0.58390050731447285</v>
      </c>
      <c r="C187" s="111">
        <f t="shared" si="95"/>
        <v>0.58455689076511941</v>
      </c>
      <c r="D187" s="111">
        <f t="shared" si="95"/>
        <v>0.58510163248239278</v>
      </c>
      <c r="E187" s="111">
        <f t="shared" si="95"/>
        <v>0.58601499323050199</v>
      </c>
      <c r="F187" s="111">
        <f t="shared" si="95"/>
        <v>0.58758650132998536</v>
      </c>
      <c r="G187" s="111">
        <f t="shared" si="95"/>
        <v>0.58982447958000495</v>
      </c>
      <c r="H187" s="111">
        <f t="shared" si="95"/>
        <v>0.59237713857727903</v>
      </c>
      <c r="I187" s="111">
        <f t="shared" si="95"/>
        <v>0.59362777920036303</v>
      </c>
      <c r="J187" s="111">
        <f t="shared" si="95"/>
        <v>0.59403575539581688</v>
      </c>
      <c r="K187" s="111">
        <f t="shared" si="95"/>
        <v>0.59457827433720856</v>
      </c>
      <c r="L187" s="111">
        <f t="shared" si="95"/>
        <v>0.59519628061533592</v>
      </c>
      <c r="M187" s="111">
        <f t="shared" si="95"/>
        <v>0.59602627517433104</v>
      </c>
      <c r="N187" s="111">
        <f t="shared" si="95"/>
        <v>0.59665291575880697</v>
      </c>
      <c r="O187" s="111">
        <f t="shared" si="95"/>
        <v>0.59708548501303915</v>
      </c>
      <c r="P187" s="111">
        <f t="shared" si="95"/>
        <v>0.5972618431222978</v>
      </c>
      <c r="Q187" s="111">
        <f t="shared" si="95"/>
        <v>0.59737637712864389</v>
      </c>
      <c r="R187" s="111">
        <f t="shared" ref="R187:V187" si="96">IF(R163=0,"",R163/R139)</f>
        <v>0.59781906084065184</v>
      </c>
      <c r="S187" s="111">
        <f t="shared" si="96"/>
        <v>0.59924191022994955</v>
      </c>
      <c r="T187" s="111">
        <f t="shared" si="96"/>
        <v>0.60207451976410187</v>
      </c>
      <c r="U187" s="111">
        <f t="shared" si="96"/>
        <v>0.60427823068054121</v>
      </c>
      <c r="V187" s="111">
        <f t="shared" si="96"/>
        <v>0.60578280053057987</v>
      </c>
      <c r="W187" s="111">
        <f t="shared" ref="W187" si="97">IF(W163=0,"",W163/W139)</f>
        <v>0.60883386546379947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0.73762096063020355</v>
      </c>
      <c r="C188" s="45">
        <f t="shared" si="98"/>
        <v>0.73946474818628882</v>
      </c>
      <c r="D188" s="45">
        <f t="shared" si="98"/>
        <v>0.74127991657114645</v>
      </c>
      <c r="E188" s="45">
        <f t="shared" si="98"/>
        <v>0.74358346023899424</v>
      </c>
      <c r="F188" s="45">
        <f t="shared" si="98"/>
        <v>0.74698418107323383</v>
      </c>
      <c r="G188" s="45">
        <f t="shared" si="98"/>
        <v>0.75100439783518713</v>
      </c>
      <c r="H188" s="45">
        <f t="shared" si="98"/>
        <v>0.75544698358532247</v>
      </c>
      <c r="I188" s="45">
        <f t="shared" si="98"/>
        <v>0.75781361602423414</v>
      </c>
      <c r="J188" s="45">
        <f t="shared" si="98"/>
        <v>0.75880342006842139</v>
      </c>
      <c r="K188" s="45">
        <f t="shared" si="98"/>
        <v>0.76036703777960013</v>
      </c>
      <c r="L188" s="45">
        <f t="shared" si="98"/>
        <v>0.76229766881663297</v>
      </c>
      <c r="M188" s="45">
        <f t="shared" si="98"/>
        <v>0.76498631720609223</v>
      </c>
      <c r="N188" s="45">
        <f t="shared" si="98"/>
        <v>0.76775321338224889</v>
      </c>
      <c r="O188" s="45">
        <f t="shared" si="98"/>
        <v>0.77017465118083039</v>
      </c>
      <c r="P188" s="45">
        <f t="shared" si="98"/>
        <v>0.77219909677528509</v>
      </c>
      <c r="Q188" s="45">
        <f t="shared" si="98"/>
        <v>0.7756987554462671</v>
      </c>
      <c r="R188" s="45">
        <f t="shared" ref="R188:V188" si="99">IF(R164=0,"",R164/R140)</f>
        <v>0.78110602933530315</v>
      </c>
      <c r="S188" s="45">
        <f t="shared" si="99"/>
        <v>0.78888318685936321</v>
      </c>
      <c r="T188" s="45">
        <f t="shared" si="99"/>
        <v>0.79931455302352017</v>
      </c>
      <c r="U188" s="45">
        <f t="shared" si="99"/>
        <v>0.81020088867723472</v>
      </c>
      <c r="V188" s="45">
        <f t="shared" si="99"/>
        <v>0.81890315052075158</v>
      </c>
      <c r="W188" s="45">
        <f t="shared" ref="W188" si="100">IF(W164=0,"",W164/W140)</f>
        <v>0.83153223507888419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7.946869759561892</v>
      </c>
      <c r="C190" s="117">
        <f t="shared" si="101"/>
        <v>7.6444524579796944</v>
      </c>
      <c r="D190" s="117">
        <f t="shared" si="101"/>
        <v>7.4430652489246807</v>
      </c>
      <c r="E190" s="117">
        <f t="shared" si="101"/>
        <v>6.7893279030930245</v>
      </c>
      <c r="F190" s="117">
        <f t="shared" si="101"/>
        <v>7.0974661479477241</v>
      </c>
      <c r="G190" s="117">
        <f t="shared" si="101"/>
        <v>6.6994135942164457</v>
      </c>
      <c r="H190" s="117">
        <f t="shared" si="101"/>
        <v>6.9308377608143337</v>
      </c>
      <c r="I190" s="117">
        <f t="shared" si="101"/>
        <v>7.3665604901436552</v>
      </c>
      <c r="J190" s="117">
        <f t="shared" si="101"/>
        <v>7.5992574826464772</v>
      </c>
      <c r="K190" s="117">
        <f t="shared" si="101"/>
        <v>7.1141473956572447</v>
      </c>
      <c r="L190" s="117">
        <f t="shared" si="101"/>
        <v>8.8370667748528806</v>
      </c>
      <c r="M190" s="117">
        <f t="shared" si="101"/>
        <v>9.7401565802203383</v>
      </c>
      <c r="N190" s="117">
        <f t="shared" si="101"/>
        <v>4.6125409606651075</v>
      </c>
      <c r="O190" s="117">
        <f t="shared" si="101"/>
        <v>17.059825928984605</v>
      </c>
      <c r="P190" s="117">
        <f t="shared" si="101"/>
        <v>18.233854178219932</v>
      </c>
      <c r="Q190" s="117">
        <f t="shared" si="101"/>
        <v>18.262966754270561</v>
      </c>
      <c r="R190" s="117">
        <f t="shared" ref="R190:V190" si="102">R191+R194+R196+R209</f>
        <v>18.985569555659303</v>
      </c>
      <c r="S190" s="117">
        <f t="shared" si="102"/>
        <v>22.433267505454683</v>
      </c>
      <c r="T190" s="117">
        <f t="shared" si="102"/>
        <v>34.54094695707488</v>
      </c>
      <c r="U190" s="117">
        <f t="shared" si="102"/>
        <v>39.134536228577858</v>
      </c>
      <c r="V190" s="117">
        <f t="shared" si="102"/>
        <v>42.109035227150983</v>
      </c>
      <c r="W190" s="117">
        <f t="shared" ref="W190" si="103">W191+W194+W196+W209</f>
        <v>42.960774805786883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2.5436719100823364</v>
      </c>
      <c r="C196" s="122">
        <v>2.5588379601040385</v>
      </c>
      <c r="D196" s="122">
        <v>2.6465302050814024</v>
      </c>
      <c r="E196" s="122">
        <v>2.6364053078134302</v>
      </c>
      <c r="F196" s="122">
        <v>2.6347264826953682</v>
      </c>
      <c r="G196" s="122">
        <v>2.5138837058409091</v>
      </c>
      <c r="H196" s="122">
        <v>2.3861388776569523</v>
      </c>
      <c r="I196" s="122">
        <v>2.0667644172758028</v>
      </c>
      <c r="J196" s="122">
        <v>2.0007386090001691</v>
      </c>
      <c r="K196" s="122">
        <v>1.9111831153929073</v>
      </c>
      <c r="L196" s="122">
        <v>1.7417555586325657</v>
      </c>
      <c r="M196" s="122">
        <v>1.5353120275171293</v>
      </c>
      <c r="N196" s="122">
        <v>1.4450877815259513</v>
      </c>
      <c r="O196" s="122">
        <v>2.4275809470778684</v>
      </c>
      <c r="P196" s="122">
        <v>2.4913187691694665</v>
      </c>
      <c r="Q196" s="122">
        <v>2.3839194252330129</v>
      </c>
      <c r="R196" s="122">
        <v>2.2918787190129155</v>
      </c>
      <c r="S196" s="122">
        <v>2.3934523175925664</v>
      </c>
      <c r="T196" s="122">
        <v>2.4403870911496757</v>
      </c>
      <c r="U196" s="122">
        <v>2.5283478002555957</v>
      </c>
      <c r="V196" s="122">
        <v>2.5458915608142072</v>
      </c>
      <c r="W196" s="122">
        <v>2.5331695386560011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2.5370376427774315</v>
      </c>
      <c r="C201" s="101">
        <v>2.5521492360315201</v>
      </c>
      <c r="D201" s="101">
        <v>2.6394395444801337</v>
      </c>
      <c r="E201" s="101">
        <v>2.629339013805351</v>
      </c>
      <c r="F201" s="101">
        <v>2.6280629374345361</v>
      </c>
      <c r="G201" s="101">
        <v>2.5069772695722019</v>
      </c>
      <c r="H201" s="101">
        <v>2.3800073365558374</v>
      </c>
      <c r="I201" s="101">
        <v>2.0609992982420802</v>
      </c>
      <c r="J201" s="101">
        <v>1.9943043641323763</v>
      </c>
      <c r="K201" s="101">
        <v>1.905150869702797</v>
      </c>
      <c r="L201" s="101">
        <v>1.7362885134926336</v>
      </c>
      <c r="M201" s="101">
        <v>1.5322115339844291</v>
      </c>
      <c r="N201" s="101">
        <v>1.4448981498051416</v>
      </c>
      <c r="O201" s="101">
        <v>2.4193785672409334</v>
      </c>
      <c r="P201" s="101">
        <v>2.4832206396378336</v>
      </c>
      <c r="Q201" s="101">
        <v>2.376660557124985</v>
      </c>
      <c r="R201" s="101">
        <v>2.2840198170137884</v>
      </c>
      <c r="S201" s="101">
        <v>2.3844199552736045</v>
      </c>
      <c r="T201" s="101">
        <v>2.4300383762502555</v>
      </c>
      <c r="U201" s="101">
        <v>2.5172151360024526</v>
      </c>
      <c r="V201" s="101">
        <v>2.5343837482964129</v>
      </c>
      <c r="W201" s="101">
        <v>2.5224586838070873</v>
      </c>
      <c r="DA201" s="131" t="s">
        <v>2160</v>
      </c>
    </row>
    <row r="202" spans="1:105" ht="12" customHeight="1" x14ac:dyDescent="0.25">
      <c r="A202" s="107" t="s">
        <v>123</v>
      </c>
      <c r="B202" s="104">
        <v>6.6342673049047786E-3</v>
      </c>
      <c r="C202" s="104">
        <v>6.6887240725186066E-3</v>
      </c>
      <c r="D202" s="104">
        <v>7.0906606012685431E-3</v>
      </c>
      <c r="E202" s="104">
        <v>7.0662940080792255E-3</v>
      </c>
      <c r="F202" s="104">
        <v>6.6635452608322775E-3</v>
      </c>
      <c r="G202" s="104">
        <v>6.9064362687070403E-3</v>
      </c>
      <c r="H202" s="104">
        <v>6.1315411011147796E-3</v>
      </c>
      <c r="I202" s="104">
        <v>5.7651190337226496E-3</v>
      </c>
      <c r="J202" s="104">
        <v>6.4342448677927565E-3</v>
      </c>
      <c r="K202" s="104">
        <v>6.0322456901103416E-3</v>
      </c>
      <c r="L202" s="104">
        <v>5.4670451399322301E-3</v>
      </c>
      <c r="M202" s="104">
        <v>3.1004935327002474E-3</v>
      </c>
      <c r="N202" s="104">
        <v>1.8963172080955926E-4</v>
      </c>
      <c r="O202" s="104">
        <v>8.2023798369348696E-3</v>
      </c>
      <c r="P202" s="104">
        <v>8.0981295316331307E-3</v>
      </c>
      <c r="Q202" s="104">
        <v>7.2588681080280664E-3</v>
      </c>
      <c r="R202" s="104">
        <v>7.8589019991272442E-3</v>
      </c>
      <c r="S202" s="104">
        <v>9.0323623189618278E-3</v>
      </c>
      <c r="T202" s="104">
        <v>1.0348714899420328E-2</v>
      </c>
      <c r="U202" s="104">
        <v>1.1132664253142998E-2</v>
      </c>
      <c r="V202" s="104">
        <v>1.150781251779419E-2</v>
      </c>
      <c r="W202" s="104">
        <v>1.0710854848913995E-2</v>
      </c>
      <c r="DA202" s="132" t="s">
        <v>2161</v>
      </c>
    </row>
    <row r="203" spans="1:105" ht="12" customHeight="1" x14ac:dyDescent="0.25">
      <c r="A203" s="108" t="s">
        <v>50</v>
      </c>
      <c r="B203" s="98">
        <v>6.6342673049047786E-3</v>
      </c>
      <c r="C203" s="98">
        <v>6.6887240725186066E-3</v>
      </c>
      <c r="D203" s="98">
        <v>7.0906606012685431E-3</v>
      </c>
      <c r="E203" s="98">
        <v>7.0662940080792255E-3</v>
      </c>
      <c r="F203" s="98">
        <v>6.6635452608322775E-3</v>
      </c>
      <c r="G203" s="98">
        <v>6.9064362687070403E-3</v>
      </c>
      <c r="H203" s="98">
        <v>6.1315411011147796E-3</v>
      </c>
      <c r="I203" s="98">
        <v>5.7651190337226496E-3</v>
      </c>
      <c r="J203" s="98">
        <v>6.4342448677927565E-3</v>
      </c>
      <c r="K203" s="98">
        <v>6.0322456901103416E-3</v>
      </c>
      <c r="L203" s="98">
        <v>5.4670451399322301E-3</v>
      </c>
      <c r="M203" s="98">
        <v>3.1004935327002474E-3</v>
      </c>
      <c r="N203" s="98">
        <v>1.8963172080955926E-4</v>
      </c>
      <c r="O203" s="98">
        <v>8.2023798369348696E-3</v>
      </c>
      <c r="P203" s="98">
        <v>8.0981295316331307E-3</v>
      </c>
      <c r="Q203" s="98">
        <v>7.2588681080280664E-3</v>
      </c>
      <c r="R203" s="98">
        <v>7.8589019991272442E-3</v>
      </c>
      <c r="S203" s="98">
        <v>9.0323623189618278E-3</v>
      </c>
      <c r="T203" s="98">
        <v>1.0348714899420328E-2</v>
      </c>
      <c r="U203" s="98">
        <v>1.1132664253142998E-2</v>
      </c>
      <c r="V203" s="98">
        <v>1.150781251779419E-2</v>
      </c>
      <c r="W203" s="98">
        <v>1.0710854848913995E-2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5.4031978494795556</v>
      </c>
      <c r="C209" s="122">
        <v>5.0856144978756559</v>
      </c>
      <c r="D209" s="122">
        <v>4.7965350438432779</v>
      </c>
      <c r="E209" s="122">
        <v>4.1529225952795947</v>
      </c>
      <c r="F209" s="122">
        <v>4.4627396652523554</v>
      </c>
      <c r="G209" s="122">
        <v>4.1855298883755365</v>
      </c>
      <c r="H209" s="122">
        <v>4.5446988831573814</v>
      </c>
      <c r="I209" s="122">
        <v>5.2997960728678528</v>
      </c>
      <c r="J209" s="122">
        <v>5.5985188736463085</v>
      </c>
      <c r="K209" s="122">
        <v>5.2029642802643377</v>
      </c>
      <c r="L209" s="122">
        <v>7.0953112162203142</v>
      </c>
      <c r="M209" s="122">
        <v>8.204844552703209</v>
      </c>
      <c r="N209" s="122">
        <v>3.1674531791391565</v>
      </c>
      <c r="O209" s="122">
        <v>14.632244981906736</v>
      </c>
      <c r="P209" s="122">
        <v>15.742535409050467</v>
      </c>
      <c r="Q209" s="122">
        <v>15.879047329037547</v>
      </c>
      <c r="R209" s="122">
        <v>16.69369083664639</v>
      </c>
      <c r="S209" s="122">
        <v>20.039815187862118</v>
      </c>
      <c r="T209" s="122">
        <v>32.100559865925206</v>
      </c>
      <c r="U209" s="122">
        <v>36.606188428322262</v>
      </c>
      <c r="V209" s="122">
        <v>39.563143666336778</v>
      </c>
      <c r="W209" s="122">
        <v>40.427605267130879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5.4031978494795556</v>
      </c>
      <c r="C211" s="98">
        <v>5.0856144978756559</v>
      </c>
      <c r="D211" s="98">
        <v>4.7965350438432779</v>
      </c>
      <c r="E211" s="98">
        <v>4.1529225952795947</v>
      </c>
      <c r="F211" s="98">
        <v>4.4627396652523554</v>
      </c>
      <c r="G211" s="98">
        <v>4.1855298883755365</v>
      </c>
      <c r="H211" s="98">
        <v>4.5446988831573814</v>
      </c>
      <c r="I211" s="98">
        <v>5.2997960728678528</v>
      </c>
      <c r="J211" s="98">
        <v>5.5985188736463085</v>
      </c>
      <c r="K211" s="98">
        <v>5.2029642802643377</v>
      </c>
      <c r="L211" s="98">
        <v>7.0953112162203142</v>
      </c>
      <c r="M211" s="98">
        <v>8.204844552703209</v>
      </c>
      <c r="N211" s="98">
        <v>3.1674531791391565</v>
      </c>
      <c r="O211" s="98">
        <v>14.632244981906736</v>
      </c>
      <c r="P211" s="98">
        <v>15.742535409050467</v>
      </c>
      <c r="Q211" s="98">
        <v>15.879047329037547</v>
      </c>
      <c r="R211" s="98">
        <v>16.69369083664639</v>
      </c>
      <c r="S211" s="98">
        <v>20.039815187862118</v>
      </c>
      <c r="T211" s="98">
        <v>32.100559865925206</v>
      </c>
      <c r="U211" s="98">
        <v>36.606188428322262</v>
      </c>
      <c r="V211" s="98">
        <v>39.563143666336778</v>
      </c>
      <c r="W211" s="98">
        <v>40.427605267130879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12299.635421816392</v>
      </c>
      <c r="C214" s="117">
        <f t="shared" si="108"/>
        <v>12660.370338037863</v>
      </c>
      <c r="D214" s="117">
        <f t="shared" si="108"/>
        <v>13454.334124150408</v>
      </c>
      <c r="E214" s="117">
        <f t="shared" si="108"/>
        <v>14241.020416870857</v>
      </c>
      <c r="F214" s="117">
        <f t="shared" si="108"/>
        <v>14374.035732563249</v>
      </c>
      <c r="G214" s="117">
        <f t="shared" si="108"/>
        <v>14096.844238155063</v>
      </c>
      <c r="H214" s="117">
        <f t="shared" si="108"/>
        <v>13699.258918792493</v>
      </c>
      <c r="I214" s="117">
        <f t="shared" si="108"/>
        <v>14622.19065623317</v>
      </c>
      <c r="J214" s="117">
        <f t="shared" si="108"/>
        <v>12520.140384296683</v>
      </c>
      <c r="K214" s="117">
        <f t="shared" si="108"/>
        <v>11178.797657462159</v>
      </c>
      <c r="L214" s="117">
        <f t="shared" si="108"/>
        <v>10685.454099527737</v>
      </c>
      <c r="M214" s="117">
        <f t="shared" si="108"/>
        <v>11601.948759047509</v>
      </c>
      <c r="N214" s="117">
        <f t="shared" si="108"/>
        <v>12448.461825141696</v>
      </c>
      <c r="O214" s="117">
        <f t="shared" si="108"/>
        <v>10703.712161424995</v>
      </c>
      <c r="P214" s="117">
        <f t="shared" si="108"/>
        <v>10395.662620465211</v>
      </c>
      <c r="Q214" s="117">
        <f t="shared" si="108"/>
        <v>10780.891442410164</v>
      </c>
      <c r="R214" s="117">
        <f t="shared" ref="R214:V214" si="109">R215+R218+R220+R233</f>
        <v>9839.874730775331</v>
      </c>
      <c r="S214" s="117">
        <f t="shared" si="109"/>
        <v>9972.7795036310672</v>
      </c>
      <c r="T214" s="117">
        <f t="shared" si="109"/>
        <v>9518.0133931186629</v>
      </c>
      <c r="U214" s="117">
        <f t="shared" si="109"/>
        <v>9637.6823160028198</v>
      </c>
      <c r="V214" s="117">
        <f t="shared" si="109"/>
        <v>9786.8870806865307</v>
      </c>
      <c r="W214" s="117">
        <f t="shared" ref="W214" si="110">W215+W218+W220+W233</f>
        <v>10389.016397840423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9992.5462847148046</v>
      </c>
      <c r="C215" s="122">
        <f t="shared" si="111"/>
        <v>10328.72648877231</v>
      </c>
      <c r="D215" s="122">
        <f t="shared" si="111"/>
        <v>11033.294993128498</v>
      </c>
      <c r="E215" s="122">
        <f t="shared" si="111"/>
        <v>11779.327390957396</v>
      </c>
      <c r="F215" s="122">
        <f t="shared" si="111"/>
        <v>11945.241629139282</v>
      </c>
      <c r="G215" s="122">
        <f t="shared" si="111"/>
        <v>11733.492159797639</v>
      </c>
      <c r="H215" s="122">
        <f t="shared" si="111"/>
        <v>11254.727061018782</v>
      </c>
      <c r="I215" s="122">
        <f t="shared" si="111"/>
        <v>12111.154566631616</v>
      </c>
      <c r="J215" s="122">
        <f t="shared" si="111"/>
        <v>9930.621539458487</v>
      </c>
      <c r="K215" s="122">
        <f t="shared" si="111"/>
        <v>8558.7540084072134</v>
      </c>
      <c r="L215" s="122">
        <f t="shared" si="111"/>
        <v>8043.5765530878216</v>
      </c>
      <c r="M215" s="122">
        <f t="shared" si="111"/>
        <v>9048.6241029539378</v>
      </c>
      <c r="N215" s="122">
        <f t="shared" si="111"/>
        <v>9719.670150752172</v>
      </c>
      <c r="O215" s="122">
        <f t="shared" si="111"/>
        <v>8032.3230098806689</v>
      </c>
      <c r="P215" s="122">
        <f t="shared" si="111"/>
        <v>7767.083033254582</v>
      </c>
      <c r="Q215" s="122">
        <f t="shared" si="111"/>
        <v>8091.0565299531472</v>
      </c>
      <c r="R215" s="122">
        <f t="shared" ref="R215:V215" si="112">SUM(R216:R217)</f>
        <v>6964.3832289826214</v>
      </c>
      <c r="S215" s="122">
        <f t="shared" si="112"/>
        <v>7061.9393066273606</v>
      </c>
      <c r="T215" s="122">
        <f t="shared" si="112"/>
        <v>6789.5041068327764</v>
      </c>
      <c r="U215" s="122">
        <f t="shared" si="112"/>
        <v>6686.6701732946058</v>
      </c>
      <c r="V215" s="122">
        <f t="shared" si="112"/>
        <v>6733.6326605019549</v>
      </c>
      <c r="W215" s="122">
        <f t="shared" ref="W215" si="113">SUM(W216:W217)</f>
        <v>7284.6435255902061</v>
      </c>
      <c r="DA215" s="130" t="s">
        <v>2318</v>
      </c>
    </row>
    <row r="216" spans="1:105" ht="12" customHeight="1" x14ac:dyDescent="0.25">
      <c r="A216" s="97" t="s">
        <v>204</v>
      </c>
      <c r="B216" s="98">
        <v>9952.6945657911365</v>
      </c>
      <c r="C216" s="98">
        <v>10288.825830561205</v>
      </c>
      <c r="D216" s="98">
        <v>10989.197393042883</v>
      </c>
      <c r="E216" s="98">
        <v>11734.618971883745</v>
      </c>
      <c r="F216" s="98">
        <v>11895.919036242694</v>
      </c>
      <c r="G216" s="98">
        <v>11684.25056078423</v>
      </c>
      <c r="H216" s="98">
        <v>11206.987079729259</v>
      </c>
      <c r="I216" s="98">
        <v>12060.982223251354</v>
      </c>
      <c r="J216" s="98">
        <v>9888.0764910419603</v>
      </c>
      <c r="K216" s="98">
        <v>8518.882274058833</v>
      </c>
      <c r="L216" s="98">
        <v>8006.5658815566867</v>
      </c>
      <c r="M216" s="98">
        <v>9005.0025964709075</v>
      </c>
      <c r="N216" s="98">
        <v>9676.2716685033065</v>
      </c>
      <c r="O216" s="98">
        <v>7991.9048543314448</v>
      </c>
      <c r="P216" s="98">
        <v>7726.7536166979262</v>
      </c>
      <c r="Q216" s="98">
        <v>8051.1813673455827</v>
      </c>
      <c r="R216" s="98">
        <v>6930.0356072111545</v>
      </c>
      <c r="S216" s="98">
        <v>7026.9462904220973</v>
      </c>
      <c r="T216" s="98">
        <v>6755.7043330823262</v>
      </c>
      <c r="U216" s="98">
        <v>6653.2824929577282</v>
      </c>
      <c r="V216" s="98">
        <v>6699.8969228847191</v>
      </c>
      <c r="W216" s="98">
        <v>7247.5891179625023</v>
      </c>
      <c r="DA216" s="63" t="s">
        <v>2319</v>
      </c>
    </row>
    <row r="217" spans="1:105" ht="12" customHeight="1" x14ac:dyDescent="0.25">
      <c r="A217" s="97" t="s">
        <v>53</v>
      </c>
      <c r="B217" s="98">
        <v>39.851718923668685</v>
      </c>
      <c r="C217" s="98">
        <v>39.900658211105984</v>
      </c>
      <c r="D217" s="98">
        <v>44.097600085615952</v>
      </c>
      <c r="E217" s="98">
        <v>44.708419073651299</v>
      </c>
      <c r="F217" s="98">
        <v>49.32259289658753</v>
      </c>
      <c r="G217" s="98">
        <v>49.241599013409001</v>
      </c>
      <c r="H217" s="98">
        <v>47.739981289523797</v>
      </c>
      <c r="I217" s="98">
        <v>50.17234338026109</v>
      </c>
      <c r="J217" s="98">
        <v>42.545048416526505</v>
      </c>
      <c r="K217" s="98">
        <v>39.871734348380556</v>
      </c>
      <c r="L217" s="98">
        <v>37.010671531135053</v>
      </c>
      <c r="M217" s="98">
        <v>43.621506483029528</v>
      </c>
      <c r="N217" s="98">
        <v>43.398482248865434</v>
      </c>
      <c r="O217" s="98">
        <v>40.418155549224565</v>
      </c>
      <c r="P217" s="98">
        <v>40.329416556656199</v>
      </c>
      <c r="Q217" s="98">
        <v>39.875162607564967</v>
      </c>
      <c r="R217" s="98">
        <v>34.347621771466805</v>
      </c>
      <c r="S217" s="98">
        <v>34.993016205263736</v>
      </c>
      <c r="T217" s="98">
        <v>33.79977375045025</v>
      </c>
      <c r="U217" s="98">
        <v>33.387680336877764</v>
      </c>
      <c r="V217" s="98">
        <v>33.735737617236111</v>
      </c>
      <c r="W217" s="98">
        <v>37.054407627703924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201.6712513258621</v>
      </c>
      <c r="C218" s="122">
        <f t="shared" si="114"/>
        <v>268.87981068469236</v>
      </c>
      <c r="D218" s="122">
        <f t="shared" si="114"/>
        <v>232.20367769378916</v>
      </c>
      <c r="E218" s="122">
        <f t="shared" si="114"/>
        <v>318.35261931401004</v>
      </c>
      <c r="F218" s="122">
        <f t="shared" si="114"/>
        <v>174.23413882091208</v>
      </c>
      <c r="G218" s="122">
        <f t="shared" si="114"/>
        <v>179.58924655712653</v>
      </c>
      <c r="H218" s="122">
        <f t="shared" si="114"/>
        <v>216.11738180728844</v>
      </c>
      <c r="I218" s="122">
        <f t="shared" si="114"/>
        <v>321.0950044910137</v>
      </c>
      <c r="J218" s="122">
        <f t="shared" si="114"/>
        <v>348.89269555236325</v>
      </c>
      <c r="K218" s="122">
        <f t="shared" si="114"/>
        <v>243.24484074960475</v>
      </c>
      <c r="L218" s="122">
        <f t="shared" si="114"/>
        <v>333.48229017532009</v>
      </c>
      <c r="M218" s="122">
        <f t="shared" si="114"/>
        <v>312.94189083681783</v>
      </c>
      <c r="N218" s="122">
        <f t="shared" si="114"/>
        <v>547.2896734945997</v>
      </c>
      <c r="O218" s="122">
        <f t="shared" si="114"/>
        <v>347.16808749210571</v>
      </c>
      <c r="P218" s="122">
        <f t="shared" si="114"/>
        <v>273.87916763231584</v>
      </c>
      <c r="Q218" s="122">
        <f t="shared" si="114"/>
        <v>337.52331140037347</v>
      </c>
      <c r="R218" s="122">
        <f t="shared" si="114"/>
        <v>406.33720863416914</v>
      </c>
      <c r="S218" s="122">
        <f t="shared" si="114"/>
        <v>438.26750199483934</v>
      </c>
      <c r="T218" s="122">
        <f t="shared" si="114"/>
        <v>312.44634541719012</v>
      </c>
      <c r="U218" s="122">
        <f t="shared" si="114"/>
        <v>452.36963182804203</v>
      </c>
      <c r="V218" s="122">
        <f t="shared" si="114"/>
        <v>397.95859909435461</v>
      </c>
      <c r="W218" s="122">
        <f t="shared" si="114"/>
        <v>355.43691685246836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201.6712513258621</v>
      </c>
      <c r="C219" s="98">
        <f>RES_hhdet_fech!C86</f>
        <v>268.87981068469236</v>
      </c>
      <c r="D219" s="98">
        <f>RES_hhdet_fech!D86</f>
        <v>232.20367769378916</v>
      </c>
      <c r="E219" s="98">
        <f>RES_hhdet_fech!E86</f>
        <v>318.35261931401004</v>
      </c>
      <c r="F219" s="98">
        <f>RES_hhdet_fech!F86</f>
        <v>174.23413882091208</v>
      </c>
      <c r="G219" s="98">
        <f>RES_hhdet_fech!G86</f>
        <v>179.58924655712653</v>
      </c>
      <c r="H219" s="98">
        <f>RES_hhdet_fech!H86</f>
        <v>216.11738180728844</v>
      </c>
      <c r="I219" s="98">
        <f>RES_hhdet_fech!I86</f>
        <v>321.0950044910137</v>
      </c>
      <c r="J219" s="98">
        <f>RES_hhdet_fech!J86</f>
        <v>348.89269555236325</v>
      </c>
      <c r="K219" s="98">
        <f>RES_hhdet_fech!K86</f>
        <v>243.24484074960475</v>
      </c>
      <c r="L219" s="98">
        <f>RES_hhdet_fech!L86</f>
        <v>333.48229017532009</v>
      </c>
      <c r="M219" s="98">
        <f>RES_hhdet_fech!M86</f>
        <v>312.94189083681783</v>
      </c>
      <c r="N219" s="98">
        <f>RES_hhdet_fech!N86</f>
        <v>547.2896734945997</v>
      </c>
      <c r="O219" s="98">
        <f>RES_hhdet_fech!O86</f>
        <v>347.16808749210571</v>
      </c>
      <c r="P219" s="98">
        <f>RES_hhdet_fech!P86</f>
        <v>273.87916763231584</v>
      </c>
      <c r="Q219" s="98">
        <f>RES_hhdet_fech!Q86</f>
        <v>337.52331140037347</v>
      </c>
      <c r="R219" s="98">
        <f>RES_hhdet_fech!R86</f>
        <v>406.33720863416914</v>
      </c>
      <c r="S219" s="98">
        <f>RES_hhdet_fech!S86</f>
        <v>438.26750199483934</v>
      </c>
      <c r="T219" s="98">
        <f>RES_hhdet_fech!T86</f>
        <v>312.44634541719012</v>
      </c>
      <c r="U219" s="98">
        <f>RES_hhdet_fech!U86</f>
        <v>452.36963182804203</v>
      </c>
      <c r="V219" s="98">
        <f>RES_hhdet_fech!V86</f>
        <v>397.95859909435461</v>
      </c>
      <c r="W219" s="98">
        <f>RES_hhdet_fech!W86</f>
        <v>355.43691685246836</v>
      </c>
      <c r="DA219" s="63" t="s">
        <v>2322</v>
      </c>
    </row>
    <row r="220" spans="1:105" ht="12" customHeight="1" x14ac:dyDescent="0.25">
      <c r="A220" s="121" t="s">
        <v>55</v>
      </c>
      <c r="B220" s="122">
        <v>1408.0343609659162</v>
      </c>
      <c r="C220" s="122">
        <v>1383.9979039461803</v>
      </c>
      <c r="D220" s="122">
        <v>1427.025325571632</v>
      </c>
      <c r="E220" s="122">
        <v>1413.3458446450497</v>
      </c>
      <c r="F220" s="122">
        <v>1469.6973399502704</v>
      </c>
      <c r="G220" s="122">
        <v>1424.3104734126703</v>
      </c>
      <c r="H220" s="122">
        <v>1450.3716613875017</v>
      </c>
      <c r="I220" s="122">
        <v>1417.6460972341213</v>
      </c>
      <c r="J220" s="122">
        <v>1492.0277088348287</v>
      </c>
      <c r="K220" s="122">
        <v>1600.7708575544541</v>
      </c>
      <c r="L220" s="122">
        <v>1556.2578989528843</v>
      </c>
      <c r="M220" s="122">
        <v>1545.3676308777742</v>
      </c>
      <c r="N220" s="122">
        <v>1472.7681604727893</v>
      </c>
      <c r="O220" s="122">
        <v>1531.2186098161226</v>
      </c>
      <c r="P220" s="122">
        <v>1549.1416843757884</v>
      </c>
      <c r="Q220" s="122">
        <v>1552.0229095391169</v>
      </c>
      <c r="R220" s="122">
        <v>1632.3947121596179</v>
      </c>
      <c r="S220" s="122">
        <v>1632.1761732064731</v>
      </c>
      <c r="T220" s="122">
        <v>1554.040011162368</v>
      </c>
      <c r="U220" s="122">
        <v>1570.2442002845985</v>
      </c>
      <c r="V220" s="122">
        <v>1578.2694998686916</v>
      </c>
      <c r="W220" s="122">
        <v>1693.6057780221927</v>
      </c>
      <c r="DA220" s="130" t="s">
        <v>2323</v>
      </c>
    </row>
    <row r="221" spans="1:105" ht="12" customHeight="1" x14ac:dyDescent="0.25">
      <c r="A221" s="97" t="s">
        <v>132</v>
      </c>
      <c r="B221" s="98">
        <v>2374.2142632907126</v>
      </c>
      <c r="C221" s="98">
        <v>2337.7807232567502</v>
      </c>
      <c r="D221" s="98">
        <v>2359.9404801788783</v>
      </c>
      <c r="E221" s="98">
        <v>2184.2662384591217</v>
      </c>
      <c r="F221" s="98">
        <v>2288.5329976562275</v>
      </c>
      <c r="G221" s="98">
        <v>2062.5243063477255</v>
      </c>
      <c r="H221" s="98">
        <v>2006.5714403977795</v>
      </c>
      <c r="I221" s="98">
        <v>2252.6223953491321</v>
      </c>
      <c r="J221" s="98">
        <v>2026.9304379777018</v>
      </c>
      <c r="K221" s="98">
        <v>2030.5332836136981</v>
      </c>
      <c r="L221" s="98">
        <v>1939.7811419402556</v>
      </c>
      <c r="M221" s="98">
        <v>1600.7608269600692</v>
      </c>
      <c r="N221" s="98">
        <v>1755.1850970655739</v>
      </c>
      <c r="O221" s="98">
        <v>1887.2563845192244</v>
      </c>
      <c r="P221" s="98">
        <v>1412.9462624223031</v>
      </c>
      <c r="Q221" s="98">
        <v>1569.8792273661188</v>
      </c>
      <c r="R221" s="98">
        <v>1810.8396317499353</v>
      </c>
      <c r="S221" s="98">
        <v>1926.309164756344</v>
      </c>
      <c r="T221" s="98">
        <v>1611.2138227317278</v>
      </c>
      <c r="U221" s="98">
        <v>1853.1160929417415</v>
      </c>
      <c r="V221" s="98">
        <v>1844.1006765839475</v>
      </c>
      <c r="W221" s="98">
        <v>1919.8896201461864</v>
      </c>
      <c r="DA221" s="63" t="s">
        <v>2324</v>
      </c>
    </row>
    <row r="222" spans="1:105" ht="12" customHeight="1" x14ac:dyDescent="0.25">
      <c r="A222" s="97" t="s">
        <v>131</v>
      </c>
      <c r="B222" s="98">
        <v>1302.417287985357</v>
      </c>
      <c r="C222" s="98">
        <v>1291.1814208608957</v>
      </c>
      <c r="D222" s="98">
        <v>1326.445656094053</v>
      </c>
      <c r="E222" s="98">
        <v>1235.5479550884686</v>
      </c>
      <c r="F222" s="98">
        <v>1330.6401252620146</v>
      </c>
      <c r="G222" s="98">
        <v>1263.5292469572698</v>
      </c>
      <c r="H222" s="98">
        <v>1232.7171755610668</v>
      </c>
      <c r="I222" s="98">
        <v>1410.0804401039243</v>
      </c>
      <c r="J222" s="98">
        <v>1303.632779328397</v>
      </c>
      <c r="K222" s="98">
        <v>1342.5959077322109</v>
      </c>
      <c r="L222" s="98">
        <v>1325.5692724435662</v>
      </c>
      <c r="M222" s="98">
        <v>1134.3585078634546</v>
      </c>
      <c r="N222" s="98">
        <v>1269.2577762380738</v>
      </c>
      <c r="O222" s="98">
        <v>1413.5768299189026</v>
      </c>
      <c r="P222" s="98">
        <v>1058.2739233463451</v>
      </c>
      <c r="Q222" s="98">
        <v>1189.7796470024393</v>
      </c>
      <c r="R222" s="98">
        <v>1405.4367159528681</v>
      </c>
      <c r="S222" s="98">
        <v>1517.3306555929767</v>
      </c>
      <c r="T222" s="98">
        <v>1276.3822274550816</v>
      </c>
      <c r="U222" s="98">
        <v>1481.0736714515717</v>
      </c>
      <c r="V222" s="98">
        <v>1487.2080198311837</v>
      </c>
      <c r="W222" s="98">
        <v>1561.1865816246357</v>
      </c>
      <c r="DA222" s="63" t="s">
        <v>2325</v>
      </c>
    </row>
    <row r="223" spans="1:105" ht="12" customHeight="1" x14ac:dyDescent="0.25">
      <c r="A223" s="100" t="s">
        <v>204</v>
      </c>
      <c r="B223" s="101">
        <v>470.27722677419922</v>
      </c>
      <c r="C223" s="101">
        <v>456.51470352534159</v>
      </c>
      <c r="D223" s="101">
        <v>476.73435071480009</v>
      </c>
      <c r="E223" s="101">
        <v>427.08772689651568</v>
      </c>
      <c r="F223" s="101">
        <v>464.17727644086727</v>
      </c>
      <c r="G223" s="101">
        <v>477.92857954528512</v>
      </c>
      <c r="H223" s="101">
        <v>411.12522524041128</v>
      </c>
      <c r="I223" s="101">
        <v>458.33420190267805</v>
      </c>
      <c r="J223" s="101">
        <v>397.25513628710604</v>
      </c>
      <c r="K223" s="101">
        <v>399.94272706831407</v>
      </c>
      <c r="L223" s="101">
        <v>385.31235163818451</v>
      </c>
      <c r="M223" s="101">
        <v>305.54449525802733</v>
      </c>
      <c r="N223" s="101">
        <v>288.94259885004118</v>
      </c>
      <c r="O223" s="101">
        <v>347.50022070691927</v>
      </c>
      <c r="P223" s="101">
        <v>227.77833347682991</v>
      </c>
      <c r="Q223" s="101">
        <v>257.51680252510033</v>
      </c>
      <c r="R223" s="101">
        <v>359.75450601578132</v>
      </c>
      <c r="S223" s="101">
        <v>400.87459721671752</v>
      </c>
      <c r="T223" s="101">
        <v>313.77703695028526</v>
      </c>
      <c r="U223" s="101">
        <v>360.10139076288766</v>
      </c>
      <c r="V223" s="101">
        <v>352.10162066890308</v>
      </c>
      <c r="W223" s="101">
        <v>377.31032115436824</v>
      </c>
      <c r="DA223" s="131" t="s">
        <v>2326</v>
      </c>
    </row>
    <row r="224" spans="1:105" ht="12" customHeight="1" x14ac:dyDescent="0.25">
      <c r="A224" s="103" t="s">
        <v>52</v>
      </c>
      <c r="B224" s="104">
        <v>832.14006121115779</v>
      </c>
      <c r="C224" s="104">
        <v>834.66671733555438</v>
      </c>
      <c r="D224" s="104">
        <v>849.71130537925285</v>
      </c>
      <c r="E224" s="104">
        <v>808.46022819195275</v>
      </c>
      <c r="F224" s="104">
        <v>866.4628488211473</v>
      </c>
      <c r="G224" s="104">
        <v>785.60066741198489</v>
      </c>
      <c r="H224" s="104">
        <v>821.59195032065566</v>
      </c>
      <c r="I224" s="104">
        <v>951.74623820124611</v>
      </c>
      <c r="J224" s="104">
        <v>906.37764304129087</v>
      </c>
      <c r="K224" s="104">
        <v>942.65318066389716</v>
      </c>
      <c r="L224" s="104">
        <v>940.25692080538192</v>
      </c>
      <c r="M224" s="104">
        <v>828.81401260542748</v>
      </c>
      <c r="N224" s="104">
        <v>980.31517738803268</v>
      </c>
      <c r="O224" s="104">
        <v>1066.0766092119832</v>
      </c>
      <c r="P224" s="104">
        <v>830.49558986951502</v>
      </c>
      <c r="Q224" s="104">
        <v>932.26284447733917</v>
      </c>
      <c r="R224" s="104">
        <v>1045.6822099370868</v>
      </c>
      <c r="S224" s="104">
        <v>1116.4560583762591</v>
      </c>
      <c r="T224" s="104">
        <v>962.60519050479638</v>
      </c>
      <c r="U224" s="104">
        <v>1120.9722806886841</v>
      </c>
      <c r="V224" s="104">
        <v>1135.1063991622809</v>
      </c>
      <c r="W224" s="104">
        <v>1183.8762604702674</v>
      </c>
      <c r="DA224" s="132" t="s">
        <v>2327</v>
      </c>
    </row>
    <row r="225" spans="1:105" ht="12" customHeight="1" x14ac:dyDescent="0.25">
      <c r="A225" s="106" t="s">
        <v>124</v>
      </c>
      <c r="B225" s="101">
        <v>1972.1888057219269</v>
      </c>
      <c r="C225" s="101">
        <v>1953.9181240049302</v>
      </c>
      <c r="D225" s="101">
        <v>2039.1886920160534</v>
      </c>
      <c r="E225" s="101">
        <v>2039.9775780404179</v>
      </c>
      <c r="F225" s="101">
        <v>2068.8868482615658</v>
      </c>
      <c r="G225" s="101">
        <v>2027.5902863101537</v>
      </c>
      <c r="H225" s="101">
        <v>2069.37171369207</v>
      </c>
      <c r="I225" s="101">
        <v>1977.0967681872912</v>
      </c>
      <c r="J225" s="101">
        <v>2145.4774515819804</v>
      </c>
      <c r="K225" s="101">
        <v>2280.2674527577929</v>
      </c>
      <c r="L225" s="101">
        <v>2148.2463788176051</v>
      </c>
      <c r="M225" s="101">
        <v>1776.4225197208186</v>
      </c>
      <c r="N225" s="101">
        <v>1564.749512841425</v>
      </c>
      <c r="O225" s="101">
        <v>2319.8754885320318</v>
      </c>
      <c r="P225" s="101">
        <v>2246.9872321638572</v>
      </c>
      <c r="Q225" s="101">
        <v>2104.7064673689765</v>
      </c>
      <c r="R225" s="101">
        <v>2042.8025829581622</v>
      </c>
      <c r="S225" s="101">
        <v>2071.1630117717273</v>
      </c>
      <c r="T225" s="101">
        <v>1994.3092473906436</v>
      </c>
      <c r="U225" s="101">
        <v>1945.784529391862</v>
      </c>
      <c r="V225" s="101">
        <v>1947.7692521566489</v>
      </c>
      <c r="W225" s="101">
        <v>1971.2987669846577</v>
      </c>
      <c r="DA225" s="131" t="s">
        <v>2328</v>
      </c>
    </row>
    <row r="226" spans="1:105" ht="12" customHeight="1" x14ac:dyDescent="0.25">
      <c r="A226" s="107" t="s">
        <v>123</v>
      </c>
      <c r="B226" s="104">
        <v>1212.8638015971119</v>
      </c>
      <c r="C226" s="104">
        <v>1204.5814115156561</v>
      </c>
      <c r="D226" s="104">
        <v>1267.4634913929478</v>
      </c>
      <c r="E226" s="104">
        <v>1267.5759232694336</v>
      </c>
      <c r="F226" s="104">
        <v>1296.0715229641617</v>
      </c>
      <c r="G226" s="104">
        <v>1302.8309811180568</v>
      </c>
      <c r="H226" s="104">
        <v>1314.7260100291371</v>
      </c>
      <c r="I226" s="104">
        <v>1259.5474459368179</v>
      </c>
      <c r="J226" s="104">
        <v>1364.8958976925794</v>
      </c>
      <c r="K226" s="104">
        <v>1456.3086734300173</v>
      </c>
      <c r="L226" s="104">
        <v>1379.0612593297917</v>
      </c>
      <c r="M226" s="104">
        <v>1118.3596675079032</v>
      </c>
      <c r="N226" s="104">
        <v>899.05595141000583</v>
      </c>
      <c r="O226" s="104">
        <v>1528.900263588386</v>
      </c>
      <c r="P226" s="104">
        <v>1496.8247198511813</v>
      </c>
      <c r="Q226" s="104">
        <v>1411.1799738092509</v>
      </c>
      <c r="R226" s="104">
        <v>1413.1129159195636</v>
      </c>
      <c r="S226" s="104">
        <v>1475.9783030311826</v>
      </c>
      <c r="T226" s="104">
        <v>1460.3292162673986</v>
      </c>
      <c r="U226" s="104">
        <v>1469.998688870779</v>
      </c>
      <c r="V226" s="104">
        <v>1501.5904574157867</v>
      </c>
      <c r="W226" s="104">
        <v>1549.1672007814286</v>
      </c>
      <c r="DA226" s="132" t="s">
        <v>2329</v>
      </c>
    </row>
    <row r="227" spans="1:105" ht="12" customHeight="1" x14ac:dyDescent="0.25">
      <c r="A227" s="108" t="s">
        <v>50</v>
      </c>
      <c r="B227" s="98">
        <v>389.40349268678625</v>
      </c>
      <c r="C227" s="98">
        <v>382.4024757719032</v>
      </c>
      <c r="D227" s="98">
        <v>410.71564450680154</v>
      </c>
      <c r="E227" s="98">
        <v>398.80926626207355</v>
      </c>
      <c r="F227" s="98">
        <v>413.157026556468</v>
      </c>
      <c r="G227" s="98">
        <v>460.65757073555409</v>
      </c>
      <c r="H227" s="98">
        <v>421.75264001108656</v>
      </c>
      <c r="I227" s="98">
        <v>402.84304425121297</v>
      </c>
      <c r="J227" s="98">
        <v>429.1625224639925</v>
      </c>
      <c r="K227" s="98">
        <v>457.84573004219567</v>
      </c>
      <c r="L227" s="98">
        <v>429.76671099761569</v>
      </c>
      <c r="M227" s="98">
        <v>278.54982487397598</v>
      </c>
      <c r="N227" s="98">
        <v>15.7508231924933</v>
      </c>
      <c r="O227" s="98">
        <v>424.80448281775318</v>
      </c>
      <c r="P227" s="98">
        <v>400.55564120686751</v>
      </c>
      <c r="Q227" s="98">
        <v>351.15240978562167</v>
      </c>
      <c r="R227" s="98">
        <v>397.6589491394613</v>
      </c>
      <c r="S227" s="98">
        <v>418.54859171656551</v>
      </c>
      <c r="T227" s="98">
        <v>392.73225690157352</v>
      </c>
      <c r="U227" s="98">
        <v>374.10710455767122</v>
      </c>
      <c r="V227" s="98">
        <v>367.09784196653158</v>
      </c>
      <c r="W227" s="98">
        <v>380.25119600629631</v>
      </c>
      <c r="DA227" s="63" t="s">
        <v>2330</v>
      </c>
    </row>
    <row r="228" spans="1:105" ht="12" customHeight="1" x14ac:dyDescent="0.25">
      <c r="A228" s="108" t="s">
        <v>52</v>
      </c>
      <c r="B228" s="98">
        <v>823.46030891032569</v>
      </c>
      <c r="C228" s="98">
        <v>822.17893574375296</v>
      </c>
      <c r="D228" s="98">
        <v>856.74784688614625</v>
      </c>
      <c r="E228" s="98">
        <v>868.76665700735987</v>
      </c>
      <c r="F228" s="98">
        <v>882.9144964076936</v>
      </c>
      <c r="G228" s="98">
        <v>842.17341038250265</v>
      </c>
      <c r="H228" s="98">
        <v>892.97337001805067</v>
      </c>
      <c r="I228" s="98">
        <v>856.70440168560492</v>
      </c>
      <c r="J228" s="98">
        <v>935.73337522858685</v>
      </c>
      <c r="K228" s="98">
        <v>998.4629433878215</v>
      </c>
      <c r="L228" s="98">
        <v>949.29454833217608</v>
      </c>
      <c r="M228" s="98">
        <v>839.80984263392713</v>
      </c>
      <c r="N228" s="98">
        <v>883.30512821751233</v>
      </c>
      <c r="O228" s="98">
        <v>1104.0957807706329</v>
      </c>
      <c r="P228" s="98">
        <v>1096.2690786443136</v>
      </c>
      <c r="Q228" s="98">
        <v>1060.0275640236291</v>
      </c>
      <c r="R228" s="98">
        <v>1015.4539667801022</v>
      </c>
      <c r="S228" s="98">
        <v>1057.429711314617</v>
      </c>
      <c r="T228" s="98">
        <v>1067.5969593658251</v>
      </c>
      <c r="U228" s="98">
        <v>1095.8915843131078</v>
      </c>
      <c r="V228" s="98">
        <v>1134.4926154492553</v>
      </c>
      <c r="W228" s="98">
        <v>1168.9160047751325</v>
      </c>
      <c r="DA228" s="63" t="s">
        <v>2331</v>
      </c>
    </row>
    <row r="229" spans="1:105" ht="12" customHeight="1" x14ac:dyDescent="0.25">
      <c r="A229" s="106" t="s">
        <v>122</v>
      </c>
      <c r="B229" s="101">
        <v>1786.018275910038</v>
      </c>
      <c r="C229" s="101">
        <v>1757.2266586418534</v>
      </c>
      <c r="D229" s="101">
        <v>1799.3466663573652</v>
      </c>
      <c r="E229" s="101">
        <v>1785.5424444519545</v>
      </c>
      <c r="F229" s="101">
        <v>1832.9307982587009</v>
      </c>
      <c r="G229" s="101">
        <v>1754.0229662178808</v>
      </c>
      <c r="H229" s="101">
        <v>1797.2289930660709</v>
      </c>
      <c r="I229" s="101">
        <v>1793.0944708080572</v>
      </c>
      <c r="J229" s="101">
        <v>1914.9700480576391</v>
      </c>
      <c r="K229" s="101">
        <v>2051.8112689277154</v>
      </c>
      <c r="L229" s="101">
        <v>1995.8753361786016</v>
      </c>
      <c r="M229" s="101">
        <v>1966.8605575766555</v>
      </c>
      <c r="N229" s="101">
        <v>1879.2322783181958</v>
      </c>
      <c r="O229" s="101">
        <v>1922.1141458127745</v>
      </c>
      <c r="P229" s="101">
        <v>1943.9906677454983</v>
      </c>
      <c r="Q229" s="101">
        <v>1955.8293983020596</v>
      </c>
      <c r="R229" s="101">
        <v>2034.3531196663741</v>
      </c>
      <c r="S229" s="101">
        <v>2019.0998430654001</v>
      </c>
      <c r="T229" s="101">
        <v>1940.8789845351134</v>
      </c>
      <c r="U229" s="101">
        <v>1925.7307893116601</v>
      </c>
      <c r="V229" s="101">
        <v>1911.8404497216354</v>
      </c>
      <c r="W229" s="101">
        <v>2007.73885130605</v>
      </c>
      <c r="DA229" s="131" t="s">
        <v>2332</v>
      </c>
    </row>
    <row r="230" spans="1:105" ht="12" customHeight="1" x14ac:dyDescent="0.25">
      <c r="A230" s="107" t="s">
        <v>121</v>
      </c>
      <c r="B230" s="104">
        <v>1188.2586651058459</v>
      </c>
      <c r="C230" s="104">
        <v>1171.2861144415579</v>
      </c>
      <c r="D230" s="104">
        <v>1207.0630771112044</v>
      </c>
      <c r="E230" s="104">
        <v>1197.4369214907124</v>
      </c>
      <c r="F230" s="104">
        <v>1240.6977579993363</v>
      </c>
      <c r="G230" s="104">
        <v>1213.8139475299183</v>
      </c>
      <c r="H230" s="104">
        <v>1236.0017150062422</v>
      </c>
      <c r="I230" s="104">
        <v>1237.5630273819286</v>
      </c>
      <c r="J230" s="104">
        <v>1320.0032497105274</v>
      </c>
      <c r="K230" s="104">
        <v>1420.0259459006786</v>
      </c>
      <c r="L230" s="104">
        <v>1387.7084084782218</v>
      </c>
      <c r="M230" s="104">
        <v>1373.5131079180171</v>
      </c>
      <c r="N230" s="104">
        <v>1297.8531394666761</v>
      </c>
      <c r="O230" s="104">
        <v>1347.7186489725327</v>
      </c>
      <c r="P230" s="104">
        <v>1367.4015611651721</v>
      </c>
      <c r="Q230" s="104">
        <v>1375.9962604364682</v>
      </c>
      <c r="R230" s="104">
        <v>1462.8310271549656</v>
      </c>
      <c r="S230" s="104">
        <v>1473.8118603360506</v>
      </c>
      <c r="T230" s="104">
        <v>1431.5599908406714</v>
      </c>
      <c r="U230" s="104">
        <v>1450.3847576721223</v>
      </c>
      <c r="V230" s="104">
        <v>1468.4787040411704</v>
      </c>
      <c r="W230" s="104">
        <v>1580.4878965854525</v>
      </c>
      <c r="DA230" s="132" t="s">
        <v>2333</v>
      </c>
    </row>
    <row r="231" spans="1:105" ht="12" customHeight="1" x14ac:dyDescent="0.25">
      <c r="A231" s="108" t="s">
        <v>53</v>
      </c>
      <c r="B231" s="98">
        <v>353.01341386458472</v>
      </c>
      <c r="C231" s="98">
        <v>344.10822955212262</v>
      </c>
      <c r="D231" s="98">
        <v>361.54884061124187</v>
      </c>
      <c r="E231" s="98">
        <v>346.91695740302316</v>
      </c>
      <c r="F231" s="98">
        <v>364.62418576219102</v>
      </c>
      <c r="G231" s="98">
        <v>395.69133560096111</v>
      </c>
      <c r="H231" s="98">
        <v>364.8630762734478</v>
      </c>
      <c r="I231" s="98">
        <v>367.8675268327035</v>
      </c>
      <c r="J231" s="98">
        <v>385.60626063209264</v>
      </c>
      <c r="K231" s="98">
        <v>417.24033519211127</v>
      </c>
      <c r="L231" s="98">
        <v>409.27711018688774</v>
      </c>
      <c r="M231" s="98">
        <v>395.5301285896806</v>
      </c>
      <c r="N231" s="98">
        <v>315.26484013179061</v>
      </c>
      <c r="O231" s="98">
        <v>352.04227353855953</v>
      </c>
      <c r="P231" s="98">
        <v>348.81661635821268</v>
      </c>
      <c r="Q231" s="98">
        <v>332.88420847481319</v>
      </c>
      <c r="R231" s="98">
        <v>403.30139547290548</v>
      </c>
      <c r="S231" s="98">
        <v>411.5506052850115</v>
      </c>
      <c r="T231" s="98">
        <v>383.11258329817076</v>
      </c>
      <c r="U231" s="98">
        <v>369.71642484323507</v>
      </c>
      <c r="V231" s="98">
        <v>364.50289931636496</v>
      </c>
      <c r="W231" s="98">
        <v>398.35117027262538</v>
      </c>
      <c r="DA231" s="63" t="s">
        <v>2334</v>
      </c>
    </row>
    <row r="232" spans="1:105" ht="12" customHeight="1" x14ac:dyDescent="0.25">
      <c r="A232" s="108" t="s">
        <v>52</v>
      </c>
      <c r="B232" s="98">
        <v>835.24525124126126</v>
      </c>
      <c r="C232" s="98">
        <v>827.17788488943518</v>
      </c>
      <c r="D232" s="98">
        <v>845.51423649996241</v>
      </c>
      <c r="E232" s="98">
        <v>850.51996408768923</v>
      </c>
      <c r="F232" s="98">
        <v>876.07357223714519</v>
      </c>
      <c r="G232" s="98">
        <v>818.12261192895699</v>
      </c>
      <c r="H232" s="98">
        <v>871.13863873279433</v>
      </c>
      <c r="I232" s="98">
        <v>869.69550054922513</v>
      </c>
      <c r="J232" s="98">
        <v>934.39698907843467</v>
      </c>
      <c r="K232" s="98">
        <v>1002.7856107085676</v>
      </c>
      <c r="L232" s="98">
        <v>978.43129829133397</v>
      </c>
      <c r="M232" s="98">
        <v>977.98297932833657</v>
      </c>
      <c r="N232" s="98">
        <v>982.58829933488562</v>
      </c>
      <c r="O232" s="98">
        <v>995.67637543397313</v>
      </c>
      <c r="P232" s="98">
        <v>1018.5849448069594</v>
      </c>
      <c r="Q232" s="98">
        <v>1043.1120519616552</v>
      </c>
      <c r="R232" s="98">
        <v>1059.5296316820602</v>
      </c>
      <c r="S232" s="98">
        <v>1062.2612550510391</v>
      </c>
      <c r="T232" s="98">
        <v>1048.4474075425007</v>
      </c>
      <c r="U232" s="98">
        <v>1080.6683328288875</v>
      </c>
      <c r="V232" s="98">
        <v>1103.9758047248056</v>
      </c>
      <c r="W232" s="98">
        <v>1182.1367263128272</v>
      </c>
      <c r="DA232" s="63" t="s">
        <v>2335</v>
      </c>
    </row>
    <row r="233" spans="1:105" ht="12" customHeight="1" x14ac:dyDescent="0.25">
      <c r="A233" s="121" t="s">
        <v>54</v>
      </c>
      <c r="B233" s="122">
        <v>697.38352480981007</v>
      </c>
      <c r="C233" s="122">
        <v>678.76613463468061</v>
      </c>
      <c r="D233" s="122">
        <v>761.8101277564873</v>
      </c>
      <c r="E233" s="122">
        <v>729.99456195440166</v>
      </c>
      <c r="F233" s="122">
        <v>784.86262465278423</v>
      </c>
      <c r="G233" s="122">
        <v>759.45235838762801</v>
      </c>
      <c r="H233" s="122">
        <v>778.04281457892171</v>
      </c>
      <c r="I233" s="122">
        <v>772.29498787641899</v>
      </c>
      <c r="J233" s="122">
        <v>748.59844045100328</v>
      </c>
      <c r="K233" s="122">
        <v>776.02795075088579</v>
      </c>
      <c r="L233" s="122">
        <v>752.13735731171153</v>
      </c>
      <c r="M233" s="122">
        <v>695.01513437898075</v>
      </c>
      <c r="N233" s="122">
        <v>708.7338404221357</v>
      </c>
      <c r="O233" s="122">
        <v>793.0024542360984</v>
      </c>
      <c r="P233" s="122">
        <v>805.55873520252555</v>
      </c>
      <c r="Q233" s="122">
        <v>800.28869151752656</v>
      </c>
      <c r="R233" s="122">
        <v>836.75958099892387</v>
      </c>
      <c r="S233" s="122">
        <v>840.39652180239477</v>
      </c>
      <c r="T233" s="122">
        <v>862.0229297063288</v>
      </c>
      <c r="U233" s="122">
        <v>928.39831059557389</v>
      </c>
      <c r="V233" s="122">
        <v>1077.0263212215311</v>
      </c>
      <c r="W233" s="122">
        <v>1055.3301773755561</v>
      </c>
      <c r="DA233" s="130" t="s">
        <v>2336</v>
      </c>
    </row>
    <row r="234" spans="1:105" ht="12" customHeight="1" x14ac:dyDescent="0.25">
      <c r="A234" s="97" t="s">
        <v>207</v>
      </c>
      <c r="B234" s="98">
        <v>860.09127808575738</v>
      </c>
      <c r="C234" s="98">
        <v>840.90059571521385</v>
      </c>
      <c r="D234" s="98">
        <v>932.71580734087524</v>
      </c>
      <c r="E234" s="98">
        <v>870.15918910636447</v>
      </c>
      <c r="F234" s="98">
        <v>954.5658239347689</v>
      </c>
      <c r="G234" s="98">
        <v>905.85093821605892</v>
      </c>
      <c r="H234" s="98">
        <v>918.603001884989</v>
      </c>
      <c r="I234" s="98">
        <v>1052.1590562678946</v>
      </c>
      <c r="J234" s="98">
        <v>910.97523777984941</v>
      </c>
      <c r="K234" s="98">
        <v>903.6254253751938</v>
      </c>
      <c r="L234" s="98">
        <v>918.20798344588911</v>
      </c>
      <c r="M234" s="98">
        <v>768.23320378872506</v>
      </c>
      <c r="N234" s="98">
        <v>918.91498133713196</v>
      </c>
      <c r="O234" s="98">
        <v>1012.371936061219</v>
      </c>
      <c r="P234" s="98">
        <v>998.52741909379324</v>
      </c>
      <c r="Q234" s="98">
        <v>987.78496454091862</v>
      </c>
      <c r="R234" s="98">
        <v>1016.9379881637</v>
      </c>
      <c r="S234" s="98">
        <v>1028.6123962977331</v>
      </c>
      <c r="T234" s="98">
        <v>1012.6669056474018</v>
      </c>
      <c r="U234" s="98">
        <v>1135.3036217717754</v>
      </c>
      <c r="V234" s="98">
        <v>1284.4388837002946</v>
      </c>
      <c r="W234" s="98">
        <v>1258.3385246777266</v>
      </c>
      <c r="DA234" s="63" t="s">
        <v>2337</v>
      </c>
    </row>
    <row r="235" spans="1:105" ht="12" customHeight="1" x14ac:dyDescent="0.25">
      <c r="A235" s="97" t="s">
        <v>50</v>
      </c>
      <c r="B235" s="98">
        <v>827.70881888857321</v>
      </c>
      <c r="C235" s="98">
        <v>831.48776763201704</v>
      </c>
      <c r="D235" s="98">
        <v>882.07984567106166</v>
      </c>
      <c r="E235" s="98">
        <v>850.5595633734423</v>
      </c>
      <c r="F235" s="98">
        <v>970.11499893025814</v>
      </c>
      <c r="G235" s="98">
        <v>897.66493921082088</v>
      </c>
      <c r="H235" s="98">
        <v>897.27758706006989</v>
      </c>
      <c r="I235" s="98">
        <v>930.91831199773571</v>
      </c>
      <c r="J235" s="98">
        <v>940.03002955495958</v>
      </c>
      <c r="K235" s="98">
        <v>829.32882240777894</v>
      </c>
      <c r="L235" s="98">
        <v>1029.9018017292083</v>
      </c>
      <c r="M235" s="98">
        <v>963.05109106931639</v>
      </c>
      <c r="N235" s="98">
        <v>302.21092933106951</v>
      </c>
      <c r="O235" s="98">
        <v>1096.349585190037</v>
      </c>
      <c r="P235" s="98">
        <v>1065.6527457003292</v>
      </c>
      <c r="Q235" s="98">
        <v>935.11270287191928</v>
      </c>
      <c r="R235" s="98">
        <v>883.77677379673116</v>
      </c>
      <c r="S235" s="98">
        <v>883.52355479304629</v>
      </c>
      <c r="T235" s="98">
        <v>1067.8234691512705</v>
      </c>
      <c r="U235" s="98">
        <v>1108.4547948481438</v>
      </c>
      <c r="V235" s="98">
        <v>1247.8449659229884</v>
      </c>
      <c r="W235" s="98">
        <v>1210.3655936867572</v>
      </c>
      <c r="DA235" s="63" t="s">
        <v>2338</v>
      </c>
    </row>
    <row r="236" spans="1:105" ht="12" customHeight="1" x14ac:dyDescent="0.25">
      <c r="A236" s="109" t="s">
        <v>120</v>
      </c>
      <c r="B236" s="33">
        <v>654.57848398769113</v>
      </c>
      <c r="C236" s="33">
        <v>635.63802839989069</v>
      </c>
      <c r="D236" s="33">
        <v>719.27677656805849</v>
      </c>
      <c r="E236" s="33">
        <v>694.89605013658843</v>
      </c>
      <c r="F236" s="33">
        <v>742.52485969105601</v>
      </c>
      <c r="G236" s="33">
        <v>724.02577582186871</v>
      </c>
      <c r="H236" s="33">
        <v>744.15919279662569</v>
      </c>
      <c r="I236" s="33">
        <v>706.64998437351244</v>
      </c>
      <c r="J236" s="33">
        <v>706.24506976114617</v>
      </c>
      <c r="K236" s="33">
        <v>747.34195755052849</v>
      </c>
      <c r="L236" s="33">
        <v>705.11732509194485</v>
      </c>
      <c r="M236" s="33">
        <v>667.12980540462911</v>
      </c>
      <c r="N236" s="33">
        <v>680.0614654727616</v>
      </c>
      <c r="O236" s="33">
        <v>710.62442692571324</v>
      </c>
      <c r="P236" s="33">
        <v>723.12277235345437</v>
      </c>
      <c r="Q236" s="33">
        <v>723.78900996690459</v>
      </c>
      <c r="R236" s="33">
        <v>769.18117395119964</v>
      </c>
      <c r="S236" s="33">
        <v>765.21318767901505</v>
      </c>
      <c r="T236" s="33">
        <v>763.79005887967696</v>
      </c>
      <c r="U236" s="33">
        <v>785.23433029706325</v>
      </c>
      <c r="V236" s="33">
        <v>903.28852774486563</v>
      </c>
      <c r="W236" s="33">
        <v>878.70227991513207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6024.7418824716478</v>
      </c>
      <c r="C238" s="117">
        <f t="shared" si="115"/>
        <v>6319.7567244731235</v>
      </c>
      <c r="D238" s="117">
        <f t="shared" si="115"/>
        <v>6680.5459406114778</v>
      </c>
      <c r="E238" s="117">
        <f t="shared" si="115"/>
        <v>7188.9521058857536</v>
      </c>
      <c r="F238" s="117">
        <f t="shared" si="115"/>
        <v>7185.9229643790295</v>
      </c>
      <c r="G238" s="117">
        <f t="shared" si="115"/>
        <v>7238.3792360674479</v>
      </c>
      <c r="H238" s="117">
        <f t="shared" si="115"/>
        <v>7386.0555194340823</v>
      </c>
      <c r="I238" s="117">
        <f t="shared" si="115"/>
        <v>8294.7715856542545</v>
      </c>
      <c r="J238" s="117">
        <f t="shared" si="115"/>
        <v>7543.6727831175904</v>
      </c>
      <c r="K238" s="117">
        <f t="shared" si="115"/>
        <v>6880.9355360003301</v>
      </c>
      <c r="L238" s="117">
        <f t="shared" si="115"/>
        <v>7016.5779576609639</v>
      </c>
      <c r="M238" s="117">
        <f t="shared" si="115"/>
        <v>7733.8075147866984</v>
      </c>
      <c r="N238" s="117">
        <f t="shared" si="115"/>
        <v>9007.5241418629066</v>
      </c>
      <c r="O238" s="117">
        <f t="shared" si="115"/>
        <v>7695.7267143621384</v>
      </c>
      <c r="P238" s="117">
        <f t="shared" si="115"/>
        <v>7376.965763196903</v>
      </c>
      <c r="Q238" s="117">
        <f t="shared" si="115"/>
        <v>7824.7155248601639</v>
      </c>
      <c r="R238" s="117">
        <f t="shared" ref="R238:V238" si="116">R239+R242+R244+R257</f>
        <v>7508.7135177742912</v>
      </c>
      <c r="S238" s="117">
        <f t="shared" si="116"/>
        <v>7771.3879303882695</v>
      </c>
      <c r="T238" s="117">
        <f t="shared" si="116"/>
        <v>7237.7708021687477</v>
      </c>
      <c r="U238" s="117">
        <f t="shared" si="116"/>
        <v>7799.9058005778843</v>
      </c>
      <c r="V238" s="117">
        <f t="shared" si="116"/>
        <v>7826.0639880988901</v>
      </c>
      <c r="W238" s="117">
        <f t="shared" ref="W238" si="117">W239+W242+W244+W257</f>
        <v>8220.0770513181105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4155.2330716133692</v>
      </c>
      <c r="C239" s="122">
        <f t="shared" si="118"/>
        <v>4337.9735495931563</v>
      </c>
      <c r="D239" s="122">
        <f t="shared" si="118"/>
        <v>4656.9343941706147</v>
      </c>
      <c r="E239" s="122">
        <f t="shared" si="118"/>
        <v>5007.4312493007301</v>
      </c>
      <c r="F239" s="122">
        <f t="shared" si="118"/>
        <v>5188.9082944551546</v>
      </c>
      <c r="G239" s="122">
        <f t="shared" si="118"/>
        <v>5254.2797475975167</v>
      </c>
      <c r="H239" s="122">
        <f t="shared" si="118"/>
        <v>5226.564113919846</v>
      </c>
      <c r="I239" s="122">
        <f t="shared" si="118"/>
        <v>5856.5817793805882</v>
      </c>
      <c r="J239" s="122">
        <f t="shared" si="118"/>
        <v>4953.8170799370373</v>
      </c>
      <c r="K239" s="122">
        <f t="shared" si="118"/>
        <v>4430.091108326149</v>
      </c>
      <c r="L239" s="122">
        <f t="shared" si="118"/>
        <v>4354.3742009600364</v>
      </c>
      <c r="M239" s="122">
        <f t="shared" si="118"/>
        <v>5147.7233209955648</v>
      </c>
      <c r="N239" s="122">
        <f t="shared" si="118"/>
        <v>5754.6450546099668</v>
      </c>
      <c r="O239" s="122">
        <f t="shared" si="118"/>
        <v>4886.6243588760217</v>
      </c>
      <c r="P239" s="122">
        <f t="shared" si="118"/>
        <v>4739.2509803546327</v>
      </c>
      <c r="Q239" s="122">
        <f t="shared" si="118"/>
        <v>4959.4388799692797</v>
      </c>
      <c r="R239" s="122">
        <f t="shared" ref="R239:V239" si="119">SUM(R240:R241)</f>
        <v>4297.7987750101383</v>
      </c>
      <c r="S239" s="122">
        <f t="shared" si="119"/>
        <v>4394.4384019577228</v>
      </c>
      <c r="T239" s="122">
        <f t="shared" si="119"/>
        <v>4263.0681754030347</v>
      </c>
      <c r="U239" s="122">
        <f t="shared" si="119"/>
        <v>4225.7369323466764</v>
      </c>
      <c r="V239" s="122">
        <f t="shared" si="119"/>
        <v>4280.2090912947906</v>
      </c>
      <c r="W239" s="122">
        <f t="shared" ref="W239" si="120">SUM(W240:W241)</f>
        <v>4706.9703815647372</v>
      </c>
      <c r="DA239" s="130" t="s">
        <v>2486</v>
      </c>
    </row>
    <row r="240" spans="1:105" ht="12" customHeight="1" x14ac:dyDescent="0.25">
      <c r="A240" s="97" t="s">
        <v>204</v>
      </c>
      <c r="B240" s="98">
        <v>4115.3813526897002</v>
      </c>
      <c r="C240" s="98">
        <v>4298.0728913820503</v>
      </c>
      <c r="D240" s="98">
        <v>4612.8367940849985</v>
      </c>
      <c r="E240" s="98">
        <v>4962.7228302270787</v>
      </c>
      <c r="F240" s="98">
        <v>5139.5857015585671</v>
      </c>
      <c r="G240" s="98">
        <v>5205.0381485841081</v>
      </c>
      <c r="H240" s="98">
        <v>5178.8241326303223</v>
      </c>
      <c r="I240" s="98">
        <v>5806.4094360003273</v>
      </c>
      <c r="J240" s="98">
        <v>4911.2720315205106</v>
      </c>
      <c r="K240" s="98">
        <v>4390.2193739777686</v>
      </c>
      <c r="L240" s="98">
        <v>4317.3635294289015</v>
      </c>
      <c r="M240" s="98">
        <v>5104.1018145125354</v>
      </c>
      <c r="N240" s="98">
        <v>5711.2465723611012</v>
      </c>
      <c r="O240" s="98">
        <v>4846.2062033267975</v>
      </c>
      <c r="P240" s="98">
        <v>4698.9215637979769</v>
      </c>
      <c r="Q240" s="98">
        <v>4919.5637173617151</v>
      </c>
      <c r="R240" s="98">
        <v>4263.4511532386714</v>
      </c>
      <c r="S240" s="98">
        <v>4359.4453857524595</v>
      </c>
      <c r="T240" s="98">
        <v>4229.2684016525845</v>
      </c>
      <c r="U240" s="98">
        <v>4192.3492520097989</v>
      </c>
      <c r="V240" s="98">
        <v>4246.4733536775548</v>
      </c>
      <c r="W240" s="98">
        <v>4669.9159739370334</v>
      </c>
      <c r="DA240" s="63" t="s">
        <v>2487</v>
      </c>
    </row>
    <row r="241" spans="1:105" ht="12" customHeight="1" x14ac:dyDescent="0.25">
      <c r="A241" s="97" t="s">
        <v>53</v>
      </c>
      <c r="B241" s="98">
        <v>39.851718923668685</v>
      </c>
      <c r="C241" s="98">
        <v>39.900658211105984</v>
      </c>
      <c r="D241" s="98">
        <v>44.097600085615952</v>
      </c>
      <c r="E241" s="98">
        <v>44.708419073651299</v>
      </c>
      <c r="F241" s="98">
        <v>49.32259289658753</v>
      </c>
      <c r="G241" s="98">
        <v>49.241599013409001</v>
      </c>
      <c r="H241" s="98">
        <v>47.739981289523797</v>
      </c>
      <c r="I241" s="98">
        <v>50.17234338026109</v>
      </c>
      <c r="J241" s="98">
        <v>42.545048416526505</v>
      </c>
      <c r="K241" s="98">
        <v>39.871734348380556</v>
      </c>
      <c r="L241" s="98">
        <v>37.010671531135053</v>
      </c>
      <c r="M241" s="98">
        <v>43.621506483029528</v>
      </c>
      <c r="N241" s="98">
        <v>43.398482248865434</v>
      </c>
      <c r="O241" s="98">
        <v>40.418155549224565</v>
      </c>
      <c r="P241" s="98">
        <v>40.329416556656199</v>
      </c>
      <c r="Q241" s="98">
        <v>39.875162607564967</v>
      </c>
      <c r="R241" s="98">
        <v>34.347621771466805</v>
      </c>
      <c r="S241" s="98">
        <v>34.993016205263736</v>
      </c>
      <c r="T241" s="98">
        <v>33.79977375045025</v>
      </c>
      <c r="U241" s="98">
        <v>33.387680336877764</v>
      </c>
      <c r="V241" s="98">
        <v>33.735737617236111</v>
      </c>
      <c r="W241" s="98">
        <v>37.054407627703924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344.7630778987953</v>
      </c>
      <c r="C242" s="122">
        <f t="shared" si="121"/>
        <v>481.14478110460482</v>
      </c>
      <c r="D242" s="122">
        <f t="shared" si="121"/>
        <v>433.02942442460068</v>
      </c>
      <c r="E242" s="122">
        <f t="shared" si="121"/>
        <v>613.24306689083505</v>
      </c>
      <c r="F242" s="122">
        <f t="shared" si="121"/>
        <v>349.94169583655702</v>
      </c>
      <c r="G242" s="122">
        <f t="shared" si="121"/>
        <v>388.54122189820561</v>
      </c>
      <c r="H242" s="122">
        <f t="shared" si="121"/>
        <v>511.01220158654644</v>
      </c>
      <c r="I242" s="122">
        <f t="shared" si="121"/>
        <v>795.15891668283064</v>
      </c>
      <c r="J242" s="122">
        <f t="shared" si="121"/>
        <v>884.55669562195897</v>
      </c>
      <c r="K242" s="122">
        <f t="shared" si="121"/>
        <v>634.24489842657022</v>
      </c>
      <c r="L242" s="122">
        <f t="shared" si="121"/>
        <v>892.77348393678653</v>
      </c>
      <c r="M242" s="122">
        <f t="shared" si="121"/>
        <v>862.86172822549463</v>
      </c>
      <c r="N242" s="122">
        <f t="shared" si="121"/>
        <v>1563.9004962917215</v>
      </c>
      <c r="O242" s="122">
        <f t="shared" si="121"/>
        <v>1028.4601913087481</v>
      </c>
      <c r="P242" s="122">
        <f t="shared" si="121"/>
        <v>831.93751382394953</v>
      </c>
      <c r="Q242" s="122">
        <f t="shared" si="121"/>
        <v>1046.5963384589265</v>
      </c>
      <c r="R242" s="122">
        <f t="shared" si="121"/>
        <v>1295.7067209563386</v>
      </c>
      <c r="S242" s="122">
        <f t="shared" si="121"/>
        <v>1442.4833199062398</v>
      </c>
      <c r="T242" s="122">
        <f t="shared" si="121"/>
        <v>1060.5192307989214</v>
      </c>
      <c r="U242" s="122">
        <f t="shared" si="121"/>
        <v>1584.281394009141</v>
      </c>
      <c r="V242" s="122">
        <f t="shared" si="121"/>
        <v>1433.5899566281673</v>
      </c>
      <c r="W242" s="122">
        <f t="shared" si="121"/>
        <v>1307.9101295384417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344.7630778987953</v>
      </c>
      <c r="C243" s="98">
        <f>RES_hhdet_tesh!C86</f>
        <v>481.14478110460482</v>
      </c>
      <c r="D243" s="98">
        <f>RES_hhdet_tesh!D86</f>
        <v>433.02942442460068</v>
      </c>
      <c r="E243" s="98">
        <f>RES_hhdet_tesh!E86</f>
        <v>613.24306689083505</v>
      </c>
      <c r="F243" s="98">
        <f>RES_hhdet_tesh!F86</f>
        <v>349.94169583655702</v>
      </c>
      <c r="G243" s="98">
        <f>RES_hhdet_tesh!G86</f>
        <v>388.54122189820561</v>
      </c>
      <c r="H243" s="98">
        <f>RES_hhdet_tesh!H86</f>
        <v>511.01220158654644</v>
      </c>
      <c r="I243" s="98">
        <f>RES_hhdet_tesh!I86</f>
        <v>795.15891668283064</v>
      </c>
      <c r="J243" s="98">
        <f>RES_hhdet_tesh!J86</f>
        <v>884.55669562195897</v>
      </c>
      <c r="K243" s="98">
        <f>RES_hhdet_tesh!K86</f>
        <v>634.24489842657022</v>
      </c>
      <c r="L243" s="98">
        <f>RES_hhdet_tesh!L86</f>
        <v>892.77348393678653</v>
      </c>
      <c r="M243" s="98">
        <f>RES_hhdet_tesh!M86</f>
        <v>862.86172822549463</v>
      </c>
      <c r="N243" s="98">
        <f>RES_hhdet_tesh!N86</f>
        <v>1563.9004962917215</v>
      </c>
      <c r="O243" s="98">
        <f>RES_hhdet_tesh!O86</f>
        <v>1028.4601913087481</v>
      </c>
      <c r="P243" s="98">
        <f>RES_hhdet_tesh!P86</f>
        <v>831.93751382394953</v>
      </c>
      <c r="Q243" s="98">
        <f>RES_hhdet_tesh!Q86</f>
        <v>1046.5963384589265</v>
      </c>
      <c r="R243" s="98">
        <f>RES_hhdet_tesh!R86</f>
        <v>1295.7067209563386</v>
      </c>
      <c r="S243" s="98">
        <f>RES_hhdet_tesh!S86</f>
        <v>1442.4833199062398</v>
      </c>
      <c r="T243" s="98">
        <f>RES_hhdet_tesh!T86</f>
        <v>1060.5192307989214</v>
      </c>
      <c r="U243" s="98">
        <f>RES_hhdet_tesh!U86</f>
        <v>1584.281394009141</v>
      </c>
      <c r="V243" s="98">
        <f>RES_hhdet_tesh!V86</f>
        <v>1433.5899566281673</v>
      </c>
      <c r="W243" s="98">
        <f>RES_hhdet_tesh!W86</f>
        <v>1307.9101295384417</v>
      </c>
      <c r="DA243" s="63" t="s">
        <v>2490</v>
      </c>
    </row>
    <row r="244" spans="1:105" ht="12" customHeight="1" x14ac:dyDescent="0.25">
      <c r="A244" s="121" t="s">
        <v>55</v>
      </c>
      <c r="B244" s="122">
        <v>1040.8862487048652</v>
      </c>
      <c r="C244" s="122">
        <v>1028.6004480452207</v>
      </c>
      <c r="D244" s="122">
        <v>1058.3266742979315</v>
      </c>
      <c r="E244" s="122">
        <v>1055.6731374264666</v>
      </c>
      <c r="F244" s="122">
        <v>1093.4907479459378</v>
      </c>
      <c r="G244" s="122">
        <v>1056.3393307052756</v>
      </c>
      <c r="H244" s="122">
        <v>1092.9721266049369</v>
      </c>
      <c r="I244" s="122">
        <v>1095.1449704298727</v>
      </c>
      <c r="J244" s="122">
        <v>1170.544637819597</v>
      </c>
      <c r="K244" s="122">
        <v>1258.8545063378417</v>
      </c>
      <c r="L244" s="122">
        <v>1230.6406278621569</v>
      </c>
      <c r="M244" s="122">
        <v>1221.6953547802809</v>
      </c>
      <c r="N244" s="122">
        <v>1179.3442615231509</v>
      </c>
      <c r="O244" s="122">
        <v>1220.1541077861691</v>
      </c>
      <c r="P244" s="122">
        <v>1238.8122402392287</v>
      </c>
      <c r="Q244" s="122">
        <v>1255.2752029121687</v>
      </c>
      <c r="R244" s="122">
        <v>1322.7419066205139</v>
      </c>
      <c r="S244" s="122">
        <v>1339.3281397627984</v>
      </c>
      <c r="T244" s="122">
        <v>1306.2240004093358</v>
      </c>
      <c r="U244" s="122">
        <v>1342.6900035348312</v>
      </c>
      <c r="V244" s="122">
        <v>1367.5725910467427</v>
      </c>
      <c r="W244" s="122">
        <v>1472.2093985348827</v>
      </c>
      <c r="DA244" s="130" t="s">
        <v>2491</v>
      </c>
    </row>
    <row r="245" spans="1:105" ht="12" customHeight="1" x14ac:dyDescent="0.25">
      <c r="A245" s="97" t="s">
        <v>132</v>
      </c>
      <c r="B245" s="98">
        <v>1037.6807449462108</v>
      </c>
      <c r="C245" s="98">
        <v>1038.818257702372</v>
      </c>
      <c r="D245" s="98">
        <v>1063.4567576257973</v>
      </c>
      <c r="E245" s="98">
        <v>1001.6686348978654</v>
      </c>
      <c r="F245" s="98">
        <v>1080.4393205295996</v>
      </c>
      <c r="G245" s="98">
        <v>1012.2684843954139</v>
      </c>
      <c r="H245" s="98">
        <v>1027.5905717241428</v>
      </c>
      <c r="I245" s="98">
        <v>1205.4045597275858</v>
      </c>
      <c r="J245" s="98">
        <v>1131.9526889335066</v>
      </c>
      <c r="K245" s="98">
        <v>1176.4143299033753</v>
      </c>
      <c r="L245" s="98">
        <v>1178.0088317337566</v>
      </c>
      <c r="M245" s="98">
        <v>1023.178774863138</v>
      </c>
      <c r="N245" s="98">
        <v>1175.5525754175344</v>
      </c>
      <c r="O245" s="98">
        <v>1307.7131218520192</v>
      </c>
      <c r="P245" s="98">
        <v>988.91597989167383</v>
      </c>
      <c r="Q245" s="98">
        <v>1114.7987711914184</v>
      </c>
      <c r="R245" s="98">
        <v>1305.3425187873511</v>
      </c>
      <c r="S245" s="98">
        <v>1411.3931418248626</v>
      </c>
      <c r="T245" s="98">
        <v>1195.7718128117035</v>
      </c>
      <c r="U245" s="98">
        <v>1394.2202674167991</v>
      </c>
      <c r="V245" s="98">
        <v>1405.6703682146706</v>
      </c>
      <c r="W245" s="98">
        <v>1474.2731622122794</v>
      </c>
      <c r="DA245" s="63" t="s">
        <v>2492</v>
      </c>
    </row>
    <row r="246" spans="1:105" ht="12" customHeight="1" x14ac:dyDescent="0.25">
      <c r="A246" s="97" t="s">
        <v>131</v>
      </c>
      <c r="B246" s="98">
        <v>1037.6807449462112</v>
      </c>
      <c r="C246" s="98">
        <v>1038.879720827689</v>
      </c>
      <c r="D246" s="98">
        <v>1063.4121545628668</v>
      </c>
      <c r="E246" s="98">
        <v>1001.5534194351403</v>
      </c>
      <c r="F246" s="98">
        <v>1080.2447316573696</v>
      </c>
      <c r="G246" s="98">
        <v>1012.064992038977</v>
      </c>
      <c r="H246" s="98">
        <v>1027.4968503071607</v>
      </c>
      <c r="I246" s="98">
        <v>1205.7472181520013</v>
      </c>
      <c r="J246" s="98">
        <v>1132.1758937248228</v>
      </c>
      <c r="K246" s="98">
        <v>1176.6287493804475</v>
      </c>
      <c r="L246" s="98">
        <v>1178.157382078597</v>
      </c>
      <c r="M246" s="98">
        <v>1023.2450941649575</v>
      </c>
      <c r="N246" s="98">
        <v>1175.6986633921995</v>
      </c>
      <c r="O246" s="98">
        <v>1307.7975892224515</v>
      </c>
      <c r="P246" s="98">
        <v>988.93808490207812</v>
      </c>
      <c r="Q246" s="98">
        <v>1114.7955196412895</v>
      </c>
      <c r="R246" s="98">
        <v>1305.3399966277343</v>
      </c>
      <c r="S246" s="98">
        <v>1411.4336283946297</v>
      </c>
      <c r="T246" s="98">
        <v>1195.7970859523764</v>
      </c>
      <c r="U246" s="98">
        <v>1394.3394944202053</v>
      </c>
      <c r="V246" s="98">
        <v>1405.802242953609</v>
      </c>
      <c r="W246" s="98">
        <v>1474.5369572903865</v>
      </c>
      <c r="DA246" s="63" t="s">
        <v>2493</v>
      </c>
    </row>
    <row r="247" spans="1:105" ht="12" customHeight="1" x14ac:dyDescent="0.25">
      <c r="A247" s="100" t="s">
        <v>204</v>
      </c>
      <c r="B247" s="101">
        <v>205.54068373505345</v>
      </c>
      <c r="C247" s="101">
        <v>204.21300349213465</v>
      </c>
      <c r="D247" s="101">
        <v>213.7008491836138</v>
      </c>
      <c r="E247" s="101">
        <v>193.09319124318742</v>
      </c>
      <c r="F247" s="101">
        <v>213.78188283622231</v>
      </c>
      <c r="G247" s="101">
        <v>226.46432462699224</v>
      </c>
      <c r="H247" s="101">
        <v>205.90489998650506</v>
      </c>
      <c r="I247" s="101">
        <v>254.00097995075544</v>
      </c>
      <c r="J247" s="101">
        <v>225.79825068353202</v>
      </c>
      <c r="K247" s="101">
        <v>233.97556871655055</v>
      </c>
      <c r="L247" s="101">
        <v>237.90046127321529</v>
      </c>
      <c r="M247" s="101">
        <v>194.43108155953007</v>
      </c>
      <c r="N247" s="101">
        <v>195.38348600416668</v>
      </c>
      <c r="O247" s="101">
        <v>241.72098001046822</v>
      </c>
      <c r="P247" s="101">
        <v>158.44249503256302</v>
      </c>
      <c r="Q247" s="101">
        <v>182.53267516395044</v>
      </c>
      <c r="R247" s="101">
        <v>259.65778669064758</v>
      </c>
      <c r="S247" s="101">
        <v>294.97757001837073</v>
      </c>
      <c r="T247" s="101">
        <v>233.19189544757995</v>
      </c>
      <c r="U247" s="101">
        <v>273.36721373152091</v>
      </c>
      <c r="V247" s="101">
        <v>270.69584379132829</v>
      </c>
      <c r="W247" s="101">
        <v>290.66069682011891</v>
      </c>
      <c r="DA247" s="131" t="s">
        <v>2494</v>
      </c>
    </row>
    <row r="248" spans="1:105" ht="12" customHeight="1" x14ac:dyDescent="0.25">
      <c r="A248" s="103" t="s">
        <v>52</v>
      </c>
      <c r="B248" s="104">
        <v>832.14006121115779</v>
      </c>
      <c r="C248" s="104">
        <v>834.66671733555438</v>
      </c>
      <c r="D248" s="104">
        <v>849.71130537925285</v>
      </c>
      <c r="E248" s="104">
        <v>808.46022819195275</v>
      </c>
      <c r="F248" s="104">
        <v>866.4628488211473</v>
      </c>
      <c r="G248" s="104">
        <v>785.60066741198489</v>
      </c>
      <c r="H248" s="104">
        <v>821.59195032065566</v>
      </c>
      <c r="I248" s="104">
        <v>951.74623820124611</v>
      </c>
      <c r="J248" s="104">
        <v>906.37764304129087</v>
      </c>
      <c r="K248" s="104">
        <v>942.65318066389716</v>
      </c>
      <c r="L248" s="104">
        <v>940.25692080538192</v>
      </c>
      <c r="M248" s="104">
        <v>828.81401260542748</v>
      </c>
      <c r="N248" s="104">
        <v>980.31517738803268</v>
      </c>
      <c r="O248" s="104">
        <v>1066.0766092119832</v>
      </c>
      <c r="P248" s="104">
        <v>830.49558986951502</v>
      </c>
      <c r="Q248" s="104">
        <v>932.26284447733917</v>
      </c>
      <c r="R248" s="104">
        <v>1045.6822099370868</v>
      </c>
      <c r="S248" s="104">
        <v>1116.4560583762591</v>
      </c>
      <c r="T248" s="104">
        <v>962.60519050479638</v>
      </c>
      <c r="U248" s="104">
        <v>1120.9722806886841</v>
      </c>
      <c r="V248" s="104">
        <v>1135.1063991622809</v>
      </c>
      <c r="W248" s="104">
        <v>1183.8762604702674</v>
      </c>
      <c r="DA248" s="132" t="s">
        <v>2495</v>
      </c>
    </row>
    <row r="249" spans="1:105" ht="12" customHeight="1" x14ac:dyDescent="0.25">
      <c r="A249" s="106" t="s">
        <v>124</v>
      </c>
      <c r="B249" s="101">
        <v>1026.0514738256281</v>
      </c>
      <c r="C249" s="101">
        <v>1022.3473212645167</v>
      </c>
      <c r="D249" s="101">
        <v>1072.8246143224358</v>
      </c>
      <c r="E249" s="101">
        <v>1080.0282742539048</v>
      </c>
      <c r="F249" s="101">
        <v>1102.8444859839956</v>
      </c>
      <c r="G249" s="101">
        <v>1089.2016436173981</v>
      </c>
      <c r="H249" s="101">
        <v>1121.3865898730148</v>
      </c>
      <c r="I249" s="101">
        <v>1076.2776522480981</v>
      </c>
      <c r="J249" s="101">
        <v>1170.5598879951292</v>
      </c>
      <c r="K249" s="101">
        <v>1250.3362874000998</v>
      </c>
      <c r="L249" s="101">
        <v>1187.1569666730545</v>
      </c>
      <c r="M249" s="101">
        <v>995.09593822547038</v>
      </c>
      <c r="N249" s="101">
        <v>892.27986666530148</v>
      </c>
      <c r="O249" s="101">
        <v>1355.7747579179497</v>
      </c>
      <c r="P249" s="101">
        <v>1337.6131605250152</v>
      </c>
      <c r="Q249" s="101">
        <v>1275.01482627212</v>
      </c>
      <c r="R249" s="101">
        <v>1262.9722712509697</v>
      </c>
      <c r="S249" s="101">
        <v>1324.5183373733182</v>
      </c>
      <c r="T249" s="101">
        <v>1330.0214156990799</v>
      </c>
      <c r="U249" s="101">
        <v>1353.8663560417178</v>
      </c>
      <c r="V249" s="101">
        <v>1397.8236706126411</v>
      </c>
      <c r="W249" s="101">
        <v>1447.4145332035716</v>
      </c>
      <c r="DA249" s="131" t="s">
        <v>2496</v>
      </c>
    </row>
    <row r="250" spans="1:105" ht="12" customHeight="1" x14ac:dyDescent="0.25">
      <c r="A250" s="107" t="s">
        <v>123</v>
      </c>
      <c r="B250" s="104">
        <v>1026.0514738256281</v>
      </c>
      <c r="C250" s="104">
        <v>1022.3494492395599</v>
      </c>
      <c r="D250" s="104">
        <v>1072.8090176674091</v>
      </c>
      <c r="E250" s="104">
        <v>1080.0584107958966</v>
      </c>
      <c r="F250" s="104">
        <v>1102.9046516998785</v>
      </c>
      <c r="G250" s="104">
        <v>1089.2541252881474</v>
      </c>
      <c r="H250" s="104">
        <v>1121.4194360881288</v>
      </c>
      <c r="I250" s="104">
        <v>1076.2429044846242</v>
      </c>
      <c r="J250" s="104">
        <v>1170.4445708065357</v>
      </c>
      <c r="K250" s="104">
        <v>1250.0697796653578</v>
      </c>
      <c r="L250" s="104">
        <v>1186.8500288518558</v>
      </c>
      <c r="M250" s="104">
        <v>994.79618030808103</v>
      </c>
      <c r="N250" s="104">
        <v>892.22713270138775</v>
      </c>
      <c r="O250" s="104">
        <v>1355.9126099430762</v>
      </c>
      <c r="P250" s="104">
        <v>1337.7182155737144</v>
      </c>
      <c r="Q250" s="104">
        <v>1275.5419898543978</v>
      </c>
      <c r="R250" s="104">
        <v>1263.7775878489117</v>
      </c>
      <c r="S250" s="104">
        <v>1325.5979179109891</v>
      </c>
      <c r="T250" s="104">
        <v>1330.5327312219476</v>
      </c>
      <c r="U250" s="104">
        <v>1354.2186186861557</v>
      </c>
      <c r="V250" s="104">
        <v>1398.4239278822686</v>
      </c>
      <c r="W250" s="104">
        <v>1448.9809779843133</v>
      </c>
      <c r="DA250" s="132" t="s">
        <v>2497</v>
      </c>
    </row>
    <row r="251" spans="1:105" ht="12" customHeight="1" x14ac:dyDescent="0.25">
      <c r="A251" s="108" t="s">
        <v>50</v>
      </c>
      <c r="B251" s="98">
        <v>202.59116491530253</v>
      </c>
      <c r="C251" s="98">
        <v>200.17051349580672</v>
      </c>
      <c r="D251" s="98">
        <v>216.06117078126275</v>
      </c>
      <c r="E251" s="98">
        <v>211.29175378853674</v>
      </c>
      <c r="F251" s="98">
        <v>219.99015529218497</v>
      </c>
      <c r="G251" s="98">
        <v>247.08071490564464</v>
      </c>
      <c r="H251" s="98">
        <v>228.44606607007825</v>
      </c>
      <c r="I251" s="98">
        <v>219.53850279901928</v>
      </c>
      <c r="J251" s="98">
        <v>234.71119557794842</v>
      </c>
      <c r="K251" s="98">
        <v>251.60683627753653</v>
      </c>
      <c r="L251" s="98">
        <v>237.55548051967975</v>
      </c>
      <c r="M251" s="98">
        <v>154.9863376741539</v>
      </c>
      <c r="N251" s="98">
        <v>8.9220044838751527</v>
      </c>
      <c r="O251" s="98">
        <v>251.81682917244339</v>
      </c>
      <c r="P251" s="98">
        <v>241.44913692940062</v>
      </c>
      <c r="Q251" s="98">
        <v>215.51442583076877</v>
      </c>
      <c r="R251" s="98">
        <v>248.32362106880944</v>
      </c>
      <c r="S251" s="98">
        <v>268.16820659637204</v>
      </c>
      <c r="T251" s="98">
        <v>262.93577185612253</v>
      </c>
      <c r="U251" s="98">
        <v>258.32703437304787</v>
      </c>
      <c r="V251" s="98">
        <v>263.93131243301349</v>
      </c>
      <c r="W251" s="98">
        <v>280.06497320918083</v>
      </c>
      <c r="DA251" s="63" t="s">
        <v>2498</v>
      </c>
    </row>
    <row r="252" spans="1:105" ht="12" customHeight="1" x14ac:dyDescent="0.25">
      <c r="A252" s="108" t="s">
        <v>52</v>
      </c>
      <c r="B252" s="98">
        <v>823.46030891032569</v>
      </c>
      <c r="C252" s="98">
        <v>822.17893574375296</v>
      </c>
      <c r="D252" s="98">
        <v>856.74784688614625</v>
      </c>
      <c r="E252" s="98">
        <v>868.76665700735987</v>
      </c>
      <c r="F252" s="98">
        <v>882.9144964076936</v>
      </c>
      <c r="G252" s="98">
        <v>842.17341038250265</v>
      </c>
      <c r="H252" s="98">
        <v>892.97337001805067</v>
      </c>
      <c r="I252" s="98">
        <v>856.70440168560492</v>
      </c>
      <c r="J252" s="98">
        <v>935.73337522858685</v>
      </c>
      <c r="K252" s="98">
        <v>998.4629433878215</v>
      </c>
      <c r="L252" s="98">
        <v>949.29454833217608</v>
      </c>
      <c r="M252" s="98">
        <v>839.80984263392713</v>
      </c>
      <c r="N252" s="98">
        <v>883.30512821751233</v>
      </c>
      <c r="O252" s="98">
        <v>1104.0957807706329</v>
      </c>
      <c r="P252" s="98">
        <v>1096.2690786443136</v>
      </c>
      <c r="Q252" s="98">
        <v>1060.0275640236291</v>
      </c>
      <c r="R252" s="98">
        <v>1015.4539667801022</v>
      </c>
      <c r="S252" s="98">
        <v>1057.429711314617</v>
      </c>
      <c r="T252" s="98">
        <v>1067.5969593658251</v>
      </c>
      <c r="U252" s="98">
        <v>1095.8915843131078</v>
      </c>
      <c r="V252" s="98">
        <v>1134.4926154492553</v>
      </c>
      <c r="W252" s="98">
        <v>1168.9160047751325</v>
      </c>
      <c r="DA252" s="63" t="s">
        <v>2499</v>
      </c>
    </row>
    <row r="253" spans="1:105" ht="12" customHeight="1" x14ac:dyDescent="0.25">
      <c r="A253" s="106" t="s">
        <v>122</v>
      </c>
      <c r="B253" s="101">
        <v>1041.0036442267472</v>
      </c>
      <c r="C253" s="101">
        <v>1028.4181194514852</v>
      </c>
      <c r="D253" s="101">
        <v>1058.352102921885</v>
      </c>
      <c r="E253" s="101">
        <v>1055.6687902087958</v>
      </c>
      <c r="F253" s="101">
        <v>1093.7703776599772</v>
      </c>
      <c r="G253" s="101">
        <v>1056.4393168245711</v>
      </c>
      <c r="H253" s="101">
        <v>1093.1009286169642</v>
      </c>
      <c r="I253" s="101">
        <v>1094.6400853523844</v>
      </c>
      <c r="J253" s="101">
        <v>1170.3123729223648</v>
      </c>
      <c r="K253" s="101">
        <v>1259.016018818196</v>
      </c>
      <c r="L253" s="101">
        <v>1230.9611354200599</v>
      </c>
      <c r="M253" s="101">
        <v>1223.9287682928143</v>
      </c>
      <c r="N253" s="101">
        <v>1181.398665331697</v>
      </c>
      <c r="O253" s="101">
        <v>1220.2949536096455</v>
      </c>
      <c r="P253" s="101">
        <v>1242.0948010870038</v>
      </c>
      <c r="Q253" s="101">
        <v>1254.9705841392054</v>
      </c>
      <c r="R253" s="101">
        <v>1319.1712279954968</v>
      </c>
      <c r="S253" s="101">
        <v>1332.6440893316089</v>
      </c>
      <c r="T253" s="101">
        <v>1304.6675143153809</v>
      </c>
      <c r="U253" s="101">
        <v>1337.1055819106177</v>
      </c>
      <c r="V253" s="101">
        <v>1364.6878635838186</v>
      </c>
      <c r="W253" s="101">
        <v>1474.3071892857081</v>
      </c>
      <c r="DA253" s="131" t="s">
        <v>2500</v>
      </c>
    </row>
    <row r="254" spans="1:105" ht="12" customHeight="1" x14ac:dyDescent="0.25">
      <c r="A254" s="107" t="s">
        <v>121</v>
      </c>
      <c r="B254" s="104">
        <v>1041.0036442267472</v>
      </c>
      <c r="C254" s="104">
        <v>1028.7163317224365</v>
      </c>
      <c r="D254" s="104">
        <v>1058.1031934105383</v>
      </c>
      <c r="E254" s="104">
        <v>1055.6758780738228</v>
      </c>
      <c r="F254" s="104">
        <v>1093.2813530200062</v>
      </c>
      <c r="G254" s="104">
        <v>1056.1502594966798</v>
      </c>
      <c r="H254" s="104">
        <v>1093.030541942195</v>
      </c>
      <c r="I254" s="104">
        <v>1094.7947064710581</v>
      </c>
      <c r="J254" s="104">
        <v>1170.8965027393924</v>
      </c>
      <c r="K254" s="104">
        <v>1259.4344151378434</v>
      </c>
      <c r="L254" s="104">
        <v>1231.1713279191245</v>
      </c>
      <c r="M254" s="104">
        <v>1223.6935181727742</v>
      </c>
      <c r="N254" s="104">
        <v>1180.0247882954227</v>
      </c>
      <c r="O254" s="104">
        <v>1218.1434339724074</v>
      </c>
      <c r="P254" s="104">
        <v>1240.9783531749842</v>
      </c>
      <c r="Q254" s="104">
        <v>1258.6903041377436</v>
      </c>
      <c r="R254" s="104">
        <v>1325.1227677262004</v>
      </c>
      <c r="S254" s="104">
        <v>1338.699508944153</v>
      </c>
      <c r="T254" s="104">
        <v>1312.3238921808459</v>
      </c>
      <c r="U254" s="104">
        <v>1340.7299766162089</v>
      </c>
      <c r="V254" s="104">
        <v>1364.8622685254638</v>
      </c>
      <c r="W254" s="104">
        <v>1471.606742827184</v>
      </c>
      <c r="DA254" s="132" t="s">
        <v>2501</v>
      </c>
    </row>
    <row r="255" spans="1:105" ht="12" customHeight="1" x14ac:dyDescent="0.25">
      <c r="A255" s="108" t="s">
        <v>53</v>
      </c>
      <c r="B255" s="98">
        <v>205.7583929854859</v>
      </c>
      <c r="C255" s="98">
        <v>201.53844683300153</v>
      </c>
      <c r="D255" s="98">
        <v>212.5889569105758</v>
      </c>
      <c r="E255" s="98">
        <v>205.15591398613341</v>
      </c>
      <c r="F255" s="98">
        <v>217.20778078286114</v>
      </c>
      <c r="G255" s="98">
        <v>238.02764756772277</v>
      </c>
      <c r="H255" s="98">
        <v>221.8919032094004</v>
      </c>
      <c r="I255" s="98">
        <v>225.09920592183303</v>
      </c>
      <c r="J255" s="98">
        <v>236.49951366095777</v>
      </c>
      <c r="K255" s="98">
        <v>256.64880442927569</v>
      </c>
      <c r="L255" s="98">
        <v>252.74002962779099</v>
      </c>
      <c r="M255" s="98">
        <v>245.71053884443771</v>
      </c>
      <c r="N255" s="98">
        <v>197.43648896053728</v>
      </c>
      <c r="O255" s="98">
        <v>222.46705853843426</v>
      </c>
      <c r="P255" s="98">
        <v>222.39340836802475</v>
      </c>
      <c r="Q255" s="98">
        <v>215.57825217608848</v>
      </c>
      <c r="R255" s="98">
        <v>265.59313604414041</v>
      </c>
      <c r="S255" s="98">
        <v>276.43825389311365</v>
      </c>
      <c r="T255" s="98">
        <v>263.87648463834512</v>
      </c>
      <c r="U255" s="98">
        <v>260.06164378732166</v>
      </c>
      <c r="V255" s="98">
        <v>260.88646380065825</v>
      </c>
      <c r="W255" s="98">
        <v>289.47001651435698</v>
      </c>
      <c r="DA255" s="63" t="s">
        <v>2502</v>
      </c>
    </row>
    <row r="256" spans="1:105" ht="12" customHeight="1" x14ac:dyDescent="0.25">
      <c r="A256" s="108" t="s">
        <v>52</v>
      </c>
      <c r="B256" s="98">
        <v>835.24525124126126</v>
      </c>
      <c r="C256" s="98">
        <v>827.17788488943518</v>
      </c>
      <c r="D256" s="98">
        <v>845.51423649996241</v>
      </c>
      <c r="E256" s="98">
        <v>850.51996408768923</v>
      </c>
      <c r="F256" s="98">
        <v>876.07357223714519</v>
      </c>
      <c r="G256" s="98">
        <v>818.12261192895699</v>
      </c>
      <c r="H256" s="98">
        <v>871.13863873279433</v>
      </c>
      <c r="I256" s="98">
        <v>869.69550054922513</v>
      </c>
      <c r="J256" s="98">
        <v>934.39698907843467</v>
      </c>
      <c r="K256" s="98">
        <v>1002.7856107085676</v>
      </c>
      <c r="L256" s="98">
        <v>978.43129829133397</v>
      </c>
      <c r="M256" s="98">
        <v>977.98297932833657</v>
      </c>
      <c r="N256" s="98">
        <v>982.58829933488562</v>
      </c>
      <c r="O256" s="98">
        <v>995.67637543397313</v>
      </c>
      <c r="P256" s="98">
        <v>1018.5849448069594</v>
      </c>
      <c r="Q256" s="98">
        <v>1043.1120519616552</v>
      </c>
      <c r="R256" s="98">
        <v>1059.5296316820602</v>
      </c>
      <c r="S256" s="98">
        <v>1062.2612550510391</v>
      </c>
      <c r="T256" s="98">
        <v>1048.4474075425007</v>
      </c>
      <c r="U256" s="98">
        <v>1080.6683328288875</v>
      </c>
      <c r="V256" s="98">
        <v>1103.9758047248056</v>
      </c>
      <c r="W256" s="98">
        <v>1182.1367263128272</v>
      </c>
      <c r="DA256" s="63" t="s">
        <v>2503</v>
      </c>
    </row>
    <row r="257" spans="1:105" ht="12" customHeight="1" x14ac:dyDescent="0.25">
      <c r="A257" s="121" t="s">
        <v>54</v>
      </c>
      <c r="B257" s="122">
        <v>483.85948425461777</v>
      </c>
      <c r="C257" s="122">
        <v>472.03794573014255</v>
      </c>
      <c r="D257" s="122">
        <v>532.25544771833097</v>
      </c>
      <c r="E257" s="122">
        <v>512.60465226772146</v>
      </c>
      <c r="F257" s="122">
        <v>553.58222614137969</v>
      </c>
      <c r="G257" s="122">
        <v>539.2189358664499</v>
      </c>
      <c r="H257" s="122">
        <v>555.50707732275328</v>
      </c>
      <c r="I257" s="122">
        <v>547.88591916096186</v>
      </c>
      <c r="J257" s="122">
        <v>534.75436973899753</v>
      </c>
      <c r="K257" s="122">
        <v>557.74502290976909</v>
      </c>
      <c r="L257" s="122">
        <v>538.78964490198371</v>
      </c>
      <c r="M257" s="122">
        <v>501.52711078535907</v>
      </c>
      <c r="N257" s="122">
        <v>509.63432943806782</v>
      </c>
      <c r="O257" s="122">
        <v>560.48805639119951</v>
      </c>
      <c r="P257" s="122">
        <v>566.96502877909279</v>
      </c>
      <c r="Q257" s="122">
        <v>563.40510351978924</v>
      </c>
      <c r="R257" s="122">
        <v>592.46611518730015</v>
      </c>
      <c r="S257" s="122">
        <v>595.13806876150966</v>
      </c>
      <c r="T257" s="122">
        <v>607.95939555745656</v>
      </c>
      <c r="U257" s="122">
        <v>647.19747068723473</v>
      </c>
      <c r="V257" s="122">
        <v>744.69234912918978</v>
      </c>
      <c r="W257" s="122">
        <v>732.98714168004869</v>
      </c>
      <c r="DA257" s="130" t="s">
        <v>2504</v>
      </c>
    </row>
    <row r="258" spans="1:105" ht="12" customHeight="1" x14ac:dyDescent="0.25">
      <c r="A258" s="97" t="s">
        <v>207</v>
      </c>
      <c r="B258" s="98">
        <v>488.50669869519504</v>
      </c>
      <c r="C258" s="98">
        <v>478.23631950036753</v>
      </c>
      <c r="D258" s="98">
        <v>531.0562984923564</v>
      </c>
      <c r="E258" s="98">
        <v>496.20652191113606</v>
      </c>
      <c r="F258" s="98">
        <v>545.51013588763203</v>
      </c>
      <c r="G258" s="98">
        <v>519.09356389262484</v>
      </c>
      <c r="H258" s="98">
        <v>527.95285474303182</v>
      </c>
      <c r="I258" s="98">
        <v>605.54901472696884</v>
      </c>
      <c r="J258" s="98">
        <v>524.49518101410501</v>
      </c>
      <c r="K258" s="98">
        <v>520.53032788722646</v>
      </c>
      <c r="L258" s="98">
        <v>529.27376010117393</v>
      </c>
      <c r="M258" s="98">
        <v>443.13646514542819</v>
      </c>
      <c r="N258" s="98">
        <v>530.37790213858273</v>
      </c>
      <c r="O258" s="98">
        <v>584.5371582110688</v>
      </c>
      <c r="P258" s="98">
        <v>576.60638191122723</v>
      </c>
      <c r="Q258" s="98">
        <v>570.4449019247453</v>
      </c>
      <c r="R258" s="98">
        <v>587.4443804551853</v>
      </c>
      <c r="S258" s="98">
        <v>594.68239851528961</v>
      </c>
      <c r="T258" s="98">
        <v>586.40098662217451</v>
      </c>
      <c r="U258" s="98">
        <v>659.1409954137863</v>
      </c>
      <c r="V258" s="98">
        <v>748.06358935458036</v>
      </c>
      <c r="W258" s="98">
        <v>734.85053432059863</v>
      </c>
      <c r="DA258" s="63" t="s">
        <v>2505</v>
      </c>
    </row>
    <row r="259" spans="1:105" ht="12" customHeight="1" x14ac:dyDescent="0.25">
      <c r="A259" s="97" t="s">
        <v>50</v>
      </c>
      <c r="B259" s="98">
        <v>483.29959925770095</v>
      </c>
      <c r="C259" s="98">
        <v>486.05190415620189</v>
      </c>
      <c r="D259" s="98">
        <v>516.10635768195516</v>
      </c>
      <c r="E259" s="98">
        <v>498.44065677242656</v>
      </c>
      <c r="F259" s="98">
        <v>570.02647810917279</v>
      </c>
      <c r="G259" s="98">
        <v>529.46475560723923</v>
      </c>
      <c r="H259" s="98">
        <v>531.5267295321695</v>
      </c>
      <c r="I259" s="98">
        <v>552.61897016816647</v>
      </c>
      <c r="J259" s="98">
        <v>558.41144870143251</v>
      </c>
      <c r="K259" s="98">
        <v>493.1009000853266</v>
      </c>
      <c r="L259" s="98">
        <v>612.99372178825786</v>
      </c>
      <c r="M259" s="98">
        <v>574.00375461262013</v>
      </c>
      <c r="N259" s="98">
        <v>180.31503215956138</v>
      </c>
      <c r="O259" s="98">
        <v>654.61442381703762</v>
      </c>
      <c r="P259" s="98">
        <v>636.47372302531585</v>
      </c>
      <c r="Q259" s="98">
        <v>558.61423864860114</v>
      </c>
      <c r="R259" s="98">
        <v>528.33860090394296</v>
      </c>
      <c r="S259" s="98">
        <v>529.44434270734052</v>
      </c>
      <c r="T259" s="98">
        <v>642.90930238208841</v>
      </c>
      <c r="U259" s="98">
        <v>669.8151022201987</v>
      </c>
      <c r="V259" s="98">
        <v>755.92301808481398</v>
      </c>
      <c r="W259" s="98">
        <v>736.9115630286949</v>
      </c>
      <c r="DA259" s="63" t="s">
        <v>2506</v>
      </c>
    </row>
    <row r="260" spans="1:105" ht="12" customHeight="1" x14ac:dyDescent="0.25">
      <c r="A260" s="109" t="s">
        <v>120</v>
      </c>
      <c r="B260" s="33">
        <v>482.83081016686299</v>
      </c>
      <c r="C260" s="33">
        <v>470.03191460835438</v>
      </c>
      <c r="D260" s="33">
        <v>533.18542892593359</v>
      </c>
      <c r="E260" s="33">
        <v>516.71320946697404</v>
      </c>
      <c r="F260" s="33">
        <v>554.65432424284131</v>
      </c>
      <c r="G260" s="33">
        <v>543.74654178825676</v>
      </c>
      <c r="H260" s="33">
        <v>562.17281750549932</v>
      </c>
      <c r="I260" s="33">
        <v>535.50897992156013</v>
      </c>
      <c r="J260" s="33">
        <v>535.90117434121851</v>
      </c>
      <c r="K260" s="33">
        <v>568.25419047110302</v>
      </c>
      <c r="L260" s="33">
        <v>537.50929315980943</v>
      </c>
      <c r="M260" s="33">
        <v>510.34517293490421</v>
      </c>
      <c r="N260" s="33">
        <v>522.11937541415386</v>
      </c>
      <c r="O260" s="33">
        <v>547.30492012808872</v>
      </c>
      <c r="P260" s="33">
        <v>558.39475166897751</v>
      </c>
      <c r="Q260" s="33">
        <v>561.44223423701385</v>
      </c>
      <c r="R260" s="33">
        <v>600.81205262448873</v>
      </c>
      <c r="S260" s="33">
        <v>603.66381812303337</v>
      </c>
      <c r="T260" s="33">
        <v>610.50850951721713</v>
      </c>
      <c r="U260" s="33">
        <v>636.19755222655385</v>
      </c>
      <c r="V260" s="33">
        <v>739.70582119952167</v>
      </c>
      <c r="W260" s="33">
        <v>730.66927078674098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9.8440433203991837</v>
      </c>
      <c r="C262" s="117">
        <f t="shared" si="122"/>
        <v>9.780229673358761</v>
      </c>
      <c r="D262" s="117">
        <f t="shared" si="122"/>
        <v>10.173792563238363</v>
      </c>
      <c r="E262" s="117">
        <f t="shared" si="122"/>
        <v>9.8894398339065486</v>
      </c>
      <c r="F262" s="117">
        <f t="shared" si="122"/>
        <v>10.487745124704981</v>
      </c>
      <c r="G262" s="117">
        <f t="shared" si="122"/>
        <v>9.7179567211593607</v>
      </c>
      <c r="H262" s="117">
        <f t="shared" si="122"/>
        <v>9.6509477266122783</v>
      </c>
      <c r="I262" s="117">
        <f t="shared" si="122"/>
        <v>9.6446575335379112</v>
      </c>
      <c r="J262" s="117">
        <f t="shared" si="122"/>
        <v>9.8924706811195176</v>
      </c>
      <c r="K262" s="117">
        <f t="shared" si="122"/>
        <v>8.9915349317272319</v>
      </c>
      <c r="L262" s="117">
        <f t="shared" si="122"/>
        <v>10.252352819872128</v>
      </c>
      <c r="M262" s="117">
        <f t="shared" si="122"/>
        <v>9.6937622341676111</v>
      </c>
      <c r="N262" s="117">
        <f t="shared" si="122"/>
        <v>4.0982076981339066</v>
      </c>
      <c r="O262" s="117">
        <f t="shared" si="122"/>
        <v>14.677985231511533</v>
      </c>
      <c r="P262" s="117">
        <f t="shared" si="122"/>
        <v>15.777570454692496</v>
      </c>
      <c r="Q262" s="117">
        <f t="shared" si="122"/>
        <v>15.725540685827493</v>
      </c>
      <c r="R262" s="117">
        <f t="shared" ref="R262:V262" si="123">R263+R266+R268+R281</f>
        <v>16.187137265243933</v>
      </c>
      <c r="S262" s="117">
        <f t="shared" si="123"/>
        <v>19.085547891923884</v>
      </c>
      <c r="T262" s="117">
        <f t="shared" si="123"/>
        <v>29.397075996315579</v>
      </c>
      <c r="U262" s="117">
        <f t="shared" si="123"/>
        <v>35.007439205735309</v>
      </c>
      <c r="V262" s="117">
        <f t="shared" si="123"/>
        <v>40.990885843122292</v>
      </c>
      <c r="W262" s="117">
        <f t="shared" ref="W262" si="124">W263+W266+W268+W281</f>
        <v>42.032692945549158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3.1509282564501855</v>
      </c>
      <c r="C268" s="122">
        <v>3.2737495699384977</v>
      </c>
      <c r="D268" s="122">
        <v>3.617494730780821</v>
      </c>
      <c r="E268" s="122">
        <v>3.8402286708725422</v>
      </c>
      <c r="F268" s="122">
        <v>3.8932682802311795</v>
      </c>
      <c r="G268" s="122">
        <v>3.6465599133153592</v>
      </c>
      <c r="H268" s="122">
        <v>3.322614432977121</v>
      </c>
      <c r="I268" s="122">
        <v>2.7059080060222844</v>
      </c>
      <c r="J268" s="122">
        <v>2.6044976203682038</v>
      </c>
      <c r="K268" s="122">
        <v>2.4155346786141485</v>
      </c>
      <c r="L268" s="122">
        <v>2.0207035850277166</v>
      </c>
      <c r="M268" s="122">
        <v>1.5279990241873684</v>
      </c>
      <c r="N268" s="122">
        <v>1.2839495456480321</v>
      </c>
      <c r="O268" s="122">
        <v>2.0886495230276094</v>
      </c>
      <c r="P268" s="122">
        <v>2.1557130501032868</v>
      </c>
      <c r="Q268" s="122">
        <v>2.0527016457755995</v>
      </c>
      <c r="R268" s="122">
        <v>1.9540607044309013</v>
      </c>
      <c r="S268" s="122">
        <v>2.036277097098846</v>
      </c>
      <c r="T268" s="122">
        <v>2.0769623041345211</v>
      </c>
      <c r="U268" s="122">
        <v>2.2617102548865149</v>
      </c>
      <c r="V268" s="122">
        <v>2.4782887989562781</v>
      </c>
      <c r="W268" s="122">
        <v>2.4784454628365697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448.00240910779291</v>
      </c>
      <c r="C273" s="101">
        <v>443.85204104896002</v>
      </c>
      <c r="D273" s="101">
        <v>463.22210327836677</v>
      </c>
      <c r="E273" s="101">
        <v>463.40130662766137</v>
      </c>
      <c r="F273" s="101">
        <v>469.96833645109729</v>
      </c>
      <c r="G273" s="101">
        <v>460.58740943821459</v>
      </c>
      <c r="H273" s="101">
        <v>470.07847848229056</v>
      </c>
      <c r="I273" s="101">
        <v>449.11730186142518</v>
      </c>
      <c r="J273" s="101">
        <v>487.36665790136277</v>
      </c>
      <c r="K273" s="101">
        <v>517.98555456846032</v>
      </c>
      <c r="L273" s="101">
        <v>487.99564741220729</v>
      </c>
      <c r="M273" s="101">
        <v>403.53213957978119</v>
      </c>
      <c r="N273" s="101">
        <v>355.44849933705819</v>
      </c>
      <c r="O273" s="101">
        <v>526.98291597493653</v>
      </c>
      <c r="P273" s="101">
        <v>510.42561965834193</v>
      </c>
      <c r="Q273" s="101">
        <v>478.10512112753668</v>
      </c>
      <c r="R273" s="101">
        <v>464.04303474477621</v>
      </c>
      <c r="S273" s="101">
        <v>470.48538975406558</v>
      </c>
      <c r="T273" s="101">
        <v>453.02728863725866</v>
      </c>
      <c r="U273" s="101">
        <v>442.00441369665543</v>
      </c>
      <c r="V273" s="101">
        <v>442.45526331990453</v>
      </c>
      <c r="W273" s="101">
        <v>447.80022790823489</v>
      </c>
      <c r="DA273" s="131" t="s">
        <v>2664</v>
      </c>
    </row>
    <row r="274" spans="1:105" ht="12" customHeight="1" x14ac:dyDescent="0.25">
      <c r="A274" s="107" t="s">
        <v>123</v>
      </c>
      <c r="B274" s="104">
        <v>88.456897398730391</v>
      </c>
      <c r="C274" s="104">
        <v>86.866546396345541</v>
      </c>
      <c r="D274" s="104">
        <v>93.298165806165045</v>
      </c>
      <c r="E274" s="104">
        <v>90.593512924092636</v>
      </c>
      <c r="F274" s="104">
        <v>93.852750152567296</v>
      </c>
      <c r="G274" s="104">
        <v>104.6429737682885</v>
      </c>
      <c r="H274" s="104">
        <v>95.805329704918435</v>
      </c>
      <c r="I274" s="104">
        <v>91.509825932105556</v>
      </c>
      <c r="J274" s="104">
        <v>97.488558602920563</v>
      </c>
      <c r="K274" s="104">
        <v>104.00423603638519</v>
      </c>
      <c r="L274" s="104">
        <v>97.625806070218388</v>
      </c>
      <c r="M274" s="104">
        <v>63.275378218372396</v>
      </c>
      <c r="N274" s="104">
        <v>3.5779569964067783</v>
      </c>
      <c r="O274" s="104">
        <v>96.498586316880818</v>
      </c>
      <c r="P274" s="104">
        <v>90.990219456552026</v>
      </c>
      <c r="Q274" s="104">
        <v>79.767781406901832</v>
      </c>
      <c r="R274" s="104">
        <v>90.332206886520055</v>
      </c>
      <c r="S274" s="104">
        <v>95.077498094335041</v>
      </c>
      <c r="T274" s="104">
        <v>89.213059477761462</v>
      </c>
      <c r="U274" s="104">
        <v>84.982169871320608</v>
      </c>
      <c r="V274" s="104">
        <v>83.389945781117333</v>
      </c>
      <c r="W274" s="104">
        <v>86.37786168479029</v>
      </c>
      <c r="DA274" s="132" t="s">
        <v>2665</v>
      </c>
    </row>
    <row r="275" spans="1:105" ht="12" customHeight="1" x14ac:dyDescent="0.25">
      <c r="A275" s="108" t="s">
        <v>50</v>
      </c>
      <c r="B275" s="98">
        <v>88.456897398730391</v>
      </c>
      <c r="C275" s="98">
        <v>86.866546396345541</v>
      </c>
      <c r="D275" s="98">
        <v>93.298165806165045</v>
      </c>
      <c r="E275" s="98">
        <v>90.593512924092636</v>
      </c>
      <c r="F275" s="98">
        <v>93.852750152567296</v>
      </c>
      <c r="G275" s="98">
        <v>104.6429737682885</v>
      </c>
      <c r="H275" s="98">
        <v>95.805329704918435</v>
      </c>
      <c r="I275" s="98">
        <v>91.509825932105556</v>
      </c>
      <c r="J275" s="98">
        <v>97.488558602920563</v>
      </c>
      <c r="K275" s="98">
        <v>104.00423603638519</v>
      </c>
      <c r="L275" s="98">
        <v>97.625806070218388</v>
      </c>
      <c r="M275" s="98">
        <v>63.275378218372396</v>
      </c>
      <c r="N275" s="98">
        <v>3.5779569964067783</v>
      </c>
      <c r="O275" s="98">
        <v>96.498586316880818</v>
      </c>
      <c r="P275" s="98">
        <v>90.990219456552026</v>
      </c>
      <c r="Q275" s="98">
        <v>79.767781406901832</v>
      </c>
      <c r="R275" s="98">
        <v>90.332206886520055</v>
      </c>
      <c r="S275" s="98">
        <v>95.077498094335041</v>
      </c>
      <c r="T275" s="98">
        <v>89.213059477761462</v>
      </c>
      <c r="U275" s="98">
        <v>84.982169871320608</v>
      </c>
      <c r="V275" s="98">
        <v>83.389945781117333</v>
      </c>
      <c r="W275" s="98">
        <v>86.37786168479029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6.6931150639489978</v>
      </c>
      <c r="C281" s="122">
        <v>6.5064801034202624</v>
      </c>
      <c r="D281" s="122">
        <v>6.5562978324575418</v>
      </c>
      <c r="E281" s="122">
        <v>6.0492111630340064</v>
      </c>
      <c r="F281" s="122">
        <v>6.5944768444738013</v>
      </c>
      <c r="G281" s="122">
        <v>6.0713968078440006</v>
      </c>
      <c r="H281" s="122">
        <v>6.3283332936351568</v>
      </c>
      <c r="I281" s="122">
        <v>6.9387495275156263</v>
      </c>
      <c r="J281" s="122">
        <v>7.2879730607513133</v>
      </c>
      <c r="K281" s="122">
        <v>6.5760002531130839</v>
      </c>
      <c r="L281" s="122">
        <v>8.2316492348444115</v>
      </c>
      <c r="M281" s="122">
        <v>8.1657632099802431</v>
      </c>
      <c r="N281" s="122">
        <v>2.8142581524858743</v>
      </c>
      <c r="O281" s="122">
        <v>12.589335708483924</v>
      </c>
      <c r="P281" s="122">
        <v>13.621857404589209</v>
      </c>
      <c r="Q281" s="122">
        <v>13.672839040051894</v>
      </c>
      <c r="R281" s="122">
        <v>14.233076560813032</v>
      </c>
      <c r="S281" s="122">
        <v>17.049270794825038</v>
      </c>
      <c r="T281" s="122">
        <v>27.320113692181057</v>
      </c>
      <c r="U281" s="122">
        <v>32.745728950848793</v>
      </c>
      <c r="V281" s="122">
        <v>38.512597044166014</v>
      </c>
      <c r="W281" s="122">
        <v>39.55424748271259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188.02233529872831</v>
      </c>
      <c r="C283" s="98">
        <v>188.88076129528898</v>
      </c>
      <c r="D283" s="98">
        <v>200.3732577426384</v>
      </c>
      <c r="E283" s="98">
        <v>193.21311041591119</v>
      </c>
      <c r="F283" s="98">
        <v>220.37132315699748</v>
      </c>
      <c r="G283" s="98">
        <v>203.91356759113012</v>
      </c>
      <c r="H283" s="98">
        <v>203.82557667656553</v>
      </c>
      <c r="I283" s="98">
        <v>211.46740375340565</v>
      </c>
      <c r="J283" s="98">
        <v>213.53722151370465</v>
      </c>
      <c r="K283" s="98">
        <v>188.39033529815111</v>
      </c>
      <c r="L283" s="98">
        <v>233.952493280807</v>
      </c>
      <c r="M283" s="98">
        <v>218.76668584730595</v>
      </c>
      <c r="N283" s="98">
        <v>68.650234706845751</v>
      </c>
      <c r="O283" s="98">
        <v>249.04677177176887</v>
      </c>
      <c r="P283" s="98">
        <v>242.0736777132868</v>
      </c>
      <c r="Q283" s="98">
        <v>212.42020158438521</v>
      </c>
      <c r="R283" s="98">
        <v>200.75873193566545</v>
      </c>
      <c r="S283" s="98">
        <v>200.70121070678843</v>
      </c>
      <c r="T283" s="98">
        <v>242.5667792524026</v>
      </c>
      <c r="U283" s="98">
        <v>251.79659119770437</v>
      </c>
      <c r="V283" s="98">
        <v>283.46046245906609</v>
      </c>
      <c r="W283" s="98">
        <v>274.94664826188387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147.25493052814917</v>
      </c>
      <c r="C286" s="118">
        <f t="shared" si="129"/>
        <v>151.17762467214709</v>
      </c>
      <c r="D286" s="118">
        <f t="shared" si="129"/>
        <v>160.13163588810201</v>
      </c>
      <c r="E286" s="118">
        <f t="shared" si="129"/>
        <v>168.94888384795004</v>
      </c>
      <c r="F286" s="118">
        <f t="shared" si="129"/>
        <v>169.57339652318998</v>
      </c>
      <c r="G286" s="118">
        <f t="shared" si="129"/>
        <v>165.75890381056678</v>
      </c>
      <c r="H286" s="118">
        <f t="shared" si="129"/>
        <v>160.41339531303018</v>
      </c>
      <c r="I286" s="118">
        <f t="shared" si="129"/>
        <v>170.35984530429548</v>
      </c>
      <c r="J286" s="118">
        <f t="shared" si="129"/>
        <v>144.93434274085124</v>
      </c>
      <c r="K286" s="118">
        <f t="shared" si="129"/>
        <v>128.53922386734186</v>
      </c>
      <c r="L286" s="118">
        <f t="shared" si="129"/>
        <v>122.1369131471692</v>
      </c>
      <c r="M286" s="118">
        <f t="shared" si="129"/>
        <v>131.7672425228117</v>
      </c>
      <c r="N286" s="118">
        <f t="shared" si="129"/>
        <v>140.5018264688679</v>
      </c>
      <c r="O286" s="118">
        <f t="shared" si="129"/>
        <v>119.72902285526031</v>
      </c>
      <c r="P286" s="118">
        <f t="shared" si="129"/>
        <v>115.35626280826492</v>
      </c>
      <c r="Q286" s="118">
        <f t="shared" si="129"/>
        <v>118.80652329825075</v>
      </c>
      <c r="R286" s="118">
        <f t="shared" ref="R286:V286" si="130">R287+R290+R292+R305</f>
        <v>107.72130372183213</v>
      </c>
      <c r="S286" s="118">
        <f t="shared" si="130"/>
        <v>108.51185769140203</v>
      </c>
      <c r="T286" s="118">
        <f t="shared" si="130"/>
        <v>102.87572211491532</v>
      </c>
      <c r="U286" s="118">
        <f t="shared" si="130"/>
        <v>103.49838392340413</v>
      </c>
      <c r="V286" s="118">
        <f t="shared" si="130"/>
        <v>104.44976892921568</v>
      </c>
      <c r="W286" s="118">
        <f t="shared" ref="W286" si="131">W287+W290+W292+W305</f>
        <v>110.1157345001764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119.63376624521864</v>
      </c>
      <c r="C287" s="123">
        <f t="shared" si="132"/>
        <v>123.33543923035707</v>
      </c>
      <c r="D287" s="123">
        <f t="shared" si="132"/>
        <v>131.31676084320802</v>
      </c>
      <c r="E287" s="123">
        <f t="shared" si="132"/>
        <v>139.74449561382752</v>
      </c>
      <c r="F287" s="123">
        <f t="shared" si="132"/>
        <v>140.92042297867152</v>
      </c>
      <c r="G287" s="123">
        <f t="shared" si="132"/>
        <v>137.96923378167941</v>
      </c>
      <c r="H287" s="123">
        <f t="shared" si="132"/>
        <v>131.78880637863003</v>
      </c>
      <c r="I287" s="123">
        <f t="shared" si="132"/>
        <v>141.10433018791522</v>
      </c>
      <c r="J287" s="123">
        <f t="shared" si="132"/>
        <v>114.95782488467744</v>
      </c>
      <c r="K287" s="123">
        <f t="shared" si="132"/>
        <v>98.412694390061986</v>
      </c>
      <c r="L287" s="123">
        <f t="shared" si="132"/>
        <v>91.939715589673781</v>
      </c>
      <c r="M287" s="123">
        <f t="shared" si="132"/>
        <v>102.7682737989938</v>
      </c>
      <c r="N287" s="123">
        <f t="shared" si="132"/>
        <v>109.70282337192069</v>
      </c>
      <c r="O287" s="123">
        <f t="shared" si="132"/>
        <v>89.847538006179292</v>
      </c>
      <c r="P287" s="123">
        <f t="shared" si="132"/>
        <v>86.18802902220726</v>
      </c>
      <c r="Q287" s="123">
        <f t="shared" si="132"/>
        <v>89.164268211798458</v>
      </c>
      <c r="R287" s="123">
        <f t="shared" ref="R287:V287" si="133">SUM(R288:R289)</f>
        <v>76.242072340422766</v>
      </c>
      <c r="S287" s="123">
        <f t="shared" si="133"/>
        <v>76.839576447775343</v>
      </c>
      <c r="T287" s="123">
        <f t="shared" si="133"/>
        <v>73.384550845199357</v>
      </c>
      <c r="U287" s="123">
        <f t="shared" si="133"/>
        <v>71.80767471611874</v>
      </c>
      <c r="V287" s="123">
        <f t="shared" si="133"/>
        <v>71.864155542531506</v>
      </c>
      <c r="W287" s="123">
        <f t="shared" ref="W287" si="134">SUM(W288:W289)</f>
        <v>77.211724543919743</v>
      </c>
      <c r="DA287" s="130" t="s">
        <v>2822</v>
      </c>
    </row>
    <row r="288" spans="1:105" ht="12" customHeight="1" x14ac:dyDescent="0.25">
      <c r="A288" s="97" t="s">
        <v>204</v>
      </c>
      <c r="B288" s="99">
        <v>119.15664949335759</v>
      </c>
      <c r="C288" s="99">
        <v>122.8589850216609</v>
      </c>
      <c r="D288" s="99">
        <v>130.79191726675975</v>
      </c>
      <c r="E288" s="99">
        <v>139.21409559472838</v>
      </c>
      <c r="F288" s="99">
        <v>140.33855440964763</v>
      </c>
      <c r="G288" s="99">
        <v>137.39022238477045</v>
      </c>
      <c r="H288" s="99">
        <v>131.22978836632515</v>
      </c>
      <c r="I288" s="99">
        <v>140.51978353155141</v>
      </c>
      <c r="J288" s="99">
        <v>114.4653193344313</v>
      </c>
      <c r="K288" s="99">
        <v>97.954229898224213</v>
      </c>
      <c r="L288" s="99">
        <v>91.516676088290637</v>
      </c>
      <c r="M288" s="99">
        <v>102.27284964712644</v>
      </c>
      <c r="N288" s="99">
        <v>109.21299851583868</v>
      </c>
      <c r="O288" s="99">
        <v>89.395430718862599</v>
      </c>
      <c r="P288" s="99">
        <v>85.74051057676877</v>
      </c>
      <c r="Q288" s="99">
        <v>88.724839852774181</v>
      </c>
      <c r="R288" s="99">
        <v>75.866054281433179</v>
      </c>
      <c r="S288" s="99">
        <v>76.45882430206953</v>
      </c>
      <c r="T288" s="99">
        <v>73.01922501634391</v>
      </c>
      <c r="U288" s="99">
        <v>71.449126795102472</v>
      </c>
      <c r="V288" s="99">
        <v>71.504113583354254</v>
      </c>
      <c r="W288" s="99">
        <v>76.818975783484476</v>
      </c>
      <c r="DA288" s="63" t="s">
        <v>2823</v>
      </c>
    </row>
    <row r="289" spans="1:105" ht="12" customHeight="1" x14ac:dyDescent="0.25">
      <c r="A289" s="97" t="s">
        <v>53</v>
      </c>
      <c r="B289" s="99">
        <v>0.47711675186105046</v>
      </c>
      <c r="C289" s="99">
        <v>0.47645420869616301</v>
      </c>
      <c r="D289" s="99">
        <v>0.52484357644826152</v>
      </c>
      <c r="E289" s="99">
        <v>0.53040001909915713</v>
      </c>
      <c r="F289" s="99">
        <v>0.58186856902389494</v>
      </c>
      <c r="G289" s="99">
        <v>0.57901139690895831</v>
      </c>
      <c r="H289" s="99">
        <v>0.55901801230486292</v>
      </c>
      <c r="I289" s="99">
        <v>0.58454665636381198</v>
      </c>
      <c r="J289" s="99">
        <v>0.49250555024614051</v>
      </c>
      <c r="K289" s="99">
        <v>0.45846449183777271</v>
      </c>
      <c r="L289" s="99">
        <v>0.42303950138314056</v>
      </c>
      <c r="M289" s="99">
        <v>0.49542415186736621</v>
      </c>
      <c r="N289" s="99">
        <v>0.48982485608200266</v>
      </c>
      <c r="O289" s="99">
        <v>0.45210728731669508</v>
      </c>
      <c r="P289" s="99">
        <v>0.44751844543849112</v>
      </c>
      <c r="Q289" s="99">
        <v>0.43942835902428035</v>
      </c>
      <c r="R289" s="99">
        <v>0.37601805898958329</v>
      </c>
      <c r="S289" s="99">
        <v>0.38075214570581517</v>
      </c>
      <c r="T289" s="99">
        <v>0.36532582885544779</v>
      </c>
      <c r="U289" s="99">
        <v>0.35854792101626842</v>
      </c>
      <c r="V289" s="99">
        <v>0.36004195917725673</v>
      </c>
      <c r="W289" s="99">
        <v>0.39274876043527357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2.4144688102575569</v>
      </c>
      <c r="C290" s="123">
        <f t="shared" si="135"/>
        <v>3.210696845058342</v>
      </c>
      <c r="D290" s="123">
        <f t="shared" si="135"/>
        <v>2.7636562631216814</v>
      </c>
      <c r="E290" s="123">
        <f t="shared" si="135"/>
        <v>3.7767883289778652</v>
      </c>
      <c r="F290" s="123">
        <f t="shared" si="135"/>
        <v>2.0554752513396153</v>
      </c>
      <c r="G290" s="123">
        <f t="shared" si="135"/>
        <v>2.1117149443208203</v>
      </c>
      <c r="H290" s="123">
        <f t="shared" si="135"/>
        <v>2.5306568192759893</v>
      </c>
      <c r="I290" s="123">
        <f t="shared" si="135"/>
        <v>3.7410054744261481</v>
      </c>
      <c r="J290" s="123">
        <f t="shared" si="135"/>
        <v>4.0388152181095736</v>
      </c>
      <c r="K290" s="123">
        <f t="shared" si="135"/>
        <v>2.7969468629587459</v>
      </c>
      <c r="L290" s="123">
        <f t="shared" si="135"/>
        <v>3.8117703872839903</v>
      </c>
      <c r="M290" s="123">
        <f t="shared" si="135"/>
        <v>3.554186532093214</v>
      </c>
      <c r="N290" s="123">
        <f t="shared" si="135"/>
        <v>6.1770843509548499</v>
      </c>
      <c r="O290" s="123">
        <f t="shared" si="135"/>
        <v>3.8833346090675889</v>
      </c>
      <c r="P290" s="123">
        <f t="shared" si="135"/>
        <v>3.0391210635198962</v>
      </c>
      <c r="Q290" s="123">
        <f t="shared" si="135"/>
        <v>3.7195413175059775</v>
      </c>
      <c r="R290" s="123">
        <f t="shared" si="135"/>
        <v>4.4483466570832908</v>
      </c>
      <c r="S290" s="123">
        <f t="shared" si="135"/>
        <v>4.7687027262474597</v>
      </c>
      <c r="T290" s="123">
        <f t="shared" si="135"/>
        <v>3.3770853306634927</v>
      </c>
      <c r="U290" s="123">
        <f t="shared" si="135"/>
        <v>4.8579652550371506</v>
      </c>
      <c r="V290" s="123">
        <f t="shared" si="135"/>
        <v>4.2471812922852177</v>
      </c>
      <c r="W290" s="123">
        <f t="shared" si="135"/>
        <v>3.7673631139732917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2.4144688102575569</v>
      </c>
      <c r="C291" s="99">
        <f>RES_hhdet_fecs!C86</f>
        <v>3.210696845058342</v>
      </c>
      <c r="D291" s="99">
        <f>RES_hhdet_fecs!D86</f>
        <v>2.7636562631216814</v>
      </c>
      <c r="E291" s="99">
        <f>RES_hhdet_fecs!E86</f>
        <v>3.7767883289778652</v>
      </c>
      <c r="F291" s="99">
        <f>RES_hhdet_fecs!F86</f>
        <v>2.0554752513396153</v>
      </c>
      <c r="G291" s="99">
        <f>RES_hhdet_fecs!G86</f>
        <v>2.1117149443208203</v>
      </c>
      <c r="H291" s="99">
        <f>RES_hhdet_fecs!H86</f>
        <v>2.5306568192759893</v>
      </c>
      <c r="I291" s="99">
        <f>RES_hhdet_fecs!I86</f>
        <v>3.7410054744261481</v>
      </c>
      <c r="J291" s="99">
        <f>RES_hhdet_fecs!J86</f>
        <v>4.0388152181095736</v>
      </c>
      <c r="K291" s="99">
        <f>RES_hhdet_fecs!K86</f>
        <v>2.7969468629587459</v>
      </c>
      <c r="L291" s="99">
        <f>RES_hhdet_fecs!L86</f>
        <v>3.8117703872839903</v>
      </c>
      <c r="M291" s="99">
        <f>RES_hhdet_fecs!M86</f>
        <v>3.554186532093214</v>
      </c>
      <c r="N291" s="99">
        <f>RES_hhdet_fecs!N86</f>
        <v>6.1770843509548499</v>
      </c>
      <c r="O291" s="99">
        <f>RES_hhdet_fecs!O86</f>
        <v>3.8833346090675889</v>
      </c>
      <c r="P291" s="99">
        <f>RES_hhdet_fecs!P86</f>
        <v>3.0391210635198962</v>
      </c>
      <c r="Q291" s="99">
        <f>RES_hhdet_fecs!Q86</f>
        <v>3.7195413175059775</v>
      </c>
      <c r="R291" s="99">
        <f>RES_hhdet_fecs!R86</f>
        <v>4.4483466570832908</v>
      </c>
      <c r="S291" s="99">
        <f>RES_hhdet_fecs!S86</f>
        <v>4.7687027262474597</v>
      </c>
      <c r="T291" s="99">
        <f>RES_hhdet_fecs!T86</f>
        <v>3.3770853306634927</v>
      </c>
      <c r="U291" s="99">
        <f>RES_hhdet_fecs!U86</f>
        <v>4.8579652550371506</v>
      </c>
      <c r="V291" s="99">
        <f>RES_hhdet_fecs!V86</f>
        <v>4.2471812922852177</v>
      </c>
      <c r="W291" s="99">
        <f>RES_hhdet_fecs!W86</f>
        <v>3.7673631139732917</v>
      </c>
      <c r="DA291" s="63" t="s">
        <v>2826</v>
      </c>
    </row>
    <row r="292" spans="1:105" ht="12" customHeight="1" x14ac:dyDescent="0.25">
      <c r="A292" s="121" t="s">
        <v>55</v>
      </c>
      <c r="B292" s="123">
        <v>16.85741039425567</v>
      </c>
      <c r="C292" s="123">
        <v>16.526334544984632</v>
      </c>
      <c r="D292" s="123">
        <v>16.984259327063981</v>
      </c>
      <c r="E292" s="123">
        <v>16.767281834737137</v>
      </c>
      <c r="F292" s="123">
        <v>17.338315726589776</v>
      </c>
      <c r="G292" s="123">
        <v>16.74787198965975</v>
      </c>
      <c r="H292" s="123">
        <v>16.983330561758386</v>
      </c>
      <c r="I292" s="123">
        <v>16.516674929148998</v>
      </c>
      <c r="J292" s="123">
        <v>17.27185548193529</v>
      </c>
      <c r="K292" s="123">
        <v>18.406437787355156</v>
      </c>
      <c r="L292" s="123">
        <v>17.788344235871566</v>
      </c>
      <c r="M292" s="123">
        <v>17.551261053965561</v>
      </c>
      <c r="N292" s="123">
        <v>16.622665468090172</v>
      </c>
      <c r="O292" s="123">
        <v>17.127824923373815</v>
      </c>
      <c r="P292" s="123">
        <v>17.190168803505721</v>
      </c>
      <c r="Q292" s="123">
        <v>17.103450762542501</v>
      </c>
      <c r="R292" s="123">
        <v>17.870520854547845</v>
      </c>
      <c r="S292" s="123">
        <v>17.759388801265725</v>
      </c>
      <c r="T292" s="123">
        <v>16.796886255632366</v>
      </c>
      <c r="U292" s="123">
        <v>16.862740622265861</v>
      </c>
      <c r="V292" s="123">
        <v>16.8439548970202</v>
      </c>
      <c r="W292" s="123">
        <v>17.950943290398783</v>
      </c>
      <c r="DA292" s="130" t="s">
        <v>2827</v>
      </c>
    </row>
    <row r="293" spans="1:105" ht="12" customHeight="1" x14ac:dyDescent="0.25">
      <c r="A293" s="97" t="s">
        <v>132</v>
      </c>
      <c r="B293" s="99">
        <v>28.424806460497841</v>
      </c>
      <c r="C293" s="99">
        <v>27.915465923176424</v>
      </c>
      <c r="D293" s="99">
        <v>28.087687298568543</v>
      </c>
      <c r="E293" s="99">
        <v>25.913125057896295</v>
      </c>
      <c r="F293" s="99">
        <v>26.99828501113381</v>
      </c>
      <c r="G293" s="99">
        <v>24.252361899374485</v>
      </c>
      <c r="H293" s="99">
        <v>23.496229949403517</v>
      </c>
      <c r="I293" s="99">
        <v>26.244795449789969</v>
      </c>
      <c r="J293" s="99">
        <v>23.463940642245966</v>
      </c>
      <c r="K293" s="99">
        <v>23.348054085072647</v>
      </c>
      <c r="L293" s="99">
        <v>22.172092889168344</v>
      </c>
      <c r="M293" s="99">
        <v>18.180380252289673</v>
      </c>
      <c r="N293" s="99">
        <v>19.810215542500835</v>
      </c>
      <c r="O293" s="99">
        <v>21.11037361506888</v>
      </c>
      <c r="P293" s="99">
        <v>15.678865920588025</v>
      </c>
      <c r="Q293" s="99">
        <v>17.300229206260916</v>
      </c>
      <c r="R293" s="99">
        <v>19.824033465911327</v>
      </c>
      <c r="S293" s="99">
        <v>20.959792190289324</v>
      </c>
      <c r="T293" s="99">
        <v>17.414851046006838</v>
      </c>
      <c r="U293" s="99">
        <v>19.900481729249282</v>
      </c>
      <c r="V293" s="99">
        <v>19.681016850752506</v>
      </c>
      <c r="W293" s="99">
        <v>20.349381268240954</v>
      </c>
      <c r="DA293" s="63" t="s">
        <v>2828</v>
      </c>
    </row>
    <row r="294" spans="1:105" ht="12" customHeight="1" x14ac:dyDescent="0.25">
      <c r="A294" s="97" t="s">
        <v>131</v>
      </c>
      <c r="B294" s="99">
        <v>15.592931065319437</v>
      </c>
      <c r="C294" s="99">
        <v>15.418011876010439</v>
      </c>
      <c r="D294" s="99">
        <v>15.787173922322976</v>
      </c>
      <c r="E294" s="99">
        <v>14.657969853446835</v>
      </c>
      <c r="F294" s="99">
        <v>15.697829738905581</v>
      </c>
      <c r="G294" s="99">
        <v>14.857312698493629</v>
      </c>
      <c r="H294" s="99">
        <v>14.434674807202594</v>
      </c>
      <c r="I294" s="99">
        <v>16.428529164357162</v>
      </c>
      <c r="J294" s="99">
        <v>15.090977756476979</v>
      </c>
      <c r="K294" s="99">
        <v>15.437817306959507</v>
      </c>
      <c r="L294" s="99">
        <v>15.15152632644331</v>
      </c>
      <c r="M294" s="99">
        <v>12.883291912222671</v>
      </c>
      <c r="N294" s="99">
        <v>14.325708535418441</v>
      </c>
      <c r="O294" s="99">
        <v>15.811913663651319</v>
      </c>
      <c r="P294" s="99">
        <v>11.743217270667014</v>
      </c>
      <c r="Q294" s="99">
        <v>13.111493062189579</v>
      </c>
      <c r="R294" s="99">
        <v>15.385914910833829</v>
      </c>
      <c r="S294" s="99">
        <v>16.50977725021983</v>
      </c>
      <c r="T294" s="99">
        <v>13.795814096985749</v>
      </c>
      <c r="U294" s="99">
        <v>15.905144664523059</v>
      </c>
      <c r="V294" s="99">
        <v>15.872108540783007</v>
      </c>
      <c r="W294" s="99">
        <v>16.547399729116968</v>
      </c>
      <c r="DA294" s="63" t="s">
        <v>2829</v>
      </c>
    </row>
    <row r="295" spans="1:105" ht="12" customHeight="1" x14ac:dyDescent="0.25">
      <c r="A295" s="100" t="s">
        <v>204</v>
      </c>
      <c r="B295" s="102">
        <v>5.6303002473368036</v>
      </c>
      <c r="C295" s="102">
        <v>5.451247211901598</v>
      </c>
      <c r="D295" s="102">
        <v>5.6740267306862124</v>
      </c>
      <c r="E295" s="102">
        <v>5.0667713866096049</v>
      </c>
      <c r="F295" s="102">
        <v>5.4759928818491419</v>
      </c>
      <c r="G295" s="102">
        <v>5.6197625586828384</v>
      </c>
      <c r="H295" s="102">
        <v>4.8141285357545289</v>
      </c>
      <c r="I295" s="102">
        <v>5.3399484092024991</v>
      </c>
      <c r="J295" s="102">
        <v>4.5986634583117993</v>
      </c>
      <c r="K295" s="102">
        <v>4.5987349716838946</v>
      </c>
      <c r="L295" s="102">
        <v>4.4041985289744865</v>
      </c>
      <c r="M295" s="102">
        <v>3.470171817193914</v>
      </c>
      <c r="N295" s="102">
        <v>3.2612031472916612</v>
      </c>
      <c r="O295" s="102">
        <v>3.8870497673853466</v>
      </c>
      <c r="P295" s="102">
        <v>2.5275596426970179</v>
      </c>
      <c r="Q295" s="102">
        <v>2.8378614293930466</v>
      </c>
      <c r="R295" s="102">
        <v>3.9383859518677125</v>
      </c>
      <c r="S295" s="102">
        <v>4.3618378637009299</v>
      </c>
      <c r="T295" s="102">
        <v>3.3914681484559472</v>
      </c>
      <c r="U295" s="102">
        <v>3.8671031862758714</v>
      </c>
      <c r="V295" s="102">
        <v>3.7577763608864942</v>
      </c>
      <c r="W295" s="102">
        <v>3.9992046943969881</v>
      </c>
      <c r="DA295" s="131" t="s">
        <v>2830</v>
      </c>
    </row>
    <row r="296" spans="1:105" ht="12" customHeight="1" x14ac:dyDescent="0.25">
      <c r="A296" s="103" t="s">
        <v>52</v>
      </c>
      <c r="B296" s="105">
        <v>9.9626308179826335</v>
      </c>
      <c r="C296" s="105">
        <v>9.9667646641088439</v>
      </c>
      <c r="D296" s="105">
        <v>10.113147191636763</v>
      </c>
      <c r="E296" s="105">
        <v>9.5911984668372288</v>
      </c>
      <c r="F296" s="105">
        <v>10.221836857056438</v>
      </c>
      <c r="G296" s="105">
        <v>9.2375501398107929</v>
      </c>
      <c r="H296" s="105">
        <v>9.6205462714480667</v>
      </c>
      <c r="I296" s="105">
        <v>11.088580755154663</v>
      </c>
      <c r="J296" s="105">
        <v>10.49231429816518</v>
      </c>
      <c r="K296" s="105">
        <v>10.839082335275616</v>
      </c>
      <c r="L296" s="105">
        <v>10.747327797468825</v>
      </c>
      <c r="M296" s="105">
        <v>9.4131200950287575</v>
      </c>
      <c r="N296" s="105">
        <v>11.064505388126781</v>
      </c>
      <c r="O296" s="105">
        <v>11.924863896265972</v>
      </c>
      <c r="P296" s="105">
        <v>9.2156576279699927</v>
      </c>
      <c r="Q296" s="105">
        <v>10.273631632796535</v>
      </c>
      <c r="R296" s="105">
        <v>11.447528958966117</v>
      </c>
      <c r="S296" s="105">
        <v>12.1479393865189</v>
      </c>
      <c r="T296" s="105">
        <v>10.404345948529802</v>
      </c>
      <c r="U296" s="105">
        <v>12.038041478247189</v>
      </c>
      <c r="V296" s="105">
        <v>12.114332179896515</v>
      </c>
      <c r="W296" s="105">
        <v>12.548195034719981</v>
      </c>
      <c r="DA296" s="132" t="s">
        <v>2831</v>
      </c>
    </row>
    <row r="297" spans="1:105" ht="12" customHeight="1" x14ac:dyDescent="0.25">
      <c r="A297" s="106" t="s">
        <v>124</v>
      </c>
      <c r="B297" s="102">
        <v>23.611636899403948</v>
      </c>
      <c r="C297" s="102">
        <v>23.331758305950405</v>
      </c>
      <c r="D297" s="102">
        <v>24.270143592681837</v>
      </c>
      <c r="E297" s="102">
        <v>24.201351082712833</v>
      </c>
      <c r="F297" s="102">
        <v>24.407075118583272</v>
      </c>
      <c r="G297" s="102">
        <v>23.841587348042552</v>
      </c>
      <c r="H297" s="102">
        <v>24.231598564993657</v>
      </c>
      <c r="I297" s="102">
        <v>23.034708512464253</v>
      </c>
      <c r="J297" s="102">
        <v>24.836252211705421</v>
      </c>
      <c r="K297" s="102">
        <v>26.219618385506099</v>
      </c>
      <c r="L297" s="102">
        <v>24.554892936179748</v>
      </c>
      <c r="M297" s="102">
        <v>20.175429304193397</v>
      </c>
      <c r="N297" s="102">
        <v>17.660829716043175</v>
      </c>
      <c r="O297" s="102">
        <v>25.949541728972633</v>
      </c>
      <c r="P297" s="102">
        <v>24.933865126599322</v>
      </c>
      <c r="Q297" s="102">
        <v>23.19407994108786</v>
      </c>
      <c r="R297" s="102">
        <v>22.363430785794186</v>
      </c>
      <c r="S297" s="102">
        <v>22.535918487643272</v>
      </c>
      <c r="T297" s="102">
        <v>21.555548986104256</v>
      </c>
      <c r="U297" s="102">
        <v>20.895641467744792</v>
      </c>
      <c r="V297" s="102">
        <v>20.787411424892216</v>
      </c>
      <c r="W297" s="102">
        <v>20.89427943254864</v>
      </c>
      <c r="DA297" s="131" t="s">
        <v>2832</v>
      </c>
    </row>
    <row r="298" spans="1:105" ht="12" customHeight="1" x14ac:dyDescent="0.25">
      <c r="A298" s="107" t="s">
        <v>123</v>
      </c>
      <c r="B298" s="105">
        <v>14.520769821152484</v>
      </c>
      <c r="C298" s="105">
        <v>14.38392018991936</v>
      </c>
      <c r="D298" s="105">
        <v>15.085176303217033</v>
      </c>
      <c r="E298" s="105">
        <v>15.03793486421821</v>
      </c>
      <c r="F298" s="105">
        <v>15.290016970538337</v>
      </c>
      <c r="G298" s="105">
        <v>15.319445376012592</v>
      </c>
      <c r="H298" s="105">
        <v>15.394968766216763</v>
      </c>
      <c r="I298" s="105">
        <v>14.674703201995719</v>
      </c>
      <c r="J298" s="105">
        <v>15.800165474971283</v>
      </c>
      <c r="K298" s="105">
        <v>16.745341702201422</v>
      </c>
      <c r="L298" s="105">
        <v>15.762950613660189</v>
      </c>
      <c r="M298" s="105">
        <v>12.701587689854877</v>
      </c>
      <c r="N298" s="105">
        <v>10.147358368058757</v>
      </c>
      <c r="O298" s="105">
        <v>17.101892487570147</v>
      </c>
      <c r="P298" s="105">
        <v>16.609629618139085</v>
      </c>
      <c r="Q298" s="105">
        <v>15.551347245447486</v>
      </c>
      <c r="R298" s="105">
        <v>15.469949544471566</v>
      </c>
      <c r="S298" s="105">
        <v>16.059830412955826</v>
      </c>
      <c r="T298" s="105">
        <v>15.784010427809658</v>
      </c>
      <c r="U298" s="105">
        <v>15.7862112154314</v>
      </c>
      <c r="V298" s="105">
        <v>16.025603954591876</v>
      </c>
      <c r="W298" s="105">
        <v>16.420003361732064</v>
      </c>
      <c r="DA298" s="132" t="s">
        <v>2833</v>
      </c>
    </row>
    <row r="299" spans="1:105" ht="12" customHeight="1" x14ac:dyDescent="0.25">
      <c r="A299" s="108" t="s">
        <v>50</v>
      </c>
      <c r="B299" s="99">
        <v>4.6620556054289306</v>
      </c>
      <c r="C299" s="99">
        <v>4.5662722663217332</v>
      </c>
      <c r="D299" s="99">
        <v>4.8882811615073765</v>
      </c>
      <c r="E299" s="99">
        <v>4.7312888003008799</v>
      </c>
      <c r="F299" s="99">
        <v>4.874096711189166</v>
      </c>
      <c r="G299" s="99">
        <v>5.4166799793737033</v>
      </c>
      <c r="H299" s="99">
        <v>4.9385717408117946</v>
      </c>
      <c r="I299" s="99">
        <v>4.6934334474221302</v>
      </c>
      <c r="J299" s="99">
        <v>4.968026412893825</v>
      </c>
      <c r="K299" s="99">
        <v>5.2645317138659884</v>
      </c>
      <c r="L299" s="99">
        <v>4.9123208958410345</v>
      </c>
      <c r="M299" s="99">
        <v>3.163584247019998</v>
      </c>
      <c r="N299" s="99">
        <v>0.17777452813197855</v>
      </c>
      <c r="O299" s="99">
        <v>4.7517557334550533</v>
      </c>
      <c r="P299" s="99">
        <v>4.4447962100490619</v>
      </c>
      <c r="Q299" s="99">
        <v>3.8697353718187206</v>
      </c>
      <c r="R299" s="99">
        <v>4.353342050583322</v>
      </c>
      <c r="S299" s="99">
        <v>4.5541451312292907</v>
      </c>
      <c r="T299" s="99">
        <v>4.2448579191725138</v>
      </c>
      <c r="U299" s="99">
        <v>4.0175095491258794</v>
      </c>
      <c r="V299" s="99">
        <v>3.917822332239298</v>
      </c>
      <c r="W299" s="99">
        <v>4.0303757487097407</v>
      </c>
      <c r="DA299" s="63" t="s">
        <v>2834</v>
      </c>
    </row>
    <row r="300" spans="1:105" ht="12" customHeight="1" x14ac:dyDescent="0.25">
      <c r="A300" s="108" t="s">
        <v>52</v>
      </c>
      <c r="B300" s="99">
        <v>9.8587142157235537</v>
      </c>
      <c r="C300" s="99">
        <v>9.8176479235976277</v>
      </c>
      <c r="D300" s="99">
        <v>10.196895141709655</v>
      </c>
      <c r="E300" s="99">
        <v>10.306646063917327</v>
      </c>
      <c r="F300" s="99">
        <v>10.415920259349171</v>
      </c>
      <c r="G300" s="99">
        <v>9.9027653966388876</v>
      </c>
      <c r="H300" s="99">
        <v>10.456397025404971</v>
      </c>
      <c r="I300" s="99">
        <v>9.9812697545735887</v>
      </c>
      <c r="J300" s="99">
        <v>10.832139062077458</v>
      </c>
      <c r="K300" s="99">
        <v>11.480809988335432</v>
      </c>
      <c r="L300" s="99">
        <v>10.850629717819157</v>
      </c>
      <c r="M300" s="99">
        <v>9.5380034428348797</v>
      </c>
      <c r="N300" s="99">
        <v>9.9695838399267771</v>
      </c>
      <c r="O300" s="99">
        <v>12.350136754115097</v>
      </c>
      <c r="P300" s="99">
        <v>12.164833408090022</v>
      </c>
      <c r="Q300" s="99">
        <v>11.681611873628762</v>
      </c>
      <c r="R300" s="99">
        <v>11.116607493888242</v>
      </c>
      <c r="S300" s="99">
        <v>11.505685281726535</v>
      </c>
      <c r="T300" s="99">
        <v>11.539152508637144</v>
      </c>
      <c r="U300" s="99">
        <v>11.768701666305523</v>
      </c>
      <c r="V300" s="99">
        <v>12.107781622352578</v>
      </c>
      <c r="W300" s="99">
        <v>12.389627613022325</v>
      </c>
      <c r="DA300" s="63" t="s">
        <v>2835</v>
      </c>
    </row>
    <row r="301" spans="1:105" ht="12" customHeight="1" x14ac:dyDescent="0.25">
      <c r="A301" s="106" t="s">
        <v>122</v>
      </c>
      <c r="B301" s="102">
        <v>21.382747384092617</v>
      </c>
      <c r="C301" s="102">
        <v>20.983063304704313</v>
      </c>
      <c r="D301" s="102">
        <v>21.415576761722665</v>
      </c>
      <c r="E301" s="102">
        <v>21.182850260921278</v>
      </c>
      <c r="F301" s="102">
        <v>21.623454041411623</v>
      </c>
      <c r="G301" s="102">
        <v>20.624823487223708</v>
      </c>
      <c r="H301" s="102">
        <v>21.0449051763859</v>
      </c>
      <c r="I301" s="102">
        <v>20.890939247371353</v>
      </c>
      <c r="J301" s="102">
        <v>22.167876458618583</v>
      </c>
      <c r="K301" s="102">
        <v>23.592718654691971</v>
      </c>
      <c r="L301" s="102">
        <v>22.813260935555078</v>
      </c>
      <c r="M301" s="102">
        <v>22.338298287746689</v>
      </c>
      <c r="N301" s="102">
        <v>21.210296595013496</v>
      </c>
      <c r="O301" s="102">
        <v>21.500283735563286</v>
      </c>
      <c r="P301" s="102">
        <v>21.571640649802916</v>
      </c>
      <c r="Q301" s="102">
        <v>21.553439455172743</v>
      </c>
      <c r="R301" s="102">
        <v>22.270930908870504</v>
      </c>
      <c r="S301" s="102">
        <v>21.969429360758692</v>
      </c>
      <c r="T301" s="102">
        <v>20.978046449910476</v>
      </c>
      <c r="U301" s="102">
        <v>20.680285781401551</v>
      </c>
      <c r="V301" s="102">
        <v>20.403964157001866</v>
      </c>
      <c r="W301" s="102">
        <v>21.280516829491489</v>
      </c>
      <c r="DA301" s="131" t="s">
        <v>2836</v>
      </c>
    </row>
    <row r="302" spans="1:105" ht="12" customHeight="1" x14ac:dyDescent="0.25">
      <c r="A302" s="107" t="s">
        <v>121</v>
      </c>
      <c r="B302" s="105">
        <v>14.226189734800467</v>
      </c>
      <c r="C302" s="105">
        <v>13.986340672889547</v>
      </c>
      <c r="D302" s="105">
        <v>14.366298872494284</v>
      </c>
      <c r="E302" s="105">
        <v>14.205838166239591</v>
      </c>
      <c r="F302" s="105">
        <v>14.63676150505413</v>
      </c>
      <c r="G302" s="105">
        <v>14.272731256259405</v>
      </c>
      <c r="H302" s="105">
        <v>14.473135582895898</v>
      </c>
      <c r="I302" s="105">
        <v>14.418567699992858</v>
      </c>
      <c r="J302" s="105">
        <v>15.280483887587819</v>
      </c>
      <c r="K302" s="105">
        <v>16.328145347162447</v>
      </c>
      <c r="L302" s="105">
        <v>15.861789286745605</v>
      </c>
      <c r="M302" s="105">
        <v>15.599451312707963</v>
      </c>
      <c r="N302" s="105">
        <v>14.64845529872095</v>
      </c>
      <c r="O302" s="105">
        <v>15.075240672747196</v>
      </c>
      <c r="P302" s="105">
        <v>15.173475670869976</v>
      </c>
      <c r="Q302" s="105">
        <v>15.163619135497424</v>
      </c>
      <c r="R302" s="105">
        <v>16.014234904539617</v>
      </c>
      <c r="S302" s="105">
        <v>16.036257774921953</v>
      </c>
      <c r="T302" s="105">
        <v>15.473057425516016</v>
      </c>
      <c r="U302" s="105">
        <v>15.575578605340581</v>
      </c>
      <c r="V302" s="105">
        <v>15.672221417294097</v>
      </c>
      <c r="W302" s="105">
        <v>16.751979103365663</v>
      </c>
      <c r="DA302" s="132" t="s">
        <v>2837</v>
      </c>
    </row>
    <row r="303" spans="1:105" ht="12" customHeight="1" x14ac:dyDescent="0.25">
      <c r="A303" s="108" t="s">
        <v>53</v>
      </c>
      <c r="B303" s="99">
        <v>4.2263826488653287</v>
      </c>
      <c r="C303" s="99">
        <v>4.1090002412907491</v>
      </c>
      <c r="D303" s="99">
        <v>4.303104617909189</v>
      </c>
      <c r="E303" s="99">
        <v>4.115662433271484</v>
      </c>
      <c r="F303" s="99">
        <v>4.3015450068852292</v>
      </c>
      <c r="G303" s="99">
        <v>4.6527691537534128</v>
      </c>
      <c r="H303" s="99">
        <v>4.2724154084781576</v>
      </c>
      <c r="I303" s="99">
        <v>4.2859415826983582</v>
      </c>
      <c r="J303" s="99">
        <v>4.4638149594206178</v>
      </c>
      <c r="K303" s="99">
        <v>4.7976312386281421</v>
      </c>
      <c r="L303" s="99">
        <v>4.6781205922010933</v>
      </c>
      <c r="M303" s="99">
        <v>4.4921689848278632</v>
      </c>
      <c r="N303" s="99">
        <v>3.5582939066793524</v>
      </c>
      <c r="O303" s="99">
        <v>3.9378560240454528</v>
      </c>
      <c r="P303" s="99">
        <v>3.8706701763573599</v>
      </c>
      <c r="Q303" s="99">
        <v>3.6684179300984754</v>
      </c>
      <c r="R303" s="99">
        <v>4.415112316145553</v>
      </c>
      <c r="S303" s="99">
        <v>4.4780014134713007</v>
      </c>
      <c r="T303" s="99">
        <v>4.1408833997444017</v>
      </c>
      <c r="U303" s="99">
        <v>3.9703583524097494</v>
      </c>
      <c r="V303" s="99">
        <v>3.8901280145303154</v>
      </c>
      <c r="W303" s="99">
        <v>4.222221818101394</v>
      </c>
      <c r="DA303" s="63" t="s">
        <v>2838</v>
      </c>
    </row>
    <row r="304" spans="1:105" ht="12" customHeight="1" x14ac:dyDescent="0.25">
      <c r="A304" s="108" t="s">
        <v>52</v>
      </c>
      <c r="B304" s="99">
        <v>9.9998070859351404</v>
      </c>
      <c r="C304" s="99">
        <v>9.877340431598796</v>
      </c>
      <c r="D304" s="99">
        <v>10.063194254585092</v>
      </c>
      <c r="E304" s="99">
        <v>10.090175732968106</v>
      </c>
      <c r="F304" s="99">
        <v>10.335216498168899</v>
      </c>
      <c r="G304" s="99">
        <v>9.6199621025059905</v>
      </c>
      <c r="H304" s="99">
        <v>10.200720174417739</v>
      </c>
      <c r="I304" s="99">
        <v>10.1326261172945</v>
      </c>
      <c r="J304" s="99">
        <v>10.816668928167202</v>
      </c>
      <c r="K304" s="99">
        <v>11.530514108534307</v>
      </c>
      <c r="L304" s="99">
        <v>11.18366869454451</v>
      </c>
      <c r="M304" s="99">
        <v>11.1072823278801</v>
      </c>
      <c r="N304" s="99">
        <v>11.090161392041599</v>
      </c>
      <c r="O304" s="99">
        <v>11.137384648701744</v>
      </c>
      <c r="P304" s="99">
        <v>11.302805494512615</v>
      </c>
      <c r="Q304" s="99">
        <v>11.495201205398951</v>
      </c>
      <c r="R304" s="99">
        <v>11.599122588394065</v>
      </c>
      <c r="S304" s="99">
        <v>11.558256361450653</v>
      </c>
      <c r="T304" s="99">
        <v>11.332174025771614</v>
      </c>
      <c r="U304" s="99">
        <v>11.605220252930835</v>
      </c>
      <c r="V304" s="99">
        <v>11.782093402763783</v>
      </c>
      <c r="W304" s="99">
        <v>12.529757285264269</v>
      </c>
      <c r="DA304" s="63" t="s">
        <v>2839</v>
      </c>
    </row>
    <row r="305" spans="1:105" ht="12" customHeight="1" x14ac:dyDescent="0.25">
      <c r="A305" s="121" t="s">
        <v>54</v>
      </c>
      <c r="B305" s="123">
        <v>8.3492850784172905</v>
      </c>
      <c r="C305" s="123">
        <v>8.1051540517470535</v>
      </c>
      <c r="D305" s="123">
        <v>9.0669594547083179</v>
      </c>
      <c r="E305" s="123">
        <v>8.6603180704075395</v>
      </c>
      <c r="F305" s="123">
        <v>9.2591825665890859</v>
      </c>
      <c r="G305" s="123">
        <v>8.930083094906804</v>
      </c>
      <c r="H305" s="123">
        <v>9.110601553365802</v>
      </c>
      <c r="I305" s="123">
        <v>8.9978347128051208</v>
      </c>
      <c r="J305" s="123">
        <v>8.665847156128935</v>
      </c>
      <c r="K305" s="123">
        <v>8.9231448269659595</v>
      </c>
      <c r="L305" s="123">
        <v>8.5970829343398663</v>
      </c>
      <c r="M305" s="123">
        <v>7.8935211377591203</v>
      </c>
      <c r="N305" s="123">
        <v>7.9992532779022092</v>
      </c>
      <c r="O305" s="123">
        <v>8.8703253166396028</v>
      </c>
      <c r="P305" s="123">
        <v>8.9389439190320239</v>
      </c>
      <c r="Q305" s="123">
        <v>8.8192630064038351</v>
      </c>
      <c r="R305" s="123">
        <v>9.1603638697782213</v>
      </c>
      <c r="S305" s="123">
        <v>9.1441897161135</v>
      </c>
      <c r="T305" s="123">
        <v>9.3171996834200979</v>
      </c>
      <c r="U305" s="123">
        <v>9.97000332998239</v>
      </c>
      <c r="V305" s="123">
        <v>11.494477197378764</v>
      </c>
      <c r="W305" s="123">
        <v>11.185703551884584</v>
      </c>
      <c r="DA305" s="130" t="s">
        <v>2840</v>
      </c>
    </row>
    <row r="306" spans="1:105" ht="12" customHeight="1" x14ac:dyDescent="0.25">
      <c r="A306" s="97" t="s">
        <v>207</v>
      </c>
      <c r="B306" s="99">
        <v>10.297271183968258</v>
      </c>
      <c r="C306" s="99">
        <v>10.041203475989448</v>
      </c>
      <c r="D306" s="99">
        <v>11.101055367733965</v>
      </c>
      <c r="E306" s="99">
        <v>10.323166421094159</v>
      </c>
      <c r="F306" s="99">
        <v>11.261205411008872</v>
      </c>
      <c r="G306" s="99">
        <v>10.651522851338447</v>
      </c>
      <c r="H306" s="99">
        <v>10.756510797454256</v>
      </c>
      <c r="I306" s="99">
        <v>12.258467850362964</v>
      </c>
      <c r="J306" s="99">
        <v>10.545536494655687</v>
      </c>
      <c r="K306" s="99">
        <v>10.390322322990595</v>
      </c>
      <c r="L306" s="99">
        <v>10.495303959999648</v>
      </c>
      <c r="M306" s="99">
        <v>8.7250834303819236</v>
      </c>
      <c r="N306" s="99">
        <v>10.371500918026321</v>
      </c>
      <c r="O306" s="99">
        <v>11.3241369762844</v>
      </c>
      <c r="P306" s="99">
        <v>11.080235631299029</v>
      </c>
      <c r="Q306" s="99">
        <v>10.885491058906037</v>
      </c>
      <c r="R306" s="99">
        <v>11.132853708658867</v>
      </c>
      <c r="S306" s="99">
        <v>11.192129729332956</v>
      </c>
      <c r="T306" s="99">
        <v>10.945439439670523</v>
      </c>
      <c r="U306" s="99">
        <v>12.191944729352711</v>
      </c>
      <c r="V306" s="99">
        <v>13.708071167076803</v>
      </c>
      <c r="W306" s="99">
        <v>13.337438847777683</v>
      </c>
      <c r="DA306" s="63" t="s">
        <v>2841</v>
      </c>
    </row>
    <row r="307" spans="1:105" ht="12" customHeight="1" x14ac:dyDescent="0.25">
      <c r="A307" s="97" t="s">
        <v>50</v>
      </c>
      <c r="B307" s="99">
        <v>9.9095786535901684</v>
      </c>
      <c r="C307" s="99">
        <v>9.9288047899265628</v>
      </c>
      <c r="D307" s="99">
        <v>10.498393110194222</v>
      </c>
      <c r="E307" s="99">
        <v>10.090645520590996</v>
      </c>
      <c r="F307" s="99">
        <v>11.444642162257882</v>
      </c>
      <c r="G307" s="99">
        <v>10.555267107940928</v>
      </c>
      <c r="H307" s="99">
        <v>10.506797859053524</v>
      </c>
      <c r="I307" s="99">
        <v>10.845919284691155</v>
      </c>
      <c r="J307" s="99">
        <v>10.881877543569129</v>
      </c>
      <c r="K307" s="99">
        <v>9.5360240367132132</v>
      </c>
      <c r="L307" s="99">
        <v>11.771987014896526</v>
      </c>
      <c r="M307" s="99">
        <v>10.937695840091529</v>
      </c>
      <c r="N307" s="99">
        <v>3.4109585703280985</v>
      </c>
      <c r="O307" s="99">
        <v>12.263489765320601</v>
      </c>
      <c r="P307" s="99">
        <v>11.825096935461637</v>
      </c>
      <c r="Q307" s="99">
        <v>10.305037362977666</v>
      </c>
      <c r="R307" s="99">
        <v>9.6750811242245565</v>
      </c>
      <c r="S307" s="99">
        <v>9.6134465030333427</v>
      </c>
      <c r="T307" s="99">
        <v>11.541600746182244</v>
      </c>
      <c r="U307" s="99">
        <v>11.903617089395022</v>
      </c>
      <c r="V307" s="99">
        <v>13.317525508938258</v>
      </c>
      <c r="W307" s="99">
        <v>12.828961978562713</v>
      </c>
      <c r="DA307" s="63" t="s">
        <v>2842</v>
      </c>
    </row>
    <row r="308" spans="1:105" ht="12" customHeight="1" x14ac:dyDescent="0.25">
      <c r="A308" s="109" t="s">
        <v>120</v>
      </c>
      <c r="B308" s="110">
        <v>7.8368102695025996</v>
      </c>
      <c r="C308" s="110">
        <v>7.5901608498819932</v>
      </c>
      <c r="D308" s="110">
        <v>8.560733353679602</v>
      </c>
      <c r="E308" s="110">
        <v>8.2439255491722818</v>
      </c>
      <c r="F308" s="110">
        <v>8.7597154204558336</v>
      </c>
      <c r="G308" s="110">
        <v>8.5135167065260156</v>
      </c>
      <c r="H308" s="110">
        <v>8.7138365277669045</v>
      </c>
      <c r="I308" s="110">
        <v>8.233019583207021</v>
      </c>
      <c r="J308" s="110">
        <v>8.1755604855822366</v>
      </c>
      <c r="K308" s="110">
        <v>8.5932993986093233</v>
      </c>
      <c r="L308" s="110">
        <v>8.059634404973524</v>
      </c>
      <c r="M308" s="110">
        <v>7.576818057776423</v>
      </c>
      <c r="N308" s="110">
        <v>7.6756373078189801</v>
      </c>
      <c r="O308" s="110">
        <v>7.948865493554889</v>
      </c>
      <c r="P308" s="110">
        <v>8.0241869725581036</v>
      </c>
      <c r="Q308" s="110">
        <v>7.9762287130893217</v>
      </c>
      <c r="R308" s="110">
        <v>8.4205542370541782</v>
      </c>
      <c r="S308" s="110">
        <v>8.3261346041769624</v>
      </c>
      <c r="T308" s="110">
        <v>8.2554468675415986</v>
      </c>
      <c r="U308" s="110">
        <v>8.4325755427710654</v>
      </c>
      <c r="V308" s="110">
        <v>9.6402745041934512</v>
      </c>
      <c r="W308" s="110">
        <v>9.3135811182228743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72.130019868700828</v>
      </c>
      <c r="C310" s="118">
        <f t="shared" si="136"/>
        <v>75.464286162402018</v>
      </c>
      <c r="D310" s="118">
        <f t="shared" si="136"/>
        <v>79.51093976293582</v>
      </c>
      <c r="E310" s="118">
        <f t="shared" si="136"/>
        <v>85.286404960624409</v>
      </c>
      <c r="F310" s="118">
        <f t="shared" si="136"/>
        <v>84.773781483180287</v>
      </c>
      <c r="G310" s="118">
        <f t="shared" si="136"/>
        <v>85.113078307853698</v>
      </c>
      <c r="H310" s="118">
        <f t="shared" si="136"/>
        <v>86.488053906159976</v>
      </c>
      <c r="I310" s="118">
        <f t="shared" si="136"/>
        <v>96.640512860783119</v>
      </c>
      <c r="J310" s="118">
        <f t="shared" si="136"/>
        <v>87.326277750408323</v>
      </c>
      <c r="K310" s="118">
        <f t="shared" si="136"/>
        <v>79.120325850811511</v>
      </c>
      <c r="L310" s="118">
        <f t="shared" si="136"/>
        <v>80.200912813153622</v>
      </c>
      <c r="M310" s="118">
        <f t="shared" si="136"/>
        <v>87.835458644906566</v>
      </c>
      <c r="N310" s="118">
        <f t="shared" si="136"/>
        <v>101.66505803457005</v>
      </c>
      <c r="O310" s="118">
        <f t="shared" si="136"/>
        <v>86.082456794039445</v>
      </c>
      <c r="P310" s="118">
        <f t="shared" si="136"/>
        <v>81.859062993411442</v>
      </c>
      <c r="Q310" s="118">
        <f t="shared" si="136"/>
        <v>86.229163170077996</v>
      </c>
      <c r="R310" s="118">
        <f t="shared" ref="R310:V310" si="137">R311+R314+R316+R329</f>
        <v>82.201088076723693</v>
      </c>
      <c r="S310" s="118">
        <f t="shared" si="137"/>
        <v>84.558947769769901</v>
      </c>
      <c r="T310" s="118">
        <f t="shared" si="137"/>
        <v>78.229654342962419</v>
      </c>
      <c r="U310" s="118">
        <f t="shared" si="137"/>
        <v>83.762632824507861</v>
      </c>
      <c r="V310" s="118">
        <f t="shared" si="137"/>
        <v>83.523041437282444</v>
      </c>
      <c r="W310" s="118">
        <f t="shared" ref="W310" si="138">W311+W314+W316+W329</f>
        <v>87.126614059642321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49.747698716612291</v>
      </c>
      <c r="C311" s="123">
        <f t="shared" si="139"/>
        <v>51.799790970390688</v>
      </c>
      <c r="D311" s="123">
        <f t="shared" si="139"/>
        <v>55.426193216321458</v>
      </c>
      <c r="E311" s="123">
        <f t="shared" si="139"/>
        <v>59.405849844332565</v>
      </c>
      <c r="F311" s="123">
        <f t="shared" si="139"/>
        <v>61.214596937780485</v>
      </c>
      <c r="G311" s="123">
        <f t="shared" si="139"/>
        <v>61.782881087562579</v>
      </c>
      <c r="H311" s="123">
        <f t="shared" si="139"/>
        <v>61.201186159420544</v>
      </c>
      <c r="I311" s="123">
        <f t="shared" si="139"/>
        <v>68.23371336099494</v>
      </c>
      <c r="J311" s="123">
        <f t="shared" si="139"/>
        <v>57.345860389840176</v>
      </c>
      <c r="K311" s="123">
        <f t="shared" si="139"/>
        <v>50.939330881057515</v>
      </c>
      <c r="L311" s="123">
        <f t="shared" si="139"/>
        <v>49.771382539225492</v>
      </c>
      <c r="M311" s="123">
        <f t="shared" si="139"/>
        <v>58.464428809772045</v>
      </c>
      <c r="N311" s="123">
        <f t="shared" si="139"/>
        <v>64.950847117493993</v>
      </c>
      <c r="O311" s="123">
        <f t="shared" si="139"/>
        <v>54.660546801461059</v>
      </c>
      <c r="P311" s="123">
        <f t="shared" si="139"/>
        <v>52.589459812582</v>
      </c>
      <c r="Q311" s="123">
        <f t="shared" si="139"/>
        <v>54.653522297929477</v>
      </c>
      <c r="R311" s="123">
        <f t="shared" ref="R311:V311" si="140">SUM(R312:R313)</f>
        <v>47.049835475060554</v>
      </c>
      <c r="S311" s="123">
        <f t="shared" si="140"/>
        <v>47.815022314816943</v>
      </c>
      <c r="T311" s="123">
        <f t="shared" si="140"/>
        <v>46.077495256181969</v>
      </c>
      <c r="U311" s="123">
        <f t="shared" si="140"/>
        <v>45.379887927735304</v>
      </c>
      <c r="V311" s="123">
        <f t="shared" si="140"/>
        <v>45.680188896499281</v>
      </c>
      <c r="W311" s="123">
        <f t="shared" ref="W311" si="141">SUM(W312:W313)</f>
        <v>49.89033427113646</v>
      </c>
      <c r="DA311" s="130" t="s">
        <v>2990</v>
      </c>
    </row>
    <row r="312" spans="1:105" ht="12" customHeight="1" x14ac:dyDescent="0.25">
      <c r="A312" s="97" t="s">
        <v>204</v>
      </c>
      <c r="B312" s="99">
        <v>49.270581964751237</v>
      </c>
      <c r="C312" s="99">
        <v>51.323336761694527</v>
      </c>
      <c r="D312" s="99">
        <v>54.901349639873196</v>
      </c>
      <c r="E312" s="99">
        <v>58.87544982523341</v>
      </c>
      <c r="F312" s="99">
        <v>60.632728368756588</v>
      </c>
      <c r="G312" s="99">
        <v>61.203869690653619</v>
      </c>
      <c r="H312" s="99">
        <v>60.642168147115683</v>
      </c>
      <c r="I312" s="99">
        <v>67.649166704631128</v>
      </c>
      <c r="J312" s="99">
        <v>56.853354839594033</v>
      </c>
      <c r="K312" s="99">
        <v>50.480866389219742</v>
      </c>
      <c r="L312" s="99">
        <v>49.348343037842348</v>
      </c>
      <c r="M312" s="99">
        <v>57.969004657904676</v>
      </c>
      <c r="N312" s="99">
        <v>64.461022261411983</v>
      </c>
      <c r="O312" s="99">
        <v>54.208439514144366</v>
      </c>
      <c r="P312" s="99">
        <v>52.141941367143509</v>
      </c>
      <c r="Q312" s="99">
        <v>54.214093938905194</v>
      </c>
      <c r="R312" s="99">
        <v>46.673817416070968</v>
      </c>
      <c r="S312" s="99">
        <v>47.43427016911113</v>
      </c>
      <c r="T312" s="99">
        <v>45.712169427326522</v>
      </c>
      <c r="U312" s="99">
        <v>45.021340006719036</v>
      </c>
      <c r="V312" s="99">
        <v>45.320146937322022</v>
      </c>
      <c r="W312" s="99">
        <v>49.497585510701185</v>
      </c>
      <c r="DA312" s="63" t="s">
        <v>2991</v>
      </c>
    </row>
    <row r="313" spans="1:105" ht="12" customHeight="1" x14ac:dyDescent="0.25">
      <c r="A313" s="97" t="s">
        <v>53</v>
      </c>
      <c r="B313" s="99">
        <v>0.47711675186105046</v>
      </c>
      <c r="C313" s="99">
        <v>0.47645420869616301</v>
      </c>
      <c r="D313" s="99">
        <v>0.52484357644826152</v>
      </c>
      <c r="E313" s="99">
        <v>0.53040001909915713</v>
      </c>
      <c r="F313" s="99">
        <v>0.58186856902389494</v>
      </c>
      <c r="G313" s="99">
        <v>0.57901139690895831</v>
      </c>
      <c r="H313" s="99">
        <v>0.55901801230486292</v>
      </c>
      <c r="I313" s="99">
        <v>0.58454665636381198</v>
      </c>
      <c r="J313" s="99">
        <v>0.49250555024614051</v>
      </c>
      <c r="K313" s="99">
        <v>0.45846449183777271</v>
      </c>
      <c r="L313" s="99">
        <v>0.42303950138314056</v>
      </c>
      <c r="M313" s="99">
        <v>0.49542415186736621</v>
      </c>
      <c r="N313" s="99">
        <v>0.48982485608200266</v>
      </c>
      <c r="O313" s="99">
        <v>0.45210728731669508</v>
      </c>
      <c r="P313" s="99">
        <v>0.44751844543849112</v>
      </c>
      <c r="Q313" s="99">
        <v>0.43942835902428035</v>
      </c>
      <c r="R313" s="99">
        <v>0.37601805898958329</v>
      </c>
      <c r="S313" s="99">
        <v>0.38075214570581517</v>
      </c>
      <c r="T313" s="99">
        <v>0.36532582885544779</v>
      </c>
      <c r="U313" s="99">
        <v>0.35854792101626842</v>
      </c>
      <c r="V313" s="99">
        <v>0.36004195917725673</v>
      </c>
      <c r="W313" s="99">
        <v>0.39274876043527357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4.1276071479816769</v>
      </c>
      <c r="C314" s="123">
        <f t="shared" si="142"/>
        <v>5.7453552454349044</v>
      </c>
      <c r="D314" s="123">
        <f t="shared" si="142"/>
        <v>5.1538567037908471</v>
      </c>
      <c r="E314" s="123">
        <f t="shared" si="142"/>
        <v>7.2752322969750791</v>
      </c>
      <c r="F314" s="123">
        <f t="shared" si="142"/>
        <v>4.1283327140796029</v>
      </c>
      <c r="G314" s="123">
        <f t="shared" si="142"/>
        <v>4.5686939529874309</v>
      </c>
      <c r="H314" s="123">
        <f t="shared" si="142"/>
        <v>5.9837691066948597</v>
      </c>
      <c r="I314" s="123">
        <f t="shared" si="142"/>
        <v>9.2642171903751489</v>
      </c>
      <c r="J314" s="123">
        <f t="shared" si="142"/>
        <v>10.239712923489684</v>
      </c>
      <c r="K314" s="123">
        <f t="shared" si="142"/>
        <v>7.2928546954378382</v>
      </c>
      <c r="L314" s="123">
        <f t="shared" si="142"/>
        <v>10.204582458737265</v>
      </c>
      <c r="M314" s="123">
        <f t="shared" si="142"/>
        <v>9.7998114771949236</v>
      </c>
      <c r="N314" s="123">
        <f t="shared" si="142"/>
        <v>17.651247136475412</v>
      </c>
      <c r="O314" s="123">
        <f t="shared" si="142"/>
        <v>11.504096139160117</v>
      </c>
      <c r="P314" s="123">
        <f t="shared" si="142"/>
        <v>9.2316580470591845</v>
      </c>
      <c r="Q314" s="123">
        <f t="shared" si="142"/>
        <v>11.53359839798058</v>
      </c>
      <c r="R314" s="123">
        <f t="shared" si="142"/>
        <v>14.184653874303855</v>
      </c>
      <c r="S314" s="123">
        <f t="shared" si="142"/>
        <v>15.695378071368774</v>
      </c>
      <c r="T314" s="123">
        <f t="shared" si="142"/>
        <v>11.462652675407238</v>
      </c>
      <c r="U314" s="123">
        <f t="shared" si="142"/>
        <v>17.013485045839314</v>
      </c>
      <c r="V314" s="123">
        <f t="shared" si="142"/>
        <v>15.299874053369845</v>
      </c>
      <c r="W314" s="123">
        <f t="shared" si="142"/>
        <v>13.862860453688791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4.1276071479816769</v>
      </c>
      <c r="C315" s="99">
        <f>RES_hhdet_tess!C86</f>
        <v>5.7453552454349044</v>
      </c>
      <c r="D315" s="99">
        <f>RES_hhdet_tess!D86</f>
        <v>5.1538567037908471</v>
      </c>
      <c r="E315" s="99">
        <f>RES_hhdet_tess!E86</f>
        <v>7.2752322969750791</v>
      </c>
      <c r="F315" s="99">
        <f>RES_hhdet_tess!F86</f>
        <v>4.1283327140796029</v>
      </c>
      <c r="G315" s="99">
        <f>RES_hhdet_tess!G86</f>
        <v>4.5686939529874309</v>
      </c>
      <c r="H315" s="99">
        <f>RES_hhdet_tess!H86</f>
        <v>5.9837691066948597</v>
      </c>
      <c r="I315" s="99">
        <f>RES_hhdet_tess!I86</f>
        <v>9.2642171903751489</v>
      </c>
      <c r="J315" s="99">
        <f>RES_hhdet_tess!J86</f>
        <v>10.239712923489684</v>
      </c>
      <c r="K315" s="99">
        <f>RES_hhdet_tess!K86</f>
        <v>7.2928546954378382</v>
      </c>
      <c r="L315" s="99">
        <f>RES_hhdet_tess!L86</f>
        <v>10.204582458737265</v>
      </c>
      <c r="M315" s="99">
        <f>RES_hhdet_tess!M86</f>
        <v>9.7998114771949236</v>
      </c>
      <c r="N315" s="99">
        <f>RES_hhdet_tess!N86</f>
        <v>17.651247136475412</v>
      </c>
      <c r="O315" s="99">
        <f>RES_hhdet_tess!O86</f>
        <v>11.504096139160117</v>
      </c>
      <c r="P315" s="99">
        <f>RES_hhdet_tess!P86</f>
        <v>9.2316580470591845</v>
      </c>
      <c r="Q315" s="99">
        <f>RES_hhdet_tess!Q86</f>
        <v>11.53359839798058</v>
      </c>
      <c r="R315" s="99">
        <f>RES_hhdet_tess!R86</f>
        <v>14.184653874303855</v>
      </c>
      <c r="S315" s="99">
        <f>RES_hhdet_tess!S86</f>
        <v>15.695378071368774</v>
      </c>
      <c r="T315" s="99">
        <f>RES_hhdet_tess!T86</f>
        <v>11.462652675407238</v>
      </c>
      <c r="U315" s="99">
        <f>RES_hhdet_tess!U86</f>
        <v>17.013485045839314</v>
      </c>
      <c r="V315" s="99">
        <f>RES_hhdet_tess!V86</f>
        <v>15.299874053369845</v>
      </c>
      <c r="W315" s="99">
        <f>RES_hhdet_tess!W86</f>
        <v>13.862860453688791</v>
      </c>
      <c r="DA315" s="63" t="s">
        <v>2994</v>
      </c>
    </row>
    <row r="316" spans="1:105" ht="12" customHeight="1" x14ac:dyDescent="0.25">
      <c r="A316" s="121" t="s">
        <v>55</v>
      </c>
      <c r="B316" s="123">
        <v>12.461802889609974</v>
      </c>
      <c r="C316" s="123">
        <v>12.282529524826105</v>
      </c>
      <c r="D316" s="123">
        <v>12.596058645157498</v>
      </c>
      <c r="E316" s="123">
        <v>12.524018157095977</v>
      </c>
      <c r="F316" s="123">
        <v>12.900130738913216</v>
      </c>
      <c r="G316" s="123">
        <v>12.421053006726726</v>
      </c>
      <c r="H316" s="123">
        <v>12.798310540045991</v>
      </c>
      <c r="I316" s="123">
        <v>12.75928704080189</v>
      </c>
      <c r="J316" s="123">
        <v>13.550336699418827</v>
      </c>
      <c r="K316" s="123">
        <v>14.474918158891429</v>
      </c>
      <c r="L316" s="123">
        <v>14.066472616004321</v>
      </c>
      <c r="M316" s="123">
        <v>13.875205919763237</v>
      </c>
      <c r="N316" s="123">
        <v>13.31088331290238</v>
      </c>
      <c r="O316" s="123">
        <v>13.648335909531891</v>
      </c>
      <c r="P316" s="123">
        <v>13.746574467875218</v>
      </c>
      <c r="Q316" s="123">
        <v>13.833260768569671</v>
      </c>
      <c r="R316" s="123">
        <v>14.480619577708422</v>
      </c>
      <c r="S316" s="123">
        <v>14.572966789360533</v>
      </c>
      <c r="T316" s="123">
        <v>14.118359760146696</v>
      </c>
      <c r="U316" s="123">
        <v>14.4190523114898</v>
      </c>
      <c r="V316" s="123">
        <v>14.595309003886138</v>
      </c>
      <c r="W316" s="123">
        <v>15.604308728536635</v>
      </c>
      <c r="DA316" s="130" t="s">
        <v>2995</v>
      </c>
    </row>
    <row r="317" spans="1:105" ht="12" customHeight="1" x14ac:dyDescent="0.25">
      <c r="A317" s="97" t="s">
        <v>132</v>
      </c>
      <c r="B317" s="99">
        <v>12.423425635561358</v>
      </c>
      <c r="C317" s="99">
        <v>12.40454050492194</v>
      </c>
      <c r="D317" s="99">
        <v>12.657116191963837</v>
      </c>
      <c r="E317" s="99">
        <v>11.88333370065337</v>
      </c>
      <c r="F317" s="99">
        <v>12.746160419258969</v>
      </c>
      <c r="G317" s="99">
        <v>11.902842331279643</v>
      </c>
      <c r="H317" s="99">
        <v>12.032716045376944</v>
      </c>
      <c r="I317" s="99">
        <v>14.043896646686516</v>
      </c>
      <c r="J317" s="99">
        <v>13.103592607482812</v>
      </c>
      <c r="K317" s="99">
        <v>13.526981124956533</v>
      </c>
      <c r="L317" s="99">
        <v>13.464880484061322</v>
      </c>
      <c r="M317" s="99">
        <v>11.620586211126565</v>
      </c>
      <c r="N317" s="99">
        <v>13.268087758662917</v>
      </c>
      <c r="O317" s="99">
        <v>14.627748942895687</v>
      </c>
      <c r="P317" s="99">
        <v>10.973581563439744</v>
      </c>
      <c r="Q317" s="99">
        <v>12.285196163036888</v>
      </c>
      <c r="R317" s="99">
        <v>14.290141061199668</v>
      </c>
      <c r="S317" s="99">
        <v>15.357091941775876</v>
      </c>
      <c r="T317" s="99">
        <v>12.924534106728975</v>
      </c>
      <c r="U317" s="99">
        <v>14.972432144945669</v>
      </c>
      <c r="V317" s="99">
        <v>15.001904480987287</v>
      </c>
      <c r="W317" s="99">
        <v>15.62618306624762</v>
      </c>
      <c r="DA317" s="63" t="s">
        <v>2996</v>
      </c>
    </row>
    <row r="318" spans="1:105" ht="12" customHeight="1" x14ac:dyDescent="0.25">
      <c r="A318" s="97" t="s">
        <v>131</v>
      </c>
      <c r="B318" s="99">
        <v>12.423425635561365</v>
      </c>
      <c r="C318" s="99">
        <v>12.405274436792988</v>
      </c>
      <c r="D318" s="99">
        <v>12.656585332438068</v>
      </c>
      <c r="E318" s="99">
        <v>11.881966837657629</v>
      </c>
      <c r="F318" s="99">
        <v>12.743864815115248</v>
      </c>
      <c r="G318" s="99">
        <v>11.900449549649448</v>
      </c>
      <c r="H318" s="99">
        <v>12.031618601288853</v>
      </c>
      <c r="I318" s="99">
        <v>14.047888882702859</v>
      </c>
      <c r="J318" s="99">
        <v>13.106176447498424</v>
      </c>
      <c r="K318" s="99">
        <v>13.529446623841961</v>
      </c>
      <c r="L318" s="99">
        <v>13.466578444709205</v>
      </c>
      <c r="M318" s="99">
        <v>11.621339421790418</v>
      </c>
      <c r="N318" s="99">
        <v>13.269736607135435</v>
      </c>
      <c r="O318" s="99">
        <v>14.628693773583629</v>
      </c>
      <c r="P318" s="99">
        <v>10.973826853372927</v>
      </c>
      <c r="Q318" s="99">
        <v>12.285160330622825</v>
      </c>
      <c r="R318" s="99">
        <v>14.290113450043068</v>
      </c>
      <c r="S318" s="99">
        <v>15.357532468200368</v>
      </c>
      <c r="T318" s="99">
        <v>12.924807272198432</v>
      </c>
      <c r="U318" s="99">
        <v>14.973712515243006</v>
      </c>
      <c r="V318" s="99">
        <v>15.003311903582048</v>
      </c>
      <c r="W318" s="99">
        <v>15.628979095021752</v>
      </c>
      <c r="DA318" s="63" t="s">
        <v>2997</v>
      </c>
    </row>
    <row r="319" spans="1:105" ht="12" customHeight="1" x14ac:dyDescent="0.25">
      <c r="A319" s="100" t="s">
        <v>204</v>
      </c>
      <c r="B319" s="102">
        <v>2.4607948175787313</v>
      </c>
      <c r="C319" s="102">
        <v>2.4385097726841445</v>
      </c>
      <c r="D319" s="102">
        <v>2.5434381408013031</v>
      </c>
      <c r="E319" s="102">
        <v>2.2907683708203983</v>
      </c>
      <c r="F319" s="102">
        <v>2.522027958058811</v>
      </c>
      <c r="G319" s="102">
        <v>2.6628994098386558</v>
      </c>
      <c r="H319" s="102">
        <v>2.4110723298407857</v>
      </c>
      <c r="I319" s="102">
        <v>2.9593081275481992</v>
      </c>
      <c r="J319" s="102">
        <v>2.6138621493332441</v>
      </c>
      <c r="K319" s="102">
        <v>2.6903642885663466</v>
      </c>
      <c r="L319" s="102">
        <v>2.719250647240381</v>
      </c>
      <c r="M319" s="102">
        <v>2.208219326761661</v>
      </c>
      <c r="N319" s="102">
        <v>2.2052312190086534</v>
      </c>
      <c r="O319" s="102">
        <v>2.7038298773176579</v>
      </c>
      <c r="P319" s="102">
        <v>1.7581692254029331</v>
      </c>
      <c r="Q319" s="102">
        <v>2.0115286978262907</v>
      </c>
      <c r="R319" s="102">
        <v>2.8425844910769507</v>
      </c>
      <c r="S319" s="102">
        <v>3.2095930816814682</v>
      </c>
      <c r="T319" s="102">
        <v>2.5204613236686306</v>
      </c>
      <c r="U319" s="102">
        <v>2.935671036995815</v>
      </c>
      <c r="V319" s="102">
        <v>2.8889797236855346</v>
      </c>
      <c r="W319" s="102">
        <v>3.0807840603017698</v>
      </c>
      <c r="DA319" s="131" t="s">
        <v>2998</v>
      </c>
    </row>
    <row r="320" spans="1:105" ht="12" customHeight="1" x14ac:dyDescent="0.25">
      <c r="A320" s="103" t="s">
        <v>52</v>
      </c>
      <c r="B320" s="105">
        <v>9.9626308179826335</v>
      </c>
      <c r="C320" s="105">
        <v>9.9667646641088439</v>
      </c>
      <c r="D320" s="105">
        <v>10.113147191636763</v>
      </c>
      <c r="E320" s="105">
        <v>9.5911984668372288</v>
      </c>
      <c r="F320" s="105">
        <v>10.221836857056438</v>
      </c>
      <c r="G320" s="105">
        <v>9.2375501398107929</v>
      </c>
      <c r="H320" s="105">
        <v>9.6205462714480667</v>
      </c>
      <c r="I320" s="105">
        <v>11.088580755154663</v>
      </c>
      <c r="J320" s="105">
        <v>10.49231429816518</v>
      </c>
      <c r="K320" s="105">
        <v>10.839082335275616</v>
      </c>
      <c r="L320" s="105">
        <v>10.747327797468825</v>
      </c>
      <c r="M320" s="105">
        <v>9.4131200950287575</v>
      </c>
      <c r="N320" s="105">
        <v>11.064505388126781</v>
      </c>
      <c r="O320" s="105">
        <v>11.924863896265972</v>
      </c>
      <c r="P320" s="105">
        <v>9.2156576279699927</v>
      </c>
      <c r="Q320" s="105">
        <v>10.273631632796535</v>
      </c>
      <c r="R320" s="105">
        <v>11.447528958966117</v>
      </c>
      <c r="S320" s="105">
        <v>12.1479393865189</v>
      </c>
      <c r="T320" s="105">
        <v>10.404345948529802</v>
      </c>
      <c r="U320" s="105">
        <v>12.038041478247189</v>
      </c>
      <c r="V320" s="105">
        <v>12.114332179896515</v>
      </c>
      <c r="W320" s="105">
        <v>12.548195034719981</v>
      </c>
      <c r="DA320" s="132" t="s">
        <v>2999</v>
      </c>
    </row>
    <row r="321" spans="1:105" ht="12" customHeight="1" x14ac:dyDescent="0.25">
      <c r="A321" s="106" t="s">
        <v>124</v>
      </c>
      <c r="B321" s="102">
        <v>12.284196507849416</v>
      </c>
      <c r="C321" s="102">
        <v>12.207860867572029</v>
      </c>
      <c r="D321" s="102">
        <v>12.768611135062164</v>
      </c>
      <c r="E321" s="102">
        <v>12.812956243167756</v>
      </c>
      <c r="F321" s="102">
        <v>13.010478671728517</v>
      </c>
      <c r="G321" s="102">
        <v>12.807467219224698</v>
      </c>
      <c r="H321" s="102">
        <v>13.131033686301521</v>
      </c>
      <c r="I321" s="102">
        <v>12.539468172184971</v>
      </c>
      <c r="J321" s="102">
        <v>13.550513236909589</v>
      </c>
      <c r="K321" s="102">
        <v>14.376971556355103</v>
      </c>
      <c r="L321" s="102">
        <v>13.569445526607243</v>
      </c>
      <c r="M321" s="102">
        <v>11.301639970041128</v>
      </c>
      <c r="N321" s="102">
        <v>10.070878856267512</v>
      </c>
      <c r="O321" s="102">
        <v>15.165354274225237</v>
      </c>
      <c r="P321" s="102">
        <v>14.842926412170577</v>
      </c>
      <c r="Q321" s="102">
        <v>14.050793431349964</v>
      </c>
      <c r="R321" s="102">
        <v>13.826295897667173</v>
      </c>
      <c r="S321" s="102">
        <v>14.411824234394796</v>
      </c>
      <c r="T321" s="102">
        <v>14.37557480926303</v>
      </c>
      <c r="U321" s="102">
        <v>14.539074364997452</v>
      </c>
      <c r="V321" s="102">
        <v>14.91816122895705</v>
      </c>
      <c r="W321" s="102">
        <v>15.341501865669635</v>
      </c>
      <c r="DA321" s="131" t="s">
        <v>3000</v>
      </c>
    </row>
    <row r="322" spans="1:105" ht="12" customHeight="1" x14ac:dyDescent="0.25">
      <c r="A322" s="107" t="s">
        <v>123</v>
      </c>
      <c r="B322" s="105">
        <v>12.284196507849416</v>
      </c>
      <c r="C322" s="105">
        <v>12.207886277745965</v>
      </c>
      <c r="D322" s="105">
        <v>12.768425505817286</v>
      </c>
      <c r="E322" s="105">
        <v>12.81331376917246</v>
      </c>
      <c r="F322" s="105">
        <v>13.011188458804767</v>
      </c>
      <c r="G322" s="105">
        <v>12.808084329271924</v>
      </c>
      <c r="H322" s="105">
        <v>13.131418303668115</v>
      </c>
      <c r="I322" s="105">
        <v>12.539063333830088</v>
      </c>
      <c r="J322" s="105">
        <v>13.549178314103413</v>
      </c>
      <c r="K322" s="105">
        <v>14.373907121482226</v>
      </c>
      <c r="L322" s="105">
        <v>13.565937164897937</v>
      </c>
      <c r="M322" s="105">
        <v>11.298235518339169</v>
      </c>
      <c r="N322" s="105">
        <v>10.070283664801217</v>
      </c>
      <c r="O322" s="105">
        <v>15.16689625218747</v>
      </c>
      <c r="P322" s="105">
        <v>14.844092163527611</v>
      </c>
      <c r="Q322" s="105">
        <v>14.056602827795002</v>
      </c>
      <c r="R322" s="105">
        <v>13.835112041796307</v>
      </c>
      <c r="S322" s="105">
        <v>14.423570938473382</v>
      </c>
      <c r="T322" s="105">
        <v>14.381101377830545</v>
      </c>
      <c r="U322" s="105">
        <v>14.542857288445278</v>
      </c>
      <c r="V322" s="105">
        <v>14.92456742661661</v>
      </c>
      <c r="W322" s="105">
        <v>15.358104998341673</v>
      </c>
      <c r="DA322" s="132" t="s">
        <v>3001</v>
      </c>
    </row>
    <row r="323" spans="1:105" ht="12" customHeight="1" x14ac:dyDescent="0.25">
      <c r="A323" s="108" t="s">
        <v>50</v>
      </c>
      <c r="B323" s="99">
        <v>2.4254822921258632</v>
      </c>
      <c r="C323" s="99">
        <v>2.3902383541483347</v>
      </c>
      <c r="D323" s="99">
        <v>2.5715303641076286</v>
      </c>
      <c r="E323" s="99">
        <v>2.5066677052551323</v>
      </c>
      <c r="F323" s="99">
        <v>2.5952681994555964</v>
      </c>
      <c r="G323" s="99">
        <v>2.9053189326330355</v>
      </c>
      <c r="H323" s="99">
        <v>2.6750212782631442</v>
      </c>
      <c r="I323" s="99">
        <v>2.5577935792564985</v>
      </c>
      <c r="J323" s="99">
        <v>2.7170392520259496</v>
      </c>
      <c r="K323" s="99">
        <v>2.8930971331467967</v>
      </c>
      <c r="L323" s="99">
        <v>2.7153074470787821</v>
      </c>
      <c r="M323" s="99">
        <v>1.7602320755042904</v>
      </c>
      <c r="N323" s="99">
        <v>0.10069982487443739</v>
      </c>
      <c r="O323" s="99">
        <v>2.8167594980723756</v>
      </c>
      <c r="P323" s="99">
        <v>2.679258755437588</v>
      </c>
      <c r="Q323" s="99">
        <v>2.3749909541662402</v>
      </c>
      <c r="R323" s="99">
        <v>2.7185045479080632</v>
      </c>
      <c r="S323" s="99">
        <v>2.9178856567468459</v>
      </c>
      <c r="T323" s="99">
        <v>2.8419488691934012</v>
      </c>
      <c r="U323" s="99">
        <v>2.7741556221397556</v>
      </c>
      <c r="V323" s="99">
        <v>2.8167858042640335</v>
      </c>
      <c r="W323" s="99">
        <v>2.9684773853193485</v>
      </c>
      <c r="DA323" s="63" t="s">
        <v>3002</v>
      </c>
    </row>
    <row r="324" spans="1:105" ht="12" customHeight="1" x14ac:dyDescent="0.25">
      <c r="A324" s="108" t="s">
        <v>52</v>
      </c>
      <c r="B324" s="99">
        <v>9.8587142157235537</v>
      </c>
      <c r="C324" s="99">
        <v>9.8176479235976277</v>
      </c>
      <c r="D324" s="99">
        <v>10.196895141709655</v>
      </c>
      <c r="E324" s="99">
        <v>10.306646063917327</v>
      </c>
      <c r="F324" s="99">
        <v>10.415920259349171</v>
      </c>
      <c r="G324" s="99">
        <v>9.9027653966388876</v>
      </c>
      <c r="H324" s="99">
        <v>10.456397025404971</v>
      </c>
      <c r="I324" s="99">
        <v>9.9812697545735887</v>
      </c>
      <c r="J324" s="99">
        <v>10.832139062077458</v>
      </c>
      <c r="K324" s="99">
        <v>11.480809988335432</v>
      </c>
      <c r="L324" s="99">
        <v>10.850629717819157</v>
      </c>
      <c r="M324" s="99">
        <v>9.5380034428348797</v>
      </c>
      <c r="N324" s="99">
        <v>9.9695838399267771</v>
      </c>
      <c r="O324" s="99">
        <v>12.350136754115097</v>
      </c>
      <c r="P324" s="99">
        <v>12.164833408090022</v>
      </c>
      <c r="Q324" s="99">
        <v>11.681611873628762</v>
      </c>
      <c r="R324" s="99">
        <v>11.116607493888242</v>
      </c>
      <c r="S324" s="99">
        <v>11.505685281726535</v>
      </c>
      <c r="T324" s="99">
        <v>11.539152508637144</v>
      </c>
      <c r="U324" s="99">
        <v>11.768701666305523</v>
      </c>
      <c r="V324" s="99">
        <v>12.107781622352578</v>
      </c>
      <c r="W324" s="99">
        <v>12.389627613022325</v>
      </c>
      <c r="DA324" s="63" t="s">
        <v>3003</v>
      </c>
    </row>
    <row r="325" spans="1:105" ht="12" customHeight="1" x14ac:dyDescent="0.25">
      <c r="A325" s="106" t="s">
        <v>122</v>
      </c>
      <c r="B325" s="102">
        <v>12.463208384067832</v>
      </c>
      <c r="C325" s="102">
        <v>12.280352337036586</v>
      </c>
      <c r="D325" s="102">
        <v>12.596361293145462</v>
      </c>
      <c r="E325" s="102">
        <v>12.52396658371487</v>
      </c>
      <c r="F325" s="102">
        <v>12.903429587007148</v>
      </c>
      <c r="G325" s="102">
        <v>12.422228701744043</v>
      </c>
      <c r="H325" s="102">
        <v>12.799818765286126</v>
      </c>
      <c r="I325" s="102">
        <v>12.753404738640779</v>
      </c>
      <c r="J325" s="102">
        <v>13.547647978750458</v>
      </c>
      <c r="K325" s="102">
        <v>14.476775307531717</v>
      </c>
      <c r="L325" s="102">
        <v>14.070136082563439</v>
      </c>
      <c r="M325" s="102">
        <v>13.900571549802779</v>
      </c>
      <c r="N325" s="102">
        <v>13.334070714804707</v>
      </c>
      <c r="O325" s="102">
        <v>13.649911375366898</v>
      </c>
      <c r="P325" s="102">
        <v>13.782999654577086</v>
      </c>
      <c r="Q325" s="102">
        <v>13.829903838621858</v>
      </c>
      <c r="R325" s="102">
        <v>14.441529836509227</v>
      </c>
      <c r="S325" s="102">
        <v>14.500238947646265</v>
      </c>
      <c r="T325" s="102">
        <v>14.101536435334694</v>
      </c>
      <c r="U325" s="102">
        <v>14.359081605431838</v>
      </c>
      <c r="V325" s="102">
        <v>14.564521980960249</v>
      </c>
      <c r="W325" s="102">
        <v>15.626543727549905</v>
      </c>
      <c r="DA325" s="131" t="s">
        <v>3004</v>
      </c>
    </row>
    <row r="326" spans="1:105" ht="12" customHeight="1" x14ac:dyDescent="0.25">
      <c r="A326" s="107" t="s">
        <v>121</v>
      </c>
      <c r="B326" s="105">
        <v>12.463208384067832</v>
      </c>
      <c r="C326" s="105">
        <v>12.283913293119763</v>
      </c>
      <c r="D326" s="105">
        <v>12.593398806345872</v>
      </c>
      <c r="E326" s="105">
        <v>12.52405067086945</v>
      </c>
      <c r="F326" s="105">
        <v>12.897660464769922</v>
      </c>
      <c r="G326" s="105">
        <v>12.418829797350961</v>
      </c>
      <c r="H326" s="105">
        <v>12.798994562637541</v>
      </c>
      <c r="I326" s="105">
        <v>12.75520619441969</v>
      </c>
      <c r="J326" s="105">
        <v>13.554409921389089</v>
      </c>
      <c r="K326" s="105">
        <v>14.481586230838889</v>
      </c>
      <c r="L326" s="105">
        <v>14.072538625568473</v>
      </c>
      <c r="M326" s="105">
        <v>13.897899734897832</v>
      </c>
      <c r="N326" s="105">
        <v>13.318564201979941</v>
      </c>
      <c r="O326" s="105">
        <v>13.62584501970117</v>
      </c>
      <c r="P326" s="105">
        <v>13.770610905206061</v>
      </c>
      <c r="Q326" s="105">
        <v>13.870895532400617</v>
      </c>
      <c r="R326" s="105">
        <v>14.506683879267367</v>
      </c>
      <c r="S326" s="105">
        <v>14.566126780724181</v>
      </c>
      <c r="T326" s="105">
        <v>14.184290616187582</v>
      </c>
      <c r="U326" s="105">
        <v>14.398003722018558</v>
      </c>
      <c r="V326" s="105">
        <v>14.566383303738858</v>
      </c>
      <c r="W326" s="105">
        <v>15.597921032785404</v>
      </c>
      <c r="DA326" s="132" t="s">
        <v>3005</v>
      </c>
    </row>
    <row r="327" spans="1:105" ht="12" customHeight="1" x14ac:dyDescent="0.25">
      <c r="A327" s="108" t="s">
        <v>53</v>
      </c>
      <c r="B327" s="99">
        <v>2.4634012981326916</v>
      </c>
      <c r="C327" s="99">
        <v>2.4065728615209689</v>
      </c>
      <c r="D327" s="99">
        <v>2.5302045517607783</v>
      </c>
      <c r="E327" s="99">
        <v>2.4338749379013409</v>
      </c>
      <c r="F327" s="99">
        <v>2.562443966601025</v>
      </c>
      <c r="G327" s="99">
        <v>2.7988676948449691</v>
      </c>
      <c r="H327" s="99">
        <v>2.5982743882197981</v>
      </c>
      <c r="I327" s="99">
        <v>2.6225800771251908</v>
      </c>
      <c r="J327" s="99">
        <v>2.7377409932218892</v>
      </c>
      <c r="K327" s="99">
        <v>2.9510721223045788</v>
      </c>
      <c r="L327" s="99">
        <v>2.8888699310239687</v>
      </c>
      <c r="M327" s="99">
        <v>2.790617407017733</v>
      </c>
      <c r="N327" s="99">
        <v>2.2284028099383439</v>
      </c>
      <c r="O327" s="99">
        <v>2.4884603709994271</v>
      </c>
      <c r="P327" s="99">
        <v>2.4678054106934444</v>
      </c>
      <c r="Q327" s="99">
        <v>2.3756943270016659</v>
      </c>
      <c r="R327" s="99">
        <v>2.9075612908733035</v>
      </c>
      <c r="S327" s="99">
        <v>3.0078704192735266</v>
      </c>
      <c r="T327" s="99">
        <v>2.8521165904159673</v>
      </c>
      <c r="U327" s="99">
        <v>2.792783469087726</v>
      </c>
      <c r="V327" s="99">
        <v>2.7842899009750752</v>
      </c>
      <c r="W327" s="99">
        <v>3.0681637475211367</v>
      </c>
      <c r="DA327" s="63" t="s">
        <v>3006</v>
      </c>
    </row>
    <row r="328" spans="1:105" ht="12" customHeight="1" x14ac:dyDescent="0.25">
      <c r="A328" s="108" t="s">
        <v>52</v>
      </c>
      <c r="B328" s="99">
        <v>9.9998070859351404</v>
      </c>
      <c r="C328" s="99">
        <v>9.877340431598796</v>
      </c>
      <c r="D328" s="99">
        <v>10.063194254585092</v>
      </c>
      <c r="E328" s="99">
        <v>10.090175732968106</v>
      </c>
      <c r="F328" s="99">
        <v>10.335216498168899</v>
      </c>
      <c r="G328" s="99">
        <v>9.6199621025059905</v>
      </c>
      <c r="H328" s="99">
        <v>10.200720174417739</v>
      </c>
      <c r="I328" s="99">
        <v>10.1326261172945</v>
      </c>
      <c r="J328" s="99">
        <v>10.816668928167202</v>
      </c>
      <c r="K328" s="99">
        <v>11.530514108534307</v>
      </c>
      <c r="L328" s="99">
        <v>11.18366869454451</v>
      </c>
      <c r="M328" s="99">
        <v>11.1072823278801</v>
      </c>
      <c r="N328" s="99">
        <v>11.090161392041599</v>
      </c>
      <c r="O328" s="99">
        <v>11.137384648701744</v>
      </c>
      <c r="P328" s="99">
        <v>11.302805494512615</v>
      </c>
      <c r="Q328" s="99">
        <v>11.495201205398951</v>
      </c>
      <c r="R328" s="99">
        <v>11.599122588394065</v>
      </c>
      <c r="S328" s="99">
        <v>11.558256361450653</v>
      </c>
      <c r="T328" s="99">
        <v>11.332174025771614</v>
      </c>
      <c r="U328" s="99">
        <v>11.605220252930835</v>
      </c>
      <c r="V328" s="99">
        <v>11.782093402763783</v>
      </c>
      <c r="W328" s="99">
        <v>12.529757285264269</v>
      </c>
      <c r="DA328" s="63" t="s">
        <v>3007</v>
      </c>
    </row>
    <row r="329" spans="1:105" ht="12" customHeight="1" x14ac:dyDescent="0.25">
      <c r="A329" s="121" t="s">
        <v>54</v>
      </c>
      <c r="B329" s="123">
        <v>5.7929111144968894</v>
      </c>
      <c r="C329" s="123">
        <v>5.6366104217503183</v>
      </c>
      <c r="D329" s="123">
        <v>6.3348311976660163</v>
      </c>
      <c r="E329" s="123">
        <v>6.0813046622207834</v>
      </c>
      <c r="F329" s="123">
        <v>6.5307210924069796</v>
      </c>
      <c r="G329" s="123">
        <v>6.340450260576957</v>
      </c>
      <c r="H329" s="123">
        <v>6.5047880999985823</v>
      </c>
      <c r="I329" s="123">
        <v>6.3832952686111391</v>
      </c>
      <c r="J329" s="123">
        <v>6.1903677376596402</v>
      </c>
      <c r="K329" s="123">
        <v>6.413222115424734</v>
      </c>
      <c r="L329" s="123">
        <v>6.1584751991865403</v>
      </c>
      <c r="M329" s="123">
        <v>5.696012438176365</v>
      </c>
      <c r="N329" s="123">
        <v>5.7520804676982831</v>
      </c>
      <c r="O329" s="123">
        <v>6.2694779438863728</v>
      </c>
      <c r="P329" s="123">
        <v>6.2913706658950499</v>
      </c>
      <c r="Q329" s="123">
        <v>6.208781705598275</v>
      </c>
      <c r="R329" s="123">
        <v>6.4859791496508556</v>
      </c>
      <c r="S329" s="123">
        <v>6.475580594223656</v>
      </c>
      <c r="T329" s="123">
        <v>6.5711466512265106</v>
      </c>
      <c r="U329" s="123">
        <v>6.9502075394434399</v>
      </c>
      <c r="V329" s="123">
        <v>7.9476694835271733</v>
      </c>
      <c r="W329" s="123">
        <v>7.7691106062804396</v>
      </c>
      <c r="DA329" s="130" t="s">
        <v>3008</v>
      </c>
    </row>
    <row r="330" spans="1:105" ht="12" customHeight="1" x14ac:dyDescent="0.25">
      <c r="A330" s="97" t="s">
        <v>207</v>
      </c>
      <c r="B330" s="99">
        <v>5.848548961971848</v>
      </c>
      <c r="C330" s="99">
        <v>5.7106252726901356</v>
      </c>
      <c r="D330" s="99">
        <v>6.3205590883622511</v>
      </c>
      <c r="E330" s="99">
        <v>5.8867648230912613</v>
      </c>
      <c r="F330" s="99">
        <v>6.4354930168103124</v>
      </c>
      <c r="G330" s="99">
        <v>6.1038044169538921</v>
      </c>
      <c r="H330" s="99">
        <v>6.1821380628377627</v>
      </c>
      <c r="I330" s="99">
        <v>7.0551149891537781</v>
      </c>
      <c r="J330" s="99">
        <v>6.0716063876062822</v>
      </c>
      <c r="K330" s="99">
        <v>5.9853095472547295</v>
      </c>
      <c r="L330" s="99">
        <v>6.0497067009449594</v>
      </c>
      <c r="M330" s="99">
        <v>5.0328501949281899</v>
      </c>
      <c r="N330" s="99">
        <v>5.9862065704128984</v>
      </c>
      <c r="O330" s="99">
        <v>6.5384851273770286</v>
      </c>
      <c r="P330" s="99">
        <v>6.3983566759593149</v>
      </c>
      <c r="Q330" s="99">
        <v>6.2863610020489604</v>
      </c>
      <c r="R330" s="99">
        <v>6.4310040786169997</v>
      </c>
      <c r="S330" s="99">
        <v>6.4706225356509153</v>
      </c>
      <c r="T330" s="99">
        <v>6.3381319668314209</v>
      </c>
      <c r="U330" s="99">
        <v>7.0784682007743056</v>
      </c>
      <c r="V330" s="99">
        <v>7.9836487749651841</v>
      </c>
      <c r="W330" s="99">
        <v>7.7888611621963033</v>
      </c>
      <c r="DA330" s="63" t="s">
        <v>3009</v>
      </c>
    </row>
    <row r="331" spans="1:105" ht="12" customHeight="1" x14ac:dyDescent="0.25">
      <c r="A331" s="97" t="s">
        <v>50</v>
      </c>
      <c r="B331" s="99">
        <v>5.7862080031039689</v>
      </c>
      <c r="C331" s="99">
        <v>5.8039512570132956</v>
      </c>
      <c r="D331" s="99">
        <v>6.1426269472165425</v>
      </c>
      <c r="E331" s="99">
        <v>5.9132695664405279</v>
      </c>
      <c r="F331" s="99">
        <v>6.7247172470947465</v>
      </c>
      <c r="G331" s="99">
        <v>6.2257549287692022</v>
      </c>
      <c r="H331" s="99">
        <v>6.223986851356007</v>
      </c>
      <c r="I331" s="99">
        <v>6.438438978357599</v>
      </c>
      <c r="J331" s="99">
        <v>6.464224346718864</v>
      </c>
      <c r="K331" s="99">
        <v>5.6699127157870848</v>
      </c>
      <c r="L331" s="99">
        <v>7.0066428867184429</v>
      </c>
      <c r="M331" s="99">
        <v>6.5191541105595299</v>
      </c>
      <c r="N331" s="99">
        <v>2.0351583765187518</v>
      </c>
      <c r="O331" s="99">
        <v>7.322351734478894</v>
      </c>
      <c r="P331" s="99">
        <v>7.0626791907736512</v>
      </c>
      <c r="Q331" s="99">
        <v>6.155985886070912</v>
      </c>
      <c r="R331" s="99">
        <v>5.7839479112410412</v>
      </c>
      <c r="S331" s="99">
        <v>5.7607800463711278</v>
      </c>
      <c r="T331" s="99">
        <v>6.948903726566674</v>
      </c>
      <c r="U331" s="99">
        <v>7.1930966734782782</v>
      </c>
      <c r="V331" s="99">
        <v>8.0675278989420551</v>
      </c>
      <c r="W331" s="99">
        <v>7.8107065112964502</v>
      </c>
      <c r="DA331" s="63" t="s">
        <v>3010</v>
      </c>
    </row>
    <row r="332" spans="1:105" ht="12" customHeight="1" x14ac:dyDescent="0.25">
      <c r="A332" s="109" t="s">
        <v>120</v>
      </c>
      <c r="B332" s="110">
        <v>5.780595519267151</v>
      </c>
      <c r="C332" s="110">
        <v>5.6126563815514174</v>
      </c>
      <c r="D332" s="110">
        <v>6.345899706203447</v>
      </c>
      <c r="E332" s="110">
        <v>6.1300466858061764</v>
      </c>
      <c r="F332" s="110">
        <v>6.5433688497837794</v>
      </c>
      <c r="G332" s="110">
        <v>6.3936884876443756</v>
      </c>
      <c r="H332" s="110">
        <v>6.5828415203571078</v>
      </c>
      <c r="I332" s="110">
        <v>6.2390943411484461</v>
      </c>
      <c r="J332" s="110">
        <v>6.2036432574360445</v>
      </c>
      <c r="K332" s="110">
        <v>6.5340616084737908</v>
      </c>
      <c r="L332" s="110">
        <v>6.1438405184256473</v>
      </c>
      <c r="M332" s="110">
        <v>5.7961621421590026</v>
      </c>
      <c r="N332" s="110">
        <v>5.8929952078346943</v>
      </c>
      <c r="O332" s="110">
        <v>6.1220147087819763</v>
      </c>
      <c r="P332" s="110">
        <v>6.1962699325653769</v>
      </c>
      <c r="Q332" s="110">
        <v>6.1871506858981693</v>
      </c>
      <c r="R332" s="110">
        <v>6.5773456849079528</v>
      </c>
      <c r="S332" s="110">
        <v>6.5683476007631452</v>
      </c>
      <c r="T332" s="110">
        <v>6.5986988229384327</v>
      </c>
      <c r="U332" s="110">
        <v>6.832080198591032</v>
      </c>
      <c r="V332" s="110">
        <v>7.8944511633688927</v>
      </c>
      <c r="W332" s="110">
        <v>7.7445429238243584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0.11785584414073633</v>
      </c>
      <c r="C334" s="118">
        <f t="shared" si="143"/>
        <v>0.11678583258533463</v>
      </c>
      <c r="D334" s="118">
        <f t="shared" si="143"/>
        <v>0.12108708103311208</v>
      </c>
      <c r="E334" s="118">
        <f t="shared" si="143"/>
        <v>0.11732374316664949</v>
      </c>
      <c r="F334" s="118">
        <f t="shared" si="143"/>
        <v>0.1237260429676565</v>
      </c>
      <c r="G334" s="118">
        <f t="shared" si="143"/>
        <v>0.11426939435267003</v>
      </c>
      <c r="H334" s="118">
        <f t="shared" si="143"/>
        <v>0.11300912713538994</v>
      </c>
      <c r="I334" s="118">
        <f t="shared" si="143"/>
        <v>0.11236772957313475</v>
      </c>
      <c r="J334" s="118">
        <f t="shared" si="143"/>
        <v>0.11451618689910877</v>
      </c>
      <c r="K334" s="118">
        <f t="shared" si="143"/>
        <v>0.10338901882965973</v>
      </c>
      <c r="L334" s="118">
        <f t="shared" si="143"/>
        <v>0.1171864774535132</v>
      </c>
      <c r="M334" s="118">
        <f t="shared" si="143"/>
        <v>0.11009532500063388</v>
      </c>
      <c r="N334" s="118">
        <f t="shared" si="143"/>
        <v>4.6255165893159221E-2</v>
      </c>
      <c r="O334" s="118">
        <f t="shared" si="143"/>
        <v>0.16418423839779861</v>
      </c>
      <c r="P334" s="118">
        <f t="shared" si="143"/>
        <v>0.175077013394455</v>
      </c>
      <c r="Q334" s="118">
        <f t="shared" si="143"/>
        <v>0.17329706229290071</v>
      </c>
      <c r="R334" s="118">
        <f t="shared" ref="R334:V334" si="144">R335+R338+R340+R353</f>
        <v>0.17720749272170194</v>
      </c>
      <c r="S334" s="118">
        <f t="shared" si="144"/>
        <v>0.20766610312168565</v>
      </c>
      <c r="T334" s="118">
        <f t="shared" si="144"/>
        <v>0.31773914327274205</v>
      </c>
      <c r="U334" s="118">
        <f t="shared" si="144"/>
        <v>0.37594239613753244</v>
      </c>
      <c r="V334" s="118">
        <f t="shared" si="144"/>
        <v>0.43747194784407828</v>
      </c>
      <c r="W334" s="118">
        <f t="shared" ref="W334" si="145">W335+W338+W340+W353</f>
        <v>0.44551482830286543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3.7723859739757462E-2</v>
      </c>
      <c r="C340" s="123">
        <v>3.9091880453748937E-2</v>
      </c>
      <c r="D340" s="123">
        <v>4.3054925179591606E-2</v>
      </c>
      <c r="E340" s="123">
        <v>4.5558697949495144E-2</v>
      </c>
      <c r="F340" s="123">
        <v>4.5929670562817687E-2</v>
      </c>
      <c r="G340" s="123">
        <v>4.2878375024864232E-2</v>
      </c>
      <c r="H340" s="123">
        <v>3.8906620107660432E-2</v>
      </c>
      <c r="I340" s="123">
        <v>3.1525923861285762E-2</v>
      </c>
      <c r="J340" s="123">
        <v>3.0149913594549656E-2</v>
      </c>
      <c r="K340" s="123">
        <v>2.7774986391890754E-2</v>
      </c>
      <c r="L340" s="123">
        <v>2.3097052868498263E-2</v>
      </c>
      <c r="M340" s="123">
        <v>1.7353999933649604E-2</v>
      </c>
      <c r="N340" s="123">
        <v>1.4491529860587271E-2</v>
      </c>
      <c r="O340" s="123">
        <v>2.3363106435207882E-2</v>
      </c>
      <c r="P340" s="123">
        <v>2.3921034206840462E-2</v>
      </c>
      <c r="Q340" s="123">
        <v>2.2620981502868762E-2</v>
      </c>
      <c r="R340" s="123">
        <v>2.1391935608138832E-2</v>
      </c>
      <c r="S340" s="123">
        <v>2.2156331692704131E-2</v>
      </c>
      <c r="T340" s="123">
        <v>2.2448906932383147E-2</v>
      </c>
      <c r="U340" s="123">
        <v>2.4288345331227895E-2</v>
      </c>
      <c r="V340" s="123">
        <v>2.6449338820070296E-2</v>
      </c>
      <c r="W340" s="123">
        <v>2.6269651727146171E-2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5.3636194380686009</v>
      </c>
      <c r="C345" s="102">
        <v>5.300042216779695</v>
      </c>
      <c r="D345" s="102">
        <v>5.5132058185136072</v>
      </c>
      <c r="E345" s="102">
        <v>5.4975789119490468</v>
      </c>
      <c r="F345" s="102">
        <v>5.544311183937376</v>
      </c>
      <c r="G345" s="102">
        <v>5.4158549819813473</v>
      </c>
      <c r="H345" s="102">
        <v>5.5044499300239584</v>
      </c>
      <c r="I345" s="102">
        <v>5.232564385691381</v>
      </c>
      <c r="J345" s="102">
        <v>5.6418030524110048</v>
      </c>
      <c r="K345" s="102">
        <v>5.9560485124515665</v>
      </c>
      <c r="L345" s="102">
        <v>5.5778894793825931</v>
      </c>
      <c r="M345" s="102">
        <v>4.5830505207405725</v>
      </c>
      <c r="N345" s="102">
        <v>4.011834078296368</v>
      </c>
      <c r="O345" s="102">
        <v>5.8946978991534253</v>
      </c>
      <c r="P345" s="102">
        <v>5.6639768021583032</v>
      </c>
      <c r="Q345" s="102">
        <v>5.2687671994175185</v>
      </c>
      <c r="R345" s="102">
        <v>5.0800769373010084</v>
      </c>
      <c r="S345" s="102">
        <v>5.1192592436530457</v>
      </c>
      <c r="T345" s="102">
        <v>4.8965585076834435</v>
      </c>
      <c r="U345" s="102">
        <v>4.7466539158129075</v>
      </c>
      <c r="V345" s="102">
        <v>4.7220683792785172</v>
      </c>
      <c r="W345" s="102">
        <v>4.7463445158977491</v>
      </c>
      <c r="DA345" s="131" t="s">
        <v>3168</v>
      </c>
    </row>
    <row r="346" spans="1:105" ht="12" customHeight="1" x14ac:dyDescent="0.25">
      <c r="A346" s="107" t="s">
        <v>123</v>
      </c>
      <c r="B346" s="105">
        <v>1.0590325513292362</v>
      </c>
      <c r="C346" s="105">
        <v>1.037274408017645</v>
      </c>
      <c r="D346" s="105">
        <v>1.1104219486480156</v>
      </c>
      <c r="E346" s="105">
        <v>1.0747595638763481</v>
      </c>
      <c r="F346" s="105">
        <v>1.1071998089137314</v>
      </c>
      <c r="G346" s="105">
        <v>1.2304530241145308</v>
      </c>
      <c r="H346" s="105">
        <v>1.1218459566428074</v>
      </c>
      <c r="I346" s="105">
        <v>1.0661603419164112</v>
      </c>
      <c r="J346" s="105">
        <v>1.1285368799529616</v>
      </c>
      <c r="K346" s="105">
        <v>1.1958910241217982</v>
      </c>
      <c r="L346" s="105">
        <v>1.1158828146992494</v>
      </c>
      <c r="M346" s="105">
        <v>0.71863979755306295</v>
      </c>
      <c r="N346" s="105">
        <v>4.0383261810460258E-2</v>
      </c>
      <c r="O346" s="105">
        <v>1.07940883241165</v>
      </c>
      <c r="P346" s="105">
        <v>1.0096799070747449</v>
      </c>
      <c r="Q346" s="105">
        <v>0.87904908706234075</v>
      </c>
      <c r="R346" s="105">
        <v>0.98890518021050777</v>
      </c>
      <c r="S346" s="105">
        <v>1.0345196080100458</v>
      </c>
      <c r="T346" s="105">
        <v>0.96426192491922857</v>
      </c>
      <c r="U346" s="105">
        <v>0.91261746917943487</v>
      </c>
      <c r="V346" s="105">
        <v>0.88997252099147917</v>
      </c>
      <c r="W346" s="105">
        <v>0.91554015507690489</v>
      </c>
      <c r="DA346" s="132" t="s">
        <v>3169</v>
      </c>
    </row>
    <row r="347" spans="1:105" ht="12" customHeight="1" x14ac:dyDescent="0.25">
      <c r="A347" s="108" t="s">
        <v>50</v>
      </c>
      <c r="B347" s="99">
        <v>1.0590325513292362</v>
      </c>
      <c r="C347" s="99">
        <v>1.037274408017645</v>
      </c>
      <c r="D347" s="99">
        <v>1.1104219486480156</v>
      </c>
      <c r="E347" s="99">
        <v>1.0747595638763481</v>
      </c>
      <c r="F347" s="99">
        <v>1.1071998089137314</v>
      </c>
      <c r="G347" s="99">
        <v>1.2304530241145308</v>
      </c>
      <c r="H347" s="99">
        <v>1.1218459566428074</v>
      </c>
      <c r="I347" s="99">
        <v>1.0661603419164112</v>
      </c>
      <c r="J347" s="99">
        <v>1.1285368799529616</v>
      </c>
      <c r="K347" s="99">
        <v>1.1958910241217982</v>
      </c>
      <c r="L347" s="99">
        <v>1.1158828146992494</v>
      </c>
      <c r="M347" s="99">
        <v>0.71863979755306295</v>
      </c>
      <c r="N347" s="99">
        <v>4.0383261810460258E-2</v>
      </c>
      <c r="O347" s="99">
        <v>1.07940883241165</v>
      </c>
      <c r="P347" s="99">
        <v>1.0096799070747449</v>
      </c>
      <c r="Q347" s="99">
        <v>0.87904908706234075</v>
      </c>
      <c r="R347" s="99">
        <v>0.98890518021050777</v>
      </c>
      <c r="S347" s="99">
        <v>1.0345196080100458</v>
      </c>
      <c r="T347" s="99">
        <v>0.96426192491922857</v>
      </c>
      <c r="U347" s="99">
        <v>0.91261746917943487</v>
      </c>
      <c r="V347" s="99">
        <v>0.88997252099147917</v>
      </c>
      <c r="W347" s="99">
        <v>0.91554015507690489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8.0131984400978865E-2</v>
      </c>
      <c r="C353" s="123">
        <v>7.7693952131585697E-2</v>
      </c>
      <c r="D353" s="123">
        <v>7.8032155853520468E-2</v>
      </c>
      <c r="E353" s="123">
        <v>7.176504521715435E-2</v>
      </c>
      <c r="F353" s="123">
        <v>7.7796372404838818E-2</v>
      </c>
      <c r="G353" s="123">
        <v>7.1391019327805796E-2</v>
      </c>
      <c r="H353" s="123">
        <v>7.4102507027729497E-2</v>
      </c>
      <c r="I353" s="123">
        <v>8.0841805711848985E-2</v>
      </c>
      <c r="J353" s="123">
        <v>8.4366273304559106E-2</v>
      </c>
      <c r="K353" s="123">
        <v>7.5614032437768972E-2</v>
      </c>
      <c r="L353" s="123">
        <v>9.408942458501493E-2</v>
      </c>
      <c r="M353" s="123">
        <v>9.2741325066984279E-2</v>
      </c>
      <c r="N353" s="123">
        <v>3.176363603257195E-2</v>
      </c>
      <c r="O353" s="123">
        <v>0.14082113196259072</v>
      </c>
      <c r="P353" s="123">
        <v>0.15115597918761453</v>
      </c>
      <c r="Q353" s="123">
        <v>0.15067608079003195</v>
      </c>
      <c r="R353" s="123">
        <v>0.15581555711356312</v>
      </c>
      <c r="S353" s="123">
        <v>0.18550977142898153</v>
      </c>
      <c r="T353" s="123">
        <v>0.29529023634035889</v>
      </c>
      <c r="U353" s="123">
        <v>0.35165405080630452</v>
      </c>
      <c r="V353" s="123">
        <v>0.411022609024008</v>
      </c>
      <c r="W353" s="123">
        <v>0.41924517657571925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2.2510598869495428</v>
      </c>
      <c r="C355" s="99">
        <v>2.2554272960797181</v>
      </c>
      <c r="D355" s="99">
        <v>2.3848149789117197</v>
      </c>
      <c r="E355" s="99">
        <v>2.2921910364574511</v>
      </c>
      <c r="F355" s="99">
        <v>2.5997649135785008</v>
      </c>
      <c r="G355" s="99">
        <v>2.397734476239862</v>
      </c>
      <c r="H355" s="99">
        <v>2.3867242016625991</v>
      </c>
      <c r="I355" s="99">
        <v>2.4637590247104426</v>
      </c>
      <c r="J355" s="99">
        <v>2.4719273027971638</v>
      </c>
      <c r="K355" s="99">
        <v>2.1662032201797738</v>
      </c>
      <c r="L355" s="99">
        <v>2.6741245703038956</v>
      </c>
      <c r="M355" s="99">
        <v>2.4846069870351921</v>
      </c>
      <c r="N355" s="99">
        <v>0.77483334883573085</v>
      </c>
      <c r="O355" s="99">
        <v>2.7857743350902284</v>
      </c>
      <c r="P355" s="99">
        <v>2.6861890198594653</v>
      </c>
      <c r="Q355" s="99">
        <v>2.340892287374007</v>
      </c>
      <c r="R355" s="99">
        <v>2.1977914281788502</v>
      </c>
      <c r="S355" s="99">
        <v>2.1837905076290545</v>
      </c>
      <c r="T355" s="99">
        <v>2.6217900255027584</v>
      </c>
      <c r="U355" s="99">
        <v>2.7040256580269735</v>
      </c>
      <c r="V355" s="99">
        <v>3.0252090946104153</v>
      </c>
      <c r="W355" s="99">
        <v>2.914227003050307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12.397627672454593</v>
      </c>
      <c r="D360" s="117">
        <f t="shared" si="150"/>
        <v>4.4434925908411103</v>
      </c>
      <c r="E360" s="117">
        <f t="shared" si="150"/>
        <v>6.2989286919770437</v>
      </c>
      <c r="F360" s="117">
        <f t="shared" si="150"/>
        <v>25.284202139981641</v>
      </c>
      <c r="G360" s="117">
        <f t="shared" si="150"/>
        <v>23.203072938600108</v>
      </c>
      <c r="H360" s="117">
        <f t="shared" si="150"/>
        <v>27.906021077666153</v>
      </c>
      <c r="I360" s="117">
        <f t="shared" si="150"/>
        <v>36.392690001751177</v>
      </c>
      <c r="J360" s="117">
        <f t="shared" si="150"/>
        <v>21.530899480003725</v>
      </c>
      <c r="K360" s="117">
        <f t="shared" si="150"/>
        <v>25.676753814635699</v>
      </c>
      <c r="L360" s="117">
        <f t="shared" si="150"/>
        <v>31.888177149670042</v>
      </c>
      <c r="M360" s="117">
        <f t="shared" si="150"/>
        <v>52.456332862958526</v>
      </c>
      <c r="N360" s="117">
        <f t="shared" si="150"/>
        <v>47.103616150660528</v>
      </c>
      <c r="O360" s="117">
        <f t="shared" si="150"/>
        <v>31.371591855955728</v>
      </c>
      <c r="P360" s="117">
        <f t="shared" si="150"/>
        <v>10.001625697681861</v>
      </c>
      <c r="Q360" s="117">
        <f t="shared" si="150"/>
        <v>16.781195436299818</v>
      </c>
      <c r="R360" s="117">
        <f t="shared" ref="R360:V360" si="151">R361+R364+R366+R379</f>
        <v>16.161710074675145</v>
      </c>
      <c r="S360" s="117">
        <f t="shared" si="151"/>
        <v>12.156559788028948</v>
      </c>
      <c r="T360" s="117">
        <f t="shared" si="151"/>
        <v>12.629795043652942</v>
      </c>
      <c r="U360" s="117">
        <f t="shared" si="151"/>
        <v>3.7516066155272347</v>
      </c>
      <c r="V360" s="117">
        <f t="shared" si="151"/>
        <v>0.66459601430369597</v>
      </c>
      <c r="W360" s="117">
        <f t="shared" ref="W360" si="152">W361+W364+W366+W379</f>
        <v>20.065736338220461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9.9735423383983779</v>
      </c>
      <c r="D361" s="122">
        <f t="shared" si="153"/>
        <v>3.5778493182399917</v>
      </c>
      <c r="E361" s="122">
        <f t="shared" si="153"/>
        <v>5.1012904728753377</v>
      </c>
      <c r="F361" s="122">
        <f t="shared" si="153"/>
        <v>20.446508724702461</v>
      </c>
      <c r="G361" s="122">
        <f t="shared" si="153"/>
        <v>18.698108756586329</v>
      </c>
      <c r="H361" s="122">
        <f t="shared" si="153"/>
        <v>22.264068927285585</v>
      </c>
      <c r="I361" s="122">
        <f t="shared" si="153"/>
        <v>30.269716597969747</v>
      </c>
      <c r="J361" s="122">
        <f t="shared" si="153"/>
        <v>17.339190614118959</v>
      </c>
      <c r="K361" s="122">
        <f t="shared" si="153"/>
        <v>19.263777217845757</v>
      </c>
      <c r="L361" s="122">
        <f t="shared" si="153"/>
        <v>23.717194780671981</v>
      </c>
      <c r="M361" s="122">
        <f t="shared" si="153"/>
        <v>40.529642076260458</v>
      </c>
      <c r="N361" s="122">
        <f t="shared" si="153"/>
        <v>36.191594680936021</v>
      </c>
      <c r="O361" s="122">
        <f t="shared" si="153"/>
        <v>23.619764827949783</v>
      </c>
      <c r="P361" s="122">
        <f t="shared" si="153"/>
        <v>7.4886812929074953</v>
      </c>
      <c r="Q361" s="122">
        <f t="shared" si="153"/>
        <v>12.693676851748616</v>
      </c>
      <c r="R361" s="122">
        <f t="shared" ref="R361:V361" si="154">SUM(R362:R363)</f>
        <v>11.334555163758051</v>
      </c>
      <c r="S361" s="122">
        <f t="shared" si="154"/>
        <v>8.3258905008124753</v>
      </c>
      <c r="T361" s="122">
        <f t="shared" si="154"/>
        <v>8.6577163358821441</v>
      </c>
      <c r="U361" s="122">
        <f t="shared" si="154"/>
        <v>2.4683530932778668</v>
      </c>
      <c r="V361" s="122">
        <f t="shared" si="154"/>
        <v>0.41682054990608591</v>
      </c>
      <c r="W361" s="122">
        <f t="shared" ref="W361" si="155">SUM(W362:W363)</f>
        <v>12.911510436856865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9.9254097018474514</v>
      </c>
      <c r="D362" s="98">
        <v>3.5597213630653259</v>
      </c>
      <c r="E362" s="98">
        <v>5.0764516047266932</v>
      </c>
      <c r="F362" s="98">
        <v>20.338449130537938</v>
      </c>
      <c r="G362" s="98">
        <v>18.598831303173249</v>
      </c>
      <c r="H362" s="98">
        <v>22.146702738496149</v>
      </c>
      <c r="I362" s="98">
        <v>30.117321719431022</v>
      </c>
      <c r="J362" s="98">
        <v>17.250080886601005</v>
      </c>
      <c r="K362" s="98">
        <v>19.158160375376923</v>
      </c>
      <c r="L362" s="98">
        <v>23.592278724915381</v>
      </c>
      <c r="M362" s="98">
        <v>40.313469174541709</v>
      </c>
      <c r="N362" s="98">
        <v>36.017536281628054</v>
      </c>
      <c r="O362" s="98">
        <v>23.49376913401322</v>
      </c>
      <c r="P362" s="98">
        <v>7.4471860904035694</v>
      </c>
      <c r="Q362" s="98">
        <v>12.626482337281221</v>
      </c>
      <c r="R362" s="98">
        <v>11.273936979002958</v>
      </c>
      <c r="S362" s="98">
        <v>8.2807205247277231</v>
      </c>
      <c r="T362" s="98">
        <v>8.6101141698103696</v>
      </c>
      <c r="U362" s="98">
        <v>2.4546098890305625</v>
      </c>
      <c r="V362" s="98">
        <v>0.41447456940269162</v>
      </c>
      <c r="W362" s="98">
        <v>12.838160692553476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4.8132636550926353E-2</v>
      </c>
      <c r="D363" s="98">
        <v>1.8127955174665679E-2</v>
      </c>
      <c r="E363" s="98">
        <v>2.483886814864468E-2</v>
      </c>
      <c r="F363" s="98">
        <v>0.10805959416452271</v>
      </c>
      <c r="G363" s="98">
        <v>9.9277453413080682E-2</v>
      </c>
      <c r="H363" s="98">
        <v>0.11736618878943592</v>
      </c>
      <c r="I363" s="98">
        <v>0.15239487853872444</v>
      </c>
      <c r="J363" s="98">
        <v>8.9109727517955373E-2</v>
      </c>
      <c r="K363" s="98">
        <v>0.10561684246883235</v>
      </c>
      <c r="L363" s="98">
        <v>0.12491605575660096</v>
      </c>
      <c r="M363" s="98">
        <v>0.21617290171875295</v>
      </c>
      <c r="N363" s="98">
        <v>0.17405839930797018</v>
      </c>
      <c r="O363" s="98">
        <v>0.12599569393656132</v>
      </c>
      <c r="P363" s="98">
        <v>4.1495202503925771E-2</v>
      </c>
      <c r="Q363" s="98">
        <v>6.7194514467396257E-2</v>
      </c>
      <c r="R363" s="98">
        <v>6.0618184755093604E-2</v>
      </c>
      <c r="S363" s="98">
        <v>4.5169976084751554E-2</v>
      </c>
      <c r="T363" s="98">
        <v>4.7602166071774983E-2</v>
      </c>
      <c r="U363" s="98">
        <v>1.3743204247304358E-2</v>
      </c>
      <c r="V363" s="98">
        <v>2.345980503394322E-3</v>
      </c>
      <c r="W363" s="98">
        <v>7.3349744303389738E-2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0.17351739750554629</v>
      </c>
      <c r="D364" s="122">
        <f t="shared" si="156"/>
        <v>3.4491143765234884E-2</v>
      </c>
      <c r="E364" s="122">
        <f t="shared" si="156"/>
        <v>0.11667111798395849</v>
      </c>
      <c r="F364" s="122">
        <f t="shared" si="156"/>
        <v>0.2031442476214162</v>
      </c>
      <c r="G364" s="122">
        <f t="shared" si="156"/>
        <v>0.44115097590480312</v>
      </c>
      <c r="H364" s="122">
        <f t="shared" si="156"/>
        <v>0.65719357426890845</v>
      </c>
      <c r="I364" s="122">
        <f t="shared" si="156"/>
        <v>0.46945170937674852</v>
      </c>
      <c r="J364" s="122">
        <f t="shared" si="156"/>
        <v>6.9912038831348416E-2</v>
      </c>
      <c r="K364" s="122">
        <f t="shared" si="156"/>
        <v>0.43917086955654666</v>
      </c>
      <c r="L364" s="122">
        <f t="shared" si="156"/>
        <v>0.795887726082953</v>
      </c>
      <c r="M364" s="122">
        <f t="shared" si="156"/>
        <v>1.1216330967157948</v>
      </c>
      <c r="N364" s="122">
        <f t="shared" si="156"/>
        <v>2.3804639365264006</v>
      </c>
      <c r="O364" s="122">
        <f t="shared" si="156"/>
        <v>0.5052077626023832</v>
      </c>
      <c r="P364" s="122">
        <f t="shared" si="156"/>
        <v>0.12954437064491398</v>
      </c>
      <c r="Q364" s="122">
        <f t="shared" si="156"/>
        <v>0.3197647523693089</v>
      </c>
      <c r="R364" s="122">
        <f t="shared" si="156"/>
        <v>0.52149256725558035</v>
      </c>
      <c r="S364" s="122">
        <f t="shared" si="156"/>
        <v>0.56561635084473638</v>
      </c>
      <c r="T364" s="122">
        <f t="shared" si="156"/>
        <v>0.3656622790893701</v>
      </c>
      <c r="U364" s="122">
        <f t="shared" si="156"/>
        <v>0.12264571242789403</v>
      </c>
      <c r="V364" s="122">
        <f t="shared" si="156"/>
        <v>2.6355498260819891E-2</v>
      </c>
      <c r="W364" s="122">
        <f t="shared" si="156"/>
        <v>0.62743594068036823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0.17351739750554629</v>
      </c>
      <c r="D365" s="98">
        <v>3.4491143765234884E-2</v>
      </c>
      <c r="E365" s="98">
        <v>0.11667111798395849</v>
      </c>
      <c r="F365" s="98">
        <v>0.2031442476214162</v>
      </c>
      <c r="G365" s="98">
        <v>0.44115097590480312</v>
      </c>
      <c r="H365" s="98">
        <v>0.65719357426890845</v>
      </c>
      <c r="I365" s="98">
        <v>0.46945170937674852</v>
      </c>
      <c r="J365" s="98">
        <v>6.9912038831348416E-2</v>
      </c>
      <c r="K365" s="98">
        <v>0.43917086955654666</v>
      </c>
      <c r="L365" s="98">
        <v>0.795887726082953</v>
      </c>
      <c r="M365" s="98">
        <v>1.1216330967157948</v>
      </c>
      <c r="N365" s="98">
        <v>2.3804639365264006</v>
      </c>
      <c r="O365" s="98">
        <v>0.5052077626023832</v>
      </c>
      <c r="P365" s="98">
        <v>0.12954437064491398</v>
      </c>
      <c r="Q365" s="98">
        <v>0.3197647523693089</v>
      </c>
      <c r="R365" s="98">
        <v>0.52149256725558035</v>
      </c>
      <c r="S365" s="98">
        <v>0.56561635084473638</v>
      </c>
      <c r="T365" s="98">
        <v>0.3656622790893701</v>
      </c>
      <c r="U365" s="98">
        <v>0.12264571242789403</v>
      </c>
      <c r="V365" s="98">
        <v>2.6355498260819891E-2</v>
      </c>
      <c r="W365" s="98">
        <v>0.62743594068036823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1.5238408285825509</v>
      </c>
      <c r="D366" s="122">
        <v>0.55409945548232931</v>
      </c>
      <c r="E366" s="122">
        <v>0.71589772812017682</v>
      </c>
      <c r="F366" s="122">
        <v>3.082165385480943</v>
      </c>
      <c r="G366" s="122">
        <v>2.6583132909731111</v>
      </c>
      <c r="H366" s="122">
        <v>3.2315148399924869</v>
      </c>
      <c r="I366" s="122">
        <v>3.5419789819664702</v>
      </c>
      <c r="J366" s="122">
        <v>2.6607805766991994</v>
      </c>
      <c r="K366" s="122">
        <v>4.0406461121704726</v>
      </c>
      <c r="L366" s="122">
        <v>4.9722048771457743</v>
      </c>
      <c r="M366" s="122">
        <v>7.4728463070478934</v>
      </c>
      <c r="N366" s="122">
        <v>5.7592651929306946</v>
      </c>
      <c r="O366" s="122">
        <v>4.6740598745065212</v>
      </c>
      <c r="P366" s="122">
        <v>1.5270250824534561</v>
      </c>
      <c r="Q366" s="122">
        <v>2.4089655216353725</v>
      </c>
      <c r="R366" s="122">
        <v>2.8067166368189036</v>
      </c>
      <c r="S366" s="122">
        <v>2.1273275584445899</v>
      </c>
      <c r="T366" s="122">
        <v>2.2381529895318488</v>
      </c>
      <c r="U366" s="122">
        <v>0.71004616106709362</v>
      </c>
      <c r="V366" s="122">
        <v>0.12438676330523972</v>
      </c>
      <c r="W366" s="122">
        <v>4.0124152546803051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6.426250427265459E-4</v>
      </c>
      <c r="D367" s="98">
        <v>1.6017417986739863E-4</v>
      </c>
      <c r="E367" s="98">
        <v>2.9392816115805304E-4</v>
      </c>
      <c r="F367" s="98">
        <v>1.5446111657839506E-3</v>
      </c>
      <c r="G367" s="98">
        <v>1.8336600666207599E-3</v>
      </c>
      <c r="H367" s="98">
        <v>2.652495542613272E-3</v>
      </c>
      <c r="I367" s="98">
        <v>3.9930626238315727E-3</v>
      </c>
      <c r="J367" s="98">
        <v>1.1272605818328972E-2</v>
      </c>
      <c r="K367" s="98">
        <v>9.6558128797226937E-3</v>
      </c>
      <c r="L367" s="98">
        <v>1.4097603863166669E-2</v>
      </c>
      <c r="M367" s="98">
        <v>1.841543771460968E-2</v>
      </c>
      <c r="N367" s="98">
        <v>2.2718045965120545E-2</v>
      </c>
      <c r="O367" s="98">
        <v>2.8690212447957657E-2</v>
      </c>
      <c r="P367" s="98">
        <v>8.9807697859196692E-3</v>
      </c>
      <c r="Q367" s="98">
        <v>3.1126096908124696E-2</v>
      </c>
      <c r="R367" s="98">
        <v>5.5659389825470182E-2</v>
      </c>
      <c r="S367" s="98">
        <v>5.1681359264035956E-2</v>
      </c>
      <c r="T367" s="98">
        <v>4.068014986386706E-2</v>
      </c>
      <c r="U367" s="98">
        <v>2.2016798582026525E-2</v>
      </c>
      <c r="V367" s="98">
        <v>7.2024923808641141E-3</v>
      </c>
      <c r="W367" s="98">
        <v>9.2023610937666978E-2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1.142094734373325E-4</v>
      </c>
      <c r="J368" s="98">
        <v>1.057009123773506E-4</v>
      </c>
      <c r="K368" s="98">
        <v>1.0887301207395856E-4</v>
      </c>
      <c r="L368" s="98">
        <v>2.1672147949743973E-4</v>
      </c>
      <c r="M368" s="98">
        <v>9.2902432532692062E-5</v>
      </c>
      <c r="N368" s="98">
        <v>4.2046923838994475E-4</v>
      </c>
      <c r="O368" s="98">
        <v>3.5125448387825513E-4</v>
      </c>
      <c r="P368" s="98">
        <v>0</v>
      </c>
      <c r="Q368" s="98">
        <v>4.8903267708024531E-4</v>
      </c>
      <c r="R368" s="98">
        <v>9.1960434731223624E-4</v>
      </c>
      <c r="S368" s="98">
        <v>9.8802955276296373E-4</v>
      </c>
      <c r="T368" s="98">
        <v>5.1609238963786549E-4</v>
      </c>
      <c r="U368" s="98">
        <v>7.1584899520635162E-4</v>
      </c>
      <c r="V368" s="98">
        <v>1.1917256335290033E-4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3.3665170978260383E-5</v>
      </c>
      <c r="J369" s="101">
        <v>2.919911798090665E-5</v>
      </c>
      <c r="K369" s="101">
        <v>2.953170518335438E-5</v>
      </c>
      <c r="L369" s="101">
        <v>5.8713147160291397E-5</v>
      </c>
      <c r="M369" s="101">
        <v>2.3473273933354116E-5</v>
      </c>
      <c r="N369" s="101">
        <v>9.2653962864329645E-5</v>
      </c>
      <c r="O369" s="101">
        <v>8.4615747242006772E-5</v>
      </c>
      <c r="P369" s="101">
        <v>0</v>
      </c>
      <c r="Q369" s="101">
        <v>1.0315734363627889E-4</v>
      </c>
      <c r="R369" s="101">
        <v>2.2948301916670807E-4</v>
      </c>
      <c r="S369" s="101">
        <v>2.541720248617041E-4</v>
      </c>
      <c r="T369" s="101">
        <v>1.2242241878564485E-4</v>
      </c>
      <c r="U369" s="101">
        <v>1.6822067030219018E-4</v>
      </c>
      <c r="V369" s="101">
        <v>2.7200132251200246E-5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8.0544302459072118E-5</v>
      </c>
      <c r="J370" s="104">
        <v>7.6501794396443949E-5</v>
      </c>
      <c r="K370" s="104">
        <v>7.9341306890604182E-5</v>
      </c>
      <c r="L370" s="104">
        <v>1.5800833233714834E-4</v>
      </c>
      <c r="M370" s="104">
        <v>6.9429158599337943E-5</v>
      </c>
      <c r="N370" s="104">
        <v>3.2781527552561509E-4</v>
      </c>
      <c r="O370" s="104">
        <v>2.6663873663624834E-4</v>
      </c>
      <c r="P370" s="104">
        <v>0</v>
      </c>
      <c r="Q370" s="104">
        <v>3.8587533344396644E-4</v>
      </c>
      <c r="R370" s="104">
        <v>6.9012132814552814E-4</v>
      </c>
      <c r="S370" s="104">
        <v>7.3385752790125958E-4</v>
      </c>
      <c r="T370" s="104">
        <v>3.9366997085222069E-4</v>
      </c>
      <c r="U370" s="104">
        <v>5.476283249041615E-4</v>
      </c>
      <c r="V370" s="104">
        <v>9.197243110170008E-5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2.1023525680858385E-2</v>
      </c>
      <c r="D371" s="101">
        <v>8.3345089065942728E-3</v>
      </c>
      <c r="E371" s="101">
        <v>1.1062847356097175E-2</v>
      </c>
      <c r="F371" s="101">
        <v>2.9365997351569514E-2</v>
      </c>
      <c r="G371" s="101">
        <v>2.15222041887815E-2</v>
      </c>
      <c r="H371" s="101">
        <v>1.9054587212195981E-2</v>
      </c>
      <c r="I371" s="101">
        <v>1.0556609900955855E-2</v>
      </c>
      <c r="J371" s="101">
        <v>1.0846119913427498E-2</v>
      </c>
      <c r="K371" s="101">
        <v>1.9932024059273863E-2</v>
      </c>
      <c r="L371" s="101">
        <v>2.5776949011745313E-2</v>
      </c>
      <c r="M371" s="101">
        <v>3.1167394676176786E-2</v>
      </c>
      <c r="N371" s="101">
        <v>2.1508688582890699E-2</v>
      </c>
      <c r="O371" s="101">
        <v>4.0724602549492478E-2</v>
      </c>
      <c r="P371" s="101">
        <v>1.2979320201936229E-2</v>
      </c>
      <c r="Q371" s="101">
        <v>1.2115176509656687E-2</v>
      </c>
      <c r="R371" s="101">
        <v>1.0877731980601201E-2</v>
      </c>
      <c r="S371" s="101">
        <v>1.2277688522846202E-2</v>
      </c>
      <c r="T371" s="101">
        <v>1.569810384633305E-2</v>
      </c>
      <c r="U371" s="101">
        <v>6.7713785909962135E-3</v>
      </c>
      <c r="V371" s="101">
        <v>1.3425272557089573E-3</v>
      </c>
      <c r="W371" s="101">
        <v>2.2322278096911983E-2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2.0493296028067061E-4</v>
      </c>
      <c r="D372" s="104">
        <v>1.0762783617453177E-4</v>
      </c>
      <c r="E372" s="104">
        <v>1.0753644844699203E-4</v>
      </c>
      <c r="F372" s="104">
        <v>1.0973248092706241E-4</v>
      </c>
      <c r="G372" s="104">
        <v>1.1007315728114566E-4</v>
      </c>
      <c r="H372" s="104">
        <v>2.2215155675499066E-4</v>
      </c>
      <c r="I372" s="104">
        <v>2.1238734801410535E-4</v>
      </c>
      <c r="J372" s="104">
        <v>3.4420971647732912E-4</v>
      </c>
      <c r="K372" s="104">
        <v>2.4410498005301805E-4</v>
      </c>
      <c r="L372" s="104">
        <v>2.3039725635448139E-4</v>
      </c>
      <c r="M372" s="104">
        <v>9.3048531072800137E-5</v>
      </c>
      <c r="N372" s="104">
        <v>2.2552797694385429E-4</v>
      </c>
      <c r="O372" s="104">
        <v>1.0089417443753476E-3</v>
      </c>
      <c r="P372" s="104">
        <v>1.2202082006669129E-4</v>
      </c>
      <c r="Q372" s="104">
        <v>2.2815774648489738E-4</v>
      </c>
      <c r="R372" s="104">
        <v>1.1308116025633752E-4</v>
      </c>
      <c r="S372" s="104">
        <v>2.3506139380475286E-4</v>
      </c>
      <c r="T372" s="104">
        <v>3.4975527754460784E-4</v>
      </c>
      <c r="U372" s="104">
        <v>1.172531404630011E-4</v>
      </c>
      <c r="V372" s="104">
        <v>0</v>
      </c>
      <c r="W372" s="104">
        <v>2.4751476525247646E-4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6.3819081474212881E-5</v>
      </c>
      <c r="D373" s="98">
        <v>3.4256523233903564E-5</v>
      </c>
      <c r="E373" s="98">
        <v>3.3297741327074492E-5</v>
      </c>
      <c r="F373" s="98">
        <v>3.4454352661586768E-5</v>
      </c>
      <c r="G373" s="98">
        <v>3.8436114955602426E-5</v>
      </c>
      <c r="H373" s="98">
        <v>7.0572594113096435E-5</v>
      </c>
      <c r="I373" s="98">
        <v>6.7300485005479811E-5</v>
      </c>
      <c r="J373" s="98">
        <v>1.0701511491949408E-4</v>
      </c>
      <c r="K373" s="98">
        <v>7.5735841995770245E-5</v>
      </c>
      <c r="L373" s="98">
        <v>7.0699266273796817E-5</v>
      </c>
      <c r="M373" s="98">
        <v>2.2582008098190438E-5</v>
      </c>
      <c r="N373" s="98">
        <v>3.7734541373492464E-6</v>
      </c>
      <c r="O373" s="98">
        <v>2.714505736579148E-4</v>
      </c>
      <c r="P373" s="98">
        <v>3.0832110689116651E-5</v>
      </c>
      <c r="Q373" s="98">
        <v>5.2501274183030261E-5</v>
      </c>
      <c r="R373" s="98">
        <v>2.9286791586724189E-5</v>
      </c>
      <c r="S373" s="98">
        <v>6.1327532281744103E-5</v>
      </c>
      <c r="T373" s="98">
        <v>8.7746318638165451E-5</v>
      </c>
      <c r="U373" s="98">
        <v>2.8052127174874871E-5</v>
      </c>
      <c r="V373" s="98">
        <v>0</v>
      </c>
      <c r="W373" s="98">
        <v>5.9052756947201794E-5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1.4111387880645773E-4</v>
      </c>
      <c r="D374" s="98">
        <v>7.3371312940628204E-5</v>
      </c>
      <c r="E374" s="98">
        <v>7.4238707119917541E-5</v>
      </c>
      <c r="F374" s="98">
        <v>7.5278128265475654E-5</v>
      </c>
      <c r="G374" s="98">
        <v>7.1637042325543222E-5</v>
      </c>
      <c r="H374" s="98">
        <v>1.5157896264189421E-4</v>
      </c>
      <c r="I374" s="98">
        <v>1.4508686300862555E-4</v>
      </c>
      <c r="J374" s="98">
        <v>2.3719460155783507E-4</v>
      </c>
      <c r="K374" s="98">
        <v>1.6836913805724782E-4</v>
      </c>
      <c r="L374" s="98">
        <v>1.5969799008068458E-4</v>
      </c>
      <c r="M374" s="98">
        <v>7.0466522974609703E-5</v>
      </c>
      <c r="N374" s="98">
        <v>2.2175452280650504E-4</v>
      </c>
      <c r="O374" s="98">
        <v>7.3749117071743276E-4</v>
      </c>
      <c r="P374" s="98">
        <v>9.1188709377574634E-5</v>
      </c>
      <c r="Q374" s="98">
        <v>1.756564723018671E-4</v>
      </c>
      <c r="R374" s="98">
        <v>8.3794368669613329E-5</v>
      </c>
      <c r="S374" s="98">
        <v>1.7373386152300877E-4</v>
      </c>
      <c r="T374" s="98">
        <v>2.6200895890644241E-4</v>
      </c>
      <c r="U374" s="98">
        <v>8.920101328812623E-5</v>
      </c>
      <c r="V374" s="98">
        <v>0</v>
      </c>
      <c r="W374" s="98">
        <v>1.8846200830527468E-4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0.60236497038643722</v>
      </c>
      <c r="D375" s="101">
        <v>0.28590804111507384</v>
      </c>
      <c r="E375" s="101">
        <v>0.28560854459096846</v>
      </c>
      <c r="F375" s="101">
        <v>1.7003824083198373</v>
      </c>
      <c r="G375" s="101">
        <v>1.203947348378271</v>
      </c>
      <c r="H375" s="101">
        <v>1.3496016891053197</v>
      </c>
      <c r="I375" s="101">
        <v>0.16785642847066048</v>
      </c>
      <c r="J375" s="101">
        <v>0.30618440204564285</v>
      </c>
      <c r="K375" s="101">
        <v>1.6733786377097488</v>
      </c>
      <c r="L375" s="101">
        <v>1.8227527183808048</v>
      </c>
      <c r="M375" s="101">
        <v>3.366908966569063</v>
      </c>
      <c r="N375" s="101">
        <v>2.4797594950270998</v>
      </c>
      <c r="O375" s="101">
        <v>1.9614543680730594</v>
      </c>
      <c r="P375" s="101">
        <v>0.49489177453530053</v>
      </c>
      <c r="Q375" s="101">
        <v>0.27957611512242952</v>
      </c>
      <c r="R375" s="101">
        <v>0.64368187272520772</v>
      </c>
      <c r="S375" s="101">
        <v>0.55625439398021703</v>
      </c>
      <c r="T375" s="101">
        <v>0.31202527997418206</v>
      </c>
      <c r="U375" s="101">
        <v>0.21957282354984869</v>
      </c>
      <c r="V375" s="101">
        <v>3.2319328666886214E-2</v>
      </c>
      <c r="W375" s="101">
        <v>1.7002193339122744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0.89960477451224796</v>
      </c>
      <c r="D376" s="104">
        <v>0.25958910344461922</v>
      </c>
      <c r="E376" s="104">
        <v>0.41882487156350612</v>
      </c>
      <c r="F376" s="104">
        <v>1.3507626361628251</v>
      </c>
      <c r="G376" s="104">
        <v>1.430900005182157</v>
      </c>
      <c r="H376" s="104">
        <v>1.8599839165756031</v>
      </c>
      <c r="I376" s="104">
        <v>3.3592462841495707</v>
      </c>
      <c r="J376" s="104">
        <v>2.3320275382929454</v>
      </c>
      <c r="K376" s="104">
        <v>2.3373266595295998</v>
      </c>
      <c r="L376" s="104">
        <v>3.1091304871542058</v>
      </c>
      <c r="M376" s="104">
        <v>4.0561685571244386</v>
      </c>
      <c r="N376" s="104">
        <v>3.2346329661402495</v>
      </c>
      <c r="O376" s="104">
        <v>2.641830495207758</v>
      </c>
      <c r="P376" s="104">
        <v>1.0100511971102331</v>
      </c>
      <c r="Q376" s="104">
        <v>2.0854309426715965</v>
      </c>
      <c r="R376" s="104">
        <v>2.0954649567800558</v>
      </c>
      <c r="S376" s="104">
        <v>1.505891025730923</v>
      </c>
      <c r="T376" s="104">
        <v>1.8688836081802842</v>
      </c>
      <c r="U376" s="104">
        <v>0.4608520582085528</v>
      </c>
      <c r="V376" s="104">
        <v>8.3403242438427533E-2</v>
      </c>
      <c r="W376" s="104">
        <v>2.1976025169681992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0.25847006730166977</v>
      </c>
      <c r="D377" s="98">
        <v>7.6112355729383421E-2</v>
      </c>
      <c r="E377" s="98">
        <v>0.11896763569154807</v>
      </c>
      <c r="F377" s="98">
        <v>0.39041708979495138</v>
      </c>
      <c r="G377" s="98">
        <v>0.46112178777562629</v>
      </c>
      <c r="H377" s="98">
        <v>0.54535965054025004</v>
      </c>
      <c r="I377" s="98">
        <v>0.99355434587329416</v>
      </c>
      <c r="J377" s="98">
        <v>0.67696841113476225</v>
      </c>
      <c r="K377" s="98">
        <v>0.68164338753821274</v>
      </c>
      <c r="L377" s="98">
        <v>0.90931492774704159</v>
      </c>
      <c r="M377" s="98">
        <v>1.1553748728837046</v>
      </c>
      <c r="N377" s="98">
        <v>0.77261384199533423</v>
      </c>
      <c r="O377" s="98">
        <v>0.6721864381512106</v>
      </c>
      <c r="P377" s="98">
        <v>0.24729303555000656</v>
      </c>
      <c r="Q377" s="98">
        <v>0.47968313463859985</v>
      </c>
      <c r="R377" s="98">
        <v>0.54963379552504055</v>
      </c>
      <c r="S377" s="98">
        <v>0.40058307717719283</v>
      </c>
      <c r="T377" s="98">
        <v>0.47880118144224115</v>
      </c>
      <c r="U377" s="98">
        <v>0.11279528896879135</v>
      </c>
      <c r="V377" s="98">
        <v>1.9919616098136968E-2</v>
      </c>
      <c r="W377" s="98">
        <v>0.53475083166519055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0.64113470721057819</v>
      </c>
      <c r="D378" s="98">
        <v>0.18347674771523581</v>
      </c>
      <c r="E378" s="98">
        <v>0.29985723587195806</v>
      </c>
      <c r="F378" s="98">
        <v>0.96034554636787384</v>
      </c>
      <c r="G378" s="98">
        <v>0.9697782174065307</v>
      </c>
      <c r="H378" s="98">
        <v>1.3146242660353531</v>
      </c>
      <c r="I378" s="98">
        <v>2.3656919382762767</v>
      </c>
      <c r="J378" s="98">
        <v>1.6550591271581829</v>
      </c>
      <c r="K378" s="98">
        <v>1.655683271991387</v>
      </c>
      <c r="L378" s="98">
        <v>2.1998155594071642</v>
      </c>
      <c r="M378" s="98">
        <v>2.9007936842407336</v>
      </c>
      <c r="N378" s="98">
        <v>2.4620191241449154</v>
      </c>
      <c r="O378" s="98">
        <v>1.9696440570565472</v>
      </c>
      <c r="P378" s="98">
        <v>0.76275816156022658</v>
      </c>
      <c r="Q378" s="98">
        <v>1.6057478080329965</v>
      </c>
      <c r="R378" s="98">
        <v>1.5458311612550153</v>
      </c>
      <c r="S378" s="98">
        <v>1.1053079485537303</v>
      </c>
      <c r="T378" s="98">
        <v>1.3900824267380432</v>
      </c>
      <c r="U378" s="98">
        <v>0.34805676923976142</v>
      </c>
      <c r="V378" s="98">
        <v>6.3483626340290561E-2</v>
      </c>
      <c r="W378" s="98">
        <v>1.6628516853030086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0.72672710796811568</v>
      </c>
      <c r="D379" s="122">
        <v>0.27705267335355438</v>
      </c>
      <c r="E379" s="122">
        <v>0.36506937299757036</v>
      </c>
      <c r="F379" s="122">
        <v>1.5523837821768223</v>
      </c>
      <c r="G379" s="122">
        <v>1.4054999151358623</v>
      </c>
      <c r="H379" s="122">
        <v>1.7532437361191737</v>
      </c>
      <c r="I379" s="122">
        <v>2.1115427124382071</v>
      </c>
      <c r="J379" s="122">
        <v>1.4610162503542214</v>
      </c>
      <c r="K379" s="122">
        <v>1.9331596150629231</v>
      </c>
      <c r="L379" s="122">
        <v>2.4028897657693347</v>
      </c>
      <c r="M379" s="122">
        <v>3.3322113829343767</v>
      </c>
      <c r="N379" s="122">
        <v>2.7722923402674136</v>
      </c>
      <c r="O379" s="122">
        <v>2.5725593908970401</v>
      </c>
      <c r="P379" s="122">
        <v>0.85637495167599509</v>
      </c>
      <c r="Q379" s="122">
        <v>1.3587883105465184</v>
      </c>
      <c r="R379" s="122">
        <v>1.4989457068426115</v>
      </c>
      <c r="S379" s="122">
        <v>1.1377253779271463</v>
      </c>
      <c r="T379" s="122">
        <v>1.3682634391495778</v>
      </c>
      <c r="U379" s="122">
        <v>0.45056164875438037</v>
      </c>
      <c r="V379" s="122">
        <v>9.703320283155048E-2</v>
      </c>
      <c r="W379" s="122">
        <v>2.5143747060029202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2.0843610232269313E-2</v>
      </c>
      <c r="D380" s="98">
        <v>8.4254270689656727E-3</v>
      </c>
      <c r="E380" s="98">
        <v>1.2394723344635702E-2</v>
      </c>
      <c r="F380" s="98">
        <v>6.5314016789064094E-2</v>
      </c>
      <c r="G380" s="98">
        <v>9.6073835731049398E-2</v>
      </c>
      <c r="H380" s="98">
        <v>0.16046554388300377</v>
      </c>
      <c r="I380" s="98">
        <v>0.2049829443293886</v>
      </c>
      <c r="J380" s="98">
        <v>0.234835317135386</v>
      </c>
      <c r="K380" s="98">
        <v>0.22020186610288947</v>
      </c>
      <c r="L380" s="98">
        <v>0.33530610449497106</v>
      </c>
      <c r="M380" s="98">
        <v>0.41246563597128061</v>
      </c>
      <c r="N380" s="98">
        <v>0.63564204302882754</v>
      </c>
      <c r="O380" s="98">
        <v>0.70411831071464748</v>
      </c>
      <c r="P380" s="98">
        <v>0.18319143864643384</v>
      </c>
      <c r="Q380" s="98">
        <v>0.16025696610999496</v>
      </c>
      <c r="R380" s="98">
        <v>0.16445386242338034</v>
      </c>
      <c r="S380" s="98">
        <v>0.17309410732278585</v>
      </c>
      <c r="T380" s="98">
        <v>0.23315437059087285</v>
      </c>
      <c r="U380" s="98">
        <v>0.15525952730561976</v>
      </c>
      <c r="V380" s="98">
        <v>6.0722555172903613E-2</v>
      </c>
      <c r="W380" s="98">
        <v>0.82168242993358254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2.9510003999989085E-2</v>
      </c>
      <c r="D381" s="98">
        <v>7.6546373360179901E-3</v>
      </c>
      <c r="E381" s="98">
        <v>1.3029104570678084E-2</v>
      </c>
      <c r="F381" s="98">
        <v>6.3245587649172846E-2</v>
      </c>
      <c r="G381" s="98">
        <v>6.5343681432219997E-2</v>
      </c>
      <c r="H381" s="98">
        <v>8.9124252516800173E-2</v>
      </c>
      <c r="I381" s="98">
        <v>0.12392930103172466</v>
      </c>
      <c r="J381" s="98">
        <v>7.4548110985918362E-2</v>
      </c>
      <c r="K381" s="98">
        <v>7.4995151063712059E-2</v>
      </c>
      <c r="L381" s="98">
        <v>0.11713799732611807</v>
      </c>
      <c r="M381" s="98">
        <v>0.20768060769177038</v>
      </c>
      <c r="N381" s="98">
        <v>6.7523534196244836E-2</v>
      </c>
      <c r="O381" s="98">
        <v>0.38711290639931201</v>
      </c>
      <c r="P381" s="98">
        <v>0.14097270646415999</v>
      </c>
      <c r="Q381" s="98">
        <v>0.21328739535613156</v>
      </c>
      <c r="R381" s="98">
        <v>0.17689200168612196</v>
      </c>
      <c r="S381" s="98">
        <v>0.19823226319735932</v>
      </c>
      <c r="T381" s="98">
        <v>0.41338557557438405</v>
      </c>
      <c r="U381" s="98">
        <v>0.11144287768498941</v>
      </c>
      <c r="V381" s="98">
        <v>1.4139882854471601E-2</v>
      </c>
      <c r="W381" s="98">
        <v>0.53073539709048612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0.67637349373585731</v>
      </c>
      <c r="D382" s="33">
        <v>0.26097260894857072</v>
      </c>
      <c r="E382" s="33">
        <v>0.33964554508225658</v>
      </c>
      <c r="F382" s="33">
        <v>1.4238241777385854</v>
      </c>
      <c r="G382" s="33">
        <v>1.2440823979725928</v>
      </c>
      <c r="H382" s="33">
        <v>1.5036539397193698</v>
      </c>
      <c r="I382" s="33">
        <v>1.7826304670770938</v>
      </c>
      <c r="J382" s="33">
        <v>1.1516328222329171</v>
      </c>
      <c r="K382" s="33">
        <v>1.6379625978963217</v>
      </c>
      <c r="L382" s="33">
        <v>1.9504456639482457</v>
      </c>
      <c r="M382" s="33">
        <v>2.712065139271326</v>
      </c>
      <c r="N382" s="33">
        <v>2.0691267630423411</v>
      </c>
      <c r="O382" s="33">
        <v>1.4813281737830808</v>
      </c>
      <c r="P382" s="33">
        <v>0.53221080656540132</v>
      </c>
      <c r="Q382" s="33">
        <v>0.98524394908039192</v>
      </c>
      <c r="R382" s="33">
        <v>1.1575998427331093</v>
      </c>
      <c r="S382" s="33">
        <v>0.76639900740700118</v>
      </c>
      <c r="T382" s="33">
        <v>0.72172349298432092</v>
      </c>
      <c r="U382" s="33">
        <v>0.18385924376377122</v>
      </c>
      <c r="V382" s="33">
        <v>2.2170764804175257E-2</v>
      </c>
      <c r="W382" s="33">
        <v>1.1619568789788517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7.3272057691900487</v>
      </c>
      <c r="D384" s="117">
        <f t="shared" si="157"/>
        <v>2.6065671015321197</v>
      </c>
      <c r="E384" s="117">
        <f t="shared" si="157"/>
        <v>3.8795334771983034</v>
      </c>
      <c r="F384" s="117">
        <f t="shared" si="157"/>
        <v>15.264968769689645</v>
      </c>
      <c r="G384" s="117">
        <f t="shared" si="157"/>
        <v>14.73243769782392</v>
      </c>
      <c r="H384" s="117">
        <f t="shared" si="157"/>
        <v>18.31456555628672</v>
      </c>
      <c r="I384" s="117">
        <f t="shared" si="157"/>
        <v>23.66825376786143</v>
      </c>
      <c r="J384" s="117">
        <f t="shared" si="157"/>
        <v>13.901877005670904</v>
      </c>
      <c r="K384" s="117">
        <f t="shared" si="157"/>
        <v>17.524491714283204</v>
      </c>
      <c r="L384" s="117">
        <f t="shared" si="157"/>
        <v>22.674090969202936</v>
      </c>
      <c r="M384" s="117">
        <f t="shared" si="157"/>
        <v>37.072575636879826</v>
      </c>
      <c r="N384" s="117">
        <f t="shared" si="157"/>
        <v>36.993358007118722</v>
      </c>
      <c r="O384" s="117">
        <f t="shared" si="157"/>
        <v>22.391062814525995</v>
      </c>
      <c r="P384" s="117">
        <f t="shared" si="157"/>
        <v>7.1980641836338446</v>
      </c>
      <c r="Q384" s="117">
        <f t="shared" si="157"/>
        <v>12.639229256428711</v>
      </c>
      <c r="R384" s="117">
        <f t="shared" ref="R384:V384" si="158">R385+R388+R390+R403</f>
        <v>13.018934984615353</v>
      </c>
      <c r="S384" s="117">
        <f t="shared" si="158"/>
        <v>10.418678975237359</v>
      </c>
      <c r="T384" s="117">
        <f t="shared" si="158"/>
        <v>10.355255994278725</v>
      </c>
      <c r="U384" s="117">
        <f t="shared" si="158"/>
        <v>3.1313815278062416</v>
      </c>
      <c r="V384" s="117">
        <f t="shared" si="158"/>
        <v>0.5706411472546542</v>
      </c>
      <c r="W384" s="117">
        <f t="shared" ref="W384" si="159">W385+W388+W390+W403</f>
        <v>17.008131183292786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5.2329488682966696</v>
      </c>
      <c r="D385" s="122">
        <f t="shared" si="160"/>
        <v>1.9144057224198168</v>
      </c>
      <c r="E385" s="122">
        <f t="shared" si="160"/>
        <v>2.7820022971486837</v>
      </c>
      <c r="F385" s="122">
        <f t="shared" si="160"/>
        <v>11.368245088642599</v>
      </c>
      <c r="G385" s="122">
        <f t="shared" si="160"/>
        <v>10.593309789134993</v>
      </c>
      <c r="H385" s="122">
        <f t="shared" si="160"/>
        <v>12.849228130070895</v>
      </c>
      <c r="I385" s="122">
        <f t="shared" si="160"/>
        <v>17.788945239339686</v>
      </c>
      <c r="J385" s="122">
        <f t="shared" si="160"/>
        <v>10.375667829667089</v>
      </c>
      <c r="K385" s="122">
        <f t="shared" si="160"/>
        <v>11.734935596792324</v>
      </c>
      <c r="L385" s="122">
        <f t="shared" si="160"/>
        <v>14.696605815829336</v>
      </c>
      <c r="M385" s="122">
        <f t="shared" si="160"/>
        <v>25.510313083245514</v>
      </c>
      <c r="N385" s="122">
        <f t="shared" si="160"/>
        <v>23.080169049393966</v>
      </c>
      <c r="O385" s="122">
        <f t="shared" si="160"/>
        <v>15.233095591263337</v>
      </c>
      <c r="P385" s="122">
        <f t="shared" si="160"/>
        <v>4.8762465698077921</v>
      </c>
      <c r="Q385" s="122">
        <f t="shared" si="160"/>
        <v>8.3572596518274995</v>
      </c>
      <c r="R385" s="122">
        <f t="shared" ref="R385:V385" si="161">SUM(R386:R387)</f>
        <v>7.5849431997705992</v>
      </c>
      <c r="S385" s="122">
        <f t="shared" si="161"/>
        <v>5.6724655102033159</v>
      </c>
      <c r="T385" s="122">
        <f t="shared" si="161"/>
        <v>6.0039241907094372</v>
      </c>
      <c r="U385" s="122">
        <f t="shared" si="161"/>
        <v>1.7394190063713988</v>
      </c>
      <c r="V385" s="122">
        <f t="shared" si="161"/>
        <v>0.29764539885140812</v>
      </c>
      <c r="W385" s="122">
        <f t="shared" ref="W385" si="162">SUM(W386:W387)</f>
        <v>9.3175170252423936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5.1848162317457431</v>
      </c>
      <c r="D386" s="98">
        <v>1.8962777672451512</v>
      </c>
      <c r="E386" s="98">
        <v>2.7571634290000389</v>
      </c>
      <c r="F386" s="98">
        <v>11.260185494478076</v>
      </c>
      <c r="G386" s="98">
        <v>10.494032335721913</v>
      </c>
      <c r="H386" s="98">
        <v>12.731861941281458</v>
      </c>
      <c r="I386" s="98">
        <v>17.63655036080096</v>
      </c>
      <c r="J386" s="98">
        <v>10.286558102149133</v>
      </c>
      <c r="K386" s="98">
        <v>11.629318754323492</v>
      </c>
      <c r="L386" s="98">
        <v>14.571689760072735</v>
      </c>
      <c r="M386" s="98">
        <v>25.29414018152676</v>
      </c>
      <c r="N386" s="98">
        <v>22.906110650085996</v>
      </c>
      <c r="O386" s="98">
        <v>15.107099897326776</v>
      </c>
      <c r="P386" s="98">
        <v>4.8347513673038662</v>
      </c>
      <c r="Q386" s="98">
        <v>8.290065137360104</v>
      </c>
      <c r="R386" s="98">
        <v>7.5243250150155054</v>
      </c>
      <c r="S386" s="98">
        <v>5.6272955341185646</v>
      </c>
      <c r="T386" s="98">
        <v>5.9563220246376618</v>
      </c>
      <c r="U386" s="98">
        <v>1.7256758021240943</v>
      </c>
      <c r="V386" s="98">
        <v>0.29529941834801382</v>
      </c>
      <c r="W386" s="98">
        <v>9.2441672809390045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4.8132636550926353E-2</v>
      </c>
      <c r="D387" s="98">
        <v>1.8127955174665679E-2</v>
      </c>
      <c r="E387" s="98">
        <v>2.483886814864468E-2</v>
      </c>
      <c r="F387" s="98">
        <v>0.10805959416452271</v>
      </c>
      <c r="G387" s="98">
        <v>9.9277453413080682E-2</v>
      </c>
      <c r="H387" s="98">
        <v>0.11736618878943592</v>
      </c>
      <c r="I387" s="98">
        <v>0.15239487853872444</v>
      </c>
      <c r="J387" s="98">
        <v>8.9109727517955373E-2</v>
      </c>
      <c r="K387" s="98">
        <v>0.10561684246883235</v>
      </c>
      <c r="L387" s="98">
        <v>0.12491605575660096</v>
      </c>
      <c r="M387" s="98">
        <v>0.21617290171875295</v>
      </c>
      <c r="N387" s="98">
        <v>0.17405839930797018</v>
      </c>
      <c r="O387" s="98">
        <v>0.12599569393656132</v>
      </c>
      <c r="P387" s="98">
        <v>4.1495202503925771E-2</v>
      </c>
      <c r="Q387" s="98">
        <v>6.7194514467396257E-2</v>
      </c>
      <c r="R387" s="98">
        <v>6.0618184755093604E-2</v>
      </c>
      <c r="S387" s="98">
        <v>4.5169976084751554E-2</v>
      </c>
      <c r="T387" s="98">
        <v>4.7602166071774983E-2</v>
      </c>
      <c r="U387" s="98">
        <v>1.3743204247304358E-2</v>
      </c>
      <c r="V387" s="98">
        <v>2.345980503394322E-3</v>
      </c>
      <c r="W387" s="98">
        <v>7.3349744303389738E-2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0.38303328981722984</v>
      </c>
      <c r="D388" s="122">
        <f t="shared" si="163"/>
        <v>7.8579743430629512E-2</v>
      </c>
      <c r="E388" s="122">
        <f t="shared" si="163"/>
        <v>0.27415394446139546</v>
      </c>
      <c r="F388" s="122">
        <f t="shared" si="163"/>
        <v>0.49189772149572386</v>
      </c>
      <c r="G388" s="122">
        <f t="shared" si="163"/>
        <v>1.1001074581166146</v>
      </c>
      <c r="H388" s="122">
        <f t="shared" si="163"/>
        <v>1.686768735863619</v>
      </c>
      <c r="I388" s="122">
        <f t="shared" si="163"/>
        <v>1.2394812473277383</v>
      </c>
      <c r="J388" s="122">
        <f t="shared" si="163"/>
        <v>0.18983032608697392</v>
      </c>
      <c r="K388" s="122">
        <f t="shared" si="163"/>
        <v>1.226221540488214</v>
      </c>
      <c r="L388" s="122">
        <f t="shared" si="163"/>
        <v>2.2849648133842488</v>
      </c>
      <c r="M388" s="122">
        <f t="shared" si="163"/>
        <v>3.3257822555996972</v>
      </c>
      <c r="N388" s="122">
        <f t="shared" si="163"/>
        <v>7.3293999314242457</v>
      </c>
      <c r="O388" s="122">
        <f t="shared" si="163"/>
        <v>1.6242138423408887</v>
      </c>
      <c r="P388" s="122">
        <f t="shared" si="163"/>
        <v>0.43557883301969963</v>
      </c>
      <c r="Q388" s="122">
        <f t="shared" si="163"/>
        <v>1.1156931265073622</v>
      </c>
      <c r="R388" s="122">
        <f t="shared" si="163"/>
        <v>1.8609992700058036</v>
      </c>
      <c r="S388" s="122">
        <f t="shared" si="163"/>
        <v>2.0542486622111382</v>
      </c>
      <c r="T388" s="122">
        <f t="shared" si="163"/>
        <v>1.3473721678109858</v>
      </c>
      <c r="U388" s="122">
        <f t="shared" si="163"/>
        <v>0.45782107046354265</v>
      </c>
      <c r="V388" s="122">
        <f t="shared" si="163"/>
        <v>9.9675132599085836E-2</v>
      </c>
      <c r="W388" s="122">
        <f t="shared" si="163"/>
        <v>2.4030747266250798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0.38303328981722984</v>
      </c>
      <c r="D389" s="98">
        <v>7.8579743430629512E-2</v>
      </c>
      <c r="E389" s="98">
        <v>0.27415394446139546</v>
      </c>
      <c r="F389" s="98">
        <v>0.49189772149572386</v>
      </c>
      <c r="G389" s="98">
        <v>1.1001074581166146</v>
      </c>
      <c r="H389" s="98">
        <v>1.686768735863619</v>
      </c>
      <c r="I389" s="98">
        <v>1.2394812473277383</v>
      </c>
      <c r="J389" s="98">
        <v>0.18983032608697392</v>
      </c>
      <c r="K389" s="98">
        <v>1.226221540488214</v>
      </c>
      <c r="L389" s="98">
        <v>2.2849648133842488</v>
      </c>
      <c r="M389" s="98">
        <v>3.3257822555996972</v>
      </c>
      <c r="N389" s="98">
        <v>7.3293999314242457</v>
      </c>
      <c r="O389" s="98">
        <v>1.6242138423408887</v>
      </c>
      <c r="P389" s="98">
        <v>0.43557883301969963</v>
      </c>
      <c r="Q389" s="98">
        <v>1.1156931265073622</v>
      </c>
      <c r="R389" s="98">
        <v>1.8609992700058036</v>
      </c>
      <c r="S389" s="98">
        <v>2.0542486622111382</v>
      </c>
      <c r="T389" s="98">
        <v>1.3473721678109858</v>
      </c>
      <c r="U389" s="98">
        <v>0.45782107046354265</v>
      </c>
      <c r="V389" s="98">
        <v>9.9675132599085836E-2</v>
      </c>
      <c r="W389" s="98">
        <v>2.4030747266250798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1.1732414935835205</v>
      </c>
      <c r="D390" s="122">
        <v>0.4075827430946502</v>
      </c>
      <c r="E390" s="122">
        <v>0.55209138413323078</v>
      </c>
      <c r="F390" s="122">
        <v>2.252451892060261</v>
      </c>
      <c r="G390" s="122">
        <v>2.0015797909762689</v>
      </c>
      <c r="H390" s="122">
        <v>2.4904588969201704</v>
      </c>
      <c r="I390" s="122">
        <v>3.0901041801601821</v>
      </c>
      <c r="J390" s="122">
        <v>2.2772050125490315</v>
      </c>
      <c r="K390" s="122">
        <v>3.1376153731744854</v>
      </c>
      <c r="L390" s="122">
        <v>3.9316723765515342</v>
      </c>
      <c r="M390" s="122">
        <v>5.7843114691257451</v>
      </c>
      <c r="N390" s="122">
        <v>4.5739241344215618</v>
      </c>
      <c r="O390" s="122">
        <v>3.7408678981759795</v>
      </c>
      <c r="P390" s="122">
        <v>1.2776320289762002</v>
      </c>
      <c r="Q390" s="122">
        <v>2.1627337430149436</v>
      </c>
      <c r="R390" s="122">
        <v>2.4372655100399276</v>
      </c>
      <c r="S390" s="122">
        <v>1.8417601636665553</v>
      </c>
      <c r="T390" s="122">
        <v>2.0119895763543583</v>
      </c>
      <c r="U390" s="122">
        <v>0.61821232517425917</v>
      </c>
      <c r="V390" s="122">
        <v>0.10976841710011376</v>
      </c>
      <c r="W390" s="122">
        <v>3.4570866540232728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3.5657566146195371E-4</v>
      </c>
      <c r="D391" s="98">
        <v>9.1064627648446475E-5</v>
      </c>
      <c r="E391" s="98">
        <v>1.7116209571537013E-4</v>
      </c>
      <c r="F391" s="98">
        <v>9.209499922621892E-4</v>
      </c>
      <c r="G391" s="98">
        <v>1.1189828622984804E-3</v>
      </c>
      <c r="H391" s="98">
        <v>1.6560712799492344E-3</v>
      </c>
      <c r="I391" s="98">
        <v>2.5496134693919702E-3</v>
      </c>
      <c r="J391" s="98">
        <v>7.3576241384400616E-3</v>
      </c>
      <c r="K391" s="98">
        <v>6.4389972690719628E-3</v>
      </c>
      <c r="L391" s="98">
        <v>9.5992803930349552E-3</v>
      </c>
      <c r="M391" s="98">
        <v>1.277788243934954E-2</v>
      </c>
      <c r="N391" s="98">
        <v>1.6019844242945034E-2</v>
      </c>
      <c r="O391" s="98">
        <v>2.0498956071805911E-2</v>
      </c>
      <c r="P391" s="98">
        <v>6.4901181967273241E-3</v>
      </c>
      <c r="Q391" s="98">
        <v>2.2796794055897036E-2</v>
      </c>
      <c r="R391" s="98">
        <v>4.1563773247615975E-2</v>
      </c>
      <c r="S391" s="98">
        <v>3.9424418036108029E-2</v>
      </c>
      <c r="T391" s="98">
        <v>3.1689773105589923E-2</v>
      </c>
      <c r="U391" s="98">
        <v>1.7478826278482223E-2</v>
      </c>
      <c r="V391" s="98">
        <v>5.8078377326104278E-3</v>
      </c>
      <c r="W391" s="98">
        <v>7.5128323270240549E-2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1.0203987652377197E-4</v>
      </c>
      <c r="J392" s="98">
        <v>9.5560043991950951E-5</v>
      </c>
      <c r="K392" s="98">
        <v>9.903458092100546E-5</v>
      </c>
      <c r="L392" s="98">
        <v>1.9798703849314341E-4</v>
      </c>
      <c r="M392" s="98">
        <v>8.5716511603665062E-5</v>
      </c>
      <c r="N392" s="98">
        <v>3.9315109075624942E-4</v>
      </c>
      <c r="O392" s="98">
        <v>3.2709609605257445E-4</v>
      </c>
      <c r="P392" s="98">
        <v>0</v>
      </c>
      <c r="Q392" s="98">
        <v>4.6142790674511198E-4</v>
      </c>
      <c r="R392" s="98">
        <v>8.6148828352775584E-4</v>
      </c>
      <c r="S392" s="98">
        <v>9.2774918059633472E-4</v>
      </c>
      <c r="T392" s="98">
        <v>4.8903684357361351E-4</v>
      </c>
      <c r="U392" s="98">
        <v>6.811763455987841E-4</v>
      </c>
      <c r="V392" s="98">
        <v>1.1390566560816432E-4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2.1495574064699856E-5</v>
      </c>
      <c r="J393" s="101">
        <v>1.9058249595507002E-5</v>
      </c>
      <c r="K393" s="101">
        <v>1.9693274030401285E-5</v>
      </c>
      <c r="L393" s="101">
        <v>3.997870615599507E-5</v>
      </c>
      <c r="M393" s="101">
        <v>1.6287353004327116E-5</v>
      </c>
      <c r="N393" s="101">
        <v>6.5335815230634352E-5</v>
      </c>
      <c r="O393" s="101">
        <v>6.0457359416326095E-5</v>
      </c>
      <c r="P393" s="101">
        <v>0</v>
      </c>
      <c r="Q393" s="101">
        <v>7.5552573301145541E-5</v>
      </c>
      <c r="R393" s="101">
        <v>1.7136695538222765E-4</v>
      </c>
      <c r="S393" s="101">
        <v>1.9389165269507517E-4</v>
      </c>
      <c r="T393" s="101">
        <v>9.5366872721392801E-5</v>
      </c>
      <c r="U393" s="101">
        <v>1.335480206946226E-4</v>
      </c>
      <c r="V393" s="101">
        <v>2.1933234506464243E-5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8.0544302459072118E-5</v>
      </c>
      <c r="J394" s="104">
        <v>7.6501794396443949E-5</v>
      </c>
      <c r="K394" s="104">
        <v>7.9341306890604182E-5</v>
      </c>
      <c r="L394" s="104">
        <v>1.5800833233714834E-4</v>
      </c>
      <c r="M394" s="104">
        <v>6.9429158599337943E-5</v>
      </c>
      <c r="N394" s="104">
        <v>3.2781527552561509E-4</v>
      </c>
      <c r="O394" s="104">
        <v>2.6663873663624834E-4</v>
      </c>
      <c r="P394" s="104">
        <v>0</v>
      </c>
      <c r="Q394" s="104">
        <v>3.8587533344396644E-4</v>
      </c>
      <c r="R394" s="104">
        <v>6.9012132814552814E-4</v>
      </c>
      <c r="S394" s="104">
        <v>7.3385752790125958E-4</v>
      </c>
      <c r="T394" s="104">
        <v>3.9366997085222069E-4</v>
      </c>
      <c r="U394" s="104">
        <v>5.476283249041615E-4</v>
      </c>
      <c r="V394" s="104">
        <v>9.197243110170008E-5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1.1317708064340569E-2</v>
      </c>
      <c r="D395" s="101">
        <v>4.501805481667797E-3</v>
      </c>
      <c r="E395" s="101">
        <v>5.998766373036625E-3</v>
      </c>
      <c r="F395" s="101">
        <v>1.5986525014626354E-2</v>
      </c>
      <c r="G395" s="101">
        <v>1.1768530423596605E-2</v>
      </c>
      <c r="H395" s="101">
        <v>1.0470021414801347E-2</v>
      </c>
      <c r="I395" s="101">
        <v>5.8319537324557939E-3</v>
      </c>
      <c r="J395" s="101">
        <v>6.0299785274510733E-3</v>
      </c>
      <c r="K395" s="101">
        <v>1.1166136149299722E-2</v>
      </c>
      <c r="L395" s="101">
        <v>1.4570690171921181E-2</v>
      </c>
      <c r="M395" s="101">
        <v>1.794870997738748E-2</v>
      </c>
      <c r="N395" s="101">
        <v>1.2767298939510492E-2</v>
      </c>
      <c r="O395" s="101">
        <v>2.5234860997979853E-2</v>
      </c>
      <c r="P395" s="101">
        <v>8.4547009731592224E-3</v>
      </c>
      <c r="Q395" s="101">
        <v>8.2410632263504591E-3</v>
      </c>
      <c r="R395" s="101">
        <v>7.6109554970525527E-3</v>
      </c>
      <c r="S395" s="101">
        <v>8.8206659083501279E-3</v>
      </c>
      <c r="T395" s="101">
        <v>1.1544543940414731E-2</v>
      </c>
      <c r="U395" s="101">
        <v>5.0755528132467647E-3</v>
      </c>
      <c r="V395" s="101">
        <v>1.0200767056187652E-3</v>
      </c>
      <c r="W395" s="101">
        <v>1.7068589849682642E-2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1.7546994943057467E-4</v>
      </c>
      <c r="D396" s="104">
        <v>9.18746471869029E-5</v>
      </c>
      <c r="E396" s="104">
        <v>9.2294218919132477E-5</v>
      </c>
      <c r="F396" s="104">
        <v>9.4034697779971514E-5</v>
      </c>
      <c r="G396" s="104">
        <v>9.2654247824208879E-5</v>
      </c>
      <c r="H396" s="104">
        <v>1.9035684659360054E-4</v>
      </c>
      <c r="I396" s="104">
        <v>1.8226672646917216E-4</v>
      </c>
      <c r="J396" s="104">
        <v>2.9669042589206343E-4</v>
      </c>
      <c r="K396" s="104">
        <v>2.1079717851072853E-4</v>
      </c>
      <c r="L396" s="104">
        <v>1.9966149017482939E-4</v>
      </c>
      <c r="M396" s="104">
        <v>8.3471072064214731E-5</v>
      </c>
      <c r="N396" s="104">
        <v>2.2399439981343671E-4</v>
      </c>
      <c r="O396" s="104">
        <v>9.0569459236542957E-4</v>
      </c>
      <c r="P396" s="104">
        <v>1.112726792767794E-4</v>
      </c>
      <c r="Q396" s="104">
        <v>2.1136922643809011E-4</v>
      </c>
      <c r="R396" s="104">
        <v>1.0428581558295155E-4</v>
      </c>
      <c r="S396" s="104">
        <v>2.1779343122411564E-4</v>
      </c>
      <c r="T396" s="104">
        <v>3.2653848687007347E-4</v>
      </c>
      <c r="U396" s="104">
        <v>1.1022775859362613E-4</v>
      </c>
      <c r="V396" s="104">
        <v>0</v>
      </c>
      <c r="W396" s="104">
        <v>2.3361632828322631E-4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3.4356070624116941E-5</v>
      </c>
      <c r="D397" s="98">
        <v>1.85033342462747E-5</v>
      </c>
      <c r="E397" s="98">
        <v>1.8055511799214943E-5</v>
      </c>
      <c r="F397" s="98">
        <v>1.875656951449586E-5</v>
      </c>
      <c r="G397" s="98">
        <v>2.101720549866566E-5</v>
      </c>
      <c r="H397" s="98">
        <v>3.8777883951706332E-5</v>
      </c>
      <c r="I397" s="98">
        <v>3.7179863460546611E-5</v>
      </c>
      <c r="J397" s="98">
        <v>5.9495824334228338E-5</v>
      </c>
      <c r="K397" s="98">
        <v>4.2428040453480702E-5</v>
      </c>
      <c r="L397" s="98">
        <v>3.9963500094144816E-5</v>
      </c>
      <c r="M397" s="98">
        <v>1.3004549089605033E-5</v>
      </c>
      <c r="N397" s="98">
        <v>2.2398770069316661E-6</v>
      </c>
      <c r="O397" s="98">
        <v>1.6820342164799686E-4</v>
      </c>
      <c r="P397" s="98">
        <v>2.0083969899204757E-5</v>
      </c>
      <c r="Q397" s="98">
        <v>3.5712754136222992E-5</v>
      </c>
      <c r="R397" s="98">
        <v>2.049144691333822E-5</v>
      </c>
      <c r="S397" s="98">
        <v>4.4059569701106873E-5</v>
      </c>
      <c r="T397" s="98">
        <v>6.4529527963631071E-5</v>
      </c>
      <c r="U397" s="98">
        <v>2.1026745305499901E-5</v>
      </c>
      <c r="V397" s="98">
        <v>0</v>
      </c>
      <c r="W397" s="98">
        <v>4.5154319977951621E-5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1.4111387880645773E-4</v>
      </c>
      <c r="D398" s="98">
        <v>7.3371312940628204E-5</v>
      </c>
      <c r="E398" s="98">
        <v>7.4238707119917541E-5</v>
      </c>
      <c r="F398" s="98">
        <v>7.5278128265475654E-5</v>
      </c>
      <c r="G398" s="98">
        <v>7.1637042325543222E-5</v>
      </c>
      <c r="H398" s="98">
        <v>1.5157896264189421E-4</v>
      </c>
      <c r="I398" s="98">
        <v>1.4508686300862555E-4</v>
      </c>
      <c r="J398" s="98">
        <v>2.3719460155783507E-4</v>
      </c>
      <c r="K398" s="98">
        <v>1.6836913805724782E-4</v>
      </c>
      <c r="L398" s="98">
        <v>1.5969799008068458E-4</v>
      </c>
      <c r="M398" s="98">
        <v>7.0466522974609703E-5</v>
      </c>
      <c r="N398" s="98">
        <v>2.2175452280650504E-4</v>
      </c>
      <c r="O398" s="98">
        <v>7.3749117071743276E-4</v>
      </c>
      <c r="P398" s="98">
        <v>9.1188709377574634E-5</v>
      </c>
      <c r="Q398" s="98">
        <v>1.756564723018671E-4</v>
      </c>
      <c r="R398" s="98">
        <v>8.3794368669613329E-5</v>
      </c>
      <c r="S398" s="98">
        <v>1.7373386152300877E-4</v>
      </c>
      <c r="T398" s="98">
        <v>2.6200895890644241E-4</v>
      </c>
      <c r="U398" s="98">
        <v>8.920101328812623E-5</v>
      </c>
      <c r="V398" s="98">
        <v>0</v>
      </c>
      <c r="W398" s="98">
        <v>1.8846200830527468E-4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0.3640472313207993</v>
      </c>
      <c r="D399" s="101">
        <v>0.17328940714787994</v>
      </c>
      <c r="E399" s="101">
        <v>0.17364265890359004</v>
      </c>
      <c r="F399" s="101">
        <v>1.0370032295454625</v>
      </c>
      <c r="G399" s="101">
        <v>0.73667051033171937</v>
      </c>
      <c r="H399" s="101">
        <v>0.82866392574510495</v>
      </c>
      <c r="I399" s="101">
        <v>0.1034454231789467</v>
      </c>
      <c r="J399" s="101">
        <v>0.18946412736014787</v>
      </c>
      <c r="K399" s="101">
        <v>1.0402684027442679</v>
      </c>
      <c r="L399" s="101">
        <v>1.1390516011635965</v>
      </c>
      <c r="M399" s="101">
        <v>2.123820385329998</v>
      </c>
      <c r="N399" s="101">
        <v>1.5877946356936776</v>
      </c>
      <c r="O399" s="101">
        <v>1.2841735570260404</v>
      </c>
      <c r="P399" s="101">
        <v>0.3332804747999546</v>
      </c>
      <c r="Q399" s="101">
        <v>0.19341802204826888</v>
      </c>
      <c r="R399" s="101">
        <v>0.45379911843579213</v>
      </c>
      <c r="S399" s="101">
        <v>0.39942105016781276</v>
      </c>
      <c r="T399" s="101">
        <v>0.2279970148601782</v>
      </c>
      <c r="U399" s="101">
        <v>0.16305029465444409</v>
      </c>
      <c r="V399" s="101">
        <v>2.4340813258805154E-2</v>
      </c>
      <c r="W399" s="101">
        <v>1.2946216709074014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0.79734450858748807</v>
      </c>
      <c r="D400" s="104">
        <v>0.22960859119026711</v>
      </c>
      <c r="E400" s="104">
        <v>0.37218650254196961</v>
      </c>
      <c r="F400" s="104">
        <v>1.1984471528101299</v>
      </c>
      <c r="G400" s="104">
        <v>1.2519291131108301</v>
      </c>
      <c r="H400" s="104">
        <v>1.6494785216337213</v>
      </c>
      <c r="I400" s="104">
        <v>2.9779928831763947</v>
      </c>
      <c r="J400" s="104">
        <v>2.0739610320531083</v>
      </c>
      <c r="K400" s="104">
        <v>2.0794320052524138</v>
      </c>
      <c r="L400" s="104">
        <v>2.7680531562943136</v>
      </c>
      <c r="M400" s="104">
        <v>3.6295953037953423</v>
      </c>
      <c r="N400" s="104">
        <v>2.9567252100548589</v>
      </c>
      <c r="O400" s="104">
        <v>2.4097277333917351</v>
      </c>
      <c r="P400" s="104">
        <v>0.92929546232708216</v>
      </c>
      <c r="Q400" s="104">
        <v>1.9376050665512441</v>
      </c>
      <c r="R400" s="104">
        <v>1.9333258887603562</v>
      </c>
      <c r="S400" s="104">
        <v>1.3929484869424638</v>
      </c>
      <c r="T400" s="104">
        <v>1.7399426691177318</v>
      </c>
      <c r="U400" s="104">
        <v>0.43181624732389368</v>
      </c>
      <c r="V400" s="104">
        <v>7.8485783737471254E-2</v>
      </c>
      <c r="W400" s="104">
        <v>2.0700344536676649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0.15620980137690985</v>
      </c>
      <c r="D401" s="98">
        <v>4.6131843475031291E-2</v>
      </c>
      <c r="E401" s="98">
        <v>7.2329266670011563E-2</v>
      </c>
      <c r="F401" s="98">
        <v>0.23810160644225606</v>
      </c>
      <c r="G401" s="98">
        <v>0.28215089570429946</v>
      </c>
      <c r="H401" s="98">
        <v>0.33485425559836812</v>
      </c>
      <c r="I401" s="98">
        <v>0.61230094490011799</v>
      </c>
      <c r="J401" s="98">
        <v>0.41890190489492557</v>
      </c>
      <c r="K401" s="98">
        <v>0.42374873326102674</v>
      </c>
      <c r="L401" s="98">
        <v>0.56823759688714959</v>
      </c>
      <c r="M401" s="98">
        <v>0.72880161955460865</v>
      </c>
      <c r="N401" s="98">
        <v>0.49470608590994342</v>
      </c>
      <c r="O401" s="98">
        <v>0.4400836763351878</v>
      </c>
      <c r="P401" s="98">
        <v>0.16653730076685561</v>
      </c>
      <c r="Q401" s="98">
        <v>0.33185725851824754</v>
      </c>
      <c r="R401" s="98">
        <v>0.38749472750534081</v>
      </c>
      <c r="S401" s="98">
        <v>0.2876405383887336</v>
      </c>
      <c r="T401" s="98">
        <v>0.34986024237968866</v>
      </c>
      <c r="U401" s="98">
        <v>8.3759478084132283E-2</v>
      </c>
      <c r="V401" s="98">
        <v>1.5002157397180688E-2</v>
      </c>
      <c r="W401" s="98">
        <v>0.40718276836465617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0.64113470721057819</v>
      </c>
      <c r="D402" s="98">
        <v>0.18347674771523581</v>
      </c>
      <c r="E402" s="98">
        <v>0.29985723587195806</v>
      </c>
      <c r="F402" s="98">
        <v>0.96034554636787384</v>
      </c>
      <c r="G402" s="98">
        <v>0.9697782174065307</v>
      </c>
      <c r="H402" s="98">
        <v>1.3146242660353531</v>
      </c>
      <c r="I402" s="98">
        <v>2.3656919382762767</v>
      </c>
      <c r="J402" s="98">
        <v>1.6550591271581829</v>
      </c>
      <c r="K402" s="98">
        <v>1.655683271991387</v>
      </c>
      <c r="L402" s="98">
        <v>2.1998155594071642</v>
      </c>
      <c r="M402" s="98">
        <v>2.9007936842407336</v>
      </c>
      <c r="N402" s="98">
        <v>2.4620191241449154</v>
      </c>
      <c r="O402" s="98">
        <v>1.9696440570565472</v>
      </c>
      <c r="P402" s="98">
        <v>0.76275816156022658</v>
      </c>
      <c r="Q402" s="98">
        <v>1.6057478080329965</v>
      </c>
      <c r="R402" s="98">
        <v>1.5458311612550153</v>
      </c>
      <c r="S402" s="98">
        <v>1.1053079485537303</v>
      </c>
      <c r="T402" s="98">
        <v>1.3900824267380432</v>
      </c>
      <c r="U402" s="98">
        <v>0.34805676923976142</v>
      </c>
      <c r="V402" s="98">
        <v>6.3483626340290561E-2</v>
      </c>
      <c r="W402" s="98">
        <v>1.6628516853030086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0.53798211749262881</v>
      </c>
      <c r="D403" s="122">
        <v>0.20599889258702306</v>
      </c>
      <c r="E403" s="122">
        <v>0.27128585145499318</v>
      </c>
      <c r="F403" s="122">
        <v>1.1523740674910623</v>
      </c>
      <c r="G403" s="122">
        <v>1.0374406595960433</v>
      </c>
      <c r="H403" s="122">
        <v>1.2881097934320367</v>
      </c>
      <c r="I403" s="122">
        <v>1.5497231010338239</v>
      </c>
      <c r="J403" s="122">
        <v>1.0591738373678117</v>
      </c>
      <c r="K403" s="122">
        <v>1.4257192038281841</v>
      </c>
      <c r="L403" s="122">
        <v>1.7608479634378131</v>
      </c>
      <c r="M403" s="122">
        <v>2.4521688289088694</v>
      </c>
      <c r="N403" s="122">
        <v>2.0098648918789475</v>
      </c>
      <c r="O403" s="122">
        <v>1.792885482745787</v>
      </c>
      <c r="P403" s="122">
        <v>0.60860675183015234</v>
      </c>
      <c r="Q403" s="122">
        <v>1.0035427350789077</v>
      </c>
      <c r="R403" s="122">
        <v>1.135727004799022</v>
      </c>
      <c r="S403" s="122">
        <v>0.85020463915635036</v>
      </c>
      <c r="T403" s="122">
        <v>0.991970059403944</v>
      </c>
      <c r="U403" s="122">
        <v>0.3159291257970408</v>
      </c>
      <c r="V403" s="122">
        <v>6.3552198704046436E-2</v>
      </c>
      <c r="W403" s="122">
        <v>1.8304527774020376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1.1966188217936968E-2</v>
      </c>
      <c r="D404" s="98">
        <v>4.8402379742209607E-3</v>
      </c>
      <c r="E404" s="98">
        <v>7.1252355252931845E-3</v>
      </c>
      <c r="F404" s="98">
        <v>3.7571248396044123E-2</v>
      </c>
      <c r="G404" s="98">
        <v>5.5301541329575418E-2</v>
      </c>
      <c r="H404" s="98">
        <v>9.2425796410731925E-2</v>
      </c>
      <c r="I404" s="98">
        <v>0.11814193589127187</v>
      </c>
      <c r="J404" s="98">
        <v>0.1354306989325329</v>
      </c>
      <c r="K404" s="98">
        <v>0.12706668967083726</v>
      </c>
      <c r="L404" s="98">
        <v>0.19359678206968153</v>
      </c>
      <c r="M404" s="98">
        <v>0.23821919003346659</v>
      </c>
      <c r="N404" s="98">
        <v>0.36711454103315538</v>
      </c>
      <c r="O404" s="98">
        <v>0.40666295331777697</v>
      </c>
      <c r="P404" s="98">
        <v>0.10580206526212896</v>
      </c>
      <c r="Q404" s="98">
        <v>9.2556279443851322E-2</v>
      </c>
      <c r="R404" s="98">
        <v>9.5162958966256511E-2</v>
      </c>
      <c r="S404" s="98">
        <v>0.10047729261242856</v>
      </c>
      <c r="T404" s="98">
        <v>0.13583527583492139</v>
      </c>
      <c r="U404" s="98">
        <v>9.079483015072097E-2</v>
      </c>
      <c r="V404" s="98">
        <v>3.5634327472264714E-2</v>
      </c>
      <c r="W404" s="98">
        <v>0.48375027435584855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1.7427656408696146E-2</v>
      </c>
      <c r="D405" s="98">
        <v>4.5264702049492194E-3</v>
      </c>
      <c r="E405" s="98">
        <v>7.7144727617400486E-3</v>
      </c>
      <c r="F405" s="98">
        <v>3.7495292842090903E-2</v>
      </c>
      <c r="G405" s="98">
        <v>3.8787959740100408E-2</v>
      </c>
      <c r="H405" s="98">
        <v>5.2969860664469855E-2</v>
      </c>
      <c r="I405" s="98">
        <v>7.3745884926998656E-2</v>
      </c>
      <c r="J405" s="98">
        <v>4.441363628966679E-2</v>
      </c>
      <c r="K405" s="98">
        <v>4.4730993085986229E-2</v>
      </c>
      <c r="L405" s="98">
        <v>6.9943479691575022E-2</v>
      </c>
      <c r="M405" s="98">
        <v>0.12407957343904803</v>
      </c>
      <c r="N405" s="98">
        <v>4.034219378152866E-2</v>
      </c>
      <c r="O405" s="98">
        <v>0.23128208662632938</v>
      </c>
      <c r="P405" s="98">
        <v>8.4224682694407568E-2</v>
      </c>
      <c r="Q405" s="98">
        <v>0.1274293701749559</v>
      </c>
      <c r="R405" s="98">
        <v>0.10607658066300121</v>
      </c>
      <c r="S405" s="98">
        <v>0.11959159830543253</v>
      </c>
      <c r="T405" s="98">
        <v>0.25113817375080133</v>
      </c>
      <c r="U405" s="98">
        <v>6.819097859232269E-2</v>
      </c>
      <c r="V405" s="98">
        <v>8.7096891163684874E-3</v>
      </c>
      <c r="W405" s="98">
        <v>0.32891727632690959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0.50858827286599573</v>
      </c>
      <c r="D406" s="33">
        <v>0.19663218440785288</v>
      </c>
      <c r="E406" s="33">
        <v>0.25644614316795994</v>
      </c>
      <c r="F406" s="33">
        <v>1.0773075262529272</v>
      </c>
      <c r="G406" s="33">
        <v>0.94335115852636742</v>
      </c>
      <c r="H406" s="33">
        <v>1.1427141363568349</v>
      </c>
      <c r="I406" s="33">
        <v>1.3578352802155533</v>
      </c>
      <c r="J406" s="33">
        <v>0.87932950214561201</v>
      </c>
      <c r="K406" s="33">
        <v>1.2539215210713606</v>
      </c>
      <c r="L406" s="33">
        <v>1.4973077016765566</v>
      </c>
      <c r="M406" s="33">
        <v>2.0898700654363549</v>
      </c>
      <c r="N406" s="33">
        <v>1.6024081570642634</v>
      </c>
      <c r="O406" s="33">
        <v>1.1549404428016807</v>
      </c>
      <c r="P406" s="33">
        <v>0.41858000387361588</v>
      </c>
      <c r="Q406" s="33">
        <v>0.7835570854601005</v>
      </c>
      <c r="R406" s="33">
        <v>0.93448746516976433</v>
      </c>
      <c r="S406" s="33">
        <v>0.63013574823848928</v>
      </c>
      <c r="T406" s="33">
        <v>0.60499660981822123</v>
      </c>
      <c r="U406" s="33">
        <v>0.15694331705399717</v>
      </c>
      <c r="V406" s="33">
        <v>1.9208182115413239E-2</v>
      </c>
      <c r="W406" s="33">
        <v>1.0177852267192795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0.59101676246253509</v>
      </c>
      <c r="D408" s="119">
        <f t="shared" si="164"/>
        <v>0.58660322893409433</v>
      </c>
      <c r="E408" s="119">
        <f t="shared" si="164"/>
        <v>0.61590369837646708</v>
      </c>
      <c r="F408" s="119">
        <f t="shared" si="164"/>
        <v>0.60373543468675694</v>
      </c>
      <c r="G408" s="119">
        <f t="shared" si="164"/>
        <v>0.63493476647721814</v>
      </c>
      <c r="H408" s="119">
        <f t="shared" si="164"/>
        <v>0.65629440704982112</v>
      </c>
      <c r="I408" s="119">
        <f t="shared" si="164"/>
        <v>0.65035735931371219</v>
      </c>
      <c r="J408" s="119">
        <f t="shared" si="164"/>
        <v>0.64567098177119442</v>
      </c>
      <c r="K408" s="119">
        <f t="shared" si="164"/>
        <v>0.6825041763766212</v>
      </c>
      <c r="L408" s="119">
        <f t="shared" si="164"/>
        <v>0.71105008175224438</v>
      </c>
      <c r="M408" s="119">
        <f t="shared" si="164"/>
        <v>0.70673212581846767</v>
      </c>
      <c r="N408" s="119">
        <f t="shared" si="164"/>
        <v>0.7853613168211071</v>
      </c>
      <c r="O408" s="119">
        <f t="shared" si="164"/>
        <v>0.71373690303430271</v>
      </c>
      <c r="P408" s="119">
        <f t="shared" si="164"/>
        <v>0.71968941862143321</v>
      </c>
      <c r="Q408" s="119">
        <f t="shared" si="164"/>
        <v>0.75317812157103436</v>
      </c>
      <c r="R408" s="119">
        <f t="shared" ref="R408:V408" si="165">IF(R384=0,"",R384/R360)</f>
        <v>0.80554192127326829</v>
      </c>
      <c r="S408" s="119">
        <f t="shared" si="165"/>
        <v>0.85704172536518508</v>
      </c>
      <c r="T408" s="119">
        <f t="shared" si="165"/>
        <v>0.81990689148061202</v>
      </c>
      <c r="U408" s="119">
        <f t="shared" si="165"/>
        <v>0.83467747253830094</v>
      </c>
      <c r="V408" s="119">
        <f t="shared" si="165"/>
        <v>0.85862860290024579</v>
      </c>
      <c r="W408" s="119">
        <f t="shared" ref="W408" si="166">IF(W384=0,"",W384/W360)</f>
        <v>0.84762058549011909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0.52468307555578231</v>
      </c>
      <c r="D409" s="124">
        <f t="shared" si="167"/>
        <v>0.53507164560008558</v>
      </c>
      <c r="E409" s="124">
        <f t="shared" si="167"/>
        <v>0.54535265379244535</v>
      </c>
      <c r="F409" s="124">
        <f t="shared" si="167"/>
        <v>0.5559993269123763</v>
      </c>
      <c r="G409" s="124">
        <f t="shared" si="167"/>
        <v>0.56654445254542363</v>
      </c>
      <c r="H409" s="124">
        <f t="shared" si="167"/>
        <v>0.57712847422618274</v>
      </c>
      <c r="I409" s="124">
        <f t="shared" si="167"/>
        <v>0.58768126162544998</v>
      </c>
      <c r="J409" s="124">
        <f t="shared" si="167"/>
        <v>0.59839401161080663</v>
      </c>
      <c r="K409" s="124">
        <f t="shared" si="167"/>
        <v>0.60917106048761849</v>
      </c>
      <c r="L409" s="124">
        <f t="shared" si="167"/>
        <v>0.61966037517245265</v>
      </c>
      <c r="M409" s="124">
        <f t="shared" si="167"/>
        <v>0.62942359656780045</v>
      </c>
      <c r="N409" s="124">
        <f t="shared" si="167"/>
        <v>0.63772180399532052</v>
      </c>
      <c r="O409" s="124">
        <f t="shared" si="167"/>
        <v>0.64493002797545562</v>
      </c>
      <c r="P409" s="124">
        <f t="shared" si="167"/>
        <v>0.6511488977940707</v>
      </c>
      <c r="Q409" s="124">
        <f t="shared" si="167"/>
        <v>0.65837973893878088</v>
      </c>
      <c r="R409" s="124">
        <f t="shared" ref="R409:V409" si="168">IF(R385=0,"",R385/R361)</f>
        <v>0.66918754994666751</v>
      </c>
      <c r="S409" s="124">
        <f t="shared" si="168"/>
        <v>0.68130436133525574</v>
      </c>
      <c r="T409" s="124">
        <f t="shared" si="168"/>
        <v>0.69347665802193215</v>
      </c>
      <c r="U409" s="124">
        <f t="shared" si="168"/>
        <v>0.70468808174503317</v>
      </c>
      <c r="V409" s="124">
        <f t="shared" si="168"/>
        <v>0.71408523144665204</v>
      </c>
      <c r="W409" s="124">
        <f t="shared" ref="W409" si="169">IF(W385=0,"",W385/W361)</f>
        <v>0.72164423138634881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0.52237805667414161</v>
      </c>
      <c r="D410" s="111">
        <f t="shared" si="170"/>
        <v>0.53270398827290233</v>
      </c>
      <c r="E410" s="111">
        <f t="shared" si="170"/>
        <v>0.54312808309505778</v>
      </c>
      <c r="F410" s="111">
        <f t="shared" si="170"/>
        <v>0.55364032046922607</v>
      </c>
      <c r="G410" s="111">
        <f t="shared" si="170"/>
        <v>0.56423073926862644</v>
      </c>
      <c r="H410" s="111">
        <f t="shared" si="170"/>
        <v>0.57488747158512699</v>
      </c>
      <c r="I410" s="111">
        <f t="shared" si="170"/>
        <v>0.58559491196131996</v>
      </c>
      <c r="J410" s="111">
        <f t="shared" si="170"/>
        <v>0.59631941263181054</v>
      </c>
      <c r="K410" s="111">
        <f t="shared" si="170"/>
        <v>0.60701646329624137</v>
      </c>
      <c r="L410" s="111">
        <f t="shared" si="170"/>
        <v>0.61764655843455407</v>
      </c>
      <c r="M410" s="111">
        <f t="shared" si="170"/>
        <v>0.62743645484869903</v>
      </c>
      <c r="N410" s="111">
        <f t="shared" si="170"/>
        <v>0.63597105784745256</v>
      </c>
      <c r="O410" s="111">
        <f t="shared" si="170"/>
        <v>0.64302580872199844</v>
      </c>
      <c r="P410" s="111">
        <f t="shared" si="170"/>
        <v>0.64920512373578498</v>
      </c>
      <c r="Q410" s="111">
        <f t="shared" si="170"/>
        <v>0.6565617339742108</v>
      </c>
      <c r="R410" s="111">
        <f t="shared" ref="R410:V410" si="171">IF(R386=0,"",R386/R362)</f>
        <v>0.66740882346859987</v>
      </c>
      <c r="S410" s="111">
        <f t="shared" si="171"/>
        <v>0.67956592875154365</v>
      </c>
      <c r="T410" s="111">
        <f t="shared" si="171"/>
        <v>0.69178200278949897</v>
      </c>
      <c r="U410" s="111">
        <f t="shared" si="171"/>
        <v>0.70303464914567038</v>
      </c>
      <c r="V410" s="111">
        <f t="shared" si="171"/>
        <v>0.71246691630219017</v>
      </c>
      <c r="W410" s="111">
        <f t="shared" ref="W410" si="172">IF(W386=0,"",W386/W362)</f>
        <v>0.72005386926656112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2.2074633167834747</v>
      </c>
      <c r="D412" s="124">
        <f t="shared" si="176"/>
        <v>2.2782585571961644</v>
      </c>
      <c r="E412" s="124">
        <f t="shared" si="176"/>
        <v>2.3498012978592508</v>
      </c>
      <c r="F412" s="124">
        <f t="shared" si="176"/>
        <v>2.4214208733708995</v>
      </c>
      <c r="G412" s="124">
        <f t="shared" si="176"/>
        <v>2.4937210120872746</v>
      </c>
      <c r="H412" s="124">
        <f t="shared" si="176"/>
        <v>2.5666239018542689</v>
      </c>
      <c r="I412" s="124">
        <f t="shared" si="176"/>
        <v>2.6402742232492735</v>
      </c>
      <c r="J412" s="124">
        <f t="shared" si="176"/>
        <v>2.7152737820292887</v>
      </c>
      <c r="K412" s="124">
        <f t="shared" si="176"/>
        <v>2.7921285893265022</v>
      </c>
      <c r="L412" s="124">
        <f t="shared" si="176"/>
        <v>2.8709637534303347</v>
      </c>
      <c r="M412" s="124">
        <f t="shared" si="176"/>
        <v>2.9651249284082075</v>
      </c>
      <c r="N412" s="124">
        <f t="shared" si="176"/>
        <v>3.0789796135787664</v>
      </c>
      <c r="O412" s="124">
        <f t="shared" si="176"/>
        <v>3.2149423713807894</v>
      </c>
      <c r="P412" s="124">
        <f t="shared" si="176"/>
        <v>3.362391054518592</v>
      </c>
      <c r="Q412" s="124">
        <f t="shared" si="176"/>
        <v>3.4891060326086354</v>
      </c>
      <c r="R412" s="124">
        <f t="shared" ref="R412:V412" si="177">IF(R388=0,"",R388/R364)</f>
        <v>3.568601715264216</v>
      </c>
      <c r="S412" s="124">
        <f t="shared" si="177"/>
        <v>3.6318763754675056</v>
      </c>
      <c r="T412" s="124">
        <f t="shared" si="177"/>
        <v>3.684744762753283</v>
      </c>
      <c r="U412" s="124">
        <f t="shared" si="177"/>
        <v>3.7328746468222866</v>
      </c>
      <c r="V412" s="124">
        <f t="shared" si="177"/>
        <v>3.7819483286818745</v>
      </c>
      <c r="W412" s="124">
        <f t="shared" ref="W412" si="178">IF(W388=0,"",W388/W364)</f>
        <v>3.8299921487112689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2.2074633167834747</v>
      </c>
      <c r="D413" s="111">
        <f t="shared" si="179"/>
        <v>2.2782585571961644</v>
      </c>
      <c r="E413" s="111">
        <f t="shared" si="179"/>
        <v>2.3498012978592508</v>
      </c>
      <c r="F413" s="111">
        <f t="shared" si="179"/>
        <v>2.4214208733708995</v>
      </c>
      <c r="G413" s="111">
        <f t="shared" si="179"/>
        <v>2.4937210120872746</v>
      </c>
      <c r="H413" s="111">
        <f t="shared" si="179"/>
        <v>2.5666239018542689</v>
      </c>
      <c r="I413" s="111">
        <f t="shared" si="179"/>
        <v>2.6402742232492735</v>
      </c>
      <c r="J413" s="111">
        <f t="shared" si="179"/>
        <v>2.7152737820292887</v>
      </c>
      <c r="K413" s="111">
        <f t="shared" si="179"/>
        <v>2.7921285893265022</v>
      </c>
      <c r="L413" s="111">
        <f t="shared" si="179"/>
        <v>2.8709637534303347</v>
      </c>
      <c r="M413" s="111">
        <f t="shared" si="179"/>
        <v>2.9651249284082075</v>
      </c>
      <c r="N413" s="111">
        <f t="shared" si="179"/>
        <v>3.0789796135787664</v>
      </c>
      <c r="O413" s="111">
        <f t="shared" si="179"/>
        <v>3.2149423713807894</v>
      </c>
      <c r="P413" s="111">
        <f t="shared" si="179"/>
        <v>3.362391054518592</v>
      </c>
      <c r="Q413" s="111">
        <f t="shared" si="179"/>
        <v>3.4891060326086354</v>
      </c>
      <c r="R413" s="111">
        <f t="shared" ref="R413:V413" si="180">IF(R389=0,"",R389/R365)</f>
        <v>3.568601715264216</v>
      </c>
      <c r="S413" s="111">
        <f t="shared" si="180"/>
        <v>3.6318763754675056</v>
      </c>
      <c r="T413" s="111">
        <f t="shared" si="180"/>
        <v>3.684744762753283</v>
      </c>
      <c r="U413" s="111">
        <f t="shared" si="180"/>
        <v>3.7328746468222866</v>
      </c>
      <c r="V413" s="111">
        <f t="shared" si="180"/>
        <v>3.7819483286818745</v>
      </c>
      <c r="W413" s="111">
        <f t="shared" ref="W413" si="181">IF(W389=0,"",W389/W365)</f>
        <v>3.8299921487112689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0.76992391303417729</v>
      </c>
      <c r="D414" s="124">
        <f t="shared" si="182"/>
        <v>0.73557686993187876</v>
      </c>
      <c r="E414" s="124">
        <f t="shared" si="182"/>
        <v>0.77118750688443571</v>
      </c>
      <c r="F414" s="124">
        <f t="shared" si="182"/>
        <v>0.73080176121333829</v>
      </c>
      <c r="G414" s="124">
        <f t="shared" si="182"/>
        <v>0.752951052749529</v>
      </c>
      <c r="H414" s="124">
        <f t="shared" si="182"/>
        <v>0.77067846512688787</v>
      </c>
      <c r="I414" s="124">
        <f t="shared" si="182"/>
        <v>0.87242307080111137</v>
      </c>
      <c r="J414" s="124">
        <f t="shared" si="182"/>
        <v>0.85584096354686712</v>
      </c>
      <c r="K414" s="124">
        <f t="shared" si="182"/>
        <v>0.77651328180509338</v>
      </c>
      <c r="L414" s="124">
        <f t="shared" si="182"/>
        <v>0.79073016371933103</v>
      </c>
      <c r="M414" s="124">
        <f t="shared" si="182"/>
        <v>0.77404394944806587</v>
      </c>
      <c r="N414" s="124">
        <f t="shared" si="182"/>
        <v>0.79418536587547672</v>
      </c>
      <c r="O414" s="124">
        <f t="shared" si="182"/>
        <v>0.80034659345713532</v>
      </c>
      <c r="P414" s="124">
        <f t="shared" si="182"/>
        <v>0.83668044726773017</v>
      </c>
      <c r="Q414" s="124">
        <f t="shared" si="182"/>
        <v>0.89778526242531287</v>
      </c>
      <c r="R414" s="124">
        <f t="shared" ref="R414:V414" si="183">IF(R390=0,"",R390/R366)</f>
        <v>0.86836892547952149</v>
      </c>
      <c r="S414" s="124">
        <f t="shared" si="183"/>
        <v>0.86576237700468228</v>
      </c>
      <c r="T414" s="124">
        <f t="shared" si="183"/>
        <v>0.89895086965221405</v>
      </c>
      <c r="U414" s="124">
        <f t="shared" si="183"/>
        <v>0.87066497795745856</v>
      </c>
      <c r="V414" s="124">
        <f t="shared" si="183"/>
        <v>0.88247667342823954</v>
      </c>
      <c r="W414" s="124">
        <f t="shared" ref="W414" si="184">IF(W390=0,"",W390/W366)</f>
        <v>0.86159742563802033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0.55487358530110409</v>
      </c>
      <c r="D415" s="111">
        <f t="shared" si="185"/>
        <v>0.56853500185757155</v>
      </c>
      <c r="E415" s="111">
        <f t="shared" si="185"/>
        <v>0.58232629034593142</v>
      </c>
      <c r="F415" s="111">
        <f t="shared" si="185"/>
        <v>0.59623419321507432</v>
      </c>
      <c r="G415" s="111">
        <f t="shared" si="185"/>
        <v>0.61024553169260354</v>
      </c>
      <c r="H415" s="111">
        <f t="shared" si="185"/>
        <v>0.62434460429579164</v>
      </c>
      <c r="I415" s="111">
        <f t="shared" si="185"/>
        <v>0.63851076468855117</v>
      </c>
      <c r="J415" s="111">
        <f t="shared" si="185"/>
        <v>0.65269949619605705</v>
      </c>
      <c r="K415" s="111">
        <f t="shared" si="185"/>
        <v>0.66685191078981276</v>
      </c>
      <c r="L415" s="111">
        <f t="shared" si="185"/>
        <v>0.68091574186698145</v>
      </c>
      <c r="M415" s="111">
        <f t="shared" si="185"/>
        <v>0.6938679730220233</v>
      </c>
      <c r="N415" s="111">
        <f t="shared" si="185"/>
        <v>0.70515942557474398</v>
      </c>
      <c r="O415" s="111">
        <f t="shared" si="185"/>
        <v>0.71449300380712766</v>
      </c>
      <c r="P415" s="111">
        <f t="shared" si="185"/>
        <v>0.72266836267228829</v>
      </c>
      <c r="Q415" s="111">
        <f t="shared" si="185"/>
        <v>0.73240130695431005</v>
      </c>
      <c r="R415" s="111">
        <f t="shared" ref="R415:V415" si="186">IF(R391=0,"",R391/R367)</f>
        <v>0.74675222595767765</v>
      </c>
      <c r="S415" s="111">
        <f t="shared" si="186"/>
        <v>0.76283632237093091</v>
      </c>
      <c r="T415" s="111">
        <f t="shared" si="186"/>
        <v>0.77899843564090276</v>
      </c>
      <c r="U415" s="111">
        <f t="shared" si="186"/>
        <v>0.79388591458301805</v>
      </c>
      <c r="V415" s="111">
        <f t="shared" si="186"/>
        <v>0.80636499498991987</v>
      </c>
      <c r="W415" s="111">
        <f t="shared" ref="W415" si="187">IF(W391=0,"",W391/W367)</f>
        <v>0.8164026873617185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>
        <f t="shared" si="188"/>
        <v>0.89344494333705105</v>
      </c>
      <c r="J416" s="111">
        <f t="shared" si="188"/>
        <v>0.9040607298714991</v>
      </c>
      <c r="K416" s="111">
        <f t="shared" si="188"/>
        <v>0.90963388478432328</v>
      </c>
      <c r="L416" s="111">
        <f t="shared" si="188"/>
        <v>0.91355521821030361</v>
      </c>
      <c r="M416" s="111">
        <f t="shared" si="188"/>
        <v>0.92265088509390436</v>
      </c>
      <c r="N416" s="111">
        <f t="shared" si="188"/>
        <v>0.93502937875241099</v>
      </c>
      <c r="O416" s="111">
        <f t="shared" si="188"/>
        <v>0.93122254964849371</v>
      </c>
      <c r="P416" s="111" t="str">
        <f t="shared" si="188"/>
        <v/>
      </c>
      <c r="Q416" s="111">
        <f t="shared" si="188"/>
        <v>0.94355229899984028</v>
      </c>
      <c r="R416" s="111">
        <f t="shared" ref="R416:V416" si="189">IF(R392=0,"",R392/R368)</f>
        <v>0.93680318720291123</v>
      </c>
      <c r="S416" s="111">
        <f t="shared" si="189"/>
        <v>0.93898930249802881</v>
      </c>
      <c r="T416" s="111">
        <f t="shared" si="189"/>
        <v>0.94757615766580772</v>
      </c>
      <c r="U416" s="111">
        <f t="shared" si="189"/>
        <v>0.95156429660479902</v>
      </c>
      <c r="V416" s="111">
        <f t="shared" si="189"/>
        <v>0.95580444360217887</v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>
        <f t="shared" si="191"/>
        <v>0.63851076468855117</v>
      </c>
      <c r="J417" s="112">
        <f t="shared" si="191"/>
        <v>0.65269949619605705</v>
      </c>
      <c r="K417" s="112">
        <f t="shared" si="191"/>
        <v>0.66685191078981276</v>
      </c>
      <c r="L417" s="112">
        <f t="shared" si="191"/>
        <v>0.68091574186698145</v>
      </c>
      <c r="M417" s="112">
        <f t="shared" si="191"/>
        <v>0.6938679730220233</v>
      </c>
      <c r="N417" s="112">
        <f t="shared" si="191"/>
        <v>0.70515942557474398</v>
      </c>
      <c r="O417" s="112">
        <f t="shared" si="191"/>
        <v>0.71449300380712766</v>
      </c>
      <c r="P417" s="112" t="str">
        <f t="shared" si="191"/>
        <v/>
      </c>
      <c r="Q417" s="112">
        <f t="shared" si="191"/>
        <v>0.73240130695431016</v>
      </c>
      <c r="R417" s="112">
        <f t="shared" ref="R417:V417" si="192">IF(R393=0,"",R393/R369)</f>
        <v>0.74675222595767765</v>
      </c>
      <c r="S417" s="112">
        <f t="shared" si="192"/>
        <v>0.76283632237093091</v>
      </c>
      <c r="T417" s="112">
        <f t="shared" si="192"/>
        <v>0.77899843564090276</v>
      </c>
      <c r="U417" s="112">
        <f t="shared" si="192"/>
        <v>0.79388591458301805</v>
      </c>
      <c r="V417" s="112">
        <f t="shared" si="192"/>
        <v>0.80636499498991987</v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 t="str">
        <f t="shared" si="194"/>
        <v/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0.53833539797966323</v>
      </c>
      <c r="D419" s="112">
        <f t="shared" si="197"/>
        <v>0.54014046083818612</v>
      </c>
      <c r="E419" s="112">
        <f t="shared" si="197"/>
        <v>0.54224434089569773</v>
      </c>
      <c r="F419" s="112">
        <f t="shared" si="197"/>
        <v>0.54438896875307141</v>
      </c>
      <c r="G419" s="112">
        <f t="shared" si="197"/>
        <v>0.54680878967457147</v>
      </c>
      <c r="H419" s="112">
        <f t="shared" si="197"/>
        <v>0.54947511054450759</v>
      </c>
      <c r="I419" s="112">
        <f t="shared" si="197"/>
        <v>0.55244569868284477</v>
      </c>
      <c r="J419" s="112">
        <f t="shared" si="197"/>
        <v>0.55595720640945145</v>
      </c>
      <c r="K419" s="112">
        <f t="shared" si="197"/>
        <v>0.56021085044317931</v>
      </c>
      <c r="L419" s="112">
        <f t="shared" si="197"/>
        <v>0.56526046450578848</v>
      </c>
      <c r="M419" s="112">
        <f t="shared" si="197"/>
        <v>0.57588098600704718</v>
      </c>
      <c r="N419" s="112">
        <f t="shared" si="197"/>
        <v>0.59358797679865838</v>
      </c>
      <c r="O419" s="112">
        <f t="shared" si="197"/>
        <v>0.61964658752192869</v>
      </c>
      <c r="P419" s="112">
        <f t="shared" si="197"/>
        <v>0.65139782682131275</v>
      </c>
      <c r="Q419" s="112">
        <f t="shared" si="197"/>
        <v>0.68022642672863454</v>
      </c>
      <c r="R419" s="112">
        <f t="shared" ref="R419:V419" si="198">IF(R395=0,"",R395/R371)</f>
        <v>0.69968220495095368</v>
      </c>
      <c r="S419" s="112">
        <f t="shared" si="198"/>
        <v>0.71843050032884603</v>
      </c>
      <c r="T419" s="112">
        <f t="shared" si="198"/>
        <v>0.73541008859560086</v>
      </c>
      <c r="U419" s="112">
        <f t="shared" si="198"/>
        <v>0.74955974548456661</v>
      </c>
      <c r="V419" s="112">
        <f t="shared" si="198"/>
        <v>0.75981824672906662</v>
      </c>
      <c r="W419" s="112">
        <f t="shared" ref="W419" si="199">IF(W395=0,"",W395/W371)</f>
        <v>0.76464372388783541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0.85623098007395104</v>
      </c>
      <c r="D420" s="113">
        <f t="shared" si="200"/>
        <v>0.85363276316283887</v>
      </c>
      <c r="E420" s="113">
        <f t="shared" si="200"/>
        <v>0.85825987608868348</v>
      </c>
      <c r="F420" s="113">
        <f t="shared" si="200"/>
        <v>0.85694497185819585</v>
      </c>
      <c r="G420" s="113">
        <f t="shared" si="200"/>
        <v>0.84175152337598613</v>
      </c>
      <c r="H420" s="113">
        <f t="shared" si="200"/>
        <v>0.85687829234320301</v>
      </c>
      <c r="I420" s="113">
        <f t="shared" si="200"/>
        <v>0.85818071638178384</v>
      </c>
      <c r="J420" s="113">
        <f t="shared" si="200"/>
        <v>0.86194669031547955</v>
      </c>
      <c r="K420" s="113">
        <f t="shared" si="200"/>
        <v>0.86355132314361116</v>
      </c>
      <c r="L420" s="113">
        <f t="shared" si="200"/>
        <v>0.86659664847586992</v>
      </c>
      <c r="M420" s="113">
        <f t="shared" si="200"/>
        <v>0.89707028259164989</v>
      </c>
      <c r="N420" s="113">
        <f t="shared" si="200"/>
        <v>0.99320005814267842</v>
      </c>
      <c r="O420" s="113">
        <f t="shared" si="200"/>
        <v>0.89766787568707451</v>
      </c>
      <c r="P420" s="113">
        <f t="shared" si="200"/>
        <v>0.91191551749908406</v>
      </c>
      <c r="Q420" s="113">
        <f t="shared" si="200"/>
        <v>0.92641705002149222</v>
      </c>
      <c r="R420" s="113">
        <f t="shared" ref="R420:V420" si="201">IF(R396=0,"",R396/R372)</f>
        <v>0.92222095481291244</v>
      </c>
      <c r="S420" s="113">
        <f t="shared" si="201"/>
        <v>0.92653850000149163</v>
      </c>
      <c r="T420" s="113">
        <f t="shared" si="201"/>
        <v>0.93361989892611896</v>
      </c>
      <c r="U420" s="113">
        <f t="shared" si="201"/>
        <v>0.94008363578464826</v>
      </c>
      <c r="V420" s="113" t="str">
        <f t="shared" si="201"/>
        <v/>
      </c>
      <c r="W420" s="113">
        <f t="shared" ref="W420" si="202">IF(W396=0,"",W396/W372)</f>
        <v>0.94384804900397312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0.53833539797966323</v>
      </c>
      <c r="D421" s="111">
        <f t="shared" si="203"/>
        <v>0.54014046083818612</v>
      </c>
      <c r="E421" s="111">
        <f t="shared" si="203"/>
        <v>0.54224434089569773</v>
      </c>
      <c r="F421" s="111">
        <f t="shared" si="203"/>
        <v>0.54438896875307141</v>
      </c>
      <c r="G421" s="111">
        <f t="shared" si="203"/>
        <v>0.54680878967457147</v>
      </c>
      <c r="H421" s="111">
        <f t="shared" si="203"/>
        <v>0.54947511054450759</v>
      </c>
      <c r="I421" s="111">
        <f t="shared" si="203"/>
        <v>0.55244569868284477</v>
      </c>
      <c r="J421" s="111">
        <f t="shared" si="203"/>
        <v>0.55595720640945145</v>
      </c>
      <c r="K421" s="111">
        <f t="shared" si="203"/>
        <v>0.56021085044317931</v>
      </c>
      <c r="L421" s="111">
        <f t="shared" si="203"/>
        <v>0.56526046450578848</v>
      </c>
      <c r="M421" s="111">
        <f t="shared" si="203"/>
        <v>0.57588098600704718</v>
      </c>
      <c r="N421" s="111">
        <f t="shared" si="203"/>
        <v>0.59358797679865838</v>
      </c>
      <c r="O421" s="111">
        <f t="shared" si="203"/>
        <v>0.61964658752192869</v>
      </c>
      <c r="P421" s="111">
        <f t="shared" si="203"/>
        <v>0.65139782682131286</v>
      </c>
      <c r="Q421" s="111">
        <f t="shared" si="203"/>
        <v>0.68022642672863465</v>
      </c>
      <c r="R421" s="111">
        <f t="shared" ref="R421:V421" si="204">IF(R397=0,"",R397/R373)</f>
        <v>0.69968220495095368</v>
      </c>
      <c r="S421" s="111">
        <f t="shared" si="204"/>
        <v>0.71843050032884603</v>
      </c>
      <c r="T421" s="111">
        <f t="shared" si="204"/>
        <v>0.73541008859560075</v>
      </c>
      <c r="U421" s="111">
        <f t="shared" si="204"/>
        <v>0.74955974548456661</v>
      </c>
      <c r="V421" s="111" t="str">
        <f t="shared" si="204"/>
        <v/>
      </c>
      <c r="W421" s="111">
        <f t="shared" ref="W421" si="205">IF(W397=0,"",W397/W373)</f>
        <v>0.76464372388783541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 t="str">
        <f t="shared" si="207"/>
        <v/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0.60436321701650553</v>
      </c>
      <c r="D423" s="112">
        <f t="shared" si="209"/>
        <v>0.60610190070916359</v>
      </c>
      <c r="E423" s="112">
        <f t="shared" si="209"/>
        <v>0.60797431376666522</v>
      </c>
      <c r="F423" s="112">
        <f t="shared" si="209"/>
        <v>0.60986471306188972</v>
      </c>
      <c r="G423" s="112">
        <f t="shared" si="209"/>
        <v>0.61187934117220477</v>
      </c>
      <c r="H423" s="112">
        <f t="shared" si="209"/>
        <v>0.61400628973311688</v>
      </c>
      <c r="I423" s="112">
        <f t="shared" si="209"/>
        <v>0.61627322898168213</v>
      </c>
      <c r="J423" s="112">
        <f t="shared" si="209"/>
        <v>0.61879091846064871</v>
      </c>
      <c r="K423" s="112">
        <f t="shared" si="209"/>
        <v>0.62165751330973107</v>
      </c>
      <c r="L423" s="112">
        <f t="shared" si="209"/>
        <v>0.62490736657654999</v>
      </c>
      <c r="M423" s="112">
        <f t="shared" si="209"/>
        <v>0.63079233992305017</v>
      </c>
      <c r="N423" s="112">
        <f t="shared" si="209"/>
        <v>0.64030186753103879</v>
      </c>
      <c r="O423" s="112">
        <f t="shared" si="209"/>
        <v>0.65470478331219994</v>
      </c>
      <c r="P423" s="112">
        <f t="shared" si="209"/>
        <v>0.67344112783628773</v>
      </c>
      <c r="Q423" s="112">
        <f t="shared" si="209"/>
        <v>0.69182598793737782</v>
      </c>
      <c r="R423" s="112">
        <f t="shared" ref="R423:V423" si="210">IF(R399=0,"",R399/R375)</f>
        <v>0.70500527926086576</v>
      </c>
      <c r="S423" s="112">
        <f t="shared" si="210"/>
        <v>0.71805464278636877</v>
      </c>
      <c r="T423" s="112">
        <f t="shared" si="210"/>
        <v>0.7307004576008822</v>
      </c>
      <c r="U423" s="112">
        <f t="shared" si="210"/>
        <v>0.74257957801151775</v>
      </c>
      <c r="V423" s="112">
        <f t="shared" si="210"/>
        <v>0.75313486581620426</v>
      </c>
      <c r="W423" s="112">
        <f t="shared" ref="W423" si="211">IF(W399=0,"",W399/W375)</f>
        <v>0.76144391790230026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0.88632756425708847</v>
      </c>
      <c r="D424" s="113">
        <f t="shared" si="212"/>
        <v>0.88450781694406466</v>
      </c>
      <c r="E424" s="113">
        <f t="shared" si="212"/>
        <v>0.88864470047485045</v>
      </c>
      <c r="F424" s="113">
        <f t="shared" si="212"/>
        <v>0.88723741738564454</v>
      </c>
      <c r="G424" s="113">
        <f t="shared" si="212"/>
        <v>0.87492424947713698</v>
      </c>
      <c r="H424" s="113">
        <f t="shared" si="212"/>
        <v>0.88682407785039286</v>
      </c>
      <c r="I424" s="113">
        <f t="shared" si="212"/>
        <v>0.88650626696467583</v>
      </c>
      <c r="J424" s="113">
        <f t="shared" si="212"/>
        <v>0.88933813945064177</v>
      </c>
      <c r="K424" s="113">
        <f t="shared" si="212"/>
        <v>0.88966255391572491</v>
      </c>
      <c r="L424" s="113">
        <f t="shared" si="212"/>
        <v>0.89029816140908224</v>
      </c>
      <c r="M424" s="113">
        <f t="shared" si="212"/>
        <v>0.89483345001039383</v>
      </c>
      <c r="N424" s="113">
        <f t="shared" si="212"/>
        <v>0.91408368151982133</v>
      </c>
      <c r="O424" s="113">
        <f t="shared" si="212"/>
        <v>0.91214320440427421</v>
      </c>
      <c r="P424" s="113">
        <f t="shared" si="212"/>
        <v>0.92004787973699365</v>
      </c>
      <c r="Q424" s="113">
        <f t="shared" si="212"/>
        <v>0.92911495025053381</v>
      </c>
      <c r="R424" s="113">
        <f t="shared" ref="R424:V424" si="213">IF(R400=0,"",R400/R376)</f>
        <v>0.92262382270097865</v>
      </c>
      <c r="S424" s="113">
        <f t="shared" si="213"/>
        <v>0.92499952728409429</v>
      </c>
      <c r="T424" s="113">
        <f t="shared" si="213"/>
        <v>0.93100643694547613</v>
      </c>
      <c r="U424" s="113">
        <f t="shared" si="213"/>
        <v>0.93699537548442646</v>
      </c>
      <c r="V424" s="113">
        <f t="shared" si="213"/>
        <v>0.94103995771403504</v>
      </c>
      <c r="W424" s="113">
        <f t="shared" ref="W424" si="214">IF(W400=0,"",W400/W376)</f>
        <v>0.9419512571925307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0.60436321701650553</v>
      </c>
      <c r="D425" s="111">
        <f t="shared" si="215"/>
        <v>0.60610190070916359</v>
      </c>
      <c r="E425" s="111">
        <f t="shared" si="215"/>
        <v>0.60797431376666522</v>
      </c>
      <c r="F425" s="111">
        <f t="shared" si="215"/>
        <v>0.60986471306188972</v>
      </c>
      <c r="G425" s="111">
        <f t="shared" si="215"/>
        <v>0.61187934117220477</v>
      </c>
      <c r="H425" s="111">
        <f t="shared" si="215"/>
        <v>0.61400628973311688</v>
      </c>
      <c r="I425" s="111">
        <f t="shared" si="215"/>
        <v>0.61627322898168213</v>
      </c>
      <c r="J425" s="111">
        <f t="shared" si="215"/>
        <v>0.61879091846064871</v>
      </c>
      <c r="K425" s="111">
        <f t="shared" si="215"/>
        <v>0.62165751330973118</v>
      </c>
      <c r="L425" s="111">
        <f t="shared" si="215"/>
        <v>0.62490736657654999</v>
      </c>
      <c r="M425" s="111">
        <f t="shared" si="215"/>
        <v>0.63079233992305017</v>
      </c>
      <c r="N425" s="111">
        <f t="shared" si="215"/>
        <v>0.64030186753103879</v>
      </c>
      <c r="O425" s="111">
        <f t="shared" si="215"/>
        <v>0.65470478331219994</v>
      </c>
      <c r="P425" s="111">
        <f t="shared" si="215"/>
        <v>0.67344112783628773</v>
      </c>
      <c r="Q425" s="111">
        <f t="shared" si="215"/>
        <v>0.69182598793737782</v>
      </c>
      <c r="R425" s="111">
        <f t="shared" ref="R425:V425" si="216">IF(R401=0,"",R401/R377)</f>
        <v>0.70500527926086576</v>
      </c>
      <c r="S425" s="111">
        <f t="shared" si="216"/>
        <v>0.71805464278636877</v>
      </c>
      <c r="T425" s="111">
        <f t="shared" si="216"/>
        <v>0.7307004576008822</v>
      </c>
      <c r="U425" s="111">
        <f t="shared" si="216"/>
        <v>0.74257957801151775</v>
      </c>
      <c r="V425" s="111">
        <f t="shared" si="216"/>
        <v>0.75313486581620426</v>
      </c>
      <c r="W425" s="111">
        <f t="shared" ref="W425" si="217">IF(W401=0,"",W401/W377)</f>
        <v>0.76144391790230026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0.74028078985080625</v>
      </c>
      <c r="D427" s="124">
        <f t="shared" si="221"/>
        <v>0.74353692420120532</v>
      </c>
      <c r="E427" s="124">
        <f t="shared" si="221"/>
        <v>0.74310767081740015</v>
      </c>
      <c r="F427" s="124">
        <f t="shared" si="221"/>
        <v>0.74232550012545973</v>
      </c>
      <c r="G427" s="124">
        <f t="shared" si="221"/>
        <v>0.73812929365830615</v>
      </c>
      <c r="H427" s="124">
        <f t="shared" si="221"/>
        <v>0.73470092428978717</v>
      </c>
      <c r="I427" s="124">
        <f t="shared" si="221"/>
        <v>0.7339293171315262</v>
      </c>
      <c r="J427" s="124">
        <f t="shared" si="221"/>
        <v>0.72495691756406977</v>
      </c>
      <c r="K427" s="124">
        <f t="shared" si="221"/>
        <v>0.73750723567736942</v>
      </c>
      <c r="L427" s="124">
        <f t="shared" si="221"/>
        <v>0.73280430443468192</v>
      </c>
      <c r="M427" s="124">
        <f t="shared" si="221"/>
        <v>0.73589834110387875</v>
      </c>
      <c r="N427" s="124">
        <f t="shared" si="221"/>
        <v>0.72498302674857051</v>
      </c>
      <c r="O427" s="124">
        <f t="shared" si="221"/>
        <v>0.69692676059875758</v>
      </c>
      <c r="P427" s="124">
        <f t="shared" si="221"/>
        <v>0.71067789948673732</v>
      </c>
      <c r="Q427" s="124">
        <f t="shared" si="221"/>
        <v>0.7385570859637971</v>
      </c>
      <c r="R427" s="124">
        <f t="shared" ref="R427:V427" si="222">IF(R403=0,"",R403/R379)</f>
        <v>0.75768388382213281</v>
      </c>
      <c r="S427" s="124">
        <f t="shared" si="222"/>
        <v>0.74728458699353439</v>
      </c>
      <c r="T427" s="124">
        <f t="shared" si="222"/>
        <v>0.72498470032970186</v>
      </c>
      <c r="U427" s="124">
        <f t="shared" si="222"/>
        <v>0.70118956344921113</v>
      </c>
      <c r="V427" s="124">
        <f t="shared" si="222"/>
        <v>0.65495311758772901</v>
      </c>
      <c r="W427" s="124">
        <f t="shared" ref="W427" si="223">IF(W403=0,"",W403/W379)</f>
        <v>0.72799522403400752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0.57409383905151679</v>
      </c>
      <c r="D428" s="111">
        <f t="shared" si="224"/>
        <v>0.57447983759180066</v>
      </c>
      <c r="E428" s="111">
        <f t="shared" si="224"/>
        <v>0.5748603923763177</v>
      </c>
      <c r="F428" s="111">
        <f t="shared" si="224"/>
        <v>0.57524020483050275</v>
      </c>
      <c r="G428" s="111">
        <f t="shared" si="224"/>
        <v>0.57561500390582321</v>
      </c>
      <c r="H428" s="111">
        <f t="shared" si="224"/>
        <v>0.57598531232424599</v>
      </c>
      <c r="I428" s="111">
        <f t="shared" si="224"/>
        <v>0.57635007769928759</v>
      </c>
      <c r="J428" s="111">
        <f t="shared" si="224"/>
        <v>0.57670498877498533</v>
      </c>
      <c r="K428" s="111">
        <f t="shared" si="224"/>
        <v>0.57704637984977503</v>
      </c>
      <c r="L428" s="111">
        <f t="shared" si="224"/>
        <v>0.57737327019820217</v>
      </c>
      <c r="M428" s="111">
        <f t="shared" si="224"/>
        <v>0.57754918048507065</v>
      </c>
      <c r="N428" s="111">
        <f t="shared" si="224"/>
        <v>0.57754918048507065</v>
      </c>
      <c r="O428" s="111">
        <f t="shared" si="224"/>
        <v>0.57754918048507065</v>
      </c>
      <c r="P428" s="111">
        <f t="shared" si="224"/>
        <v>0.57754918048507065</v>
      </c>
      <c r="Q428" s="111">
        <f t="shared" si="224"/>
        <v>0.57754918048507065</v>
      </c>
      <c r="R428" s="111">
        <f t="shared" ref="R428:V428" si="225">IF(R404=0,"",R404/R380)</f>
        <v>0.57866052863667639</v>
      </c>
      <c r="S428" s="111">
        <f t="shared" si="225"/>
        <v>0.58047783466746516</v>
      </c>
      <c r="T428" s="111">
        <f t="shared" si="225"/>
        <v>0.5825980250367172</v>
      </c>
      <c r="U428" s="111">
        <f t="shared" si="225"/>
        <v>0.58479393649058575</v>
      </c>
      <c r="V428" s="111">
        <f t="shared" si="225"/>
        <v>0.58683840577522195</v>
      </c>
      <c r="W428" s="111">
        <f t="shared" ref="W428" si="226">IF(W404=0,"",W404/W380)</f>
        <v>0.58873143289062491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0.59056774132265766</v>
      </c>
      <c r="D429" s="111">
        <f t="shared" si="227"/>
        <v>0.59133699040847432</v>
      </c>
      <c r="E429" s="111">
        <f t="shared" si="227"/>
        <v>0.59209539073785777</v>
      </c>
      <c r="F429" s="111">
        <f t="shared" si="227"/>
        <v>0.59285231169136399</v>
      </c>
      <c r="G429" s="111">
        <f t="shared" si="227"/>
        <v>0.59359924157830879</v>
      </c>
      <c r="H429" s="111">
        <f t="shared" si="227"/>
        <v>0.5943372221212726</v>
      </c>
      <c r="I429" s="111">
        <f t="shared" si="227"/>
        <v>0.59506415603942164</v>
      </c>
      <c r="J429" s="111">
        <f t="shared" si="227"/>
        <v>0.5957714515134559</v>
      </c>
      <c r="K429" s="111">
        <f t="shared" si="227"/>
        <v>0.59645180323705271</v>
      </c>
      <c r="L429" s="111">
        <f t="shared" si="227"/>
        <v>0.59710325674126785</v>
      </c>
      <c r="M429" s="111">
        <f t="shared" si="227"/>
        <v>0.59745382497725064</v>
      </c>
      <c r="N429" s="111">
        <f t="shared" si="227"/>
        <v>0.59745382497725064</v>
      </c>
      <c r="O429" s="111">
        <f t="shared" si="227"/>
        <v>0.59745382497725064</v>
      </c>
      <c r="P429" s="111">
        <f t="shared" si="227"/>
        <v>0.59745382497725064</v>
      </c>
      <c r="Q429" s="111">
        <f t="shared" si="227"/>
        <v>0.59745382497725075</v>
      </c>
      <c r="R429" s="111">
        <f t="shared" ref="R429:V429" si="228">IF(R405=0,"",R405/R381)</f>
        <v>0.59966860938813971</v>
      </c>
      <c r="S429" s="111">
        <f t="shared" si="228"/>
        <v>0.60329028371313898</v>
      </c>
      <c r="T429" s="111">
        <f t="shared" si="228"/>
        <v>0.60751557042563487</v>
      </c>
      <c r="U429" s="111">
        <f t="shared" si="228"/>
        <v>0.61189176023500647</v>
      </c>
      <c r="V429" s="111">
        <f t="shared" si="228"/>
        <v>0.61596614385062831</v>
      </c>
      <c r="W429" s="111">
        <f t="shared" ref="W429" si="229">IF(W405=0,"",W405/W381)</f>
        <v>0.61973872127249852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0.75193406834569665</v>
      </c>
      <c r="D430" s="45">
        <f t="shared" si="230"/>
        <v>0.75345908982579368</v>
      </c>
      <c r="E430" s="45">
        <f t="shared" si="230"/>
        <v>0.75504050290385194</v>
      </c>
      <c r="F430" s="45">
        <f t="shared" si="230"/>
        <v>0.75662960574526872</v>
      </c>
      <c r="G430" s="45">
        <f t="shared" si="230"/>
        <v>0.75827064193150773</v>
      </c>
      <c r="H430" s="45">
        <f t="shared" si="230"/>
        <v>0.75995819661145048</v>
      </c>
      <c r="I430" s="45">
        <f t="shared" si="230"/>
        <v>0.76170317140486232</v>
      </c>
      <c r="J430" s="45">
        <f t="shared" si="230"/>
        <v>0.76355022639999759</v>
      </c>
      <c r="K430" s="45">
        <f t="shared" si="230"/>
        <v>0.76553733441887184</v>
      </c>
      <c r="L430" s="45">
        <f t="shared" si="230"/>
        <v>0.7676746547481812</v>
      </c>
      <c r="M430" s="45">
        <f t="shared" si="230"/>
        <v>0.77058254802753678</v>
      </c>
      <c r="N430" s="45">
        <f t="shared" si="230"/>
        <v>0.77443691980870333</v>
      </c>
      <c r="O430" s="45">
        <f t="shared" si="230"/>
        <v>0.77966548077739128</v>
      </c>
      <c r="P430" s="45">
        <f t="shared" si="230"/>
        <v>0.78649286844606414</v>
      </c>
      <c r="Q430" s="45">
        <f t="shared" si="230"/>
        <v>0.79529246151824418</v>
      </c>
      <c r="R430" s="45">
        <f t="shared" ref="R430:V430" si="231">IF(R406=0,"",R406/R382)</f>
        <v>0.80726295104137746</v>
      </c>
      <c r="S430" s="45">
        <f t="shared" si="231"/>
        <v>0.82220324158620883</v>
      </c>
      <c r="T430" s="45">
        <f t="shared" si="231"/>
        <v>0.83826647698076873</v>
      </c>
      <c r="U430" s="45">
        <f t="shared" si="231"/>
        <v>0.85360580105313288</v>
      </c>
      <c r="V430" s="45">
        <f t="shared" si="231"/>
        <v>0.86637435763135706</v>
      </c>
      <c r="W430" s="45">
        <f t="shared" ref="W430" si="232">IF(W406=0,"",W406/W382)</f>
        <v>0.87592340570652438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0.13367165825259381</v>
      </c>
      <c r="D432" s="117">
        <f t="shared" si="233"/>
        <v>4.2331759883728226E-2</v>
      </c>
      <c r="E432" s="117">
        <f t="shared" si="233"/>
        <v>6.373579264086926E-2</v>
      </c>
      <c r="F432" s="117">
        <f t="shared" si="233"/>
        <v>0.2447588661034088</v>
      </c>
      <c r="G432" s="117">
        <f t="shared" si="233"/>
        <v>0.22958998998803043</v>
      </c>
      <c r="H432" s="117">
        <f t="shared" si="233"/>
        <v>0.28598096153358255</v>
      </c>
      <c r="I432" s="117">
        <f t="shared" si="233"/>
        <v>0.35547220029061127</v>
      </c>
      <c r="J432" s="117">
        <f t="shared" si="233"/>
        <v>0.22588324520870406</v>
      </c>
      <c r="K432" s="117">
        <f t="shared" si="233"/>
        <v>0.25098541639338501</v>
      </c>
      <c r="L432" s="117">
        <f t="shared" si="233"/>
        <v>0.37774960194071844</v>
      </c>
      <c r="M432" s="117">
        <f t="shared" si="233"/>
        <v>0.63106522184201053</v>
      </c>
      <c r="N432" s="117">
        <f t="shared" si="233"/>
        <v>0.23522159859759365</v>
      </c>
      <c r="O432" s="117">
        <f t="shared" si="233"/>
        <v>1.1310085593807755</v>
      </c>
      <c r="P432" s="117">
        <f t="shared" si="233"/>
        <v>0.40680281830291293</v>
      </c>
      <c r="Q432" s="117">
        <f t="shared" si="233"/>
        <v>0.59562317444035451</v>
      </c>
      <c r="R432" s="117">
        <f t="shared" ref="R432:V432" si="234">R433+R436+R438+R451</f>
        <v>0.49614074841741157</v>
      </c>
      <c r="S432" s="117">
        <f t="shared" si="234"/>
        <v>0.55630211397579199</v>
      </c>
      <c r="T432" s="117">
        <f t="shared" si="234"/>
        <v>1.1338154578551713</v>
      </c>
      <c r="U432" s="117">
        <f t="shared" si="234"/>
        <v>0.31238090189490442</v>
      </c>
      <c r="V432" s="117">
        <f t="shared" si="234"/>
        <v>4.0902527183710805E-2</v>
      </c>
      <c r="W432" s="117">
        <f t="shared" ref="W432" si="235">W433+W436+W438+W451</f>
        <v>1.46126293254771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5.571004037713944E-2</v>
      </c>
      <c r="D438" s="122">
        <v>2.2109197021112512E-2</v>
      </c>
      <c r="E438" s="122">
        <v>2.9314581725448284E-2</v>
      </c>
      <c r="F438" s="122">
        <v>7.7672194864218391E-2</v>
      </c>
      <c r="G438" s="122">
        <v>5.696042604774619E-2</v>
      </c>
      <c r="H438" s="122">
        <v>5.0526201237621617E-2</v>
      </c>
      <c r="I438" s="122">
        <v>2.8066998630487984E-2</v>
      </c>
      <c r="J438" s="122">
        <v>2.8936767599847094E-2</v>
      </c>
      <c r="K438" s="122">
        <v>5.2857916656575139E-2</v>
      </c>
      <c r="L438" s="122">
        <v>6.8286147234368974E-2</v>
      </c>
      <c r="M438" s="122">
        <v>8.2399888654866901E-2</v>
      </c>
      <c r="N438" s="122">
        <v>5.6833145291732924E-2</v>
      </c>
      <c r="O438" s="122">
        <v>0.10830627566129984</v>
      </c>
      <c r="P438" s="122">
        <v>3.4371141498277379E-2</v>
      </c>
      <c r="Q438" s="122">
        <v>3.2145432640934869E-2</v>
      </c>
      <c r="R438" s="122">
        <v>2.8814934409295136E-2</v>
      </c>
      <c r="S438" s="122">
        <v>3.2598086216773722E-2</v>
      </c>
      <c r="T438" s="122">
        <v>4.1704176604012641E-2</v>
      </c>
      <c r="U438" s="122">
        <v>1.7963217470959233E-2</v>
      </c>
      <c r="V438" s="122">
        <v>3.5467835550616281E-3</v>
      </c>
      <c r="W438" s="122">
        <v>5.9128584447949654E-2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5.5541438609309893E-2</v>
      </c>
      <c r="D443" s="101">
        <v>2.201869571267134E-2</v>
      </c>
      <c r="E443" s="101">
        <v>2.9226613394930333E-2</v>
      </c>
      <c r="F443" s="101">
        <v>7.7581170915988845E-2</v>
      </c>
      <c r="G443" s="101">
        <v>5.6858882797979543E-2</v>
      </c>
      <c r="H443" s="101">
        <v>5.0339757561953975E-2</v>
      </c>
      <c r="I443" s="101">
        <v>2.788919944432617E-2</v>
      </c>
      <c r="J443" s="101">
        <v>2.865404749258264E-2</v>
      </c>
      <c r="K443" s="101">
        <v>5.2657832347093099E-2</v>
      </c>
      <c r="L443" s="101">
        <v>6.8099368907218807E-2</v>
      </c>
      <c r="M443" s="101">
        <v>8.2340229907066922E-2</v>
      </c>
      <c r="N443" s="101">
        <v>5.6823176313432325E-2</v>
      </c>
      <c r="O443" s="101">
        <v>0.10758913831710974</v>
      </c>
      <c r="P443" s="101">
        <v>3.4289687045345435E-2</v>
      </c>
      <c r="Q443" s="101">
        <v>3.2006731057707925E-2</v>
      </c>
      <c r="R443" s="101">
        <v>2.8737562489776484E-2</v>
      </c>
      <c r="S443" s="101">
        <v>3.2436066800002522E-2</v>
      </c>
      <c r="T443" s="101">
        <v>4.1472362166994979E-2</v>
      </c>
      <c r="U443" s="101">
        <v>1.7889107375298044E-2</v>
      </c>
      <c r="V443" s="101">
        <v>3.5467835550616281E-3</v>
      </c>
      <c r="W443" s="101">
        <v>5.8972574693711345E-2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1.68601767829544E-4</v>
      </c>
      <c r="D444" s="104">
        <v>9.0501308441171414E-5</v>
      </c>
      <c r="E444" s="104">
        <v>8.7968330517951369E-5</v>
      </c>
      <c r="F444" s="104">
        <v>9.1023948229548374E-5</v>
      </c>
      <c r="G444" s="104">
        <v>1.0154324976664937E-4</v>
      </c>
      <c r="H444" s="104">
        <v>1.8644367566764139E-4</v>
      </c>
      <c r="I444" s="104">
        <v>1.7779918616181499E-4</v>
      </c>
      <c r="J444" s="104">
        <v>2.8272010726445581E-4</v>
      </c>
      <c r="K444" s="104">
        <v>2.0008430948203918E-4</v>
      </c>
      <c r="L444" s="104">
        <v>1.8677832715016866E-4</v>
      </c>
      <c r="M444" s="104">
        <v>5.9658747799972861E-5</v>
      </c>
      <c r="N444" s="104">
        <v>9.9689783006021644E-6</v>
      </c>
      <c r="O444" s="104">
        <v>7.1713734419009446E-4</v>
      </c>
      <c r="P444" s="104">
        <v>8.1454452931945174E-5</v>
      </c>
      <c r="Q444" s="104">
        <v>1.3870158322694151E-4</v>
      </c>
      <c r="R444" s="104">
        <v>7.7371919518652316E-5</v>
      </c>
      <c r="S444" s="104">
        <v>1.6201941677119715E-4</v>
      </c>
      <c r="T444" s="104">
        <v>2.3181443701766511E-4</v>
      </c>
      <c r="U444" s="104">
        <v>7.4110095661188423E-5</v>
      </c>
      <c r="V444" s="104">
        <v>0</v>
      </c>
      <c r="W444" s="104">
        <v>1.5600975423830959E-4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1.68601767829544E-4</v>
      </c>
      <c r="D445" s="98">
        <v>9.0501308441171414E-5</v>
      </c>
      <c r="E445" s="98">
        <v>8.7968330517951369E-5</v>
      </c>
      <c r="F445" s="98">
        <v>9.1023948229548374E-5</v>
      </c>
      <c r="G445" s="98">
        <v>1.0154324976664937E-4</v>
      </c>
      <c r="H445" s="98">
        <v>1.8644367566764139E-4</v>
      </c>
      <c r="I445" s="98">
        <v>1.7779918616181499E-4</v>
      </c>
      <c r="J445" s="98">
        <v>2.8272010726445581E-4</v>
      </c>
      <c r="K445" s="98">
        <v>2.0008430948203918E-4</v>
      </c>
      <c r="L445" s="98">
        <v>1.8677832715016866E-4</v>
      </c>
      <c r="M445" s="98">
        <v>5.9658747799972861E-5</v>
      </c>
      <c r="N445" s="98">
        <v>9.9689783006021644E-6</v>
      </c>
      <c r="O445" s="98">
        <v>7.1713734419009446E-4</v>
      </c>
      <c r="P445" s="98">
        <v>8.1454452931945174E-5</v>
      </c>
      <c r="Q445" s="98">
        <v>1.3870158322694151E-4</v>
      </c>
      <c r="R445" s="98">
        <v>7.7371919518652316E-5</v>
      </c>
      <c r="S445" s="98">
        <v>1.6201941677119715E-4</v>
      </c>
      <c r="T445" s="98">
        <v>2.3181443701766511E-4</v>
      </c>
      <c r="U445" s="98">
        <v>7.4110095661188423E-5</v>
      </c>
      <c r="V445" s="98">
        <v>0</v>
      </c>
      <c r="W445" s="98">
        <v>1.5600975423830959E-4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7.7961617875454373E-2</v>
      </c>
      <c r="D451" s="122">
        <v>2.0222562862615718E-2</v>
      </c>
      <c r="E451" s="122">
        <v>3.4421210915420976E-2</v>
      </c>
      <c r="F451" s="122">
        <v>0.16708667123919041</v>
      </c>
      <c r="G451" s="122">
        <v>0.17262956394028423</v>
      </c>
      <c r="H451" s="122">
        <v>0.23545476029596094</v>
      </c>
      <c r="I451" s="122">
        <v>0.32740520166012327</v>
      </c>
      <c r="J451" s="122">
        <v>0.19694647760885697</v>
      </c>
      <c r="K451" s="122">
        <v>0.19812749973680985</v>
      </c>
      <c r="L451" s="122">
        <v>0.30946345470634945</v>
      </c>
      <c r="M451" s="122">
        <v>0.54866533318714361</v>
      </c>
      <c r="N451" s="122">
        <v>0.17838845330586073</v>
      </c>
      <c r="O451" s="122">
        <v>1.0227022837194757</v>
      </c>
      <c r="P451" s="122">
        <v>0.37243167680463557</v>
      </c>
      <c r="Q451" s="122">
        <v>0.56347774179941967</v>
      </c>
      <c r="R451" s="122">
        <v>0.46732581400811646</v>
      </c>
      <c r="S451" s="122">
        <v>0.52370402775901825</v>
      </c>
      <c r="T451" s="122">
        <v>1.0921112812511586</v>
      </c>
      <c r="U451" s="122">
        <v>0.29441768442394517</v>
      </c>
      <c r="V451" s="122">
        <v>3.7355743628649178E-2</v>
      </c>
      <c r="W451" s="122">
        <v>1.4021343480997603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7.7961617875454373E-2</v>
      </c>
      <c r="D453" s="98">
        <v>2.0222562862615718E-2</v>
      </c>
      <c r="E453" s="98">
        <v>3.4421210915420976E-2</v>
      </c>
      <c r="F453" s="98">
        <v>0.16708667123919041</v>
      </c>
      <c r="G453" s="98">
        <v>0.17262956394028423</v>
      </c>
      <c r="H453" s="98">
        <v>0.23545476029596094</v>
      </c>
      <c r="I453" s="98">
        <v>0.32740520166012327</v>
      </c>
      <c r="J453" s="98">
        <v>0.19694647760885697</v>
      </c>
      <c r="K453" s="98">
        <v>0.19812749973680985</v>
      </c>
      <c r="L453" s="98">
        <v>0.30946345470634945</v>
      </c>
      <c r="M453" s="98">
        <v>0.54866533318714361</v>
      </c>
      <c r="N453" s="98">
        <v>0.17838845330586073</v>
      </c>
      <c r="O453" s="98">
        <v>1.0227022837194757</v>
      </c>
      <c r="P453" s="98">
        <v>0.37243167680463557</v>
      </c>
      <c r="Q453" s="98">
        <v>0.56347774179941967</v>
      </c>
      <c r="R453" s="98">
        <v>0.46732581400811646</v>
      </c>
      <c r="S453" s="98">
        <v>0.52370402775901825</v>
      </c>
      <c r="T453" s="98">
        <v>1.0921112812511586</v>
      </c>
      <c r="U453" s="98">
        <v>0.29441768442394517</v>
      </c>
      <c r="V453" s="98">
        <v>3.7355743628649178E-2</v>
      </c>
      <c r="W453" s="98">
        <v>1.4021343480997603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10847.457856654144</v>
      </c>
      <c r="D456" s="117">
        <f t="shared" si="240"/>
        <v>11491.620820876607</v>
      </c>
      <c r="E456" s="117">
        <f t="shared" si="240"/>
        <v>11971.979193935778</v>
      </c>
      <c r="F456" s="117">
        <f t="shared" si="240"/>
        <v>12173.681262181184</v>
      </c>
      <c r="G456" s="117">
        <f t="shared" si="240"/>
        <v>12118.364391769323</v>
      </c>
      <c r="H456" s="117">
        <f t="shared" si="240"/>
        <v>12094.169000680356</v>
      </c>
      <c r="I456" s="117">
        <f t="shared" si="240"/>
        <v>12706.303954379049</v>
      </c>
      <c r="J456" s="117">
        <f t="shared" si="240"/>
        <v>10881.941721456844</v>
      </c>
      <c r="K456" s="117">
        <f t="shared" si="240"/>
        <v>10103.212330893295</v>
      </c>
      <c r="L456" s="117">
        <f t="shared" si="240"/>
        <v>9765.1140199763722</v>
      </c>
      <c r="M456" s="117">
        <f t="shared" si="240"/>
        <v>10818.519820471489</v>
      </c>
      <c r="N456" s="117">
        <f t="shared" si="240"/>
        <v>11820.370176549401</v>
      </c>
      <c r="O456" s="117">
        <f t="shared" si="240"/>
        <v>9930.0967090731338</v>
      </c>
      <c r="P456" s="117">
        <f t="shared" si="240"/>
        <v>9387.3704191784382</v>
      </c>
      <c r="Q456" s="117">
        <f t="shared" si="240"/>
        <v>9396.047514523465</v>
      </c>
      <c r="R456" s="117">
        <f t="shared" ref="R456:V456" si="241">R457+R460+R462+R475</f>
        <v>8425.7077357213529</v>
      </c>
      <c r="S456" s="117">
        <f t="shared" si="241"/>
        <v>8449.7245000464172</v>
      </c>
      <c r="T456" s="117">
        <f t="shared" si="241"/>
        <v>7828.8304209403959</v>
      </c>
      <c r="U456" s="117">
        <f t="shared" si="241"/>
        <v>7715.5057362655607</v>
      </c>
      <c r="V456" s="117">
        <f t="shared" si="241"/>
        <v>7807.3248953050361</v>
      </c>
      <c r="W456" s="117">
        <f t="shared" ref="W456" si="242">W457+W460+W462+W475</f>
        <v>8034.0315217924035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8726.4743752312006</v>
      </c>
      <c r="D457" s="122">
        <f t="shared" si="243"/>
        <v>9252.9214078565929</v>
      </c>
      <c r="E457" s="122">
        <f t="shared" si="243"/>
        <v>9695.7032520902412</v>
      </c>
      <c r="F457" s="122">
        <f t="shared" si="243"/>
        <v>9844.4585579917057</v>
      </c>
      <c r="G457" s="122">
        <f t="shared" si="243"/>
        <v>9765.5382090488165</v>
      </c>
      <c r="H457" s="122">
        <f t="shared" si="243"/>
        <v>9649.007699807391</v>
      </c>
      <c r="I457" s="122">
        <f t="shared" si="243"/>
        <v>10568.502072482383</v>
      </c>
      <c r="J457" s="122">
        <f t="shared" si="243"/>
        <v>8763.4082326801763</v>
      </c>
      <c r="K457" s="122">
        <f t="shared" si="243"/>
        <v>7579.8534710405702</v>
      </c>
      <c r="L457" s="122">
        <f t="shared" si="243"/>
        <v>7262.9147216603087</v>
      </c>
      <c r="M457" s="122">
        <f t="shared" si="243"/>
        <v>8358.7759987747904</v>
      </c>
      <c r="N457" s="122">
        <f t="shared" si="243"/>
        <v>9082.0637855062232</v>
      </c>
      <c r="O457" s="122">
        <f t="shared" si="243"/>
        <v>7476.3993508534095</v>
      </c>
      <c r="P457" s="122">
        <f t="shared" si="243"/>
        <v>7028.7598609082543</v>
      </c>
      <c r="Q457" s="122">
        <f t="shared" si="243"/>
        <v>7107.3834570235622</v>
      </c>
      <c r="R457" s="122">
        <f t="shared" ref="R457:V457" si="244">SUM(R458:R459)</f>
        <v>5909.1302023716207</v>
      </c>
      <c r="S457" s="122">
        <f t="shared" si="244"/>
        <v>5787.1208776266485</v>
      </c>
      <c r="T457" s="122">
        <f t="shared" si="244"/>
        <v>5366.6581913606942</v>
      </c>
      <c r="U457" s="122">
        <f t="shared" si="244"/>
        <v>5076.3831078375943</v>
      </c>
      <c r="V457" s="122">
        <f t="shared" si="244"/>
        <v>4896.5888842502827</v>
      </c>
      <c r="W457" s="122">
        <f t="shared" ref="W457" si="245">SUM(W458:W459)</f>
        <v>5169.5826206026559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8684.3601288358295</v>
      </c>
      <c r="D458" s="98">
        <v>9206.0394601845092</v>
      </c>
      <c r="E458" s="98">
        <v>9648.4935713305185</v>
      </c>
      <c r="F458" s="98">
        <v>9792.430692947888</v>
      </c>
      <c r="G458" s="98">
        <v>9713.6881648960352</v>
      </c>
      <c r="H458" s="98">
        <v>9598.1424575632645</v>
      </c>
      <c r="I458" s="98">
        <v>10515.294253887205</v>
      </c>
      <c r="J458" s="98">
        <v>8718.3712446729696</v>
      </c>
      <c r="K458" s="98">
        <v>7538.2956716051567</v>
      </c>
      <c r="L458" s="98">
        <v>7224.661687576121</v>
      </c>
      <c r="M458" s="98">
        <v>8314.1928055881272</v>
      </c>
      <c r="N458" s="98">
        <v>9038.3848733484574</v>
      </c>
      <c r="O458" s="98">
        <v>7436.5177461372205</v>
      </c>
      <c r="P458" s="98">
        <v>6989.8131088203954</v>
      </c>
      <c r="Q458" s="98">
        <v>7069.7602225497376</v>
      </c>
      <c r="R458" s="98">
        <v>5877.5276611890076</v>
      </c>
      <c r="S458" s="98">
        <v>5755.7243427314979</v>
      </c>
      <c r="T458" s="98">
        <v>5337.1510390627118</v>
      </c>
      <c r="U458" s="98">
        <v>5048.1190113926514</v>
      </c>
      <c r="V458" s="98">
        <v>4869.0295375285896</v>
      </c>
      <c r="W458" s="98">
        <v>5140.2144405410863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42.114246395371161</v>
      </c>
      <c r="D459" s="98">
        <v>46.881947672084017</v>
      </c>
      <c r="E459" s="98">
        <v>47.209680759721792</v>
      </c>
      <c r="F459" s="98">
        <v>52.027865043816981</v>
      </c>
      <c r="G459" s="98">
        <v>51.850044152781052</v>
      </c>
      <c r="H459" s="98">
        <v>50.865242244126691</v>
      </c>
      <c r="I459" s="98">
        <v>53.207818595177585</v>
      </c>
      <c r="J459" s="98">
        <v>45.036988007206162</v>
      </c>
      <c r="K459" s="98">
        <v>41.557799435413614</v>
      </c>
      <c r="L459" s="98">
        <v>38.253034084187405</v>
      </c>
      <c r="M459" s="98">
        <v>44.583193186662704</v>
      </c>
      <c r="N459" s="98">
        <v>43.678912157766604</v>
      </c>
      <c r="O459" s="98">
        <v>39.881604716188782</v>
      </c>
      <c r="P459" s="98">
        <v>38.946752087858663</v>
      </c>
      <c r="Q459" s="98">
        <v>37.623234473824972</v>
      </c>
      <c r="R459" s="98">
        <v>31.602541182613351</v>
      </c>
      <c r="S459" s="98">
        <v>31.396534895150644</v>
      </c>
      <c r="T459" s="98">
        <v>29.507152297982255</v>
      </c>
      <c r="U459" s="98">
        <v>28.264096444942471</v>
      </c>
      <c r="V459" s="98">
        <v>27.559346721692894</v>
      </c>
      <c r="W459" s="98">
        <v>29.368180061569962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151.82119568082331</v>
      </c>
      <c r="D460" s="122">
        <f t="shared" si="246"/>
        <v>89.199911494258771</v>
      </c>
      <c r="E460" s="122">
        <f t="shared" si="246"/>
        <v>221.74948556192797</v>
      </c>
      <c r="F460" s="122">
        <f t="shared" si="246"/>
        <v>97.808635886444648</v>
      </c>
      <c r="G460" s="122">
        <f t="shared" si="246"/>
        <v>230.40173566431022</v>
      </c>
      <c r="H460" s="122">
        <f t="shared" si="246"/>
        <v>284.82061743049769</v>
      </c>
      <c r="I460" s="122">
        <f t="shared" si="246"/>
        <v>163.90643590668222</v>
      </c>
      <c r="J460" s="122">
        <f t="shared" si="246"/>
        <v>35.334275416478292</v>
      </c>
      <c r="K460" s="122">
        <f t="shared" si="246"/>
        <v>172.80364086147571</v>
      </c>
      <c r="L460" s="122">
        <f t="shared" si="246"/>
        <v>243.72463674613573</v>
      </c>
      <c r="M460" s="122">
        <f t="shared" si="246"/>
        <v>231.3240218262612</v>
      </c>
      <c r="N460" s="122">
        <f t="shared" si="246"/>
        <v>597.36315852415669</v>
      </c>
      <c r="O460" s="122">
        <f t="shared" si="246"/>
        <v>159.91416577937281</v>
      </c>
      <c r="P460" s="122">
        <f t="shared" si="246"/>
        <v>121.58833270925265</v>
      </c>
      <c r="Q460" s="122">
        <f t="shared" si="246"/>
        <v>179.04116653290947</v>
      </c>
      <c r="R460" s="122">
        <f t="shared" si="246"/>
        <v>271.87370258124434</v>
      </c>
      <c r="S460" s="122">
        <f t="shared" si="246"/>
        <v>393.1459574661896</v>
      </c>
      <c r="T460" s="122">
        <f t="shared" si="246"/>
        <v>226.6630586189838</v>
      </c>
      <c r="U460" s="122">
        <f t="shared" si="246"/>
        <v>252.2315889542719</v>
      </c>
      <c r="V460" s="122">
        <f t="shared" si="246"/>
        <v>309.61055027609632</v>
      </c>
      <c r="W460" s="122">
        <f t="shared" si="246"/>
        <v>251.21630426938006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151.82119568082331</v>
      </c>
      <c r="D461" s="98">
        <f>RES_hhdet_in_fech!D86</f>
        <v>89.199911494258771</v>
      </c>
      <c r="E461" s="98">
        <f>RES_hhdet_in_fech!E86</f>
        <v>221.74948556192797</v>
      </c>
      <c r="F461" s="98">
        <f>RES_hhdet_in_fech!F86</f>
        <v>97.808635886444648</v>
      </c>
      <c r="G461" s="98">
        <f>RES_hhdet_in_fech!G86</f>
        <v>230.40173566431022</v>
      </c>
      <c r="H461" s="98">
        <f>RES_hhdet_in_fech!H86</f>
        <v>284.82061743049769</v>
      </c>
      <c r="I461" s="98">
        <f>RES_hhdet_in_fech!I86</f>
        <v>163.90643590668222</v>
      </c>
      <c r="J461" s="98">
        <f>RES_hhdet_in_fech!J86</f>
        <v>35.334275416478292</v>
      </c>
      <c r="K461" s="98">
        <f>RES_hhdet_in_fech!K86</f>
        <v>172.80364086147571</v>
      </c>
      <c r="L461" s="98">
        <f>RES_hhdet_in_fech!L86</f>
        <v>243.72463674613573</v>
      </c>
      <c r="M461" s="98">
        <f>RES_hhdet_in_fech!M86</f>
        <v>231.3240218262612</v>
      </c>
      <c r="N461" s="98">
        <f>RES_hhdet_in_fech!N86</f>
        <v>597.36315852415669</v>
      </c>
      <c r="O461" s="98">
        <f>RES_hhdet_in_fech!O86</f>
        <v>159.91416577937281</v>
      </c>
      <c r="P461" s="98">
        <f>RES_hhdet_in_fech!P86</f>
        <v>121.58833270925265</v>
      </c>
      <c r="Q461" s="98">
        <f>RES_hhdet_in_fech!Q86</f>
        <v>179.04116653290947</v>
      </c>
      <c r="R461" s="98">
        <f>RES_hhdet_in_fech!R86</f>
        <v>271.87370258124434</v>
      </c>
      <c r="S461" s="98">
        <f>RES_hhdet_in_fech!S86</f>
        <v>393.1459574661896</v>
      </c>
      <c r="T461" s="98">
        <f>RES_hhdet_in_fech!T86</f>
        <v>226.6630586189838</v>
      </c>
      <c r="U461" s="98">
        <f>RES_hhdet_in_fech!U86</f>
        <v>252.2315889542719</v>
      </c>
      <c r="V461" s="98">
        <f>RES_hhdet_in_fech!V86</f>
        <v>309.61055027609632</v>
      </c>
      <c r="W461" s="98">
        <f>RES_hhdet_in_fech!W86</f>
        <v>251.21630426938006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1333.3034032813021</v>
      </c>
      <c r="D462" s="122">
        <v>1432.9945891170757</v>
      </c>
      <c r="E462" s="122">
        <v>1360.6619673210748</v>
      </c>
      <c r="F462" s="122">
        <v>1483.9819264393857</v>
      </c>
      <c r="G462" s="122">
        <v>1388.3682222928544</v>
      </c>
      <c r="H462" s="122">
        <v>1400.5037297973772</v>
      </c>
      <c r="I462" s="122">
        <v>1236.662130299311</v>
      </c>
      <c r="J462" s="122">
        <v>1344.786324236743</v>
      </c>
      <c r="K462" s="122">
        <v>1589.9013527943498</v>
      </c>
      <c r="L462" s="122">
        <v>1522.6379146138647</v>
      </c>
      <c r="M462" s="122">
        <v>1541.1892420947847</v>
      </c>
      <c r="N462" s="122">
        <v>1445.2530843410073</v>
      </c>
      <c r="O462" s="122">
        <v>1479.4871357169138</v>
      </c>
      <c r="P462" s="122">
        <v>1433.2420070158739</v>
      </c>
      <c r="Q462" s="122">
        <v>1348.8165719810979</v>
      </c>
      <c r="R462" s="122">
        <v>1463.2470183881949</v>
      </c>
      <c r="S462" s="122">
        <v>1478.6528511062982</v>
      </c>
      <c r="T462" s="122">
        <v>1387.3637814868032</v>
      </c>
      <c r="U462" s="122">
        <v>1460.271768914288</v>
      </c>
      <c r="V462" s="122">
        <v>1461.2303608484224</v>
      </c>
      <c r="W462" s="122">
        <v>1606.5132169219526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1868.4323117274321</v>
      </c>
      <c r="D463" s="98">
        <v>1862.8257118578463</v>
      </c>
      <c r="E463" s="98">
        <v>1709.1922571340785</v>
      </c>
      <c r="F463" s="98">
        <v>1796.3827858067343</v>
      </c>
      <c r="G463" s="98">
        <v>1640.4205057538031</v>
      </c>
      <c r="H463" s="98">
        <v>1623.6064821364398</v>
      </c>
      <c r="I463" s="98">
        <v>1857.5727326064475</v>
      </c>
      <c r="J463" s="98">
        <v>1702.6026710021549</v>
      </c>
      <c r="K463" s="98">
        <v>1727.6477506334604</v>
      </c>
      <c r="L463" s="98">
        <v>1690.2591023569935</v>
      </c>
      <c r="M463" s="98">
        <v>1437.3928900732253</v>
      </c>
      <c r="N463" s="98">
        <v>1620.9256108855948</v>
      </c>
      <c r="O463" s="98">
        <v>1774.8253764348271</v>
      </c>
      <c r="P463" s="98">
        <v>1322.1057292436171</v>
      </c>
      <c r="Q463" s="98">
        <v>1465.5729030019845</v>
      </c>
      <c r="R463" s="98">
        <v>1676.9914602855395</v>
      </c>
      <c r="S463" s="98">
        <v>1767.8064948257004</v>
      </c>
      <c r="T463" s="98">
        <v>1460.2164904838701</v>
      </c>
      <c r="U463" s="98">
        <v>1662.6971916166783</v>
      </c>
      <c r="V463" s="98">
        <v>1642.4507135186207</v>
      </c>
      <c r="W463" s="98">
        <v>1693.4091696282705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1328.2561760761771</v>
      </c>
      <c r="J464" s="98">
        <v>1229.3016109485875</v>
      </c>
      <c r="K464" s="98">
        <v>1266.1931304201382</v>
      </c>
      <c r="L464" s="98">
        <v>1260.235403277612</v>
      </c>
      <c r="M464" s="98">
        <v>1080.4552903552087</v>
      </c>
      <c r="N464" s="98">
        <v>1222.5143106187643</v>
      </c>
      <c r="O464" s="98">
        <v>1361.6965491680357</v>
      </c>
      <c r="P464" s="98">
        <v>0</v>
      </c>
      <c r="Q464" s="98">
        <v>1137.4900068886504</v>
      </c>
      <c r="R464" s="98">
        <v>1336.8748199051633</v>
      </c>
      <c r="S464" s="98">
        <v>1436.3479623291587</v>
      </c>
      <c r="T464" s="98">
        <v>1200.430898297675</v>
      </c>
      <c r="U464" s="98">
        <v>1387.5539690416451</v>
      </c>
      <c r="V464" s="98">
        <v>1385.9769117942308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391.52593847716827</v>
      </c>
      <c r="J465" s="101">
        <v>339.58574211794433</v>
      </c>
      <c r="K465" s="101">
        <v>343.45373128241147</v>
      </c>
      <c r="L465" s="101">
        <v>341.41695073709451</v>
      </c>
      <c r="M465" s="101">
        <v>272.9941758449084</v>
      </c>
      <c r="N465" s="101">
        <v>269.39139702803845</v>
      </c>
      <c r="O465" s="101">
        <v>328.02704680817959</v>
      </c>
      <c r="P465" s="101">
        <v>0</v>
      </c>
      <c r="Q465" s="101">
        <v>239.94398129798464</v>
      </c>
      <c r="R465" s="101">
        <v>333.61093911360183</v>
      </c>
      <c r="S465" s="101">
        <v>369.50258114270235</v>
      </c>
      <c r="T465" s="101">
        <v>284.75454609540992</v>
      </c>
      <c r="U465" s="101">
        <v>326.06773260241192</v>
      </c>
      <c r="V465" s="101">
        <v>316.33753808145889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936.73023759900877</v>
      </c>
      <c r="J466" s="104">
        <v>889.7158688306431</v>
      </c>
      <c r="K466" s="104">
        <v>922.73939913772665</v>
      </c>
      <c r="L466" s="104">
        <v>918.81845254051768</v>
      </c>
      <c r="M466" s="104">
        <v>807.46111451030026</v>
      </c>
      <c r="N466" s="104">
        <v>953.12291359072583</v>
      </c>
      <c r="O466" s="104">
        <v>1033.6695023598561</v>
      </c>
      <c r="P466" s="104">
        <v>0</v>
      </c>
      <c r="Q466" s="104">
        <v>897.54602559066586</v>
      </c>
      <c r="R466" s="104">
        <v>1003.2638807915615</v>
      </c>
      <c r="S466" s="104">
        <v>1066.8453811864561</v>
      </c>
      <c r="T466" s="104">
        <v>915.67635220226543</v>
      </c>
      <c r="U466" s="104">
        <v>1061.4862364392332</v>
      </c>
      <c r="V466" s="104">
        <v>1069.6393737127719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1895.3767726231242</v>
      </c>
      <c r="D467" s="101">
        <v>1978.1701751773753</v>
      </c>
      <c r="E467" s="101">
        <v>1979.3986884832329</v>
      </c>
      <c r="F467" s="101">
        <v>2008.9797011691378</v>
      </c>
      <c r="G467" s="101">
        <v>1970.891611933298</v>
      </c>
      <c r="H467" s="101">
        <v>2014.5895388894478</v>
      </c>
      <c r="I467" s="101">
        <v>1918.3339554393217</v>
      </c>
      <c r="J467" s="101">
        <v>2067.8749933305212</v>
      </c>
      <c r="K467" s="101">
        <v>2186.8815076354249</v>
      </c>
      <c r="L467" s="101">
        <v>2053.3281986753286</v>
      </c>
      <c r="M467" s="101">
        <v>1685.9386050415628</v>
      </c>
      <c r="N467" s="101">
        <v>1462.8423872457242</v>
      </c>
      <c r="O467" s="101">
        <v>2123.8884648008857</v>
      </c>
      <c r="P467" s="101">
        <v>1986.1775519541889</v>
      </c>
      <c r="Q467" s="101">
        <v>1806.4038821449649</v>
      </c>
      <c r="R467" s="101">
        <v>1732.986615539616</v>
      </c>
      <c r="S467" s="101">
        <v>1762.8335496382881</v>
      </c>
      <c r="T467" s="101">
        <v>1722.3485635174848</v>
      </c>
      <c r="U467" s="101">
        <v>1711.9811524627382</v>
      </c>
      <c r="V467" s="101">
        <v>1734.8435537661303</v>
      </c>
      <c r="W467" s="101">
        <v>1778.137631966345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1191.6851640320995</v>
      </c>
      <c r="D468" s="104">
        <v>1251.7117347098047</v>
      </c>
      <c r="E468" s="104">
        <v>1250.6488954385172</v>
      </c>
      <c r="F468" s="104">
        <v>1276.188753181736</v>
      </c>
      <c r="G468" s="104">
        <v>1280.1508191797238</v>
      </c>
      <c r="H468" s="104">
        <v>1291.8113025302707</v>
      </c>
      <c r="I468" s="104">
        <v>1235.0324287020226</v>
      </c>
      <c r="J468" s="104">
        <v>1334.386334210446</v>
      </c>
      <c r="K468" s="104">
        <v>1419.4704590082999</v>
      </c>
      <c r="L468" s="104">
        <v>1339.7600457013093</v>
      </c>
      <c r="M468" s="104">
        <v>1082.1544163766657</v>
      </c>
      <c r="N468" s="104">
        <v>874.29679061900845</v>
      </c>
      <c r="O468" s="104">
        <v>1466.7490608856615</v>
      </c>
      <c r="P468" s="104">
        <v>1419.1021373756196</v>
      </c>
      <c r="Q468" s="104">
        <v>1326.7372958096785</v>
      </c>
      <c r="R468" s="104">
        <v>1315.1338937812054</v>
      </c>
      <c r="S468" s="104">
        <v>1366.882004974638</v>
      </c>
      <c r="T468" s="104">
        <v>1355.8846259479296</v>
      </c>
      <c r="U468" s="104">
        <v>1363.6540235847028</v>
      </c>
      <c r="V468" s="104">
        <v>0</v>
      </c>
      <c r="W468" s="104">
        <v>1439.2983599431507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371.10795877254793</v>
      </c>
      <c r="D469" s="98">
        <v>398.40336521029843</v>
      </c>
      <c r="E469" s="98">
        <v>387.25273163387635</v>
      </c>
      <c r="F469" s="98">
        <v>400.70412145425411</v>
      </c>
      <c r="G469" s="98">
        <v>447.01201693365624</v>
      </c>
      <c r="H469" s="98">
        <v>410.37963476765577</v>
      </c>
      <c r="I469" s="98">
        <v>391.35232030686512</v>
      </c>
      <c r="J469" s="98">
        <v>414.8619288379054</v>
      </c>
      <c r="K469" s="98">
        <v>440.403921205404</v>
      </c>
      <c r="L469" s="98">
        <v>411.11623338212848</v>
      </c>
      <c r="M469" s="98">
        <v>262.62875418195483</v>
      </c>
      <c r="N469" s="98">
        <v>14.628423872457246</v>
      </c>
      <c r="O469" s="98">
        <v>394.62127145519366</v>
      </c>
      <c r="P469" s="98">
        <v>358.57744731442665</v>
      </c>
      <c r="Q469" s="98">
        <v>305.29490937432098</v>
      </c>
      <c r="R469" s="98">
        <v>340.6053861536023</v>
      </c>
      <c r="S469" s="98">
        <v>356.61960021834193</v>
      </c>
      <c r="T469" s="98">
        <v>340.16322858728807</v>
      </c>
      <c r="U469" s="98">
        <v>326.24623904379473</v>
      </c>
      <c r="V469" s="98">
        <v>0</v>
      </c>
      <c r="W469" s="98">
        <v>343.39178164797846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820.57720525955165</v>
      </c>
      <c r="D470" s="98">
        <v>853.30836949950606</v>
      </c>
      <c r="E470" s="98">
        <v>863.39616380464099</v>
      </c>
      <c r="F470" s="98">
        <v>875.48463172748177</v>
      </c>
      <c r="G470" s="98">
        <v>833.1388022460676</v>
      </c>
      <c r="H470" s="98">
        <v>881.43166776261478</v>
      </c>
      <c r="I470" s="98">
        <v>843.68010839515762</v>
      </c>
      <c r="J470" s="98">
        <v>919.52440537254051</v>
      </c>
      <c r="K470" s="98">
        <v>979.06653780289605</v>
      </c>
      <c r="L470" s="98">
        <v>928.64381231918082</v>
      </c>
      <c r="M470" s="98">
        <v>819.52566219471078</v>
      </c>
      <c r="N470" s="98">
        <v>859.66836674655121</v>
      </c>
      <c r="O470" s="98">
        <v>1072.1277894304678</v>
      </c>
      <c r="P470" s="98">
        <v>1060.524690061193</v>
      </c>
      <c r="Q470" s="98">
        <v>1021.4423864353572</v>
      </c>
      <c r="R470" s="98">
        <v>974.52850762760306</v>
      </c>
      <c r="S470" s="98">
        <v>1010.2624047562961</v>
      </c>
      <c r="T470" s="98">
        <v>1015.7213973606418</v>
      </c>
      <c r="U470" s="98">
        <v>1037.4077845409081</v>
      </c>
      <c r="V470" s="98">
        <v>0</v>
      </c>
      <c r="W470" s="98">
        <v>1095.9065782951723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1698.304146810731</v>
      </c>
      <c r="D471" s="101">
        <v>1739.0745387909565</v>
      </c>
      <c r="E471" s="101">
        <v>1725.520713554786</v>
      </c>
      <c r="F471" s="101">
        <v>1778.6874805504326</v>
      </c>
      <c r="G471" s="101">
        <v>1708.5915389431716</v>
      </c>
      <c r="H471" s="101">
        <v>1757.8527992266625</v>
      </c>
      <c r="I471" s="101">
        <v>1749.2565081664707</v>
      </c>
      <c r="J471" s="101">
        <v>1857.5506498648024</v>
      </c>
      <c r="K471" s="101">
        <v>1984.8438099504722</v>
      </c>
      <c r="L471" s="101">
        <v>1926.2711599062934</v>
      </c>
      <c r="M471" s="101">
        <v>1893.6624084146533</v>
      </c>
      <c r="N471" s="101">
        <v>1795.9648105097256</v>
      </c>
      <c r="O471" s="101">
        <v>1809.1612578864049</v>
      </c>
      <c r="P471" s="101">
        <v>1783.5733925768657</v>
      </c>
      <c r="Q471" s="101">
        <v>1747.162933301373</v>
      </c>
      <c r="R471" s="101">
        <v>1795.2086762096319</v>
      </c>
      <c r="S471" s="101">
        <v>1773.3658448437291</v>
      </c>
      <c r="T471" s="101">
        <v>1698.9016882489409</v>
      </c>
      <c r="U471" s="101">
        <v>1705.8329578388377</v>
      </c>
      <c r="V471" s="101">
        <v>1708.5172381631212</v>
      </c>
      <c r="W471" s="101">
        <v>1821.9433201326594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1158.3706297140661</v>
      </c>
      <c r="D472" s="104">
        <v>1191.405395840932</v>
      </c>
      <c r="E472" s="104">
        <v>1180.5461115568532</v>
      </c>
      <c r="F472" s="104">
        <v>1221.9484644192328</v>
      </c>
      <c r="G472" s="104">
        <v>1194.4707910040545</v>
      </c>
      <c r="H472" s="104">
        <v>1216.9683797341359</v>
      </c>
      <c r="I472" s="104">
        <v>1216.9968937966328</v>
      </c>
      <c r="J472" s="104">
        <v>1294.457821226945</v>
      </c>
      <c r="K472" s="104">
        <v>1388.4517851838414</v>
      </c>
      <c r="L472" s="104">
        <v>1352.9591994912603</v>
      </c>
      <c r="M472" s="104">
        <v>1334.5755034191648</v>
      </c>
      <c r="N472" s="104">
        <v>1256.2205769121454</v>
      </c>
      <c r="O472" s="104">
        <v>1295.7905047980357</v>
      </c>
      <c r="P472" s="104">
        <v>1304.0514456474257</v>
      </c>
      <c r="Q472" s="104">
        <v>1305.4990775794308</v>
      </c>
      <c r="R472" s="104">
        <v>1379.1883105462396</v>
      </c>
      <c r="S472" s="104">
        <v>1384.1391471785848</v>
      </c>
      <c r="T472" s="104">
        <v>1342.6684187754327</v>
      </c>
      <c r="U472" s="104">
        <v>1356.5450359315282</v>
      </c>
      <c r="V472" s="104">
        <v>1368.095500083092</v>
      </c>
      <c r="W472" s="104">
        <v>1467.6764254243801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332.81741394136623</v>
      </c>
      <c r="D473" s="98">
        <v>349.32387416445505</v>
      </c>
      <c r="E473" s="98">
        <v>335.33533763759192</v>
      </c>
      <c r="F473" s="98">
        <v>353.18534181046078</v>
      </c>
      <c r="G473" s="98">
        <v>384.93011712823238</v>
      </c>
      <c r="H473" s="98">
        <v>356.82322001592735</v>
      </c>
      <c r="I473" s="98">
        <v>359.94757468402003</v>
      </c>
      <c r="J473" s="98">
        <v>375.77045730704873</v>
      </c>
      <c r="K473" s="98">
        <v>404.91942982273031</v>
      </c>
      <c r="L473" s="98">
        <v>395.69455248440073</v>
      </c>
      <c r="M473" s="98">
        <v>380.14569190136319</v>
      </c>
      <c r="N473" s="98">
        <v>300.0567348696232</v>
      </c>
      <c r="O473" s="98">
        <v>329.70048819950989</v>
      </c>
      <c r="P473" s="98">
        <v>319.27375704335878</v>
      </c>
      <c r="Q473" s="98">
        <v>300.28608331612207</v>
      </c>
      <c r="R473" s="98">
        <v>361.75670865626603</v>
      </c>
      <c r="S473" s="98">
        <v>368.19577867468212</v>
      </c>
      <c r="T473" s="98">
        <v>343.98676428053284</v>
      </c>
      <c r="U473" s="98">
        <v>332.01954206708257</v>
      </c>
      <c r="V473" s="98">
        <v>326.7491328932764</v>
      </c>
      <c r="W473" s="98">
        <v>357.1351884843325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825.55321577269979</v>
      </c>
      <c r="D474" s="98">
        <v>842.081521676477</v>
      </c>
      <c r="E474" s="98">
        <v>845.21077391926144</v>
      </c>
      <c r="F474" s="98">
        <v>868.76312260877205</v>
      </c>
      <c r="G474" s="98">
        <v>809.54067387582199</v>
      </c>
      <c r="H474" s="98">
        <v>860.14515971820845</v>
      </c>
      <c r="I474" s="98">
        <v>857.04931911261281</v>
      </c>
      <c r="J474" s="98">
        <v>918.68736391989637</v>
      </c>
      <c r="K474" s="98">
        <v>983.53235536111094</v>
      </c>
      <c r="L474" s="98">
        <v>957.26464700685926</v>
      </c>
      <c r="M474" s="98">
        <v>954.42981151780157</v>
      </c>
      <c r="N474" s="98">
        <v>956.16384204252211</v>
      </c>
      <c r="O474" s="98">
        <v>966.09001659852572</v>
      </c>
      <c r="P474" s="98">
        <v>984.77768860406684</v>
      </c>
      <c r="Q474" s="98">
        <v>1005.2129942633086</v>
      </c>
      <c r="R474" s="98">
        <v>1017.4316018899733</v>
      </c>
      <c r="S474" s="98">
        <v>1015.9433685039029</v>
      </c>
      <c r="T474" s="98">
        <v>998.68165449490004</v>
      </c>
      <c r="U474" s="98">
        <v>1024.5254938644459</v>
      </c>
      <c r="V474" s="98">
        <v>1041.3463671898155</v>
      </c>
      <c r="W474" s="98">
        <v>1110.5412369400476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635.85888246081743</v>
      </c>
      <c r="D475" s="122">
        <v>716.50491240868075</v>
      </c>
      <c r="E475" s="122">
        <v>693.86448896253364</v>
      </c>
      <c r="F475" s="122">
        <v>747.43214186364912</v>
      </c>
      <c r="G475" s="122">
        <v>734.05622476334099</v>
      </c>
      <c r="H475" s="122">
        <v>759.83695364509003</v>
      </c>
      <c r="I475" s="122">
        <v>737.23331569067398</v>
      </c>
      <c r="J475" s="122">
        <v>738.4128891234451</v>
      </c>
      <c r="K475" s="122">
        <v>760.65386619690071</v>
      </c>
      <c r="L475" s="122">
        <v>735.83674695606305</v>
      </c>
      <c r="M475" s="122">
        <v>687.23055777565219</v>
      </c>
      <c r="N475" s="122">
        <v>695.69014817801315</v>
      </c>
      <c r="O475" s="122">
        <v>814.29605672343837</v>
      </c>
      <c r="P475" s="122">
        <v>803.7802185450588</v>
      </c>
      <c r="Q475" s="122">
        <v>760.80631898589422</v>
      </c>
      <c r="R475" s="122">
        <v>781.45681238029272</v>
      </c>
      <c r="S475" s="122">
        <v>790.80481384728137</v>
      </c>
      <c r="T475" s="122">
        <v>848.14538947391475</v>
      </c>
      <c r="U475" s="122">
        <v>926.61927055940657</v>
      </c>
      <c r="V475" s="122">
        <v>1139.8950999302344</v>
      </c>
      <c r="W475" s="122">
        <v>1006.7193799984151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833.02813402505888</v>
      </c>
      <c r="D476" s="98">
        <v>924.41242275538468</v>
      </c>
      <c r="E476" s="98">
        <v>863.17744010846252</v>
      </c>
      <c r="F476" s="98">
        <v>948.31712266768477</v>
      </c>
      <c r="G476" s="98">
        <v>901.80686808079463</v>
      </c>
      <c r="H476" s="98">
        <v>916.60819025507567</v>
      </c>
      <c r="I476" s="98">
        <v>1050.6618080876112</v>
      </c>
      <c r="J476" s="98">
        <v>909.46877731752897</v>
      </c>
      <c r="K476" s="98">
        <v>902.05977554653214</v>
      </c>
      <c r="L476" s="98">
        <v>916.69252357228811</v>
      </c>
      <c r="M476" s="98">
        <v>767.27052884612829</v>
      </c>
      <c r="N476" s="98">
        <v>918.32508825158561</v>
      </c>
      <c r="O476" s="98">
        <v>1012.0993639366394</v>
      </c>
      <c r="P476" s="98">
        <v>998.36758737489492</v>
      </c>
      <c r="Q476" s="98">
        <v>987.69926648608441</v>
      </c>
      <c r="R476" s="98">
        <v>1015.1796284415676</v>
      </c>
      <c r="S476" s="98">
        <v>1024.4704672590328</v>
      </c>
      <c r="T476" s="98">
        <v>1006.5275909323871</v>
      </c>
      <c r="U476" s="98">
        <v>1127.1337718878638</v>
      </c>
      <c r="V476" s="98">
        <v>1274.7352286297275</v>
      </c>
      <c r="W476" s="98">
        <v>1248.1931374252306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823.02481179825668</v>
      </c>
      <c r="D477" s="98">
        <v>872.77874723420803</v>
      </c>
      <c r="E477" s="98">
        <v>841.82492309436736</v>
      </c>
      <c r="F477" s="98">
        <v>961.49828020899372</v>
      </c>
      <c r="G477" s="98">
        <v>891.95659044215802</v>
      </c>
      <c r="H477" s="98">
        <v>894.31842689420716</v>
      </c>
      <c r="I477" s="98">
        <v>928.67124420035941</v>
      </c>
      <c r="J477" s="98">
        <v>937.29138461214109</v>
      </c>
      <c r="K477" s="98">
        <v>826.72379798196334</v>
      </c>
      <c r="L477" s="98">
        <v>1026.6125914866263</v>
      </c>
      <c r="M477" s="98">
        <v>960.74998705460996</v>
      </c>
      <c r="N477" s="98">
        <v>301.80580426684372</v>
      </c>
      <c r="O477" s="98">
        <v>1095.6736679055728</v>
      </c>
      <c r="P477" s="98">
        <v>1065.3103159052507</v>
      </c>
      <c r="Q477" s="98">
        <v>934.99148435424434</v>
      </c>
      <c r="R477" s="98">
        <v>881.05095486492439</v>
      </c>
      <c r="S477" s="98">
        <v>877.59467871537447</v>
      </c>
      <c r="T477" s="98">
        <v>1058.2597939533539</v>
      </c>
      <c r="U477" s="98">
        <v>1094.6627259091442</v>
      </c>
      <c r="V477" s="98">
        <v>1227.2152059515279</v>
      </c>
      <c r="W477" s="98">
        <v>1189.0681310272305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625.09724508487136</v>
      </c>
      <c r="D478" s="33">
        <v>707.65013804427076</v>
      </c>
      <c r="E478" s="33">
        <v>684.35164402402017</v>
      </c>
      <c r="F478" s="33">
        <v>733.05924065251884</v>
      </c>
      <c r="G478" s="33">
        <v>717.08768837890932</v>
      </c>
      <c r="H478" s="33">
        <v>739.74176476041748</v>
      </c>
      <c r="I478" s="33">
        <v>703.04155217561129</v>
      </c>
      <c r="J478" s="33">
        <v>701.85451567200255</v>
      </c>
      <c r="K478" s="33">
        <v>742.29454909925664</v>
      </c>
      <c r="L478" s="33">
        <v>700.17850639621247</v>
      </c>
      <c r="M478" s="33">
        <v>662.28488335381667</v>
      </c>
      <c r="N478" s="33">
        <v>674.19225770269884</v>
      </c>
      <c r="O478" s="33">
        <v>701.97403068605774</v>
      </c>
      <c r="P478" s="33">
        <v>709.98069286024509</v>
      </c>
      <c r="Q478" s="33">
        <v>705.95694213572528</v>
      </c>
      <c r="R478" s="33">
        <v>744.25817739985973</v>
      </c>
      <c r="S478" s="33">
        <v>734.20267348792606</v>
      </c>
      <c r="T478" s="33">
        <v>728.29884801801757</v>
      </c>
      <c r="U478" s="33">
        <v>745.3060317088391</v>
      </c>
      <c r="V478" s="33">
        <v>853.79468434621924</v>
      </c>
      <c r="W478" s="33">
        <v>834.17027793358295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6411.0294233885234</v>
      </c>
      <c r="D480" s="117">
        <f t="shared" si="247"/>
        <v>6741.0218792124861</v>
      </c>
      <c r="E480" s="117">
        <f t="shared" si="247"/>
        <v>7373.5862624311594</v>
      </c>
      <c r="F480" s="117">
        <f t="shared" si="247"/>
        <v>7349.6827485609847</v>
      </c>
      <c r="G480" s="117">
        <f t="shared" si="247"/>
        <v>7694.3708651738898</v>
      </c>
      <c r="H480" s="117">
        <f t="shared" si="247"/>
        <v>7937.3354730618421</v>
      </c>
      <c r="I480" s="117">
        <f t="shared" si="247"/>
        <v>8263.6382864073366</v>
      </c>
      <c r="J480" s="117">
        <f t="shared" si="247"/>
        <v>7026.1539948699583</v>
      </c>
      <c r="K480" s="117">
        <f t="shared" si="247"/>
        <v>6895.4846106544537</v>
      </c>
      <c r="L480" s="117">
        <f t="shared" si="247"/>
        <v>6943.485122224185</v>
      </c>
      <c r="M480" s="117">
        <f t="shared" si="247"/>
        <v>7645.7955109310406</v>
      </c>
      <c r="N480" s="117">
        <f t="shared" si="247"/>
        <v>9283.2614871677797</v>
      </c>
      <c r="O480" s="117">
        <f t="shared" si="247"/>
        <v>7087.4764719649802</v>
      </c>
      <c r="P480" s="117">
        <f t="shared" si="247"/>
        <v>6755.9911593625693</v>
      </c>
      <c r="Q480" s="117">
        <f t="shared" si="247"/>
        <v>7076.8974171809696</v>
      </c>
      <c r="R480" s="117">
        <f t="shared" ref="R480:V480" si="248">R481+R484+R486+R499</f>
        <v>6787.2607975200171</v>
      </c>
      <c r="S480" s="117">
        <f t="shared" si="248"/>
        <v>7241.7664643802582</v>
      </c>
      <c r="T480" s="117">
        <f t="shared" si="248"/>
        <v>6418.9120143620921</v>
      </c>
      <c r="U480" s="117">
        <f t="shared" si="248"/>
        <v>6439.9588273008994</v>
      </c>
      <c r="V480" s="117">
        <f t="shared" si="248"/>
        <v>6703.5924672440688</v>
      </c>
      <c r="W480" s="117">
        <f t="shared" ref="W480" si="249">W481+W484+W486+W499</f>
        <v>6809.8105023477492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4578.6334139550299</v>
      </c>
      <c r="D481" s="122">
        <f t="shared" si="250"/>
        <v>4950.975884310089</v>
      </c>
      <c r="E481" s="122">
        <f t="shared" si="250"/>
        <v>5287.5774989114543</v>
      </c>
      <c r="F481" s="122">
        <f t="shared" si="250"/>
        <v>5473.5123320601706</v>
      </c>
      <c r="G481" s="122">
        <f t="shared" si="250"/>
        <v>5532.6114984569776</v>
      </c>
      <c r="H481" s="122">
        <f t="shared" si="250"/>
        <v>5568.7170915865281</v>
      </c>
      <c r="I481" s="122">
        <f t="shared" si="250"/>
        <v>6210.9106314476294</v>
      </c>
      <c r="J481" s="122">
        <f t="shared" si="250"/>
        <v>5243.9710077366572</v>
      </c>
      <c r="K481" s="122">
        <f t="shared" si="250"/>
        <v>4617.4273772945398</v>
      </c>
      <c r="L481" s="122">
        <f t="shared" si="250"/>
        <v>4500.5404612695556</v>
      </c>
      <c r="M481" s="122">
        <f t="shared" si="250"/>
        <v>5261.2108520534357</v>
      </c>
      <c r="N481" s="122">
        <f t="shared" si="250"/>
        <v>5791.830101293599</v>
      </c>
      <c r="O481" s="122">
        <f t="shared" si="250"/>
        <v>4821.7544425015685</v>
      </c>
      <c r="P481" s="122">
        <f t="shared" si="250"/>
        <v>4576.769236289615</v>
      </c>
      <c r="Q481" s="122">
        <f t="shared" si="250"/>
        <v>4679.3572649729822</v>
      </c>
      <c r="R481" s="122">
        <f t="shared" ref="R481:V481" si="251">SUM(R482:R483)</f>
        <v>3954.3163624409212</v>
      </c>
      <c r="S481" s="122">
        <f t="shared" si="251"/>
        <v>3942.7906935013489</v>
      </c>
      <c r="T481" s="122">
        <f t="shared" si="251"/>
        <v>3721.6521872908406</v>
      </c>
      <c r="U481" s="122">
        <f t="shared" si="251"/>
        <v>3577.2666744649632</v>
      </c>
      <c r="V481" s="122">
        <f t="shared" si="251"/>
        <v>3496.5818067089663</v>
      </c>
      <c r="W481" s="122">
        <f t="shared" ref="W481" si="252">SUM(W482:W483)</f>
        <v>3730.5994768330311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4536.5191675596589</v>
      </c>
      <c r="D482" s="98">
        <v>4904.0939366380053</v>
      </c>
      <c r="E482" s="98">
        <v>5240.3678181517325</v>
      </c>
      <c r="F482" s="98">
        <v>5421.4844670163538</v>
      </c>
      <c r="G482" s="98">
        <v>5480.7614543041964</v>
      </c>
      <c r="H482" s="98">
        <v>5517.8518493424017</v>
      </c>
      <c r="I482" s="98">
        <v>6157.7028128524516</v>
      </c>
      <c r="J482" s="98">
        <v>5198.9340197294514</v>
      </c>
      <c r="K482" s="98">
        <v>4575.8695778591264</v>
      </c>
      <c r="L482" s="98">
        <v>4462.287427185368</v>
      </c>
      <c r="M482" s="98">
        <v>5216.6276588667733</v>
      </c>
      <c r="N482" s="98">
        <v>5748.1511891358323</v>
      </c>
      <c r="O482" s="98">
        <v>4781.8728377853795</v>
      </c>
      <c r="P482" s="98">
        <v>4537.8224842017562</v>
      </c>
      <c r="Q482" s="98">
        <v>4641.7340304991576</v>
      </c>
      <c r="R482" s="98">
        <v>3922.7138212583077</v>
      </c>
      <c r="S482" s="98">
        <v>3911.3941586061983</v>
      </c>
      <c r="T482" s="98">
        <v>3692.1450349928582</v>
      </c>
      <c r="U482" s="98">
        <v>3549.0025780200208</v>
      </c>
      <c r="V482" s="98">
        <v>3469.0224599872736</v>
      </c>
      <c r="W482" s="98">
        <v>3701.2312967714611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42.114246395371161</v>
      </c>
      <c r="D483" s="98">
        <v>46.881947672084017</v>
      </c>
      <c r="E483" s="98">
        <v>47.209680759721792</v>
      </c>
      <c r="F483" s="98">
        <v>52.027865043816981</v>
      </c>
      <c r="G483" s="98">
        <v>51.850044152781052</v>
      </c>
      <c r="H483" s="98">
        <v>50.865242244126691</v>
      </c>
      <c r="I483" s="98">
        <v>53.207818595177585</v>
      </c>
      <c r="J483" s="98">
        <v>45.036988007206162</v>
      </c>
      <c r="K483" s="98">
        <v>41.557799435413614</v>
      </c>
      <c r="L483" s="98">
        <v>38.253034084187405</v>
      </c>
      <c r="M483" s="98">
        <v>44.583193186662704</v>
      </c>
      <c r="N483" s="98">
        <v>43.678912157766604</v>
      </c>
      <c r="O483" s="98">
        <v>39.881604716188782</v>
      </c>
      <c r="P483" s="98">
        <v>38.946752087858663</v>
      </c>
      <c r="Q483" s="98">
        <v>37.623234473824972</v>
      </c>
      <c r="R483" s="98">
        <v>31.602541182613351</v>
      </c>
      <c r="S483" s="98">
        <v>31.396534895150644</v>
      </c>
      <c r="T483" s="98">
        <v>29.507152297982255</v>
      </c>
      <c r="U483" s="98">
        <v>28.264096444942471</v>
      </c>
      <c r="V483" s="98">
        <v>27.559346721692894</v>
      </c>
      <c r="W483" s="98">
        <v>29.368180061569962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335.13972017562315</v>
      </c>
      <c r="D484" s="122">
        <f t="shared" si="253"/>
        <v>203.22046166293555</v>
      </c>
      <c r="E484" s="122">
        <f t="shared" si="253"/>
        <v>521.06722897303951</v>
      </c>
      <c r="F484" s="122">
        <f t="shared" si="253"/>
        <v>236.83587253137111</v>
      </c>
      <c r="G484" s="122">
        <f t="shared" si="253"/>
        <v>574.55764944746852</v>
      </c>
      <c r="H484" s="122">
        <f t="shared" si="253"/>
        <v>731.02740443800599</v>
      </c>
      <c r="I484" s="122">
        <f t="shared" si="253"/>
        <v>432.75793774907231</v>
      </c>
      <c r="J484" s="122">
        <f t="shared" si="253"/>
        <v>95.942231645365538</v>
      </c>
      <c r="K484" s="122">
        <f t="shared" si="253"/>
        <v>482.48998598903569</v>
      </c>
      <c r="L484" s="122">
        <f t="shared" si="253"/>
        <v>699.72459791613073</v>
      </c>
      <c r="M484" s="122">
        <f t="shared" si="253"/>
        <v>685.90462365669123</v>
      </c>
      <c r="N484" s="122">
        <f t="shared" si="253"/>
        <v>1839.268986998899</v>
      </c>
      <c r="O484" s="122">
        <f t="shared" si="253"/>
        <v>514.11482734811761</v>
      </c>
      <c r="P484" s="122">
        <f t="shared" si="253"/>
        <v>408.82752223542144</v>
      </c>
      <c r="Q484" s="122">
        <f t="shared" si="253"/>
        <v>624.69361423526186</v>
      </c>
      <c r="R484" s="122">
        <f t="shared" si="253"/>
        <v>970.20896136666192</v>
      </c>
      <c r="S484" s="122">
        <f t="shared" si="253"/>
        <v>1427.8575150320069</v>
      </c>
      <c r="T484" s="122">
        <f t="shared" si="253"/>
        <v>835.19551815594093</v>
      </c>
      <c r="U484" s="122">
        <f t="shared" si="253"/>
        <v>941.54890353510189</v>
      </c>
      <c r="V484" s="122">
        <f t="shared" si="253"/>
        <v>1170.9311031589577</v>
      </c>
      <c r="W484" s="122">
        <f t="shared" si="253"/>
        <v>962.1564729799868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335.13972017562315</v>
      </c>
      <c r="D485" s="98">
        <f>RES_hhdet_in_tesh!D86</f>
        <v>203.22046166293555</v>
      </c>
      <c r="E485" s="98">
        <f>RES_hhdet_in_tesh!E86</f>
        <v>521.06722897303951</v>
      </c>
      <c r="F485" s="98">
        <f>RES_hhdet_in_tesh!F86</f>
        <v>236.83587253137111</v>
      </c>
      <c r="G485" s="98">
        <f>RES_hhdet_in_tesh!G86</f>
        <v>574.55764944746852</v>
      </c>
      <c r="H485" s="98">
        <f>RES_hhdet_in_tesh!H86</f>
        <v>731.02740443800599</v>
      </c>
      <c r="I485" s="98">
        <f>RES_hhdet_in_tesh!I86</f>
        <v>432.75793774907231</v>
      </c>
      <c r="J485" s="98">
        <f>RES_hhdet_in_tesh!J86</f>
        <v>95.942231645365538</v>
      </c>
      <c r="K485" s="98">
        <f>RES_hhdet_in_tesh!K86</f>
        <v>482.48998598903569</v>
      </c>
      <c r="L485" s="98">
        <f>RES_hhdet_in_tesh!L86</f>
        <v>699.72459791613073</v>
      </c>
      <c r="M485" s="98">
        <f>RES_hhdet_in_tesh!M86</f>
        <v>685.90462365669123</v>
      </c>
      <c r="N485" s="98">
        <f>RES_hhdet_in_tesh!N86</f>
        <v>1839.268986998899</v>
      </c>
      <c r="O485" s="98">
        <f>RES_hhdet_in_tesh!O86</f>
        <v>514.11482734811761</v>
      </c>
      <c r="P485" s="98">
        <f>RES_hhdet_in_tesh!P86</f>
        <v>408.82752223542144</v>
      </c>
      <c r="Q485" s="98">
        <f>RES_hhdet_in_tesh!Q86</f>
        <v>624.69361423526186</v>
      </c>
      <c r="R485" s="98">
        <f>RES_hhdet_in_tesh!R86</f>
        <v>970.20896136666192</v>
      </c>
      <c r="S485" s="98">
        <f>RES_hhdet_in_tesh!S86</f>
        <v>1427.8575150320069</v>
      </c>
      <c r="T485" s="98">
        <f>RES_hhdet_in_tesh!T86</f>
        <v>835.19551815594093</v>
      </c>
      <c r="U485" s="98">
        <f>RES_hhdet_in_tesh!U86</f>
        <v>941.54890353510189</v>
      </c>
      <c r="V485" s="98">
        <f>RES_hhdet_in_tesh!V86</f>
        <v>1170.9311031589577</v>
      </c>
      <c r="W485" s="98">
        <f>RES_hhdet_in_tesh!W86</f>
        <v>962.1564729799868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1026.5421735161256</v>
      </c>
      <c r="D486" s="122">
        <v>1054.0776744920574</v>
      </c>
      <c r="E486" s="122">
        <v>1049.3255102908111</v>
      </c>
      <c r="F486" s="122">
        <v>1084.4966054506658</v>
      </c>
      <c r="G486" s="122">
        <v>1045.3733145793967</v>
      </c>
      <c r="H486" s="122">
        <v>1079.3380648847244</v>
      </c>
      <c r="I486" s="122">
        <v>1078.8925732591688</v>
      </c>
      <c r="J486" s="122">
        <v>1150.9232234994236</v>
      </c>
      <c r="K486" s="122">
        <v>1234.5795172046983</v>
      </c>
      <c r="L486" s="122">
        <v>1203.9957275078821</v>
      </c>
      <c r="M486" s="122">
        <v>1192.9482077979185</v>
      </c>
      <c r="N486" s="122">
        <v>1147.798849570024</v>
      </c>
      <c r="O486" s="122">
        <v>1184.1024891346863</v>
      </c>
      <c r="P486" s="122">
        <v>1199.1655634729407</v>
      </c>
      <c r="Q486" s="122">
        <v>1210.9476400396607</v>
      </c>
      <c r="R486" s="122">
        <v>1270.6382410688705</v>
      </c>
      <c r="S486" s="122">
        <v>1280.1620071385391</v>
      </c>
      <c r="T486" s="122">
        <v>1247.171877891546</v>
      </c>
      <c r="U486" s="122">
        <v>1271.4074874936575</v>
      </c>
      <c r="V486" s="122">
        <v>1289.5017079538616</v>
      </c>
      <c r="W486" s="122">
        <v>1384.1676519534089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1036.7437357006304</v>
      </c>
      <c r="D487" s="98">
        <v>1059.0816195514326</v>
      </c>
      <c r="E487" s="98">
        <v>995.3075865848773</v>
      </c>
      <c r="F487" s="98">
        <v>1071.064841000926</v>
      </c>
      <c r="G487" s="98">
        <v>1001.059283733179</v>
      </c>
      <c r="H487" s="98">
        <v>1013.6899466215579</v>
      </c>
      <c r="I487" s="98">
        <v>1186.0801859611445</v>
      </c>
      <c r="J487" s="98">
        <v>1111.2879055851677</v>
      </c>
      <c r="K487" s="98">
        <v>1152.085203681645</v>
      </c>
      <c r="L487" s="98">
        <v>1150.9240306288302</v>
      </c>
      <c r="M487" s="98">
        <v>997.36089107137673</v>
      </c>
      <c r="N487" s="98">
        <v>1143.010972671477</v>
      </c>
      <c r="O487" s="98">
        <v>1268.1003144420358</v>
      </c>
      <c r="P487" s="98">
        <v>955.44398263213645</v>
      </c>
      <c r="Q487" s="98">
        <v>1073.3875095954759</v>
      </c>
      <c r="R487" s="98">
        <v>1252.297105880243</v>
      </c>
      <c r="S487" s="98">
        <v>1348.5470051762834</v>
      </c>
      <c r="T487" s="98">
        <v>1137.5063617839839</v>
      </c>
      <c r="U487" s="98">
        <v>1319.9918806412225</v>
      </c>
      <c r="V487" s="98">
        <v>1324.4147613776327</v>
      </c>
      <c r="W487" s="98">
        <v>1382.5037968874963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1186.7237639714681</v>
      </c>
      <c r="J488" s="98">
        <v>1111.3633116263895</v>
      </c>
      <c r="K488" s="98">
        <v>1151.7721761112937</v>
      </c>
      <c r="L488" s="98">
        <v>1151.2946288376288</v>
      </c>
      <c r="M488" s="98">
        <v>996.88302995062475</v>
      </c>
      <c r="N488" s="98">
        <v>1143.0867963737951</v>
      </c>
      <c r="O488" s="98">
        <v>1268.0425323638137</v>
      </c>
      <c r="P488" s="98">
        <v>0</v>
      </c>
      <c r="Q488" s="98">
        <v>1073.2813110891307</v>
      </c>
      <c r="R488" s="98">
        <v>1252.3885921784749</v>
      </c>
      <c r="S488" s="98">
        <v>1348.7153712919214</v>
      </c>
      <c r="T488" s="98">
        <v>1137.4996981522249</v>
      </c>
      <c r="U488" s="98">
        <v>1320.3468165523097</v>
      </c>
      <c r="V488" s="98">
        <v>1324.722891022951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249.99352637245934</v>
      </c>
      <c r="J489" s="101">
        <v>221.64744279574643</v>
      </c>
      <c r="K489" s="101">
        <v>229.03277697356694</v>
      </c>
      <c r="L489" s="101">
        <v>232.47617629711135</v>
      </c>
      <c r="M489" s="101">
        <v>189.42191544032437</v>
      </c>
      <c r="N489" s="101">
        <v>189.96388278306938</v>
      </c>
      <c r="O489" s="101">
        <v>234.3730300039575</v>
      </c>
      <c r="P489" s="101">
        <v>0</v>
      </c>
      <c r="Q489" s="101">
        <v>175.73528549846452</v>
      </c>
      <c r="R489" s="101">
        <v>249.12471138691345</v>
      </c>
      <c r="S489" s="101">
        <v>281.86999010546555</v>
      </c>
      <c r="T489" s="101">
        <v>221.82334594995967</v>
      </c>
      <c r="U489" s="101">
        <v>258.86058011307682</v>
      </c>
      <c r="V489" s="101">
        <v>255.08351731017913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936.73023759900877</v>
      </c>
      <c r="J490" s="104">
        <v>889.7158688306431</v>
      </c>
      <c r="K490" s="104">
        <v>922.73939913772665</v>
      </c>
      <c r="L490" s="104">
        <v>918.81845254051768</v>
      </c>
      <c r="M490" s="104">
        <v>807.46111451030026</v>
      </c>
      <c r="N490" s="104">
        <v>953.12291359072583</v>
      </c>
      <c r="O490" s="104">
        <v>1033.6695023598561</v>
      </c>
      <c r="P490" s="104">
        <v>0</v>
      </c>
      <c r="Q490" s="104">
        <v>897.54602559066586</v>
      </c>
      <c r="R490" s="104">
        <v>1003.2638807915615</v>
      </c>
      <c r="S490" s="104">
        <v>1066.8453811864561</v>
      </c>
      <c r="T490" s="104">
        <v>915.67635220226543</v>
      </c>
      <c r="U490" s="104">
        <v>1061.4862364392332</v>
      </c>
      <c r="V490" s="104">
        <v>1069.6393737127719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1020.348409211479</v>
      </c>
      <c r="D491" s="101">
        <v>1068.4897500366628</v>
      </c>
      <c r="E491" s="101">
        <v>1073.3177372063994</v>
      </c>
      <c r="F491" s="101">
        <v>1093.6663877653205</v>
      </c>
      <c r="G491" s="101">
        <v>1077.7008569010118</v>
      </c>
      <c r="H491" s="101">
        <v>1106.9668095830878</v>
      </c>
      <c r="I491" s="101">
        <v>1059.7753423197014</v>
      </c>
      <c r="J491" s="101">
        <v>1149.6500044959996</v>
      </c>
      <c r="K491" s="101">
        <v>1225.1147492109035</v>
      </c>
      <c r="L491" s="101">
        <v>1160.6652513660501</v>
      </c>
      <c r="M491" s="101">
        <v>970.89998621868097</v>
      </c>
      <c r="N491" s="101">
        <v>868.32565302050887</v>
      </c>
      <c r="O491" s="101">
        <v>1316.0602394910568</v>
      </c>
      <c r="P491" s="101">
        <v>1293.7917410242337</v>
      </c>
      <c r="Q491" s="101">
        <v>1228.7636579802031</v>
      </c>
      <c r="R491" s="101">
        <v>1212.5398963112491</v>
      </c>
      <c r="S491" s="101">
        <v>1266.473389063111</v>
      </c>
      <c r="T491" s="101">
        <v>1266.6325096888995</v>
      </c>
      <c r="U491" s="101">
        <v>1283.2321569143451</v>
      </c>
      <c r="V491" s="101">
        <v>1318.1657873718043</v>
      </c>
      <c r="W491" s="101">
        <v>1359.6417804918431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1020.3577559387918</v>
      </c>
      <c r="D492" s="104">
        <v>1068.5021467836809</v>
      </c>
      <c r="E492" s="104">
        <v>1073.3817660295106</v>
      </c>
      <c r="F492" s="104">
        <v>1093.6235351810687</v>
      </c>
      <c r="G492" s="104">
        <v>1077.5689021955493</v>
      </c>
      <c r="H492" s="104">
        <v>1106.925062941787</v>
      </c>
      <c r="I492" s="104">
        <v>1059.8810144182362</v>
      </c>
      <c r="J492" s="104">
        <v>1150.1698843748993</v>
      </c>
      <c r="K492" s="104">
        <v>1225.7855930398864</v>
      </c>
      <c r="L492" s="104">
        <v>1161.031565366633</v>
      </c>
      <c r="M492" s="104">
        <v>970.76856810681738</v>
      </c>
      <c r="N492" s="104">
        <v>868.35162327675641</v>
      </c>
      <c r="O492" s="104">
        <v>1316.6535136512432</v>
      </c>
      <c r="P492" s="104">
        <v>1294.1012599889443</v>
      </c>
      <c r="Q492" s="104">
        <v>1229.1120517374941</v>
      </c>
      <c r="R492" s="104">
        <v>1212.8440352297266</v>
      </c>
      <c r="S492" s="104">
        <v>1266.4688025682324</v>
      </c>
      <c r="T492" s="104">
        <v>1265.8808674329848</v>
      </c>
      <c r="U492" s="104">
        <v>1281.9488324438719</v>
      </c>
      <c r="V492" s="104">
        <v>0</v>
      </c>
      <c r="W492" s="104">
        <v>1358.4789489669611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199.78055067924001</v>
      </c>
      <c r="D493" s="98">
        <v>215.19377728417476</v>
      </c>
      <c r="E493" s="98">
        <v>209.98560222486978</v>
      </c>
      <c r="F493" s="98">
        <v>218.13890345358686</v>
      </c>
      <c r="G493" s="98">
        <v>244.43009994948162</v>
      </c>
      <c r="H493" s="98">
        <v>225.49339517917232</v>
      </c>
      <c r="I493" s="98">
        <v>216.20090602307855</v>
      </c>
      <c r="J493" s="98">
        <v>230.64547900235848</v>
      </c>
      <c r="K493" s="98">
        <v>246.71905523699027</v>
      </c>
      <c r="L493" s="98">
        <v>232.38775304745209</v>
      </c>
      <c r="M493" s="98">
        <v>151.24290591210655</v>
      </c>
      <c r="N493" s="98">
        <v>8.6832565302050924</v>
      </c>
      <c r="O493" s="98">
        <v>244.52572422077543</v>
      </c>
      <c r="P493" s="98">
        <v>233.57656992775134</v>
      </c>
      <c r="Q493" s="98">
        <v>207.66966530213671</v>
      </c>
      <c r="R493" s="98">
        <v>238.3155276021235</v>
      </c>
      <c r="S493" s="98">
        <v>256.20639781193648</v>
      </c>
      <c r="T493" s="98">
        <v>250.15947007234311</v>
      </c>
      <c r="U493" s="98">
        <v>244.54104790296387</v>
      </c>
      <c r="V493" s="98">
        <v>0</v>
      </c>
      <c r="W493" s="98">
        <v>262.57237067178869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820.57720525955165</v>
      </c>
      <c r="D494" s="98">
        <v>853.30836949950606</v>
      </c>
      <c r="E494" s="98">
        <v>863.39616380464099</v>
      </c>
      <c r="F494" s="98">
        <v>875.48463172748177</v>
      </c>
      <c r="G494" s="98">
        <v>833.1388022460676</v>
      </c>
      <c r="H494" s="98">
        <v>881.43166776261478</v>
      </c>
      <c r="I494" s="98">
        <v>843.68010839515762</v>
      </c>
      <c r="J494" s="98">
        <v>919.52440537254051</v>
      </c>
      <c r="K494" s="98">
        <v>979.06653780289605</v>
      </c>
      <c r="L494" s="98">
        <v>928.64381231918082</v>
      </c>
      <c r="M494" s="98">
        <v>819.52566219471078</v>
      </c>
      <c r="N494" s="98">
        <v>859.66836674655121</v>
      </c>
      <c r="O494" s="98">
        <v>1072.1277894304678</v>
      </c>
      <c r="P494" s="98">
        <v>1060.524690061193</v>
      </c>
      <c r="Q494" s="98">
        <v>1021.4423864353572</v>
      </c>
      <c r="R494" s="98">
        <v>974.52850762760306</v>
      </c>
      <c r="S494" s="98">
        <v>1010.2624047562961</v>
      </c>
      <c r="T494" s="98">
        <v>1015.7213973606418</v>
      </c>
      <c r="U494" s="98">
        <v>1037.4077845409081</v>
      </c>
      <c r="V494" s="98">
        <v>0</v>
      </c>
      <c r="W494" s="98">
        <v>1095.9065782951723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1026.392557639005</v>
      </c>
      <c r="D495" s="101">
        <v>1054.0563834361108</v>
      </c>
      <c r="E495" s="101">
        <v>1049.0722717136375</v>
      </c>
      <c r="F495" s="101">
        <v>1084.7587299526649</v>
      </c>
      <c r="G495" s="101">
        <v>1045.4518651809515</v>
      </c>
      <c r="H495" s="101">
        <v>1079.3326751501368</v>
      </c>
      <c r="I495" s="101">
        <v>1078.0199566049735</v>
      </c>
      <c r="J495" s="101">
        <v>1149.435472717016</v>
      </c>
      <c r="K495" s="101">
        <v>1233.8930672020231</v>
      </c>
      <c r="L495" s="101">
        <v>1203.741037849398</v>
      </c>
      <c r="M495" s="101">
        <v>1194.5077416281979</v>
      </c>
      <c r="N495" s="101">
        <v>1149.9596221894053</v>
      </c>
      <c r="O495" s="101">
        <v>1184.4665293213457</v>
      </c>
      <c r="P495" s="101">
        <v>1201.1316770757583</v>
      </c>
      <c r="Q495" s="101">
        <v>1208.7327224187893</v>
      </c>
      <c r="R495" s="101">
        <v>1265.6315941027008</v>
      </c>
      <c r="S495" s="101">
        <v>1273.3735782488111</v>
      </c>
      <c r="T495" s="101">
        <v>1241.3882410224123</v>
      </c>
      <c r="U495" s="101">
        <v>1266.7167179901032</v>
      </c>
      <c r="V495" s="101">
        <v>1286.7439009086543</v>
      </c>
      <c r="W495" s="101">
        <v>1387.3076598777368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1026.6958187414177</v>
      </c>
      <c r="D496" s="104">
        <v>1053.8073857706418</v>
      </c>
      <c r="E496" s="104">
        <v>1049.0860457011893</v>
      </c>
      <c r="F496" s="104">
        <v>1084.1583997496741</v>
      </c>
      <c r="G496" s="104">
        <v>1045.0714603415845</v>
      </c>
      <c r="H496" s="104">
        <v>1079.2368611308118</v>
      </c>
      <c r="I496" s="104">
        <v>1078.8753732272589</v>
      </c>
      <c r="J496" s="104">
        <v>1151.2107103273029</v>
      </c>
      <c r="K496" s="104">
        <v>1235.2535611955038</v>
      </c>
      <c r="L496" s="104">
        <v>1204.5370877685725</v>
      </c>
      <c r="M496" s="104">
        <v>1194.2228020239295</v>
      </c>
      <c r="N496" s="104">
        <v>1148.2907297448075</v>
      </c>
      <c r="O496" s="104">
        <v>1181.9465032831124</v>
      </c>
      <c r="P496" s="104">
        <v>1199.7897676358755</v>
      </c>
      <c r="Q496" s="104">
        <v>1212.9587105173307</v>
      </c>
      <c r="R496" s="104">
        <v>1272.4719913006759</v>
      </c>
      <c r="S496" s="104">
        <v>1280.3280568356006</v>
      </c>
      <c r="T496" s="104">
        <v>1250.0329405633322</v>
      </c>
      <c r="U496" s="104">
        <v>1271.0764253041973</v>
      </c>
      <c r="V496" s="104">
        <v>1287.4325315469544</v>
      </c>
      <c r="W496" s="104">
        <v>1382.4796540803345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201.14260296871805</v>
      </c>
      <c r="D497" s="98">
        <v>211.72586409416493</v>
      </c>
      <c r="E497" s="98">
        <v>203.87527178192789</v>
      </c>
      <c r="F497" s="98">
        <v>215.39527714090215</v>
      </c>
      <c r="G497" s="98">
        <v>235.53078646576247</v>
      </c>
      <c r="H497" s="98">
        <v>219.09170141260316</v>
      </c>
      <c r="I497" s="98">
        <v>221.82605411464618</v>
      </c>
      <c r="J497" s="98">
        <v>232.52334640740668</v>
      </c>
      <c r="K497" s="98">
        <v>251.72120583439272</v>
      </c>
      <c r="L497" s="98">
        <v>247.27244076171331</v>
      </c>
      <c r="M497" s="98">
        <v>239.79299050612778</v>
      </c>
      <c r="N497" s="98">
        <v>192.1268877022855</v>
      </c>
      <c r="O497" s="98">
        <v>215.85648668458666</v>
      </c>
      <c r="P497" s="98">
        <v>215.01207903180847</v>
      </c>
      <c r="Q497" s="98">
        <v>207.74571625402191</v>
      </c>
      <c r="R497" s="98">
        <v>255.04038941070252</v>
      </c>
      <c r="S497" s="98">
        <v>264.38468833169776</v>
      </c>
      <c r="T497" s="98">
        <v>251.35128606843213</v>
      </c>
      <c r="U497" s="98">
        <v>246.55093143975157</v>
      </c>
      <c r="V497" s="98">
        <v>246.08616435713878</v>
      </c>
      <c r="W497" s="98">
        <v>271.93841714028662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825.55321577269979</v>
      </c>
      <c r="D498" s="98">
        <v>842.081521676477</v>
      </c>
      <c r="E498" s="98">
        <v>845.21077391926144</v>
      </c>
      <c r="F498" s="98">
        <v>868.76312260877205</v>
      </c>
      <c r="G498" s="98">
        <v>809.54067387582199</v>
      </c>
      <c r="H498" s="98">
        <v>860.14515971820845</v>
      </c>
      <c r="I498" s="98">
        <v>857.04931911261281</v>
      </c>
      <c r="J498" s="98">
        <v>918.68736391989637</v>
      </c>
      <c r="K498" s="98">
        <v>983.53235536111094</v>
      </c>
      <c r="L498" s="98">
        <v>957.26464700685926</v>
      </c>
      <c r="M498" s="98">
        <v>954.42981151780157</v>
      </c>
      <c r="N498" s="98">
        <v>956.16384204252211</v>
      </c>
      <c r="O498" s="98">
        <v>966.09001659852572</v>
      </c>
      <c r="P498" s="98">
        <v>984.77768860406684</v>
      </c>
      <c r="Q498" s="98">
        <v>1005.2129942633086</v>
      </c>
      <c r="R498" s="98">
        <v>1017.4316018899733</v>
      </c>
      <c r="S498" s="98">
        <v>1015.9433685039029</v>
      </c>
      <c r="T498" s="98">
        <v>998.68165449490004</v>
      </c>
      <c r="U498" s="98">
        <v>1024.5254938644459</v>
      </c>
      <c r="V498" s="98">
        <v>1041.3463671898155</v>
      </c>
      <c r="W498" s="98">
        <v>1110.5412369400476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470.71411574174488</v>
      </c>
      <c r="D499" s="122">
        <v>532.74785874740451</v>
      </c>
      <c r="E499" s="122">
        <v>515.61602425585397</v>
      </c>
      <c r="F499" s="122">
        <v>554.83793851877681</v>
      </c>
      <c r="G499" s="122">
        <v>541.82840269004771</v>
      </c>
      <c r="H499" s="122">
        <v>558.2529121525838</v>
      </c>
      <c r="I499" s="122">
        <v>541.07714395146718</v>
      </c>
      <c r="J499" s="122">
        <v>535.31753198851197</v>
      </c>
      <c r="K499" s="122">
        <v>560.98773016617997</v>
      </c>
      <c r="L499" s="122">
        <v>539.22433553061683</v>
      </c>
      <c r="M499" s="122">
        <v>505.73182742299571</v>
      </c>
      <c r="N499" s="122">
        <v>504.36354930525744</v>
      </c>
      <c r="O499" s="122">
        <v>567.50471298060813</v>
      </c>
      <c r="P499" s="122">
        <v>571.22883736459289</v>
      </c>
      <c r="Q499" s="122">
        <v>561.8988979330652</v>
      </c>
      <c r="R499" s="122">
        <v>592.09723264356398</v>
      </c>
      <c r="S499" s="122">
        <v>590.95624870836446</v>
      </c>
      <c r="T499" s="122">
        <v>614.89243102376452</v>
      </c>
      <c r="U499" s="122">
        <v>649.7357618071768</v>
      </c>
      <c r="V499" s="122">
        <v>746.57784942228284</v>
      </c>
      <c r="W499" s="122">
        <v>732.88690058132329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478.23631950036747</v>
      </c>
      <c r="D500" s="98">
        <v>531.0562984923564</v>
      </c>
      <c r="E500" s="98">
        <v>496.20652191113618</v>
      </c>
      <c r="F500" s="98">
        <v>545.51013588763192</v>
      </c>
      <c r="G500" s="98">
        <v>519.09356389262473</v>
      </c>
      <c r="H500" s="98">
        <v>527.95285474303159</v>
      </c>
      <c r="I500" s="98">
        <v>605.54901472696861</v>
      </c>
      <c r="J500" s="98">
        <v>524.49518101410513</v>
      </c>
      <c r="K500" s="98">
        <v>520.53032788722692</v>
      </c>
      <c r="L500" s="98">
        <v>529.2737601011745</v>
      </c>
      <c r="M500" s="98">
        <v>443.13646514542813</v>
      </c>
      <c r="N500" s="98">
        <v>530.37790213858352</v>
      </c>
      <c r="O500" s="98">
        <v>584.53715821106732</v>
      </c>
      <c r="P500" s="98">
        <v>576.60638191122769</v>
      </c>
      <c r="Q500" s="98">
        <v>570.44490192474348</v>
      </c>
      <c r="R500" s="98">
        <v>587.44438045518211</v>
      </c>
      <c r="S500" s="98">
        <v>594.68239851528972</v>
      </c>
      <c r="T500" s="98">
        <v>586.4009866221736</v>
      </c>
      <c r="U500" s="98">
        <v>659.14099541378584</v>
      </c>
      <c r="V500" s="98">
        <v>748.06358935458229</v>
      </c>
      <c r="W500" s="98">
        <v>734.85053432060067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486.05190415620183</v>
      </c>
      <c r="D501" s="98">
        <v>516.10635768195516</v>
      </c>
      <c r="E501" s="98">
        <v>498.44065677242645</v>
      </c>
      <c r="F501" s="98">
        <v>570.02647810917279</v>
      </c>
      <c r="G501" s="98">
        <v>529.46475560723911</v>
      </c>
      <c r="H501" s="98">
        <v>531.5267295321695</v>
      </c>
      <c r="I501" s="98">
        <v>552.61897016816647</v>
      </c>
      <c r="J501" s="98">
        <v>558.41144870143228</v>
      </c>
      <c r="K501" s="98">
        <v>493.10090008532683</v>
      </c>
      <c r="L501" s="98">
        <v>612.99372178825729</v>
      </c>
      <c r="M501" s="98">
        <v>574.0037546126207</v>
      </c>
      <c r="N501" s="98">
        <v>180.31503215956121</v>
      </c>
      <c r="O501" s="98">
        <v>654.61442381703841</v>
      </c>
      <c r="P501" s="98">
        <v>636.47372302531517</v>
      </c>
      <c r="Q501" s="98">
        <v>558.61423864860046</v>
      </c>
      <c r="R501" s="98">
        <v>528.33860090394182</v>
      </c>
      <c r="S501" s="98">
        <v>529.44434270733927</v>
      </c>
      <c r="T501" s="98">
        <v>642.90930238208659</v>
      </c>
      <c r="U501" s="98">
        <v>669.81510222019676</v>
      </c>
      <c r="V501" s="98">
        <v>755.92301808481716</v>
      </c>
      <c r="W501" s="98">
        <v>736.91156302869558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470.03191460835427</v>
      </c>
      <c r="D502" s="33">
        <v>533.18542892593348</v>
      </c>
      <c r="E502" s="33">
        <v>516.71320946697404</v>
      </c>
      <c r="F502" s="33">
        <v>554.65432424284143</v>
      </c>
      <c r="G502" s="33">
        <v>543.74654178825665</v>
      </c>
      <c r="H502" s="33">
        <v>562.17281750549876</v>
      </c>
      <c r="I502" s="33">
        <v>535.50897992156001</v>
      </c>
      <c r="J502" s="33">
        <v>535.90117434121828</v>
      </c>
      <c r="K502" s="33">
        <v>568.25419047110324</v>
      </c>
      <c r="L502" s="33">
        <v>537.50929315980966</v>
      </c>
      <c r="M502" s="33">
        <v>510.34517293490404</v>
      </c>
      <c r="N502" s="33">
        <v>522.11937541415352</v>
      </c>
      <c r="O502" s="33">
        <v>547.3049201280885</v>
      </c>
      <c r="P502" s="33">
        <v>558.3947516689783</v>
      </c>
      <c r="Q502" s="33">
        <v>561.44223423701374</v>
      </c>
      <c r="R502" s="33">
        <v>600.81205262448771</v>
      </c>
      <c r="S502" s="33">
        <v>603.66381812303382</v>
      </c>
      <c r="T502" s="33">
        <v>610.50850951721588</v>
      </c>
      <c r="U502" s="33">
        <v>636.19755222655522</v>
      </c>
      <c r="V502" s="33">
        <v>739.70582119952303</v>
      </c>
      <c r="W502" s="33">
        <v>730.669270786742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10.056549672930622</v>
      </c>
      <c r="D504" s="117">
        <f t="shared" si="254"/>
        <v>9.4133333074779255</v>
      </c>
      <c r="E504" s="117">
        <f t="shared" si="254"/>
        <v>10.416047171248449</v>
      </c>
      <c r="F504" s="117">
        <f t="shared" si="254"/>
        <v>10.132844798319553</v>
      </c>
      <c r="G504" s="117">
        <f t="shared" si="254"/>
        <v>10.310310310222309</v>
      </c>
      <c r="H504" s="117">
        <f t="shared" si="254"/>
        <v>10.657013658788246</v>
      </c>
      <c r="I504" s="117">
        <f t="shared" si="254"/>
        <v>10.671636154026155</v>
      </c>
      <c r="J504" s="117">
        <f t="shared" si="254"/>
        <v>9.8163159014690393</v>
      </c>
      <c r="K504" s="117">
        <f t="shared" si="254"/>
        <v>8.4915727710317341</v>
      </c>
      <c r="L504" s="117">
        <f t="shared" si="254"/>
        <v>9.946537520162158</v>
      </c>
      <c r="M504" s="117">
        <f t="shared" si="254"/>
        <v>11.190885457644137</v>
      </c>
      <c r="N504" s="117">
        <f t="shared" si="254"/>
        <v>5.0754471592964432</v>
      </c>
      <c r="O504" s="117">
        <f t="shared" si="254"/>
        <v>30.782444052603985</v>
      </c>
      <c r="P504" s="117">
        <f t="shared" si="254"/>
        <v>32.830507489541837</v>
      </c>
      <c r="Q504" s="117">
        <f t="shared" si="254"/>
        <v>28.67571009774948</v>
      </c>
      <c r="R504" s="117">
        <f t="shared" ref="R504:V504" si="255">R505+R508+R510+R523</f>
        <v>22.24048540511976</v>
      </c>
      <c r="S504" s="117">
        <f t="shared" si="255"/>
        <v>33.247795480264877</v>
      </c>
      <c r="T504" s="117">
        <f t="shared" si="255"/>
        <v>60.43148160404921</v>
      </c>
      <c r="U504" s="117">
        <f t="shared" si="255"/>
        <v>55.239770450027301</v>
      </c>
      <c r="V504" s="117">
        <f t="shared" si="255"/>
        <v>41.315684023950311</v>
      </c>
      <c r="W504" s="117">
        <f t="shared" ref="W504" si="256">W505+W508+W510+W523</f>
        <v>50.306845200802485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4.1912458905461509</v>
      </c>
      <c r="D510" s="122">
        <v>4.9164325152573962</v>
      </c>
      <c r="E510" s="122">
        <v>4.7907471360431906</v>
      </c>
      <c r="F510" s="122">
        <v>3.2155742026171965</v>
      </c>
      <c r="G510" s="122">
        <v>2.557949795569705</v>
      </c>
      <c r="H510" s="122">
        <v>1.8828470742545786</v>
      </c>
      <c r="I510" s="122">
        <v>0.84259977875977143</v>
      </c>
      <c r="J510" s="122">
        <v>1.2575189083415363</v>
      </c>
      <c r="K510" s="122">
        <v>1.7883383515436322</v>
      </c>
      <c r="L510" s="122">
        <v>1.7980448479216644</v>
      </c>
      <c r="M510" s="122">
        <v>1.4612241076566632</v>
      </c>
      <c r="N510" s="122">
        <v>1.2263058645319436</v>
      </c>
      <c r="O510" s="122">
        <v>2.9477512291464762</v>
      </c>
      <c r="P510" s="122">
        <v>2.773879549534128</v>
      </c>
      <c r="Q510" s="122">
        <v>1.5476112195337186</v>
      </c>
      <c r="R510" s="122">
        <v>1.2916861399181969</v>
      </c>
      <c r="S510" s="122">
        <v>1.9482480406869305</v>
      </c>
      <c r="T510" s="122">
        <v>2.2228001601115359</v>
      </c>
      <c r="U510" s="122">
        <v>3.1765194466771409</v>
      </c>
      <c r="V510" s="122">
        <v>3.5826096515774024</v>
      </c>
      <c r="W510" s="122">
        <v>2.0356176007143474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430.55378766906892</v>
      </c>
      <c r="D515" s="101">
        <v>449.36113699329263</v>
      </c>
      <c r="E515" s="101">
        <v>449.64020607585127</v>
      </c>
      <c r="F515" s="101">
        <v>456.35982891758141</v>
      </c>
      <c r="G515" s="101">
        <v>447.70773856676806</v>
      </c>
      <c r="H515" s="101">
        <v>457.63415965412707</v>
      </c>
      <c r="I515" s="101">
        <v>435.76874131759638</v>
      </c>
      <c r="J515" s="101">
        <v>469.73848348496131</v>
      </c>
      <c r="K515" s="101">
        <v>496.7720032744632</v>
      </c>
      <c r="L515" s="101">
        <v>466.43403361108778</v>
      </c>
      <c r="M515" s="101">
        <v>382.9778135212415</v>
      </c>
      <c r="N515" s="101">
        <v>332.29927668673878</v>
      </c>
      <c r="O515" s="101">
        <v>482.46250366416922</v>
      </c>
      <c r="P515" s="101">
        <v>451.18009270191357</v>
      </c>
      <c r="Q515" s="101">
        <v>410.34270586805036</v>
      </c>
      <c r="R515" s="101">
        <v>393.66523958597924</v>
      </c>
      <c r="S515" s="101">
        <v>400.4452691358336</v>
      </c>
      <c r="T515" s="101">
        <v>391.24869968863186</v>
      </c>
      <c r="U515" s="101">
        <v>388.89363859343575</v>
      </c>
      <c r="V515" s="101">
        <v>394.08706167351426</v>
      </c>
      <c r="W515" s="101">
        <v>403.92174447747493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84.300883914772001</v>
      </c>
      <c r="D516" s="104">
        <v>90.501308441171417</v>
      </c>
      <c r="E516" s="104">
        <v>87.968330517951372</v>
      </c>
      <c r="F516" s="104">
        <v>91.023948229548367</v>
      </c>
      <c r="G516" s="104">
        <v>101.54324976664937</v>
      </c>
      <c r="H516" s="104">
        <v>93.2218378338207</v>
      </c>
      <c r="I516" s="104">
        <v>88.899593080907493</v>
      </c>
      <c r="J516" s="104">
        <v>94.240035754818607</v>
      </c>
      <c r="K516" s="104">
        <v>100.04215474101959</v>
      </c>
      <c r="L516" s="104">
        <v>93.389163575084325</v>
      </c>
      <c r="M516" s="104">
        <v>59.658747799972858</v>
      </c>
      <c r="N516" s="104">
        <v>3.3229927668673884</v>
      </c>
      <c r="O516" s="104">
        <v>89.642168023761812</v>
      </c>
      <c r="P516" s="104">
        <v>81.45445293194517</v>
      </c>
      <c r="Q516" s="104">
        <v>69.350791613470761</v>
      </c>
      <c r="R516" s="104">
        <v>77.371919518652319</v>
      </c>
      <c r="S516" s="104">
        <v>81.009708385598572</v>
      </c>
      <c r="T516" s="104">
        <v>77.271479005888366</v>
      </c>
      <c r="U516" s="104">
        <v>74.110095661188424</v>
      </c>
      <c r="V516" s="104">
        <v>0</v>
      </c>
      <c r="W516" s="104">
        <v>78.004877119154798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84.300883914772001</v>
      </c>
      <c r="D517" s="98">
        <v>90.501308441171417</v>
      </c>
      <c r="E517" s="98">
        <v>87.968330517951372</v>
      </c>
      <c r="F517" s="98">
        <v>91.023948229548367</v>
      </c>
      <c r="G517" s="98">
        <v>101.54324976664937</v>
      </c>
      <c r="H517" s="98">
        <v>93.2218378338207</v>
      </c>
      <c r="I517" s="98">
        <v>88.899593080907493</v>
      </c>
      <c r="J517" s="98">
        <v>94.240035754818607</v>
      </c>
      <c r="K517" s="98">
        <v>100.04215474101959</v>
      </c>
      <c r="L517" s="98">
        <v>93.389163575084325</v>
      </c>
      <c r="M517" s="98">
        <v>59.658747799972858</v>
      </c>
      <c r="N517" s="98">
        <v>3.3229927668673884</v>
      </c>
      <c r="O517" s="98">
        <v>89.642168023761812</v>
      </c>
      <c r="P517" s="98">
        <v>81.45445293194517</v>
      </c>
      <c r="Q517" s="98">
        <v>69.350791613470761</v>
      </c>
      <c r="R517" s="98">
        <v>77.371919518652319</v>
      </c>
      <c r="S517" s="98">
        <v>81.009708385598572</v>
      </c>
      <c r="T517" s="98">
        <v>77.271479005888366</v>
      </c>
      <c r="U517" s="98">
        <v>74.110095661188424</v>
      </c>
      <c r="V517" s="98">
        <v>0</v>
      </c>
      <c r="W517" s="98">
        <v>78.004877119154798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5.86530378238447</v>
      </c>
      <c r="D523" s="122">
        <v>4.4969007922205293</v>
      </c>
      <c r="E523" s="122">
        <v>5.6253000352052585</v>
      </c>
      <c r="F523" s="122">
        <v>6.9172705957023561</v>
      </c>
      <c r="G523" s="122">
        <v>7.7523605146526053</v>
      </c>
      <c r="H523" s="122">
        <v>8.7741665845336669</v>
      </c>
      <c r="I523" s="122">
        <v>9.8290363752663836</v>
      </c>
      <c r="J523" s="122">
        <v>8.558796993127503</v>
      </c>
      <c r="K523" s="122">
        <v>6.7032344194881022</v>
      </c>
      <c r="L523" s="122">
        <v>8.1484926722404936</v>
      </c>
      <c r="M523" s="122">
        <v>9.7296613499874738</v>
      </c>
      <c r="N523" s="122">
        <v>3.8491412947644994</v>
      </c>
      <c r="O523" s="122">
        <v>27.834692823457509</v>
      </c>
      <c r="P523" s="122">
        <v>30.056627940007711</v>
      </c>
      <c r="Q523" s="122">
        <v>27.128098878215763</v>
      </c>
      <c r="R523" s="122">
        <v>20.948799265201561</v>
      </c>
      <c r="S523" s="122">
        <v>31.29954743957795</v>
      </c>
      <c r="T523" s="122">
        <v>58.208681443937671</v>
      </c>
      <c r="U523" s="122">
        <v>52.06325100335016</v>
      </c>
      <c r="V523" s="122">
        <v>37.733074372372911</v>
      </c>
      <c r="W523" s="122">
        <v>48.271227600088139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186.95831624809205</v>
      </c>
      <c r="D525" s="98">
        <v>198.26042022172274</v>
      </c>
      <c r="E525" s="98">
        <v>191.22894953011652</v>
      </c>
      <c r="F525" s="98">
        <v>218.41394933227505</v>
      </c>
      <c r="G525" s="98">
        <v>202.61685908484063</v>
      </c>
      <c r="H525" s="98">
        <v>203.15337385328812</v>
      </c>
      <c r="I525" s="98">
        <v>210.95695983255365</v>
      </c>
      <c r="J525" s="98">
        <v>212.91511092849402</v>
      </c>
      <c r="K525" s="98">
        <v>187.79857794958278</v>
      </c>
      <c r="L525" s="98">
        <v>233.20531628210207</v>
      </c>
      <c r="M525" s="98">
        <v>218.24396705932526</v>
      </c>
      <c r="N525" s="98">
        <v>68.558206497256236</v>
      </c>
      <c r="O525" s="98">
        <v>248.89323040142997</v>
      </c>
      <c r="P525" s="98">
        <v>241.99589136103674</v>
      </c>
      <c r="Q525" s="98">
        <v>212.39266558591015</v>
      </c>
      <c r="R525" s="98">
        <v>200.13953490711626</v>
      </c>
      <c r="S525" s="98">
        <v>199.35440721698447</v>
      </c>
      <c r="T525" s="98">
        <v>240.39429479444388</v>
      </c>
      <c r="U525" s="98">
        <v>248.66358481752124</v>
      </c>
      <c r="V525" s="98">
        <v>278.7742061839491</v>
      </c>
      <c r="W525" s="98">
        <v>270.10871664414566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119.84502468059495</v>
      </c>
      <c r="D528" s="118">
        <f t="shared" si="261"/>
        <v>124.10805432323306</v>
      </c>
      <c r="E528" s="118">
        <f t="shared" si="261"/>
        <v>128.44825726987418</v>
      </c>
      <c r="F528" s="118">
        <f t="shared" si="261"/>
        <v>128.47406873043332</v>
      </c>
      <c r="G528" s="118">
        <f t="shared" si="261"/>
        <v>125.82555811461653</v>
      </c>
      <c r="H528" s="118">
        <f t="shared" si="261"/>
        <v>121.26837780599851</v>
      </c>
      <c r="I528" s="118">
        <f t="shared" si="261"/>
        <v>125.37643323207443</v>
      </c>
      <c r="J528" s="118">
        <f t="shared" si="261"/>
        <v>105.24071016768183</v>
      </c>
      <c r="K528" s="118">
        <f t="shared" si="261"/>
        <v>97.280634155885366</v>
      </c>
      <c r="L528" s="118">
        <f t="shared" si="261"/>
        <v>92.735016828856644</v>
      </c>
      <c r="M528" s="118">
        <f t="shared" si="261"/>
        <v>101.61473102005499</v>
      </c>
      <c r="N528" s="118">
        <f t="shared" si="261"/>
        <v>110.28212373291109</v>
      </c>
      <c r="O528" s="118">
        <f t="shared" si="261"/>
        <v>92.356303933178026</v>
      </c>
      <c r="P528" s="118">
        <f t="shared" si="261"/>
        <v>87.057343523992159</v>
      </c>
      <c r="Q528" s="118">
        <f t="shared" si="261"/>
        <v>86.900395742721955</v>
      </c>
      <c r="R528" s="118">
        <f t="shared" ref="R528:V528" si="262">R529+R532+R534+R547</f>
        <v>77.760177012167503</v>
      </c>
      <c r="S528" s="118">
        <f t="shared" si="262"/>
        <v>77.630954335162457</v>
      </c>
      <c r="T528" s="118">
        <f t="shared" si="262"/>
        <v>71.627970733657094</v>
      </c>
      <c r="U528" s="118">
        <f t="shared" si="262"/>
        <v>70.30886370274952</v>
      </c>
      <c r="V528" s="118">
        <f t="shared" si="262"/>
        <v>71.003574090243646</v>
      </c>
      <c r="W528" s="118">
        <f t="shared" ref="W528" si="263">W529+W532+W534+W547</f>
        <v>72.479499803358308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96.411947452980755</v>
      </c>
      <c r="D529" s="123">
        <f t="shared" si="264"/>
        <v>99.93038324486524</v>
      </c>
      <c r="E529" s="123">
        <f t="shared" si="264"/>
        <v>104.02592299589689</v>
      </c>
      <c r="F529" s="123">
        <f t="shared" si="264"/>
        <v>103.89278461909716</v>
      </c>
      <c r="G529" s="123">
        <f t="shared" si="264"/>
        <v>101.39605112697703</v>
      </c>
      <c r="H529" s="123">
        <f t="shared" si="264"/>
        <v>96.750716078748894</v>
      </c>
      <c r="I529" s="123">
        <f t="shared" si="264"/>
        <v>104.28218144403596</v>
      </c>
      <c r="J529" s="123">
        <f t="shared" si="264"/>
        <v>84.752090160348772</v>
      </c>
      <c r="K529" s="123">
        <f t="shared" si="264"/>
        <v>72.984010265408244</v>
      </c>
      <c r="L529" s="123">
        <f t="shared" si="264"/>
        <v>68.972724492708906</v>
      </c>
      <c r="M529" s="123">
        <f t="shared" si="264"/>
        <v>78.511181646601145</v>
      </c>
      <c r="N529" s="123">
        <f t="shared" si="264"/>
        <v>84.734172211497693</v>
      </c>
      <c r="O529" s="123">
        <f t="shared" si="264"/>
        <v>69.535335959248897</v>
      </c>
      <c r="P529" s="123">
        <f t="shared" si="264"/>
        <v>65.183873058701536</v>
      </c>
      <c r="Q529" s="123">
        <f t="shared" si="264"/>
        <v>65.73343037654351</v>
      </c>
      <c r="R529" s="123">
        <f t="shared" ref="R529:V529" si="265">SUM(R530:R531)</f>
        <v>54.534885962908795</v>
      </c>
      <c r="S529" s="123">
        <f t="shared" si="265"/>
        <v>53.168563848517387</v>
      </c>
      <c r="T529" s="123">
        <f t="shared" si="265"/>
        <v>49.100927622615508</v>
      </c>
      <c r="U529" s="123">
        <f t="shared" si="265"/>
        <v>46.259408032615418</v>
      </c>
      <c r="V529" s="123">
        <f t="shared" si="265"/>
        <v>44.531938441732358</v>
      </c>
      <c r="W529" s="123">
        <f t="shared" ref="W529" si="266">SUM(W530:W531)</f>
        <v>46.637701323061421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95.946660289356345</v>
      </c>
      <c r="D530" s="99">
        <v>99.424064127731157</v>
      </c>
      <c r="E530" s="99">
        <v>103.51940681159505</v>
      </c>
      <c r="F530" s="99">
        <v>103.34371229121371</v>
      </c>
      <c r="G530" s="99">
        <v>100.85768963421467</v>
      </c>
      <c r="H530" s="99">
        <v>96.240689683937688</v>
      </c>
      <c r="I530" s="99">
        <v>103.75716594468427</v>
      </c>
      <c r="J530" s="99">
        <v>84.316531440865276</v>
      </c>
      <c r="K530" s="99">
        <v>72.583863366501816</v>
      </c>
      <c r="L530" s="99">
        <v>68.609452158940442</v>
      </c>
      <c r="M530" s="99">
        <v>78.092426654341907</v>
      </c>
      <c r="N530" s="99">
        <v>84.32665509290031</v>
      </c>
      <c r="O530" s="99">
        <v>69.16441131325368</v>
      </c>
      <c r="P530" s="99">
        <v>64.822685566970151</v>
      </c>
      <c r="Q530" s="99">
        <v>65.385467686929289</v>
      </c>
      <c r="R530" s="99">
        <v>54.243228659632543</v>
      </c>
      <c r="S530" s="99">
        <v>52.880111489305627</v>
      </c>
      <c r="T530" s="99">
        <v>48.830959143597212</v>
      </c>
      <c r="U530" s="99">
        <v>46.001846626719725</v>
      </c>
      <c r="V530" s="99">
        <v>44.281300464823111</v>
      </c>
      <c r="W530" s="99">
        <v>46.372754515817299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0.46528716362440858</v>
      </c>
      <c r="D531" s="99">
        <v>0.50631911713409028</v>
      </c>
      <c r="E531" s="99">
        <v>0.50651618430184042</v>
      </c>
      <c r="F531" s="99">
        <v>0.54907232788345761</v>
      </c>
      <c r="G531" s="99">
        <v>0.538361492762362</v>
      </c>
      <c r="H531" s="99">
        <v>0.51002639481120127</v>
      </c>
      <c r="I531" s="99">
        <v>0.52501549935168534</v>
      </c>
      <c r="J531" s="99">
        <v>0.43555871948349356</v>
      </c>
      <c r="K531" s="99">
        <v>0.40014689890642741</v>
      </c>
      <c r="L531" s="99">
        <v>0.36327233376846219</v>
      </c>
      <c r="M531" s="99">
        <v>0.41875499225923135</v>
      </c>
      <c r="N531" s="99">
        <v>0.40751711859737616</v>
      </c>
      <c r="O531" s="99">
        <v>0.37092464599521446</v>
      </c>
      <c r="P531" s="99">
        <v>0.36118749173138598</v>
      </c>
      <c r="Q531" s="99">
        <v>0.34796268961422194</v>
      </c>
      <c r="R531" s="99">
        <v>0.29165730327624989</v>
      </c>
      <c r="S531" s="99">
        <v>0.2884523592117571</v>
      </c>
      <c r="T531" s="99">
        <v>0.26996847901829479</v>
      </c>
      <c r="U531" s="99">
        <v>0.25756140589569115</v>
      </c>
      <c r="V531" s="99">
        <v>0.25063797690924466</v>
      </c>
      <c r="W531" s="99">
        <v>0.26494680724412445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1.677352904601916</v>
      </c>
      <c r="D532" s="123">
        <f t="shared" si="267"/>
        <v>0.96334778478294514</v>
      </c>
      <c r="E532" s="123">
        <f t="shared" si="267"/>
        <v>2.3791667617789187</v>
      </c>
      <c r="F532" s="123">
        <f t="shared" si="267"/>
        <v>1.0322163968874574</v>
      </c>
      <c r="G532" s="123">
        <f t="shared" si="267"/>
        <v>2.3922722607869593</v>
      </c>
      <c r="H532" s="123">
        <f t="shared" si="267"/>
        <v>2.8558997513228341</v>
      </c>
      <c r="I532" s="123">
        <f t="shared" si="267"/>
        <v>1.6173077860835494</v>
      </c>
      <c r="J532" s="123">
        <f t="shared" si="267"/>
        <v>0.34172249156217693</v>
      </c>
      <c r="K532" s="123">
        <f t="shared" si="267"/>
        <v>1.6638715704358447</v>
      </c>
      <c r="L532" s="123">
        <f t="shared" si="267"/>
        <v>2.3145462760622801</v>
      </c>
      <c r="M532" s="123">
        <f t="shared" si="267"/>
        <v>2.1727490124733566</v>
      </c>
      <c r="N532" s="123">
        <f t="shared" si="267"/>
        <v>5.5733007323696908</v>
      </c>
      <c r="O532" s="123">
        <f t="shared" si="267"/>
        <v>1.4873048803689748</v>
      </c>
      <c r="P532" s="123">
        <f t="shared" si="267"/>
        <v>1.1275955647337976</v>
      </c>
      <c r="Q532" s="123">
        <f t="shared" si="267"/>
        <v>1.6558822421767527</v>
      </c>
      <c r="R532" s="123">
        <f t="shared" si="267"/>
        <v>2.5091004697495594</v>
      </c>
      <c r="S532" s="123">
        <f t="shared" si="267"/>
        <v>3.6119870974425052</v>
      </c>
      <c r="T532" s="123">
        <f t="shared" si="267"/>
        <v>2.0737982631141958</v>
      </c>
      <c r="U532" s="123">
        <f t="shared" si="267"/>
        <v>2.298503431337926</v>
      </c>
      <c r="V532" s="123">
        <f t="shared" si="267"/>
        <v>2.8157475115285315</v>
      </c>
      <c r="W532" s="123">
        <f t="shared" si="267"/>
        <v>2.2663630366029106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1.677352904601916</v>
      </c>
      <c r="D533" s="99">
        <f>RES_hhdet_in_fecs!D86</f>
        <v>0.96334778478294514</v>
      </c>
      <c r="E533" s="99">
        <f>RES_hhdet_in_fecs!E86</f>
        <v>2.3791667617789187</v>
      </c>
      <c r="F533" s="99">
        <f>RES_hhdet_in_fecs!F86</f>
        <v>1.0322163968874574</v>
      </c>
      <c r="G533" s="99">
        <f>RES_hhdet_in_fecs!G86</f>
        <v>2.3922722607869593</v>
      </c>
      <c r="H533" s="99">
        <f>RES_hhdet_in_fecs!H86</f>
        <v>2.8558997513228341</v>
      </c>
      <c r="I533" s="99">
        <f>RES_hhdet_in_fecs!I86</f>
        <v>1.6173077860835494</v>
      </c>
      <c r="J533" s="99">
        <f>RES_hhdet_in_fecs!J86</f>
        <v>0.34172249156217693</v>
      </c>
      <c r="K533" s="99">
        <f>RES_hhdet_in_fecs!K86</f>
        <v>1.6638715704358447</v>
      </c>
      <c r="L533" s="99">
        <f>RES_hhdet_in_fecs!L86</f>
        <v>2.3145462760622801</v>
      </c>
      <c r="M533" s="99">
        <f>RES_hhdet_in_fecs!M86</f>
        <v>2.1727490124733566</v>
      </c>
      <c r="N533" s="99">
        <f>RES_hhdet_in_fecs!N86</f>
        <v>5.5733007323696908</v>
      </c>
      <c r="O533" s="99">
        <f>RES_hhdet_in_fecs!O86</f>
        <v>1.4873048803689748</v>
      </c>
      <c r="P533" s="99">
        <f>RES_hhdet_in_fecs!P86</f>
        <v>1.1275955647337976</v>
      </c>
      <c r="Q533" s="99">
        <f>RES_hhdet_in_fecs!Q86</f>
        <v>1.6558822421767527</v>
      </c>
      <c r="R533" s="99">
        <f>RES_hhdet_in_fecs!R86</f>
        <v>2.5091004697495594</v>
      </c>
      <c r="S533" s="99">
        <f>RES_hhdet_in_fecs!S86</f>
        <v>3.6119870974425052</v>
      </c>
      <c r="T533" s="99">
        <f>RES_hhdet_in_fecs!T86</f>
        <v>2.0737982631141958</v>
      </c>
      <c r="U533" s="99">
        <f>RES_hhdet_in_fecs!U86</f>
        <v>2.298503431337926</v>
      </c>
      <c r="V533" s="99">
        <f>RES_hhdet_in_fecs!V86</f>
        <v>2.8157475115285315</v>
      </c>
      <c r="W533" s="99">
        <f>RES_hhdet_in_fecs!W86</f>
        <v>2.2663630366029106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14.730619965022422</v>
      </c>
      <c r="D534" s="123">
        <v>15.476160681176616</v>
      </c>
      <c r="E534" s="123">
        <v>14.598643683270012</v>
      </c>
      <c r="F534" s="123">
        <v>15.661096418252596</v>
      </c>
      <c r="G534" s="123">
        <v>14.415493773833511</v>
      </c>
      <c r="H534" s="123">
        <v>14.042867717015055</v>
      </c>
      <c r="I534" s="123">
        <v>12.202469543212153</v>
      </c>
      <c r="J534" s="123">
        <v>13.005607952062634</v>
      </c>
      <c r="K534" s="123">
        <v>15.308656967665568</v>
      </c>
      <c r="L534" s="123">
        <v>14.459826311000269</v>
      </c>
      <c r="M534" s="123">
        <v>14.475874046107608</v>
      </c>
      <c r="N534" s="123">
        <v>13.483975297903413</v>
      </c>
      <c r="O534" s="123">
        <v>13.76018457571015</v>
      </c>
      <c r="P534" s="123">
        <v>13.291713886444981</v>
      </c>
      <c r="Q534" s="123">
        <v>12.474680838759429</v>
      </c>
      <c r="R534" s="123">
        <v>13.504188696221263</v>
      </c>
      <c r="S534" s="123">
        <v>13.584967410613235</v>
      </c>
      <c r="T534" s="123">
        <v>12.69334587596493</v>
      </c>
      <c r="U534" s="123">
        <v>13.306975884546709</v>
      </c>
      <c r="V534" s="123">
        <v>13.289132907970361</v>
      </c>
      <c r="W534" s="123">
        <v>14.493255854690675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20.642838116733014</v>
      </c>
      <c r="D535" s="99">
        <v>20.118282550879805</v>
      </c>
      <c r="E535" s="99">
        <v>18.338051145230949</v>
      </c>
      <c r="F535" s="99">
        <v>18.957996395623617</v>
      </c>
      <c r="G535" s="99">
        <v>17.032564709749391</v>
      </c>
      <c r="H535" s="99">
        <v>16.279921693909998</v>
      </c>
      <c r="I535" s="99">
        <v>18.329157284411572</v>
      </c>
      <c r="J535" s="99">
        <v>16.466097578555143</v>
      </c>
      <c r="K535" s="99">
        <v>16.634973439655695</v>
      </c>
      <c r="L535" s="99">
        <v>16.051651417643477</v>
      </c>
      <c r="M535" s="99">
        <v>13.500949697253937</v>
      </c>
      <c r="N535" s="99">
        <v>15.122971286988319</v>
      </c>
      <c r="O535" s="99">
        <v>16.507020696441106</v>
      </c>
      <c r="P535" s="99">
        <v>12.261049421321644</v>
      </c>
      <c r="Q535" s="99">
        <v>13.554514817408469</v>
      </c>
      <c r="R535" s="99">
        <v>15.476818908261428</v>
      </c>
      <c r="S535" s="99">
        <v>16.241536072858192</v>
      </c>
      <c r="T535" s="99">
        <v>13.359893933252231</v>
      </c>
      <c r="U535" s="99">
        <v>15.151612119843255</v>
      </c>
      <c r="V535" s="99">
        <v>14.93723810533653</v>
      </c>
      <c r="W535" s="99">
        <v>15.27719293161231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13.106252012609252</v>
      </c>
      <c r="J536" s="99">
        <v>11.888739882828984</v>
      </c>
      <c r="K536" s="99">
        <v>12.191772938835763</v>
      </c>
      <c r="L536" s="99">
        <v>11.967904429195091</v>
      </c>
      <c r="M536" s="99">
        <v>10.148354445021955</v>
      </c>
      <c r="N536" s="99">
        <v>11.405858907565118</v>
      </c>
      <c r="O536" s="99">
        <v>12.664656150308652</v>
      </c>
      <c r="P536" s="99">
        <v>0</v>
      </c>
      <c r="Q536" s="99">
        <v>10.520203479093251</v>
      </c>
      <c r="R536" s="99">
        <v>12.337909870551078</v>
      </c>
      <c r="S536" s="99">
        <v>13.196295698441531</v>
      </c>
      <c r="T536" s="99">
        <v>10.983049143720644</v>
      </c>
      <c r="U536" s="99">
        <v>12.644322514207294</v>
      </c>
      <c r="V536" s="99">
        <v>12.604741785900002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3.8632891091189765</v>
      </c>
      <c r="J537" s="102">
        <v>3.2841790167690026</v>
      </c>
      <c r="K537" s="102">
        <v>3.307007285216967</v>
      </c>
      <c r="L537" s="102">
        <v>3.24228745383743</v>
      </c>
      <c r="M537" s="102">
        <v>2.5641428040858361</v>
      </c>
      <c r="N537" s="102">
        <v>2.5133777484031867</v>
      </c>
      <c r="O537" s="102">
        <v>3.0508631004205782</v>
      </c>
      <c r="P537" s="102">
        <v>0</v>
      </c>
      <c r="Q537" s="102">
        <v>2.2191487323419143</v>
      </c>
      <c r="R537" s="102">
        <v>3.0788684455179673</v>
      </c>
      <c r="S537" s="102">
        <v>3.3947660664269241</v>
      </c>
      <c r="T537" s="102">
        <v>2.6052921314328104</v>
      </c>
      <c r="U537" s="102">
        <v>2.9713479003262169</v>
      </c>
      <c r="V537" s="102">
        <v>2.876925979627055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9.2429629034902749</v>
      </c>
      <c r="J538" s="105">
        <v>8.6045608660599804</v>
      </c>
      <c r="K538" s="105">
        <v>8.8847656536187962</v>
      </c>
      <c r="L538" s="105">
        <v>8.7256169753576636</v>
      </c>
      <c r="M538" s="105">
        <v>7.5842116409361182</v>
      </c>
      <c r="N538" s="105">
        <v>8.8924811591619317</v>
      </c>
      <c r="O538" s="105">
        <v>9.6137930498880735</v>
      </c>
      <c r="P538" s="105">
        <v>0</v>
      </c>
      <c r="Q538" s="105">
        <v>8.3010547467513369</v>
      </c>
      <c r="R538" s="105">
        <v>9.2590414250331108</v>
      </c>
      <c r="S538" s="105">
        <v>9.8015296320146046</v>
      </c>
      <c r="T538" s="105">
        <v>8.3777570122878373</v>
      </c>
      <c r="U538" s="105">
        <v>9.6729746138810757</v>
      </c>
      <c r="V538" s="105">
        <v>9.7278158062729467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20.940526259311845</v>
      </c>
      <c r="D539" s="102">
        <v>21.363988195251412</v>
      </c>
      <c r="E539" s="102">
        <v>21.237116090774066</v>
      </c>
      <c r="F539" s="102">
        <v>21.201622635535024</v>
      </c>
      <c r="G539" s="102">
        <v>20.463862039282702</v>
      </c>
      <c r="H539" s="102">
        <v>20.200313499200686</v>
      </c>
      <c r="I539" s="102">
        <v>18.928704204189103</v>
      </c>
      <c r="J539" s="102">
        <v>19.998694939432134</v>
      </c>
      <c r="K539" s="102">
        <v>21.056789951453272</v>
      </c>
      <c r="L539" s="102">
        <v>19.499559827954087</v>
      </c>
      <c r="M539" s="102">
        <v>15.835456301836206</v>
      </c>
      <c r="N539" s="102">
        <v>13.648080622046479</v>
      </c>
      <c r="O539" s="102">
        <v>19.753532550805371</v>
      </c>
      <c r="P539" s="102">
        <v>18.419571585974595</v>
      </c>
      <c r="Q539" s="102">
        <v>16.70672822662371</v>
      </c>
      <c r="R539" s="102">
        <v>15.993593679111941</v>
      </c>
      <c r="S539" s="102">
        <v>16.195847662454614</v>
      </c>
      <c r="T539" s="102">
        <v>15.758207275866344</v>
      </c>
      <c r="U539" s="102">
        <v>15.600720629940021</v>
      </c>
      <c r="V539" s="102">
        <v>15.777503108509013</v>
      </c>
      <c r="W539" s="102">
        <v>16.041575863483263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13.16599149609209</v>
      </c>
      <c r="D540" s="105">
        <v>13.518328736201937</v>
      </c>
      <c r="E540" s="105">
        <v>13.418305233686191</v>
      </c>
      <c r="F540" s="105">
        <v>13.468166124788107</v>
      </c>
      <c r="G540" s="105">
        <v>13.291867292220836</v>
      </c>
      <c r="H540" s="105">
        <v>12.953007443544674</v>
      </c>
      <c r="I540" s="105">
        <v>12.186388850177085</v>
      </c>
      <c r="J540" s="105">
        <v>12.905028261036888</v>
      </c>
      <c r="K540" s="105">
        <v>13.667631827912285</v>
      </c>
      <c r="L540" s="105">
        <v>12.723115176185244</v>
      </c>
      <c r="M540" s="105">
        <v>10.164313766306629</v>
      </c>
      <c r="N540" s="105">
        <v>8.1570463024601523</v>
      </c>
      <c r="O540" s="105">
        <v>13.641712264200457</v>
      </c>
      <c r="P540" s="105">
        <v>13.160582437094565</v>
      </c>
      <c r="Q540" s="105">
        <v>12.270478185032587</v>
      </c>
      <c r="R540" s="105">
        <v>12.137264617139296</v>
      </c>
      <c r="S540" s="105">
        <v>12.558084527981769</v>
      </c>
      <c r="T540" s="105">
        <v>12.405335035210529</v>
      </c>
      <c r="U540" s="105">
        <v>12.426530179514709</v>
      </c>
      <c r="V540" s="105">
        <v>0</v>
      </c>
      <c r="W540" s="105">
        <v>12.984716939870767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4.1000797667057718</v>
      </c>
      <c r="D541" s="99">
        <v>4.302706055376686</v>
      </c>
      <c r="E541" s="99">
        <v>4.1548634269733533</v>
      </c>
      <c r="F541" s="99">
        <v>4.2288020962245847</v>
      </c>
      <c r="G541" s="99">
        <v>4.6413471897923078</v>
      </c>
      <c r="H541" s="99">
        <v>4.1148815259727378</v>
      </c>
      <c r="I541" s="99">
        <v>3.8615759731027879</v>
      </c>
      <c r="J541" s="99">
        <v>4.0121850612695908</v>
      </c>
      <c r="K541" s="99">
        <v>4.2405099820179899</v>
      </c>
      <c r="L541" s="99">
        <v>3.9041910563784787</v>
      </c>
      <c r="M541" s="99">
        <v>2.4667838722107569</v>
      </c>
      <c r="N541" s="99">
        <v>0.13648080622046482</v>
      </c>
      <c r="O541" s="99">
        <v>3.6702323404073698</v>
      </c>
      <c r="P541" s="99">
        <v>3.3254040926127915</v>
      </c>
      <c r="Q541" s="99">
        <v>2.8235540956832264</v>
      </c>
      <c r="R541" s="99">
        <v>3.1434196330255535</v>
      </c>
      <c r="S541" s="99">
        <v>3.2764050353856993</v>
      </c>
      <c r="T541" s="99">
        <v>3.112240331166841</v>
      </c>
      <c r="U541" s="99">
        <v>2.9729745707592716</v>
      </c>
      <c r="V541" s="99">
        <v>0</v>
      </c>
      <c r="W541" s="99">
        <v>3.0979296636960139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9.0659117293863183</v>
      </c>
      <c r="D542" s="99">
        <v>9.2156226808252502</v>
      </c>
      <c r="E542" s="99">
        <v>9.263441806712839</v>
      </c>
      <c r="F542" s="99">
        <v>9.2393640285635215</v>
      </c>
      <c r="G542" s="99">
        <v>8.6505201024285281</v>
      </c>
      <c r="H542" s="99">
        <v>8.8381259175719347</v>
      </c>
      <c r="I542" s="99">
        <v>8.3248128770742991</v>
      </c>
      <c r="J542" s="99">
        <v>8.8928431997672952</v>
      </c>
      <c r="K542" s="99">
        <v>9.4271218458942965</v>
      </c>
      <c r="L542" s="99">
        <v>8.8189241198067663</v>
      </c>
      <c r="M542" s="99">
        <v>7.6975298940958714</v>
      </c>
      <c r="N542" s="99">
        <v>8.0205654962396871</v>
      </c>
      <c r="O542" s="99">
        <v>9.9714799237930869</v>
      </c>
      <c r="P542" s="99">
        <v>9.8351783444817755</v>
      </c>
      <c r="Q542" s="99">
        <v>9.4469240893493573</v>
      </c>
      <c r="R542" s="99">
        <v>8.9938449841137427</v>
      </c>
      <c r="S542" s="99">
        <v>9.2816794925960711</v>
      </c>
      <c r="T542" s="99">
        <v>9.2930947040436909</v>
      </c>
      <c r="U542" s="99">
        <v>9.4535556087554387</v>
      </c>
      <c r="V542" s="99">
        <v>0</v>
      </c>
      <c r="W542" s="99">
        <v>9.8867872761747524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18.763225917013873</v>
      </c>
      <c r="D543" s="102">
        <v>18.781785502382707</v>
      </c>
      <c r="E543" s="102">
        <v>18.513240371437533</v>
      </c>
      <c r="F543" s="102">
        <v>18.77125026561226</v>
      </c>
      <c r="G543" s="102">
        <v>17.740387813676534</v>
      </c>
      <c r="H543" s="102">
        <v>17.626011127507724</v>
      </c>
      <c r="I543" s="102">
        <v>17.26037269290423</v>
      </c>
      <c r="J543" s="102">
        <v>17.964620154025145</v>
      </c>
      <c r="K543" s="102">
        <v>19.111432899608609</v>
      </c>
      <c r="L543" s="102">
        <v>18.292954702364405</v>
      </c>
      <c r="M543" s="102">
        <v>17.786536371614133</v>
      </c>
      <c r="N543" s="102">
        <v>16.756058439314138</v>
      </c>
      <c r="O543" s="102">
        <v>16.826366539292568</v>
      </c>
      <c r="P543" s="102">
        <v>16.540644994746618</v>
      </c>
      <c r="Q543" s="102">
        <v>16.158831689199317</v>
      </c>
      <c r="R543" s="102">
        <v>16.567836057737246</v>
      </c>
      <c r="S543" s="102">
        <v>16.292612015911768</v>
      </c>
      <c r="T543" s="102">
        <v>15.543685820523692</v>
      </c>
      <c r="U543" s="102">
        <v>15.544694156419567</v>
      </c>
      <c r="V543" s="102">
        <v>15.538078910655344</v>
      </c>
      <c r="W543" s="102">
        <v>16.436771520635478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12.797925425651625</v>
      </c>
      <c r="D544" s="105">
        <v>12.867027888650789</v>
      </c>
      <c r="E544" s="105">
        <v>12.666167239332886</v>
      </c>
      <c r="F544" s="105">
        <v>12.895745142477631</v>
      </c>
      <c r="G544" s="105">
        <v>12.402247454431354</v>
      </c>
      <c r="H544" s="105">
        <v>12.202556557895871</v>
      </c>
      <c r="I544" s="105">
        <v>12.008427497608382</v>
      </c>
      <c r="J544" s="105">
        <v>12.518874285038514</v>
      </c>
      <c r="K544" s="105">
        <v>13.368962834181348</v>
      </c>
      <c r="L544" s="105">
        <v>12.848461766745663</v>
      </c>
      <c r="M544" s="105">
        <v>12.535220442012621</v>
      </c>
      <c r="N544" s="105">
        <v>11.720332868568107</v>
      </c>
      <c r="O544" s="105">
        <v>12.05168743074848</v>
      </c>
      <c r="P544" s="105">
        <v>12.093616168032511</v>
      </c>
      <c r="Q544" s="105">
        <v>12.074054149689422</v>
      </c>
      <c r="R544" s="105">
        <v>12.728417662353934</v>
      </c>
      <c r="S544" s="105">
        <v>12.716632705307864</v>
      </c>
      <c r="T544" s="105">
        <v>12.284416577450928</v>
      </c>
      <c r="U544" s="105">
        <v>12.361748315427404</v>
      </c>
      <c r="V544" s="105">
        <v>12.442119612710629</v>
      </c>
      <c r="W544" s="105">
        <v>13.240731368727223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3.6770376723305063</v>
      </c>
      <c r="D545" s="99">
        <v>3.7726537471932775</v>
      </c>
      <c r="E545" s="99">
        <v>3.5978378364014882</v>
      </c>
      <c r="F545" s="99">
        <v>3.7273160764691124</v>
      </c>
      <c r="G545" s="99">
        <v>3.9967478495431688</v>
      </c>
      <c r="H545" s="99">
        <v>3.5778707121101236</v>
      </c>
      <c r="I545" s="99">
        <v>3.5516971124293861</v>
      </c>
      <c r="J545" s="99">
        <v>3.6341262248309505</v>
      </c>
      <c r="K545" s="99">
        <v>3.8988410443227712</v>
      </c>
      <c r="L545" s="99">
        <v>3.7577380979537804</v>
      </c>
      <c r="M545" s="99">
        <v>3.570581084289794</v>
      </c>
      <c r="N545" s="99">
        <v>2.7994803434696633</v>
      </c>
      <c r="O545" s="99">
        <v>3.0664271846666908</v>
      </c>
      <c r="P545" s="99">
        <v>2.9609063991268236</v>
      </c>
      <c r="Q545" s="99">
        <v>2.7772294079896884</v>
      </c>
      <c r="R545" s="99">
        <v>3.3386234821782632</v>
      </c>
      <c r="S545" s="99">
        <v>3.3827599563200916</v>
      </c>
      <c r="T545" s="99">
        <v>3.1472228365998722</v>
      </c>
      <c r="U545" s="99">
        <v>3.0255847805438454</v>
      </c>
      <c r="V545" s="99">
        <v>2.9716140390496926</v>
      </c>
      <c r="W545" s="99">
        <v>3.2219166371589663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9.1208877533211172</v>
      </c>
      <c r="D546" s="99">
        <v>9.0943741414575126</v>
      </c>
      <c r="E546" s="99">
        <v>9.0683294029313988</v>
      </c>
      <c r="F546" s="99">
        <v>9.1684290660085193</v>
      </c>
      <c r="G546" s="99">
        <v>8.4054996048881829</v>
      </c>
      <c r="H546" s="99">
        <v>8.6246858457857485</v>
      </c>
      <c r="I546" s="99">
        <v>8.4567303851789966</v>
      </c>
      <c r="J546" s="99">
        <v>8.8847480602075652</v>
      </c>
      <c r="K546" s="99">
        <v>9.4701217898585757</v>
      </c>
      <c r="L546" s="99">
        <v>9.0907236687918793</v>
      </c>
      <c r="M546" s="99">
        <v>8.9646393577228256</v>
      </c>
      <c r="N546" s="99">
        <v>8.9208525250984447</v>
      </c>
      <c r="O546" s="99">
        <v>8.9852602460817881</v>
      </c>
      <c r="P546" s="99">
        <v>9.1327097689056878</v>
      </c>
      <c r="Q546" s="99">
        <v>9.2968247416997318</v>
      </c>
      <c r="R546" s="99">
        <v>9.3897941801756684</v>
      </c>
      <c r="S546" s="99">
        <v>9.3338727489877744</v>
      </c>
      <c r="T546" s="99">
        <v>9.1371937408510568</v>
      </c>
      <c r="U546" s="99">
        <v>9.3361635348835605</v>
      </c>
      <c r="V546" s="99">
        <v>9.4705055736609367</v>
      </c>
      <c r="W546" s="99">
        <v>10.018814731568257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7.025104357989842</v>
      </c>
      <c r="D547" s="123">
        <v>7.7381626124082796</v>
      </c>
      <c r="E547" s="123">
        <v>7.4445238289283484</v>
      </c>
      <c r="F547" s="123">
        <v>7.8879712961960964</v>
      </c>
      <c r="G547" s="123">
        <v>7.6217409530190281</v>
      </c>
      <c r="H547" s="123">
        <v>7.6188942589117277</v>
      </c>
      <c r="I547" s="123">
        <v>7.2744744587427688</v>
      </c>
      <c r="J547" s="123">
        <v>7.1412895637082423</v>
      </c>
      <c r="K547" s="123">
        <v>7.3240953523757009</v>
      </c>
      <c r="L547" s="123">
        <v>6.987919749085199</v>
      </c>
      <c r="M547" s="123">
        <v>6.4549263148728819</v>
      </c>
      <c r="N547" s="123">
        <v>6.490675491140296</v>
      </c>
      <c r="O547" s="123">
        <v>7.5734785178499866</v>
      </c>
      <c r="P547" s="123">
        <v>7.4541610141118424</v>
      </c>
      <c r="Q547" s="123">
        <v>7.0364022852422607</v>
      </c>
      <c r="R547" s="123">
        <v>7.2120018832878889</v>
      </c>
      <c r="S547" s="123">
        <v>7.2654359785893252</v>
      </c>
      <c r="T547" s="123">
        <v>7.7598989719624525</v>
      </c>
      <c r="U547" s="123">
        <v>8.4439763542494646</v>
      </c>
      <c r="V547" s="123">
        <v>10.366755229012389</v>
      </c>
      <c r="W547" s="123">
        <v>9.0821795890033048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9.203472242173488</v>
      </c>
      <c r="D548" s="99">
        <v>9.9835374808029158</v>
      </c>
      <c r="E548" s="99">
        <v>9.2610951038709235</v>
      </c>
      <c r="F548" s="99">
        <v>10.007996477971332</v>
      </c>
      <c r="G548" s="99">
        <v>9.3635039201270693</v>
      </c>
      <c r="H548" s="99">
        <v>9.1908413310308497</v>
      </c>
      <c r="I548" s="99">
        <v>10.36715558703353</v>
      </c>
      <c r="J548" s="99">
        <v>8.7955938793078037</v>
      </c>
      <c r="K548" s="99">
        <v>8.6856481025697096</v>
      </c>
      <c r="L548" s="99">
        <v>8.7054279577750293</v>
      </c>
      <c r="M548" s="99">
        <v>7.2067149390235885</v>
      </c>
      <c r="N548" s="99">
        <v>8.5678231304903161</v>
      </c>
      <c r="O548" s="99">
        <v>9.4131768506243638</v>
      </c>
      <c r="P548" s="99">
        <v>9.2587408546004824</v>
      </c>
      <c r="Q548" s="99">
        <v>9.1348470726406301</v>
      </c>
      <c r="R548" s="99">
        <v>9.369010898881406</v>
      </c>
      <c r="S548" s="99">
        <v>9.4122145711462686</v>
      </c>
      <c r="T548" s="99">
        <v>9.2089782189027538</v>
      </c>
      <c r="U548" s="99">
        <v>10.271198992172216</v>
      </c>
      <c r="V548" s="99">
        <v>11.593056324053263</v>
      </c>
      <c r="W548" s="99">
        <v>11.260649651817841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9.0929534077146243</v>
      </c>
      <c r="D549" s="99">
        <v>9.4259003026905983</v>
      </c>
      <c r="E549" s="99">
        <v>9.0320023570195822</v>
      </c>
      <c r="F549" s="99">
        <v>10.147102875078149</v>
      </c>
      <c r="G549" s="99">
        <v>9.2612280154425086</v>
      </c>
      <c r="H549" s="99">
        <v>8.9673416061386266</v>
      </c>
      <c r="I549" s="99">
        <v>9.1634427022270852</v>
      </c>
      <c r="J549" s="99">
        <v>9.0646700263182201</v>
      </c>
      <c r="K549" s="99">
        <v>7.9602618162867582</v>
      </c>
      <c r="L549" s="99">
        <v>9.7492907664439947</v>
      </c>
      <c r="M549" s="99">
        <v>9.0240026484344682</v>
      </c>
      <c r="N549" s="99">
        <v>2.8157988753600098</v>
      </c>
      <c r="O549" s="99">
        <v>10.190471779817361</v>
      </c>
      <c r="P549" s="99">
        <v>9.879559662623036</v>
      </c>
      <c r="Q549" s="99">
        <v>8.6473732578373017</v>
      </c>
      <c r="R549" s="99">
        <v>8.1311481902677567</v>
      </c>
      <c r="S549" s="99">
        <v>8.0628087256289298</v>
      </c>
      <c r="T549" s="99">
        <v>9.6822893681725226</v>
      </c>
      <c r="U549" s="99">
        <v>9.9753010401724396</v>
      </c>
      <c r="V549" s="99">
        <v>11.160886343138209</v>
      </c>
      <c r="W549" s="99">
        <v>10.727249841526664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6.9062074962580668</v>
      </c>
      <c r="D550" s="110">
        <v>7.6425321669760971</v>
      </c>
      <c r="E550" s="110">
        <v>7.3424598064107069</v>
      </c>
      <c r="F550" s="110">
        <v>7.7362879180719322</v>
      </c>
      <c r="G550" s="110">
        <v>7.4455558267152329</v>
      </c>
      <c r="H550" s="110">
        <v>7.4173995586464772</v>
      </c>
      <c r="I550" s="110">
        <v>6.937095361656417</v>
      </c>
      <c r="J550" s="110">
        <v>6.7877286567407999</v>
      </c>
      <c r="K550" s="110">
        <v>7.1473192982422438</v>
      </c>
      <c r="L550" s="110">
        <v>6.6492890345189837</v>
      </c>
      <c r="M550" s="110">
        <v>6.2206199551717996</v>
      </c>
      <c r="N550" s="110">
        <v>6.2901036831525294</v>
      </c>
      <c r="O550" s="110">
        <v>6.5288112322212122</v>
      </c>
      <c r="P550" s="110">
        <v>6.5842755014183938</v>
      </c>
      <c r="Q550" s="110">
        <v>6.5291216922957158</v>
      </c>
      <c r="R550" s="110">
        <v>6.8686986817744753</v>
      </c>
      <c r="S550" s="110">
        <v>6.7454097725887117</v>
      </c>
      <c r="T550" s="110">
        <v>6.6633923289047949</v>
      </c>
      <c r="U550" s="110">
        <v>6.7917284999151821</v>
      </c>
      <c r="V550" s="110">
        <v>7.7648202093252854</v>
      </c>
      <c r="W550" s="110">
        <v>7.5255174604997954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70.830418483967861</v>
      </c>
      <c r="D552" s="118">
        <f t="shared" si="268"/>
        <v>72.802185402736512</v>
      </c>
      <c r="E552" s="118">
        <f t="shared" si="268"/>
        <v>79.111756702527416</v>
      </c>
      <c r="F552" s="118">
        <f t="shared" si="268"/>
        <v>77.564347730944448</v>
      </c>
      <c r="G552" s="118">
        <f t="shared" si="268"/>
        <v>79.891021358369684</v>
      </c>
      <c r="H552" s="118">
        <f t="shared" si="268"/>
        <v>79.58775810608148</v>
      </c>
      <c r="I552" s="118">
        <f t="shared" si="268"/>
        <v>81.539486036983888</v>
      </c>
      <c r="J552" s="118">
        <f t="shared" si="268"/>
        <v>67.950872656264835</v>
      </c>
      <c r="K552" s="118">
        <f t="shared" si="268"/>
        <v>66.394439091957949</v>
      </c>
      <c r="L552" s="118">
        <f t="shared" si="268"/>
        <v>65.939241297454274</v>
      </c>
      <c r="M552" s="118">
        <f t="shared" si="268"/>
        <v>71.814394868275244</v>
      </c>
      <c r="N552" s="118">
        <f t="shared" si="268"/>
        <v>86.611313916707303</v>
      </c>
      <c r="O552" s="118">
        <f t="shared" si="268"/>
        <v>65.91810234496127</v>
      </c>
      <c r="P552" s="118">
        <f t="shared" si="268"/>
        <v>62.654248947508293</v>
      </c>
      <c r="Q552" s="118">
        <f t="shared" si="268"/>
        <v>65.451476829282839</v>
      </c>
      <c r="R552" s="118">
        <f t="shared" ref="R552:V552" si="269">R553+R556+R558+R571</f>
        <v>62.639082388930838</v>
      </c>
      <c r="S552" s="118">
        <f t="shared" si="269"/>
        <v>66.532967045153541</v>
      </c>
      <c r="T552" s="118">
        <f t="shared" si="269"/>
        <v>58.728266827297041</v>
      </c>
      <c r="U552" s="118">
        <f t="shared" si="269"/>
        <v>58.685224652450842</v>
      </c>
      <c r="V552" s="118">
        <f t="shared" si="269"/>
        <v>60.965699622029973</v>
      </c>
      <c r="W552" s="118">
        <f t="shared" ref="W552" si="270">W553+W556+W558+W571</f>
        <v>61.435116059353547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50.585717109952412</v>
      </c>
      <c r="D553" s="123">
        <f t="shared" si="271"/>
        <v>53.469914608277278</v>
      </c>
      <c r="E553" s="123">
        <f t="shared" si="271"/>
        <v>56.730813169020927</v>
      </c>
      <c r="F553" s="123">
        <f t="shared" si="271"/>
        <v>57.764318319270508</v>
      </c>
      <c r="G553" s="123">
        <f t="shared" si="271"/>
        <v>57.445370276000972</v>
      </c>
      <c r="H553" s="123">
        <f t="shared" si="271"/>
        <v>55.837593150818947</v>
      </c>
      <c r="I553" s="123">
        <f t="shared" si="271"/>
        <v>61.284683956085146</v>
      </c>
      <c r="J553" s="123">
        <f t="shared" si="271"/>
        <v>50.715143223451854</v>
      </c>
      <c r="K553" s="123">
        <f t="shared" si="271"/>
        <v>44.459746932017971</v>
      </c>
      <c r="L553" s="123">
        <f t="shared" si="271"/>
        <v>42.739664335818212</v>
      </c>
      <c r="M553" s="123">
        <f t="shared" si="271"/>
        <v>49.41679032279157</v>
      </c>
      <c r="N553" s="123">
        <f t="shared" si="271"/>
        <v>54.036829162766459</v>
      </c>
      <c r="O553" s="123">
        <f t="shared" si="271"/>
        <v>44.845426165481108</v>
      </c>
      <c r="P553" s="123">
        <f t="shared" si="271"/>
        <v>42.444407096122113</v>
      </c>
      <c r="Q553" s="123">
        <f t="shared" si="271"/>
        <v>43.277558730859241</v>
      </c>
      <c r="R553" s="123">
        <f t="shared" ref="R553:V553" si="272">SUM(R554:R555)</f>
        <v>36.494066724139849</v>
      </c>
      <c r="S553" s="123">
        <f t="shared" si="272"/>
        <v>36.223974435926912</v>
      </c>
      <c r="T553" s="123">
        <f t="shared" si="272"/>
        <v>34.050347193508173</v>
      </c>
      <c r="U553" s="123">
        <f t="shared" si="272"/>
        <v>32.598453509164536</v>
      </c>
      <c r="V553" s="123">
        <f t="shared" si="272"/>
        <v>31.799599568932511</v>
      </c>
      <c r="W553" s="123">
        <f t="shared" ref="W553" si="273">SUM(W554:W555)</f>
        <v>33.655828124906769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50.120429946328002</v>
      </c>
      <c r="D554" s="99">
        <v>52.963595491143188</v>
      </c>
      <c r="E554" s="99">
        <v>56.224296984719089</v>
      </c>
      <c r="F554" s="99">
        <v>57.21524599138705</v>
      </c>
      <c r="G554" s="99">
        <v>56.907008783238609</v>
      </c>
      <c r="H554" s="99">
        <v>55.327566756007748</v>
      </c>
      <c r="I554" s="99">
        <v>60.759668456733458</v>
      </c>
      <c r="J554" s="99">
        <v>50.279584503968358</v>
      </c>
      <c r="K554" s="99">
        <v>44.059600033111543</v>
      </c>
      <c r="L554" s="99">
        <v>42.376392002049748</v>
      </c>
      <c r="M554" s="99">
        <v>48.998035330532339</v>
      </c>
      <c r="N554" s="99">
        <v>53.629312044169083</v>
      </c>
      <c r="O554" s="99">
        <v>44.474501519485891</v>
      </c>
      <c r="P554" s="99">
        <v>42.083219604390727</v>
      </c>
      <c r="Q554" s="99">
        <v>42.92959604124502</v>
      </c>
      <c r="R554" s="99">
        <v>36.202409420863596</v>
      </c>
      <c r="S554" s="99">
        <v>35.935522076715152</v>
      </c>
      <c r="T554" s="99">
        <v>33.780378714489878</v>
      </c>
      <c r="U554" s="99">
        <v>32.340892103268843</v>
      </c>
      <c r="V554" s="99">
        <v>31.548961592023264</v>
      </c>
      <c r="W554" s="99">
        <v>33.390881317662647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0.46528716362440858</v>
      </c>
      <c r="D555" s="99">
        <v>0.50631911713409028</v>
      </c>
      <c r="E555" s="99">
        <v>0.50651618430184042</v>
      </c>
      <c r="F555" s="99">
        <v>0.54907232788345761</v>
      </c>
      <c r="G555" s="99">
        <v>0.538361492762362</v>
      </c>
      <c r="H555" s="99">
        <v>0.51002639481120127</v>
      </c>
      <c r="I555" s="99">
        <v>0.52501549935168534</v>
      </c>
      <c r="J555" s="99">
        <v>0.43555871948349356</v>
      </c>
      <c r="K555" s="99">
        <v>0.40014689890642741</v>
      </c>
      <c r="L555" s="99">
        <v>0.36327233376846219</v>
      </c>
      <c r="M555" s="99">
        <v>0.41875499225923135</v>
      </c>
      <c r="N555" s="99">
        <v>0.40751711859737616</v>
      </c>
      <c r="O555" s="99">
        <v>0.37092464599521446</v>
      </c>
      <c r="P555" s="99">
        <v>0.36118749173138598</v>
      </c>
      <c r="Q555" s="99">
        <v>0.34796268961422194</v>
      </c>
      <c r="R555" s="99">
        <v>0.29165730327624989</v>
      </c>
      <c r="S555" s="99">
        <v>0.2884523592117571</v>
      </c>
      <c r="T555" s="99">
        <v>0.26996847901829479</v>
      </c>
      <c r="U555" s="99">
        <v>0.25756140589569115</v>
      </c>
      <c r="V555" s="99">
        <v>0.25063797690924466</v>
      </c>
      <c r="W555" s="99">
        <v>0.26494680724412445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3.7026950062089408</v>
      </c>
      <c r="D556" s="123">
        <f t="shared" si="274"/>
        <v>2.1947553342377137</v>
      </c>
      <c r="E556" s="123">
        <f t="shared" si="274"/>
        <v>5.5905691446516936</v>
      </c>
      <c r="F556" s="123">
        <f t="shared" si="274"/>
        <v>2.4994303292589901</v>
      </c>
      <c r="G556" s="123">
        <f t="shared" si="274"/>
        <v>5.9656596033579694</v>
      </c>
      <c r="H556" s="123">
        <f t="shared" si="274"/>
        <v>7.3300205630448483</v>
      </c>
      <c r="I556" s="123">
        <f t="shared" si="274"/>
        <v>4.2701360586567461</v>
      </c>
      <c r="J556" s="123">
        <f t="shared" si="274"/>
        <v>0.92787012206850383</v>
      </c>
      <c r="K556" s="123">
        <f t="shared" si="274"/>
        <v>4.6457433807815063</v>
      </c>
      <c r="L556" s="123">
        <f t="shared" si="274"/>
        <v>6.6449784642119676</v>
      </c>
      <c r="M556" s="123">
        <f t="shared" si="274"/>
        <v>6.4424722600590636</v>
      </c>
      <c r="N556" s="123">
        <f t="shared" si="274"/>
        <v>17.160079335309881</v>
      </c>
      <c r="O556" s="123">
        <f t="shared" si="274"/>
        <v>4.7815994790596541</v>
      </c>
      <c r="P556" s="123">
        <f t="shared" si="274"/>
        <v>3.7914172399757611</v>
      </c>
      <c r="Q556" s="123">
        <f t="shared" si="274"/>
        <v>5.7775487204684222</v>
      </c>
      <c r="R556" s="123">
        <f t="shared" si="274"/>
        <v>8.9539802401185273</v>
      </c>
      <c r="S556" s="123">
        <f t="shared" si="274"/>
        <v>13.118290607694883</v>
      </c>
      <c r="T556" s="123">
        <f t="shared" si="274"/>
        <v>7.6414172890168874</v>
      </c>
      <c r="U556" s="123">
        <f t="shared" si="274"/>
        <v>8.5800251844753745</v>
      </c>
      <c r="V556" s="123">
        <f t="shared" si="274"/>
        <v>10.649011595215475</v>
      </c>
      <c r="W556" s="123">
        <f t="shared" si="274"/>
        <v>8.6801526363185779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3.7026950062089408</v>
      </c>
      <c r="D557" s="99">
        <f>RES_hhdet_in_tess!D86</f>
        <v>2.1947553342377137</v>
      </c>
      <c r="E557" s="99">
        <f>RES_hhdet_in_tess!E86</f>
        <v>5.5905691446516936</v>
      </c>
      <c r="F557" s="99">
        <f>RES_hhdet_in_tess!F86</f>
        <v>2.4994303292589901</v>
      </c>
      <c r="G557" s="99">
        <f>RES_hhdet_in_tess!G86</f>
        <v>5.9656596033579694</v>
      </c>
      <c r="H557" s="99">
        <f>RES_hhdet_in_tess!H86</f>
        <v>7.3300205630448483</v>
      </c>
      <c r="I557" s="99">
        <f>RES_hhdet_in_tess!I86</f>
        <v>4.2701360586567461</v>
      </c>
      <c r="J557" s="99">
        <f>RES_hhdet_in_tess!J86</f>
        <v>0.92787012206850383</v>
      </c>
      <c r="K557" s="99">
        <f>RES_hhdet_in_tess!K86</f>
        <v>4.6457433807815063</v>
      </c>
      <c r="L557" s="99">
        <f>RES_hhdet_in_tess!L86</f>
        <v>6.6449784642119676</v>
      </c>
      <c r="M557" s="99">
        <f>RES_hhdet_in_tess!M86</f>
        <v>6.4424722600590636</v>
      </c>
      <c r="N557" s="99">
        <f>RES_hhdet_in_tess!N86</f>
        <v>17.160079335309881</v>
      </c>
      <c r="O557" s="99">
        <f>RES_hhdet_in_tess!O86</f>
        <v>4.7815994790596541</v>
      </c>
      <c r="P557" s="99">
        <f>RES_hhdet_in_tess!P86</f>
        <v>3.7914172399757611</v>
      </c>
      <c r="Q557" s="99">
        <f>RES_hhdet_in_tess!Q86</f>
        <v>5.7775487204684222</v>
      </c>
      <c r="R557" s="99">
        <f>RES_hhdet_in_tess!R86</f>
        <v>8.9539802401185273</v>
      </c>
      <c r="S557" s="99">
        <f>RES_hhdet_in_tess!S86</f>
        <v>13.118290607694883</v>
      </c>
      <c r="T557" s="99">
        <f>RES_hhdet_in_tess!T86</f>
        <v>7.6414172890168874</v>
      </c>
      <c r="U557" s="99">
        <f>RES_hhdet_in_tess!U86</f>
        <v>8.5800251844753745</v>
      </c>
      <c r="V557" s="99">
        <f>RES_hhdet_in_tess!V86</f>
        <v>10.649011595215475</v>
      </c>
      <c r="W557" s="99">
        <f>RES_hhdet_in_tess!W86</f>
        <v>8.6801526363185779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11.341456564889436</v>
      </c>
      <c r="D558" s="123">
        <v>11.383905832422709</v>
      </c>
      <c r="E558" s="123">
        <v>11.258291625995215</v>
      </c>
      <c r="F558" s="123">
        <v>11.445156844990901</v>
      </c>
      <c r="G558" s="123">
        <v>10.854161212912222</v>
      </c>
      <c r="H558" s="123">
        <v>10.822535738129087</v>
      </c>
      <c r="I558" s="123">
        <v>10.64571595024618</v>
      </c>
      <c r="J558" s="123">
        <v>11.13073204120608</v>
      </c>
      <c r="K558" s="123">
        <v>11.8873754619904</v>
      </c>
      <c r="L558" s="123">
        <v>11.433820826250333</v>
      </c>
      <c r="M558" s="123">
        <v>11.204962718361886</v>
      </c>
      <c r="N558" s="123">
        <v>10.708775855421312</v>
      </c>
      <c r="O558" s="123">
        <v>11.012916850511035</v>
      </c>
      <c r="P558" s="123">
        <v>11.120917119465487</v>
      </c>
      <c r="Q558" s="123">
        <v>11.199584610497654</v>
      </c>
      <c r="R558" s="123">
        <v>11.72661782761036</v>
      </c>
      <c r="S558" s="123">
        <v>11.761353676943656</v>
      </c>
      <c r="T558" s="123">
        <v>11.41069431399502</v>
      </c>
      <c r="U558" s="123">
        <v>11.585917865199292</v>
      </c>
      <c r="V558" s="123">
        <v>11.72734980137143</v>
      </c>
      <c r="W558" s="123">
        <v>12.487351933514653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11.454165596621937</v>
      </c>
      <c r="D559" s="99">
        <v>11.437947807435597</v>
      </c>
      <c r="E559" s="99">
        <v>10.678729295576296</v>
      </c>
      <c r="F559" s="99">
        <v>11.303405685918936</v>
      </c>
      <c r="G559" s="99">
        <v>10.394046507389691</v>
      </c>
      <c r="H559" s="99">
        <v>10.164281267950713</v>
      </c>
      <c r="I559" s="99">
        <v>11.703364233766361</v>
      </c>
      <c r="J559" s="99">
        <v>10.747413593838058</v>
      </c>
      <c r="K559" s="99">
        <v>11.093063824172186</v>
      </c>
      <c r="L559" s="99">
        <v>10.929822133234893</v>
      </c>
      <c r="M559" s="99">
        <v>9.3678766003058875</v>
      </c>
      <c r="N559" s="99">
        <v>10.66410574571603</v>
      </c>
      <c r="O559" s="99">
        <v>11.794150801306632</v>
      </c>
      <c r="P559" s="99">
        <v>8.8606725099505201</v>
      </c>
      <c r="Q559" s="99">
        <v>9.9273443674015258</v>
      </c>
      <c r="R559" s="99">
        <v>11.557348970488096</v>
      </c>
      <c r="S559" s="99">
        <v>12.389633647473955</v>
      </c>
      <c r="T559" s="99">
        <v>10.407336474331876</v>
      </c>
      <c r="U559" s="99">
        <v>12.028651445168906</v>
      </c>
      <c r="V559" s="99">
        <v>12.044865929972929</v>
      </c>
      <c r="W559" s="99">
        <v>12.47234136471174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11.709714586766784</v>
      </c>
      <c r="J560" s="99">
        <v>10.748142855722771</v>
      </c>
      <c r="K560" s="99">
        <v>11.090049780761563</v>
      </c>
      <c r="L560" s="99">
        <v>10.93334154233338</v>
      </c>
      <c r="M560" s="99">
        <v>9.3633882109461641</v>
      </c>
      <c r="N560" s="99">
        <v>10.664813168478265</v>
      </c>
      <c r="O560" s="99">
        <v>11.793613390711901</v>
      </c>
      <c r="P560" s="99">
        <v>0</v>
      </c>
      <c r="Q560" s="99">
        <v>9.9263621786445597</v>
      </c>
      <c r="R560" s="99">
        <v>11.558193290154508</v>
      </c>
      <c r="S560" s="99">
        <v>12.391180493437348</v>
      </c>
      <c r="T560" s="99">
        <v>10.407275507061549</v>
      </c>
      <c r="U560" s="99">
        <v>12.031885859275883</v>
      </c>
      <c r="V560" s="99">
        <v>12.047668209421285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2.4667516832765091</v>
      </c>
      <c r="J561" s="102">
        <v>2.1435819896627901</v>
      </c>
      <c r="K561" s="102">
        <v>2.2052841271427654</v>
      </c>
      <c r="L561" s="102">
        <v>2.2077245669757199</v>
      </c>
      <c r="M561" s="102">
        <v>1.7791765700100461</v>
      </c>
      <c r="N561" s="102">
        <v>1.7723320093163344</v>
      </c>
      <c r="O561" s="102">
        <v>2.1798203408238255</v>
      </c>
      <c r="P561" s="102">
        <v>0</v>
      </c>
      <c r="Q561" s="102">
        <v>1.6253074318932188</v>
      </c>
      <c r="R561" s="102">
        <v>2.2991518651213969</v>
      </c>
      <c r="S561" s="102">
        <v>2.5896508614227463</v>
      </c>
      <c r="T561" s="102">
        <v>2.0295184947737126</v>
      </c>
      <c r="U561" s="102">
        <v>2.3589112453948093</v>
      </c>
      <c r="V561" s="102">
        <v>2.3198524031483401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9.2429629034902749</v>
      </c>
      <c r="J562" s="105">
        <v>8.6045608660599804</v>
      </c>
      <c r="K562" s="105">
        <v>8.8847656536187962</v>
      </c>
      <c r="L562" s="105">
        <v>8.7256169753576636</v>
      </c>
      <c r="M562" s="105">
        <v>7.5842116409361182</v>
      </c>
      <c r="N562" s="105">
        <v>8.8924811591619317</v>
      </c>
      <c r="O562" s="105">
        <v>9.6137930498880735</v>
      </c>
      <c r="P562" s="105">
        <v>0</v>
      </c>
      <c r="Q562" s="105">
        <v>8.3010547467513369</v>
      </c>
      <c r="R562" s="105">
        <v>9.2590414250331108</v>
      </c>
      <c r="S562" s="105">
        <v>9.8015296320146046</v>
      </c>
      <c r="T562" s="105">
        <v>8.3777570122878373</v>
      </c>
      <c r="U562" s="105">
        <v>9.6729746138810757</v>
      </c>
      <c r="V562" s="105">
        <v>9.7278158062729467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11.273026537710228</v>
      </c>
      <c r="D563" s="102">
        <v>11.539554429124665</v>
      </c>
      <c r="E563" s="102">
        <v>11.515706017167204</v>
      </c>
      <c r="F563" s="102">
        <v>11.541929482450689</v>
      </c>
      <c r="G563" s="102">
        <v>11.189819633767581</v>
      </c>
      <c r="H563" s="102">
        <v>11.099569493007005</v>
      </c>
      <c r="I563" s="102">
        <v>10.457081219244152</v>
      </c>
      <c r="J563" s="102">
        <v>11.118418570361523</v>
      </c>
      <c r="K563" s="102">
        <v>11.79624220630703</v>
      </c>
      <c r="L563" s="102">
        <v>11.022330246007741</v>
      </c>
      <c r="M563" s="102">
        <v>9.1193381889729448</v>
      </c>
      <c r="N563" s="102">
        <v>8.1013365636255426</v>
      </c>
      <c r="O563" s="102">
        <v>12.240209036609887</v>
      </c>
      <c r="P563" s="102">
        <v>11.998468902083452</v>
      </c>
      <c r="Q563" s="102">
        <v>11.364358043922666</v>
      </c>
      <c r="R563" s="102">
        <v>11.190432890490678</v>
      </c>
      <c r="S563" s="102">
        <v>11.635590939387042</v>
      </c>
      <c r="T563" s="102">
        <v>11.588744608852712</v>
      </c>
      <c r="U563" s="102">
        <v>11.69367218475367</v>
      </c>
      <c r="V563" s="102">
        <v>11.988034749669717</v>
      </c>
      <c r="W563" s="102">
        <v>12.266090305283058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11.273129802344236</v>
      </c>
      <c r="D564" s="105">
        <v>11.539688312427668</v>
      </c>
      <c r="E564" s="105">
        <v>11.516392987183643</v>
      </c>
      <c r="F564" s="105">
        <v>11.541477240788049</v>
      </c>
      <c r="G564" s="105">
        <v>11.188449541738335</v>
      </c>
      <c r="H564" s="105">
        <v>11.099150898933356</v>
      </c>
      <c r="I564" s="105">
        <v>10.458123913551955</v>
      </c>
      <c r="J564" s="105">
        <v>11.123446398028474</v>
      </c>
      <c r="K564" s="105">
        <v>11.802701549233385</v>
      </c>
      <c r="L564" s="105">
        <v>11.02580896985461</v>
      </c>
      <c r="M564" s="105">
        <v>9.1181038226908839</v>
      </c>
      <c r="N564" s="105">
        <v>8.101578861875943</v>
      </c>
      <c r="O564" s="105">
        <v>12.245726868939135</v>
      </c>
      <c r="P564" s="105">
        <v>12.001339343712447</v>
      </c>
      <c r="Q564" s="105">
        <v>11.367580202530961</v>
      </c>
      <c r="R564" s="105">
        <v>11.19323976403518</v>
      </c>
      <c r="S564" s="105">
        <v>11.635548801448168</v>
      </c>
      <c r="T564" s="105">
        <v>11.581867641717897</v>
      </c>
      <c r="U564" s="105">
        <v>11.681977671345845</v>
      </c>
      <c r="V564" s="105">
        <v>0</v>
      </c>
      <c r="W564" s="105">
        <v>12.255599750565864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2.2072180729579158</v>
      </c>
      <c r="D565" s="99">
        <v>2.3240656316024171</v>
      </c>
      <c r="E565" s="99">
        <v>2.2529511804708058</v>
      </c>
      <c r="F565" s="99">
        <v>2.3021132122245285</v>
      </c>
      <c r="G565" s="99">
        <v>2.5379294393098051</v>
      </c>
      <c r="H565" s="99">
        <v>2.2610249813614223</v>
      </c>
      <c r="I565" s="99">
        <v>2.1333110364776555</v>
      </c>
      <c r="J565" s="99">
        <v>2.2306031982611754</v>
      </c>
      <c r="K565" s="99">
        <v>2.3755797033390889</v>
      </c>
      <c r="L565" s="99">
        <v>2.2068848500478442</v>
      </c>
      <c r="M565" s="99">
        <v>1.4205739285950125</v>
      </c>
      <c r="N565" s="99">
        <v>8.1013365636255455E-2</v>
      </c>
      <c r="O565" s="99">
        <v>2.2742469451460483</v>
      </c>
      <c r="P565" s="99">
        <v>2.1661609992306721</v>
      </c>
      <c r="Q565" s="99">
        <v>1.9206561131816027</v>
      </c>
      <c r="R565" s="99">
        <v>2.1993947799214371</v>
      </c>
      <c r="S565" s="99">
        <v>2.3538693088520986</v>
      </c>
      <c r="T565" s="99">
        <v>2.2887729376742083</v>
      </c>
      <c r="U565" s="99">
        <v>2.2284220625904081</v>
      </c>
      <c r="V565" s="99">
        <v>0</v>
      </c>
      <c r="W565" s="99">
        <v>2.3688124743911096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9.0659117293863183</v>
      </c>
      <c r="D566" s="99">
        <v>9.2156226808252502</v>
      </c>
      <c r="E566" s="99">
        <v>9.263441806712839</v>
      </c>
      <c r="F566" s="99">
        <v>9.2393640285635215</v>
      </c>
      <c r="G566" s="99">
        <v>8.6505201024285281</v>
      </c>
      <c r="H566" s="99">
        <v>8.8381259175719347</v>
      </c>
      <c r="I566" s="99">
        <v>8.3248128770742991</v>
      </c>
      <c r="J566" s="99">
        <v>8.8928431997672952</v>
      </c>
      <c r="K566" s="99">
        <v>9.4271218458942965</v>
      </c>
      <c r="L566" s="99">
        <v>8.8189241198067663</v>
      </c>
      <c r="M566" s="99">
        <v>7.6975298940958714</v>
      </c>
      <c r="N566" s="99">
        <v>8.0205654962396871</v>
      </c>
      <c r="O566" s="99">
        <v>9.9714799237930869</v>
      </c>
      <c r="P566" s="99">
        <v>9.8351783444817755</v>
      </c>
      <c r="Q566" s="99">
        <v>9.4469240893493573</v>
      </c>
      <c r="R566" s="99">
        <v>8.9938449841137427</v>
      </c>
      <c r="S566" s="99">
        <v>9.2816794925960711</v>
      </c>
      <c r="T566" s="99">
        <v>9.2930947040436909</v>
      </c>
      <c r="U566" s="99">
        <v>9.4535556087554387</v>
      </c>
      <c r="V566" s="99">
        <v>0</v>
      </c>
      <c r="W566" s="99">
        <v>9.8867872761747524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11.339803576813974</v>
      </c>
      <c r="D567" s="102">
        <v>11.383675891705971</v>
      </c>
      <c r="E567" s="102">
        <v>11.255574610422057</v>
      </c>
      <c r="F567" s="102">
        <v>11.447923157050539</v>
      </c>
      <c r="G567" s="102">
        <v>10.854976807571809</v>
      </c>
      <c r="H567" s="102">
        <v>10.822481695195652</v>
      </c>
      <c r="I567" s="102">
        <v>10.637105612883344</v>
      </c>
      <c r="J567" s="102">
        <v>11.116343804905901</v>
      </c>
      <c r="K567" s="102">
        <v>11.880765852156472</v>
      </c>
      <c r="L567" s="102">
        <v>11.431402149958656</v>
      </c>
      <c r="M567" s="102">
        <v>11.219610896976917</v>
      </c>
      <c r="N567" s="102">
        <v>10.728935511152065</v>
      </c>
      <c r="O567" s="102">
        <v>11.016302659039193</v>
      </c>
      <c r="P567" s="102">
        <v>11.139150620401809</v>
      </c>
      <c r="Q567" s="102">
        <v>11.179099697294125</v>
      </c>
      <c r="R567" s="102">
        <v>11.680411886633289</v>
      </c>
      <c r="S567" s="102">
        <v>11.698985701142425</v>
      </c>
      <c r="T567" s="102">
        <v>11.357778341861005</v>
      </c>
      <c r="U567" s="102">
        <v>11.543172426992147</v>
      </c>
      <c r="V567" s="102">
        <v>11.702268975418006</v>
      </c>
      <c r="W567" s="102">
        <v>12.515679704337625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11.343154070061665</v>
      </c>
      <c r="D568" s="105">
        <v>11.380986748348905</v>
      </c>
      <c r="E568" s="105">
        <v>11.255722392561335</v>
      </c>
      <c r="F568" s="105">
        <v>11.441587615475322</v>
      </c>
      <c r="G568" s="105">
        <v>10.851027045898084</v>
      </c>
      <c r="H568" s="105">
        <v>10.821520966873271</v>
      </c>
      <c r="I568" s="105">
        <v>10.64554623302077</v>
      </c>
      <c r="J568" s="105">
        <v>11.133512364672637</v>
      </c>
      <c r="K568" s="105">
        <v>11.893865618262186</v>
      </c>
      <c r="L568" s="105">
        <v>11.438961887868549</v>
      </c>
      <c r="M568" s="105">
        <v>11.216934554766969</v>
      </c>
      <c r="N568" s="105">
        <v>10.713365017138504</v>
      </c>
      <c r="O568" s="105">
        <v>10.992864791561633</v>
      </c>
      <c r="P568" s="105">
        <v>11.126705913751339</v>
      </c>
      <c r="Q568" s="105">
        <v>11.218184220610938</v>
      </c>
      <c r="R568" s="105">
        <v>11.743541360575639</v>
      </c>
      <c r="S568" s="105">
        <v>11.762879241055229</v>
      </c>
      <c r="T568" s="105">
        <v>11.436870907726531</v>
      </c>
      <c r="U568" s="105">
        <v>11.582901004457879</v>
      </c>
      <c r="V568" s="105">
        <v>11.708531714218175</v>
      </c>
      <c r="W568" s="105">
        <v>12.472123558921188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2.2222663167405479</v>
      </c>
      <c r="D569" s="99">
        <v>2.2866126068913943</v>
      </c>
      <c r="E569" s="99">
        <v>2.187392989629938</v>
      </c>
      <c r="F569" s="99">
        <v>2.2731585494668041</v>
      </c>
      <c r="G569" s="99">
        <v>2.4455274410099008</v>
      </c>
      <c r="H569" s="99">
        <v>2.1968351210875214</v>
      </c>
      <c r="I569" s="99">
        <v>2.1888158478417741</v>
      </c>
      <c r="J569" s="99">
        <v>2.248764304465074</v>
      </c>
      <c r="K569" s="99">
        <v>2.4237438284036092</v>
      </c>
      <c r="L569" s="99">
        <v>2.3482382190766709</v>
      </c>
      <c r="M569" s="99">
        <v>2.2522951970441407</v>
      </c>
      <c r="N569" s="99">
        <v>1.7925124920400592</v>
      </c>
      <c r="O569" s="99">
        <v>2.007604545479845</v>
      </c>
      <c r="P569" s="99">
        <v>1.9939961448456498</v>
      </c>
      <c r="Q569" s="99">
        <v>1.9213594789112054</v>
      </c>
      <c r="R569" s="99">
        <v>2.3537471803999708</v>
      </c>
      <c r="S569" s="99">
        <v>2.4290064920674559</v>
      </c>
      <c r="T569" s="99">
        <v>2.299677166875473</v>
      </c>
      <c r="U569" s="99">
        <v>2.2467374695743194</v>
      </c>
      <c r="V569" s="99">
        <v>2.2380261405572388</v>
      </c>
      <c r="W569" s="99">
        <v>2.4533088273529273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9.1208877533211172</v>
      </c>
      <c r="D570" s="99">
        <v>9.0943741414575126</v>
      </c>
      <c r="E570" s="99">
        <v>9.0683294029313988</v>
      </c>
      <c r="F570" s="99">
        <v>9.1684290660085193</v>
      </c>
      <c r="G570" s="99">
        <v>8.4054996048881829</v>
      </c>
      <c r="H570" s="99">
        <v>8.6246858457857485</v>
      </c>
      <c r="I570" s="99">
        <v>8.4567303851789966</v>
      </c>
      <c r="J570" s="99">
        <v>8.8847480602075652</v>
      </c>
      <c r="K570" s="99">
        <v>9.4701217898585757</v>
      </c>
      <c r="L570" s="99">
        <v>9.0907236687918793</v>
      </c>
      <c r="M570" s="99">
        <v>8.9646393577228256</v>
      </c>
      <c r="N570" s="99">
        <v>8.9208525250984447</v>
      </c>
      <c r="O570" s="99">
        <v>8.9852602460817881</v>
      </c>
      <c r="P570" s="99">
        <v>9.1327097689056878</v>
      </c>
      <c r="Q570" s="99">
        <v>9.2968247416997318</v>
      </c>
      <c r="R570" s="99">
        <v>9.3897941801756684</v>
      </c>
      <c r="S570" s="99">
        <v>9.3338727489877744</v>
      </c>
      <c r="T570" s="99">
        <v>9.1371937408510568</v>
      </c>
      <c r="U570" s="99">
        <v>9.3361635348835605</v>
      </c>
      <c r="V570" s="99">
        <v>9.4705055736609367</v>
      </c>
      <c r="W570" s="99">
        <v>10.018814731568257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5.2005498029170614</v>
      </c>
      <c r="D571" s="123">
        <v>5.7536096277988156</v>
      </c>
      <c r="E571" s="123">
        <v>5.5320827628595781</v>
      </c>
      <c r="F571" s="123">
        <v>5.8554422374240369</v>
      </c>
      <c r="G571" s="123">
        <v>5.6258302660985207</v>
      </c>
      <c r="H571" s="123">
        <v>5.5976086540885994</v>
      </c>
      <c r="I571" s="123">
        <v>5.3389500719958081</v>
      </c>
      <c r="J571" s="123">
        <v>5.1771272695383885</v>
      </c>
      <c r="K571" s="123">
        <v>5.4015733171680731</v>
      </c>
      <c r="L571" s="123">
        <v>5.120777671173756</v>
      </c>
      <c r="M571" s="123">
        <v>4.7501695670627271</v>
      </c>
      <c r="N571" s="123">
        <v>4.7056295632096559</v>
      </c>
      <c r="O571" s="123">
        <v>5.2781598499094722</v>
      </c>
      <c r="P571" s="123">
        <v>5.2975074919449305</v>
      </c>
      <c r="Q571" s="123">
        <v>5.1967847674575269</v>
      </c>
      <c r="R571" s="123">
        <v>5.4644175970621038</v>
      </c>
      <c r="S571" s="123">
        <v>5.4293483245880889</v>
      </c>
      <c r="T571" s="123">
        <v>5.6258080307769616</v>
      </c>
      <c r="U571" s="123">
        <v>5.9208280936116431</v>
      </c>
      <c r="V571" s="123">
        <v>6.7897386565105542</v>
      </c>
      <c r="W571" s="123">
        <v>6.6117833646135509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5.2836567121134479</v>
      </c>
      <c r="D572" s="99">
        <v>5.7353409905633139</v>
      </c>
      <c r="E572" s="99">
        <v>5.323836765245634</v>
      </c>
      <c r="F572" s="99">
        <v>5.7570019439311784</v>
      </c>
      <c r="G572" s="99">
        <v>5.3897733455561339</v>
      </c>
      <c r="H572" s="99">
        <v>5.2937896145763919</v>
      </c>
      <c r="I572" s="99">
        <v>5.9751109281073767</v>
      </c>
      <c r="J572" s="99">
        <v>5.0724628694355358</v>
      </c>
      <c r="K572" s="99">
        <v>5.012021794236917</v>
      </c>
      <c r="L572" s="99">
        <v>5.026281408455425</v>
      </c>
      <c r="M572" s="99">
        <v>4.1622323070225891</v>
      </c>
      <c r="N572" s="99">
        <v>4.9483392275557145</v>
      </c>
      <c r="O572" s="99">
        <v>5.4365725758391399</v>
      </c>
      <c r="P572" s="99">
        <v>5.3473781928981508</v>
      </c>
      <c r="Q572" s="99">
        <v>5.2758234406600426</v>
      </c>
      <c r="R572" s="99">
        <v>5.4214767995494961</v>
      </c>
      <c r="S572" s="99">
        <v>5.4635819336845515</v>
      </c>
      <c r="T572" s="99">
        <v>5.3651325229388913</v>
      </c>
      <c r="U572" s="99">
        <v>6.0065348911105279</v>
      </c>
      <c r="V572" s="99">
        <v>6.8032506912697714</v>
      </c>
      <c r="W572" s="99">
        <v>6.6294984047940346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5.3700049559461887</v>
      </c>
      <c r="D573" s="99">
        <v>5.5738835168833862</v>
      </c>
      <c r="E573" s="99">
        <v>5.3478069647247617</v>
      </c>
      <c r="F573" s="99">
        <v>6.0157333964601669</v>
      </c>
      <c r="G573" s="99">
        <v>5.4974579260504584</v>
      </c>
      <c r="H573" s="99">
        <v>5.3296249000049425</v>
      </c>
      <c r="I573" s="99">
        <v>5.4528362980163569</v>
      </c>
      <c r="J573" s="99">
        <v>5.4004716190701236</v>
      </c>
      <c r="K573" s="99">
        <v>4.7479125145632928</v>
      </c>
      <c r="L573" s="99">
        <v>5.8213332675612799</v>
      </c>
      <c r="M573" s="99">
        <v>5.391424898912013</v>
      </c>
      <c r="N573" s="99">
        <v>1.6823098084504784</v>
      </c>
      <c r="O573" s="99">
        <v>6.088336343174614</v>
      </c>
      <c r="P573" s="99">
        <v>5.902580709525088</v>
      </c>
      <c r="Q573" s="99">
        <v>5.1664062289008852</v>
      </c>
      <c r="R573" s="99">
        <v>4.8759943279867546</v>
      </c>
      <c r="S573" s="99">
        <v>4.8642141636094491</v>
      </c>
      <c r="T573" s="99">
        <v>5.8821415485313899</v>
      </c>
      <c r="U573" s="99">
        <v>6.1038045123452056</v>
      </c>
      <c r="V573" s="99">
        <v>6.8747281227379817</v>
      </c>
      <c r="W573" s="99">
        <v>6.6480920995583483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5.1930126995008745</v>
      </c>
      <c r="D574" s="110">
        <v>5.7583353304941607</v>
      </c>
      <c r="E574" s="110">
        <v>5.5438545447836587</v>
      </c>
      <c r="F574" s="110">
        <v>5.8535044773826517</v>
      </c>
      <c r="G574" s="110">
        <v>5.6457463962602388</v>
      </c>
      <c r="H574" s="110">
        <v>5.6369135921355458</v>
      </c>
      <c r="I574" s="110">
        <v>5.2840075373116528</v>
      </c>
      <c r="J574" s="110">
        <v>5.1827717525961896</v>
      </c>
      <c r="K574" s="110">
        <v>5.4715397638169287</v>
      </c>
      <c r="L574" s="110">
        <v>5.1044906638952288</v>
      </c>
      <c r="M574" s="110">
        <v>4.7935011753672274</v>
      </c>
      <c r="N574" s="110">
        <v>4.8712885216580242</v>
      </c>
      <c r="O574" s="110">
        <v>5.0902887482745847</v>
      </c>
      <c r="P574" s="110">
        <v>5.1784857257497006</v>
      </c>
      <c r="Q574" s="110">
        <v>5.1925612622180246</v>
      </c>
      <c r="R574" s="110">
        <v>5.5448459676632815</v>
      </c>
      <c r="S574" s="110">
        <v>5.546097780849732</v>
      </c>
      <c r="T574" s="110">
        <v>5.5856984122917019</v>
      </c>
      <c r="U574" s="110">
        <v>5.7974588467054913</v>
      </c>
      <c r="V574" s="110">
        <v>6.7272411209771743</v>
      </c>
      <c r="W574" s="110">
        <v>6.5917768837048953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0.11110690262001599</v>
      </c>
      <c r="D576" s="118">
        <f t="shared" si="275"/>
        <v>0.10166281151261056</v>
      </c>
      <c r="E576" s="118">
        <f t="shared" si="275"/>
        <v>0.1117545466054076</v>
      </c>
      <c r="F576" s="118">
        <f t="shared" si="275"/>
        <v>0.10693624804341824</v>
      </c>
      <c r="G576" s="118">
        <f t="shared" si="275"/>
        <v>0.10705244595547246</v>
      </c>
      <c r="H576" s="118">
        <f t="shared" si="275"/>
        <v>0.10685800393436853</v>
      </c>
      <c r="I576" s="118">
        <f t="shared" si="275"/>
        <v>0.10529983247261597</v>
      </c>
      <c r="J576" s="118">
        <f t="shared" si="275"/>
        <v>9.4934900695517077E-2</v>
      </c>
      <c r="K576" s="118">
        <f t="shared" si="275"/>
        <v>8.1762666871891571E-2</v>
      </c>
      <c r="L576" s="118">
        <f t="shared" si="275"/>
        <v>9.4457916459978392E-2</v>
      </c>
      <c r="M576" s="118">
        <f t="shared" si="275"/>
        <v>0.10511223665763869</v>
      </c>
      <c r="N576" s="118">
        <f t="shared" si="275"/>
        <v>4.7353093283985369E-2</v>
      </c>
      <c r="O576" s="118">
        <f t="shared" si="275"/>
        <v>0.28629658320756673</v>
      </c>
      <c r="P576" s="118">
        <f t="shared" si="275"/>
        <v>0.30446617539932752</v>
      </c>
      <c r="Q576" s="118">
        <f t="shared" si="275"/>
        <v>0.26521051025404274</v>
      </c>
      <c r="R576" s="118">
        <f t="shared" ref="R576:V576" si="276">R577+R580+R582+R595</f>
        <v>0.20525564571942495</v>
      </c>
      <c r="S576" s="118">
        <f t="shared" si="276"/>
        <v>0.30546062095386478</v>
      </c>
      <c r="T576" s="118">
        <f t="shared" si="276"/>
        <v>0.55290307274358175</v>
      </c>
      <c r="U576" s="118">
        <f t="shared" si="276"/>
        <v>0.5033818422668932</v>
      </c>
      <c r="V576" s="118">
        <f t="shared" si="276"/>
        <v>0.37574473600397484</v>
      </c>
      <c r="W576" s="118">
        <f t="shared" ref="W576" si="277">W577+W580+W582+W595</f>
        <v>0.45384623734033658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4.6305777245939726E-2</v>
      </c>
      <c r="D582" s="123">
        <v>5.3096850582782212E-2</v>
      </c>
      <c r="E582" s="123">
        <v>5.1400283167639602E-2</v>
      </c>
      <c r="F582" s="123">
        <v>3.393533083523749E-2</v>
      </c>
      <c r="G582" s="123">
        <v>2.6559315288070439E-2</v>
      </c>
      <c r="H582" s="123">
        <v>1.8879330224240997E-2</v>
      </c>
      <c r="I582" s="123">
        <v>8.3141529812551882E-3</v>
      </c>
      <c r="J582" s="123">
        <v>1.2161633130436732E-2</v>
      </c>
      <c r="K582" s="123">
        <v>1.7219344028977089E-2</v>
      </c>
      <c r="L582" s="123">
        <v>1.7075245500457352E-2</v>
      </c>
      <c r="M582" s="123">
        <v>1.372478833736431E-2</v>
      </c>
      <c r="N582" s="123">
        <v>1.1441233486495209E-2</v>
      </c>
      <c r="O582" s="123">
        <v>2.7415987619707882E-2</v>
      </c>
      <c r="P582" s="123">
        <v>2.5724625113824316E-2</v>
      </c>
      <c r="Q582" s="123">
        <v>1.4313255358221491E-2</v>
      </c>
      <c r="R582" s="123">
        <v>1.1920867188209347E-2</v>
      </c>
      <c r="S582" s="123">
        <v>1.7899323780237564E-2</v>
      </c>
      <c r="T582" s="123">
        <v>2.0336966858979757E-2</v>
      </c>
      <c r="U582" s="123">
        <v>2.8946575954936125E-2</v>
      </c>
      <c r="V582" s="123">
        <v>3.258197823753553E-2</v>
      </c>
      <c r="W582" s="123">
        <v>1.8364446926861417E-2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4.7568499450652793</v>
      </c>
      <c r="D587" s="102">
        <v>4.8530435584333107</v>
      </c>
      <c r="E587" s="102">
        <v>4.8242232911802381</v>
      </c>
      <c r="F587" s="102">
        <v>4.8161605978881372</v>
      </c>
      <c r="G587" s="102">
        <v>4.6485709008434588</v>
      </c>
      <c r="H587" s="102">
        <v>4.5887032144784294</v>
      </c>
      <c r="I587" s="102">
        <v>4.2998444470235979</v>
      </c>
      <c r="J587" s="102">
        <v>4.5429035424414046</v>
      </c>
      <c r="K587" s="102">
        <v>4.7832604053721264</v>
      </c>
      <c r="L587" s="102">
        <v>4.4295200105180523</v>
      </c>
      <c r="M587" s="102">
        <v>3.5971822535251134</v>
      </c>
      <c r="N587" s="102">
        <v>3.1002979941040785</v>
      </c>
      <c r="O587" s="102">
        <v>4.4872124542409484</v>
      </c>
      <c r="P587" s="102">
        <v>4.1841898814699885</v>
      </c>
      <c r="Q587" s="102">
        <v>3.7951003839598436</v>
      </c>
      <c r="R587" s="102">
        <v>3.6331047401470689</v>
      </c>
      <c r="S587" s="102">
        <v>3.6790487550031914</v>
      </c>
      <c r="T587" s="102">
        <v>3.5796343647857989</v>
      </c>
      <c r="U587" s="102">
        <v>3.5438596982971764</v>
      </c>
      <c r="V587" s="102">
        <v>3.5840176061289082</v>
      </c>
      <c r="W587" s="102">
        <v>3.6440043731488578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0.93137411980488327</v>
      </c>
      <c r="D588" s="105">
        <v>0.97740270753936831</v>
      </c>
      <c r="E588" s="105">
        <v>0.94381877607126718</v>
      </c>
      <c r="F588" s="105">
        <v>0.9606146841783767</v>
      </c>
      <c r="G588" s="105">
        <v>1.0543284276332208</v>
      </c>
      <c r="H588" s="105">
        <v>0.93473648743996718</v>
      </c>
      <c r="I588" s="105">
        <v>0.87719559805002945</v>
      </c>
      <c r="J588" s="105">
        <v>0.91140795851800049</v>
      </c>
      <c r="K588" s="105">
        <v>0.96327424751520674</v>
      </c>
      <c r="L588" s="105">
        <v>0.88687604036693546</v>
      </c>
      <c r="M588" s="105">
        <v>0.5603546244113955</v>
      </c>
      <c r="N588" s="105">
        <v>3.100297994104079E-2</v>
      </c>
      <c r="O588" s="105">
        <v>0.8337299784469383</v>
      </c>
      <c r="P588" s="105">
        <v>0.75539879367792184</v>
      </c>
      <c r="Q588" s="105">
        <v>0.64139854837540178</v>
      </c>
      <c r="R588" s="105">
        <v>0.71405920383808485</v>
      </c>
      <c r="S588" s="105">
        <v>0.74426816783821559</v>
      </c>
      <c r="T588" s="105">
        <v>0.70697651362785963</v>
      </c>
      <c r="U588" s="105">
        <v>0.67534090349367626</v>
      </c>
      <c r="V588" s="105">
        <v>0</v>
      </c>
      <c r="W588" s="105">
        <v>0.70372570240518661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0.93137411980488327</v>
      </c>
      <c r="D589" s="99">
        <v>0.97740270753936831</v>
      </c>
      <c r="E589" s="99">
        <v>0.94381877607126718</v>
      </c>
      <c r="F589" s="99">
        <v>0.9606146841783767</v>
      </c>
      <c r="G589" s="99">
        <v>1.0543284276332208</v>
      </c>
      <c r="H589" s="99">
        <v>0.93473648743996718</v>
      </c>
      <c r="I589" s="99">
        <v>0.87719559805002945</v>
      </c>
      <c r="J589" s="99">
        <v>0.91140795851800049</v>
      </c>
      <c r="K589" s="99">
        <v>0.96327424751520674</v>
      </c>
      <c r="L589" s="99">
        <v>0.88687604036693546</v>
      </c>
      <c r="M589" s="99">
        <v>0.5603546244113955</v>
      </c>
      <c r="N589" s="99">
        <v>3.100297994104079E-2</v>
      </c>
      <c r="O589" s="99">
        <v>0.8337299784469383</v>
      </c>
      <c r="P589" s="99">
        <v>0.75539879367792184</v>
      </c>
      <c r="Q589" s="99">
        <v>0.64139854837540178</v>
      </c>
      <c r="R589" s="99">
        <v>0.71405920383808485</v>
      </c>
      <c r="S589" s="99">
        <v>0.74426816783821559</v>
      </c>
      <c r="T589" s="99">
        <v>0.70697651362785963</v>
      </c>
      <c r="U589" s="99">
        <v>0.67534090349367626</v>
      </c>
      <c r="V589" s="99">
        <v>0</v>
      </c>
      <c r="W589" s="99">
        <v>0.70372570240518661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6.4801125374076257E-2</v>
      </c>
      <c r="D595" s="123">
        <v>4.8565960929828345E-2</v>
      </c>
      <c r="E595" s="123">
        <v>6.0354263437768001E-2</v>
      </c>
      <c r="F595" s="123">
        <v>7.3000917208180749E-2</v>
      </c>
      <c r="G595" s="123">
        <v>8.0493130667402019E-2</v>
      </c>
      <c r="H595" s="123">
        <v>8.7978673710127533E-2</v>
      </c>
      <c r="I595" s="123">
        <v>9.6985679491360777E-2</v>
      </c>
      <c r="J595" s="123">
        <v>8.2773267565080341E-2</v>
      </c>
      <c r="K595" s="123">
        <v>6.4543322842914488E-2</v>
      </c>
      <c r="L595" s="123">
        <v>7.7382670959521033E-2</v>
      </c>
      <c r="M595" s="123">
        <v>9.1387448320274386E-2</v>
      </c>
      <c r="N595" s="123">
        <v>3.5911859797490162E-2</v>
      </c>
      <c r="O595" s="123">
        <v>0.25888059558785886</v>
      </c>
      <c r="P595" s="123">
        <v>0.27874155028550318</v>
      </c>
      <c r="Q595" s="123">
        <v>0.25089725489582126</v>
      </c>
      <c r="R595" s="123">
        <v>0.19333477853121561</v>
      </c>
      <c r="S595" s="123">
        <v>0.28756129717362722</v>
      </c>
      <c r="T595" s="123">
        <v>0.53256610588460196</v>
      </c>
      <c r="U595" s="123">
        <v>0.47443526631195704</v>
      </c>
      <c r="V595" s="123">
        <v>0.34316275776643934</v>
      </c>
      <c r="W595" s="123">
        <v>0.43548179041347518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2.0655552960964547</v>
      </c>
      <c r="D597" s="99">
        <v>2.1411875127591968</v>
      </c>
      <c r="E597" s="99">
        <v>2.0517096554205687</v>
      </c>
      <c r="F597" s="99">
        <v>2.3050158891027528</v>
      </c>
      <c r="G597" s="99">
        <v>2.1037805559879206</v>
      </c>
      <c r="H597" s="99">
        <v>2.0370213192504507</v>
      </c>
      <c r="I597" s="99">
        <v>2.0815676442379045</v>
      </c>
      <c r="J597" s="99">
        <v>2.0591304431784474</v>
      </c>
      <c r="K597" s="99">
        <v>1.8082530741876999</v>
      </c>
      <c r="L597" s="99">
        <v>2.2146488905054182</v>
      </c>
      <c r="M597" s="99">
        <v>2.0498924416183746</v>
      </c>
      <c r="N597" s="99">
        <v>0.63963687252677992</v>
      </c>
      <c r="O597" s="99">
        <v>2.3148675695033125</v>
      </c>
      <c r="P597" s="99">
        <v>2.2442407729614486</v>
      </c>
      <c r="Q597" s="99">
        <v>1.9643373092503218</v>
      </c>
      <c r="R597" s="99">
        <v>1.8470716229012241</v>
      </c>
      <c r="S597" s="99">
        <v>1.8315476301138676</v>
      </c>
      <c r="T597" s="99">
        <v>2.1994288528740702</v>
      </c>
      <c r="U597" s="99">
        <v>2.2659893842855716</v>
      </c>
      <c r="V597" s="99">
        <v>2.5353069417072756</v>
      </c>
      <c r="W597" s="99">
        <v>2.4368020740011969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203</v>
      </c>
      <c r="G5" s="120">
        <v>264</v>
      </c>
      <c r="H5" s="120">
        <v>308</v>
      </c>
      <c r="I5" s="120">
        <v>324</v>
      </c>
      <c r="J5" s="120">
        <v>343</v>
      </c>
      <c r="K5" s="120">
        <v>355</v>
      </c>
      <c r="L5" s="120">
        <v>355</v>
      </c>
      <c r="M5" s="120">
        <v>335</v>
      </c>
      <c r="N5" s="120">
        <v>332</v>
      </c>
      <c r="O5" s="120">
        <v>303</v>
      </c>
      <c r="P5" s="120">
        <v>228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203</v>
      </c>
      <c r="G7" s="52">
        <v>264</v>
      </c>
      <c r="H7" s="52">
        <v>308</v>
      </c>
      <c r="I7" s="52">
        <v>324</v>
      </c>
      <c r="J7" s="52">
        <v>343</v>
      </c>
      <c r="K7" s="52">
        <v>355</v>
      </c>
      <c r="L7" s="52">
        <v>355</v>
      </c>
      <c r="M7" s="52">
        <v>335</v>
      </c>
      <c r="N7" s="52">
        <v>332</v>
      </c>
      <c r="O7" s="52">
        <v>303</v>
      </c>
      <c r="P7" s="52">
        <v>228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9</v>
      </c>
      <c r="G9" s="52">
        <v>81</v>
      </c>
      <c r="H9" s="52">
        <v>127</v>
      </c>
      <c r="I9" s="52">
        <v>126</v>
      </c>
      <c r="J9" s="52">
        <v>130</v>
      </c>
      <c r="K9" s="52">
        <v>136</v>
      </c>
      <c r="L9" s="52">
        <v>132</v>
      </c>
      <c r="M9" s="52">
        <v>116</v>
      </c>
      <c r="N9" s="52">
        <v>91</v>
      </c>
      <c r="O9" s="52">
        <v>57</v>
      </c>
      <c r="P9" s="52">
        <v>38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94</v>
      </c>
      <c r="G13" s="52">
        <v>116</v>
      </c>
      <c r="H13" s="52">
        <v>131</v>
      </c>
      <c r="I13" s="52">
        <v>128</v>
      </c>
      <c r="J13" s="52">
        <v>125</v>
      </c>
      <c r="K13" s="52">
        <v>126</v>
      </c>
      <c r="L13" s="52">
        <v>120</v>
      </c>
      <c r="M13" s="52">
        <v>107</v>
      </c>
      <c r="N13" s="52">
        <v>98</v>
      </c>
      <c r="O13" s="52">
        <v>91</v>
      </c>
      <c r="P13" s="52">
        <v>72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109</v>
      </c>
      <c r="G14" s="52">
        <v>148</v>
      </c>
      <c r="H14" s="52">
        <v>177</v>
      </c>
      <c r="I14" s="52">
        <v>196</v>
      </c>
      <c r="J14" s="52">
        <v>218</v>
      </c>
      <c r="K14" s="52">
        <v>229</v>
      </c>
      <c r="L14" s="52">
        <v>235</v>
      </c>
      <c r="M14" s="52">
        <v>228</v>
      </c>
      <c r="N14" s="52">
        <v>234</v>
      </c>
      <c r="O14" s="52">
        <v>212</v>
      </c>
      <c r="P14" s="52">
        <v>156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7</v>
      </c>
      <c r="G16" s="52">
        <v>10</v>
      </c>
      <c r="H16" s="52">
        <v>12</v>
      </c>
      <c r="I16" s="52">
        <v>13</v>
      </c>
      <c r="J16" s="52">
        <v>14</v>
      </c>
      <c r="K16" s="52">
        <v>13</v>
      </c>
      <c r="L16" s="52">
        <v>14</v>
      </c>
      <c r="M16" s="52">
        <v>13</v>
      </c>
      <c r="N16" s="52">
        <v>16</v>
      </c>
      <c r="O16" s="52">
        <v>17</v>
      </c>
      <c r="P16" s="52">
        <v>16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196</v>
      </c>
      <c r="G17" s="36">
        <v>254</v>
      </c>
      <c r="H17" s="36">
        <v>296</v>
      </c>
      <c r="I17" s="36">
        <v>311</v>
      </c>
      <c r="J17" s="36">
        <v>329</v>
      </c>
      <c r="K17" s="36">
        <v>342</v>
      </c>
      <c r="L17" s="36">
        <v>341</v>
      </c>
      <c r="M17" s="36">
        <v>322</v>
      </c>
      <c r="N17" s="36">
        <v>316</v>
      </c>
      <c r="O17" s="36">
        <v>286</v>
      </c>
      <c r="P17" s="36">
        <v>212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2</v>
      </c>
      <c r="J21" s="52">
        <v>1</v>
      </c>
      <c r="K21" s="52">
        <v>4</v>
      </c>
      <c r="L21" s="52">
        <v>6</v>
      </c>
      <c r="M21" s="52">
        <v>20</v>
      </c>
      <c r="N21" s="52">
        <v>3</v>
      </c>
      <c r="O21" s="52">
        <v>30</v>
      </c>
      <c r="P21" s="52">
        <v>75</v>
      </c>
      <c r="Q21" s="52">
        <v>228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14</v>
      </c>
      <c r="J23" s="52">
        <v>1</v>
      </c>
      <c r="K23" s="52">
        <v>2</v>
      </c>
      <c r="L23" s="52">
        <v>10</v>
      </c>
      <c r="M23" s="52">
        <v>21</v>
      </c>
      <c r="N23" s="52">
        <v>30</v>
      </c>
      <c r="O23" s="52">
        <v>41</v>
      </c>
      <c r="P23" s="52">
        <v>21</v>
      </c>
      <c r="Q23" s="52">
        <v>38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2</v>
      </c>
      <c r="I27" s="52">
        <v>3</v>
      </c>
      <c r="J27" s="52">
        <v>7</v>
      </c>
      <c r="K27" s="52">
        <v>15</v>
      </c>
      <c r="L27" s="52">
        <v>19</v>
      </c>
      <c r="M27" s="52">
        <v>31</v>
      </c>
      <c r="N27" s="52">
        <v>39</v>
      </c>
      <c r="O27" s="52">
        <v>15</v>
      </c>
      <c r="P27" s="52">
        <v>21</v>
      </c>
      <c r="Q27" s="52">
        <v>72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2</v>
      </c>
      <c r="I28" s="52">
        <v>4</v>
      </c>
      <c r="J28" s="52">
        <v>9</v>
      </c>
      <c r="K28" s="52">
        <v>17</v>
      </c>
      <c r="L28" s="52">
        <v>29</v>
      </c>
      <c r="M28" s="52">
        <v>40</v>
      </c>
      <c r="N28" s="52">
        <v>56</v>
      </c>
      <c r="O28" s="52">
        <v>38</v>
      </c>
      <c r="P28" s="52">
        <v>63</v>
      </c>
      <c r="Q28" s="52">
        <v>156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2</v>
      </c>
      <c r="L30" s="52">
        <v>1</v>
      </c>
      <c r="M30" s="52">
        <v>3</v>
      </c>
      <c r="N30" s="52">
        <v>3</v>
      </c>
      <c r="O30" s="52">
        <v>3</v>
      </c>
      <c r="P30" s="52">
        <v>2</v>
      </c>
      <c r="Q30" s="52">
        <v>16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3</v>
      </c>
      <c r="I31" s="36">
        <v>9</v>
      </c>
      <c r="J31" s="36">
        <v>15</v>
      </c>
      <c r="K31" s="36">
        <v>30</v>
      </c>
      <c r="L31" s="36">
        <v>46</v>
      </c>
      <c r="M31" s="36">
        <v>67</v>
      </c>
      <c r="N31" s="36">
        <v>97</v>
      </c>
      <c r="O31" s="36">
        <v>53</v>
      </c>
      <c r="P31" s="36">
        <v>81</v>
      </c>
      <c r="Q31" s="36">
        <v>212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203</v>
      </c>
      <c r="G35" s="52">
        <v>61</v>
      </c>
      <c r="H35" s="52">
        <v>44</v>
      </c>
      <c r="I35" s="52">
        <v>18</v>
      </c>
      <c r="J35" s="52">
        <v>20</v>
      </c>
      <c r="K35" s="52">
        <v>16</v>
      </c>
      <c r="L35" s="52">
        <v>6</v>
      </c>
      <c r="M35" s="52">
        <v>0</v>
      </c>
      <c r="N35" s="52">
        <v>0</v>
      </c>
      <c r="O35" s="52">
        <v>1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9</v>
      </c>
      <c r="G37" s="52">
        <v>72</v>
      </c>
      <c r="H37" s="52">
        <v>46</v>
      </c>
      <c r="I37" s="52">
        <v>13</v>
      </c>
      <c r="J37" s="52">
        <v>5</v>
      </c>
      <c r="K37" s="52">
        <v>8</v>
      </c>
      <c r="L37" s="52">
        <v>6</v>
      </c>
      <c r="M37" s="52">
        <v>5</v>
      </c>
      <c r="N37" s="52">
        <v>5</v>
      </c>
      <c r="O37" s="52">
        <v>7</v>
      </c>
      <c r="P37" s="52">
        <v>2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94</v>
      </c>
      <c r="G41" s="52">
        <v>22</v>
      </c>
      <c r="H41" s="52">
        <v>17</v>
      </c>
      <c r="I41" s="52">
        <v>0</v>
      </c>
      <c r="J41" s="52">
        <v>4</v>
      </c>
      <c r="K41" s="52">
        <v>16</v>
      </c>
      <c r="L41" s="52">
        <v>13</v>
      </c>
      <c r="M41" s="52">
        <v>18</v>
      </c>
      <c r="N41" s="52">
        <v>30</v>
      </c>
      <c r="O41" s="52">
        <v>8</v>
      </c>
      <c r="P41" s="52">
        <v>2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109</v>
      </c>
      <c r="G42" s="52">
        <v>39</v>
      </c>
      <c r="H42" s="52">
        <v>31</v>
      </c>
      <c r="I42" s="52">
        <v>23</v>
      </c>
      <c r="J42" s="52">
        <v>31</v>
      </c>
      <c r="K42" s="52">
        <v>28</v>
      </c>
      <c r="L42" s="52">
        <v>35</v>
      </c>
      <c r="M42" s="52">
        <v>33</v>
      </c>
      <c r="N42" s="52">
        <v>62</v>
      </c>
      <c r="O42" s="52">
        <v>16</v>
      </c>
      <c r="P42" s="52">
        <v>7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7</v>
      </c>
      <c r="G44" s="52">
        <v>3</v>
      </c>
      <c r="H44" s="52">
        <v>2</v>
      </c>
      <c r="I44" s="52">
        <v>1</v>
      </c>
      <c r="J44" s="52">
        <v>1</v>
      </c>
      <c r="K44" s="52">
        <v>1</v>
      </c>
      <c r="L44" s="52">
        <v>2</v>
      </c>
      <c r="M44" s="52">
        <v>2</v>
      </c>
      <c r="N44" s="52">
        <v>6</v>
      </c>
      <c r="O44" s="52">
        <v>4</v>
      </c>
      <c r="P44" s="52">
        <v>1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196</v>
      </c>
      <c r="G45" s="36">
        <v>58</v>
      </c>
      <c r="H45" s="36">
        <v>45</v>
      </c>
      <c r="I45" s="36">
        <v>24</v>
      </c>
      <c r="J45" s="36">
        <v>33</v>
      </c>
      <c r="K45" s="36">
        <v>43</v>
      </c>
      <c r="L45" s="36">
        <v>45</v>
      </c>
      <c r="M45" s="36">
        <v>48</v>
      </c>
      <c r="N45" s="36">
        <v>91</v>
      </c>
      <c r="O45" s="36">
        <v>23</v>
      </c>
      <c r="P45" s="36">
        <v>7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91</v>
      </c>
      <c r="G49" s="52">
        <v>17</v>
      </c>
      <c r="H49" s="52">
        <v>12</v>
      </c>
      <c r="I49" s="52">
        <v>5</v>
      </c>
      <c r="J49" s="52">
        <v>6</v>
      </c>
      <c r="K49" s="52">
        <v>5</v>
      </c>
      <c r="L49" s="52">
        <v>1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9</v>
      </c>
      <c r="G51" s="52">
        <v>4</v>
      </c>
      <c r="H51" s="52">
        <v>3</v>
      </c>
      <c r="I51" s="52">
        <v>0</v>
      </c>
      <c r="J51" s="52">
        <v>0</v>
      </c>
      <c r="K51" s="52">
        <v>1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42</v>
      </c>
      <c r="G55" s="52">
        <v>6</v>
      </c>
      <c r="H55" s="52">
        <v>4</v>
      </c>
      <c r="I55" s="52">
        <v>0</v>
      </c>
      <c r="J55" s="52">
        <v>1</v>
      </c>
      <c r="K55" s="52">
        <v>2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49</v>
      </c>
      <c r="G56" s="52">
        <v>11</v>
      </c>
      <c r="H56" s="52">
        <v>8</v>
      </c>
      <c r="I56" s="52">
        <v>5</v>
      </c>
      <c r="J56" s="52">
        <v>5</v>
      </c>
      <c r="K56" s="52">
        <v>3</v>
      </c>
      <c r="L56" s="52">
        <v>1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3</v>
      </c>
      <c r="G58" s="52">
        <v>1</v>
      </c>
      <c r="H58" s="52">
        <v>1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88</v>
      </c>
      <c r="G59" s="36">
        <v>16</v>
      </c>
      <c r="H59" s="36">
        <v>11</v>
      </c>
      <c r="I59" s="36">
        <v>5</v>
      </c>
      <c r="J59" s="36">
        <v>6</v>
      </c>
      <c r="K59" s="36">
        <v>5</v>
      </c>
      <c r="L59" s="36">
        <v>1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112</v>
      </c>
      <c r="G63" s="52">
        <v>44</v>
      </c>
      <c r="H63" s="52">
        <v>32</v>
      </c>
      <c r="I63" s="52">
        <v>13</v>
      </c>
      <c r="J63" s="52">
        <v>14</v>
      </c>
      <c r="K63" s="52">
        <v>11</v>
      </c>
      <c r="L63" s="52">
        <v>5</v>
      </c>
      <c r="M63" s="52">
        <v>0</v>
      </c>
      <c r="N63" s="52">
        <v>0</v>
      </c>
      <c r="O63" s="52">
        <v>1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68</v>
      </c>
      <c r="H65" s="52">
        <v>43</v>
      </c>
      <c r="I65" s="52">
        <v>13</v>
      </c>
      <c r="J65" s="52">
        <v>5</v>
      </c>
      <c r="K65" s="52">
        <v>7</v>
      </c>
      <c r="L65" s="52">
        <v>6</v>
      </c>
      <c r="M65" s="52">
        <v>5</v>
      </c>
      <c r="N65" s="52">
        <v>5</v>
      </c>
      <c r="O65" s="52">
        <v>7</v>
      </c>
      <c r="P65" s="52">
        <v>2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52</v>
      </c>
      <c r="G69" s="52">
        <f t="shared" si="6"/>
        <v>16</v>
      </c>
      <c r="H69" s="52">
        <f t="shared" si="6"/>
        <v>13</v>
      </c>
      <c r="I69" s="52">
        <f t="shared" si="6"/>
        <v>0</v>
      </c>
      <c r="J69" s="52">
        <f t="shared" si="6"/>
        <v>3</v>
      </c>
      <c r="K69" s="52">
        <f t="shared" si="6"/>
        <v>14</v>
      </c>
      <c r="L69" s="52">
        <f t="shared" si="6"/>
        <v>13</v>
      </c>
      <c r="M69" s="52">
        <f t="shared" si="6"/>
        <v>18</v>
      </c>
      <c r="N69" s="52">
        <f t="shared" si="6"/>
        <v>30</v>
      </c>
      <c r="O69" s="52">
        <f t="shared" si="6"/>
        <v>8</v>
      </c>
      <c r="P69" s="52">
        <f t="shared" si="6"/>
        <v>2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60</v>
      </c>
      <c r="G70" s="52">
        <f t="shared" si="9"/>
        <v>28</v>
      </c>
      <c r="H70" s="52">
        <f t="shared" si="9"/>
        <v>23</v>
      </c>
      <c r="I70" s="52">
        <f t="shared" si="9"/>
        <v>18</v>
      </c>
      <c r="J70" s="52">
        <f t="shared" si="9"/>
        <v>26</v>
      </c>
      <c r="K70" s="52">
        <f t="shared" si="9"/>
        <v>25</v>
      </c>
      <c r="L70" s="52">
        <f t="shared" si="9"/>
        <v>34</v>
      </c>
      <c r="M70" s="52">
        <f t="shared" si="9"/>
        <v>33</v>
      </c>
      <c r="N70" s="52">
        <f t="shared" si="9"/>
        <v>62</v>
      </c>
      <c r="O70" s="52">
        <f t="shared" si="9"/>
        <v>16</v>
      </c>
      <c r="P70" s="52">
        <f t="shared" si="9"/>
        <v>7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4</v>
      </c>
      <c r="G72" s="52">
        <v>2</v>
      </c>
      <c r="H72" s="52">
        <v>1</v>
      </c>
      <c r="I72" s="52">
        <v>1</v>
      </c>
      <c r="J72" s="52">
        <v>1</v>
      </c>
      <c r="K72" s="52">
        <v>1</v>
      </c>
      <c r="L72" s="52">
        <v>2</v>
      </c>
      <c r="M72" s="52">
        <v>2</v>
      </c>
      <c r="N72" s="52">
        <v>6</v>
      </c>
      <c r="O72" s="52">
        <v>4</v>
      </c>
      <c r="P72" s="52">
        <v>1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108</v>
      </c>
      <c r="G73" s="36">
        <v>42</v>
      </c>
      <c r="H73" s="36">
        <v>34</v>
      </c>
      <c r="I73" s="36">
        <v>19</v>
      </c>
      <c r="J73" s="36">
        <v>27</v>
      </c>
      <c r="K73" s="36">
        <v>38</v>
      </c>
      <c r="L73" s="36">
        <v>44</v>
      </c>
      <c r="M73" s="36">
        <v>48</v>
      </c>
      <c r="N73" s="36">
        <v>91</v>
      </c>
      <c r="O73" s="36">
        <v>23</v>
      </c>
      <c r="P73" s="36">
        <v>7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0.20738138328137945</v>
      </c>
      <c r="G98" s="117">
        <f t="shared" si="12"/>
        <v>0.22358341204774454</v>
      </c>
      <c r="H98" s="117">
        <f t="shared" si="12"/>
        <v>0.26293897045075248</v>
      </c>
      <c r="I98" s="117">
        <f t="shared" si="12"/>
        <v>0.27047713727496658</v>
      </c>
      <c r="J98" s="117">
        <f t="shared" si="12"/>
        <v>0.2768806182015322</v>
      </c>
      <c r="K98" s="117">
        <f t="shared" si="12"/>
        <v>0.27805289818529139</v>
      </c>
      <c r="L98" s="117">
        <f t="shared" si="12"/>
        <v>0.27953236774120599</v>
      </c>
      <c r="M98" s="117">
        <f t="shared" si="12"/>
        <v>0.27055623055500588</v>
      </c>
      <c r="N98" s="117">
        <f t="shared" si="12"/>
        <v>0.27026808335522506</v>
      </c>
      <c r="O98" s="117">
        <f t="shared" si="12"/>
        <v>0.2091832018013085</v>
      </c>
      <c r="P98" s="117">
        <f t="shared" si="12"/>
        <v>0.16834465542490673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0.16777043391026791</v>
      </c>
      <c r="G99" s="122">
        <f t="shared" si="15"/>
        <v>0.16776248414540904</v>
      </c>
      <c r="H99" s="122">
        <f t="shared" si="15"/>
        <v>0.19173639029768882</v>
      </c>
      <c r="I99" s="122">
        <f t="shared" si="15"/>
        <v>0.19169438690609256</v>
      </c>
      <c r="J99" s="122">
        <f t="shared" si="15"/>
        <v>0.19169671720734857</v>
      </c>
      <c r="K99" s="122">
        <f t="shared" si="15"/>
        <v>0.19172837861372838</v>
      </c>
      <c r="L99" s="122">
        <f t="shared" si="15"/>
        <v>0.19169110044862259</v>
      </c>
      <c r="M99" s="122">
        <f t="shared" si="15"/>
        <v>0.1916893320411332</v>
      </c>
      <c r="N99" s="122">
        <f t="shared" si="15"/>
        <v>0.19161929278499856</v>
      </c>
      <c r="O99" s="122">
        <f t="shared" si="15"/>
        <v>0.14379883773658184</v>
      </c>
      <c r="P99" s="122">
        <f t="shared" si="15"/>
        <v>0.11982933881450335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0.16715391229578669</v>
      </c>
      <c r="G100" s="98">
        <v>0.16715391229578672</v>
      </c>
      <c r="H100" s="98">
        <v>0.19105760963026655</v>
      </c>
      <c r="I100" s="98">
        <v>0.19105760963026658</v>
      </c>
      <c r="J100" s="98">
        <v>0.19105760963026663</v>
      </c>
      <c r="K100" s="98">
        <v>0.19105760963026658</v>
      </c>
      <c r="L100" s="98">
        <v>0.19105760963026661</v>
      </c>
      <c r="M100" s="98">
        <v>0.19105760963026661</v>
      </c>
      <c r="N100" s="98">
        <v>0.19105760963026666</v>
      </c>
      <c r="O100" s="98">
        <v>0.14333619948409279</v>
      </c>
      <c r="P100" s="98">
        <v>0.11943250214961314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6.1652161448121578E-4</v>
      </c>
      <c r="G101" s="98">
        <v>6.085718496223186E-4</v>
      </c>
      <c r="H101" s="98">
        <v>6.787806674222785E-4</v>
      </c>
      <c r="I101" s="98">
        <v>6.3677727582599078E-4</v>
      </c>
      <c r="J101" s="98">
        <v>6.3910757708192584E-4</v>
      </c>
      <c r="K101" s="98">
        <v>6.7076898346180101E-4</v>
      </c>
      <c r="L101" s="98">
        <v>6.3349081835598748E-4</v>
      </c>
      <c r="M101" s="98">
        <v>6.3172241086658677E-4</v>
      </c>
      <c r="N101" s="98">
        <v>5.6168315473188886E-4</v>
      </c>
      <c r="O101" s="98">
        <v>4.6263825248905058E-4</v>
      </c>
      <c r="P101" s="98">
        <v>3.9683666489021186E-4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7.2350543276325497E-4</v>
      </c>
      <c r="G102" s="122">
        <f t="shared" si="18"/>
        <v>6.820783020029599E-3</v>
      </c>
      <c r="H102" s="122">
        <f t="shared" si="18"/>
        <v>1.2538799197422981E-2</v>
      </c>
      <c r="I102" s="122">
        <f t="shared" si="18"/>
        <v>1.8339158932937267E-2</v>
      </c>
      <c r="J102" s="122">
        <f t="shared" si="18"/>
        <v>1.8797936521143341E-2</v>
      </c>
      <c r="K102" s="122">
        <f t="shared" si="18"/>
        <v>1.318728190024313E-2</v>
      </c>
      <c r="L102" s="122">
        <f t="shared" si="18"/>
        <v>1.7136542371547613E-2</v>
      </c>
      <c r="M102" s="122">
        <f t="shared" si="18"/>
        <v>1.4033433318791814E-2</v>
      </c>
      <c r="N102" s="122">
        <f t="shared" si="18"/>
        <v>1.769489406948125E-2</v>
      </c>
      <c r="O102" s="122">
        <f t="shared" si="18"/>
        <v>6.4724571127161672E-3</v>
      </c>
      <c r="P102" s="122">
        <f t="shared" si="18"/>
        <v>3.2429321076848441E-3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7.2350543276325497E-4</v>
      </c>
      <c r="G103" s="98">
        <v>6.820783020029599E-3</v>
      </c>
      <c r="H103" s="98">
        <v>1.2538799197422981E-2</v>
      </c>
      <c r="I103" s="98">
        <v>1.8339158932937267E-2</v>
      </c>
      <c r="J103" s="98">
        <v>1.8797936521143341E-2</v>
      </c>
      <c r="K103" s="98">
        <v>1.318728190024313E-2</v>
      </c>
      <c r="L103" s="98">
        <v>1.7136542371547613E-2</v>
      </c>
      <c r="M103" s="98">
        <v>1.4033433318791814E-2</v>
      </c>
      <c r="N103" s="98">
        <v>1.769489406948125E-2</v>
      </c>
      <c r="O103" s="98">
        <v>6.4724571127161672E-3</v>
      </c>
      <c r="P103" s="98">
        <v>3.2429321076848441E-3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2.5954503342530844E-2</v>
      </c>
      <c r="G104" s="122">
        <v>3.2545068444909703E-2</v>
      </c>
      <c r="H104" s="122">
        <v>3.8849682522698117E-2</v>
      </c>
      <c r="I104" s="122">
        <v>4.0505652605237141E-2</v>
      </c>
      <c r="J104" s="122">
        <v>4.5264423323121618E-2</v>
      </c>
      <c r="K104" s="122">
        <v>5.0204725550561269E-2</v>
      </c>
      <c r="L104" s="122">
        <v>4.874822382888476E-2</v>
      </c>
      <c r="M104" s="122">
        <v>4.5235752903689419E-2</v>
      </c>
      <c r="N104" s="122">
        <v>4.2062129844259104E-2</v>
      </c>
      <c r="O104" s="122">
        <v>3.9822230152728781E-2</v>
      </c>
      <c r="P104" s="122">
        <v>3.0605425569109692E-2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1.4446439005475077E-2</v>
      </c>
      <c r="G109" s="101">
        <v>1.7217040875869009E-2</v>
      </c>
      <c r="H109" s="101">
        <v>2.011116424720532E-2</v>
      </c>
      <c r="I109" s="101">
        <v>1.9681156767906677E-2</v>
      </c>
      <c r="J109" s="101">
        <v>2.0542415566367538E-2</v>
      </c>
      <c r="K109" s="101">
        <v>2.2244811087240177E-2</v>
      </c>
      <c r="L109" s="101">
        <v>2.0680660006488032E-2</v>
      </c>
      <c r="M109" s="101">
        <v>1.8249444488750727E-2</v>
      </c>
      <c r="N109" s="101">
        <v>1.5899321412479198E-2</v>
      </c>
      <c r="O109" s="101">
        <v>1.5164380456831781E-2</v>
      </c>
      <c r="P109" s="101">
        <v>1.2170085341837143E-2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1.1508064337055767E-2</v>
      </c>
      <c r="G110" s="104">
        <v>1.5328027569040696E-2</v>
      </c>
      <c r="H110" s="104">
        <v>1.8738518275492801E-2</v>
      </c>
      <c r="I110" s="104">
        <v>2.082449583733046E-2</v>
      </c>
      <c r="J110" s="104">
        <v>2.472200775675408E-2</v>
      </c>
      <c r="K110" s="104">
        <v>2.7959914463321092E-2</v>
      </c>
      <c r="L110" s="104">
        <v>2.8067563822396731E-2</v>
      </c>
      <c r="M110" s="104">
        <v>2.6986308414938692E-2</v>
      </c>
      <c r="N110" s="104">
        <v>2.6162808431779906E-2</v>
      </c>
      <c r="O110" s="104">
        <v>2.4657849695897002E-2</v>
      </c>
      <c r="P110" s="104">
        <v>1.8435340227272549E-2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3.3262283597136639E-3</v>
      </c>
      <c r="G111" s="98">
        <v>4.9477464700555824E-3</v>
      </c>
      <c r="H111" s="98">
        <v>5.5131464319627546E-3</v>
      </c>
      <c r="I111" s="98">
        <v>6.1918112482086726E-3</v>
      </c>
      <c r="J111" s="98">
        <v>7.2268926464442631E-3</v>
      </c>
      <c r="K111" s="98">
        <v>8.2260303496424231E-3</v>
      </c>
      <c r="L111" s="98">
        <v>8.2927899315857149E-3</v>
      </c>
      <c r="M111" s="98">
        <v>7.7915880763893735E-3</v>
      </c>
      <c r="N111" s="98">
        <v>6.3547446390549451E-3</v>
      </c>
      <c r="O111" s="98">
        <v>6.4561888857630149E-3</v>
      </c>
      <c r="P111" s="98">
        <v>4.7272686624108655E-3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8.1818359773421032E-3</v>
      </c>
      <c r="G112" s="98">
        <v>1.0380281098985113E-2</v>
      </c>
      <c r="H112" s="98">
        <v>1.3225371843530046E-2</v>
      </c>
      <c r="I112" s="98">
        <v>1.4632684589121788E-2</v>
      </c>
      <c r="J112" s="98">
        <v>1.7495115110309815E-2</v>
      </c>
      <c r="K112" s="98">
        <v>1.9733884113678671E-2</v>
      </c>
      <c r="L112" s="98">
        <v>1.9774773890811014E-2</v>
      </c>
      <c r="M112" s="98">
        <v>1.9194720338549319E-2</v>
      </c>
      <c r="N112" s="98">
        <v>1.9808063792724963E-2</v>
      </c>
      <c r="O112" s="98">
        <v>1.8201660810133986E-2</v>
      </c>
      <c r="P112" s="98">
        <v>1.3708071564861684E-2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1.2932940595817424E-2</v>
      </c>
      <c r="G113" s="122">
        <v>1.6455076437396209E-2</v>
      </c>
      <c r="H113" s="122">
        <v>1.9814098432942562E-2</v>
      </c>
      <c r="I113" s="122">
        <v>1.9937938830699609E-2</v>
      </c>
      <c r="J113" s="122">
        <v>2.1121541149918675E-2</v>
      </c>
      <c r="K113" s="122">
        <v>2.2932512120758579E-2</v>
      </c>
      <c r="L113" s="122">
        <v>2.1956501092151044E-2</v>
      </c>
      <c r="M113" s="122">
        <v>1.9597712291391466E-2</v>
      </c>
      <c r="N113" s="122">
        <v>1.8891766656486158E-2</v>
      </c>
      <c r="O113" s="122">
        <v>1.9089676799281738E-2</v>
      </c>
      <c r="P113" s="122">
        <v>1.4666958933608846E-2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5.7871779548262733E-4</v>
      </c>
      <c r="G114" s="98">
        <v>7.6762100492295204E-4</v>
      </c>
      <c r="H114" s="98">
        <v>9.2440555272167084E-4</v>
      </c>
      <c r="I114" s="98">
        <v>1.0409395101564076E-3</v>
      </c>
      <c r="J114" s="98">
        <v>1.132443052048289E-3</v>
      </c>
      <c r="K114" s="98">
        <v>9.2804641743978746E-4</v>
      </c>
      <c r="L114" s="98">
        <v>1.2413319783318212E-3</v>
      </c>
      <c r="M114" s="98">
        <v>1.0779476066368413E-3</v>
      </c>
      <c r="N114" s="98">
        <v>4.1590228478116035E-4</v>
      </c>
      <c r="O114" s="98">
        <v>1.6024998863556445E-3</v>
      </c>
      <c r="P114" s="98">
        <v>1.4661232973560512E-3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1.2354222800334796E-2</v>
      </c>
      <c r="G115" s="33">
        <v>1.5687455432473258E-2</v>
      </c>
      <c r="H115" s="33">
        <v>1.8889692880220892E-2</v>
      </c>
      <c r="I115" s="33">
        <v>1.8896999320543201E-2</v>
      </c>
      <c r="J115" s="33">
        <v>1.9989098097870386E-2</v>
      </c>
      <c r="K115" s="33">
        <v>2.2004465703318793E-2</v>
      </c>
      <c r="L115" s="33">
        <v>2.0715169113819223E-2</v>
      </c>
      <c r="M115" s="33">
        <v>1.8519764684754626E-2</v>
      </c>
      <c r="N115" s="33">
        <v>1.8475864371704998E-2</v>
      </c>
      <c r="O115" s="33">
        <v>1.7487176912926092E-2</v>
      </c>
      <c r="P115" s="33">
        <v>1.3200835636252795E-2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0.15956724876745082</v>
      </c>
      <c r="G117" s="117">
        <f t="shared" si="19"/>
        <v>0.1824561917662757</v>
      </c>
      <c r="H117" s="117">
        <f t="shared" si="19"/>
        <v>0.22320588420477264</v>
      </c>
      <c r="I117" s="117">
        <f t="shared" si="19"/>
        <v>0.23975201387467968</v>
      </c>
      <c r="J117" s="117">
        <f t="shared" si="19"/>
        <v>0.24612050279943676</v>
      </c>
      <c r="K117" s="117">
        <f t="shared" si="19"/>
        <v>0.23766340045780518</v>
      </c>
      <c r="L117" s="117">
        <f t="shared" si="19"/>
        <v>0.24649301791632711</v>
      </c>
      <c r="M117" s="117">
        <f t="shared" si="19"/>
        <v>0.23490700536110051</v>
      </c>
      <c r="N117" s="117">
        <f t="shared" si="19"/>
        <v>0.24337440584837911</v>
      </c>
      <c r="O117" s="117">
        <f t="shared" si="19"/>
        <v>0.17570077598847822</v>
      </c>
      <c r="P117" s="117">
        <f t="shared" si="19"/>
        <v>0.13784324235769221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0.12910391404062793</v>
      </c>
      <c r="G118" s="122">
        <f t="shared" si="22"/>
        <v>0.12926563242054231</v>
      </c>
      <c r="H118" s="122">
        <f t="shared" si="22"/>
        <v>0.14794677727138478</v>
      </c>
      <c r="I118" s="122">
        <f t="shared" si="22"/>
        <v>0.14802433519648117</v>
      </c>
      <c r="J118" s="122">
        <f t="shared" si="22"/>
        <v>0.14819240862050168</v>
      </c>
      <c r="K118" s="122">
        <f t="shared" si="22"/>
        <v>0.148385586750198</v>
      </c>
      <c r="L118" s="122">
        <f t="shared" si="22"/>
        <v>0.14842925037907592</v>
      </c>
      <c r="M118" s="122">
        <f t="shared" si="22"/>
        <v>0.14846593372251796</v>
      </c>
      <c r="N118" s="122">
        <f t="shared" si="22"/>
        <v>0.14839685277287373</v>
      </c>
      <c r="O118" s="122">
        <f t="shared" si="22"/>
        <v>0.11140487886899439</v>
      </c>
      <c r="P118" s="122">
        <f t="shared" si="22"/>
        <v>9.2870495902617409E-2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0.12848739242614671</v>
      </c>
      <c r="G119" s="98">
        <v>0.12865706057092</v>
      </c>
      <c r="H119" s="98">
        <v>0.1472679966039625</v>
      </c>
      <c r="I119" s="98">
        <v>0.14738755792065519</v>
      </c>
      <c r="J119" s="98">
        <v>0.14755330104341974</v>
      </c>
      <c r="K119" s="98">
        <v>0.1477148177667362</v>
      </c>
      <c r="L119" s="98">
        <v>0.14779575956071994</v>
      </c>
      <c r="M119" s="98">
        <v>0.14783421131165136</v>
      </c>
      <c r="N119" s="98">
        <v>0.14783516961814183</v>
      </c>
      <c r="O119" s="98">
        <v>0.11094224061650534</v>
      </c>
      <c r="P119" s="98">
        <v>9.2473659237727199E-2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6.1652161448121578E-4</v>
      </c>
      <c r="G120" s="98">
        <v>6.085718496223186E-4</v>
      </c>
      <c r="H120" s="98">
        <v>6.787806674222785E-4</v>
      </c>
      <c r="I120" s="98">
        <v>6.3677727582599078E-4</v>
      </c>
      <c r="J120" s="98">
        <v>6.3910757708192584E-4</v>
      </c>
      <c r="K120" s="98">
        <v>6.7076898346180101E-4</v>
      </c>
      <c r="L120" s="98">
        <v>6.3349081835598748E-4</v>
      </c>
      <c r="M120" s="98">
        <v>6.3172241086658677E-4</v>
      </c>
      <c r="N120" s="98">
        <v>5.6168315473188886E-4</v>
      </c>
      <c r="O120" s="98">
        <v>4.6263825248905058E-4</v>
      </c>
      <c r="P120" s="98">
        <v>3.9683666489021186E-4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1.7519111568901915E-3</v>
      </c>
      <c r="G121" s="122">
        <f t="shared" si="25"/>
        <v>1.6952849911005811E-2</v>
      </c>
      <c r="H121" s="122">
        <f t="shared" si="25"/>
        <v>3.1525868004448808E-2</v>
      </c>
      <c r="I121" s="122">
        <f t="shared" si="25"/>
        <v>4.6349404289880825E-2</v>
      </c>
      <c r="J121" s="122">
        <f t="shared" si="25"/>
        <v>4.762029842145838E-2</v>
      </c>
      <c r="K121" s="122">
        <f t="shared" si="25"/>
        <v>3.3607863100149273E-2</v>
      </c>
      <c r="L121" s="122">
        <f t="shared" si="25"/>
        <v>4.3981761983966423E-2</v>
      </c>
      <c r="M121" s="122">
        <f t="shared" si="25"/>
        <v>3.6375201408340552E-2</v>
      </c>
      <c r="N121" s="122">
        <f t="shared" si="25"/>
        <v>4.6774348343797033E-2</v>
      </c>
      <c r="O121" s="122">
        <f t="shared" si="25"/>
        <v>1.8029941332450516E-2</v>
      </c>
      <c r="P121" s="122">
        <f t="shared" si="25"/>
        <v>9.5017951489096732E-3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1.7519111568901915E-3</v>
      </c>
      <c r="G122" s="98">
        <v>1.6952849911005811E-2</v>
      </c>
      <c r="H122" s="98">
        <v>3.1525868004448808E-2</v>
      </c>
      <c r="I122" s="98">
        <v>4.6349404289880825E-2</v>
      </c>
      <c r="J122" s="98">
        <v>4.762029842145838E-2</v>
      </c>
      <c r="K122" s="98">
        <v>3.3607863100149273E-2</v>
      </c>
      <c r="L122" s="98">
        <v>4.3981761983966423E-2</v>
      </c>
      <c r="M122" s="98">
        <v>3.6375201408340552E-2</v>
      </c>
      <c r="N122" s="98">
        <v>4.6774348343797033E-2</v>
      </c>
      <c r="O122" s="98">
        <v>1.8029941332450516E-2</v>
      </c>
      <c r="P122" s="98">
        <v>9.5017951489096732E-3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1.9020758660357347E-2</v>
      </c>
      <c r="G123" s="122">
        <v>2.3906989815614094E-2</v>
      </c>
      <c r="H123" s="122">
        <v>2.8876706277519135E-2</v>
      </c>
      <c r="I123" s="122">
        <v>3.0440412017914295E-2</v>
      </c>
      <c r="J123" s="122">
        <v>3.4475530354202352E-2</v>
      </c>
      <c r="K123" s="122">
        <v>3.8408278651978406E-2</v>
      </c>
      <c r="L123" s="122">
        <v>3.7583933234064587E-2</v>
      </c>
      <c r="M123" s="122">
        <v>3.5294314383724094E-2</v>
      </c>
      <c r="N123" s="122">
        <v>3.3768573334853204E-2</v>
      </c>
      <c r="O123" s="122">
        <v>3.1849992557323695E-2</v>
      </c>
      <c r="P123" s="122">
        <v>2.4416500152061212E-2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8.81037337884015E-3</v>
      </c>
      <c r="G128" s="101">
        <v>1.0506630973932781E-2</v>
      </c>
      <c r="H128" s="101">
        <v>1.2282636504022705E-2</v>
      </c>
      <c r="I128" s="101">
        <v>1.2020418331026827E-2</v>
      </c>
      <c r="J128" s="101">
        <v>1.2552333536232588E-2</v>
      </c>
      <c r="K128" s="101">
        <v>1.3623785803554523E-2</v>
      </c>
      <c r="L128" s="101">
        <v>1.2701108376594607E-2</v>
      </c>
      <c r="M128" s="101">
        <v>1.1277071386761685E-2</v>
      </c>
      <c r="N128" s="101">
        <v>9.980374045919704E-3</v>
      </c>
      <c r="O128" s="101">
        <v>9.5814782585951861E-3</v>
      </c>
      <c r="P128" s="101">
        <v>7.7154678400326183E-3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1.0210385281517197E-2</v>
      </c>
      <c r="G129" s="104">
        <v>1.3400358841681313E-2</v>
      </c>
      <c r="H129" s="104">
        <v>1.659406977349643E-2</v>
      </c>
      <c r="I129" s="104">
        <v>1.8419993686887466E-2</v>
      </c>
      <c r="J129" s="104">
        <v>2.192319681796976E-2</v>
      </c>
      <c r="K129" s="104">
        <v>2.4784492848423885E-2</v>
      </c>
      <c r="L129" s="104">
        <v>2.4882824857469982E-2</v>
      </c>
      <c r="M129" s="104">
        <v>2.401724299696241E-2</v>
      </c>
      <c r="N129" s="104">
        <v>2.3788199288933502E-2</v>
      </c>
      <c r="O129" s="104">
        <v>2.2268514298728507E-2</v>
      </c>
      <c r="P129" s="104">
        <v>1.6701032312028592E-2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2.0285493041750937E-3</v>
      </c>
      <c r="G130" s="98">
        <v>3.0200777426962E-3</v>
      </c>
      <c r="H130" s="98">
        <v>3.3686979299663838E-3</v>
      </c>
      <c r="I130" s="98">
        <v>3.7873090977656792E-3</v>
      </c>
      <c r="J130" s="98">
        <v>4.4280817076599432E-3</v>
      </c>
      <c r="K130" s="98">
        <v>5.050608734745215E-3</v>
      </c>
      <c r="L130" s="98">
        <v>5.1080509666589684E-3</v>
      </c>
      <c r="M130" s="98">
        <v>4.8225226584130906E-3</v>
      </c>
      <c r="N130" s="98">
        <v>3.9801354962085396E-3</v>
      </c>
      <c r="O130" s="98">
        <v>4.0668534885945204E-3</v>
      </c>
      <c r="P130" s="98">
        <v>2.9929607471669071E-3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8.1818359773421032E-3</v>
      </c>
      <c r="G131" s="98">
        <v>1.0380281098985113E-2</v>
      </c>
      <c r="H131" s="98">
        <v>1.3225371843530046E-2</v>
      </c>
      <c r="I131" s="98">
        <v>1.4632684589121788E-2</v>
      </c>
      <c r="J131" s="98">
        <v>1.7495115110309815E-2</v>
      </c>
      <c r="K131" s="98">
        <v>1.9733884113678671E-2</v>
      </c>
      <c r="L131" s="98">
        <v>1.9774773890811014E-2</v>
      </c>
      <c r="M131" s="98">
        <v>1.9194720338549319E-2</v>
      </c>
      <c r="N131" s="98">
        <v>1.9808063792724963E-2</v>
      </c>
      <c r="O131" s="98">
        <v>1.8201660810133986E-2</v>
      </c>
      <c r="P131" s="98">
        <v>1.3708071564861684E-2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9.6906649095753333E-3</v>
      </c>
      <c r="G132" s="122">
        <v>1.2330719619113461E-2</v>
      </c>
      <c r="H132" s="122">
        <v>1.4856532651419918E-2</v>
      </c>
      <c r="I132" s="122">
        <v>1.4937862370403383E-2</v>
      </c>
      <c r="J132" s="122">
        <v>1.5832265403274363E-2</v>
      </c>
      <c r="K132" s="122">
        <v>1.7261671955479504E-2</v>
      </c>
      <c r="L132" s="122">
        <v>1.6498072319220181E-2</v>
      </c>
      <c r="M132" s="122">
        <v>1.4771555846517905E-2</v>
      </c>
      <c r="N132" s="122">
        <v>1.4434631396855149E-2</v>
      </c>
      <c r="O132" s="122">
        <v>1.4415963229709623E-2</v>
      </c>
      <c r="P132" s="122">
        <v>1.105445115410391E-2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3.4309418286880566E-4</v>
      </c>
      <c r="G133" s="98">
        <v>4.552577434284086E-4</v>
      </c>
      <c r="H133" s="98">
        <v>5.4843686624127545E-4</v>
      </c>
      <c r="I133" s="98">
        <v>6.1771681962047851E-4</v>
      </c>
      <c r="J133" s="98">
        <v>6.7220638708684875E-4</v>
      </c>
      <c r="K133" s="98">
        <v>5.5118759252874034E-4</v>
      </c>
      <c r="L133" s="98">
        <v>7.3791161694201229E-4</v>
      </c>
      <c r="M133" s="98">
        <v>6.4162070592984287E-4</v>
      </c>
      <c r="N133" s="98">
        <v>2.4806883186182118E-4</v>
      </c>
      <c r="O133" s="98">
        <v>9.5687405029145777E-4</v>
      </c>
      <c r="P133" s="98">
        <v>8.7563022944153409E-4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9.3475707267065278E-3</v>
      </c>
      <c r="G134" s="33">
        <v>1.1875461875685053E-2</v>
      </c>
      <c r="H134" s="33">
        <v>1.4308095785178642E-2</v>
      </c>
      <c r="I134" s="33">
        <v>1.4320145550782905E-2</v>
      </c>
      <c r="J134" s="33">
        <v>1.5160059016187515E-2</v>
      </c>
      <c r="K134" s="33">
        <v>1.6710484362950764E-2</v>
      </c>
      <c r="L134" s="33">
        <v>1.5760160702278168E-2</v>
      </c>
      <c r="M134" s="33">
        <v>1.4129935140588062E-2</v>
      </c>
      <c r="N134" s="33">
        <v>1.4186562564993328E-2</v>
      </c>
      <c r="O134" s="33">
        <v>1.3459089179418165E-2</v>
      </c>
      <c r="P134" s="33">
        <v>1.0178820924662376E-2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>
        <f t="shared" si="26"/>
        <v>0.76943863640328114</v>
      </c>
      <c r="G136" s="119">
        <f t="shared" si="26"/>
        <v>0.81605424165954477</v>
      </c>
      <c r="H136" s="119">
        <f t="shared" si="26"/>
        <v>0.84888856080228048</v>
      </c>
      <c r="I136" s="119">
        <f t="shared" si="26"/>
        <v>0.88640399070383613</v>
      </c>
      <c r="J136" s="119">
        <f t="shared" si="26"/>
        <v>0.88890477202089246</v>
      </c>
      <c r="K136" s="119">
        <f t="shared" si="26"/>
        <v>0.85474167688562952</v>
      </c>
      <c r="L136" s="119">
        <f t="shared" si="26"/>
        <v>0.88180492265758981</v>
      </c>
      <c r="M136" s="119">
        <f t="shared" si="26"/>
        <v>0.86823727873212797</v>
      </c>
      <c r="N136" s="119">
        <f t="shared" si="26"/>
        <v>0.90049258805192167</v>
      </c>
      <c r="O136" s="119">
        <f t="shared" si="26"/>
        <v>0.83993731081411893</v>
      </c>
      <c r="P136" s="119">
        <f t="shared" si="26"/>
        <v>0.81881567317817083</v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>
        <f t="shared" si="29"/>
        <v>0.7695272106745531</v>
      </c>
      <c r="G137" s="124">
        <f t="shared" si="29"/>
        <v>0.77052764853255651</v>
      </c>
      <c r="H137" s="124">
        <f t="shared" si="29"/>
        <v>0.77161553444123698</v>
      </c>
      <c r="I137" s="124">
        <f t="shared" si="29"/>
        <v>0.77218919961905552</v>
      </c>
      <c r="J137" s="124">
        <f t="shared" si="29"/>
        <v>0.77305658009891476</v>
      </c>
      <c r="K137" s="124">
        <f t="shared" si="29"/>
        <v>0.77393648151141825</v>
      </c>
      <c r="L137" s="124">
        <f t="shared" si="29"/>
        <v>0.77431477012600392</v>
      </c>
      <c r="M137" s="124">
        <f t="shared" si="29"/>
        <v>0.77451328220320448</v>
      </c>
      <c r="N137" s="124">
        <f t="shared" si="29"/>
        <v>0.77443586507428852</v>
      </c>
      <c r="O137" s="124">
        <f t="shared" si="29"/>
        <v>0.77472725525829089</v>
      </c>
      <c r="P137" s="124">
        <f t="shared" si="29"/>
        <v>0.77502301874820145</v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>
        <f t="shared" si="32"/>
        <v>0.7686771470761764</v>
      </c>
      <c r="G138" s="111">
        <f t="shared" si="32"/>
        <v>0.76969218849783949</v>
      </c>
      <c r="H138" s="111">
        <f t="shared" si="32"/>
        <v>0.77080414064090186</v>
      </c>
      <c r="I138" s="111">
        <f t="shared" si="32"/>
        <v>0.77142992737048588</v>
      </c>
      <c r="J138" s="111">
        <f t="shared" si="32"/>
        <v>0.7722974307538123</v>
      </c>
      <c r="K138" s="111">
        <f t="shared" si="32"/>
        <v>0.77314281306352017</v>
      </c>
      <c r="L138" s="111">
        <f t="shared" si="32"/>
        <v>0.77356646430745835</v>
      </c>
      <c r="M138" s="111">
        <f t="shared" si="32"/>
        <v>0.77376772167169439</v>
      </c>
      <c r="N138" s="111">
        <f t="shared" si="32"/>
        <v>0.77377273747029185</v>
      </c>
      <c r="O138" s="111">
        <f t="shared" si="32"/>
        <v>0.77400015499097652</v>
      </c>
      <c r="P138" s="111">
        <f t="shared" si="32"/>
        <v>0.7742754909537557</v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>
        <f t="shared" si="38"/>
        <v>2.4214208733708995</v>
      </c>
      <c r="G140" s="124">
        <f t="shared" si="38"/>
        <v>2.4854697563641666</v>
      </c>
      <c r="H140" s="124">
        <f t="shared" si="38"/>
        <v>2.5142653222270375</v>
      </c>
      <c r="I140" s="124">
        <f t="shared" si="38"/>
        <v>2.5273462354174239</v>
      </c>
      <c r="J140" s="124">
        <f t="shared" si="38"/>
        <v>2.5332726476598393</v>
      </c>
      <c r="K140" s="124">
        <f t="shared" si="38"/>
        <v>2.5485057007486627</v>
      </c>
      <c r="L140" s="124">
        <f t="shared" si="38"/>
        <v>2.5665482003528814</v>
      </c>
      <c r="M140" s="124">
        <f t="shared" si="38"/>
        <v>2.592038639584473</v>
      </c>
      <c r="N140" s="124">
        <f t="shared" si="38"/>
        <v>2.6433810883598179</v>
      </c>
      <c r="O140" s="124">
        <f t="shared" si="38"/>
        <v>2.7856409117069063</v>
      </c>
      <c r="P140" s="124">
        <f t="shared" si="38"/>
        <v>2.9300012560833668</v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>
        <f t="shared" si="41"/>
        <v>2.4214208733708995</v>
      </c>
      <c r="G141" s="111">
        <f t="shared" si="41"/>
        <v>2.4854697563641666</v>
      </c>
      <c r="H141" s="111">
        <f t="shared" si="41"/>
        <v>2.5142653222270375</v>
      </c>
      <c r="I141" s="111">
        <f t="shared" si="41"/>
        <v>2.5273462354174239</v>
      </c>
      <c r="J141" s="111">
        <f t="shared" si="41"/>
        <v>2.5332726476598393</v>
      </c>
      <c r="K141" s="111">
        <f t="shared" si="41"/>
        <v>2.5485057007486627</v>
      </c>
      <c r="L141" s="111">
        <f t="shared" si="41"/>
        <v>2.5665482003528814</v>
      </c>
      <c r="M141" s="111">
        <f t="shared" si="41"/>
        <v>2.592038639584473</v>
      </c>
      <c r="N141" s="111">
        <f t="shared" si="41"/>
        <v>2.6433810883598179</v>
      </c>
      <c r="O141" s="111">
        <f t="shared" si="41"/>
        <v>2.7856409117069063</v>
      </c>
      <c r="P141" s="111">
        <f t="shared" si="41"/>
        <v>2.9300012560833668</v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>
        <f t="shared" si="44"/>
        <v>0.73285003412832084</v>
      </c>
      <c r="G142" s="124">
        <f t="shared" si="44"/>
        <v>0.73458102741686904</v>
      </c>
      <c r="H142" s="124">
        <f t="shared" si="44"/>
        <v>0.74329323696912519</v>
      </c>
      <c r="I142" s="124">
        <f t="shared" si="44"/>
        <v>0.75151022289611324</v>
      </c>
      <c r="J142" s="124">
        <f t="shared" si="44"/>
        <v>0.76164740038987377</v>
      </c>
      <c r="K142" s="124">
        <f t="shared" si="44"/>
        <v>0.76503313643846849</v>
      </c>
      <c r="L142" s="124">
        <f t="shared" si="44"/>
        <v>0.77098056671748927</v>
      </c>
      <c r="M142" s="124">
        <f t="shared" si="44"/>
        <v>0.78023050614120537</v>
      </c>
      <c r="N142" s="124">
        <f t="shared" si="44"/>
        <v>0.80282604470781793</v>
      </c>
      <c r="O142" s="124">
        <f t="shared" si="44"/>
        <v>0.79980434132318945</v>
      </c>
      <c r="P142" s="124">
        <f t="shared" si="44"/>
        <v>0.79778338964529827</v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>
        <f t="shared" si="59"/>
        <v>0.60986471306188972</v>
      </c>
      <c r="G147" s="112">
        <f t="shared" si="59"/>
        <v>0.61024603761373553</v>
      </c>
      <c r="H147" s="112">
        <f t="shared" si="59"/>
        <v>0.6107372180469125</v>
      </c>
      <c r="I147" s="112">
        <f t="shared" si="59"/>
        <v>0.61075771474103957</v>
      </c>
      <c r="J147" s="112">
        <f t="shared" si="59"/>
        <v>0.6110446697799029</v>
      </c>
      <c r="K147" s="112">
        <f t="shared" si="59"/>
        <v>0.61244780862037751</v>
      </c>
      <c r="L147" s="112">
        <f t="shared" si="59"/>
        <v>0.61415391832803967</v>
      </c>
      <c r="M147" s="112">
        <f t="shared" si="59"/>
        <v>0.61794052929737486</v>
      </c>
      <c r="N147" s="112">
        <f t="shared" si="59"/>
        <v>0.62772327113824</v>
      </c>
      <c r="O147" s="112">
        <f t="shared" si="59"/>
        <v>0.6318410624074382</v>
      </c>
      <c r="P147" s="112">
        <f t="shared" si="59"/>
        <v>0.63396990434480593</v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>
        <f t="shared" si="62"/>
        <v>0.88723741738564443</v>
      </c>
      <c r="G148" s="113">
        <f t="shared" si="62"/>
        <v>0.87423895744728064</v>
      </c>
      <c r="H148" s="113">
        <f t="shared" si="62"/>
        <v>0.88555933449652779</v>
      </c>
      <c r="I148" s="113">
        <f t="shared" si="62"/>
        <v>0.88453491651247429</v>
      </c>
      <c r="J148" s="113">
        <f t="shared" si="62"/>
        <v>0.88678868778286501</v>
      </c>
      <c r="K148" s="113">
        <f t="shared" si="62"/>
        <v>0.88642949465876053</v>
      </c>
      <c r="L148" s="113">
        <f t="shared" si="62"/>
        <v>0.8865331175488248</v>
      </c>
      <c r="M148" s="113">
        <f t="shared" si="62"/>
        <v>0.88997882287846719</v>
      </c>
      <c r="N148" s="113">
        <f t="shared" si="62"/>
        <v>0.90923722317356526</v>
      </c>
      <c r="O148" s="113">
        <f t="shared" si="62"/>
        <v>0.90310041521722495</v>
      </c>
      <c r="P148" s="113">
        <f t="shared" si="62"/>
        <v>0.90592482189841617</v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>
        <f t="shared" si="65"/>
        <v>0.60986471306188972</v>
      </c>
      <c r="G149" s="111">
        <f t="shared" si="65"/>
        <v>0.61039460307315885</v>
      </c>
      <c r="H149" s="111">
        <f t="shared" si="65"/>
        <v>0.61103001190684536</v>
      </c>
      <c r="I149" s="111">
        <f t="shared" si="65"/>
        <v>0.61166417158813913</v>
      </c>
      <c r="J149" s="111">
        <f t="shared" si="65"/>
        <v>0.61272277371362704</v>
      </c>
      <c r="K149" s="111">
        <f t="shared" si="65"/>
        <v>0.6139788597989746</v>
      </c>
      <c r="L149" s="111">
        <f t="shared" si="65"/>
        <v>0.61596290377540375</v>
      </c>
      <c r="M149" s="111">
        <f t="shared" si="65"/>
        <v>0.61893963222037407</v>
      </c>
      <c r="N149" s="111">
        <f t="shared" si="65"/>
        <v>0.62632500946575431</v>
      </c>
      <c r="O149" s="111">
        <f t="shared" si="65"/>
        <v>0.62991550596709123</v>
      </c>
      <c r="P149" s="111">
        <f t="shared" si="65"/>
        <v>0.63312685631040977</v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>
        <f t="shared" si="71"/>
        <v>0.74930096815795644</v>
      </c>
      <c r="G151" s="124">
        <f t="shared" si="71"/>
        <v>0.74935656883916779</v>
      </c>
      <c r="H151" s="124">
        <f t="shared" si="71"/>
        <v>0.74979604556317914</v>
      </c>
      <c r="I151" s="124">
        <f t="shared" si="71"/>
        <v>0.74921798573294263</v>
      </c>
      <c r="J151" s="124">
        <f t="shared" si="71"/>
        <v>0.74957908094387904</v>
      </c>
      <c r="K151" s="124">
        <f t="shared" si="71"/>
        <v>0.75271613788243397</v>
      </c>
      <c r="L151" s="124">
        <f t="shared" si="71"/>
        <v>0.75139805973538609</v>
      </c>
      <c r="M151" s="124">
        <f t="shared" si="71"/>
        <v>0.75373878475634581</v>
      </c>
      <c r="N151" s="124">
        <f t="shared" si="71"/>
        <v>0.76406996017491413</v>
      </c>
      <c r="O151" s="124">
        <f t="shared" si="71"/>
        <v>0.75517062867465801</v>
      </c>
      <c r="P151" s="124">
        <f t="shared" si="71"/>
        <v>0.75369755953792206</v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>
        <f t="shared" si="74"/>
        <v>0.5928523116913641</v>
      </c>
      <c r="G152" s="111">
        <f t="shared" si="74"/>
        <v>0.59307619321087224</v>
      </c>
      <c r="H152" s="111">
        <f t="shared" si="74"/>
        <v>0.59328599295682105</v>
      </c>
      <c r="I152" s="111">
        <f t="shared" si="74"/>
        <v>0.5934223973568481</v>
      </c>
      <c r="J152" s="111">
        <f t="shared" si="74"/>
        <v>0.59358957244782051</v>
      </c>
      <c r="K152" s="111">
        <f t="shared" si="74"/>
        <v>0.59392243983798576</v>
      </c>
      <c r="L152" s="111">
        <f t="shared" si="74"/>
        <v>0.59445146811867655</v>
      </c>
      <c r="M152" s="111">
        <f t="shared" si="74"/>
        <v>0.59522438936682365</v>
      </c>
      <c r="N152" s="111">
        <f t="shared" si="74"/>
        <v>0.59645941111468082</v>
      </c>
      <c r="O152" s="111">
        <f t="shared" si="74"/>
        <v>0.5971133342589815</v>
      </c>
      <c r="P152" s="111">
        <f t="shared" si="74"/>
        <v>0.59724187660110928</v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>
        <f t="shared" si="77"/>
        <v>0.75662960574526883</v>
      </c>
      <c r="G153" s="45">
        <f t="shared" si="77"/>
        <v>0.75700370444416853</v>
      </c>
      <c r="H153" s="45">
        <f t="shared" si="77"/>
        <v>0.75745518341171281</v>
      </c>
      <c r="I153" s="45">
        <f t="shared" si="77"/>
        <v>0.75779997172436087</v>
      </c>
      <c r="J153" s="45">
        <f t="shared" si="77"/>
        <v>0.75841635985580802</v>
      </c>
      <c r="K153" s="45">
        <f t="shared" si="77"/>
        <v>0.75941332038025489</v>
      </c>
      <c r="L153" s="45">
        <f t="shared" si="77"/>
        <v>0.76080289838254145</v>
      </c>
      <c r="M153" s="45">
        <f t="shared" si="77"/>
        <v>0.76296515539529242</v>
      </c>
      <c r="N153" s="45">
        <f t="shared" si="77"/>
        <v>0.76784296959439935</v>
      </c>
      <c r="O153" s="45">
        <f t="shared" si="77"/>
        <v>0.76965477311946995</v>
      </c>
      <c r="P153" s="45">
        <f t="shared" si="77"/>
        <v>0.77107398388544357</v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1.5288976453259253E-3</v>
      </c>
      <c r="G155" s="117">
        <f t="shared" si="80"/>
        <v>2.0279555183726036E-3</v>
      </c>
      <c r="H155" s="117">
        <f t="shared" si="80"/>
        <v>2.4421600370932431E-3</v>
      </c>
      <c r="I155" s="117">
        <f t="shared" si="80"/>
        <v>2.7500276964485173E-3</v>
      </c>
      <c r="J155" s="117">
        <f t="shared" si="80"/>
        <v>2.9917682318692553E-3</v>
      </c>
      <c r="K155" s="117">
        <f t="shared" si="80"/>
        <v>2.4517787312787857E-3</v>
      </c>
      <c r="L155" s="117">
        <f t="shared" si="80"/>
        <v>3.2794387066610716E-3</v>
      </c>
      <c r="M155" s="117">
        <f t="shared" si="80"/>
        <v>2.847798305903758E-3</v>
      </c>
      <c r="N155" s="117">
        <f t="shared" si="80"/>
        <v>1.098760101816632E-3</v>
      </c>
      <c r="O155" s="117">
        <f t="shared" si="80"/>
        <v>4.2335976567662963E-3</v>
      </c>
      <c r="P155" s="117">
        <f t="shared" si="80"/>
        <v>3.8733083284846694E-3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1.5288976453259253E-3</v>
      </c>
      <c r="G170" s="122">
        <v>2.0279555183726036E-3</v>
      </c>
      <c r="H170" s="122">
        <v>2.4421600370932431E-3</v>
      </c>
      <c r="I170" s="122">
        <v>2.7500276964485173E-3</v>
      </c>
      <c r="J170" s="122">
        <v>2.9917682318692553E-3</v>
      </c>
      <c r="K170" s="122">
        <v>2.4517787312787857E-3</v>
      </c>
      <c r="L170" s="122">
        <v>3.2794387066610716E-3</v>
      </c>
      <c r="M170" s="122">
        <v>2.847798305903758E-3</v>
      </c>
      <c r="N170" s="122">
        <v>1.098760101816632E-3</v>
      </c>
      <c r="O170" s="122">
        <v>4.2335976567662963E-3</v>
      </c>
      <c r="P170" s="122">
        <v>3.8733083284846694E-3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1.5288976453259253E-3</v>
      </c>
      <c r="G171" s="98">
        <v>2.0279555183726036E-3</v>
      </c>
      <c r="H171" s="98">
        <v>2.4421600370932431E-3</v>
      </c>
      <c r="I171" s="98">
        <v>2.7500276964485173E-3</v>
      </c>
      <c r="J171" s="98">
        <v>2.9917682318692553E-3</v>
      </c>
      <c r="K171" s="98">
        <v>2.4517787312787857E-3</v>
      </c>
      <c r="L171" s="98">
        <v>3.2794387066610716E-3</v>
      </c>
      <c r="M171" s="98">
        <v>2.847798305903758E-3</v>
      </c>
      <c r="N171" s="98">
        <v>1.098760101816632E-3</v>
      </c>
      <c r="O171" s="98">
        <v>4.2335976567662963E-3</v>
      </c>
      <c r="P171" s="98">
        <v>3.8733083284846694E-3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11881.01225400218</v>
      </c>
      <c r="G174" s="117">
        <f t="shared" si="87"/>
        <v>9849.5268261942019</v>
      </c>
      <c r="H174" s="117">
        <f t="shared" si="87"/>
        <v>9928.5072283839345</v>
      </c>
      <c r="I174" s="117">
        <f t="shared" si="87"/>
        <v>9708.7935386045101</v>
      </c>
      <c r="J174" s="117">
        <f t="shared" si="87"/>
        <v>9388.1095909149262</v>
      </c>
      <c r="K174" s="117">
        <f t="shared" si="87"/>
        <v>9109.1695940702484</v>
      </c>
      <c r="L174" s="117">
        <f t="shared" si="87"/>
        <v>9157.6378502259886</v>
      </c>
      <c r="M174" s="117">
        <f t="shared" si="87"/>
        <v>9392.7431682230399</v>
      </c>
      <c r="N174" s="117">
        <f t="shared" si="87"/>
        <v>9467.5235223532163</v>
      </c>
      <c r="O174" s="117">
        <f t="shared" si="87"/>
        <v>8029.0450064330626</v>
      </c>
      <c r="P174" s="117">
        <f t="shared" si="87"/>
        <v>8587.0541341739699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9611.6755979133777</v>
      </c>
      <c r="G175" s="122">
        <f t="shared" si="90"/>
        <v>7390.4457977693455</v>
      </c>
      <c r="H175" s="122">
        <f t="shared" si="90"/>
        <v>7239.9162959809128</v>
      </c>
      <c r="I175" s="122">
        <f t="shared" si="90"/>
        <v>6880.881850981039</v>
      </c>
      <c r="J175" s="122">
        <f t="shared" si="90"/>
        <v>6499.804143211265</v>
      </c>
      <c r="K175" s="122">
        <f t="shared" si="90"/>
        <v>6281.1296993736933</v>
      </c>
      <c r="L175" s="122">
        <f t="shared" si="90"/>
        <v>6279.9084456830433</v>
      </c>
      <c r="M175" s="122">
        <f t="shared" si="90"/>
        <v>6654.7669601145644</v>
      </c>
      <c r="N175" s="122">
        <f t="shared" si="90"/>
        <v>6712.4469129202807</v>
      </c>
      <c r="O175" s="122">
        <f t="shared" si="90"/>
        <v>5519.4075342456981</v>
      </c>
      <c r="P175" s="122">
        <f t="shared" si="90"/>
        <v>6112.3474140906746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9576.3546798029511</v>
      </c>
      <c r="G176" s="98">
        <v>7363.6363636363621</v>
      </c>
      <c r="H176" s="98">
        <v>7214.2857142857147</v>
      </c>
      <c r="I176" s="98">
        <v>6858.0246913580258</v>
      </c>
      <c r="J176" s="98">
        <v>6478.1341107871749</v>
      </c>
      <c r="K176" s="98">
        <v>6259.1549295774657</v>
      </c>
      <c r="L176" s="98">
        <v>6259.1549295774657</v>
      </c>
      <c r="M176" s="98">
        <v>6632.8358208955242</v>
      </c>
      <c r="N176" s="98">
        <v>6692.7710843373534</v>
      </c>
      <c r="O176" s="98">
        <v>5501.6501650164982</v>
      </c>
      <c r="P176" s="98">
        <v>6092.1052631578978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35.320918110426305</v>
      </c>
      <c r="G177" s="98">
        <v>26.809434132983199</v>
      </c>
      <c r="H177" s="98">
        <v>25.630581695198376</v>
      </c>
      <c r="I177" s="98">
        <v>22.857159623013189</v>
      </c>
      <c r="J177" s="98">
        <v>21.67003242408979</v>
      </c>
      <c r="K177" s="98">
        <v>21.974769796227452</v>
      </c>
      <c r="L177" s="98">
        <v>20.753516105577845</v>
      </c>
      <c r="M177" s="98">
        <v>21.931139219040013</v>
      </c>
      <c r="N177" s="98">
        <v>19.675828582927309</v>
      </c>
      <c r="O177" s="98">
        <v>17.75736922920019</v>
      </c>
      <c r="P177" s="98">
        <v>20.242150932777037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41.450089571609141</v>
      </c>
      <c r="G178" s="122">
        <f t="shared" si="93"/>
        <v>300.4761610717585</v>
      </c>
      <c r="H178" s="122">
        <f t="shared" si="93"/>
        <v>473.46180086373136</v>
      </c>
      <c r="I178" s="122">
        <f t="shared" si="93"/>
        <v>658.2852419446308</v>
      </c>
      <c r="J178" s="122">
        <f t="shared" si="93"/>
        <v>637.37609836996228</v>
      </c>
      <c r="K178" s="122">
        <f t="shared" si="93"/>
        <v>432.0227845065566</v>
      </c>
      <c r="L178" s="122">
        <f t="shared" si="93"/>
        <v>561.40278248196819</v>
      </c>
      <c r="M178" s="122">
        <f t="shared" si="93"/>
        <v>487.19053581357844</v>
      </c>
      <c r="N178" s="122">
        <f t="shared" si="93"/>
        <v>619.85427116887627</v>
      </c>
      <c r="O178" s="122">
        <f t="shared" si="93"/>
        <v>248.43127465639944</v>
      </c>
      <c r="P178" s="122">
        <f t="shared" si="93"/>
        <v>165.41798426480148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41.450089571609141</v>
      </c>
      <c r="G179" s="98">
        <f>RES_hhdet_fech!G110</f>
        <v>300.4761610717585</v>
      </c>
      <c r="H179" s="98">
        <f>RES_hhdet_fech!H110</f>
        <v>473.46180086373136</v>
      </c>
      <c r="I179" s="98">
        <f>RES_hhdet_fech!I110</f>
        <v>658.2852419446308</v>
      </c>
      <c r="J179" s="98">
        <f>RES_hhdet_fech!J110</f>
        <v>637.37609836996228</v>
      </c>
      <c r="K179" s="98">
        <f>RES_hhdet_fech!K110</f>
        <v>432.0227845065566</v>
      </c>
      <c r="L179" s="98">
        <f>RES_hhdet_fech!L110</f>
        <v>561.40278248196819</v>
      </c>
      <c r="M179" s="98">
        <f>RES_hhdet_fech!M110</f>
        <v>487.19053581357844</v>
      </c>
      <c r="N179" s="98">
        <f>RES_hhdet_fech!N110</f>
        <v>619.85427116887627</v>
      </c>
      <c r="O179" s="98">
        <f>RES_hhdet_fech!O110</f>
        <v>248.43127465639944</v>
      </c>
      <c r="P179" s="98">
        <f>RES_hhdet_fech!P110</f>
        <v>165.41798426480148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1486.9501176041067</v>
      </c>
      <c r="G180" s="122">
        <v>1433.7088864178027</v>
      </c>
      <c r="H180" s="122">
        <v>1466.9539212304517</v>
      </c>
      <c r="I180" s="122">
        <v>1453.9529006139135</v>
      </c>
      <c r="J180" s="122">
        <v>1534.7674730259603</v>
      </c>
      <c r="K180" s="122">
        <v>1644.7350933888101</v>
      </c>
      <c r="L180" s="122">
        <v>1597.0192764223373</v>
      </c>
      <c r="M180" s="122">
        <v>1570.4233022982328</v>
      </c>
      <c r="N180" s="122">
        <v>1473.4414761708838</v>
      </c>
      <c r="O180" s="122">
        <v>1528.4902200535832</v>
      </c>
      <c r="P180" s="122">
        <v>1561.1451726699372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1787.3626131242038</v>
      </c>
      <c r="G185" s="101">
        <v>1726.1567705720392</v>
      </c>
      <c r="H185" s="101">
        <v>1785.4415282060907</v>
      </c>
      <c r="I185" s="101">
        <v>1788.2176032090206</v>
      </c>
      <c r="J185" s="101">
        <v>1911.2663442948358</v>
      </c>
      <c r="K185" s="101">
        <v>2053.2313725762165</v>
      </c>
      <c r="L185" s="101">
        <v>2004.300632295465</v>
      </c>
      <c r="M185" s="101">
        <v>1983.5611159268312</v>
      </c>
      <c r="N185" s="101">
        <v>1886.8276329299292</v>
      </c>
      <c r="O185" s="101">
        <v>1938.0411506917978</v>
      </c>
      <c r="P185" s="101">
        <v>1965.8068406328607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1227.8787911922805</v>
      </c>
      <c r="G186" s="104">
        <v>1204.492977215833</v>
      </c>
      <c r="H186" s="104">
        <v>1231.2371047682559</v>
      </c>
      <c r="I186" s="104">
        <v>1235.6575846334349</v>
      </c>
      <c r="J186" s="104">
        <v>1318.8850927112383</v>
      </c>
      <c r="K186" s="104">
        <v>1419.9729485084033</v>
      </c>
      <c r="L186" s="104">
        <v>1389.0458181041445</v>
      </c>
      <c r="M186" s="104">
        <v>1376.5384511655132</v>
      </c>
      <c r="N186" s="104">
        <v>1300.3139404341894</v>
      </c>
      <c r="O186" s="104">
        <v>1352.6924149211422</v>
      </c>
      <c r="P186" s="104">
        <v>1374.3782489947421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354.8994112244946</v>
      </c>
      <c r="G187" s="98">
        <v>388.79926653207048</v>
      </c>
      <c r="H187" s="98">
        <v>362.24798307190304</v>
      </c>
      <c r="I187" s="98">
        <v>367.4018613095248</v>
      </c>
      <c r="J187" s="98">
        <v>385.5447774226916</v>
      </c>
      <c r="K187" s="98">
        <v>417.76739286611956</v>
      </c>
      <c r="L187" s="98">
        <v>410.40488044400792</v>
      </c>
      <c r="M187" s="98">
        <v>397.43933915968603</v>
      </c>
      <c r="N187" s="98">
        <v>315.83623996670519</v>
      </c>
      <c r="O187" s="98">
        <v>354.17677708218804</v>
      </c>
      <c r="P187" s="98">
        <v>352.42393938357924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872.9793799677858</v>
      </c>
      <c r="G188" s="98">
        <v>815.69371068376256</v>
      </c>
      <c r="H188" s="98">
        <v>868.98912169635264</v>
      </c>
      <c r="I188" s="98">
        <v>868.25572332391016</v>
      </c>
      <c r="J188" s="98">
        <v>933.34031528854644</v>
      </c>
      <c r="K188" s="98">
        <v>1002.2055556422836</v>
      </c>
      <c r="L188" s="98">
        <v>978.6409376601365</v>
      </c>
      <c r="M188" s="98">
        <v>979.09911200582712</v>
      </c>
      <c r="N188" s="98">
        <v>984.47770046748428</v>
      </c>
      <c r="O188" s="98">
        <v>998.51563783895392</v>
      </c>
      <c r="P188" s="98">
        <v>1021.9543096111628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740.93644891308691</v>
      </c>
      <c r="G189" s="122">
        <v>724.89598093529514</v>
      </c>
      <c r="H189" s="122">
        <v>748.17521030883768</v>
      </c>
      <c r="I189" s="122">
        <v>715.67354506492734</v>
      </c>
      <c r="J189" s="122">
        <v>716.16187630773823</v>
      </c>
      <c r="K189" s="122">
        <v>751.28201680118934</v>
      </c>
      <c r="L189" s="122">
        <v>719.30734563863837</v>
      </c>
      <c r="M189" s="122">
        <v>680.36236999666494</v>
      </c>
      <c r="N189" s="122">
        <v>661.78086209317473</v>
      </c>
      <c r="O189" s="122">
        <v>732.71597747738156</v>
      </c>
      <c r="P189" s="122">
        <v>748.14356314855638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961.49828020899361</v>
      </c>
      <c r="G190" s="98">
        <v>892.74322872539324</v>
      </c>
      <c r="H190" s="98">
        <v>895.90304817941933</v>
      </c>
      <c r="I190" s="98">
        <v>931.24050023992459</v>
      </c>
      <c r="J190" s="98">
        <v>940.73662109439999</v>
      </c>
      <c r="K190" s="98">
        <v>830.24460267882523</v>
      </c>
      <c r="L190" s="98">
        <v>1031.1922077142201</v>
      </c>
      <c r="M190" s="98">
        <v>964.34851270665115</v>
      </c>
      <c r="N190" s="98">
        <v>302.30897325030594</v>
      </c>
      <c r="O190" s="98">
        <v>1096.2984516656556</v>
      </c>
      <c r="P190" s="98">
        <v>1065.6883717656797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733.05924065251884</v>
      </c>
      <c r="G191" s="33">
        <v>718.2878215734803</v>
      </c>
      <c r="H191" s="33">
        <v>742.18624390867899</v>
      </c>
      <c r="I191" s="33">
        <v>706.66270771034533</v>
      </c>
      <c r="J191" s="33">
        <v>706.60550418915682</v>
      </c>
      <c r="K191" s="33">
        <v>748.28051499882326</v>
      </c>
      <c r="L191" s="33">
        <v>706.50268854462627</v>
      </c>
      <c r="M191" s="33">
        <v>668.89709094315617</v>
      </c>
      <c r="N191" s="33">
        <v>679.98197038901628</v>
      </c>
      <c r="O191" s="33">
        <v>711.10443180884783</v>
      </c>
      <c r="P191" s="33">
        <v>724.1779172151887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9141.709867810112</v>
      </c>
      <c r="G193" s="117">
        <f t="shared" si="94"/>
        <v>8037.7481448552517</v>
      </c>
      <c r="H193" s="117">
        <f t="shared" si="94"/>
        <v>8428.1962120178741</v>
      </c>
      <c r="I193" s="117">
        <f t="shared" si="94"/>
        <v>8605.9133375386555</v>
      </c>
      <c r="J193" s="117">
        <f t="shared" si="94"/>
        <v>8345.1354156193865</v>
      </c>
      <c r="K193" s="117">
        <f t="shared" si="94"/>
        <v>7785.9868938711952</v>
      </c>
      <c r="L193" s="117">
        <f t="shared" si="94"/>
        <v>8075.2501362447456</v>
      </c>
      <c r="M193" s="117">
        <f t="shared" si="94"/>
        <v>8155.1297682077584</v>
      </c>
      <c r="N193" s="117">
        <f t="shared" si="94"/>
        <v>8525.4347590862926</v>
      </c>
      <c r="O193" s="117">
        <f t="shared" si="94"/>
        <v>6743.8944711089171</v>
      </c>
      <c r="P193" s="117">
        <f t="shared" si="94"/>
        <v>7031.2145114910545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7396.4459127709488</v>
      </c>
      <c r="G194" s="122">
        <f t="shared" si="97"/>
        <v>5694.542822162528</v>
      </c>
      <c r="H194" s="122">
        <f t="shared" si="97"/>
        <v>5586.4318820331328</v>
      </c>
      <c r="I194" s="122">
        <f t="shared" si="97"/>
        <v>5313.3426491823338</v>
      </c>
      <c r="J194" s="122">
        <f t="shared" si="97"/>
        <v>5024.7163622636572</v>
      </c>
      <c r="K194" s="122">
        <f t="shared" si="97"/>
        <v>4861.1954194501486</v>
      </c>
      <c r="L194" s="122">
        <f t="shared" si="97"/>
        <v>4862.6258645314174</v>
      </c>
      <c r="M194" s="122">
        <f t="shared" si="97"/>
        <v>5154.2054005757727</v>
      </c>
      <c r="N194" s="122">
        <f t="shared" si="97"/>
        <v>5198.3596317726551</v>
      </c>
      <c r="O194" s="122">
        <f t="shared" si="97"/>
        <v>4276.0354496581012</v>
      </c>
      <c r="P194" s="122">
        <f t="shared" si="97"/>
        <v>4737.2099445063177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7361.1249946605221</v>
      </c>
      <c r="G195" s="98">
        <v>5667.7333880295446</v>
      </c>
      <c r="H195" s="98">
        <v>5560.8013003379347</v>
      </c>
      <c r="I195" s="98">
        <v>5290.4854895593207</v>
      </c>
      <c r="J195" s="98">
        <v>5003.0463298395671</v>
      </c>
      <c r="K195" s="98">
        <v>4839.2206496539211</v>
      </c>
      <c r="L195" s="98">
        <v>4841.8723484258398</v>
      </c>
      <c r="M195" s="98">
        <v>5132.2742613567325</v>
      </c>
      <c r="N195" s="98">
        <v>5178.6838031897278</v>
      </c>
      <c r="O195" s="98">
        <v>4258.2780804289014</v>
      </c>
      <c r="P195" s="98">
        <v>4716.9677935735408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35.320918110426305</v>
      </c>
      <c r="G196" s="98">
        <v>26.809434132983199</v>
      </c>
      <c r="H196" s="98">
        <v>25.630581695198376</v>
      </c>
      <c r="I196" s="98">
        <v>22.857159623013189</v>
      </c>
      <c r="J196" s="98">
        <v>21.67003242408979</v>
      </c>
      <c r="K196" s="98">
        <v>21.974769796227452</v>
      </c>
      <c r="L196" s="98">
        <v>20.753516105577845</v>
      </c>
      <c r="M196" s="98">
        <v>21.931139219040013</v>
      </c>
      <c r="N196" s="98">
        <v>19.675828582927309</v>
      </c>
      <c r="O196" s="98">
        <v>17.75736922920019</v>
      </c>
      <c r="P196" s="98">
        <v>20.242150932777037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100.36811209178782</v>
      </c>
      <c r="G197" s="122">
        <f t="shared" si="100"/>
        <v>746.82441085226355</v>
      </c>
      <c r="H197" s="122">
        <f t="shared" si="100"/>
        <v>1190.4085873108429</v>
      </c>
      <c r="I197" s="122">
        <f t="shared" si="100"/>
        <v>1663.7147280596112</v>
      </c>
      <c r="J197" s="122">
        <f t="shared" si="100"/>
        <v>1614.6474362727724</v>
      </c>
      <c r="K197" s="122">
        <f t="shared" si="100"/>
        <v>1101.0125291682707</v>
      </c>
      <c r="L197" s="122">
        <f t="shared" si="100"/>
        <v>1440.8673010521957</v>
      </c>
      <c r="M197" s="122">
        <f t="shared" si="100"/>
        <v>1262.8166936686587</v>
      </c>
      <c r="N197" s="122">
        <f t="shared" si="100"/>
        <v>1638.5110579468658</v>
      </c>
      <c r="O197" s="122">
        <f t="shared" si="100"/>
        <v>692.04032243036147</v>
      </c>
      <c r="P197" s="122">
        <f t="shared" si="100"/>
        <v>484.67490167464695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100.36811209178782</v>
      </c>
      <c r="G198" s="98">
        <f>RES_hhdet_tesh!G110</f>
        <v>746.82441085226355</v>
      </c>
      <c r="H198" s="98">
        <f>RES_hhdet_tesh!H110</f>
        <v>1190.4085873108429</v>
      </c>
      <c r="I198" s="98">
        <f>RES_hhdet_tesh!I110</f>
        <v>1663.7147280596112</v>
      </c>
      <c r="J198" s="98">
        <f>RES_hhdet_tesh!J110</f>
        <v>1614.6474362727724</v>
      </c>
      <c r="K198" s="98">
        <f>RES_hhdet_tesh!K110</f>
        <v>1101.0125291682707</v>
      </c>
      <c r="L198" s="98">
        <f>RES_hhdet_tesh!L110</f>
        <v>1440.8673010521957</v>
      </c>
      <c r="M198" s="98">
        <f>RES_hhdet_tesh!M110</f>
        <v>1262.8166936686587</v>
      </c>
      <c r="N198" s="98">
        <f>RES_hhdet_tesh!N110</f>
        <v>1638.5110579468658</v>
      </c>
      <c r="O198" s="98">
        <f>RES_hhdet_tesh!O110</f>
        <v>692.04032243036147</v>
      </c>
      <c r="P198" s="98">
        <f>RES_hhdet_tesh!P110</f>
        <v>484.67490167464695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1089.7114444332803</v>
      </c>
      <c r="G199" s="122">
        <v>1053.1753468014845</v>
      </c>
      <c r="H199" s="122">
        <v>1090.3769285959336</v>
      </c>
      <c r="I199" s="122">
        <v>1092.6604684208125</v>
      </c>
      <c r="J199" s="122">
        <v>1168.9516560331583</v>
      </c>
      <c r="K199" s="122">
        <v>1258.2768471056588</v>
      </c>
      <c r="L199" s="122">
        <v>1231.2708267948483</v>
      </c>
      <c r="M199" s="122">
        <v>1225.2921680080933</v>
      </c>
      <c r="N199" s="122">
        <v>1182.9171924227192</v>
      </c>
      <c r="O199" s="122">
        <v>1222.4931136688929</v>
      </c>
      <c r="P199" s="122">
        <v>1245.4556875810172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1090.0493871905419</v>
      </c>
      <c r="G204" s="101">
        <v>1053.380329541709</v>
      </c>
      <c r="H204" s="101">
        <v>1090.4355919220156</v>
      </c>
      <c r="I204" s="101">
        <v>1092.1676967956407</v>
      </c>
      <c r="J204" s="101">
        <v>1167.8691122110799</v>
      </c>
      <c r="K204" s="101">
        <v>1257.4970547249134</v>
      </c>
      <c r="L204" s="101">
        <v>1230.9490868316275</v>
      </c>
      <c r="M204" s="101">
        <v>1225.7228058695175</v>
      </c>
      <c r="N204" s="101">
        <v>1184.4056138167975</v>
      </c>
      <c r="O204" s="101">
        <v>1224.5339796424396</v>
      </c>
      <c r="P204" s="101">
        <v>1246.26237471638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1089.4200075600459</v>
      </c>
      <c r="G205" s="104">
        <v>1053.0146846537411</v>
      </c>
      <c r="H205" s="104">
        <v>1090.3335111060085</v>
      </c>
      <c r="I205" s="104">
        <v>1092.9822784617411</v>
      </c>
      <c r="J205" s="104">
        <v>1169.5723807017812</v>
      </c>
      <c r="K205" s="104">
        <v>1258.7059031754141</v>
      </c>
      <c r="L205" s="104">
        <v>1231.4351195420249</v>
      </c>
      <c r="M205" s="104">
        <v>1225.0900704152316</v>
      </c>
      <c r="N205" s="104">
        <v>1182.2938364542592</v>
      </c>
      <c r="O205" s="104">
        <v>1221.6170815764744</v>
      </c>
      <c r="P205" s="104">
        <v>1245.0833704416186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216.44062759226</v>
      </c>
      <c r="G206" s="98">
        <v>237.32097396997841</v>
      </c>
      <c r="H206" s="98">
        <v>221.34438940965563</v>
      </c>
      <c r="I206" s="98">
        <v>224.72655513783087</v>
      </c>
      <c r="J206" s="98">
        <v>236.23206541323458</v>
      </c>
      <c r="K206" s="98">
        <v>256.50034753313037</v>
      </c>
      <c r="L206" s="98">
        <v>252.79418188188853</v>
      </c>
      <c r="M206" s="98">
        <v>245.99095840940461</v>
      </c>
      <c r="N206" s="98">
        <v>197.81613598677484</v>
      </c>
      <c r="O206" s="98">
        <v>223.10144373752019</v>
      </c>
      <c r="P206" s="98">
        <v>223.12906083045598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872.9793799677858</v>
      </c>
      <c r="G207" s="98">
        <v>815.69371068376256</v>
      </c>
      <c r="H207" s="98">
        <v>868.98912169635264</v>
      </c>
      <c r="I207" s="98">
        <v>868.25572332391016</v>
      </c>
      <c r="J207" s="98">
        <v>933.34031528854644</v>
      </c>
      <c r="K207" s="98">
        <v>1002.2055556422836</v>
      </c>
      <c r="L207" s="98">
        <v>978.6409376601365</v>
      </c>
      <c r="M207" s="98">
        <v>979.09911200582712</v>
      </c>
      <c r="N207" s="98">
        <v>984.47770046748428</v>
      </c>
      <c r="O207" s="98">
        <v>998.51563783895392</v>
      </c>
      <c r="P207" s="98">
        <v>1021.9543096111628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555.18439851409414</v>
      </c>
      <c r="G208" s="122">
        <v>543.20556503897558</v>
      </c>
      <c r="H208" s="122">
        <v>560.97881407796638</v>
      </c>
      <c r="I208" s="122">
        <v>536.19549187589917</v>
      </c>
      <c r="J208" s="122">
        <v>536.81996104979839</v>
      </c>
      <c r="K208" s="122">
        <v>565.50209814711718</v>
      </c>
      <c r="L208" s="122">
        <v>540.48614386628356</v>
      </c>
      <c r="M208" s="122">
        <v>512.81550595523356</v>
      </c>
      <c r="N208" s="122">
        <v>505.64687694405239</v>
      </c>
      <c r="O208" s="122">
        <v>553.32558535156068</v>
      </c>
      <c r="P208" s="122">
        <v>563.87397772907229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570.02647810917279</v>
      </c>
      <c r="G209" s="98">
        <v>529.46475560723923</v>
      </c>
      <c r="H209" s="98">
        <v>531.5267295321695</v>
      </c>
      <c r="I209" s="98">
        <v>552.61897016816658</v>
      </c>
      <c r="J209" s="98">
        <v>558.41144870143216</v>
      </c>
      <c r="K209" s="98">
        <v>493.10090008532694</v>
      </c>
      <c r="L209" s="98">
        <v>612.99372178825729</v>
      </c>
      <c r="M209" s="98">
        <v>574.00375461262104</v>
      </c>
      <c r="N209" s="98">
        <v>180.31503215956127</v>
      </c>
      <c r="O209" s="98">
        <v>654.61442381703841</v>
      </c>
      <c r="P209" s="98">
        <v>636.47372302531517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554.65432424284143</v>
      </c>
      <c r="G210" s="33">
        <v>543.74654178825665</v>
      </c>
      <c r="H210" s="33">
        <v>562.17281750549864</v>
      </c>
      <c r="I210" s="33">
        <v>535.50897992156013</v>
      </c>
      <c r="J210" s="33">
        <v>535.90117434121817</v>
      </c>
      <c r="K210" s="33">
        <v>568.25419047110347</v>
      </c>
      <c r="L210" s="33">
        <v>537.50929315980966</v>
      </c>
      <c r="M210" s="33">
        <v>510.34517293490427</v>
      </c>
      <c r="N210" s="33">
        <v>522.11937541415318</v>
      </c>
      <c r="O210" s="33">
        <v>547.30492012808827</v>
      </c>
      <c r="P210" s="33">
        <v>558.39475166897842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7.5315154942163804</v>
      </c>
      <c r="G212" s="117">
        <f t="shared" si="101"/>
        <v>7.6816496908053162</v>
      </c>
      <c r="H212" s="117">
        <f t="shared" si="101"/>
        <v>7.9290910295235157</v>
      </c>
      <c r="I212" s="117">
        <f t="shared" si="101"/>
        <v>8.4877398038534491</v>
      </c>
      <c r="J212" s="117">
        <f t="shared" si="101"/>
        <v>8.7223563611348549</v>
      </c>
      <c r="K212" s="117">
        <f t="shared" si="101"/>
        <v>6.9064189613486926</v>
      </c>
      <c r="L212" s="117">
        <f t="shared" si="101"/>
        <v>9.2378555117213281</v>
      </c>
      <c r="M212" s="117">
        <f t="shared" si="101"/>
        <v>8.5008904653843516</v>
      </c>
      <c r="N212" s="117">
        <f t="shared" si="101"/>
        <v>3.309518378965759</v>
      </c>
      <c r="O212" s="117">
        <f t="shared" si="101"/>
        <v>13.972269494278207</v>
      </c>
      <c r="P212" s="117">
        <f t="shared" si="101"/>
        <v>16.988194423178374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7.5315154942163804</v>
      </c>
      <c r="G227" s="122">
        <v>7.6816496908053162</v>
      </c>
      <c r="H227" s="122">
        <v>7.9290910295235157</v>
      </c>
      <c r="I227" s="122">
        <v>8.4877398038534491</v>
      </c>
      <c r="J227" s="122">
        <v>8.7223563611348549</v>
      </c>
      <c r="K227" s="122">
        <v>6.9064189613486926</v>
      </c>
      <c r="L227" s="122">
        <v>9.2378555117213281</v>
      </c>
      <c r="M227" s="122">
        <v>8.5008904653843516</v>
      </c>
      <c r="N227" s="122">
        <v>3.309518378965759</v>
      </c>
      <c r="O227" s="122">
        <v>13.972269494278207</v>
      </c>
      <c r="P227" s="122">
        <v>16.988194423178374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218.41394933227502</v>
      </c>
      <c r="G228" s="98">
        <v>202.79555183726035</v>
      </c>
      <c r="H228" s="98">
        <v>203.51333642443691</v>
      </c>
      <c r="I228" s="98">
        <v>211.54059203450134</v>
      </c>
      <c r="J228" s="98">
        <v>213.69773084780394</v>
      </c>
      <c r="K228" s="98">
        <v>188.59836394452199</v>
      </c>
      <c r="L228" s="98">
        <v>234.24562190436225</v>
      </c>
      <c r="M228" s="98">
        <v>219.06140814644291</v>
      </c>
      <c r="N228" s="98">
        <v>68.672506363539497</v>
      </c>
      <c r="O228" s="98">
        <v>249.03515628037039</v>
      </c>
      <c r="P228" s="98">
        <v>242.08177053029183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140.16269609519881</v>
      </c>
      <c r="G231" s="118">
        <f t="shared" si="108"/>
        <v>115.81647226715729</v>
      </c>
      <c r="H231" s="118">
        <f t="shared" si="108"/>
        <v>116.25924908319155</v>
      </c>
      <c r="I231" s="118">
        <f t="shared" si="108"/>
        <v>113.11496370230567</v>
      </c>
      <c r="J231" s="118">
        <f t="shared" si="108"/>
        <v>108.67765467270129</v>
      </c>
      <c r="K231" s="118">
        <f t="shared" si="108"/>
        <v>104.74163908997679</v>
      </c>
      <c r="L231" s="118">
        <f t="shared" si="108"/>
        <v>104.67366275015996</v>
      </c>
      <c r="M231" s="118">
        <f t="shared" si="108"/>
        <v>106.67655000946036</v>
      </c>
      <c r="N231" s="118">
        <f t="shared" si="108"/>
        <v>106.85692463152613</v>
      </c>
      <c r="O231" s="118">
        <f t="shared" si="108"/>
        <v>89.810871086910623</v>
      </c>
      <c r="P231" s="118">
        <f t="shared" si="108"/>
        <v>95.28690085618048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113.390874194424</v>
      </c>
      <c r="G232" s="123">
        <f t="shared" si="111"/>
        <v>86.901165495887156</v>
      </c>
      <c r="H232" s="123">
        <f t="shared" si="111"/>
        <v>84.776816155162066</v>
      </c>
      <c r="I232" s="123">
        <f t="shared" si="111"/>
        <v>80.167602464584604</v>
      </c>
      <c r="J232" s="123">
        <f t="shared" si="111"/>
        <v>75.242354520412647</v>
      </c>
      <c r="K232" s="123">
        <f t="shared" si="111"/>
        <v>72.223468149874051</v>
      </c>
      <c r="L232" s="123">
        <f t="shared" si="111"/>
        <v>71.780630496224163</v>
      </c>
      <c r="M232" s="123">
        <f t="shared" si="111"/>
        <v>75.580431372134399</v>
      </c>
      <c r="N232" s="123">
        <f t="shared" si="111"/>
        <v>75.761251838829352</v>
      </c>
      <c r="O232" s="123">
        <f t="shared" si="111"/>
        <v>61.738699700536579</v>
      </c>
      <c r="P232" s="123">
        <f t="shared" si="111"/>
        <v>67.826129071097995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112.97418620479185</v>
      </c>
      <c r="G233" s="99">
        <v>86.585924556951554</v>
      </c>
      <c r="H233" s="99">
        <v>84.476691260965438</v>
      </c>
      <c r="I233" s="99">
        <v>79.90129885324356</v>
      </c>
      <c r="J233" s="99">
        <v>74.991500152158309</v>
      </c>
      <c r="K233" s="99">
        <v>71.970791615167741</v>
      </c>
      <c r="L233" s="99">
        <v>71.543413587099323</v>
      </c>
      <c r="M233" s="99">
        <v>75.331352032077561</v>
      </c>
      <c r="N233" s="99">
        <v>75.539177024123632</v>
      </c>
      <c r="O233" s="99">
        <v>61.540070249909689</v>
      </c>
      <c r="P233" s="99">
        <v>67.601510500059618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0.4166879896321482</v>
      </c>
      <c r="G234" s="99">
        <v>0.31524093893559879</v>
      </c>
      <c r="H234" s="99">
        <v>0.3001248941966253</v>
      </c>
      <c r="I234" s="99">
        <v>0.26630361134104075</v>
      </c>
      <c r="J234" s="99">
        <v>0.2508543682543396</v>
      </c>
      <c r="K234" s="99">
        <v>0.25267653470631257</v>
      </c>
      <c r="L234" s="99">
        <v>0.23721690912484167</v>
      </c>
      <c r="M234" s="99">
        <v>0.24907934005683696</v>
      </c>
      <c r="N234" s="99">
        <v>0.22207481470572585</v>
      </c>
      <c r="O234" s="99">
        <v>0.19862945062688975</v>
      </c>
      <c r="P234" s="99">
        <v>0.22461857103837957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0.48899506065126525</v>
      </c>
      <c r="G235" s="123">
        <f t="shared" si="114"/>
        <v>3.5331736833449234</v>
      </c>
      <c r="H235" s="123">
        <f t="shared" si="114"/>
        <v>5.5440674183758993</v>
      </c>
      <c r="I235" s="123">
        <f t="shared" si="114"/>
        <v>7.6695328778237837</v>
      </c>
      <c r="J235" s="123">
        <f t="shared" si="114"/>
        <v>7.3783266848862841</v>
      </c>
      <c r="K235" s="123">
        <f t="shared" si="114"/>
        <v>4.9676069927262345</v>
      </c>
      <c r="L235" s="123">
        <f t="shared" si="114"/>
        <v>6.4169479599009041</v>
      </c>
      <c r="M235" s="123">
        <f t="shared" si="114"/>
        <v>5.5331871240428292</v>
      </c>
      <c r="N235" s="123">
        <f t="shared" si="114"/>
        <v>6.9960978687232087</v>
      </c>
      <c r="O235" s="123">
        <f t="shared" si="114"/>
        <v>2.778889539695693</v>
      </c>
      <c r="P235" s="123">
        <f t="shared" si="114"/>
        <v>1.8355732734629606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0.48899506065126525</v>
      </c>
      <c r="G236" s="99">
        <f>RES_hhdet_fecs!G110</f>
        <v>3.5331736833449234</v>
      </c>
      <c r="H236" s="99">
        <f>RES_hhdet_fecs!H110</f>
        <v>5.5440674183758993</v>
      </c>
      <c r="I236" s="99">
        <f>RES_hhdet_fecs!I110</f>
        <v>7.6695328778237837</v>
      </c>
      <c r="J236" s="99">
        <f>RES_hhdet_fecs!J110</f>
        <v>7.3783266848862841</v>
      </c>
      <c r="K236" s="99">
        <f>RES_hhdet_fecs!K110</f>
        <v>4.9676069927262345</v>
      </c>
      <c r="L236" s="99">
        <f>RES_hhdet_fecs!L110</f>
        <v>6.4169479599009041</v>
      </c>
      <c r="M236" s="99">
        <f>RES_hhdet_fecs!M110</f>
        <v>5.5331871240428292</v>
      </c>
      <c r="N236" s="99">
        <f>RES_hhdet_fecs!N110</f>
        <v>6.9960978687232087</v>
      </c>
      <c r="O236" s="99">
        <f>RES_hhdet_fecs!O110</f>
        <v>2.778889539695693</v>
      </c>
      <c r="P236" s="99">
        <f>RES_hhdet_fecs!P110</f>
        <v>1.8355732734629606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17.541850221748479</v>
      </c>
      <c r="G237" s="123">
        <v>16.858384002913976</v>
      </c>
      <c r="H237" s="123">
        <v>17.17750286108777</v>
      </c>
      <c r="I237" s="123">
        <v>16.939677306336456</v>
      </c>
      <c r="J237" s="123">
        <v>17.76661508061439</v>
      </c>
      <c r="K237" s="123">
        <v>18.911959841267333</v>
      </c>
      <c r="L237" s="123">
        <v>18.254255068801502</v>
      </c>
      <c r="M237" s="123">
        <v>17.835826759365425</v>
      </c>
      <c r="N237" s="123">
        <v>16.630264968068666</v>
      </c>
      <c r="O237" s="123">
        <v>17.097305844075848</v>
      </c>
      <c r="P237" s="123">
        <v>17.323366426478771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21.085876977431674</v>
      </c>
      <c r="G242" s="102">
        <v>20.29715653101777</v>
      </c>
      <c r="H242" s="102">
        <v>20.906878201968428</v>
      </c>
      <c r="I242" s="102">
        <v>20.834119962951256</v>
      </c>
      <c r="J242" s="102">
        <v>22.125002029571288</v>
      </c>
      <c r="K242" s="102">
        <v>23.609047693501228</v>
      </c>
      <c r="L242" s="102">
        <v>22.909563783377894</v>
      </c>
      <c r="M242" s="102">
        <v>22.52797215789526</v>
      </c>
      <c r="N242" s="102">
        <v>21.296022945033062</v>
      </c>
      <c r="O242" s="102">
        <v>21.678439192512961</v>
      </c>
      <c r="P242" s="102">
        <v>21.813725475459997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14.48553357005839</v>
      </c>
      <c r="G243" s="105">
        <v>14.16312985926505</v>
      </c>
      <c r="H243" s="105">
        <v>14.417343710492483</v>
      </c>
      <c r="I243" s="105">
        <v>14.396367816302297</v>
      </c>
      <c r="J243" s="105">
        <v>15.267539995203329</v>
      </c>
      <c r="K243" s="105">
        <v>16.327535957505454</v>
      </c>
      <c r="L243" s="105">
        <v>15.877076150719942</v>
      </c>
      <c r="M243" s="105">
        <v>15.633811155669404</v>
      </c>
      <c r="N243" s="105">
        <v>14.676229576006653</v>
      </c>
      <c r="O243" s="105">
        <v>15.130875963378788</v>
      </c>
      <c r="P243" s="105">
        <v>15.250893019256671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4.1868198817038857</v>
      </c>
      <c r="G244" s="99">
        <v>4.5717281920639943</v>
      </c>
      <c r="H244" s="99">
        <v>4.2417936075466951</v>
      </c>
      <c r="I244" s="99">
        <v>4.2805162187185468</v>
      </c>
      <c r="J244" s="99">
        <v>4.4631032239072272</v>
      </c>
      <c r="K244" s="99">
        <v>4.803691602759085</v>
      </c>
      <c r="L244" s="99">
        <v>4.6910112355617661</v>
      </c>
      <c r="M244" s="99">
        <v>4.5138525327756884</v>
      </c>
      <c r="N244" s="99">
        <v>3.5647431147483659</v>
      </c>
      <c r="O244" s="99">
        <v>3.9617320419825521</v>
      </c>
      <c r="P244" s="99">
        <v>3.9106991113219567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10.298713688354503</v>
      </c>
      <c r="G245" s="99">
        <v>9.5914016672010565</v>
      </c>
      <c r="H245" s="99">
        <v>10.175550102945785</v>
      </c>
      <c r="I245" s="99">
        <v>10.115851597583751</v>
      </c>
      <c r="J245" s="99">
        <v>10.8044367712961</v>
      </c>
      <c r="K245" s="99">
        <v>11.52384435474637</v>
      </c>
      <c r="L245" s="99">
        <v>11.186064915158175</v>
      </c>
      <c r="M245" s="99">
        <v>11.119958622893716</v>
      </c>
      <c r="N245" s="99">
        <v>11.111486461258288</v>
      </c>
      <c r="O245" s="99">
        <v>11.169143921396234</v>
      </c>
      <c r="P245" s="99">
        <v>11.340193907934713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8.7409766183750754</v>
      </c>
      <c r="G246" s="123">
        <v>8.5237490850112287</v>
      </c>
      <c r="H246" s="123">
        <v>8.7608626485658014</v>
      </c>
      <c r="I246" s="123">
        <v>8.3381510535608179</v>
      </c>
      <c r="J246" s="123">
        <v>8.2903583867879771</v>
      </c>
      <c r="K246" s="123">
        <v>8.6386041061091685</v>
      </c>
      <c r="L246" s="123">
        <v>8.2218292252333995</v>
      </c>
      <c r="M246" s="123">
        <v>7.7271047539176934</v>
      </c>
      <c r="N246" s="123">
        <v>7.4693099559049072</v>
      </c>
      <c r="O246" s="123">
        <v>8.1959760026025013</v>
      </c>
      <c r="P246" s="123">
        <v>8.301832085140763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11.342988994863868</v>
      </c>
      <c r="G247" s="99">
        <v>10.497394769908752</v>
      </c>
      <c r="H247" s="99">
        <v>10.490702503082664</v>
      </c>
      <c r="I247" s="99">
        <v>10.849673027231418</v>
      </c>
      <c r="J247" s="99">
        <v>10.890057114820861</v>
      </c>
      <c r="K247" s="99">
        <v>9.5465541213323526</v>
      </c>
      <c r="L247" s="99">
        <v>11.786736617697491</v>
      </c>
      <c r="M247" s="99">
        <v>10.952431094925998</v>
      </c>
      <c r="N247" s="99">
        <v>3.4120651608386678</v>
      </c>
      <c r="O247" s="99">
        <v>12.262917798621853</v>
      </c>
      <c r="P247" s="99">
        <v>11.825492262811844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8.6480476049290473</v>
      </c>
      <c r="G248" s="110">
        <v>8.4460464989916417</v>
      </c>
      <c r="H248" s="110">
        <v>8.6907340058151181</v>
      </c>
      <c r="I248" s="110">
        <v>8.2331678199347156</v>
      </c>
      <c r="J248" s="110">
        <v>8.1797329089993429</v>
      </c>
      <c r="K248" s="110">
        <v>8.6040913862322661</v>
      </c>
      <c r="L248" s="110">
        <v>8.0754693909386859</v>
      </c>
      <c r="M248" s="110">
        <v>7.5968897153055561</v>
      </c>
      <c r="N248" s="110">
        <v>7.6747400721107937</v>
      </c>
      <c r="O248" s="110">
        <v>7.9542347070349173</v>
      </c>
      <c r="P248" s="110">
        <v>8.0358954679580421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107.84659375809726</v>
      </c>
      <c r="G250" s="118">
        <f t="shared" si="115"/>
        <v>94.512523447658737</v>
      </c>
      <c r="H250" s="118">
        <f t="shared" si="115"/>
        <v>98.691146634184307</v>
      </c>
      <c r="I250" s="118">
        <f t="shared" si="115"/>
        <v>100.26555523404332</v>
      </c>
      <c r="J250" s="118">
        <f t="shared" si="115"/>
        <v>96.604085850602814</v>
      </c>
      <c r="K250" s="118">
        <f t="shared" si="115"/>
        <v>89.527044235516172</v>
      </c>
      <c r="L250" s="118">
        <f t="shared" si="115"/>
        <v>92.301751085691464</v>
      </c>
      <c r="M250" s="118">
        <f t="shared" si="115"/>
        <v>92.620557484745603</v>
      </c>
      <c r="N250" s="118">
        <f t="shared" si="115"/>
        <v>96.22386861271211</v>
      </c>
      <c r="O250" s="118">
        <f t="shared" si="115"/>
        <v>75.435501542613196</v>
      </c>
      <c r="P250" s="118">
        <f t="shared" si="115"/>
        <v>78.022407869615051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87.257363134784256</v>
      </c>
      <c r="G251" s="123">
        <f t="shared" si="118"/>
        <v>66.959750704284474</v>
      </c>
      <c r="H251" s="123">
        <f t="shared" si="118"/>
        <v>65.415108305791875</v>
      </c>
      <c r="I251" s="123">
        <f t="shared" si="118"/>
        <v>61.904556782506212</v>
      </c>
      <c r="J251" s="123">
        <f t="shared" si="118"/>
        <v>58.166597264140314</v>
      </c>
      <c r="K251" s="123">
        <f t="shared" si="118"/>
        <v>55.896376822465498</v>
      </c>
      <c r="L251" s="123">
        <f t="shared" si="118"/>
        <v>55.580802402183451</v>
      </c>
      <c r="M251" s="123">
        <f t="shared" si="118"/>
        <v>58.538047972365852</v>
      </c>
      <c r="N251" s="123">
        <f t="shared" si="118"/>
        <v>58.672230606914852</v>
      </c>
      <c r="O251" s="123">
        <f t="shared" si="118"/>
        <v>47.830653362212573</v>
      </c>
      <c r="P251" s="123">
        <f t="shared" si="118"/>
        <v>52.566811302687512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86.840675145152105</v>
      </c>
      <c r="G252" s="99">
        <v>66.644509765348872</v>
      </c>
      <c r="H252" s="99">
        <v>65.114983411595247</v>
      </c>
      <c r="I252" s="99">
        <v>61.638253171165168</v>
      </c>
      <c r="J252" s="99">
        <v>57.915742895885977</v>
      </c>
      <c r="K252" s="99">
        <v>55.643700287759188</v>
      </c>
      <c r="L252" s="99">
        <v>55.343585493058612</v>
      </c>
      <c r="M252" s="99">
        <v>58.288968632309015</v>
      </c>
      <c r="N252" s="99">
        <v>58.450155792209124</v>
      </c>
      <c r="O252" s="99">
        <v>47.632023911585684</v>
      </c>
      <c r="P252" s="99">
        <v>52.342192731649135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0.4166879896321482</v>
      </c>
      <c r="G253" s="99">
        <v>0.31524093893559879</v>
      </c>
      <c r="H253" s="99">
        <v>0.3001248941966253</v>
      </c>
      <c r="I253" s="99">
        <v>0.26630361134104075</v>
      </c>
      <c r="J253" s="99">
        <v>0.2508543682543396</v>
      </c>
      <c r="K253" s="99">
        <v>0.25267653470631257</v>
      </c>
      <c r="L253" s="99">
        <v>0.23721690912484167</v>
      </c>
      <c r="M253" s="99">
        <v>0.24907934005683696</v>
      </c>
      <c r="N253" s="99">
        <v>0.22207481470572585</v>
      </c>
      <c r="O253" s="99">
        <v>0.19862945062688975</v>
      </c>
      <c r="P253" s="99">
        <v>0.22461857103837957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1.1840628468362426</v>
      </c>
      <c r="G254" s="123">
        <f t="shared" si="121"/>
        <v>8.7815963339355907</v>
      </c>
      <c r="H254" s="123">
        <f t="shared" si="121"/>
        <v>13.9392564541113</v>
      </c>
      <c r="I254" s="123">
        <f t="shared" si="121"/>
        <v>19.383565046178106</v>
      </c>
      <c r="J254" s="123">
        <f t="shared" si="121"/>
        <v>18.69131317632112</v>
      </c>
      <c r="K254" s="123">
        <f t="shared" si="121"/>
        <v>12.659974740041731</v>
      </c>
      <c r="L254" s="123">
        <f t="shared" si="121"/>
        <v>16.46940623824176</v>
      </c>
      <c r="M254" s="123">
        <f t="shared" si="121"/>
        <v>14.342234825570303</v>
      </c>
      <c r="N254" s="123">
        <f t="shared" si="121"/>
        <v>18.493352798497359</v>
      </c>
      <c r="O254" s="123">
        <f t="shared" si="121"/>
        <v>7.7409883908906965</v>
      </c>
      <c r="P254" s="123">
        <f t="shared" si="121"/>
        <v>5.3782319968795322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1.1840628468362426</v>
      </c>
      <c r="G255" s="99">
        <f>RES_hhdet_tess!G110</f>
        <v>8.7815963339355907</v>
      </c>
      <c r="H255" s="99">
        <f>RES_hhdet_tess!H110</f>
        <v>13.9392564541113</v>
      </c>
      <c r="I255" s="99">
        <f>RES_hhdet_tess!I110</f>
        <v>19.383565046178106</v>
      </c>
      <c r="J255" s="99">
        <f>RES_hhdet_tess!J110</f>
        <v>18.69131317632112</v>
      </c>
      <c r="K255" s="99">
        <f>RES_hhdet_tess!K110</f>
        <v>12.659974740041731</v>
      </c>
      <c r="L255" s="99">
        <f>RES_hhdet_tess!L110</f>
        <v>16.46940623824176</v>
      </c>
      <c r="M255" s="99">
        <f>RES_hhdet_tess!M110</f>
        <v>14.342234825570303</v>
      </c>
      <c r="N255" s="99">
        <f>RES_hhdet_tess!N110</f>
        <v>18.493352798497359</v>
      </c>
      <c r="O255" s="99">
        <f>RES_hhdet_tess!O110</f>
        <v>7.7409883908906965</v>
      </c>
      <c r="P255" s="99">
        <f>RES_hhdet_tess!P110</f>
        <v>5.3782319968795322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12.855545533682266</v>
      </c>
      <c r="G256" s="123">
        <v>12.383849041448654</v>
      </c>
      <c r="H256" s="123">
        <v>12.767921704664339</v>
      </c>
      <c r="I256" s="123">
        <v>12.730340668273142</v>
      </c>
      <c r="J256" s="123">
        <v>13.531896189877477</v>
      </c>
      <c r="K256" s="123">
        <v>14.46827595356311</v>
      </c>
      <c r="L256" s="123">
        <v>14.073675917950185</v>
      </c>
      <c r="M256" s="123">
        <v>13.916056139906541</v>
      </c>
      <c r="N256" s="123">
        <v>13.351209846757554</v>
      </c>
      <c r="O256" s="123">
        <v>13.674499439022199</v>
      </c>
      <c r="P256" s="123">
        <v>13.820293987783794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12.859532312499674</v>
      </c>
      <c r="G261" s="102">
        <v>12.386259347879347</v>
      </c>
      <c r="H261" s="102">
        <v>12.768608631115832</v>
      </c>
      <c r="I261" s="102">
        <v>12.724599497212782</v>
      </c>
      <c r="J261" s="102">
        <v>13.519364559039065</v>
      </c>
      <c r="K261" s="102">
        <v>14.459309523498801</v>
      </c>
      <c r="L261" s="102">
        <v>14.069998364747686</v>
      </c>
      <c r="M261" s="102">
        <v>13.92094703924632</v>
      </c>
      <c r="N261" s="102">
        <v>13.36800918529117</v>
      </c>
      <c r="O261" s="102">
        <v>13.697328050732436</v>
      </c>
      <c r="P261" s="102">
        <v>13.829245453081231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12.852107394151661</v>
      </c>
      <c r="G262" s="105">
        <v>12.38195988235433</v>
      </c>
      <c r="H262" s="105">
        <v>12.767413301471425</v>
      </c>
      <c r="I262" s="105">
        <v>12.734090004475826</v>
      </c>
      <c r="J262" s="105">
        <v>13.539081758018769</v>
      </c>
      <c r="K262" s="105">
        <v>14.473209447834302</v>
      </c>
      <c r="L262" s="105">
        <v>14.075553817457845</v>
      </c>
      <c r="M262" s="105">
        <v>13.913760849426902</v>
      </c>
      <c r="N262" s="105">
        <v>13.344174226346041</v>
      </c>
      <c r="O262" s="105">
        <v>13.664700365127715</v>
      </c>
      <c r="P262" s="105">
        <v>13.816162542261896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2.5533937057971556</v>
      </c>
      <c r="G263" s="99">
        <v>2.7905582151532715</v>
      </c>
      <c r="H263" s="99">
        <v>2.5918631985256377</v>
      </c>
      <c r="I263" s="99">
        <v>2.6182384068920737</v>
      </c>
      <c r="J263" s="99">
        <v>2.7346449867226674</v>
      </c>
      <c r="K263" s="99">
        <v>2.9493650930879318</v>
      </c>
      <c r="L263" s="99">
        <v>2.8894889022996701</v>
      </c>
      <c r="M263" s="99">
        <v>2.793802226533189</v>
      </c>
      <c r="N263" s="99">
        <v>2.2326877650877521</v>
      </c>
      <c r="O263" s="99">
        <v>2.495556443731477</v>
      </c>
      <c r="P263" s="99">
        <v>2.4759686343271841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10.298713688354503</v>
      </c>
      <c r="G264" s="99">
        <v>9.5914016672010565</v>
      </c>
      <c r="H264" s="99">
        <v>10.175550102945785</v>
      </c>
      <c r="I264" s="99">
        <v>10.115851597583751</v>
      </c>
      <c r="J264" s="99">
        <v>10.8044367712961</v>
      </c>
      <c r="K264" s="99">
        <v>11.52384435474637</v>
      </c>
      <c r="L264" s="99">
        <v>11.186064915158175</v>
      </c>
      <c r="M264" s="99">
        <v>11.119958622893716</v>
      </c>
      <c r="N264" s="99">
        <v>11.111486461258288</v>
      </c>
      <c r="O264" s="99">
        <v>11.169143921396234</v>
      </c>
      <c r="P264" s="99">
        <v>11.340193907934713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6.5496222427945021</v>
      </c>
      <c r="G265" s="123">
        <v>6.3873273679900109</v>
      </c>
      <c r="H265" s="123">
        <v>6.5688601696167979</v>
      </c>
      <c r="I265" s="123">
        <v>6.2470927370858496</v>
      </c>
      <c r="J265" s="123">
        <v>6.2142792202639114</v>
      </c>
      <c r="K265" s="123">
        <v>6.5024167194458302</v>
      </c>
      <c r="L265" s="123">
        <v>6.177866527316068</v>
      </c>
      <c r="M265" s="123">
        <v>5.8242185469029044</v>
      </c>
      <c r="N265" s="123">
        <v>5.7070753605423521</v>
      </c>
      <c r="O265" s="123">
        <v>6.189360350487739</v>
      </c>
      <c r="P265" s="123">
        <v>6.2570705822642125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6.7247172470947465</v>
      </c>
      <c r="G266" s="99">
        <v>6.2257549287692022</v>
      </c>
      <c r="H266" s="99">
        <v>6.223986851356007</v>
      </c>
      <c r="I266" s="99">
        <v>6.4384389783575999</v>
      </c>
      <c r="J266" s="99">
        <v>6.4642243467188605</v>
      </c>
      <c r="K266" s="99">
        <v>5.6699127157870883</v>
      </c>
      <c r="L266" s="99">
        <v>7.0066428867184367</v>
      </c>
      <c r="M266" s="99">
        <v>6.5191541105595396</v>
      </c>
      <c r="N266" s="99">
        <v>2.0351583765187504</v>
      </c>
      <c r="O266" s="99">
        <v>7.3223517344789029</v>
      </c>
      <c r="P266" s="99">
        <v>7.0626791907736441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6.5433688497837803</v>
      </c>
      <c r="G267" s="110">
        <v>6.3936884876443747</v>
      </c>
      <c r="H267" s="110">
        <v>6.5828415203570998</v>
      </c>
      <c r="I267" s="110">
        <v>6.2390943411484461</v>
      </c>
      <c r="J267" s="110">
        <v>6.2036432574360401</v>
      </c>
      <c r="K267" s="110">
        <v>6.5340616084737952</v>
      </c>
      <c r="L267" s="110">
        <v>6.1438405184256499</v>
      </c>
      <c r="M267" s="110">
        <v>5.7961621421590035</v>
      </c>
      <c r="N267" s="110">
        <v>5.8929952078346863</v>
      </c>
      <c r="O267" s="110">
        <v>6.1220147087819718</v>
      </c>
      <c r="P267" s="110">
        <v>6.1962699325653867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8.885080620942333E-2</v>
      </c>
      <c r="G269" s="118">
        <f t="shared" si="122"/>
        <v>9.0325310451987578E-2</v>
      </c>
      <c r="H269" s="118">
        <f t="shared" si="122"/>
        <v>9.2846804438971101E-2</v>
      </c>
      <c r="I269" s="118">
        <f t="shared" si="122"/>
        <v>9.8888742047088168E-2</v>
      </c>
      <c r="J269" s="118">
        <f t="shared" si="122"/>
        <v>0.1009708316001105</v>
      </c>
      <c r="K269" s="118">
        <f t="shared" si="122"/>
        <v>7.9413346604575066E-2</v>
      </c>
      <c r="L269" s="118">
        <f t="shared" si="122"/>
        <v>0.10559056693258105</v>
      </c>
      <c r="M269" s="118">
        <f t="shared" si="122"/>
        <v>9.6547478262101721E-2</v>
      </c>
      <c r="N269" s="118">
        <f t="shared" si="122"/>
        <v>3.7353480575234299E-2</v>
      </c>
      <c r="O269" s="118">
        <f t="shared" si="122"/>
        <v>0.156290280268297</v>
      </c>
      <c r="P269" s="118">
        <f t="shared" si="122"/>
        <v>0.18851079455581324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8.885080620942333E-2</v>
      </c>
      <c r="G284" s="123">
        <v>9.0325310451987578E-2</v>
      </c>
      <c r="H284" s="123">
        <v>9.2846804438971101E-2</v>
      </c>
      <c r="I284" s="123">
        <v>9.8888742047088168E-2</v>
      </c>
      <c r="J284" s="123">
        <v>0.1009708316001105</v>
      </c>
      <c r="K284" s="123">
        <v>7.9413346604575066E-2</v>
      </c>
      <c r="L284" s="123">
        <v>0.10559056693258105</v>
      </c>
      <c r="M284" s="123">
        <v>9.6547478262101721E-2</v>
      </c>
      <c r="N284" s="123">
        <v>3.7353480575234299E-2</v>
      </c>
      <c r="O284" s="123">
        <v>0.156290280268297</v>
      </c>
      <c r="P284" s="123">
        <v>0.18851079455581324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2.5766733800732768</v>
      </c>
      <c r="G285" s="99">
        <v>2.384588195932472</v>
      </c>
      <c r="H285" s="99">
        <v>2.3830679806002584</v>
      </c>
      <c r="I285" s="99">
        <v>2.4646117248658896</v>
      </c>
      <c r="J285" s="99">
        <v>2.4737853742027074</v>
      </c>
      <c r="K285" s="99">
        <v>2.1685952342018577</v>
      </c>
      <c r="L285" s="99">
        <v>2.6774750900761624</v>
      </c>
      <c r="M285" s="99">
        <v>2.4879542475233904</v>
      </c>
      <c r="N285" s="99">
        <v>0.77508472193611178</v>
      </c>
      <c r="O285" s="99">
        <v>2.7856444071349404</v>
      </c>
      <c r="P285" s="99">
        <v>2.6862788224203387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9.5692858506739378E-2</v>
      </c>
      <c r="G290" s="117">
        <f t="shared" si="129"/>
        <v>1.4534984580066539E-2</v>
      </c>
      <c r="H290" s="117">
        <f t="shared" si="129"/>
        <v>1.0288992515202836E-2</v>
      </c>
      <c r="I290" s="117">
        <f t="shared" si="129"/>
        <v>3.8840201680536493E-3</v>
      </c>
      <c r="J290" s="117">
        <f t="shared" si="129"/>
        <v>4.5309473878155085E-3</v>
      </c>
      <c r="K290" s="117">
        <f t="shared" si="129"/>
        <v>3.8397672799886564E-3</v>
      </c>
      <c r="L290" s="117">
        <f t="shared" si="129"/>
        <v>7.1631022531985973E-4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7.7602710171335604E-2</v>
      </c>
      <c r="G291" s="122">
        <f t="shared" si="132"/>
        <v>1.1123629404079552E-2</v>
      </c>
      <c r="H291" s="122">
        <f t="shared" si="132"/>
        <v>7.7744535482061798E-3</v>
      </c>
      <c r="I291" s="122">
        <f t="shared" si="132"/>
        <v>3.0585522205161409E-3</v>
      </c>
      <c r="J291" s="122">
        <f t="shared" si="132"/>
        <v>3.4526183379417737E-3</v>
      </c>
      <c r="K291" s="122">
        <f t="shared" si="132"/>
        <v>2.7312851532938984E-3</v>
      </c>
      <c r="L291" s="122">
        <f t="shared" si="132"/>
        <v>5.3977215946539097E-4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7.7317536275984422E-2</v>
      </c>
      <c r="G292" s="98">
        <v>1.1083098330672675E-2</v>
      </c>
      <c r="H292" s="98">
        <v>7.7466898953603208E-3</v>
      </c>
      <c r="I292" s="98">
        <v>3.0482532462920032E-3</v>
      </c>
      <c r="J292" s="98">
        <v>3.4408970218085676E-3</v>
      </c>
      <c r="K292" s="98">
        <v>2.7215107751233981E-3</v>
      </c>
      <c r="L292" s="98">
        <v>5.3793824666456904E-4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2.8517389535118539E-4</v>
      </c>
      <c r="G293" s="98">
        <v>4.0531073406876906E-5</v>
      </c>
      <c r="H293" s="98">
        <v>2.7763652845858961E-5</v>
      </c>
      <c r="I293" s="98">
        <v>1.0298974224137859E-5</v>
      </c>
      <c r="J293" s="98">
        <v>1.1721316133206107E-5</v>
      </c>
      <c r="K293" s="98">
        <v>9.7743781705004095E-6</v>
      </c>
      <c r="L293" s="98">
        <v>1.8339128008219616E-6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7.2350543276325497E-4</v>
      </c>
      <c r="G294" s="122">
        <f t="shared" si="135"/>
        <v>3.3688505223734486E-4</v>
      </c>
      <c r="H294" s="122">
        <f t="shared" si="135"/>
        <v>2.962555556433847E-4</v>
      </c>
      <c r="I294" s="122">
        <f t="shared" si="135"/>
        <v>0</v>
      </c>
      <c r="J294" s="122">
        <f t="shared" si="135"/>
        <v>0</v>
      </c>
      <c r="K294" s="122">
        <f t="shared" si="135"/>
        <v>8.9865125753334687E-5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7.2350543276325497E-4</v>
      </c>
      <c r="G295" s="98">
        <v>3.3688505223734486E-4</v>
      </c>
      <c r="H295" s="98">
        <v>2.962555556433847E-4</v>
      </c>
      <c r="I295" s="98">
        <v>0</v>
      </c>
      <c r="J295" s="98">
        <v>0</v>
      </c>
      <c r="K295" s="98">
        <v>8.9865125753334687E-5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1.157182707993642E-2</v>
      </c>
      <c r="G296" s="122">
        <v>2.0112405790802773E-3</v>
      </c>
      <c r="H296" s="122">
        <v>1.4417160992931848E-3</v>
      </c>
      <c r="I296" s="122">
        <v>5.2321448572512151E-4</v>
      </c>
      <c r="J296" s="122">
        <v>7.162372963026249E-4</v>
      </c>
      <c r="K296" s="122">
        <v>6.9948778808705671E-4</v>
      </c>
      <c r="L296" s="122">
        <v>1.1633355111704726E-4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6.4234629564160067E-3</v>
      </c>
      <c r="G301" s="101">
        <v>8.8147456867231555E-4</v>
      </c>
      <c r="H301" s="101">
        <v>6.0459253627744198E-4</v>
      </c>
      <c r="I301" s="101">
        <v>0</v>
      </c>
      <c r="J301" s="101">
        <v>1.5972060617926075E-4</v>
      </c>
      <c r="K301" s="101">
        <v>3.4133169560627208E-4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5.1483641235204134E-3</v>
      </c>
      <c r="G302" s="104">
        <v>1.1297660104079617E-3</v>
      </c>
      <c r="H302" s="104">
        <v>8.371235630157427E-4</v>
      </c>
      <c r="I302" s="104">
        <v>5.2321448572512151E-4</v>
      </c>
      <c r="J302" s="104">
        <v>5.5651669012336412E-4</v>
      </c>
      <c r="K302" s="104">
        <v>3.5815609248078463E-4</v>
      </c>
      <c r="L302" s="104">
        <v>1.1633355111704726E-4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1.4880551804567995E-3</v>
      </c>
      <c r="G303" s="98">
        <v>3.6407835669910205E-4</v>
      </c>
      <c r="H303" s="98">
        <v>2.4545019433597752E-4</v>
      </c>
      <c r="I303" s="98">
        <v>1.5474960218573517E-4</v>
      </c>
      <c r="J303" s="98">
        <v>1.6155221724292723E-4</v>
      </c>
      <c r="K303" s="98">
        <v>1.0445041182013682E-4</v>
      </c>
      <c r="L303" s="98">
        <v>3.4023607264350875E-5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3.6603089430636135E-3</v>
      </c>
      <c r="G304" s="98">
        <v>7.6568765370885975E-4</v>
      </c>
      <c r="H304" s="98">
        <v>5.9167336867976513E-4</v>
      </c>
      <c r="I304" s="98">
        <v>3.6846488353938639E-4</v>
      </c>
      <c r="J304" s="98">
        <v>3.9496447288043688E-4</v>
      </c>
      <c r="K304" s="98">
        <v>2.5370568066064781E-4</v>
      </c>
      <c r="L304" s="98">
        <v>8.2309943852696386E-5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5.7948158227040967E-3</v>
      </c>
      <c r="G305" s="122">
        <v>1.0632295446693643E-3</v>
      </c>
      <c r="H305" s="122">
        <v>7.7656731206008581E-4</v>
      </c>
      <c r="I305" s="122">
        <v>3.0225346181238661E-4</v>
      </c>
      <c r="J305" s="122">
        <v>3.620917535711105E-4</v>
      </c>
      <c r="K305" s="122">
        <v>3.1912921285436654E-4</v>
      </c>
      <c r="L305" s="122">
        <v>6.0204514737421538E-5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2.4802191234969743E-4</v>
      </c>
      <c r="G306" s="98">
        <v>7.6694461774906109E-5</v>
      </c>
      <c r="H306" s="98">
        <v>7.6897543155133886E-5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5.546793910354399E-3</v>
      </c>
      <c r="G307" s="33">
        <v>9.865350828944582E-4</v>
      </c>
      <c r="H307" s="33">
        <v>6.9966976890495196E-4</v>
      </c>
      <c r="I307" s="33">
        <v>3.0225346181238661E-4</v>
      </c>
      <c r="J307" s="33">
        <v>3.620917535711105E-4</v>
      </c>
      <c r="K307" s="33">
        <v>3.1912921285436654E-4</v>
      </c>
      <c r="L307" s="33">
        <v>6.0204514737421538E-5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7.4298481790943685E-2</v>
      </c>
      <c r="G309" s="117">
        <f t="shared" si="136"/>
        <v>1.1770630554544819E-2</v>
      </c>
      <c r="H309" s="117">
        <f t="shared" si="136"/>
        <v>8.5027596523846709E-3</v>
      </c>
      <c r="I309" s="117">
        <f t="shared" si="136"/>
        <v>3.0881451656374786E-3</v>
      </c>
      <c r="J309" s="117">
        <f t="shared" si="136"/>
        <v>3.5881084777263802E-3</v>
      </c>
      <c r="K309" s="117">
        <f t="shared" si="136"/>
        <v>3.1883096383740791E-3</v>
      </c>
      <c r="L309" s="117">
        <f t="shared" si="136"/>
        <v>5.7948160380033673E-4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5.9717397098933672E-2</v>
      </c>
      <c r="G310" s="122">
        <f t="shared" si="139"/>
        <v>8.6091310991050218E-3</v>
      </c>
      <c r="H310" s="122">
        <f t="shared" si="139"/>
        <v>6.0513552624075944E-3</v>
      </c>
      <c r="I310" s="122">
        <f t="shared" si="139"/>
        <v>2.3940848246448649E-3</v>
      </c>
      <c r="J310" s="122">
        <f t="shared" si="139"/>
        <v>2.717868058947288E-3</v>
      </c>
      <c r="K310" s="122">
        <f t="shared" si="139"/>
        <v>2.1622598475897268E-3</v>
      </c>
      <c r="L310" s="122">
        <f t="shared" si="139"/>
        <v>4.2969257706530821E-4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5.9432223203582484E-2</v>
      </c>
      <c r="G311" s="98">
        <v>8.5686000256981441E-3</v>
      </c>
      <c r="H311" s="98">
        <v>6.0235916095617353E-3</v>
      </c>
      <c r="I311" s="98">
        <v>2.3837858504207271E-3</v>
      </c>
      <c r="J311" s="98">
        <v>2.7061467428140819E-3</v>
      </c>
      <c r="K311" s="98">
        <v>2.1524854694192266E-3</v>
      </c>
      <c r="L311" s="98">
        <v>4.2785866426448623E-4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2.8517389535118539E-4</v>
      </c>
      <c r="G312" s="98">
        <v>4.0531073406876906E-5</v>
      </c>
      <c r="H312" s="98">
        <v>2.7763652845858961E-5</v>
      </c>
      <c r="I312" s="98">
        <v>1.0298974224137859E-5</v>
      </c>
      <c r="J312" s="98">
        <v>1.1721316133206107E-5</v>
      </c>
      <c r="K312" s="98">
        <v>9.7743781705004095E-6</v>
      </c>
      <c r="L312" s="98">
        <v>1.8339128008219616E-6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1.7519111568901915E-3</v>
      </c>
      <c r="G313" s="122">
        <f t="shared" si="142"/>
        <v>8.4009733342238599E-4</v>
      </c>
      <c r="H313" s="122">
        <f t="shared" si="142"/>
        <v>7.6037659017142854E-4</v>
      </c>
      <c r="I313" s="122">
        <f t="shared" si="142"/>
        <v>0</v>
      </c>
      <c r="J313" s="122">
        <f t="shared" si="142"/>
        <v>0</v>
      </c>
      <c r="K313" s="122">
        <f t="shared" si="142"/>
        <v>2.5091498679930712E-4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1.7519111568901915E-3</v>
      </c>
      <c r="G314" s="98">
        <v>8.4009733342238599E-4</v>
      </c>
      <c r="H314" s="98">
        <v>7.6037659017142854E-4</v>
      </c>
      <c r="I314" s="98">
        <v>0</v>
      </c>
      <c r="J314" s="98">
        <v>0</v>
      </c>
      <c r="K314" s="98">
        <v>2.5091498679930712E-4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8.4852646814914841E-3</v>
      </c>
      <c r="G315" s="122">
        <v>1.527815757080235E-3</v>
      </c>
      <c r="H315" s="122">
        <v>1.1136049518183182E-3</v>
      </c>
      <c r="I315" s="122">
        <v>4.6383292056202018E-4</v>
      </c>
      <c r="J315" s="122">
        <v>5.9376517836229835E-4</v>
      </c>
      <c r="K315" s="122">
        <v>5.3082947704132064E-4</v>
      </c>
      <c r="L315" s="122">
        <v>1.0357154666969667E-4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3.917443392778326E-3</v>
      </c>
      <c r="G320" s="101">
        <v>5.3935607833926981E-4</v>
      </c>
      <c r="H320" s="101">
        <v>3.7122362000004702E-4</v>
      </c>
      <c r="I320" s="101">
        <v>0</v>
      </c>
      <c r="J320" s="101">
        <v>9.8833660594756326E-5</v>
      </c>
      <c r="K320" s="101">
        <v>2.1219141310438919E-4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4.5678212887131581E-3</v>
      </c>
      <c r="G321" s="104">
        <v>9.8845967874096525E-4</v>
      </c>
      <c r="H321" s="104">
        <v>7.4238133181827118E-4</v>
      </c>
      <c r="I321" s="104">
        <v>4.6383292056202018E-4</v>
      </c>
      <c r="J321" s="104">
        <v>4.9493151776754205E-4</v>
      </c>
      <c r="K321" s="104">
        <v>3.1863806393693143E-4</v>
      </c>
      <c r="L321" s="104">
        <v>1.0357154666969667E-4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9.0751234564954454E-4</v>
      </c>
      <c r="G322" s="98">
        <v>2.2277202503210553E-4</v>
      </c>
      <c r="H322" s="98">
        <v>1.5070796313850605E-4</v>
      </c>
      <c r="I322" s="98">
        <v>9.5368037022633791E-5</v>
      </c>
      <c r="J322" s="98">
        <v>9.9967044887105196E-5</v>
      </c>
      <c r="K322" s="98">
        <v>6.4932383276283603E-5</v>
      </c>
      <c r="L322" s="98">
        <v>2.1261602817000281E-5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3.6603089430636135E-3</v>
      </c>
      <c r="G323" s="98">
        <v>7.6568765370885975E-4</v>
      </c>
      <c r="H323" s="98">
        <v>5.9167336867976513E-4</v>
      </c>
      <c r="I323" s="98">
        <v>3.6846488353938639E-4</v>
      </c>
      <c r="J323" s="98">
        <v>3.9496447288043688E-4</v>
      </c>
      <c r="K323" s="98">
        <v>2.5370568066064781E-4</v>
      </c>
      <c r="L323" s="98">
        <v>8.2309943852696386E-5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4.3439088536283369E-3</v>
      </c>
      <c r="G324" s="122">
        <v>7.9358636493717487E-4</v>
      </c>
      <c r="H324" s="122">
        <v>5.774228479873306E-4</v>
      </c>
      <c r="I324" s="122">
        <v>2.3022742043059334E-4</v>
      </c>
      <c r="J324" s="122">
        <v>2.7647524041679355E-4</v>
      </c>
      <c r="K324" s="122">
        <v>2.4430532694372453E-4</v>
      </c>
      <c r="L324" s="122">
        <v>4.6217480065331869E-5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1.4704036408663099E-4</v>
      </c>
      <c r="G325" s="98">
        <v>4.552577434284086E-5</v>
      </c>
      <c r="H325" s="98">
        <v>4.5703072186772957E-5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4.1968684895417061E-3</v>
      </c>
      <c r="G326" s="33">
        <v>7.4806059059433401E-4</v>
      </c>
      <c r="H326" s="33">
        <v>5.3171977580055763E-4</v>
      </c>
      <c r="I326" s="33">
        <v>2.3022742043059334E-4</v>
      </c>
      <c r="J326" s="33">
        <v>2.7647524041679355E-4</v>
      </c>
      <c r="K326" s="33">
        <v>2.4430532694372453E-4</v>
      </c>
      <c r="L326" s="33">
        <v>4.6217480065331869E-5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>
        <f t="shared" si="143"/>
        <v>0.77642661062017548</v>
      </c>
      <c r="G328" s="119">
        <f t="shared" si="143"/>
        <v>0.80981376276705586</v>
      </c>
      <c r="H328" s="119">
        <f t="shared" si="143"/>
        <v>0.82639380287439634</v>
      </c>
      <c r="I328" s="119">
        <f t="shared" si="143"/>
        <v>0.79508988934653302</v>
      </c>
      <c r="J328" s="119">
        <f t="shared" si="143"/>
        <v>0.79191130918346497</v>
      </c>
      <c r="K328" s="119">
        <f t="shared" si="143"/>
        <v>0.83033929034977827</v>
      </c>
      <c r="L328" s="119">
        <f t="shared" si="143"/>
        <v>0.80898133701997088</v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>
        <f t="shared" si="146"/>
        <v>0.76952721067455332</v>
      </c>
      <c r="G329" s="124">
        <f t="shared" si="146"/>
        <v>0.77394983115381866</v>
      </c>
      <c r="H329" s="124">
        <f t="shared" si="146"/>
        <v>0.77836406441760009</v>
      </c>
      <c r="I329" s="124">
        <f t="shared" si="146"/>
        <v>0.78275100506240658</v>
      </c>
      <c r="J329" s="124">
        <f t="shared" si="146"/>
        <v>0.7871904140344409</v>
      </c>
      <c r="K329" s="124">
        <f t="shared" si="146"/>
        <v>0.79166389674914261</v>
      </c>
      <c r="L329" s="124">
        <f t="shared" si="146"/>
        <v>0.79606287491909666</v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>
        <f t="shared" si="149"/>
        <v>0.7686771470761764</v>
      </c>
      <c r="G330" s="111">
        <f t="shared" si="149"/>
        <v>0.77312316195773423</v>
      </c>
      <c r="H330" s="111">
        <f t="shared" si="149"/>
        <v>0.77756973506444471</v>
      </c>
      <c r="I330" s="111">
        <f t="shared" si="149"/>
        <v>0.7820169972165022</v>
      </c>
      <c r="J330" s="111">
        <f t="shared" si="149"/>
        <v>0.7864654843380654</v>
      </c>
      <c r="K330" s="111">
        <f t="shared" si="149"/>
        <v>0.79091565210563208</v>
      </c>
      <c r="L330" s="111">
        <f t="shared" si="149"/>
        <v>0.79536762243134784</v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>
        <f t="shared" si="155"/>
        <v>2.4214208733708995</v>
      </c>
      <c r="G332" s="124">
        <f t="shared" si="155"/>
        <v>2.4937210120872746</v>
      </c>
      <c r="H332" s="124">
        <f t="shared" si="155"/>
        <v>2.5666239018542689</v>
      </c>
      <c r="I332" s="124" t="str">
        <f t="shared" si="155"/>
        <v/>
      </c>
      <c r="J332" s="124" t="str">
        <f t="shared" si="155"/>
        <v/>
      </c>
      <c r="K332" s="124">
        <f t="shared" si="155"/>
        <v>2.7921285893265022</v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>
        <f t="shared" si="158"/>
        <v>2.4214208733708995</v>
      </c>
      <c r="G333" s="111">
        <f t="shared" si="158"/>
        <v>2.4937210120872746</v>
      </c>
      <c r="H333" s="111">
        <f t="shared" si="158"/>
        <v>2.5666239018542689</v>
      </c>
      <c r="I333" s="111" t="str">
        <f t="shared" si="158"/>
        <v/>
      </c>
      <c r="J333" s="111" t="str">
        <f t="shared" si="158"/>
        <v/>
      </c>
      <c r="K333" s="111">
        <f t="shared" si="158"/>
        <v>2.7921285893265022</v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>
        <f t="shared" si="161"/>
        <v>0.73326922558352858</v>
      </c>
      <c r="G334" s="124">
        <f t="shared" si="161"/>
        <v>0.75963849027891617</v>
      </c>
      <c r="H334" s="124">
        <f t="shared" si="161"/>
        <v>0.7724162561299508</v>
      </c>
      <c r="I334" s="124">
        <f t="shared" si="161"/>
        <v>0.88650626696467594</v>
      </c>
      <c r="J334" s="124">
        <f t="shared" si="161"/>
        <v>0.82900622660596612</v>
      </c>
      <c r="K334" s="124">
        <f t="shared" si="161"/>
        <v>0.75888312288198911</v>
      </c>
      <c r="L334" s="124">
        <f t="shared" si="161"/>
        <v>0.89029816140908224</v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>
        <f t="shared" si="176"/>
        <v>0.60986471306188972</v>
      </c>
      <c r="G339" s="112">
        <f t="shared" si="176"/>
        <v>0.61187934117220477</v>
      </c>
      <c r="H339" s="112">
        <f t="shared" si="176"/>
        <v>0.61400628973311688</v>
      </c>
      <c r="I339" s="112" t="str">
        <f t="shared" si="176"/>
        <v/>
      </c>
      <c r="J339" s="112">
        <f t="shared" si="176"/>
        <v>0.61879091846064871</v>
      </c>
      <c r="K339" s="112">
        <f t="shared" si="176"/>
        <v>0.62165751330973118</v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>
        <f t="shared" si="179"/>
        <v>0.88723741738564432</v>
      </c>
      <c r="G340" s="113">
        <f t="shared" si="179"/>
        <v>0.87492424947713698</v>
      </c>
      <c r="H340" s="113">
        <f t="shared" si="179"/>
        <v>0.88682407785039274</v>
      </c>
      <c r="I340" s="113">
        <f t="shared" si="179"/>
        <v>0.88650626696467594</v>
      </c>
      <c r="J340" s="113">
        <f t="shared" si="179"/>
        <v>0.88933813945064188</v>
      </c>
      <c r="K340" s="113">
        <f t="shared" si="179"/>
        <v>0.88966255391572491</v>
      </c>
      <c r="L340" s="113">
        <f t="shared" si="179"/>
        <v>0.89029816140908224</v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>
        <f t="shared" si="182"/>
        <v>0.60986471306188972</v>
      </c>
      <c r="G341" s="111">
        <f t="shared" si="182"/>
        <v>0.61187934117220477</v>
      </c>
      <c r="H341" s="111">
        <f t="shared" si="182"/>
        <v>0.61400628973311688</v>
      </c>
      <c r="I341" s="111">
        <f t="shared" si="182"/>
        <v>0.61627322898168213</v>
      </c>
      <c r="J341" s="111">
        <f t="shared" si="182"/>
        <v>0.61879091846064871</v>
      </c>
      <c r="K341" s="111">
        <f t="shared" si="182"/>
        <v>0.62165751330973107</v>
      </c>
      <c r="L341" s="111">
        <f t="shared" si="182"/>
        <v>0.62490736657654999</v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>
        <f t="shared" si="188"/>
        <v>0.74961983029881563</v>
      </c>
      <c r="G343" s="124">
        <f t="shared" si="188"/>
        <v>0.74639231849408294</v>
      </c>
      <c r="H343" s="124">
        <f t="shared" si="188"/>
        <v>0.74355801360675</v>
      </c>
      <c r="I343" s="124">
        <f t="shared" si="188"/>
        <v>0.76170317140486232</v>
      </c>
      <c r="J343" s="124">
        <f t="shared" si="188"/>
        <v>0.76355022639999759</v>
      </c>
      <c r="K343" s="124">
        <f t="shared" si="188"/>
        <v>0.76553733441887184</v>
      </c>
      <c r="L343" s="124">
        <f t="shared" si="188"/>
        <v>0.7676746547481812</v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>
        <f t="shared" si="191"/>
        <v>0.59285231169136399</v>
      </c>
      <c r="G344" s="111">
        <f t="shared" si="191"/>
        <v>0.59359924157830879</v>
      </c>
      <c r="H344" s="111">
        <f t="shared" si="191"/>
        <v>0.5943372221212726</v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>
        <f t="shared" si="194"/>
        <v>0.75662960574526872</v>
      </c>
      <c r="G345" s="45">
        <f t="shared" si="194"/>
        <v>0.75827064193150773</v>
      </c>
      <c r="H345" s="45">
        <f t="shared" si="194"/>
        <v>0.75995819661145048</v>
      </c>
      <c r="I345" s="45">
        <f t="shared" si="194"/>
        <v>0.76170317140486232</v>
      </c>
      <c r="J345" s="45">
        <f t="shared" si="194"/>
        <v>0.76355022639999759</v>
      </c>
      <c r="K345" s="45">
        <f t="shared" si="194"/>
        <v>0.76553733441887184</v>
      </c>
      <c r="L345" s="45">
        <f t="shared" si="194"/>
        <v>0.7676746547481812</v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6.5524184799682519E-4</v>
      </c>
      <c r="G347" s="117">
        <f t="shared" si="197"/>
        <v>2.0261685908484065E-4</v>
      </c>
      <c r="H347" s="117">
        <f t="shared" si="197"/>
        <v>2.0315337385328811E-4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6.5524184799682519E-4</v>
      </c>
      <c r="G362" s="122">
        <v>2.0261685908484065E-4</v>
      </c>
      <c r="H362" s="122">
        <v>2.0315337385328811E-4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6.5524184799682519E-4</v>
      </c>
      <c r="G363" s="98">
        <v>2.0261685908484065E-4</v>
      </c>
      <c r="H363" s="98">
        <v>2.0315337385328811E-4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12229.75763113603</v>
      </c>
      <c r="G366" s="117">
        <f t="shared" si="204"/>
        <v>9943.639450951403</v>
      </c>
      <c r="H366" s="117">
        <f t="shared" si="204"/>
        <v>9971.7485793174146</v>
      </c>
      <c r="I366" s="117">
        <f t="shared" si="204"/>
        <v>9034.2309108927875</v>
      </c>
      <c r="J366" s="117">
        <f t="shared" si="204"/>
        <v>8782.4863533823936</v>
      </c>
      <c r="K366" s="117">
        <f t="shared" si="204"/>
        <v>8931.2986932536151</v>
      </c>
      <c r="L366" s="117">
        <f t="shared" si="204"/>
        <v>8330.687920469969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9917.7969153036593</v>
      </c>
      <c r="G367" s="122">
        <f t="shared" si="207"/>
        <v>7609.871174673247</v>
      </c>
      <c r="H367" s="122">
        <f t="shared" si="207"/>
        <v>7534.7412304698228</v>
      </c>
      <c r="I367" s="122">
        <f t="shared" si="207"/>
        <v>7114.1924649205439</v>
      </c>
      <c r="J367" s="122">
        <f t="shared" si="207"/>
        <v>6692.3252117104703</v>
      </c>
      <c r="K367" s="122">
        <f t="shared" si="207"/>
        <v>6352.9692665616085</v>
      </c>
      <c r="L367" s="122">
        <f t="shared" si="207"/>
        <v>6277.5502145824976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9881.3510647219646</v>
      </c>
      <c r="G368" s="98">
        <v>7582.1431521013656</v>
      </c>
      <c r="H368" s="98">
        <v>7507.8336235867109</v>
      </c>
      <c r="I368" s="98">
        <v>7090.2370508751992</v>
      </c>
      <c r="J368" s="98">
        <v>6669.6053939389394</v>
      </c>
      <c r="K368" s="98">
        <v>6330.2340629370246</v>
      </c>
      <c r="L368" s="98">
        <v>6256.2218087089377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36.445850581695453</v>
      </c>
      <c r="G369" s="98">
        <v>27.728022571881084</v>
      </c>
      <c r="H369" s="98">
        <v>26.907606883111644</v>
      </c>
      <c r="I369" s="98">
        <v>23.955414045344661</v>
      </c>
      <c r="J369" s="98">
        <v>22.719817771531169</v>
      </c>
      <c r="K369" s="98">
        <v>22.735203624583953</v>
      </c>
      <c r="L369" s="98">
        <v>21.328405873559415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92.465584428974225</v>
      </c>
      <c r="G370" s="122">
        <f t="shared" si="210"/>
        <v>230.46900926590124</v>
      </c>
      <c r="H370" s="122">
        <f t="shared" si="210"/>
        <v>287.1210093443803</v>
      </c>
      <c r="I370" s="122">
        <f t="shared" si="210"/>
        <v>0</v>
      </c>
      <c r="J370" s="122">
        <f t="shared" si="210"/>
        <v>0</v>
      </c>
      <c r="K370" s="122">
        <f t="shared" si="210"/>
        <v>209.02628250225649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92.465584428974225</v>
      </c>
      <c r="G371" s="98">
        <f>RES_hhdet_in_fech!G110</f>
        <v>230.46900926590124</v>
      </c>
      <c r="H371" s="98">
        <f>RES_hhdet_in_fech!H110</f>
        <v>287.1210093443803</v>
      </c>
      <c r="I371" s="98">
        <f>RES_hhdet_in_fech!I110</f>
        <v>0</v>
      </c>
      <c r="J371" s="98">
        <f>RES_hhdet_in_fech!J110</f>
        <v>0</v>
      </c>
      <c r="K371" s="98">
        <f>RES_hhdet_in_fech!K110</f>
        <v>209.02628250225649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1478.9049334028632</v>
      </c>
      <c r="G372" s="122">
        <v>1375.9251726296252</v>
      </c>
      <c r="H372" s="122">
        <v>1397.2631862316448</v>
      </c>
      <c r="I372" s="122">
        <v>1216.9968937966325</v>
      </c>
      <c r="J372" s="122">
        <v>1388.3066259999214</v>
      </c>
      <c r="K372" s="122">
        <v>1627.0085950904938</v>
      </c>
      <c r="L372" s="122">
        <v>1352.9591994912596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1778.6874805504326</v>
      </c>
      <c r="G377" s="101">
        <v>1708.5915389431718</v>
      </c>
      <c r="H377" s="101">
        <v>1757.8527992266627</v>
      </c>
      <c r="I377" s="101">
        <v>0</v>
      </c>
      <c r="J377" s="101">
        <v>1857.5506498648026</v>
      </c>
      <c r="K377" s="101">
        <v>1984.8438099504722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1221.9484644192328</v>
      </c>
      <c r="G378" s="104">
        <v>1194.470791004054</v>
      </c>
      <c r="H378" s="104">
        <v>1216.9683797341359</v>
      </c>
      <c r="I378" s="104">
        <v>1216.9968937966325</v>
      </c>
      <c r="J378" s="104">
        <v>1294.4578212269448</v>
      </c>
      <c r="K378" s="104">
        <v>1388.4517851838418</v>
      </c>
      <c r="L378" s="104">
        <v>1352.9591994912596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353.18534181046078</v>
      </c>
      <c r="G379" s="98">
        <v>384.93011712823244</v>
      </c>
      <c r="H379" s="98">
        <v>356.82322001592729</v>
      </c>
      <c r="I379" s="98">
        <v>359.94757468402003</v>
      </c>
      <c r="J379" s="98">
        <v>375.77045730704879</v>
      </c>
      <c r="K379" s="98">
        <v>404.91942982273036</v>
      </c>
      <c r="L379" s="98">
        <v>395.69455248440067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868.76312260877182</v>
      </c>
      <c r="G380" s="98">
        <v>809.54067387582177</v>
      </c>
      <c r="H380" s="98">
        <v>860.14515971820856</v>
      </c>
      <c r="I380" s="98">
        <v>857.04931911261269</v>
      </c>
      <c r="J380" s="98">
        <v>918.68736391989626</v>
      </c>
      <c r="K380" s="98">
        <v>983.5323553611114</v>
      </c>
      <c r="L380" s="98">
        <v>957.26464700685904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740.59019800053443</v>
      </c>
      <c r="G381" s="122">
        <v>727.37409438262966</v>
      </c>
      <c r="H381" s="122">
        <v>752.62315327156648</v>
      </c>
      <c r="I381" s="122">
        <v>703.04155217561129</v>
      </c>
      <c r="J381" s="122">
        <v>701.85451567200255</v>
      </c>
      <c r="K381" s="122">
        <v>742.29454909925664</v>
      </c>
      <c r="L381" s="122">
        <v>700.17850639621247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961.49828020899361</v>
      </c>
      <c r="G382" s="98">
        <v>891.95659044215802</v>
      </c>
      <c r="H382" s="98">
        <v>894.31842689420705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733.05924065251884</v>
      </c>
      <c r="G383" s="33">
        <v>717.08768837890932</v>
      </c>
      <c r="H383" s="33">
        <v>739.74176476041737</v>
      </c>
      <c r="I383" s="33">
        <v>703.04155217561129</v>
      </c>
      <c r="J383" s="33">
        <v>701.85451567200255</v>
      </c>
      <c r="K383" s="33">
        <v>742.29454909925664</v>
      </c>
      <c r="L383" s="33">
        <v>700.17850639621247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9495.5092662491752</v>
      </c>
      <c r="G385" s="117">
        <f t="shared" si="211"/>
        <v>8052.4960793738965</v>
      </c>
      <c r="H385" s="117">
        <f t="shared" si="211"/>
        <v>8240.5912297694776</v>
      </c>
      <c r="I385" s="117">
        <f t="shared" si="211"/>
        <v>7183.0256552727751</v>
      </c>
      <c r="J385" s="117">
        <f t="shared" si="211"/>
        <v>6954.9502659929667</v>
      </c>
      <c r="K385" s="117">
        <f t="shared" si="211"/>
        <v>7416.0082188581091</v>
      </c>
      <c r="L385" s="117">
        <f t="shared" si="211"/>
        <v>6739.3710521979156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7632.0145962703136</v>
      </c>
      <c r="G386" s="122">
        <f t="shared" si="214"/>
        <v>5889.6585107406709</v>
      </c>
      <c r="H386" s="122">
        <f t="shared" si="214"/>
        <v>5864.7718084833605</v>
      </c>
      <c r="I386" s="122">
        <f t="shared" si="214"/>
        <v>5568.6413021239559</v>
      </c>
      <c r="J386" s="122">
        <f t="shared" si="214"/>
        <v>5268.134254259493</v>
      </c>
      <c r="K386" s="122">
        <f t="shared" si="214"/>
        <v>5029.4164054937055</v>
      </c>
      <c r="L386" s="122">
        <f t="shared" si="214"/>
        <v>4997.3246712695345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7595.568745688618</v>
      </c>
      <c r="G387" s="98">
        <v>5861.9304881687895</v>
      </c>
      <c r="H387" s="98">
        <v>5837.8642016002486</v>
      </c>
      <c r="I387" s="98">
        <v>5544.6858880786112</v>
      </c>
      <c r="J387" s="98">
        <v>5245.4144364879621</v>
      </c>
      <c r="K387" s="98">
        <v>5006.6812018691217</v>
      </c>
      <c r="L387" s="98">
        <v>4975.9962653959747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36.445850581695453</v>
      </c>
      <c r="G388" s="98">
        <v>27.728022571881084</v>
      </c>
      <c r="H388" s="98">
        <v>26.907606883111644</v>
      </c>
      <c r="I388" s="98">
        <v>23.955414045344661</v>
      </c>
      <c r="J388" s="98">
        <v>22.719817771531169</v>
      </c>
      <c r="K388" s="98">
        <v>22.735203624583953</v>
      </c>
      <c r="L388" s="98">
        <v>21.328405873559415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223.89809620475745</v>
      </c>
      <c r="G389" s="122">
        <f t="shared" si="217"/>
        <v>574.72541104131471</v>
      </c>
      <c r="H389" s="122">
        <f t="shared" si="217"/>
        <v>736.9316453078095</v>
      </c>
      <c r="I389" s="122">
        <f t="shared" si="217"/>
        <v>0</v>
      </c>
      <c r="J389" s="122">
        <f t="shared" si="217"/>
        <v>0</v>
      </c>
      <c r="K389" s="122">
        <f t="shared" si="217"/>
        <v>583.6282592951884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223.89809620475745</v>
      </c>
      <c r="G390" s="98">
        <f>RES_hhdet_in_tesh!G110</f>
        <v>574.72541104131471</v>
      </c>
      <c r="H390" s="98">
        <f>RES_hhdet_in_tesh!H110</f>
        <v>736.9316453078095</v>
      </c>
      <c r="I390" s="98">
        <f>RES_hhdet_in_tesh!I110</f>
        <v>0</v>
      </c>
      <c r="J390" s="98">
        <f>RES_hhdet_in_tesh!J110</f>
        <v>0</v>
      </c>
      <c r="K390" s="98">
        <f>RES_hhdet_in_tesh!K110</f>
        <v>583.6282592951884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1084.4354752279776</v>
      </c>
      <c r="G391" s="122">
        <v>1045.2057208731255</v>
      </c>
      <c r="H391" s="122">
        <v>1079.2687991372534</v>
      </c>
      <c r="I391" s="122">
        <v>1078.8753732272589</v>
      </c>
      <c r="J391" s="122">
        <v>1150.9148373922551</v>
      </c>
      <c r="K391" s="122">
        <v>1234.7093635981118</v>
      </c>
      <c r="L391" s="122">
        <v>1204.5370877685721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1084.7587299526651</v>
      </c>
      <c r="G396" s="101">
        <v>1045.4518651809515</v>
      </c>
      <c r="H396" s="101">
        <v>1079.3326751501365</v>
      </c>
      <c r="I396" s="101">
        <v>0</v>
      </c>
      <c r="J396" s="101">
        <v>1149.4354727170162</v>
      </c>
      <c r="K396" s="101">
        <v>1233.8930672020231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1084.1583997496741</v>
      </c>
      <c r="G397" s="104">
        <v>1045.0714603415843</v>
      </c>
      <c r="H397" s="104">
        <v>1079.2368611308116</v>
      </c>
      <c r="I397" s="104">
        <v>1078.8753732272589</v>
      </c>
      <c r="J397" s="104">
        <v>1151.2107103273026</v>
      </c>
      <c r="K397" s="104">
        <v>1235.2535611955043</v>
      </c>
      <c r="L397" s="104">
        <v>1204.5370877685721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215.3952771409021</v>
      </c>
      <c r="G398" s="98">
        <v>235.5307864657625</v>
      </c>
      <c r="H398" s="98">
        <v>219.09170141260319</v>
      </c>
      <c r="I398" s="98">
        <v>221.82605411464624</v>
      </c>
      <c r="J398" s="98">
        <v>232.52334640740668</v>
      </c>
      <c r="K398" s="98">
        <v>251.72120583439278</v>
      </c>
      <c r="L398" s="98">
        <v>247.27244076171328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868.76312260877182</v>
      </c>
      <c r="G399" s="98">
        <v>809.54067387582177</v>
      </c>
      <c r="H399" s="98">
        <v>860.14515971820856</v>
      </c>
      <c r="I399" s="98">
        <v>857.04931911261269</v>
      </c>
      <c r="J399" s="98">
        <v>918.68736391989626</v>
      </c>
      <c r="K399" s="98">
        <v>983.5323553611114</v>
      </c>
      <c r="L399" s="98">
        <v>957.26464700685904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555.16109854612705</v>
      </c>
      <c r="G400" s="122">
        <v>542.9064367187849</v>
      </c>
      <c r="H400" s="122">
        <v>559.61897684105463</v>
      </c>
      <c r="I400" s="122">
        <v>535.50897992156001</v>
      </c>
      <c r="J400" s="122">
        <v>535.90117434121817</v>
      </c>
      <c r="K400" s="122">
        <v>568.25419047110324</v>
      </c>
      <c r="L400" s="122">
        <v>537.50929315980966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570.0264781091729</v>
      </c>
      <c r="G401" s="98">
        <v>529.46475560723911</v>
      </c>
      <c r="H401" s="98">
        <v>531.5267295321695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554.65432424284143</v>
      </c>
      <c r="G402" s="33">
        <v>543.74654178825654</v>
      </c>
      <c r="H402" s="33">
        <v>562.17281750549864</v>
      </c>
      <c r="I402" s="33">
        <v>535.50897992156001</v>
      </c>
      <c r="J402" s="33">
        <v>535.90117434121817</v>
      </c>
      <c r="K402" s="33">
        <v>568.25419047110324</v>
      </c>
      <c r="L402" s="33">
        <v>537.50929315980966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7.2004598680969805</v>
      </c>
      <c r="G404" s="117">
        <f t="shared" si="218"/>
        <v>11.918638769696509</v>
      </c>
      <c r="H404" s="117">
        <f t="shared" si="218"/>
        <v>16.929447821107342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7.2004598680969805</v>
      </c>
      <c r="G419" s="122">
        <v>11.918638769696509</v>
      </c>
      <c r="H419" s="122">
        <v>16.929447821107342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218.41394933227505</v>
      </c>
      <c r="G420" s="98">
        <v>202.61685908484066</v>
      </c>
      <c r="H420" s="98">
        <v>203.15337385328812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129.06586665286119</v>
      </c>
      <c r="G423" s="118">
        <f t="shared" si="225"/>
        <v>103.24528485512928</v>
      </c>
      <c r="H423" s="118">
        <f t="shared" si="225"/>
        <v>99.986842753319081</v>
      </c>
      <c r="I423" s="118">
        <f t="shared" si="225"/>
        <v>89.143125543784137</v>
      </c>
      <c r="J423" s="118">
        <f t="shared" si="225"/>
        <v>84.936597210906413</v>
      </c>
      <c r="K423" s="118">
        <f t="shared" si="225"/>
        <v>85.996648616264537</v>
      </c>
      <c r="L423" s="118">
        <f t="shared" si="225"/>
        <v>79.112899544270221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104.66675569283834</v>
      </c>
      <c r="G424" s="123">
        <f t="shared" si="228"/>
        <v>79.013657023214265</v>
      </c>
      <c r="H424" s="123">
        <f t="shared" si="228"/>
        <v>75.550940800946876</v>
      </c>
      <c r="I424" s="123">
        <f t="shared" si="228"/>
        <v>70.197602684519339</v>
      </c>
      <c r="J424" s="123">
        <f t="shared" si="228"/>
        <v>64.722369957629326</v>
      </c>
      <c r="K424" s="123">
        <f t="shared" si="228"/>
        <v>61.170730534307154</v>
      </c>
      <c r="L424" s="123">
        <f t="shared" si="228"/>
        <v>59.615148743005584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104.28212703272071</v>
      </c>
      <c r="G425" s="99">
        <v>78.725755636300093</v>
      </c>
      <c r="H425" s="99">
        <v>75.28113790360247</v>
      </c>
      <c r="I425" s="99">
        <v>69.961228332041514</v>
      </c>
      <c r="J425" s="99">
        <v>64.502643568868976</v>
      </c>
      <c r="K425" s="99">
        <v>60.951820453648963</v>
      </c>
      <c r="L425" s="99">
        <v>59.412602200940526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0.38462866011762975</v>
      </c>
      <c r="G426" s="99">
        <v>0.28790138691416522</v>
      </c>
      <c r="H426" s="99">
        <v>0.26980289734440677</v>
      </c>
      <c r="I426" s="99">
        <v>0.23637435247783112</v>
      </c>
      <c r="J426" s="99">
        <v>0.21972638876034631</v>
      </c>
      <c r="K426" s="99">
        <v>0.21891008065819384</v>
      </c>
      <c r="L426" s="99">
        <v>0.20254654206505654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0.97582888801536249</v>
      </c>
      <c r="G427" s="123">
        <f t="shared" si="231"/>
        <v>2.3929707658156016</v>
      </c>
      <c r="H427" s="123">
        <f t="shared" si="231"/>
        <v>2.8789658086682279</v>
      </c>
      <c r="I427" s="123">
        <f t="shared" si="231"/>
        <v>0</v>
      </c>
      <c r="J427" s="123">
        <f t="shared" si="231"/>
        <v>0</v>
      </c>
      <c r="K427" s="123">
        <f t="shared" si="231"/>
        <v>2.0126479233628918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0.97582888801536249</v>
      </c>
      <c r="G428" s="99">
        <f>RES_hhdet_in_fecs!G110</f>
        <v>2.3929707658156016</v>
      </c>
      <c r="H428" s="99">
        <f>RES_hhdet_in_fecs!H110</f>
        <v>2.8789658086682279</v>
      </c>
      <c r="I428" s="99">
        <f>RES_hhdet_in_fecs!I110</f>
        <v>0</v>
      </c>
      <c r="J428" s="99">
        <f>RES_hhdet_in_fecs!J110</f>
        <v>0</v>
      </c>
      <c r="K428" s="99">
        <f>RES_hhdet_in_fecs!K110</f>
        <v>2.0126479233628918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15.607516737770535</v>
      </c>
      <c r="G429" s="123">
        <v>14.286296992988476</v>
      </c>
      <c r="H429" s="123">
        <v>14.010374747766491</v>
      </c>
      <c r="I429" s="123">
        <v>12.00842749760838</v>
      </c>
      <c r="J429" s="123">
        <v>13.426498596536288</v>
      </c>
      <c r="K429" s="123">
        <v>15.665950860352254</v>
      </c>
      <c r="L429" s="123">
        <v>12.848461766745656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18.77125026561226</v>
      </c>
      <c r="G434" s="102">
        <v>17.740387813676538</v>
      </c>
      <c r="H434" s="102">
        <v>17.626011127507727</v>
      </c>
      <c r="I434" s="102">
        <v>0</v>
      </c>
      <c r="J434" s="102">
        <v>17.964620154025148</v>
      </c>
      <c r="K434" s="102">
        <v>19.111432899608609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12.895745142477631</v>
      </c>
      <c r="G435" s="105">
        <v>12.402247454431349</v>
      </c>
      <c r="H435" s="105">
        <v>12.202556557895871</v>
      </c>
      <c r="I435" s="105">
        <v>12.00842749760838</v>
      </c>
      <c r="J435" s="105">
        <v>12.518874285038512</v>
      </c>
      <c r="K435" s="105">
        <v>13.368962834181353</v>
      </c>
      <c r="L435" s="105">
        <v>12.848461766745656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3.7273160764691124</v>
      </c>
      <c r="G436" s="99">
        <v>3.9967478495431696</v>
      </c>
      <c r="H436" s="99">
        <v>3.5778707121101228</v>
      </c>
      <c r="I436" s="99">
        <v>3.5516971124293861</v>
      </c>
      <c r="J436" s="99">
        <v>3.6341262248309509</v>
      </c>
      <c r="K436" s="99">
        <v>3.8988410443227717</v>
      </c>
      <c r="L436" s="99">
        <v>3.7577380979537796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9.1684290660085175</v>
      </c>
      <c r="G437" s="99">
        <v>8.4054996048881812</v>
      </c>
      <c r="H437" s="99">
        <v>8.6246858457857485</v>
      </c>
      <c r="I437" s="99">
        <v>8.4567303851789948</v>
      </c>
      <c r="J437" s="99">
        <v>8.8847480602075635</v>
      </c>
      <c r="K437" s="99">
        <v>9.4701217898585792</v>
      </c>
      <c r="L437" s="99">
        <v>9.0907236687918775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7.8157653342369713</v>
      </c>
      <c r="G438" s="123">
        <v>7.5523600731109539</v>
      </c>
      <c r="H438" s="123">
        <v>7.5465613959374878</v>
      </c>
      <c r="I438" s="123">
        <v>6.937095361656417</v>
      </c>
      <c r="J438" s="123">
        <v>6.7877286567407999</v>
      </c>
      <c r="K438" s="123">
        <v>7.1473192982422438</v>
      </c>
      <c r="L438" s="123">
        <v>6.6492890345189837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10.147102875078149</v>
      </c>
      <c r="G439" s="99">
        <v>9.2612280154425086</v>
      </c>
      <c r="H439" s="99">
        <v>8.9673416061386249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7.7362879180719322</v>
      </c>
      <c r="G440" s="110">
        <v>7.4455558267152329</v>
      </c>
      <c r="H440" s="110">
        <v>7.4173995586464763</v>
      </c>
      <c r="I440" s="110">
        <v>6.937095361656417</v>
      </c>
      <c r="J440" s="110">
        <v>6.7877286567407999</v>
      </c>
      <c r="K440" s="110">
        <v>7.1473192982422438</v>
      </c>
      <c r="L440" s="110">
        <v>6.6492890345189837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100.21017339203655</v>
      </c>
      <c r="G442" s="118">
        <f t="shared" si="232"/>
        <v>83.609452616488767</v>
      </c>
      <c r="H442" s="118">
        <f t="shared" si="232"/>
        <v>82.628507220319648</v>
      </c>
      <c r="I442" s="118">
        <f t="shared" si="232"/>
        <v>70.876797824611444</v>
      </c>
      <c r="J442" s="118">
        <f t="shared" si="232"/>
        <v>67.262251894877522</v>
      </c>
      <c r="K442" s="118">
        <f t="shared" si="232"/>
        <v>71.406396184488344</v>
      </c>
      <c r="L442" s="118">
        <f t="shared" si="232"/>
        <v>64.000859248850361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80.543916558664804</v>
      </c>
      <c r="G443" s="123">
        <f t="shared" si="235"/>
        <v>61.152606511962411</v>
      </c>
      <c r="H443" s="123">
        <f t="shared" si="235"/>
        <v>58.806137352398508</v>
      </c>
      <c r="I443" s="123">
        <f t="shared" si="235"/>
        <v>54.947244054279018</v>
      </c>
      <c r="J443" s="123">
        <f t="shared" si="235"/>
        <v>50.948829204236496</v>
      </c>
      <c r="K443" s="123">
        <f t="shared" si="235"/>
        <v>48.426658901781359</v>
      </c>
      <c r="L443" s="123">
        <f t="shared" si="235"/>
        <v>47.45740669708659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80.159287898547177</v>
      </c>
      <c r="G444" s="99">
        <v>60.864705125048246</v>
      </c>
      <c r="H444" s="99">
        <v>58.536334455054103</v>
      </c>
      <c r="I444" s="99">
        <v>54.710869701801187</v>
      </c>
      <c r="J444" s="99">
        <v>50.729102815476146</v>
      </c>
      <c r="K444" s="99">
        <v>48.207748821123168</v>
      </c>
      <c r="L444" s="99">
        <v>47.254860155021532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0.38462866011762975</v>
      </c>
      <c r="G445" s="99">
        <v>0.28790138691416522</v>
      </c>
      <c r="H445" s="99">
        <v>0.26980289734440677</v>
      </c>
      <c r="I445" s="99">
        <v>0.23637435247783112</v>
      </c>
      <c r="J445" s="99">
        <v>0.21972638876034631</v>
      </c>
      <c r="K445" s="99">
        <v>0.21891008065819384</v>
      </c>
      <c r="L445" s="99">
        <v>0.20254654206505654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2.3628924382787129</v>
      </c>
      <c r="G446" s="123">
        <f t="shared" si="238"/>
        <v>5.9674014800249422</v>
      </c>
      <c r="H446" s="123">
        <f t="shared" si="238"/>
        <v>7.3892224571490797</v>
      </c>
      <c r="I446" s="123">
        <f t="shared" si="238"/>
        <v>0</v>
      </c>
      <c r="J446" s="123">
        <f t="shared" si="238"/>
        <v>0</v>
      </c>
      <c r="K446" s="123">
        <f t="shared" si="238"/>
        <v>5.6195718070701455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2.3628924382787129</v>
      </c>
      <c r="G447" s="99">
        <f>RES_hhdet_in_tess!G110</f>
        <v>5.9674014800249422</v>
      </c>
      <c r="H447" s="99">
        <f>RES_hhdet_in_tess!H110</f>
        <v>7.3892224571490797</v>
      </c>
      <c r="I447" s="99">
        <f>RES_hhdet_in_tess!I110</f>
        <v>0</v>
      </c>
      <c r="J447" s="99">
        <f>RES_hhdet_in_tess!J110</f>
        <v>0</v>
      </c>
      <c r="K447" s="99">
        <f>RES_hhdet_in_tess!K110</f>
        <v>5.6195718070701455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11.444511711586962</v>
      </c>
      <c r="G448" s="123">
        <v>10.852421079429984</v>
      </c>
      <c r="H448" s="123">
        <v>10.821841209647397</v>
      </c>
      <c r="I448" s="123">
        <v>10.64554623302077</v>
      </c>
      <c r="J448" s="123">
        <v>11.130650938044848</v>
      </c>
      <c r="K448" s="123">
        <v>11.888625711819904</v>
      </c>
      <c r="L448" s="123">
        <v>11.438961887868546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11.447923157050543</v>
      </c>
      <c r="G453" s="102">
        <v>10.854976807571809</v>
      </c>
      <c r="H453" s="102">
        <v>10.82248169519565</v>
      </c>
      <c r="I453" s="102">
        <v>0</v>
      </c>
      <c r="J453" s="102">
        <v>11.116343804905902</v>
      </c>
      <c r="K453" s="102">
        <v>11.880765852156472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11.441587615475322</v>
      </c>
      <c r="G454" s="105">
        <v>10.851027045898082</v>
      </c>
      <c r="H454" s="105">
        <v>10.821520966873269</v>
      </c>
      <c r="I454" s="105">
        <v>10.64554623302077</v>
      </c>
      <c r="J454" s="105">
        <v>11.133512364672635</v>
      </c>
      <c r="K454" s="105">
        <v>11.893865618262192</v>
      </c>
      <c r="L454" s="105">
        <v>11.438961887868546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2.2731585494668036</v>
      </c>
      <c r="G455" s="99">
        <v>2.4455274410099008</v>
      </c>
      <c r="H455" s="99">
        <v>2.1968351210875214</v>
      </c>
      <c r="I455" s="99">
        <v>2.1888158478417745</v>
      </c>
      <c r="J455" s="99">
        <v>2.248764304465074</v>
      </c>
      <c r="K455" s="99">
        <v>2.4237438284036097</v>
      </c>
      <c r="L455" s="99">
        <v>2.3482382190766704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9.1684290660085175</v>
      </c>
      <c r="G456" s="99">
        <v>8.4054996048881812</v>
      </c>
      <c r="H456" s="99">
        <v>8.6246858457857485</v>
      </c>
      <c r="I456" s="99">
        <v>8.4567303851789948</v>
      </c>
      <c r="J456" s="99">
        <v>8.8847480602075635</v>
      </c>
      <c r="K456" s="99">
        <v>9.4701217898585792</v>
      </c>
      <c r="L456" s="99">
        <v>9.0907236687918775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5.8588526835060861</v>
      </c>
      <c r="G457" s="123">
        <v>5.6370235450714272</v>
      </c>
      <c r="H457" s="123">
        <v>5.6113062011246626</v>
      </c>
      <c r="I457" s="123">
        <v>5.2840075373116528</v>
      </c>
      <c r="J457" s="123">
        <v>5.1827717525961887</v>
      </c>
      <c r="K457" s="123">
        <v>5.4715397638169287</v>
      </c>
      <c r="L457" s="123">
        <v>5.1044906638952288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6.0157333964601678</v>
      </c>
      <c r="G458" s="99">
        <v>5.4974579260504584</v>
      </c>
      <c r="H458" s="99">
        <v>5.3296249000049425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5.8535044773826517</v>
      </c>
      <c r="G459" s="110">
        <v>5.6457463962602379</v>
      </c>
      <c r="H459" s="110">
        <v>5.6369135921355449</v>
      </c>
      <c r="I459" s="110">
        <v>5.2840075373116528</v>
      </c>
      <c r="J459" s="110">
        <v>5.1827717525961887</v>
      </c>
      <c r="K459" s="110">
        <v>5.4715397638169287</v>
      </c>
      <c r="L459" s="110">
        <v>5.1044906638952288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7.5989534805585263E-2</v>
      </c>
      <c r="G461" s="118">
        <f t="shared" si="239"/>
        <v>0.12375179741105416</v>
      </c>
      <c r="H461" s="118">
        <f t="shared" si="239"/>
        <v>0.16975177660420421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7.5989534805585263E-2</v>
      </c>
      <c r="G476" s="123">
        <v>0.12375179741105416</v>
      </c>
      <c r="H476" s="123">
        <v>0.16975177660420421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2.3050158891027528</v>
      </c>
      <c r="G477" s="99">
        <v>2.1037805559879206</v>
      </c>
      <c r="H477" s="99">
        <v>2.0370213192504507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50118</v>
      </c>
      <c r="C5" s="120">
        <v>50697</v>
      </c>
      <c r="D5" s="120">
        <v>54511</v>
      </c>
      <c r="E5" s="120">
        <v>62372</v>
      </c>
      <c r="F5" s="120">
        <v>67751</v>
      </c>
      <c r="G5" s="120">
        <v>71871</v>
      </c>
      <c r="H5" s="120">
        <v>73365</v>
      </c>
      <c r="I5" s="120">
        <v>75765</v>
      </c>
      <c r="J5" s="120">
        <v>76177</v>
      </c>
      <c r="K5" s="120">
        <v>77603</v>
      </c>
      <c r="L5" s="120">
        <v>78767</v>
      </c>
      <c r="M5" s="120">
        <v>78081</v>
      </c>
      <c r="N5" s="120">
        <v>78236</v>
      </c>
      <c r="O5" s="120">
        <v>78865</v>
      </c>
      <c r="P5" s="120">
        <v>78451</v>
      </c>
      <c r="Q5" s="120">
        <v>78067</v>
      </c>
      <c r="R5" s="120">
        <v>77104</v>
      </c>
      <c r="S5" s="120">
        <v>73920</v>
      </c>
      <c r="T5" s="120">
        <v>73252</v>
      </c>
      <c r="U5" s="120">
        <v>70333</v>
      </c>
      <c r="V5" s="120">
        <v>66209</v>
      </c>
      <c r="W5" s="120">
        <v>61887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50118</v>
      </c>
      <c r="C7" s="52">
        <v>50697</v>
      </c>
      <c r="D7" s="52">
        <v>54511</v>
      </c>
      <c r="E7" s="52">
        <v>62372</v>
      </c>
      <c r="F7" s="52">
        <v>67751</v>
      </c>
      <c r="G7" s="52">
        <v>71871</v>
      </c>
      <c r="H7" s="52">
        <v>73365</v>
      </c>
      <c r="I7" s="52">
        <v>75765</v>
      </c>
      <c r="J7" s="52">
        <v>76177</v>
      </c>
      <c r="K7" s="52">
        <v>77603</v>
      </c>
      <c r="L7" s="52">
        <v>78767</v>
      </c>
      <c r="M7" s="52">
        <v>78081</v>
      </c>
      <c r="N7" s="52">
        <v>78236</v>
      </c>
      <c r="O7" s="52">
        <v>78865</v>
      </c>
      <c r="P7" s="52">
        <v>78451</v>
      </c>
      <c r="Q7" s="52">
        <v>78067</v>
      </c>
      <c r="R7" s="52">
        <v>77104</v>
      </c>
      <c r="S7" s="52">
        <v>73920</v>
      </c>
      <c r="T7" s="52">
        <v>73252</v>
      </c>
      <c r="U7" s="52">
        <v>70333</v>
      </c>
      <c r="V7" s="52">
        <v>66209</v>
      </c>
      <c r="W7" s="52">
        <v>61887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7584</v>
      </c>
      <c r="C9" s="52">
        <v>8107</v>
      </c>
      <c r="D9" s="52">
        <v>8577</v>
      </c>
      <c r="E9" s="52">
        <v>9890</v>
      </c>
      <c r="F9" s="52">
        <v>13570</v>
      </c>
      <c r="G9" s="52">
        <v>16266</v>
      </c>
      <c r="H9" s="52">
        <v>18938</v>
      </c>
      <c r="I9" s="52">
        <v>19240</v>
      </c>
      <c r="J9" s="52">
        <v>19664</v>
      </c>
      <c r="K9" s="52">
        <v>19887</v>
      </c>
      <c r="L9" s="52">
        <v>19813</v>
      </c>
      <c r="M9" s="52">
        <v>19188</v>
      </c>
      <c r="N9" s="52">
        <v>18278</v>
      </c>
      <c r="O9" s="52">
        <v>17943</v>
      </c>
      <c r="P9" s="52">
        <v>18025</v>
      </c>
      <c r="Q9" s="52">
        <v>18903</v>
      </c>
      <c r="R9" s="52">
        <v>20623</v>
      </c>
      <c r="S9" s="52">
        <v>22042</v>
      </c>
      <c r="T9" s="52">
        <v>22399</v>
      </c>
      <c r="U9" s="52">
        <v>22977</v>
      </c>
      <c r="V9" s="52">
        <v>22908</v>
      </c>
      <c r="W9" s="52">
        <v>22172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13337</v>
      </c>
      <c r="C11" s="52">
        <v>12811</v>
      </c>
      <c r="D11" s="52">
        <v>13843</v>
      </c>
      <c r="E11" s="52">
        <v>15717</v>
      </c>
      <c r="F11" s="52">
        <v>16915</v>
      </c>
      <c r="G11" s="52">
        <v>17895</v>
      </c>
      <c r="H11" s="52">
        <v>18237</v>
      </c>
      <c r="I11" s="52">
        <v>17649</v>
      </c>
      <c r="J11" s="52">
        <v>18204</v>
      </c>
      <c r="K11" s="52">
        <v>19172</v>
      </c>
      <c r="L11" s="52">
        <v>19658</v>
      </c>
      <c r="M11" s="52">
        <v>20072</v>
      </c>
      <c r="N11" s="52">
        <v>21771</v>
      </c>
      <c r="O11" s="52">
        <v>25401</v>
      </c>
      <c r="P11" s="52">
        <v>28221</v>
      </c>
      <c r="Q11" s="52">
        <v>29294</v>
      </c>
      <c r="R11" s="52">
        <v>29597</v>
      </c>
      <c r="S11" s="52">
        <v>30747</v>
      </c>
      <c r="T11" s="52">
        <v>32031</v>
      </c>
      <c r="U11" s="52">
        <v>32750</v>
      </c>
      <c r="V11" s="52">
        <v>33248</v>
      </c>
      <c r="W11" s="52">
        <v>33040</v>
      </c>
      <c r="DA11" s="63" t="s">
        <v>1113</v>
      </c>
    </row>
    <row r="12" spans="1:105" ht="12" customHeight="1" x14ac:dyDescent="0.25">
      <c r="A12" s="97" t="s">
        <v>127</v>
      </c>
      <c r="B12" s="52">
        <v>181</v>
      </c>
      <c r="C12" s="52">
        <v>178</v>
      </c>
      <c r="D12" s="52">
        <v>164</v>
      </c>
      <c r="E12" s="52">
        <v>236</v>
      </c>
      <c r="F12" s="52">
        <v>221</v>
      </c>
      <c r="G12" s="52">
        <v>216</v>
      </c>
      <c r="H12" s="52">
        <v>255</v>
      </c>
      <c r="I12" s="52">
        <v>239</v>
      </c>
      <c r="J12" s="52">
        <v>277</v>
      </c>
      <c r="K12" s="52">
        <v>340</v>
      </c>
      <c r="L12" s="52">
        <v>356</v>
      </c>
      <c r="M12" s="52">
        <v>325</v>
      </c>
      <c r="N12" s="52">
        <v>337</v>
      </c>
      <c r="O12" s="52">
        <v>443</v>
      </c>
      <c r="P12" s="52">
        <v>507</v>
      </c>
      <c r="Q12" s="52">
        <v>516</v>
      </c>
      <c r="R12" s="52">
        <v>490</v>
      </c>
      <c r="S12" s="52">
        <v>546</v>
      </c>
      <c r="T12" s="52">
        <v>649</v>
      </c>
      <c r="U12" s="52">
        <v>678</v>
      </c>
      <c r="V12" s="52">
        <v>737</v>
      </c>
      <c r="W12" s="52">
        <v>678</v>
      </c>
      <c r="DA12" s="63" t="s">
        <v>1114</v>
      </c>
    </row>
    <row r="13" spans="1:105" ht="12" customHeight="1" x14ac:dyDescent="0.25">
      <c r="A13" s="97" t="s">
        <v>122</v>
      </c>
      <c r="B13" s="52">
        <v>13016</v>
      </c>
      <c r="C13" s="52">
        <v>13122</v>
      </c>
      <c r="D13" s="52">
        <v>14753</v>
      </c>
      <c r="E13" s="52">
        <v>16418</v>
      </c>
      <c r="F13" s="52">
        <v>19029</v>
      </c>
      <c r="G13" s="52">
        <v>20293</v>
      </c>
      <c r="H13" s="52">
        <v>20489</v>
      </c>
      <c r="I13" s="52">
        <v>18653</v>
      </c>
      <c r="J13" s="52">
        <v>16792</v>
      </c>
      <c r="K13" s="52">
        <v>16647</v>
      </c>
      <c r="L13" s="52">
        <v>16038</v>
      </c>
      <c r="M13" s="52">
        <v>15963</v>
      </c>
      <c r="N13" s="52">
        <v>15525</v>
      </c>
      <c r="O13" s="52">
        <v>15134</v>
      </c>
      <c r="P13" s="52">
        <v>14648</v>
      </c>
      <c r="Q13" s="52">
        <v>13700</v>
      </c>
      <c r="R13" s="52">
        <v>12804</v>
      </c>
      <c r="S13" s="52">
        <v>10908</v>
      </c>
      <c r="T13" s="52">
        <v>8933</v>
      </c>
      <c r="U13" s="52">
        <v>7591</v>
      </c>
      <c r="V13" s="52">
        <v>6196</v>
      </c>
      <c r="W13" s="52">
        <v>5518</v>
      </c>
      <c r="DA13" s="63" t="s">
        <v>1115</v>
      </c>
    </row>
    <row r="14" spans="1:105" ht="12" customHeight="1" x14ac:dyDescent="0.25">
      <c r="A14" s="97" t="s">
        <v>121</v>
      </c>
      <c r="B14" s="52">
        <v>23584</v>
      </c>
      <c r="C14" s="52">
        <v>24586</v>
      </c>
      <c r="D14" s="52">
        <v>25751</v>
      </c>
      <c r="E14" s="52">
        <v>30001</v>
      </c>
      <c r="F14" s="52">
        <v>31586</v>
      </c>
      <c r="G14" s="52">
        <v>33467</v>
      </c>
      <c r="H14" s="52">
        <v>34384</v>
      </c>
      <c r="I14" s="52">
        <v>39224</v>
      </c>
      <c r="J14" s="52">
        <v>40904</v>
      </c>
      <c r="K14" s="52">
        <v>41444</v>
      </c>
      <c r="L14" s="52">
        <v>42715</v>
      </c>
      <c r="M14" s="52">
        <v>41721</v>
      </c>
      <c r="N14" s="52">
        <v>40603</v>
      </c>
      <c r="O14" s="52">
        <v>37887</v>
      </c>
      <c r="P14" s="52">
        <v>35075</v>
      </c>
      <c r="Q14" s="52">
        <v>34557</v>
      </c>
      <c r="R14" s="52">
        <v>34213</v>
      </c>
      <c r="S14" s="52">
        <v>31719</v>
      </c>
      <c r="T14" s="52">
        <v>31639</v>
      </c>
      <c r="U14" s="52">
        <v>29314</v>
      </c>
      <c r="V14" s="52">
        <v>26028</v>
      </c>
      <c r="W14" s="52">
        <v>22651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2171</v>
      </c>
      <c r="C16" s="52">
        <v>2102</v>
      </c>
      <c r="D16" s="52">
        <v>2034</v>
      </c>
      <c r="E16" s="52">
        <v>2168</v>
      </c>
      <c r="F16" s="52">
        <v>2262</v>
      </c>
      <c r="G16" s="52">
        <v>2421</v>
      </c>
      <c r="H16" s="52">
        <v>2565</v>
      </c>
      <c r="I16" s="52">
        <v>2804</v>
      </c>
      <c r="J16" s="52">
        <v>2959</v>
      </c>
      <c r="K16" s="52">
        <v>3109</v>
      </c>
      <c r="L16" s="52">
        <v>3256</v>
      </c>
      <c r="M16" s="52">
        <v>3412</v>
      </c>
      <c r="N16" s="52">
        <v>3787</v>
      </c>
      <c r="O16" s="52">
        <v>5097</v>
      </c>
      <c r="P16" s="52">
        <v>6027</v>
      </c>
      <c r="Q16" s="52">
        <v>6974</v>
      </c>
      <c r="R16" s="52">
        <v>7632</v>
      </c>
      <c r="S16" s="52">
        <v>8687</v>
      </c>
      <c r="T16" s="52">
        <v>11410</v>
      </c>
      <c r="U16" s="52">
        <v>13182</v>
      </c>
      <c r="V16" s="52">
        <v>14216</v>
      </c>
      <c r="W16" s="52">
        <v>14120</v>
      </c>
      <c r="DA16" s="63" t="s">
        <v>1117</v>
      </c>
    </row>
    <row r="17" spans="1:105" ht="12" customHeight="1" x14ac:dyDescent="0.25">
      <c r="A17" s="109" t="s">
        <v>120</v>
      </c>
      <c r="B17" s="36">
        <v>47947</v>
      </c>
      <c r="C17" s="36">
        <v>48595</v>
      </c>
      <c r="D17" s="36">
        <v>52477</v>
      </c>
      <c r="E17" s="36">
        <v>60204</v>
      </c>
      <c r="F17" s="36">
        <v>65489</v>
      </c>
      <c r="G17" s="36">
        <v>69450</v>
      </c>
      <c r="H17" s="36">
        <v>70800</v>
      </c>
      <c r="I17" s="36">
        <v>72961</v>
      </c>
      <c r="J17" s="36">
        <v>73218</v>
      </c>
      <c r="K17" s="36">
        <v>74494</v>
      </c>
      <c r="L17" s="36">
        <v>75511</v>
      </c>
      <c r="M17" s="36">
        <v>74669</v>
      </c>
      <c r="N17" s="36">
        <v>74449</v>
      </c>
      <c r="O17" s="36">
        <v>73768</v>
      </c>
      <c r="P17" s="36">
        <v>72424</v>
      </c>
      <c r="Q17" s="36">
        <v>71093</v>
      </c>
      <c r="R17" s="36">
        <v>69472</v>
      </c>
      <c r="S17" s="36">
        <v>65233</v>
      </c>
      <c r="T17" s="36">
        <v>61842</v>
      </c>
      <c r="U17" s="36">
        <v>57151</v>
      </c>
      <c r="V17" s="36">
        <v>51993</v>
      </c>
      <c r="W17" s="36">
        <v>47767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3915</v>
      </c>
      <c r="D21" s="52">
        <v>3917</v>
      </c>
      <c r="E21" s="52">
        <v>3925</v>
      </c>
      <c r="F21" s="52">
        <v>3953</v>
      </c>
      <c r="G21" s="52">
        <v>4013</v>
      </c>
      <c r="H21" s="52">
        <v>4125</v>
      </c>
      <c r="I21" s="52">
        <v>4296</v>
      </c>
      <c r="J21" s="52">
        <v>4537</v>
      </c>
      <c r="K21" s="52">
        <v>4850</v>
      </c>
      <c r="L21" s="52">
        <v>5257</v>
      </c>
      <c r="M21" s="52">
        <v>5761</v>
      </c>
      <c r="N21" s="52">
        <v>6360</v>
      </c>
      <c r="O21" s="52">
        <v>6299</v>
      </c>
      <c r="P21" s="52">
        <v>3995</v>
      </c>
      <c r="Q21" s="52">
        <v>4973</v>
      </c>
      <c r="R21" s="52">
        <v>6079</v>
      </c>
      <c r="S21" s="52">
        <v>7324</v>
      </c>
      <c r="T21" s="52">
        <v>7840</v>
      </c>
      <c r="U21" s="52">
        <v>7731</v>
      </c>
      <c r="V21" s="52">
        <v>6810</v>
      </c>
      <c r="W21" s="52">
        <v>6209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1185</v>
      </c>
      <c r="D23" s="52">
        <v>1188</v>
      </c>
      <c r="E23" s="52">
        <v>1211</v>
      </c>
      <c r="F23" s="52">
        <v>1275</v>
      </c>
      <c r="G23" s="52">
        <v>1416</v>
      </c>
      <c r="H23" s="52">
        <v>1675</v>
      </c>
      <c r="I23" s="52">
        <v>2052</v>
      </c>
      <c r="J23" s="52">
        <v>1538</v>
      </c>
      <c r="K23" s="52">
        <v>2145</v>
      </c>
      <c r="L23" s="52">
        <v>2772</v>
      </c>
      <c r="M23" s="52">
        <v>3618</v>
      </c>
      <c r="N23" s="52">
        <v>3966</v>
      </c>
      <c r="O23" s="52">
        <v>4105</v>
      </c>
      <c r="P23" s="52">
        <v>2992</v>
      </c>
      <c r="Q23" s="52">
        <v>2179</v>
      </c>
      <c r="R23" s="52">
        <v>2319</v>
      </c>
      <c r="S23" s="52">
        <v>2882</v>
      </c>
      <c r="T23" s="52">
        <v>3425</v>
      </c>
      <c r="U23" s="52">
        <v>3811</v>
      </c>
      <c r="V23" s="52">
        <v>3743</v>
      </c>
      <c r="W23" s="52">
        <v>3639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1042</v>
      </c>
      <c r="D25" s="52">
        <v>1042</v>
      </c>
      <c r="E25" s="52">
        <v>1043</v>
      </c>
      <c r="F25" s="52">
        <v>1048</v>
      </c>
      <c r="G25" s="52">
        <v>1062</v>
      </c>
      <c r="H25" s="52">
        <v>1085</v>
      </c>
      <c r="I25" s="52">
        <v>1126</v>
      </c>
      <c r="J25" s="52">
        <v>2093</v>
      </c>
      <c r="K25" s="52">
        <v>1957</v>
      </c>
      <c r="L25" s="52">
        <v>2318</v>
      </c>
      <c r="M25" s="52">
        <v>2554</v>
      </c>
      <c r="N25" s="52">
        <v>2832</v>
      </c>
      <c r="O25" s="52">
        <v>2728</v>
      </c>
      <c r="P25" s="52">
        <v>897</v>
      </c>
      <c r="Q25" s="52">
        <v>1157</v>
      </c>
      <c r="R25" s="52">
        <v>1657</v>
      </c>
      <c r="S25" s="52">
        <v>2491</v>
      </c>
      <c r="T25" s="52">
        <v>3128</v>
      </c>
      <c r="U25" s="52">
        <v>3697</v>
      </c>
      <c r="V25" s="52">
        <v>3646</v>
      </c>
      <c r="W25" s="52">
        <v>3479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14</v>
      </c>
      <c r="D26" s="52">
        <v>14</v>
      </c>
      <c r="E26" s="52">
        <v>14</v>
      </c>
      <c r="F26" s="52">
        <v>15</v>
      </c>
      <c r="G26" s="52">
        <v>14</v>
      </c>
      <c r="H26" s="52">
        <v>14</v>
      </c>
      <c r="I26" s="52">
        <v>16</v>
      </c>
      <c r="J26" s="52">
        <v>28</v>
      </c>
      <c r="K26" s="52">
        <v>27</v>
      </c>
      <c r="L26" s="52">
        <v>30</v>
      </c>
      <c r="M26" s="52">
        <v>31</v>
      </c>
      <c r="N26" s="52">
        <v>35</v>
      </c>
      <c r="O26" s="52">
        <v>32</v>
      </c>
      <c r="P26" s="52">
        <v>7</v>
      </c>
      <c r="Q26" s="52">
        <v>13</v>
      </c>
      <c r="R26" s="52">
        <v>26</v>
      </c>
      <c r="S26" s="52">
        <v>51</v>
      </c>
      <c r="T26" s="52">
        <v>60</v>
      </c>
      <c r="U26" s="52">
        <v>64</v>
      </c>
      <c r="V26" s="52">
        <v>54</v>
      </c>
      <c r="W26" s="52">
        <v>59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2034</v>
      </c>
      <c r="D27" s="52">
        <v>2037</v>
      </c>
      <c r="E27" s="52">
        <v>2071</v>
      </c>
      <c r="F27" s="52">
        <v>2169</v>
      </c>
      <c r="G27" s="52">
        <v>2386</v>
      </c>
      <c r="H27" s="52">
        <v>2765</v>
      </c>
      <c r="I27" s="52">
        <v>2134</v>
      </c>
      <c r="J27" s="52">
        <v>2393</v>
      </c>
      <c r="K27" s="52">
        <v>3321</v>
      </c>
      <c r="L27" s="52">
        <v>3781</v>
      </c>
      <c r="M27" s="52">
        <v>3608</v>
      </c>
      <c r="N27" s="52">
        <v>3299</v>
      </c>
      <c r="O27" s="52">
        <v>2431</v>
      </c>
      <c r="P27" s="52">
        <v>1705</v>
      </c>
      <c r="Q27" s="52">
        <v>1592</v>
      </c>
      <c r="R27" s="52">
        <v>2301</v>
      </c>
      <c r="S27" s="52">
        <v>2975</v>
      </c>
      <c r="T27" s="52">
        <v>2759</v>
      </c>
      <c r="U27" s="52">
        <v>2434</v>
      </c>
      <c r="V27" s="52">
        <v>1850</v>
      </c>
      <c r="W27" s="52">
        <v>1338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3685</v>
      </c>
      <c r="D28" s="52">
        <v>3694</v>
      </c>
      <c r="E28" s="52">
        <v>3759</v>
      </c>
      <c r="F28" s="52">
        <v>3940</v>
      </c>
      <c r="G28" s="52">
        <v>4326</v>
      </c>
      <c r="H28" s="52">
        <v>4979</v>
      </c>
      <c r="I28" s="52">
        <v>3764</v>
      </c>
      <c r="J28" s="52">
        <v>4127</v>
      </c>
      <c r="K28" s="52">
        <v>5804</v>
      </c>
      <c r="L28" s="52">
        <v>6432</v>
      </c>
      <c r="M28" s="52">
        <v>7038</v>
      </c>
      <c r="N28" s="52">
        <v>6458</v>
      </c>
      <c r="O28" s="52">
        <v>6562</v>
      </c>
      <c r="P28" s="52">
        <v>6206</v>
      </c>
      <c r="Q28" s="52">
        <v>6983</v>
      </c>
      <c r="R28" s="52">
        <v>6306</v>
      </c>
      <c r="S28" s="52">
        <v>6248</v>
      </c>
      <c r="T28" s="52">
        <v>6046</v>
      </c>
      <c r="U28" s="52">
        <v>5217</v>
      </c>
      <c r="V28" s="52">
        <v>4780</v>
      </c>
      <c r="W28" s="52">
        <v>4451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339</v>
      </c>
      <c r="D30" s="52">
        <v>339</v>
      </c>
      <c r="E30" s="52">
        <v>344</v>
      </c>
      <c r="F30" s="52">
        <v>354</v>
      </c>
      <c r="G30" s="52">
        <v>376</v>
      </c>
      <c r="H30" s="52">
        <v>414</v>
      </c>
      <c r="I30" s="52">
        <v>275</v>
      </c>
      <c r="J30" s="52">
        <v>276</v>
      </c>
      <c r="K30" s="52">
        <v>364</v>
      </c>
      <c r="L30" s="52">
        <v>419</v>
      </c>
      <c r="M30" s="52">
        <v>510</v>
      </c>
      <c r="N30" s="52">
        <v>533</v>
      </c>
      <c r="O30" s="52">
        <v>550</v>
      </c>
      <c r="P30" s="52">
        <v>446</v>
      </c>
      <c r="Q30" s="52">
        <v>542</v>
      </c>
      <c r="R30" s="52">
        <v>600</v>
      </c>
      <c r="S30" s="52">
        <v>793</v>
      </c>
      <c r="T30" s="52">
        <v>987</v>
      </c>
      <c r="U30" s="52">
        <v>1246</v>
      </c>
      <c r="V30" s="52">
        <v>1529</v>
      </c>
      <c r="W30" s="52">
        <v>1813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7492</v>
      </c>
      <c r="D31" s="36">
        <v>7506</v>
      </c>
      <c r="E31" s="36">
        <v>7626</v>
      </c>
      <c r="F31" s="36">
        <v>7981</v>
      </c>
      <c r="G31" s="36">
        <v>8737</v>
      </c>
      <c r="H31" s="36">
        <v>10054</v>
      </c>
      <c r="I31" s="36">
        <v>7602</v>
      </c>
      <c r="J31" s="36">
        <v>8671</v>
      </c>
      <c r="K31" s="36">
        <v>11256</v>
      </c>
      <c r="L31" s="36">
        <v>12838</v>
      </c>
      <c r="M31" s="36">
        <v>13519</v>
      </c>
      <c r="N31" s="36">
        <v>12726</v>
      </c>
      <c r="O31" s="36">
        <v>11821</v>
      </c>
      <c r="P31" s="36">
        <v>9151</v>
      </c>
      <c r="Q31" s="36">
        <v>10455</v>
      </c>
      <c r="R31" s="36">
        <v>11426</v>
      </c>
      <c r="S31" s="36">
        <v>12799</v>
      </c>
      <c r="T31" s="36">
        <v>12809</v>
      </c>
      <c r="U31" s="36">
        <v>12029</v>
      </c>
      <c r="V31" s="36">
        <v>10911</v>
      </c>
      <c r="W31" s="36">
        <v>9605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4494</v>
      </c>
      <c r="D35" s="52">
        <v>7731</v>
      </c>
      <c r="E35" s="52">
        <v>11786</v>
      </c>
      <c r="F35" s="52">
        <v>9332</v>
      </c>
      <c r="G35" s="52">
        <v>8133</v>
      </c>
      <c r="H35" s="52">
        <v>5619</v>
      </c>
      <c r="I35" s="52">
        <v>6696</v>
      </c>
      <c r="J35" s="52">
        <v>4949</v>
      </c>
      <c r="K35" s="52">
        <v>6276</v>
      </c>
      <c r="L35" s="52">
        <v>6421</v>
      </c>
      <c r="M35" s="52">
        <v>5075</v>
      </c>
      <c r="N35" s="52">
        <v>6515</v>
      </c>
      <c r="O35" s="52">
        <v>6928</v>
      </c>
      <c r="P35" s="52">
        <v>3581</v>
      </c>
      <c r="Q35" s="52">
        <v>4589</v>
      </c>
      <c r="R35" s="52">
        <v>5116</v>
      </c>
      <c r="S35" s="52">
        <v>4140</v>
      </c>
      <c r="T35" s="52">
        <v>7172</v>
      </c>
      <c r="U35" s="52">
        <v>4812</v>
      </c>
      <c r="V35" s="52">
        <v>2686</v>
      </c>
      <c r="W35" s="52">
        <v>1887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1708</v>
      </c>
      <c r="D37" s="52">
        <v>1658</v>
      </c>
      <c r="E37" s="52">
        <v>2524</v>
      </c>
      <c r="F37" s="52">
        <v>4955</v>
      </c>
      <c r="G37" s="52">
        <v>4112</v>
      </c>
      <c r="H37" s="52">
        <v>4347</v>
      </c>
      <c r="I37" s="52">
        <v>2354</v>
      </c>
      <c r="J37" s="52">
        <v>1962</v>
      </c>
      <c r="K37" s="52">
        <v>2368</v>
      </c>
      <c r="L37" s="52">
        <v>2698</v>
      </c>
      <c r="M37" s="52">
        <v>2993</v>
      </c>
      <c r="N37" s="52">
        <v>3056</v>
      </c>
      <c r="O37" s="52">
        <v>3770</v>
      </c>
      <c r="P37" s="52">
        <v>3074</v>
      </c>
      <c r="Q37" s="52">
        <v>3057</v>
      </c>
      <c r="R37" s="52">
        <v>4039</v>
      </c>
      <c r="S37" s="52">
        <v>4301</v>
      </c>
      <c r="T37" s="52">
        <v>3782</v>
      </c>
      <c r="U37" s="52">
        <v>4389</v>
      </c>
      <c r="V37" s="52">
        <v>3674</v>
      </c>
      <c r="W37" s="52">
        <v>2903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516</v>
      </c>
      <c r="D39" s="52">
        <v>2074</v>
      </c>
      <c r="E39" s="52">
        <v>2917</v>
      </c>
      <c r="F39" s="52">
        <v>2246</v>
      </c>
      <c r="G39" s="52">
        <v>2042</v>
      </c>
      <c r="H39" s="52">
        <v>1427</v>
      </c>
      <c r="I39" s="52">
        <v>538</v>
      </c>
      <c r="J39" s="52">
        <v>2648</v>
      </c>
      <c r="K39" s="52">
        <v>2925</v>
      </c>
      <c r="L39" s="52">
        <v>2804</v>
      </c>
      <c r="M39" s="52">
        <v>2968</v>
      </c>
      <c r="N39" s="52">
        <v>4531</v>
      </c>
      <c r="O39" s="52">
        <v>6358</v>
      </c>
      <c r="P39" s="52">
        <v>3717</v>
      </c>
      <c r="Q39" s="52">
        <v>2230</v>
      </c>
      <c r="R39" s="52">
        <v>1960</v>
      </c>
      <c r="S39" s="52">
        <v>3641</v>
      </c>
      <c r="T39" s="52">
        <v>4412</v>
      </c>
      <c r="U39" s="52">
        <v>4416</v>
      </c>
      <c r="V39" s="52">
        <v>4144</v>
      </c>
      <c r="W39" s="52">
        <v>3271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11</v>
      </c>
      <c r="D40" s="52">
        <v>0</v>
      </c>
      <c r="E40" s="52">
        <v>86</v>
      </c>
      <c r="F40" s="52">
        <v>0</v>
      </c>
      <c r="G40" s="52">
        <v>9</v>
      </c>
      <c r="H40" s="52">
        <v>53</v>
      </c>
      <c r="I40" s="52">
        <v>0</v>
      </c>
      <c r="J40" s="52">
        <v>66</v>
      </c>
      <c r="K40" s="52">
        <v>90</v>
      </c>
      <c r="L40" s="52">
        <v>46</v>
      </c>
      <c r="M40" s="52">
        <v>0</v>
      </c>
      <c r="N40" s="52">
        <v>47</v>
      </c>
      <c r="O40" s="52">
        <v>138</v>
      </c>
      <c r="P40" s="52">
        <v>71</v>
      </c>
      <c r="Q40" s="52">
        <v>22</v>
      </c>
      <c r="R40" s="52">
        <v>0</v>
      </c>
      <c r="S40" s="52">
        <v>107</v>
      </c>
      <c r="T40" s="52">
        <v>163</v>
      </c>
      <c r="U40" s="52">
        <v>93</v>
      </c>
      <c r="V40" s="52">
        <v>113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2140</v>
      </c>
      <c r="D41" s="52">
        <v>3668</v>
      </c>
      <c r="E41" s="52">
        <v>3736</v>
      </c>
      <c r="F41" s="52">
        <v>4780</v>
      </c>
      <c r="G41" s="52">
        <v>3650</v>
      </c>
      <c r="H41" s="52">
        <v>2961</v>
      </c>
      <c r="I41" s="52">
        <v>298</v>
      </c>
      <c r="J41" s="52">
        <v>532</v>
      </c>
      <c r="K41" s="52">
        <v>3176</v>
      </c>
      <c r="L41" s="52">
        <v>3172</v>
      </c>
      <c r="M41" s="52">
        <v>3533</v>
      </c>
      <c r="N41" s="52">
        <v>2861</v>
      </c>
      <c r="O41" s="52">
        <v>2040</v>
      </c>
      <c r="P41" s="52">
        <v>1219</v>
      </c>
      <c r="Q41" s="52">
        <v>644</v>
      </c>
      <c r="R41" s="52">
        <v>1405</v>
      </c>
      <c r="S41" s="52">
        <v>1079</v>
      </c>
      <c r="T41" s="52">
        <v>784</v>
      </c>
      <c r="U41" s="52">
        <v>1092</v>
      </c>
      <c r="V41" s="52">
        <v>455</v>
      </c>
      <c r="W41" s="52">
        <v>660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4687</v>
      </c>
      <c r="D42" s="52">
        <v>4859</v>
      </c>
      <c r="E42" s="52">
        <v>8009</v>
      </c>
      <c r="F42" s="52">
        <v>5525</v>
      </c>
      <c r="G42" s="52">
        <v>6207</v>
      </c>
      <c r="H42" s="52">
        <v>5896</v>
      </c>
      <c r="I42" s="52">
        <v>8604</v>
      </c>
      <c r="J42" s="52">
        <v>5807</v>
      </c>
      <c r="K42" s="52">
        <v>6344</v>
      </c>
      <c r="L42" s="52">
        <v>7703</v>
      </c>
      <c r="M42" s="52">
        <v>6044</v>
      </c>
      <c r="N42" s="52">
        <v>5340</v>
      </c>
      <c r="O42" s="52">
        <v>3846</v>
      </c>
      <c r="P42" s="52">
        <v>3394</v>
      </c>
      <c r="Q42" s="52">
        <v>6465</v>
      </c>
      <c r="R42" s="52">
        <v>5962</v>
      </c>
      <c r="S42" s="52">
        <v>3754</v>
      </c>
      <c r="T42" s="52">
        <v>5966</v>
      </c>
      <c r="U42" s="52">
        <v>2892</v>
      </c>
      <c r="V42" s="52">
        <v>1494</v>
      </c>
      <c r="W42" s="52">
        <v>1074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270</v>
      </c>
      <c r="D44" s="52">
        <v>271</v>
      </c>
      <c r="E44" s="52">
        <v>478</v>
      </c>
      <c r="F44" s="52">
        <v>448</v>
      </c>
      <c r="G44" s="52">
        <v>535</v>
      </c>
      <c r="H44" s="52">
        <v>558</v>
      </c>
      <c r="I44" s="52">
        <v>514</v>
      </c>
      <c r="J44" s="52">
        <v>431</v>
      </c>
      <c r="K44" s="52">
        <v>514</v>
      </c>
      <c r="L44" s="52">
        <v>566</v>
      </c>
      <c r="M44" s="52">
        <v>666</v>
      </c>
      <c r="N44" s="52">
        <v>908</v>
      </c>
      <c r="O44" s="52">
        <v>1860</v>
      </c>
      <c r="P44" s="52">
        <v>1376</v>
      </c>
      <c r="Q44" s="52">
        <v>1489</v>
      </c>
      <c r="R44" s="52">
        <v>1258</v>
      </c>
      <c r="S44" s="52">
        <v>1848</v>
      </c>
      <c r="T44" s="52">
        <v>3710</v>
      </c>
      <c r="U44" s="52">
        <v>3018</v>
      </c>
      <c r="V44" s="52">
        <v>2563</v>
      </c>
      <c r="W44" s="52">
        <v>1717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8140</v>
      </c>
      <c r="D45" s="36">
        <v>11388</v>
      </c>
      <c r="E45" s="36">
        <v>15353</v>
      </c>
      <c r="F45" s="36">
        <v>13266</v>
      </c>
      <c r="G45" s="36">
        <v>12698</v>
      </c>
      <c r="H45" s="36">
        <v>11404</v>
      </c>
      <c r="I45" s="36">
        <v>9763</v>
      </c>
      <c r="J45" s="36">
        <v>8928</v>
      </c>
      <c r="K45" s="36">
        <v>12532</v>
      </c>
      <c r="L45" s="36">
        <v>13855</v>
      </c>
      <c r="M45" s="36">
        <v>12677</v>
      </c>
      <c r="N45" s="36">
        <v>12506</v>
      </c>
      <c r="O45" s="36">
        <v>11140</v>
      </c>
      <c r="P45" s="36">
        <v>7807</v>
      </c>
      <c r="Q45" s="36">
        <v>9124</v>
      </c>
      <c r="R45" s="36">
        <v>9805</v>
      </c>
      <c r="S45" s="36">
        <v>8560</v>
      </c>
      <c r="T45" s="36">
        <v>9418</v>
      </c>
      <c r="U45" s="36">
        <v>7338</v>
      </c>
      <c r="V45" s="36">
        <v>5753</v>
      </c>
      <c r="W45" s="36">
        <v>5379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1596</v>
      </c>
      <c r="D49" s="52">
        <v>2665</v>
      </c>
      <c r="E49" s="52">
        <v>3992</v>
      </c>
      <c r="F49" s="52">
        <v>4214</v>
      </c>
      <c r="G49" s="52">
        <v>2378</v>
      </c>
      <c r="H49" s="52">
        <v>1626</v>
      </c>
      <c r="I49" s="52">
        <v>2021</v>
      </c>
      <c r="J49" s="52">
        <v>1622</v>
      </c>
      <c r="K49" s="52">
        <v>2048</v>
      </c>
      <c r="L49" s="52">
        <v>1733</v>
      </c>
      <c r="M49" s="52">
        <v>1324</v>
      </c>
      <c r="N49" s="52">
        <v>1522</v>
      </c>
      <c r="O49" s="52">
        <v>2371</v>
      </c>
      <c r="P49" s="52">
        <v>2135</v>
      </c>
      <c r="Q49" s="52">
        <v>2265</v>
      </c>
      <c r="R49" s="52">
        <v>1940</v>
      </c>
      <c r="S49" s="52">
        <v>1107</v>
      </c>
      <c r="T49" s="52">
        <v>2012</v>
      </c>
      <c r="U49" s="52">
        <v>1160</v>
      </c>
      <c r="V49" s="52">
        <v>673</v>
      </c>
      <c r="W49" s="52">
        <v>559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173</v>
      </c>
      <c r="D51" s="52">
        <v>207</v>
      </c>
      <c r="E51" s="52">
        <v>560</v>
      </c>
      <c r="F51" s="52">
        <v>441</v>
      </c>
      <c r="G51" s="52">
        <v>560</v>
      </c>
      <c r="H51" s="52">
        <v>404</v>
      </c>
      <c r="I51" s="52">
        <v>200</v>
      </c>
      <c r="J51" s="52">
        <v>36</v>
      </c>
      <c r="K51" s="52">
        <v>339</v>
      </c>
      <c r="L51" s="52">
        <v>309</v>
      </c>
      <c r="M51" s="52">
        <v>247</v>
      </c>
      <c r="N51" s="52">
        <v>468</v>
      </c>
      <c r="O51" s="52">
        <v>333</v>
      </c>
      <c r="P51" s="52">
        <v>304</v>
      </c>
      <c r="Q51" s="52">
        <v>387</v>
      </c>
      <c r="R51" s="52">
        <v>428</v>
      </c>
      <c r="S51" s="52">
        <v>341</v>
      </c>
      <c r="T51" s="52">
        <v>501</v>
      </c>
      <c r="U51" s="52">
        <v>228</v>
      </c>
      <c r="V51" s="52">
        <v>190</v>
      </c>
      <c r="W51" s="52">
        <v>141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17</v>
      </c>
      <c r="D53" s="52">
        <v>149</v>
      </c>
      <c r="E53" s="52">
        <v>344</v>
      </c>
      <c r="F53" s="52">
        <v>345</v>
      </c>
      <c r="G53" s="52">
        <v>170</v>
      </c>
      <c r="H53" s="52">
        <v>71</v>
      </c>
      <c r="I53" s="52">
        <v>21</v>
      </c>
      <c r="J53" s="52">
        <v>278</v>
      </c>
      <c r="K53" s="52">
        <v>257</v>
      </c>
      <c r="L53" s="52">
        <v>188</v>
      </c>
      <c r="M53" s="52">
        <v>181</v>
      </c>
      <c r="N53" s="52">
        <v>375</v>
      </c>
      <c r="O53" s="52">
        <v>973</v>
      </c>
      <c r="P53" s="52">
        <v>715</v>
      </c>
      <c r="Q53" s="52">
        <v>361</v>
      </c>
      <c r="R53" s="52">
        <v>270</v>
      </c>
      <c r="S53" s="52">
        <v>353</v>
      </c>
      <c r="T53" s="52">
        <v>592</v>
      </c>
      <c r="U53" s="52">
        <v>478</v>
      </c>
      <c r="V53" s="52">
        <v>378</v>
      </c>
      <c r="W53" s="52">
        <v>299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10</v>
      </c>
      <c r="F54" s="52">
        <v>0</v>
      </c>
      <c r="G54" s="52">
        <v>1</v>
      </c>
      <c r="H54" s="52">
        <v>3</v>
      </c>
      <c r="I54" s="52">
        <v>0</v>
      </c>
      <c r="J54" s="52">
        <v>7</v>
      </c>
      <c r="K54" s="52">
        <v>8</v>
      </c>
      <c r="L54" s="52">
        <v>3</v>
      </c>
      <c r="M54" s="52">
        <v>0</v>
      </c>
      <c r="N54" s="52">
        <v>4</v>
      </c>
      <c r="O54" s="52">
        <v>21</v>
      </c>
      <c r="P54" s="52">
        <v>14</v>
      </c>
      <c r="Q54" s="52">
        <v>4</v>
      </c>
      <c r="R54" s="52">
        <v>0</v>
      </c>
      <c r="S54" s="52">
        <v>11</v>
      </c>
      <c r="T54" s="52">
        <v>23</v>
      </c>
      <c r="U54" s="52">
        <v>11</v>
      </c>
      <c r="V54" s="52">
        <v>11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495</v>
      </c>
      <c r="D55" s="52">
        <v>1082</v>
      </c>
      <c r="E55" s="52">
        <v>1157</v>
      </c>
      <c r="F55" s="52">
        <v>1794</v>
      </c>
      <c r="G55" s="52">
        <v>817</v>
      </c>
      <c r="H55" s="52">
        <v>519</v>
      </c>
      <c r="I55" s="52">
        <v>67</v>
      </c>
      <c r="J55" s="52">
        <v>112</v>
      </c>
      <c r="K55" s="52">
        <v>595</v>
      </c>
      <c r="L55" s="52">
        <v>450</v>
      </c>
      <c r="M55" s="52">
        <v>422</v>
      </c>
      <c r="N55" s="52">
        <v>399</v>
      </c>
      <c r="O55" s="52">
        <v>478</v>
      </c>
      <c r="P55" s="52">
        <v>371</v>
      </c>
      <c r="Q55" s="52">
        <v>173</v>
      </c>
      <c r="R55" s="52">
        <v>319</v>
      </c>
      <c r="S55" s="52">
        <v>166</v>
      </c>
      <c r="T55" s="52">
        <v>163</v>
      </c>
      <c r="U55" s="52">
        <v>184</v>
      </c>
      <c r="V55" s="52">
        <v>67</v>
      </c>
      <c r="W55" s="52">
        <v>100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1084</v>
      </c>
      <c r="D56" s="52">
        <v>1434</v>
      </c>
      <c r="E56" s="52">
        <v>2481</v>
      </c>
      <c r="F56" s="52">
        <v>2075</v>
      </c>
      <c r="G56" s="52">
        <v>1390</v>
      </c>
      <c r="H56" s="52">
        <v>1033</v>
      </c>
      <c r="I56" s="52">
        <v>1933</v>
      </c>
      <c r="J56" s="52">
        <v>1225</v>
      </c>
      <c r="K56" s="52">
        <v>1188</v>
      </c>
      <c r="L56" s="52">
        <v>1092</v>
      </c>
      <c r="M56" s="52">
        <v>721</v>
      </c>
      <c r="N56" s="52">
        <v>744</v>
      </c>
      <c r="O56" s="52">
        <v>899</v>
      </c>
      <c r="P56" s="52">
        <v>1035</v>
      </c>
      <c r="Q56" s="52">
        <v>1727</v>
      </c>
      <c r="R56" s="52">
        <v>1351</v>
      </c>
      <c r="S56" s="52">
        <v>577</v>
      </c>
      <c r="T56" s="52">
        <v>1234</v>
      </c>
      <c r="U56" s="52">
        <v>487</v>
      </c>
      <c r="V56" s="52">
        <v>217</v>
      </c>
      <c r="W56" s="52">
        <v>160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51</v>
      </c>
      <c r="D58" s="52">
        <v>62</v>
      </c>
      <c r="E58" s="52">
        <v>121</v>
      </c>
      <c r="F58" s="52">
        <v>138</v>
      </c>
      <c r="G58" s="52">
        <v>96</v>
      </c>
      <c r="H58" s="52">
        <v>76</v>
      </c>
      <c r="I58" s="52">
        <v>101</v>
      </c>
      <c r="J58" s="52">
        <v>75</v>
      </c>
      <c r="K58" s="52">
        <v>81</v>
      </c>
      <c r="L58" s="52">
        <v>68</v>
      </c>
      <c r="M58" s="52">
        <v>66</v>
      </c>
      <c r="N58" s="52">
        <v>103</v>
      </c>
      <c r="O58" s="52">
        <v>340</v>
      </c>
      <c r="P58" s="52">
        <v>320</v>
      </c>
      <c r="Q58" s="52">
        <v>318</v>
      </c>
      <c r="R58" s="52">
        <v>222</v>
      </c>
      <c r="S58" s="52">
        <v>197</v>
      </c>
      <c r="T58" s="52">
        <v>569</v>
      </c>
      <c r="U58" s="52">
        <v>339</v>
      </c>
      <c r="V58" s="52">
        <v>208</v>
      </c>
      <c r="W58" s="52">
        <v>136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1545</v>
      </c>
      <c r="D59" s="36">
        <v>2603</v>
      </c>
      <c r="E59" s="36">
        <v>3871</v>
      </c>
      <c r="F59" s="36">
        <v>4076</v>
      </c>
      <c r="G59" s="36">
        <v>2282</v>
      </c>
      <c r="H59" s="36">
        <v>1550</v>
      </c>
      <c r="I59" s="36">
        <v>1920</v>
      </c>
      <c r="J59" s="36">
        <v>1547</v>
      </c>
      <c r="K59" s="36">
        <v>1967</v>
      </c>
      <c r="L59" s="36">
        <v>1665</v>
      </c>
      <c r="M59" s="36">
        <v>1258</v>
      </c>
      <c r="N59" s="36">
        <v>1419</v>
      </c>
      <c r="O59" s="36">
        <v>2031</v>
      </c>
      <c r="P59" s="36">
        <v>1815</v>
      </c>
      <c r="Q59" s="36">
        <v>1947</v>
      </c>
      <c r="R59" s="36">
        <v>1718</v>
      </c>
      <c r="S59" s="36">
        <v>910</v>
      </c>
      <c r="T59" s="36">
        <v>1443</v>
      </c>
      <c r="U59" s="36">
        <v>821</v>
      </c>
      <c r="V59" s="36">
        <v>465</v>
      </c>
      <c r="W59" s="36">
        <v>423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2898</v>
      </c>
      <c r="D63" s="52">
        <v>5066</v>
      </c>
      <c r="E63" s="52">
        <v>7794</v>
      </c>
      <c r="F63" s="52">
        <v>5118</v>
      </c>
      <c r="G63" s="52">
        <v>5755</v>
      </c>
      <c r="H63" s="52">
        <v>3993</v>
      </c>
      <c r="I63" s="52">
        <v>4675</v>
      </c>
      <c r="J63" s="52">
        <v>3327</v>
      </c>
      <c r="K63" s="52">
        <v>4228</v>
      </c>
      <c r="L63" s="52">
        <v>4688</v>
      </c>
      <c r="M63" s="52">
        <v>3751</v>
      </c>
      <c r="N63" s="52">
        <v>4993</v>
      </c>
      <c r="O63" s="52">
        <v>4557</v>
      </c>
      <c r="P63" s="52">
        <v>1446</v>
      </c>
      <c r="Q63" s="52">
        <v>2324</v>
      </c>
      <c r="R63" s="52">
        <v>3176</v>
      </c>
      <c r="S63" s="52">
        <v>3033</v>
      </c>
      <c r="T63" s="52">
        <v>5160</v>
      </c>
      <c r="U63" s="52">
        <v>3652</v>
      </c>
      <c r="V63" s="52">
        <v>2013</v>
      </c>
      <c r="W63" s="52">
        <v>1328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1535</v>
      </c>
      <c r="D65" s="52">
        <v>1451</v>
      </c>
      <c r="E65" s="52">
        <v>1964</v>
      </c>
      <c r="F65" s="52">
        <v>4514</v>
      </c>
      <c r="G65" s="52">
        <v>3552</v>
      </c>
      <c r="H65" s="52">
        <v>3943</v>
      </c>
      <c r="I65" s="52">
        <v>2154</v>
      </c>
      <c r="J65" s="52">
        <v>1926</v>
      </c>
      <c r="K65" s="52">
        <v>2029</v>
      </c>
      <c r="L65" s="52">
        <v>2389</v>
      </c>
      <c r="M65" s="52">
        <v>2746</v>
      </c>
      <c r="N65" s="52">
        <v>2588</v>
      </c>
      <c r="O65" s="52">
        <v>3437</v>
      </c>
      <c r="P65" s="52">
        <v>2770</v>
      </c>
      <c r="Q65" s="52">
        <v>2670</v>
      </c>
      <c r="R65" s="52">
        <v>3611</v>
      </c>
      <c r="S65" s="52">
        <v>3960</v>
      </c>
      <c r="T65" s="52">
        <v>3281</v>
      </c>
      <c r="U65" s="52">
        <v>4161</v>
      </c>
      <c r="V65" s="52">
        <v>3484</v>
      </c>
      <c r="W65" s="52">
        <v>2762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499</v>
      </c>
      <c r="D67" s="52">
        <f t="shared" si="0"/>
        <v>1925</v>
      </c>
      <c r="E67" s="52">
        <f t="shared" si="0"/>
        <v>2573</v>
      </c>
      <c r="F67" s="52">
        <f t="shared" si="0"/>
        <v>1901</v>
      </c>
      <c r="G67" s="52">
        <f t="shared" si="0"/>
        <v>1872</v>
      </c>
      <c r="H67" s="52">
        <f t="shared" si="0"/>
        <v>1356</v>
      </c>
      <c r="I67" s="52">
        <f t="shared" si="0"/>
        <v>517</v>
      </c>
      <c r="J67" s="52">
        <f t="shared" si="0"/>
        <v>2370</v>
      </c>
      <c r="K67" s="52">
        <f t="shared" si="0"/>
        <v>2668</v>
      </c>
      <c r="L67" s="52">
        <f t="shared" si="0"/>
        <v>2616</v>
      </c>
      <c r="M67" s="52">
        <f t="shared" si="0"/>
        <v>2787</v>
      </c>
      <c r="N67" s="52">
        <f t="shared" si="0"/>
        <v>4156</v>
      </c>
      <c r="O67" s="52">
        <f t="shared" si="0"/>
        <v>5385</v>
      </c>
      <c r="P67" s="52">
        <f t="shared" si="0"/>
        <v>3002</v>
      </c>
      <c r="Q67" s="52">
        <f t="shared" si="0"/>
        <v>1869</v>
      </c>
      <c r="R67" s="52">
        <f t="shared" ref="R67:V67" si="1">R39-R53</f>
        <v>1690</v>
      </c>
      <c r="S67" s="52">
        <f t="shared" si="1"/>
        <v>3288</v>
      </c>
      <c r="T67" s="52">
        <f t="shared" si="1"/>
        <v>3820</v>
      </c>
      <c r="U67" s="52">
        <f t="shared" si="1"/>
        <v>3938</v>
      </c>
      <c r="V67" s="52">
        <f t="shared" si="1"/>
        <v>3766</v>
      </c>
      <c r="W67" s="52">
        <f t="shared" ref="W67" si="2">W39-W53</f>
        <v>2972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11</v>
      </c>
      <c r="D68" s="52">
        <f t="shared" si="3"/>
        <v>0</v>
      </c>
      <c r="E68" s="52">
        <f t="shared" si="3"/>
        <v>76</v>
      </c>
      <c r="F68" s="52">
        <f t="shared" si="3"/>
        <v>0</v>
      </c>
      <c r="G68" s="52">
        <f t="shared" si="3"/>
        <v>8</v>
      </c>
      <c r="H68" s="52">
        <f t="shared" si="3"/>
        <v>50</v>
      </c>
      <c r="I68" s="52">
        <f t="shared" si="3"/>
        <v>0</v>
      </c>
      <c r="J68" s="52">
        <f t="shared" si="3"/>
        <v>59</v>
      </c>
      <c r="K68" s="52">
        <f t="shared" si="3"/>
        <v>82</v>
      </c>
      <c r="L68" s="52">
        <f t="shared" si="3"/>
        <v>43</v>
      </c>
      <c r="M68" s="52">
        <f t="shared" si="3"/>
        <v>0</v>
      </c>
      <c r="N68" s="52">
        <f t="shared" si="3"/>
        <v>43</v>
      </c>
      <c r="O68" s="52">
        <f t="shared" si="3"/>
        <v>117</v>
      </c>
      <c r="P68" s="52">
        <f t="shared" si="3"/>
        <v>57</v>
      </c>
      <c r="Q68" s="52">
        <f t="shared" si="3"/>
        <v>18</v>
      </c>
      <c r="R68" s="52">
        <f t="shared" ref="R68:V68" si="4">R40-R54</f>
        <v>0</v>
      </c>
      <c r="S68" s="52">
        <f t="shared" si="4"/>
        <v>96</v>
      </c>
      <c r="T68" s="52">
        <f t="shared" si="4"/>
        <v>140</v>
      </c>
      <c r="U68" s="52">
        <f t="shared" si="4"/>
        <v>82</v>
      </c>
      <c r="V68" s="52">
        <f t="shared" si="4"/>
        <v>102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1645</v>
      </c>
      <c r="D69" s="52">
        <f t="shared" si="6"/>
        <v>2586</v>
      </c>
      <c r="E69" s="52">
        <f t="shared" si="6"/>
        <v>2579</v>
      </c>
      <c r="F69" s="52">
        <f t="shared" si="6"/>
        <v>2986</v>
      </c>
      <c r="G69" s="52">
        <f t="shared" si="6"/>
        <v>2833</v>
      </c>
      <c r="H69" s="52">
        <f t="shared" si="6"/>
        <v>2442</v>
      </c>
      <c r="I69" s="52">
        <f t="shared" si="6"/>
        <v>231</v>
      </c>
      <c r="J69" s="52">
        <f t="shared" si="6"/>
        <v>420</v>
      </c>
      <c r="K69" s="52">
        <f t="shared" si="6"/>
        <v>2581</v>
      </c>
      <c r="L69" s="52">
        <f t="shared" si="6"/>
        <v>2722</v>
      </c>
      <c r="M69" s="52">
        <f t="shared" si="6"/>
        <v>3111</v>
      </c>
      <c r="N69" s="52">
        <f t="shared" si="6"/>
        <v>2462</v>
      </c>
      <c r="O69" s="52">
        <f t="shared" si="6"/>
        <v>1562</v>
      </c>
      <c r="P69" s="52">
        <f t="shared" si="6"/>
        <v>848</v>
      </c>
      <c r="Q69" s="52">
        <f t="shared" si="6"/>
        <v>471</v>
      </c>
      <c r="R69" s="52">
        <f t="shared" ref="R69:V69" si="7">R41-R55</f>
        <v>1086</v>
      </c>
      <c r="S69" s="52">
        <f t="shared" si="7"/>
        <v>913</v>
      </c>
      <c r="T69" s="52">
        <f t="shared" si="7"/>
        <v>621</v>
      </c>
      <c r="U69" s="52">
        <f t="shared" si="7"/>
        <v>908</v>
      </c>
      <c r="V69" s="52">
        <f t="shared" si="7"/>
        <v>388</v>
      </c>
      <c r="W69" s="52">
        <f t="shared" ref="W69" si="8">W41-W55</f>
        <v>560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3603</v>
      </c>
      <c r="D70" s="52">
        <f t="shared" si="9"/>
        <v>3425</v>
      </c>
      <c r="E70" s="52">
        <f t="shared" si="9"/>
        <v>5528</v>
      </c>
      <c r="F70" s="52">
        <f t="shared" si="9"/>
        <v>3450</v>
      </c>
      <c r="G70" s="52">
        <f t="shared" si="9"/>
        <v>4817</v>
      </c>
      <c r="H70" s="52">
        <f t="shared" si="9"/>
        <v>4863</v>
      </c>
      <c r="I70" s="52">
        <f t="shared" si="9"/>
        <v>6671</v>
      </c>
      <c r="J70" s="52">
        <f t="shared" si="9"/>
        <v>4582</v>
      </c>
      <c r="K70" s="52">
        <f t="shared" si="9"/>
        <v>5156</v>
      </c>
      <c r="L70" s="52">
        <f t="shared" si="9"/>
        <v>6611</v>
      </c>
      <c r="M70" s="52">
        <f t="shared" si="9"/>
        <v>5323</v>
      </c>
      <c r="N70" s="52">
        <f t="shared" si="9"/>
        <v>4596</v>
      </c>
      <c r="O70" s="52">
        <f t="shared" si="9"/>
        <v>2947</v>
      </c>
      <c r="P70" s="52">
        <f t="shared" si="9"/>
        <v>2359</v>
      </c>
      <c r="Q70" s="52">
        <f t="shared" si="9"/>
        <v>4738</v>
      </c>
      <c r="R70" s="52">
        <f t="shared" ref="R70:V70" si="10">R42-R56</f>
        <v>4611</v>
      </c>
      <c r="S70" s="52">
        <f t="shared" si="10"/>
        <v>3177</v>
      </c>
      <c r="T70" s="52">
        <f t="shared" si="10"/>
        <v>4732</v>
      </c>
      <c r="U70" s="52">
        <f t="shared" si="10"/>
        <v>2405</v>
      </c>
      <c r="V70" s="52">
        <f t="shared" si="10"/>
        <v>1277</v>
      </c>
      <c r="W70" s="52">
        <f t="shared" ref="W70" si="11">W42-W56</f>
        <v>914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219</v>
      </c>
      <c r="D72" s="52">
        <v>209</v>
      </c>
      <c r="E72" s="52">
        <v>357</v>
      </c>
      <c r="F72" s="52">
        <v>310</v>
      </c>
      <c r="G72" s="52">
        <v>439</v>
      </c>
      <c r="H72" s="52">
        <v>482</v>
      </c>
      <c r="I72" s="52">
        <v>413</v>
      </c>
      <c r="J72" s="52">
        <v>356</v>
      </c>
      <c r="K72" s="52">
        <v>433</v>
      </c>
      <c r="L72" s="52">
        <v>498</v>
      </c>
      <c r="M72" s="52">
        <v>600</v>
      </c>
      <c r="N72" s="52">
        <v>805</v>
      </c>
      <c r="O72" s="52">
        <v>1520</v>
      </c>
      <c r="P72" s="52">
        <v>1056</v>
      </c>
      <c r="Q72" s="52">
        <v>1171</v>
      </c>
      <c r="R72" s="52">
        <v>1036</v>
      </c>
      <c r="S72" s="52">
        <v>1651</v>
      </c>
      <c r="T72" s="52">
        <v>3141</v>
      </c>
      <c r="U72" s="52">
        <v>2679</v>
      </c>
      <c r="V72" s="52">
        <v>2355</v>
      </c>
      <c r="W72" s="52">
        <v>1581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6595</v>
      </c>
      <c r="D73" s="36">
        <v>8785</v>
      </c>
      <c r="E73" s="36">
        <v>11482</v>
      </c>
      <c r="F73" s="36">
        <v>9190</v>
      </c>
      <c r="G73" s="36">
        <v>10416</v>
      </c>
      <c r="H73" s="36">
        <v>9854</v>
      </c>
      <c r="I73" s="36">
        <v>7843</v>
      </c>
      <c r="J73" s="36">
        <v>7381</v>
      </c>
      <c r="K73" s="36">
        <v>10565</v>
      </c>
      <c r="L73" s="36">
        <v>12190</v>
      </c>
      <c r="M73" s="36">
        <v>11419</v>
      </c>
      <c r="N73" s="36">
        <v>11087</v>
      </c>
      <c r="O73" s="36">
        <v>9109</v>
      </c>
      <c r="P73" s="36">
        <v>5992</v>
      </c>
      <c r="Q73" s="36">
        <v>7177</v>
      </c>
      <c r="R73" s="36">
        <v>8087</v>
      </c>
      <c r="S73" s="36">
        <v>7650</v>
      </c>
      <c r="T73" s="36">
        <v>7975</v>
      </c>
      <c r="U73" s="36">
        <v>6517</v>
      </c>
      <c r="V73" s="36">
        <v>5288</v>
      </c>
      <c r="W73" s="36">
        <v>4956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990</v>
      </c>
      <c r="I79" s="52">
        <f>RES_hhdet_numvin!I126</f>
        <v>2210</v>
      </c>
      <c r="J79" s="52">
        <f>RES_hhdet_numvin!J126</f>
        <v>2294</v>
      </c>
      <c r="K79" s="52">
        <f>RES_hhdet_numvin!K126</f>
        <v>3629</v>
      </c>
      <c r="L79" s="52">
        <f>RES_hhdet_numvin!L126</f>
        <v>4336</v>
      </c>
      <c r="M79" s="52">
        <f>RES_hhdet_numvin!M126</f>
        <v>3837</v>
      </c>
      <c r="N79" s="52">
        <f>RES_hhdet_numvin!N126</f>
        <v>5357</v>
      </c>
      <c r="O79" s="52">
        <f>RES_hhdet_numvin!O126</f>
        <v>6065</v>
      </c>
      <c r="P79" s="52">
        <f>RES_hhdet_numvin!P126</f>
        <v>3281</v>
      </c>
      <c r="Q79" s="52">
        <f>RES_hhdet_numvin!Q126</f>
        <v>4347</v>
      </c>
      <c r="R79" s="52">
        <f>RES_hhdet_numvin!R126</f>
        <v>4961</v>
      </c>
      <c r="S79" s="52">
        <f>RES_hhdet_numvin!S126</f>
        <v>4076</v>
      </c>
      <c r="T79" s="52">
        <f>RES_hhdet_numvin!T126</f>
        <v>7126</v>
      </c>
      <c r="U79" s="52">
        <f>RES_hhdet_numvin!U126</f>
        <v>4805</v>
      </c>
      <c r="V79" s="52">
        <f>RES_hhdet_numvin!V126</f>
        <v>2686</v>
      </c>
      <c r="W79" s="52">
        <f>RES_hhdet_numvin!W126</f>
        <v>1887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899</v>
      </c>
      <c r="Q82" s="138">
        <f>RES_hhdet_numvin!Q129</f>
        <v>1610</v>
      </c>
      <c r="R82" s="138">
        <f>RES_hhdet_numvin!R129</f>
        <v>2713</v>
      </c>
      <c r="S82" s="138">
        <f>RES_hhdet_numvin!S129</f>
        <v>3333</v>
      </c>
      <c r="T82" s="138">
        <f>RES_hhdet_numvin!T129</f>
        <v>3168</v>
      </c>
      <c r="U82" s="138">
        <f>RES_hhdet_numvin!U129</f>
        <v>3994</v>
      </c>
      <c r="V82" s="138">
        <f>RES_hhdet_numvin!V129</f>
        <v>3552</v>
      </c>
      <c r="W82" s="138">
        <f>RES_hhdet_numvin!W129</f>
        <v>2903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26</v>
      </c>
      <c r="I84" s="138">
        <f>RES_hhdet_numvin!I131</f>
        <v>19</v>
      </c>
      <c r="J84" s="138">
        <f>RES_hhdet_numvin!J131</f>
        <v>348</v>
      </c>
      <c r="K84" s="138">
        <f>RES_hhdet_numvin!K131</f>
        <v>490</v>
      </c>
      <c r="L84" s="138">
        <f>RES_hhdet_numvin!L131</f>
        <v>623</v>
      </c>
      <c r="M84" s="138">
        <f>RES_hhdet_numvin!M131</f>
        <v>808</v>
      </c>
      <c r="N84" s="138">
        <f>RES_hhdet_numvin!N131</f>
        <v>1918</v>
      </c>
      <c r="O84" s="138">
        <f>RES_hhdet_numvin!O131</f>
        <v>3683</v>
      </c>
      <c r="P84" s="138">
        <f>RES_hhdet_numvin!P131</f>
        <v>2513</v>
      </c>
      <c r="Q84" s="138">
        <f>RES_hhdet_numvin!Q131</f>
        <v>1742</v>
      </c>
      <c r="R84" s="138">
        <f>RES_hhdet_numvin!R131</f>
        <v>1702</v>
      </c>
      <c r="S84" s="138">
        <f>RES_hhdet_numvin!S131</f>
        <v>3269</v>
      </c>
      <c r="T84" s="138">
        <f>RES_hhdet_numvin!T131</f>
        <v>4215</v>
      </c>
      <c r="U84" s="138">
        <f>RES_hhdet_numvin!U131</f>
        <v>4303</v>
      </c>
      <c r="V84" s="138">
        <f>RES_hhdet_numvin!V131</f>
        <v>4110</v>
      </c>
      <c r="W84" s="138">
        <f>RES_hhdet_numvin!W131</f>
        <v>3271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2</v>
      </c>
      <c r="I85" s="138">
        <f>RES_hhdet_numvin!I132</f>
        <v>0</v>
      </c>
      <c r="J85" s="138">
        <f>RES_hhdet_numvin!J132</f>
        <v>8</v>
      </c>
      <c r="K85" s="138">
        <f>RES_hhdet_numvin!K132</f>
        <v>16</v>
      </c>
      <c r="L85" s="138">
        <f>RES_hhdet_numvin!L132</f>
        <v>12</v>
      </c>
      <c r="M85" s="138">
        <f>RES_hhdet_numvin!M132</f>
        <v>0</v>
      </c>
      <c r="N85" s="138">
        <f>RES_hhdet_numvin!N132</f>
        <v>24</v>
      </c>
      <c r="O85" s="138">
        <f>RES_hhdet_numvin!O132</f>
        <v>83</v>
      </c>
      <c r="P85" s="138">
        <f>RES_hhdet_numvin!P132</f>
        <v>51</v>
      </c>
      <c r="Q85" s="138">
        <f>RES_hhdet_numvin!Q132</f>
        <v>21</v>
      </c>
      <c r="R85" s="138">
        <f>RES_hhdet_numvin!R132</f>
        <v>0</v>
      </c>
      <c r="S85" s="138">
        <f>RES_hhdet_numvin!S132</f>
        <v>99</v>
      </c>
      <c r="T85" s="138">
        <f>RES_hhdet_numvin!T132</f>
        <v>158</v>
      </c>
      <c r="U85" s="138">
        <f>RES_hhdet_numvin!U132</f>
        <v>92</v>
      </c>
      <c r="V85" s="138">
        <f>RES_hhdet_numvin!V132</f>
        <v>112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348</v>
      </c>
      <c r="Q88" s="138">
        <f>RES_hhdet_numvin!Q135</f>
        <v>352</v>
      </c>
      <c r="R88" s="138">
        <f>RES_hhdet_numvin!R135</f>
        <v>1016</v>
      </c>
      <c r="S88" s="138">
        <f>RES_hhdet_numvin!S135</f>
        <v>902</v>
      </c>
      <c r="T88" s="138">
        <f>RES_hhdet_numvin!T135</f>
        <v>727</v>
      </c>
      <c r="U88" s="138">
        <f>RES_hhdet_numvin!U135</f>
        <v>1062</v>
      </c>
      <c r="V88" s="138">
        <f>RES_hhdet_numvin!V135</f>
        <v>451</v>
      </c>
      <c r="W88" s="138">
        <f>RES_hhdet_numvin!W135</f>
        <v>660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973</v>
      </c>
      <c r="Q89" s="138">
        <f>RES_hhdet_numvin!Q136</f>
        <v>3451</v>
      </c>
      <c r="R89" s="138">
        <f>RES_hhdet_numvin!R136</f>
        <v>4258</v>
      </c>
      <c r="S89" s="138">
        <f>RES_hhdet_numvin!S136</f>
        <v>3119</v>
      </c>
      <c r="T89" s="138">
        <f>RES_hhdet_numvin!T136</f>
        <v>5492</v>
      </c>
      <c r="U89" s="138">
        <f>RES_hhdet_numvin!U136</f>
        <v>2803</v>
      </c>
      <c r="V89" s="138">
        <f>RES_hhdet_numvin!V136</f>
        <v>1481</v>
      </c>
      <c r="W89" s="138">
        <f>RES_hhdet_numvin!W136</f>
        <v>1074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434</v>
      </c>
      <c r="Q93" s="138">
        <f>RES_hhdet_numvin!Q140</f>
        <v>818</v>
      </c>
      <c r="R93" s="138">
        <f>RES_hhdet_numvin!R140</f>
        <v>888</v>
      </c>
      <c r="S93" s="138">
        <f>RES_hhdet_numvin!S140</f>
        <v>1492</v>
      </c>
      <c r="T93" s="138">
        <f>RES_hhdet_numvin!T140</f>
        <v>3348</v>
      </c>
      <c r="U93" s="138">
        <f>RES_hhdet_numvin!U140</f>
        <v>2878</v>
      </c>
      <c r="V93" s="138">
        <f>RES_hhdet_numvin!V140</f>
        <v>2545</v>
      </c>
      <c r="W93" s="138">
        <f>RES_hhdet_numvin!W140</f>
        <v>1717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2489</v>
      </c>
      <c r="Q94" s="39">
        <f>RES_hhdet_numvin!Q141</f>
        <v>4988</v>
      </c>
      <c r="R94" s="39">
        <f>RES_hhdet_numvin!R141</f>
        <v>6874</v>
      </c>
      <c r="S94" s="39">
        <f>RES_hhdet_numvin!S141</f>
        <v>6884</v>
      </c>
      <c r="T94" s="39">
        <f>RES_hhdet_numvin!T141</f>
        <v>8470</v>
      </c>
      <c r="U94" s="39">
        <f>RES_hhdet_numvin!U141</f>
        <v>6978</v>
      </c>
      <c r="V94" s="39">
        <f>RES_hhdet_numvin!V141</f>
        <v>5705</v>
      </c>
      <c r="W94" s="39">
        <f>RES_hhdet_numvin!W141</f>
        <v>5379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36.274204652848873</v>
      </c>
      <c r="C98" s="117">
        <f t="shared" si="12"/>
        <v>36.583613711434758</v>
      </c>
      <c r="D98" s="117">
        <f t="shared" si="12"/>
        <v>36.923576310695147</v>
      </c>
      <c r="E98" s="117">
        <f t="shared" si="12"/>
        <v>57.071310038090338</v>
      </c>
      <c r="F98" s="117">
        <f t="shared" si="12"/>
        <v>55.41629971926335</v>
      </c>
      <c r="G98" s="117">
        <f t="shared" si="12"/>
        <v>61.593509371294715</v>
      </c>
      <c r="H98" s="117">
        <f t="shared" si="12"/>
        <v>69.77100968986079</v>
      </c>
      <c r="I98" s="117">
        <f t="shared" si="12"/>
        <v>56.183211059512317</v>
      </c>
      <c r="J98" s="117">
        <f t="shared" si="12"/>
        <v>58.991522684062083</v>
      </c>
      <c r="K98" s="117">
        <f t="shared" si="12"/>
        <v>64.078176499613903</v>
      </c>
      <c r="L98" s="117">
        <f t="shared" si="12"/>
        <v>61.775201785824095</v>
      </c>
      <c r="M98" s="117">
        <f t="shared" si="12"/>
        <v>68.516791957242162</v>
      </c>
      <c r="N98" s="117">
        <f t="shared" si="12"/>
        <v>60.142187886196453</v>
      </c>
      <c r="O98" s="117">
        <f t="shared" si="12"/>
        <v>55.529411930330077</v>
      </c>
      <c r="P98" s="117">
        <f t="shared" si="12"/>
        <v>62.852438961267246</v>
      </c>
      <c r="Q98" s="117">
        <f t="shared" si="12"/>
        <v>63.520602483211832</v>
      </c>
      <c r="R98" s="117">
        <f t="shared" ref="R98:V98" si="13">R99+R102+R104+R113</f>
        <v>54.107784421172866</v>
      </c>
      <c r="S98" s="117">
        <f t="shared" si="13"/>
        <v>52.575497774011602</v>
      </c>
      <c r="T98" s="117">
        <f t="shared" si="13"/>
        <v>53.539826098024626</v>
      </c>
      <c r="U98" s="117">
        <f t="shared" si="13"/>
        <v>51.604699112944751</v>
      </c>
      <c r="V98" s="117">
        <f t="shared" si="13"/>
        <v>52.474406756014133</v>
      </c>
      <c r="W98" s="117">
        <f t="shared" ref="W98" si="14">W99+W102+W104+W113</f>
        <v>47.281393605862142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26.509469108785929</v>
      </c>
      <c r="C99" s="122">
        <f t="shared" si="15"/>
        <v>26.643665995121314</v>
      </c>
      <c r="D99" s="122">
        <f t="shared" si="15"/>
        <v>26.200901339963416</v>
      </c>
      <c r="E99" s="122">
        <f t="shared" si="15"/>
        <v>44.140095397998614</v>
      </c>
      <c r="F99" s="122">
        <f t="shared" si="15"/>
        <v>41.501002065188665</v>
      </c>
      <c r="G99" s="122">
        <f t="shared" si="15"/>
        <v>46.962228688299142</v>
      </c>
      <c r="H99" s="122">
        <f t="shared" si="15"/>
        <v>53.78777534118813</v>
      </c>
      <c r="I99" s="122">
        <f t="shared" si="15"/>
        <v>39.690745448141975</v>
      </c>
      <c r="J99" s="122">
        <f t="shared" si="15"/>
        <v>41.773482470357365</v>
      </c>
      <c r="K99" s="122">
        <f t="shared" si="15"/>
        <v>46.256018902323731</v>
      </c>
      <c r="L99" s="122">
        <f t="shared" si="15"/>
        <v>43.702211303747255</v>
      </c>
      <c r="M99" s="122">
        <f t="shared" si="15"/>
        <v>51.544352116427604</v>
      </c>
      <c r="N99" s="122">
        <f t="shared" si="15"/>
        <v>42.814062497377051</v>
      </c>
      <c r="O99" s="122">
        <f t="shared" si="15"/>
        <v>38.145433603300617</v>
      </c>
      <c r="P99" s="122">
        <f t="shared" si="15"/>
        <v>45.549385884012985</v>
      </c>
      <c r="Q99" s="122">
        <f t="shared" si="15"/>
        <v>46.125969062079918</v>
      </c>
      <c r="R99" s="122">
        <f t="shared" ref="R99:V99" si="16">SUM(R100:R101)</f>
        <v>35.931037331713817</v>
      </c>
      <c r="S99" s="122">
        <f t="shared" si="16"/>
        <v>34.533582884144408</v>
      </c>
      <c r="T99" s="122">
        <f t="shared" si="16"/>
        <v>36.472344269279972</v>
      </c>
      <c r="U99" s="122">
        <f t="shared" si="16"/>
        <v>34.060998229601061</v>
      </c>
      <c r="V99" s="122">
        <f t="shared" si="16"/>
        <v>35.244385973375579</v>
      </c>
      <c r="W99" s="122">
        <f t="shared" ref="W99" si="17">SUM(W100:W101)</f>
        <v>30.925184235290107</v>
      </c>
      <c r="DA99" s="130" t="s">
        <v>1687</v>
      </c>
    </row>
    <row r="100" spans="1:105" ht="12" customHeight="1" x14ac:dyDescent="0.25">
      <c r="A100" s="97" t="s">
        <v>203</v>
      </c>
      <c r="B100" s="98">
        <v>26.419658129654593</v>
      </c>
      <c r="C100" s="98">
        <v>26.556873531264323</v>
      </c>
      <c r="D100" s="98">
        <v>26.112615707821295</v>
      </c>
      <c r="E100" s="98">
        <v>43.999100117510686</v>
      </c>
      <c r="F100" s="98">
        <v>41.359242758195663</v>
      </c>
      <c r="G100" s="98">
        <v>46.803552906892158</v>
      </c>
      <c r="H100" s="98">
        <v>53.610211167656423</v>
      </c>
      <c r="I100" s="98">
        <v>39.56754938503137</v>
      </c>
      <c r="J100" s="98">
        <v>41.643172960683451</v>
      </c>
      <c r="K100" s="98">
        <v>46.104339783695686</v>
      </c>
      <c r="L100" s="98">
        <v>43.566526574121909</v>
      </c>
      <c r="M100" s="98">
        <v>51.384356620305752</v>
      </c>
      <c r="N100" s="98">
        <v>42.695453333819216</v>
      </c>
      <c r="O100" s="98">
        <v>38.029064538020315</v>
      </c>
      <c r="P100" s="98">
        <v>45.406198934197533</v>
      </c>
      <c r="Q100" s="98">
        <v>45.988717243405446</v>
      </c>
      <c r="R100" s="98">
        <v>35.824476927486394</v>
      </c>
      <c r="S100" s="98">
        <v>34.431237606575614</v>
      </c>
      <c r="T100" s="98">
        <v>36.364225661603129</v>
      </c>
      <c r="U100" s="98">
        <v>33.959974667117315</v>
      </c>
      <c r="V100" s="98">
        <v>35.139779021029234</v>
      </c>
      <c r="W100" s="98">
        <v>30.833249016505995</v>
      </c>
      <c r="DA100" s="63" t="s">
        <v>1688</v>
      </c>
    </row>
    <row r="101" spans="1:105" ht="12" customHeight="1" x14ac:dyDescent="0.25">
      <c r="A101" s="97" t="s">
        <v>53</v>
      </c>
      <c r="B101" s="98">
        <v>8.9810979131337662E-2</v>
      </c>
      <c r="C101" s="98">
        <v>8.6792463856989327E-2</v>
      </c>
      <c r="D101" s="98">
        <v>8.8285632142121928E-2</v>
      </c>
      <c r="E101" s="98">
        <v>0.14099528048793039</v>
      </c>
      <c r="F101" s="98">
        <v>0.14175930699300424</v>
      </c>
      <c r="G101" s="98">
        <v>0.1586757814069864</v>
      </c>
      <c r="H101" s="98">
        <v>0.17756417353170412</v>
      </c>
      <c r="I101" s="98">
        <v>0.12319606311060137</v>
      </c>
      <c r="J101" s="98">
        <v>0.13030950967391225</v>
      </c>
      <c r="K101" s="98">
        <v>0.15167911862804545</v>
      </c>
      <c r="L101" s="98">
        <v>0.1356847296253437</v>
      </c>
      <c r="M101" s="98">
        <v>0.15999549612184796</v>
      </c>
      <c r="N101" s="98">
        <v>0.11860916355783289</v>
      </c>
      <c r="O101" s="98">
        <v>0.11636906528030289</v>
      </c>
      <c r="P101" s="98">
        <v>0.14318694981544994</v>
      </c>
      <c r="Q101" s="98">
        <v>0.13725181867447248</v>
      </c>
      <c r="R101" s="98">
        <v>0.10656040422742311</v>
      </c>
      <c r="S101" s="98">
        <v>0.10234527756879734</v>
      </c>
      <c r="T101" s="98">
        <v>0.10811860767684085</v>
      </c>
      <c r="U101" s="98">
        <v>0.10102356248374908</v>
      </c>
      <c r="V101" s="98">
        <v>0.10460695234634744</v>
      </c>
      <c r="W101" s="98">
        <v>9.193521878411029E-2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0.86907280019125721</v>
      </c>
      <c r="C102" s="122">
        <f t="shared" si="18"/>
        <v>1.1376653941489221</v>
      </c>
      <c r="D102" s="122">
        <f t="shared" si="18"/>
        <v>0.95803188963667618</v>
      </c>
      <c r="E102" s="122">
        <f t="shared" si="18"/>
        <v>1.4974184986113102</v>
      </c>
      <c r="F102" s="122">
        <f t="shared" si="18"/>
        <v>1.1731596302256881</v>
      </c>
      <c r="G102" s="122">
        <f t="shared" si="18"/>
        <v>1.4500226490156485</v>
      </c>
      <c r="H102" s="122">
        <f t="shared" si="18"/>
        <v>1.9250614406776774</v>
      </c>
      <c r="I102" s="122">
        <f t="shared" si="18"/>
        <v>2.8443482811010568</v>
      </c>
      <c r="J102" s="122">
        <f t="shared" si="18"/>
        <v>2.8655089045873656</v>
      </c>
      <c r="K102" s="122">
        <f t="shared" si="18"/>
        <v>1.9207609925465807</v>
      </c>
      <c r="L102" s="122">
        <f t="shared" si="18"/>
        <v>2.5265842671192109</v>
      </c>
      <c r="M102" s="122">
        <f t="shared" si="18"/>
        <v>2.2356263695751522</v>
      </c>
      <c r="N102" s="122">
        <f t="shared" si="18"/>
        <v>3.3609966932643838</v>
      </c>
      <c r="O102" s="122">
        <f t="shared" si="18"/>
        <v>1.9505624455549304</v>
      </c>
      <c r="P102" s="122">
        <f t="shared" si="18"/>
        <v>1.499940861528068</v>
      </c>
      <c r="Q102" s="122">
        <f t="shared" si="18"/>
        <v>1.9648747120688215</v>
      </c>
      <c r="R102" s="122">
        <f t="shared" si="18"/>
        <v>2.513306604069133</v>
      </c>
      <c r="S102" s="122">
        <f t="shared" si="18"/>
        <v>2.7730287789150401</v>
      </c>
      <c r="T102" s="122">
        <f t="shared" si="18"/>
        <v>2.0070557749807065</v>
      </c>
      <c r="U102" s="122">
        <f t="shared" si="18"/>
        <v>2.9096584976717845</v>
      </c>
      <c r="V102" s="122">
        <f t="shared" si="18"/>
        <v>2.5142024554692504</v>
      </c>
      <c r="W102" s="122">
        <f t="shared" si="18"/>
        <v>2.2388264618892721</v>
      </c>
      <c r="DA102" s="130" t="s">
        <v>1690</v>
      </c>
    </row>
    <row r="103" spans="1:105" ht="12" customHeight="1" x14ac:dyDescent="0.25">
      <c r="A103" s="97" t="s">
        <v>53</v>
      </c>
      <c r="B103" s="98">
        <v>0.86907280019125721</v>
      </c>
      <c r="C103" s="98">
        <v>1.1376653941489221</v>
      </c>
      <c r="D103" s="98">
        <v>0.95803188963667618</v>
      </c>
      <c r="E103" s="98">
        <v>1.4974184986113102</v>
      </c>
      <c r="F103" s="98">
        <v>1.1731596302256881</v>
      </c>
      <c r="G103" s="98">
        <v>1.4500226490156485</v>
      </c>
      <c r="H103" s="98">
        <v>1.9250614406776774</v>
      </c>
      <c r="I103" s="98">
        <v>2.8443482811010568</v>
      </c>
      <c r="J103" s="98">
        <v>2.8655089045873656</v>
      </c>
      <c r="K103" s="98">
        <v>1.9207609925465807</v>
      </c>
      <c r="L103" s="98">
        <v>2.5265842671192109</v>
      </c>
      <c r="M103" s="98">
        <v>2.2356263695751522</v>
      </c>
      <c r="N103" s="98">
        <v>3.3609966932643838</v>
      </c>
      <c r="O103" s="98">
        <v>1.9505624455549304</v>
      </c>
      <c r="P103" s="98">
        <v>1.499940861528068</v>
      </c>
      <c r="Q103" s="98">
        <v>1.9648747120688215</v>
      </c>
      <c r="R103" s="98">
        <v>2.513306604069133</v>
      </c>
      <c r="S103" s="98">
        <v>2.7730287789150401</v>
      </c>
      <c r="T103" s="98">
        <v>2.0070557749807065</v>
      </c>
      <c r="U103" s="98">
        <v>2.9096584976717845</v>
      </c>
      <c r="V103" s="98">
        <v>2.5142024554692504</v>
      </c>
      <c r="W103" s="98">
        <v>2.2388264618892721</v>
      </c>
      <c r="DA103" s="63" t="s">
        <v>1691</v>
      </c>
    </row>
    <row r="104" spans="1:105" ht="12" customHeight="1" x14ac:dyDescent="0.25">
      <c r="A104" s="121" t="s">
        <v>55</v>
      </c>
      <c r="B104" s="122">
        <v>6.0425216933502011</v>
      </c>
      <c r="C104" s="122">
        <v>5.9979383590214033</v>
      </c>
      <c r="D104" s="122">
        <v>6.3734112141913286</v>
      </c>
      <c r="E104" s="122">
        <v>7.69424977501094</v>
      </c>
      <c r="F104" s="122">
        <v>8.3887762560092582</v>
      </c>
      <c r="G104" s="122">
        <v>8.6806843231274264</v>
      </c>
      <c r="H104" s="122">
        <v>9.3300624807313355</v>
      </c>
      <c r="I104" s="122">
        <v>8.9863699779898027</v>
      </c>
      <c r="J104" s="122">
        <v>9.663473806792803</v>
      </c>
      <c r="K104" s="122">
        <v>10.890036720560159</v>
      </c>
      <c r="L104" s="122">
        <v>10.678333484200552</v>
      </c>
      <c r="M104" s="122">
        <v>10.167303252865347</v>
      </c>
      <c r="N104" s="122">
        <v>9.5104081431804808</v>
      </c>
      <c r="O104" s="122">
        <v>10.442845636778941</v>
      </c>
      <c r="P104" s="122">
        <v>10.748113718825143</v>
      </c>
      <c r="Q104" s="122">
        <v>10.447191222166325</v>
      </c>
      <c r="R104" s="122">
        <v>10.492973592249015</v>
      </c>
      <c r="S104" s="122">
        <v>10.318440549672061</v>
      </c>
      <c r="T104" s="122">
        <v>9.9523553181137352</v>
      </c>
      <c r="U104" s="122">
        <v>9.5207233937183471</v>
      </c>
      <c r="V104" s="122">
        <v>9.1694905921973682</v>
      </c>
      <c r="W104" s="122">
        <v>9.0477291544376577</v>
      </c>
      <c r="DA104" s="130" t="s">
        <v>1692</v>
      </c>
    </row>
    <row r="105" spans="1:105" ht="12" customHeight="1" x14ac:dyDescent="0.25">
      <c r="A105" s="97" t="s">
        <v>128</v>
      </c>
      <c r="B105" s="98">
        <v>1.6164910654599525</v>
      </c>
      <c r="C105" s="98">
        <v>1.5272641979404997</v>
      </c>
      <c r="D105" s="98">
        <v>1.4229936897025173</v>
      </c>
      <c r="E105" s="98">
        <v>2.0919054951856171</v>
      </c>
      <c r="F105" s="98">
        <v>2.0337003342881745</v>
      </c>
      <c r="G105" s="98">
        <v>2.1301763228451298</v>
      </c>
      <c r="H105" s="98">
        <v>2.4874831282801155</v>
      </c>
      <c r="I105" s="98">
        <v>1.914722695345817</v>
      </c>
      <c r="J105" s="98">
        <v>2.2261331645911349</v>
      </c>
      <c r="K105" s="98">
        <v>2.8486145950073318</v>
      </c>
      <c r="L105" s="98">
        <v>2.7830664830279419</v>
      </c>
      <c r="M105" s="98">
        <v>2.4913177427622939</v>
      </c>
      <c r="N105" s="98">
        <v>2.4166281261342411</v>
      </c>
      <c r="O105" s="98">
        <v>3.4711886423653984</v>
      </c>
      <c r="P105" s="98">
        <v>4.0930329293738295</v>
      </c>
      <c r="Q105" s="98">
        <v>3.9896257119426131</v>
      </c>
      <c r="R105" s="98">
        <v>3.9065373555598719</v>
      </c>
      <c r="S105" s="98">
        <v>4.3528384735413237</v>
      </c>
      <c r="T105" s="98">
        <v>4.5116203668646371</v>
      </c>
      <c r="U105" s="98">
        <v>4.5449063460221515</v>
      </c>
      <c r="V105" s="98">
        <v>4.7834711697613423</v>
      </c>
      <c r="W105" s="98">
        <v>4.9229234337056464</v>
      </c>
      <c r="DA105" s="63" t="s">
        <v>1693</v>
      </c>
    </row>
    <row r="106" spans="1:105" ht="12" customHeight="1" x14ac:dyDescent="0.25">
      <c r="A106" s="97" t="s">
        <v>127</v>
      </c>
      <c r="B106" s="98">
        <v>1.7543419197098523E-2</v>
      </c>
      <c r="C106" s="98">
        <v>1.6974560682885362E-2</v>
      </c>
      <c r="D106" s="98">
        <v>1.3558027170853007E-2</v>
      </c>
      <c r="E106" s="98">
        <v>2.5354529197041873E-2</v>
      </c>
      <c r="F106" s="98">
        <v>2.1549012816739543E-2</v>
      </c>
      <c r="G106" s="98">
        <v>2.1079016398671924E-2</v>
      </c>
      <c r="H106" s="98">
        <v>2.8403281001798945E-2</v>
      </c>
      <c r="I106" s="98">
        <v>2.118630442682129E-2</v>
      </c>
      <c r="J106" s="98">
        <v>2.7744177924050567E-2</v>
      </c>
      <c r="K106" s="98">
        <v>4.1619788934080346E-2</v>
      </c>
      <c r="L106" s="98">
        <v>4.1704295095820743E-2</v>
      </c>
      <c r="M106" s="98">
        <v>3.3469419042828907E-2</v>
      </c>
      <c r="N106" s="98">
        <v>3.0929735786585089E-2</v>
      </c>
      <c r="O106" s="98">
        <v>5.0681395211305033E-2</v>
      </c>
      <c r="P106" s="98">
        <v>6.1718378234117618E-2</v>
      </c>
      <c r="Q106" s="98">
        <v>5.8973566858298382E-2</v>
      </c>
      <c r="R106" s="98">
        <v>5.4773702421557373E-2</v>
      </c>
      <c r="S106" s="98">
        <v>6.5791911191180899E-2</v>
      </c>
      <c r="T106" s="98">
        <v>7.8062011788027047E-2</v>
      </c>
      <c r="U106" s="98">
        <v>8.0695890291169581E-2</v>
      </c>
      <c r="V106" s="98">
        <v>9.1426348945294347E-2</v>
      </c>
      <c r="W106" s="98">
        <v>8.7679953000154326E-2</v>
      </c>
      <c r="DA106" s="63" t="s">
        <v>1694</v>
      </c>
    </row>
    <row r="107" spans="1:105" ht="12" customHeight="1" x14ac:dyDescent="0.25">
      <c r="A107" s="100" t="s">
        <v>203</v>
      </c>
      <c r="B107" s="101">
        <v>4.349515117614001E-3</v>
      </c>
      <c r="C107" s="101">
        <v>4.1683756962860264E-3</v>
      </c>
      <c r="D107" s="101">
        <v>3.3415912981954936E-3</v>
      </c>
      <c r="E107" s="101">
        <v>6.2428825745387212E-3</v>
      </c>
      <c r="F107" s="101">
        <v>5.3372170604495933E-3</v>
      </c>
      <c r="G107" s="101">
        <v>5.8236507441892594E-3</v>
      </c>
      <c r="H107" s="101">
        <v>7.2068218622622898E-3</v>
      </c>
      <c r="I107" s="101">
        <v>5.2601638188633617E-3</v>
      </c>
      <c r="J107" s="101">
        <v>6.7041928681433969E-3</v>
      </c>
      <c r="K107" s="101">
        <v>1.0416214590167828E-2</v>
      </c>
      <c r="L107" s="101">
        <v>1.0424139754684194E-2</v>
      </c>
      <c r="M107" s="101">
        <v>7.988577602617123E-3</v>
      </c>
      <c r="N107" s="101">
        <v>5.9752898316096925E-3</v>
      </c>
      <c r="O107" s="101">
        <v>1.1182761144779315E-2</v>
      </c>
      <c r="P107" s="101">
        <v>1.3493845800935723E-2</v>
      </c>
      <c r="Q107" s="101">
        <v>1.2112762622709531E-2</v>
      </c>
      <c r="R107" s="101">
        <v>1.2923808097342228E-2</v>
      </c>
      <c r="S107" s="101">
        <v>1.5923919883053039E-2</v>
      </c>
      <c r="T107" s="101">
        <v>1.8307023982794546E-2</v>
      </c>
      <c r="U107" s="101">
        <v>1.8076854444357016E-2</v>
      </c>
      <c r="V107" s="101">
        <v>2.025797773913196E-2</v>
      </c>
      <c r="W107" s="101">
        <v>1.9923852453878593E-2</v>
      </c>
      <c r="DA107" s="131" t="s">
        <v>1695</v>
      </c>
    </row>
    <row r="108" spans="1:105" ht="12" customHeight="1" x14ac:dyDescent="0.25">
      <c r="A108" s="103" t="s">
        <v>52</v>
      </c>
      <c r="B108" s="104">
        <v>1.3193904079484521E-2</v>
      </c>
      <c r="C108" s="104">
        <v>1.2806184986599337E-2</v>
      </c>
      <c r="D108" s="104">
        <v>1.0216435872657513E-2</v>
      </c>
      <c r="E108" s="104">
        <v>1.9111646622503153E-2</v>
      </c>
      <c r="F108" s="104">
        <v>1.6211795756289952E-2</v>
      </c>
      <c r="G108" s="104">
        <v>1.5255365654482666E-2</v>
      </c>
      <c r="H108" s="104">
        <v>2.1196459139536657E-2</v>
      </c>
      <c r="I108" s="104">
        <v>1.5926140607957929E-2</v>
      </c>
      <c r="J108" s="104">
        <v>2.1039985055907168E-2</v>
      </c>
      <c r="K108" s="104">
        <v>3.1203574343912514E-2</v>
      </c>
      <c r="L108" s="104">
        <v>3.1280155341136547E-2</v>
      </c>
      <c r="M108" s="104">
        <v>2.5480841440211784E-2</v>
      </c>
      <c r="N108" s="104">
        <v>2.4954445954975396E-2</v>
      </c>
      <c r="O108" s="104">
        <v>3.949863406652572E-2</v>
      </c>
      <c r="P108" s="104">
        <v>4.8224532433181894E-2</v>
      </c>
      <c r="Q108" s="104">
        <v>4.6860804235588853E-2</v>
      </c>
      <c r="R108" s="104">
        <v>4.1849894324215146E-2</v>
      </c>
      <c r="S108" s="104">
        <v>4.9867991308127864E-2</v>
      </c>
      <c r="T108" s="104">
        <v>5.9754987805232508E-2</v>
      </c>
      <c r="U108" s="104">
        <v>6.2619035846812568E-2</v>
      </c>
      <c r="V108" s="104">
        <v>7.1168371206162387E-2</v>
      </c>
      <c r="W108" s="104">
        <v>6.7756100546275733E-2</v>
      </c>
      <c r="DA108" s="132" t="s">
        <v>1696</v>
      </c>
    </row>
    <row r="109" spans="1:105" ht="12" customHeight="1" x14ac:dyDescent="0.25">
      <c r="A109" s="106" t="s">
        <v>122</v>
      </c>
      <c r="B109" s="101">
        <v>1.998866197699489</v>
      </c>
      <c r="C109" s="101">
        <v>1.9791472641055907</v>
      </c>
      <c r="D109" s="101">
        <v>2.2688754762352272</v>
      </c>
      <c r="E109" s="101">
        <v>2.4976534321496269</v>
      </c>
      <c r="F109" s="101">
        <v>2.9745416077747731</v>
      </c>
      <c r="G109" s="101">
        <v>3.0449270524634415</v>
      </c>
      <c r="H109" s="101">
        <v>3.1629625773863235</v>
      </c>
      <c r="I109" s="101">
        <v>2.8770158869814635</v>
      </c>
      <c r="J109" s="101">
        <v>2.7665082470040887</v>
      </c>
      <c r="K109" s="101">
        <v>2.938631408953758</v>
      </c>
      <c r="L109" s="101">
        <v>2.7545281738112357</v>
      </c>
      <c r="M109" s="101">
        <v>2.7086919819233346</v>
      </c>
      <c r="N109" s="101">
        <v>2.5220449090079939</v>
      </c>
      <c r="O109" s="101">
        <v>2.5176228785168786</v>
      </c>
      <c r="P109" s="101">
        <v>2.4607851715216529</v>
      </c>
      <c r="Q109" s="101">
        <v>2.3113878008917399</v>
      </c>
      <c r="R109" s="101">
        <v>2.2383890756922251</v>
      </c>
      <c r="S109" s="101">
        <v>1.8910253464806197</v>
      </c>
      <c r="T109" s="101">
        <v>1.483358455957003</v>
      </c>
      <c r="U109" s="101">
        <v>1.253423752284033</v>
      </c>
      <c r="V109" s="101">
        <v>1.0195371440484031</v>
      </c>
      <c r="W109" s="101">
        <v>0.96279644250681995</v>
      </c>
      <c r="DA109" s="131" t="s">
        <v>1697</v>
      </c>
    </row>
    <row r="110" spans="1:105" ht="12" customHeight="1" x14ac:dyDescent="0.25">
      <c r="A110" s="107" t="s">
        <v>121</v>
      </c>
      <c r="B110" s="104">
        <v>2.4096210109936611</v>
      </c>
      <c r="C110" s="104">
        <v>2.4745523362924278</v>
      </c>
      <c r="D110" s="104">
        <v>2.6679840210827308</v>
      </c>
      <c r="E110" s="104">
        <v>3.0793363184786551</v>
      </c>
      <c r="F110" s="104">
        <v>3.3589853011295725</v>
      </c>
      <c r="G110" s="104">
        <v>3.4845019314201826</v>
      </c>
      <c r="H110" s="104">
        <v>3.6512134940630974</v>
      </c>
      <c r="I110" s="104">
        <v>4.1734450912357008</v>
      </c>
      <c r="J110" s="104">
        <v>4.6430882172735295</v>
      </c>
      <c r="K110" s="104">
        <v>5.061170927664989</v>
      </c>
      <c r="L110" s="104">
        <v>5.0990345322655539</v>
      </c>
      <c r="M110" s="104">
        <v>4.9338241091368893</v>
      </c>
      <c r="N110" s="104">
        <v>4.5408053722516604</v>
      </c>
      <c r="O110" s="104">
        <v>4.4033527206853584</v>
      </c>
      <c r="P110" s="104">
        <v>4.1325772396955429</v>
      </c>
      <c r="Q110" s="104">
        <v>4.0872041424736736</v>
      </c>
      <c r="R110" s="104">
        <v>4.2932734585753618</v>
      </c>
      <c r="S110" s="104">
        <v>4.0087848184589356</v>
      </c>
      <c r="T110" s="104">
        <v>3.8793144835040687</v>
      </c>
      <c r="U110" s="104">
        <v>3.6416974051209929</v>
      </c>
      <c r="V110" s="104">
        <v>3.2750559294423289</v>
      </c>
      <c r="W110" s="104">
        <v>3.0743293252250385</v>
      </c>
      <c r="DA110" s="132" t="s">
        <v>1698</v>
      </c>
    </row>
    <row r="111" spans="1:105" ht="12" customHeight="1" x14ac:dyDescent="0.25">
      <c r="A111" s="108" t="s">
        <v>53</v>
      </c>
      <c r="B111" s="98">
        <v>0.71586142326589564</v>
      </c>
      <c r="C111" s="98">
        <v>0.72597680486708371</v>
      </c>
      <c r="D111" s="98">
        <v>0.79632916808558785</v>
      </c>
      <c r="E111" s="98">
        <v>0.88678637649158842</v>
      </c>
      <c r="F111" s="98">
        <v>0.98185311190494795</v>
      </c>
      <c r="G111" s="98">
        <v>1.1324512879802757</v>
      </c>
      <c r="H111" s="98">
        <v>1.0776861079526112</v>
      </c>
      <c r="I111" s="98">
        <v>1.2416968639069437</v>
      </c>
      <c r="J111" s="98">
        <v>1.3575434632947085</v>
      </c>
      <c r="K111" s="98">
        <v>1.4879368502427501</v>
      </c>
      <c r="L111" s="98">
        <v>1.5043713298951287</v>
      </c>
      <c r="M111" s="98">
        <v>1.4224779012661211</v>
      </c>
      <c r="N111" s="98">
        <v>1.106349321685524</v>
      </c>
      <c r="O111" s="98">
        <v>1.1553927285825043</v>
      </c>
      <c r="P111" s="98">
        <v>1.0588039717616358</v>
      </c>
      <c r="Q111" s="98">
        <v>0.98998992226621529</v>
      </c>
      <c r="R111" s="98">
        <v>1.1817414005274633</v>
      </c>
      <c r="S111" s="98">
        <v>1.1184464153583431</v>
      </c>
      <c r="T111" s="98">
        <v>1.0369853844806101</v>
      </c>
      <c r="U111" s="98">
        <v>0.92961214968756378</v>
      </c>
      <c r="V111" s="98">
        <v>0.81640023095483338</v>
      </c>
      <c r="W111" s="98">
        <v>0.78068769876820332</v>
      </c>
      <c r="DA111" s="63" t="s">
        <v>1699</v>
      </c>
    </row>
    <row r="112" spans="1:105" ht="12" customHeight="1" x14ac:dyDescent="0.25">
      <c r="A112" s="108" t="s">
        <v>52</v>
      </c>
      <c r="B112" s="98">
        <v>1.6937595877277654</v>
      </c>
      <c r="C112" s="98">
        <v>1.7485755314253442</v>
      </c>
      <c r="D112" s="98">
        <v>1.8716548529971428</v>
      </c>
      <c r="E112" s="98">
        <v>2.1925499419870667</v>
      </c>
      <c r="F112" s="98">
        <v>2.3771321892246244</v>
      </c>
      <c r="G112" s="98">
        <v>2.3520506434399069</v>
      </c>
      <c r="H112" s="98">
        <v>2.5735273861104861</v>
      </c>
      <c r="I112" s="98">
        <v>2.9317482273287574</v>
      </c>
      <c r="J112" s="98">
        <v>3.2855447539788205</v>
      </c>
      <c r="K112" s="98">
        <v>3.5732340774222386</v>
      </c>
      <c r="L112" s="98">
        <v>3.594663202370425</v>
      </c>
      <c r="M112" s="98">
        <v>3.5113462078707678</v>
      </c>
      <c r="N112" s="98">
        <v>3.4344560505661366</v>
      </c>
      <c r="O112" s="98">
        <v>3.2479599921028539</v>
      </c>
      <c r="P112" s="98">
        <v>3.0737732679339076</v>
      </c>
      <c r="Q112" s="98">
        <v>3.0972142202074582</v>
      </c>
      <c r="R112" s="98">
        <v>3.1115320580478989</v>
      </c>
      <c r="S112" s="98">
        <v>2.8903384031005923</v>
      </c>
      <c r="T112" s="98">
        <v>2.8423290990234586</v>
      </c>
      <c r="U112" s="98">
        <v>2.7120852554334292</v>
      </c>
      <c r="V112" s="98">
        <v>2.4586556984874957</v>
      </c>
      <c r="W112" s="98">
        <v>2.2936416264568353</v>
      </c>
      <c r="DA112" s="63" t="s">
        <v>1700</v>
      </c>
    </row>
    <row r="113" spans="1:105" ht="12" customHeight="1" x14ac:dyDescent="0.25">
      <c r="A113" s="121" t="s">
        <v>54</v>
      </c>
      <c r="B113" s="122">
        <v>2.8531410505214891</v>
      </c>
      <c r="C113" s="122">
        <v>2.8043439631431206</v>
      </c>
      <c r="D113" s="122">
        <v>3.3912318669037327</v>
      </c>
      <c r="E113" s="122">
        <v>3.7395463664694772</v>
      </c>
      <c r="F113" s="122">
        <v>4.3533617678397389</v>
      </c>
      <c r="G113" s="122">
        <v>4.5005737108524952</v>
      </c>
      <c r="H113" s="122">
        <v>4.7281104272636396</v>
      </c>
      <c r="I113" s="122">
        <v>4.6617473522794821</v>
      </c>
      <c r="J113" s="122">
        <v>4.68905750232455</v>
      </c>
      <c r="K113" s="122">
        <v>5.0113598841834239</v>
      </c>
      <c r="L113" s="122">
        <v>4.8680727307570786</v>
      </c>
      <c r="M113" s="122">
        <v>4.569510218374063</v>
      </c>
      <c r="N113" s="122">
        <v>4.4567205523745335</v>
      </c>
      <c r="O113" s="122">
        <v>4.9905702446955882</v>
      </c>
      <c r="P113" s="122">
        <v>5.0549984969010477</v>
      </c>
      <c r="Q113" s="122">
        <v>4.9825674868967678</v>
      </c>
      <c r="R113" s="122">
        <v>5.170466893140901</v>
      </c>
      <c r="S113" s="122">
        <v>4.9504455612800884</v>
      </c>
      <c r="T113" s="122">
        <v>5.1080707356502115</v>
      </c>
      <c r="U113" s="122">
        <v>5.1133189919535562</v>
      </c>
      <c r="V113" s="122">
        <v>5.5463277349719311</v>
      </c>
      <c r="W113" s="122">
        <v>5.0696537542451043</v>
      </c>
      <c r="DA113" s="130" t="s">
        <v>1701</v>
      </c>
    </row>
    <row r="114" spans="1:105" ht="12" customHeight="1" x14ac:dyDescent="0.25">
      <c r="A114" s="97" t="s">
        <v>50</v>
      </c>
      <c r="B114" s="98">
        <v>0.15451039086905349</v>
      </c>
      <c r="C114" s="98">
        <v>0.15023341954586966</v>
      </c>
      <c r="D114" s="98">
        <v>0.15409583067427293</v>
      </c>
      <c r="E114" s="98">
        <v>0.15817460893031512</v>
      </c>
      <c r="F114" s="98">
        <v>0.18822888730505871</v>
      </c>
      <c r="G114" s="98">
        <v>0.1865855593116523</v>
      </c>
      <c r="H114" s="98">
        <v>0.19788998994491191</v>
      </c>
      <c r="I114" s="98">
        <v>0.22455393404421525</v>
      </c>
      <c r="J114" s="98">
        <v>0.23925958449543439</v>
      </c>
      <c r="K114" s="98">
        <v>0.22174855983489028</v>
      </c>
      <c r="L114" s="98">
        <v>0.28836831653892536</v>
      </c>
      <c r="M114" s="98">
        <v>0.28262233728728864</v>
      </c>
      <c r="N114" s="98">
        <v>9.8434713843560423E-2</v>
      </c>
      <c r="O114" s="98">
        <v>0.48053787485455424</v>
      </c>
      <c r="P114" s="98">
        <v>0.55228224714372143</v>
      </c>
      <c r="Q114" s="98">
        <v>0.56076590863059073</v>
      </c>
      <c r="R114" s="98">
        <v>0.58000217437408952</v>
      </c>
      <c r="S114" s="98">
        <v>0.66021374147259304</v>
      </c>
      <c r="T114" s="98">
        <v>1.0479827866322979</v>
      </c>
      <c r="U114" s="98">
        <v>1.2559436181297694</v>
      </c>
      <c r="V114" s="98">
        <v>1.5219676105463094</v>
      </c>
      <c r="W114" s="98">
        <v>1.4678759416699825</v>
      </c>
      <c r="DA114" s="63" t="s">
        <v>1702</v>
      </c>
    </row>
    <row r="115" spans="1:105" ht="12" customHeight="1" x14ac:dyDescent="0.25">
      <c r="A115" s="109" t="s">
        <v>120</v>
      </c>
      <c r="B115" s="33">
        <v>2.6986306596524354</v>
      </c>
      <c r="C115" s="33">
        <v>2.654110543597251</v>
      </c>
      <c r="D115" s="33">
        <v>3.2371360362294599</v>
      </c>
      <c r="E115" s="33">
        <v>3.5813717575391619</v>
      </c>
      <c r="F115" s="33">
        <v>4.1651328805346806</v>
      </c>
      <c r="G115" s="33">
        <v>4.3139881515408431</v>
      </c>
      <c r="H115" s="33">
        <v>4.5302204373187278</v>
      </c>
      <c r="I115" s="33">
        <v>4.4371934182352666</v>
      </c>
      <c r="J115" s="33">
        <v>4.449797917829116</v>
      </c>
      <c r="K115" s="33">
        <v>4.7896113243485336</v>
      </c>
      <c r="L115" s="33">
        <v>4.5797044142181536</v>
      </c>
      <c r="M115" s="33">
        <v>4.2868878810867743</v>
      </c>
      <c r="N115" s="33">
        <v>4.3582858385309731</v>
      </c>
      <c r="O115" s="33">
        <v>4.5100323698410341</v>
      </c>
      <c r="P115" s="33">
        <v>4.5027162497573263</v>
      </c>
      <c r="Q115" s="33">
        <v>4.4218015782661766</v>
      </c>
      <c r="R115" s="33">
        <v>4.5904647187668113</v>
      </c>
      <c r="S115" s="33">
        <v>4.2902318198074951</v>
      </c>
      <c r="T115" s="33">
        <v>4.0600879490179134</v>
      </c>
      <c r="U115" s="33">
        <v>3.8573753738237868</v>
      </c>
      <c r="V115" s="33">
        <v>4.0243601244256215</v>
      </c>
      <c r="W115" s="33">
        <v>3.6017778125751221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26.710529079090044</v>
      </c>
      <c r="C117" s="117">
        <f t="shared" si="19"/>
        <v>27.377503777572667</v>
      </c>
      <c r="D117" s="117">
        <f t="shared" si="19"/>
        <v>27.633038435177649</v>
      </c>
      <c r="E117" s="117">
        <f t="shared" si="19"/>
        <v>43.052387771924536</v>
      </c>
      <c r="F117" s="117">
        <f t="shared" si="19"/>
        <v>41.809131799297141</v>
      </c>
      <c r="G117" s="117">
        <f t="shared" si="19"/>
        <v>46.928367890627051</v>
      </c>
      <c r="H117" s="117">
        <f t="shared" si="19"/>
        <v>53.970897360214678</v>
      </c>
      <c r="I117" s="117">
        <f t="shared" si="19"/>
        <v>46.068369367877182</v>
      </c>
      <c r="J117" s="117">
        <f t="shared" si="19"/>
        <v>48.434474301639234</v>
      </c>
      <c r="K117" s="117">
        <f t="shared" si="19"/>
        <v>50.76269213826653</v>
      </c>
      <c r="L117" s="117">
        <f t="shared" si="19"/>
        <v>50.480786860789571</v>
      </c>
      <c r="M117" s="117">
        <f t="shared" si="19"/>
        <v>55.124253303745455</v>
      </c>
      <c r="N117" s="117">
        <f t="shared" si="19"/>
        <v>51.76812859629807</v>
      </c>
      <c r="O117" s="117">
        <f t="shared" si="19"/>
        <v>45.858757574395746</v>
      </c>
      <c r="P117" s="117">
        <f t="shared" si="19"/>
        <v>50.513612537564917</v>
      </c>
      <c r="Q117" s="117">
        <f t="shared" si="19"/>
        <v>52.400898426588476</v>
      </c>
      <c r="R117" s="117">
        <f t="shared" ref="R117:V117" si="20">R118+R121+R123+R132</f>
        <v>47.188518790704009</v>
      </c>
      <c r="S117" s="117">
        <f t="shared" si="20"/>
        <v>47.162394863806718</v>
      </c>
      <c r="T117" s="117">
        <f t="shared" si="20"/>
        <v>46.286577014509923</v>
      </c>
      <c r="U117" s="117">
        <f t="shared" si="20"/>
        <v>47.720693514155805</v>
      </c>
      <c r="V117" s="117">
        <f t="shared" si="20"/>
        <v>47.582490688826816</v>
      </c>
      <c r="W117" s="117">
        <f t="shared" ref="W117" si="21">W118+W121+W123+W132</f>
        <v>43.136217600940057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18.638894369579248</v>
      </c>
      <c r="C118" s="122">
        <f t="shared" si="22"/>
        <v>18.785247717717933</v>
      </c>
      <c r="D118" s="122">
        <f t="shared" si="22"/>
        <v>18.558552111204857</v>
      </c>
      <c r="E118" s="122">
        <f t="shared" si="22"/>
        <v>31.442504567990333</v>
      </c>
      <c r="F118" s="122">
        <f t="shared" si="22"/>
        <v>29.685384834210744</v>
      </c>
      <c r="G118" s="122">
        <f t="shared" si="22"/>
        <v>33.704032229106893</v>
      </c>
      <c r="H118" s="122">
        <f t="shared" si="22"/>
        <v>38.701820033612705</v>
      </c>
      <c r="I118" s="122">
        <f t="shared" si="22"/>
        <v>28.637980708585747</v>
      </c>
      <c r="J118" s="122">
        <f t="shared" si="22"/>
        <v>30.215382820063486</v>
      </c>
      <c r="K118" s="122">
        <f t="shared" si="22"/>
        <v>33.55401870136879</v>
      </c>
      <c r="L118" s="122">
        <f t="shared" si="22"/>
        <v>31.791435838711724</v>
      </c>
      <c r="M118" s="122">
        <f t="shared" si="22"/>
        <v>37.60176988266489</v>
      </c>
      <c r="N118" s="122">
        <f t="shared" si="22"/>
        <v>31.33657549407393</v>
      </c>
      <c r="O118" s="122">
        <f t="shared" si="22"/>
        <v>28.022070271755275</v>
      </c>
      <c r="P118" s="122">
        <f t="shared" si="22"/>
        <v>33.50961292808713</v>
      </c>
      <c r="Q118" s="122">
        <f t="shared" si="22"/>
        <v>34.003900787009655</v>
      </c>
      <c r="R118" s="122">
        <f t="shared" ref="R118:V118" si="23">SUM(R119:R120)</f>
        <v>26.560507132521369</v>
      </c>
      <c r="S118" s="122">
        <f t="shared" si="23"/>
        <v>25.602784875784089</v>
      </c>
      <c r="T118" s="122">
        <f t="shared" si="23"/>
        <v>27.165258957454736</v>
      </c>
      <c r="U118" s="122">
        <f t="shared" si="23"/>
        <v>25.471223129556588</v>
      </c>
      <c r="V118" s="122">
        <f t="shared" si="23"/>
        <v>26.439328948833982</v>
      </c>
      <c r="W118" s="122">
        <f t="shared" ref="W118" si="24">SUM(W119:W120)</f>
        <v>23.264873298426902</v>
      </c>
      <c r="DA118" s="130" t="s">
        <v>1855</v>
      </c>
    </row>
    <row r="119" spans="1:105" ht="12" customHeight="1" x14ac:dyDescent="0.25">
      <c r="A119" s="97" t="s">
        <v>203</v>
      </c>
      <c r="B119" s="98">
        <v>18.549083390447912</v>
      </c>
      <c r="C119" s="98">
        <v>18.698455253860942</v>
      </c>
      <c r="D119" s="98">
        <v>18.470266479062737</v>
      </c>
      <c r="E119" s="98">
        <v>31.301509287502402</v>
      </c>
      <c r="F119" s="98">
        <v>29.543625527217738</v>
      </c>
      <c r="G119" s="98">
        <v>33.545356447699909</v>
      </c>
      <c r="H119" s="98">
        <v>38.524255860080999</v>
      </c>
      <c r="I119" s="98">
        <v>28.514784645475146</v>
      </c>
      <c r="J119" s="98">
        <v>30.085073310389575</v>
      </c>
      <c r="K119" s="98">
        <v>33.402339582740744</v>
      </c>
      <c r="L119" s="98">
        <v>31.655751109086381</v>
      </c>
      <c r="M119" s="98">
        <v>37.441774386543038</v>
      </c>
      <c r="N119" s="98">
        <v>31.217966330516099</v>
      </c>
      <c r="O119" s="98">
        <v>27.905701206474973</v>
      </c>
      <c r="P119" s="98">
        <v>33.366425978271678</v>
      </c>
      <c r="Q119" s="98">
        <v>33.866648968335184</v>
      </c>
      <c r="R119" s="98">
        <v>26.453946728293946</v>
      </c>
      <c r="S119" s="98">
        <v>25.500439598215291</v>
      </c>
      <c r="T119" s="98">
        <v>27.057140349777896</v>
      </c>
      <c r="U119" s="98">
        <v>25.370199567072838</v>
      </c>
      <c r="V119" s="98">
        <v>26.334721996487634</v>
      </c>
      <c r="W119" s="98">
        <v>23.17293807964279</v>
      </c>
      <c r="DA119" s="63" t="s">
        <v>1856</v>
      </c>
    </row>
    <row r="120" spans="1:105" ht="12" customHeight="1" x14ac:dyDescent="0.25">
      <c r="A120" s="97" t="s">
        <v>53</v>
      </c>
      <c r="B120" s="98">
        <v>8.9810979131337662E-2</v>
      </c>
      <c r="C120" s="98">
        <v>8.6792463856989327E-2</v>
      </c>
      <c r="D120" s="98">
        <v>8.8285632142121928E-2</v>
      </c>
      <c r="E120" s="98">
        <v>0.14099528048793039</v>
      </c>
      <c r="F120" s="98">
        <v>0.14175930699300424</v>
      </c>
      <c r="G120" s="98">
        <v>0.1586757814069864</v>
      </c>
      <c r="H120" s="98">
        <v>0.17756417353170412</v>
      </c>
      <c r="I120" s="98">
        <v>0.12319606311060137</v>
      </c>
      <c r="J120" s="98">
        <v>0.13030950967391225</v>
      </c>
      <c r="K120" s="98">
        <v>0.15167911862804545</v>
      </c>
      <c r="L120" s="98">
        <v>0.1356847296253437</v>
      </c>
      <c r="M120" s="98">
        <v>0.15999549612184796</v>
      </c>
      <c r="N120" s="98">
        <v>0.11860916355783289</v>
      </c>
      <c r="O120" s="98">
        <v>0.11636906528030289</v>
      </c>
      <c r="P120" s="98">
        <v>0.14318694981544994</v>
      </c>
      <c r="Q120" s="98">
        <v>0.13725181867447248</v>
      </c>
      <c r="R120" s="98">
        <v>0.10656040422742311</v>
      </c>
      <c r="S120" s="98">
        <v>0.10234527756879734</v>
      </c>
      <c r="T120" s="98">
        <v>0.10811860767684085</v>
      </c>
      <c r="U120" s="98">
        <v>0.10102356248374908</v>
      </c>
      <c r="V120" s="98">
        <v>0.10460695234634744</v>
      </c>
      <c r="W120" s="98">
        <v>9.193521878411029E-2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1.485706125896582</v>
      </c>
      <c r="C121" s="122">
        <f t="shared" si="25"/>
        <v>2.0423883559552189</v>
      </c>
      <c r="D121" s="122">
        <f t="shared" si="25"/>
        <v>1.8068348006787323</v>
      </c>
      <c r="E121" s="122">
        <f t="shared" si="25"/>
        <v>3.018035467408978</v>
      </c>
      <c r="F121" s="122">
        <f t="shared" si="25"/>
        <v>2.562591895085172</v>
      </c>
      <c r="G121" s="122">
        <f t="shared" si="25"/>
        <v>3.336820706118981</v>
      </c>
      <c r="H121" s="122">
        <f t="shared" si="25"/>
        <v>4.636946245883272</v>
      </c>
      <c r="I121" s="122">
        <f t="shared" si="25"/>
        <v>6.9973781406394462</v>
      </c>
      <c r="J121" s="122">
        <f t="shared" si="25"/>
        <v>7.1462817706265147</v>
      </c>
      <c r="K121" s="122">
        <f t="shared" si="25"/>
        <v>4.8892682761809567</v>
      </c>
      <c r="L121" s="122">
        <f t="shared" si="25"/>
        <v>6.5878091473441041</v>
      </c>
      <c r="M121" s="122">
        <f t="shared" si="25"/>
        <v>6.0082832705895575</v>
      </c>
      <c r="N121" s="122">
        <f t="shared" si="25"/>
        <v>9.3792821274796232</v>
      </c>
      <c r="O121" s="122">
        <f t="shared" si="25"/>
        <v>5.688501108006089</v>
      </c>
      <c r="P121" s="122">
        <f t="shared" si="25"/>
        <v>4.5401317154532741</v>
      </c>
      <c r="Q121" s="122">
        <f t="shared" si="25"/>
        <v>6.1441585035667003</v>
      </c>
      <c r="R121" s="122">
        <f t="shared" si="25"/>
        <v>8.1412767804272512</v>
      </c>
      <c r="S121" s="122">
        <f t="shared" si="25"/>
        <v>9.2876260584091845</v>
      </c>
      <c r="T121" s="122">
        <f t="shared" si="25"/>
        <v>6.9193522243296535</v>
      </c>
      <c r="U121" s="122">
        <f t="shared" si="25"/>
        <v>10.303543891868921</v>
      </c>
      <c r="V121" s="122">
        <f t="shared" si="25"/>
        <v>9.08735685404063</v>
      </c>
      <c r="W121" s="122">
        <f t="shared" si="25"/>
        <v>8.2243759179909581</v>
      </c>
      <c r="DA121" s="130" t="s">
        <v>1858</v>
      </c>
    </row>
    <row r="122" spans="1:105" ht="12" customHeight="1" x14ac:dyDescent="0.25">
      <c r="A122" s="97" t="s">
        <v>53</v>
      </c>
      <c r="B122" s="98">
        <v>1.485706125896582</v>
      </c>
      <c r="C122" s="98">
        <v>2.0423883559552189</v>
      </c>
      <c r="D122" s="98">
        <v>1.8068348006787323</v>
      </c>
      <c r="E122" s="98">
        <v>3.018035467408978</v>
      </c>
      <c r="F122" s="98">
        <v>2.562591895085172</v>
      </c>
      <c r="G122" s="98">
        <v>3.336820706118981</v>
      </c>
      <c r="H122" s="98">
        <v>4.636946245883272</v>
      </c>
      <c r="I122" s="98">
        <v>6.9973781406394462</v>
      </c>
      <c r="J122" s="98">
        <v>7.1462817706265147</v>
      </c>
      <c r="K122" s="98">
        <v>4.8892682761809567</v>
      </c>
      <c r="L122" s="98">
        <v>6.5878091473441041</v>
      </c>
      <c r="M122" s="98">
        <v>6.0082832705895575</v>
      </c>
      <c r="N122" s="98">
        <v>9.3792821274796232</v>
      </c>
      <c r="O122" s="98">
        <v>5.688501108006089</v>
      </c>
      <c r="P122" s="98">
        <v>4.5401317154532741</v>
      </c>
      <c r="Q122" s="98">
        <v>6.1441585035667003</v>
      </c>
      <c r="R122" s="98">
        <v>8.1412767804272512</v>
      </c>
      <c r="S122" s="98">
        <v>9.2876260584091845</v>
      </c>
      <c r="T122" s="98">
        <v>6.9193522243296535</v>
      </c>
      <c r="U122" s="98">
        <v>10.303543891868921</v>
      </c>
      <c r="V122" s="98">
        <v>9.08735685404063</v>
      </c>
      <c r="W122" s="98">
        <v>8.2243759179909581</v>
      </c>
      <c r="DA122" s="63" t="s">
        <v>1859</v>
      </c>
    </row>
    <row r="123" spans="1:105" ht="12" customHeight="1" x14ac:dyDescent="0.25">
      <c r="A123" s="121" t="s">
        <v>55</v>
      </c>
      <c r="B123" s="122">
        <v>4.5051433484414698</v>
      </c>
      <c r="C123" s="122">
        <v>4.4980291834412753</v>
      </c>
      <c r="D123" s="122">
        <v>4.7715438633395202</v>
      </c>
      <c r="E123" s="122">
        <v>5.8241072888354264</v>
      </c>
      <c r="F123" s="122">
        <v>6.3270057205754027</v>
      </c>
      <c r="G123" s="122">
        <v>6.5302465546686275</v>
      </c>
      <c r="H123" s="122">
        <v>7.0925608708614902</v>
      </c>
      <c r="I123" s="122">
        <v>6.9402491879203936</v>
      </c>
      <c r="J123" s="122">
        <v>7.5569067307581097</v>
      </c>
      <c r="K123" s="122">
        <v>8.547730322942094</v>
      </c>
      <c r="L123" s="122">
        <v>8.4399965786088131</v>
      </c>
      <c r="M123" s="122">
        <v>8.0691903028027347</v>
      </c>
      <c r="N123" s="122">
        <v>7.6512289793019939</v>
      </c>
      <c r="O123" s="122">
        <v>8.389789026431103</v>
      </c>
      <c r="P123" s="122">
        <v>8.6567132402370781</v>
      </c>
      <c r="Q123" s="122">
        <v>8.4858237913047123</v>
      </c>
      <c r="R123" s="122">
        <v>8.5510603186816727</v>
      </c>
      <c r="S123" s="122">
        <v>8.4905492905146929</v>
      </c>
      <c r="T123" s="122">
        <v>8.3248667453873324</v>
      </c>
      <c r="U123" s="122">
        <v>8.06038659722158</v>
      </c>
      <c r="V123" s="122">
        <v>7.8248739842565609</v>
      </c>
      <c r="W123" s="122">
        <v>7.7512615635733075</v>
      </c>
      <c r="DA123" s="130" t="s">
        <v>1860</v>
      </c>
    </row>
    <row r="124" spans="1:105" ht="12" customHeight="1" x14ac:dyDescent="0.25">
      <c r="A124" s="97" t="s">
        <v>128</v>
      </c>
      <c r="B124" s="98">
        <v>1.2126132715128783</v>
      </c>
      <c r="C124" s="98">
        <v>1.1471805494267331</v>
      </c>
      <c r="D124" s="98">
        <v>1.074428238410992</v>
      </c>
      <c r="E124" s="98">
        <v>1.5895233113131635</v>
      </c>
      <c r="F124" s="98">
        <v>1.5523617385160651</v>
      </c>
      <c r="G124" s="98">
        <v>1.6326282922671502</v>
      </c>
      <c r="H124" s="98">
        <v>1.9126359179239691</v>
      </c>
      <c r="I124" s="98">
        <v>1.4754792751423937</v>
      </c>
      <c r="J124" s="98">
        <v>1.7250171465821582</v>
      </c>
      <c r="K124" s="98">
        <v>2.2192512648674172</v>
      </c>
      <c r="L124" s="98">
        <v>2.1796947382820502</v>
      </c>
      <c r="M124" s="98">
        <v>1.962333227395372</v>
      </c>
      <c r="N124" s="98">
        <v>1.9178516483335941</v>
      </c>
      <c r="O124" s="98">
        <v>2.7776116157586022</v>
      </c>
      <c r="P124" s="98">
        <v>3.2873489701538103</v>
      </c>
      <c r="Q124" s="98">
        <v>3.2132462821826708</v>
      </c>
      <c r="R124" s="98">
        <v>3.1557447893625401</v>
      </c>
      <c r="S124" s="98">
        <v>3.5368295577470295</v>
      </c>
      <c r="T124" s="98">
        <v>3.6925885191243863</v>
      </c>
      <c r="U124" s="98">
        <v>3.7485826227920662</v>
      </c>
      <c r="V124" s="98">
        <v>3.9734993000935939</v>
      </c>
      <c r="W124" s="98">
        <v>4.1137960075421898</v>
      </c>
      <c r="DA124" s="63" t="s">
        <v>1861</v>
      </c>
    </row>
    <row r="125" spans="1:105" ht="12" customHeight="1" x14ac:dyDescent="0.25">
      <c r="A125" s="97" t="s">
        <v>127</v>
      </c>
      <c r="B125" s="98">
        <v>1.6456699568406015E-2</v>
      </c>
      <c r="C125" s="98">
        <v>1.5939388546096535E-2</v>
      </c>
      <c r="D125" s="98">
        <v>1.2728609613113083E-2</v>
      </c>
      <c r="E125" s="98">
        <v>2.3867768400879282E-2</v>
      </c>
      <c r="F125" s="98">
        <v>2.0282247569278874E-2</v>
      </c>
      <c r="G125" s="98">
        <v>1.970673210561347E-2</v>
      </c>
      <c r="H125" s="98">
        <v>2.6743542829290298E-2</v>
      </c>
      <c r="I125" s="98">
        <v>1.998073392559177E-2</v>
      </c>
      <c r="J125" s="98">
        <v>2.6247919370807171E-2</v>
      </c>
      <c r="K125" s="98">
        <v>3.9354762753592412E-2</v>
      </c>
      <c r="L125" s="98">
        <v>3.9472261501449168E-2</v>
      </c>
      <c r="M125" s="98">
        <v>3.1773844589872494E-2</v>
      </c>
      <c r="N125" s="98">
        <v>2.968793331913883E-2</v>
      </c>
      <c r="O125" s="98">
        <v>4.8442826948855072E-2</v>
      </c>
      <c r="P125" s="98">
        <v>5.9058811432301433E-2</v>
      </c>
      <c r="Q125" s="98">
        <v>5.6602803998089528E-2</v>
      </c>
      <c r="R125" s="98">
        <v>5.2251911755986577E-2</v>
      </c>
      <c r="S125" s="98">
        <v>6.2807623258443163E-2</v>
      </c>
      <c r="T125" s="98">
        <v>7.4808522013874348E-2</v>
      </c>
      <c r="U125" s="98">
        <v>7.7595705639917606E-2</v>
      </c>
      <c r="V125" s="98">
        <v>8.8072557603871504E-2</v>
      </c>
      <c r="W125" s="98">
        <v>8.4422284305723197E-2</v>
      </c>
      <c r="DA125" s="63" t="s">
        <v>1862</v>
      </c>
    </row>
    <row r="126" spans="1:105" ht="12" customHeight="1" x14ac:dyDescent="0.25">
      <c r="A126" s="100" t="s">
        <v>203</v>
      </c>
      <c r="B126" s="101">
        <v>3.2627954889214959E-3</v>
      </c>
      <c r="C126" s="101">
        <v>3.1332035594971975E-3</v>
      </c>
      <c r="D126" s="101">
        <v>2.5121737404555692E-3</v>
      </c>
      <c r="E126" s="101">
        <v>4.7561217783761304E-3</v>
      </c>
      <c r="F126" s="101">
        <v>4.0704518129889211E-3</v>
      </c>
      <c r="G126" s="101">
        <v>4.4513664511308037E-3</v>
      </c>
      <c r="H126" s="101">
        <v>5.54708368975364E-3</v>
      </c>
      <c r="I126" s="101">
        <v>4.0545933176338433E-3</v>
      </c>
      <c r="J126" s="101">
        <v>5.2079343149000028E-3</v>
      </c>
      <c r="K126" s="101">
        <v>8.1511884096798961E-3</v>
      </c>
      <c r="L126" s="101">
        <v>8.1921061603126184E-3</v>
      </c>
      <c r="M126" s="101">
        <v>6.293003149660711E-3</v>
      </c>
      <c r="N126" s="101">
        <v>4.7334873641634327E-3</v>
      </c>
      <c r="O126" s="101">
        <v>8.9441928823293555E-3</v>
      </c>
      <c r="P126" s="101">
        <v>1.083427899911954E-2</v>
      </c>
      <c r="Q126" s="101">
        <v>9.7419997625006749E-3</v>
      </c>
      <c r="R126" s="101">
        <v>1.0402017431771427E-2</v>
      </c>
      <c r="S126" s="101">
        <v>1.2939631950315297E-2</v>
      </c>
      <c r="T126" s="101">
        <v>1.5053534208641839E-2</v>
      </c>
      <c r="U126" s="101">
        <v>1.4976669793105036E-2</v>
      </c>
      <c r="V126" s="101">
        <v>1.6904186397709114E-2</v>
      </c>
      <c r="W126" s="101">
        <v>1.6666183759447464E-2</v>
      </c>
      <c r="DA126" s="131" t="s">
        <v>1863</v>
      </c>
    </row>
    <row r="127" spans="1:105" ht="12" customHeight="1" x14ac:dyDescent="0.25">
      <c r="A127" s="103" t="s">
        <v>52</v>
      </c>
      <c r="B127" s="104">
        <v>1.3193904079484521E-2</v>
      </c>
      <c r="C127" s="104">
        <v>1.2806184986599337E-2</v>
      </c>
      <c r="D127" s="104">
        <v>1.0216435872657513E-2</v>
      </c>
      <c r="E127" s="104">
        <v>1.9111646622503153E-2</v>
      </c>
      <c r="F127" s="104">
        <v>1.6211795756289952E-2</v>
      </c>
      <c r="G127" s="104">
        <v>1.5255365654482666E-2</v>
      </c>
      <c r="H127" s="104">
        <v>2.1196459139536657E-2</v>
      </c>
      <c r="I127" s="104">
        <v>1.5926140607957929E-2</v>
      </c>
      <c r="J127" s="104">
        <v>2.1039985055907168E-2</v>
      </c>
      <c r="K127" s="104">
        <v>3.1203574343912514E-2</v>
      </c>
      <c r="L127" s="104">
        <v>3.1280155341136547E-2</v>
      </c>
      <c r="M127" s="104">
        <v>2.5480841440211784E-2</v>
      </c>
      <c r="N127" s="104">
        <v>2.4954445954975396E-2</v>
      </c>
      <c r="O127" s="104">
        <v>3.949863406652572E-2</v>
      </c>
      <c r="P127" s="104">
        <v>4.8224532433181894E-2</v>
      </c>
      <c r="Q127" s="104">
        <v>4.6860804235588853E-2</v>
      </c>
      <c r="R127" s="104">
        <v>4.1849894324215146E-2</v>
      </c>
      <c r="S127" s="104">
        <v>4.9867991308127864E-2</v>
      </c>
      <c r="T127" s="104">
        <v>5.9754987805232508E-2</v>
      </c>
      <c r="U127" s="104">
        <v>6.2619035846812568E-2</v>
      </c>
      <c r="V127" s="104">
        <v>7.1168371206162387E-2</v>
      </c>
      <c r="W127" s="104">
        <v>6.7756100546275733E-2</v>
      </c>
      <c r="DA127" s="132" t="s">
        <v>1864</v>
      </c>
    </row>
    <row r="128" spans="1:105" ht="12" customHeight="1" x14ac:dyDescent="0.25">
      <c r="A128" s="106" t="s">
        <v>122</v>
      </c>
      <c r="B128" s="101">
        <v>1.1650647835989119</v>
      </c>
      <c r="C128" s="101">
        <v>1.1603005678344618</v>
      </c>
      <c r="D128" s="101">
        <v>1.3421390774018391</v>
      </c>
      <c r="E128" s="101">
        <v>1.4892961567294496</v>
      </c>
      <c r="F128" s="101">
        <v>1.7878594012369164</v>
      </c>
      <c r="G128" s="101">
        <v>1.8415464901445191</v>
      </c>
      <c r="H128" s="101">
        <v>1.9241385132906983</v>
      </c>
      <c r="I128" s="101">
        <v>1.7542303131821992</v>
      </c>
      <c r="J128" s="101">
        <v>1.68851274958704</v>
      </c>
      <c r="K128" s="101">
        <v>1.8013714572353723</v>
      </c>
      <c r="L128" s="101">
        <v>1.6976236306784616</v>
      </c>
      <c r="M128" s="101">
        <v>1.6815388793779653</v>
      </c>
      <c r="N128" s="101">
        <v>1.5791305394555062</v>
      </c>
      <c r="O128" s="101">
        <v>1.5900728239367876</v>
      </c>
      <c r="P128" s="101">
        <v>1.565417899178126</v>
      </c>
      <c r="Q128" s="101">
        <v>1.4786643160038599</v>
      </c>
      <c r="R128" s="101">
        <v>1.4515613420831379</v>
      </c>
      <c r="S128" s="101">
        <v>1.2484045978074236</v>
      </c>
      <c r="T128" s="101">
        <v>0.99977443097601504</v>
      </c>
      <c r="U128" s="101">
        <v>0.86946268437893859</v>
      </c>
      <c r="V128" s="101">
        <v>0.72362826794839352</v>
      </c>
      <c r="W128" s="101">
        <v>0.6977572392451048</v>
      </c>
      <c r="DA128" s="131" t="s">
        <v>1865</v>
      </c>
    </row>
    <row r="129" spans="1:105" ht="12" customHeight="1" x14ac:dyDescent="0.25">
      <c r="A129" s="107" t="s">
        <v>121</v>
      </c>
      <c r="B129" s="104">
        <v>2.1110085937612735</v>
      </c>
      <c r="C129" s="104">
        <v>2.1746086776339837</v>
      </c>
      <c r="D129" s="104">
        <v>2.3422479379135757</v>
      </c>
      <c r="E129" s="104">
        <v>2.7214200523919345</v>
      </c>
      <c r="F129" s="104">
        <v>2.9665023332531426</v>
      </c>
      <c r="G129" s="104">
        <v>3.0363650401513445</v>
      </c>
      <c r="H129" s="104">
        <v>3.2290428968175329</v>
      </c>
      <c r="I129" s="104">
        <v>3.6905588656702082</v>
      </c>
      <c r="J129" s="104">
        <v>4.1171289152181041</v>
      </c>
      <c r="K129" s="104">
        <v>4.4877528380857115</v>
      </c>
      <c r="L129" s="104">
        <v>4.5232059481468516</v>
      </c>
      <c r="M129" s="104">
        <v>4.393544351439524</v>
      </c>
      <c r="N129" s="104">
        <v>4.1245588581937547</v>
      </c>
      <c r="O129" s="104">
        <v>3.9736617597868578</v>
      </c>
      <c r="P129" s="104">
        <v>3.7448875594728408</v>
      </c>
      <c r="Q129" s="104">
        <v>3.7373103891200921</v>
      </c>
      <c r="R129" s="104">
        <v>3.8915022754800077</v>
      </c>
      <c r="S129" s="104">
        <v>3.6425075117017975</v>
      </c>
      <c r="T129" s="104">
        <v>3.557695273273056</v>
      </c>
      <c r="U129" s="104">
        <v>3.3647455844106582</v>
      </c>
      <c r="V129" s="104">
        <v>3.0396738586107008</v>
      </c>
      <c r="W129" s="104">
        <v>2.85528603248029</v>
      </c>
      <c r="DA129" s="132" t="s">
        <v>1866</v>
      </c>
    </row>
    <row r="130" spans="1:105" ht="12" customHeight="1" x14ac:dyDescent="0.25">
      <c r="A130" s="108" t="s">
        <v>53</v>
      </c>
      <c r="B130" s="98">
        <v>0.41724900603350817</v>
      </c>
      <c r="C130" s="98">
        <v>0.42603314620863963</v>
      </c>
      <c r="D130" s="98">
        <v>0.47059308491643292</v>
      </c>
      <c r="E130" s="98">
        <v>0.52887011040486787</v>
      </c>
      <c r="F130" s="98">
        <v>0.58937014402851839</v>
      </c>
      <c r="G130" s="98">
        <v>0.68431439671143757</v>
      </c>
      <c r="H130" s="98">
        <v>0.65551551070704661</v>
      </c>
      <c r="I130" s="98">
        <v>0.7588106383414509</v>
      </c>
      <c r="J130" s="98">
        <v>0.8315841612392838</v>
      </c>
      <c r="K130" s="98">
        <v>0.91451876066347304</v>
      </c>
      <c r="L130" s="98">
        <v>0.92854274577642648</v>
      </c>
      <c r="M130" s="98">
        <v>0.88219814356875614</v>
      </c>
      <c r="N130" s="98">
        <v>0.69010280762761811</v>
      </c>
      <c r="O130" s="98">
        <v>0.72570176768400385</v>
      </c>
      <c r="P130" s="98">
        <v>0.67111429153893332</v>
      </c>
      <c r="Q130" s="98">
        <v>0.64009616891263377</v>
      </c>
      <c r="R130" s="98">
        <v>0.77997021743210859</v>
      </c>
      <c r="S130" s="98">
        <v>0.75216910860120523</v>
      </c>
      <c r="T130" s="98">
        <v>0.71536617424959748</v>
      </c>
      <c r="U130" s="98">
        <v>0.65266032897722914</v>
      </c>
      <c r="V130" s="98">
        <v>0.58101816012320529</v>
      </c>
      <c r="W130" s="98">
        <v>0.56164440602345445</v>
      </c>
      <c r="DA130" s="63" t="s">
        <v>1867</v>
      </c>
    </row>
    <row r="131" spans="1:105" ht="12" customHeight="1" x14ac:dyDescent="0.25">
      <c r="A131" s="108" t="s">
        <v>52</v>
      </c>
      <c r="B131" s="98">
        <v>1.6937595877277654</v>
      </c>
      <c r="C131" s="98">
        <v>1.7485755314253442</v>
      </c>
      <c r="D131" s="98">
        <v>1.8716548529971428</v>
      </c>
      <c r="E131" s="98">
        <v>2.1925499419870667</v>
      </c>
      <c r="F131" s="98">
        <v>2.3771321892246244</v>
      </c>
      <c r="G131" s="98">
        <v>2.3520506434399069</v>
      </c>
      <c r="H131" s="98">
        <v>2.5735273861104861</v>
      </c>
      <c r="I131" s="98">
        <v>2.9317482273287574</v>
      </c>
      <c r="J131" s="98">
        <v>3.2855447539788205</v>
      </c>
      <c r="K131" s="98">
        <v>3.5732340774222386</v>
      </c>
      <c r="L131" s="98">
        <v>3.594663202370425</v>
      </c>
      <c r="M131" s="98">
        <v>3.5113462078707678</v>
      </c>
      <c r="N131" s="98">
        <v>3.4344560505661366</v>
      </c>
      <c r="O131" s="98">
        <v>3.2479599921028539</v>
      </c>
      <c r="P131" s="98">
        <v>3.0737732679339076</v>
      </c>
      <c r="Q131" s="98">
        <v>3.0972142202074582</v>
      </c>
      <c r="R131" s="98">
        <v>3.1115320580478989</v>
      </c>
      <c r="S131" s="98">
        <v>2.8903384031005923</v>
      </c>
      <c r="T131" s="98">
        <v>2.8423290990234586</v>
      </c>
      <c r="U131" s="98">
        <v>2.7120852554334292</v>
      </c>
      <c r="V131" s="98">
        <v>2.4586556984874957</v>
      </c>
      <c r="W131" s="98">
        <v>2.2936416264568353</v>
      </c>
      <c r="DA131" s="63" t="s">
        <v>1868</v>
      </c>
    </row>
    <row r="132" spans="1:105" ht="12" customHeight="1" x14ac:dyDescent="0.25">
      <c r="A132" s="121" t="s">
        <v>54</v>
      </c>
      <c r="B132" s="122">
        <v>2.0807852351727472</v>
      </c>
      <c r="C132" s="122">
        <v>2.0518385204582388</v>
      </c>
      <c r="D132" s="122">
        <v>2.4961076599545398</v>
      </c>
      <c r="E132" s="122">
        <v>2.7677404476897967</v>
      </c>
      <c r="F132" s="122">
        <v>3.2341493494258291</v>
      </c>
      <c r="G132" s="122">
        <v>3.3572684007325484</v>
      </c>
      <c r="H132" s="122">
        <v>3.5395702098572075</v>
      </c>
      <c r="I132" s="122">
        <v>3.4927613307316001</v>
      </c>
      <c r="J132" s="122">
        <v>3.515902980191131</v>
      </c>
      <c r="K132" s="122">
        <v>3.7716748377746914</v>
      </c>
      <c r="L132" s="122">
        <v>3.6615452961249284</v>
      </c>
      <c r="M132" s="122">
        <v>3.4450098476882771</v>
      </c>
      <c r="N132" s="122">
        <v>3.4010419954425264</v>
      </c>
      <c r="O132" s="122">
        <v>3.7583971682032784</v>
      </c>
      <c r="P132" s="122">
        <v>3.8071546537874306</v>
      </c>
      <c r="Q132" s="122">
        <v>3.7670153447074113</v>
      </c>
      <c r="R132" s="122">
        <v>3.9356745590737203</v>
      </c>
      <c r="S132" s="122">
        <v>3.7814346390987525</v>
      </c>
      <c r="T132" s="122">
        <v>3.8770990873382032</v>
      </c>
      <c r="U132" s="122">
        <v>3.8855398955087126</v>
      </c>
      <c r="V132" s="122">
        <v>4.2309309016956433</v>
      </c>
      <c r="W132" s="122">
        <v>3.8957068209488845</v>
      </c>
      <c r="DA132" s="130" t="s">
        <v>1869</v>
      </c>
    </row>
    <row r="133" spans="1:105" ht="12" customHeight="1" x14ac:dyDescent="0.25">
      <c r="A133" s="97" t="s">
        <v>50</v>
      </c>
      <c r="B133" s="98">
        <v>9.0218695613797834E-2</v>
      </c>
      <c r="C133" s="98">
        <v>8.7848762040957581E-2</v>
      </c>
      <c r="D133" s="98">
        <v>9.0263141145752082E-2</v>
      </c>
      <c r="E133" s="98">
        <v>9.2916538596957893E-2</v>
      </c>
      <c r="F133" s="98">
        <v>0.11086843452131977</v>
      </c>
      <c r="G133" s="98">
        <v>0.11021789968401767</v>
      </c>
      <c r="H133" s="98">
        <v>0.11722838015907264</v>
      </c>
      <c r="I133" s="98">
        <v>0.13323676632429401</v>
      </c>
      <c r="J133" s="98">
        <v>0.14207562138499907</v>
      </c>
      <c r="K133" s="98">
        <v>0.13181863270552729</v>
      </c>
      <c r="L133" s="98">
        <v>0.17161715891165666</v>
      </c>
      <c r="M133" s="98">
        <v>0.168400757587125</v>
      </c>
      <c r="N133" s="98">
        <v>5.871479164129479E-2</v>
      </c>
      <c r="O133" s="98">
        <v>0.28689335496091528</v>
      </c>
      <c r="P133" s="98">
        <v>0.32983896205275848</v>
      </c>
      <c r="Q133" s="98">
        <v>0.33497641447423426</v>
      </c>
      <c r="R133" s="98">
        <v>0.34671368891649879</v>
      </c>
      <c r="S133" s="98">
        <v>0.39546715435070168</v>
      </c>
      <c r="T133" s="98">
        <v>0.63074764747889855</v>
      </c>
      <c r="U133" s="98">
        <v>0.75920057415878317</v>
      </c>
      <c r="V133" s="98">
        <v>0.9240070184947391</v>
      </c>
      <c r="W133" s="98">
        <v>0.89468540584394896</v>
      </c>
      <c r="DA133" s="63" t="s">
        <v>1870</v>
      </c>
    </row>
    <row r="134" spans="1:105" ht="12" customHeight="1" x14ac:dyDescent="0.25">
      <c r="A134" s="109" t="s">
        <v>120</v>
      </c>
      <c r="B134" s="33">
        <v>1.9905665395589494</v>
      </c>
      <c r="C134" s="33">
        <v>1.9639897584172814</v>
      </c>
      <c r="D134" s="33">
        <v>2.4058445188087876</v>
      </c>
      <c r="E134" s="33">
        <v>2.6748239090928387</v>
      </c>
      <c r="F134" s="33">
        <v>3.1232809149045093</v>
      </c>
      <c r="G134" s="33">
        <v>3.2470505010485309</v>
      </c>
      <c r="H134" s="33">
        <v>3.4223418296981349</v>
      </c>
      <c r="I134" s="33">
        <v>3.3595245644073062</v>
      </c>
      <c r="J134" s="33">
        <v>3.3738273588061318</v>
      </c>
      <c r="K134" s="33">
        <v>3.6398562050691639</v>
      </c>
      <c r="L134" s="33">
        <v>3.4899281372132718</v>
      </c>
      <c r="M134" s="33">
        <v>3.276609090101152</v>
      </c>
      <c r="N134" s="33">
        <v>3.3423272038012315</v>
      </c>
      <c r="O134" s="33">
        <v>3.471503813242363</v>
      </c>
      <c r="P134" s="33">
        <v>3.4773156917346721</v>
      </c>
      <c r="Q134" s="33">
        <v>3.4320389302331771</v>
      </c>
      <c r="R134" s="33">
        <v>3.5889608701572215</v>
      </c>
      <c r="S134" s="33">
        <v>3.385967484748051</v>
      </c>
      <c r="T134" s="33">
        <v>3.2463514398593047</v>
      </c>
      <c r="U134" s="33">
        <v>3.1263393213499295</v>
      </c>
      <c r="V134" s="33">
        <v>3.3069238832009038</v>
      </c>
      <c r="W134" s="33">
        <v>3.0010214151049355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0.73635050953466663</v>
      </c>
      <c r="C136" s="119">
        <f t="shared" si="26"/>
        <v>0.74835427668577792</v>
      </c>
      <c r="D136" s="119">
        <f t="shared" si="26"/>
        <v>0.74838466898921618</v>
      </c>
      <c r="E136" s="119">
        <f t="shared" si="26"/>
        <v>0.75436130243358102</v>
      </c>
      <c r="F136" s="119">
        <f t="shared" si="26"/>
        <v>0.7544554943419256</v>
      </c>
      <c r="G136" s="119">
        <f t="shared" si="26"/>
        <v>0.76190443391909957</v>
      </c>
      <c r="H136" s="119">
        <f t="shared" si="26"/>
        <v>0.7735433040186861</v>
      </c>
      <c r="I136" s="119">
        <f t="shared" si="26"/>
        <v>0.81996682815225808</v>
      </c>
      <c r="J136" s="119">
        <f t="shared" si="26"/>
        <v>0.82104126318347981</v>
      </c>
      <c r="K136" s="119">
        <f t="shared" si="26"/>
        <v>0.79219938692500713</v>
      </c>
      <c r="L136" s="119">
        <f t="shared" si="26"/>
        <v>0.81716911319541308</v>
      </c>
      <c r="M136" s="119">
        <f t="shared" si="26"/>
        <v>0.80453640237776591</v>
      </c>
      <c r="N136" s="119">
        <f t="shared" si="26"/>
        <v>0.86076231038112339</v>
      </c>
      <c r="O136" s="119">
        <f t="shared" si="26"/>
        <v>0.82584626741468814</v>
      </c>
      <c r="P136" s="119">
        <f t="shared" si="26"/>
        <v>0.80368579759798786</v>
      </c>
      <c r="Q136" s="119">
        <f t="shared" si="26"/>
        <v>0.82494334716736617</v>
      </c>
      <c r="R136" s="119">
        <f t="shared" ref="R136:V136" si="27">IF(R117=0,"",R117/R98)</f>
        <v>0.87212069936906744</v>
      </c>
      <c r="S136" s="119">
        <f t="shared" si="27"/>
        <v>0.89704133789712559</v>
      </c>
      <c r="T136" s="119">
        <f t="shared" si="27"/>
        <v>0.86452609931464997</v>
      </c>
      <c r="U136" s="119">
        <f t="shared" si="27"/>
        <v>0.92473542786698149</v>
      </c>
      <c r="V136" s="119">
        <f t="shared" si="27"/>
        <v>0.90677520014789592</v>
      </c>
      <c r="W136" s="119">
        <f t="shared" ref="W136" si="28">IF(W117=0,"",W117/W98)</f>
        <v>0.91232965678896261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0.70310326823564462</v>
      </c>
      <c r="C137" s="124">
        <f t="shared" si="29"/>
        <v>0.70505491703572909</v>
      </c>
      <c r="D137" s="124">
        <f t="shared" si="29"/>
        <v>0.70831731589699465</v>
      </c>
      <c r="E137" s="124">
        <f t="shared" si="29"/>
        <v>0.71233431383603196</v>
      </c>
      <c r="F137" s="124">
        <f t="shared" si="29"/>
        <v>0.71529320635636062</v>
      </c>
      <c r="G137" s="124">
        <f t="shared" si="29"/>
        <v>0.7176838316769325</v>
      </c>
      <c r="H137" s="124">
        <f t="shared" si="29"/>
        <v>0.71952817881234599</v>
      </c>
      <c r="I137" s="124">
        <f t="shared" si="29"/>
        <v>0.72152791249543957</v>
      </c>
      <c r="J137" s="124">
        <f t="shared" si="29"/>
        <v>0.72331491255258518</v>
      </c>
      <c r="K137" s="124">
        <f t="shared" si="29"/>
        <v>0.72539789410374789</v>
      </c>
      <c r="L137" s="124">
        <f t="shared" si="29"/>
        <v>0.72745600028678092</v>
      </c>
      <c r="M137" s="124">
        <f t="shared" si="29"/>
        <v>0.72950320139305624</v>
      </c>
      <c r="N137" s="124">
        <f t="shared" si="29"/>
        <v>0.73192249616568683</v>
      </c>
      <c r="O137" s="124">
        <f t="shared" si="29"/>
        <v>0.73461139708556367</v>
      </c>
      <c r="P137" s="124">
        <f t="shared" si="29"/>
        <v>0.73567650315672861</v>
      </c>
      <c r="Q137" s="124">
        <f t="shared" si="29"/>
        <v>0.73719645307060233</v>
      </c>
      <c r="R137" s="124">
        <f t="shared" ref="R137:V137" si="30">IF(R118=0,"",R118/R99)</f>
        <v>0.73920791340689362</v>
      </c>
      <c r="S137" s="124">
        <f t="shared" si="30"/>
        <v>0.74138802688611949</v>
      </c>
      <c r="T137" s="124">
        <f t="shared" si="30"/>
        <v>0.74481801215984811</v>
      </c>
      <c r="U137" s="124">
        <f t="shared" si="30"/>
        <v>0.74781199769478746</v>
      </c>
      <c r="V137" s="124">
        <f t="shared" si="30"/>
        <v>0.75017135973958693</v>
      </c>
      <c r="W137" s="124">
        <f t="shared" ref="W137" si="31">IF(W118=0,"",W118/W99)</f>
        <v>0.7522953823466092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0.70209399756114177</v>
      </c>
      <c r="C138" s="111">
        <f t="shared" si="32"/>
        <v>0.704090985403384</v>
      </c>
      <c r="D138" s="111">
        <f t="shared" si="32"/>
        <v>0.70733114927013963</v>
      </c>
      <c r="E138" s="111">
        <f t="shared" si="32"/>
        <v>0.71141248807143398</v>
      </c>
      <c r="F138" s="111">
        <f t="shared" si="32"/>
        <v>0.71431737036247922</v>
      </c>
      <c r="G138" s="111">
        <f t="shared" si="32"/>
        <v>0.71672670906913383</v>
      </c>
      <c r="H138" s="111">
        <f t="shared" si="32"/>
        <v>0.71859921871233123</v>
      </c>
      <c r="I138" s="111">
        <f t="shared" si="32"/>
        <v>0.72066087206963725</v>
      </c>
      <c r="J138" s="111">
        <f t="shared" si="32"/>
        <v>0.72244911161773817</v>
      </c>
      <c r="K138" s="111">
        <f t="shared" si="32"/>
        <v>0.72449447794832389</v>
      </c>
      <c r="L138" s="111">
        <f t="shared" si="32"/>
        <v>0.72660718212705966</v>
      </c>
      <c r="M138" s="111">
        <f t="shared" si="32"/>
        <v>0.72866095538008602</v>
      </c>
      <c r="N138" s="111">
        <f t="shared" si="32"/>
        <v>0.73117776936187817</v>
      </c>
      <c r="O138" s="111">
        <f t="shared" si="32"/>
        <v>0.73379930706882601</v>
      </c>
      <c r="P138" s="111">
        <f t="shared" si="32"/>
        <v>0.73484296773280133</v>
      </c>
      <c r="Q138" s="111">
        <f t="shared" si="32"/>
        <v>0.73641212450193949</v>
      </c>
      <c r="R138" s="111">
        <f t="shared" ref="R138:V138" si="33">IF(R119=0,"",R119/R100)</f>
        <v>0.73843218372288666</v>
      </c>
      <c r="S138" s="111">
        <f t="shared" si="33"/>
        <v>0.74061931463495412</v>
      </c>
      <c r="T138" s="111">
        <f t="shared" si="33"/>
        <v>0.74405930162146816</v>
      </c>
      <c r="U138" s="111">
        <f t="shared" si="33"/>
        <v>0.74706179305952891</v>
      </c>
      <c r="V138" s="111">
        <f t="shared" si="33"/>
        <v>0.749427649523002</v>
      </c>
      <c r="W138" s="111">
        <f t="shared" ref="W138" si="34">IF(W119=0,"",W119/W100)</f>
        <v>0.75155680373604472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1.7095301171197879</v>
      </c>
      <c r="C140" s="124">
        <f t="shared" si="38"/>
        <v>1.7952452157368401</v>
      </c>
      <c r="D140" s="124">
        <f t="shared" si="38"/>
        <v>1.8859860723049167</v>
      </c>
      <c r="E140" s="124">
        <f t="shared" si="38"/>
        <v>2.0154923090691557</v>
      </c>
      <c r="F140" s="124">
        <f t="shared" si="38"/>
        <v>2.1843505598570503</v>
      </c>
      <c r="G140" s="124">
        <f t="shared" si="38"/>
        <v>2.3012197143156281</v>
      </c>
      <c r="H140" s="124">
        <f t="shared" si="38"/>
        <v>2.4087263647288748</v>
      </c>
      <c r="I140" s="124">
        <f t="shared" si="38"/>
        <v>2.4600989221793674</v>
      </c>
      <c r="J140" s="124">
        <f t="shared" si="38"/>
        <v>2.4938962008410099</v>
      </c>
      <c r="K140" s="124">
        <f t="shared" si="38"/>
        <v>2.5454849901437626</v>
      </c>
      <c r="L140" s="124">
        <f t="shared" si="38"/>
        <v>2.6073973597783326</v>
      </c>
      <c r="M140" s="124">
        <f t="shared" si="38"/>
        <v>2.6875167301463452</v>
      </c>
      <c r="N140" s="124">
        <f t="shared" si="38"/>
        <v>2.7906252172982509</v>
      </c>
      <c r="O140" s="124">
        <f t="shared" si="38"/>
        <v>2.9163388852120158</v>
      </c>
      <c r="P140" s="124">
        <f t="shared" si="38"/>
        <v>3.0268738134302207</v>
      </c>
      <c r="Q140" s="124">
        <f t="shared" si="38"/>
        <v>3.1269975972653752</v>
      </c>
      <c r="R140" s="124">
        <f t="shared" ref="R140:V140" si="39">IF(R121=0,"",R121/R102)</f>
        <v>3.2392692428557002</v>
      </c>
      <c r="S140" s="124">
        <f t="shared" si="39"/>
        <v>3.3492714280603355</v>
      </c>
      <c r="T140" s="124">
        <f t="shared" si="39"/>
        <v>3.447513671809229</v>
      </c>
      <c r="U140" s="124">
        <f t="shared" si="39"/>
        <v>3.5411523036512658</v>
      </c>
      <c r="V140" s="124">
        <f t="shared" si="39"/>
        <v>3.61440934649973</v>
      </c>
      <c r="W140" s="124">
        <f t="shared" ref="W140" si="40">IF(W121=0,"",W121/W102)</f>
        <v>3.6735209530490707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1.7095301171197879</v>
      </c>
      <c r="C141" s="111">
        <f t="shared" si="41"/>
        <v>1.7952452157368401</v>
      </c>
      <c r="D141" s="111">
        <f t="shared" si="41"/>
        <v>1.8859860723049167</v>
      </c>
      <c r="E141" s="111">
        <f t="shared" si="41"/>
        <v>2.0154923090691557</v>
      </c>
      <c r="F141" s="111">
        <f t="shared" si="41"/>
        <v>2.1843505598570503</v>
      </c>
      <c r="G141" s="111">
        <f t="shared" si="41"/>
        <v>2.3012197143156281</v>
      </c>
      <c r="H141" s="111">
        <f t="shared" si="41"/>
        <v>2.4087263647288748</v>
      </c>
      <c r="I141" s="111">
        <f t="shared" si="41"/>
        <v>2.4600989221793674</v>
      </c>
      <c r="J141" s="111">
        <f t="shared" si="41"/>
        <v>2.4938962008410099</v>
      </c>
      <c r="K141" s="111">
        <f t="shared" si="41"/>
        <v>2.5454849901437626</v>
      </c>
      <c r="L141" s="111">
        <f t="shared" si="41"/>
        <v>2.6073973597783326</v>
      </c>
      <c r="M141" s="111">
        <f t="shared" si="41"/>
        <v>2.6875167301463452</v>
      </c>
      <c r="N141" s="111">
        <f t="shared" si="41"/>
        <v>2.7906252172982509</v>
      </c>
      <c r="O141" s="111">
        <f t="shared" si="41"/>
        <v>2.9163388852120158</v>
      </c>
      <c r="P141" s="111">
        <f t="shared" si="41"/>
        <v>3.0268738134302207</v>
      </c>
      <c r="Q141" s="111">
        <f t="shared" si="41"/>
        <v>3.1269975972653752</v>
      </c>
      <c r="R141" s="111">
        <f t="shared" ref="R141:V141" si="42">IF(R122=0,"",R122/R103)</f>
        <v>3.2392692428557002</v>
      </c>
      <c r="S141" s="111">
        <f t="shared" si="42"/>
        <v>3.3492714280603355</v>
      </c>
      <c r="T141" s="111">
        <f t="shared" si="42"/>
        <v>3.447513671809229</v>
      </c>
      <c r="U141" s="111">
        <f t="shared" si="42"/>
        <v>3.5411523036512658</v>
      </c>
      <c r="V141" s="111">
        <f t="shared" si="42"/>
        <v>3.61440934649973</v>
      </c>
      <c r="W141" s="111">
        <f t="shared" ref="W141" si="43">IF(W122=0,"",W122/W103)</f>
        <v>3.6735209530490707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0.74557338427090514</v>
      </c>
      <c r="C142" s="124">
        <f t="shared" si="44"/>
        <v>0.74992921137241453</v>
      </c>
      <c r="D142" s="124">
        <f t="shared" si="44"/>
        <v>0.74866405178987705</v>
      </c>
      <c r="E142" s="124">
        <f t="shared" si="44"/>
        <v>0.75694284162059777</v>
      </c>
      <c r="F142" s="124">
        <f t="shared" si="44"/>
        <v>0.75422272897588416</v>
      </c>
      <c r="G142" s="124">
        <f t="shared" si="44"/>
        <v>0.75227324385826166</v>
      </c>
      <c r="H142" s="124">
        <f t="shared" si="44"/>
        <v>0.76018364137530847</v>
      </c>
      <c r="I142" s="124">
        <f t="shared" si="44"/>
        <v>0.77230841874072109</v>
      </c>
      <c r="J142" s="124">
        <f t="shared" si="44"/>
        <v>0.7820072659012216</v>
      </c>
      <c r="K142" s="124">
        <f t="shared" si="44"/>
        <v>0.78491290179069462</v>
      </c>
      <c r="L142" s="124">
        <f t="shared" si="44"/>
        <v>0.7903851842702293</v>
      </c>
      <c r="M142" s="124">
        <f t="shared" si="44"/>
        <v>0.79364115558652959</v>
      </c>
      <c r="N142" s="124">
        <f t="shared" si="44"/>
        <v>0.80451110658046499</v>
      </c>
      <c r="O142" s="124">
        <f t="shared" si="44"/>
        <v>0.80340065517035686</v>
      </c>
      <c r="P142" s="124">
        <f t="shared" si="44"/>
        <v>0.80541697517351241</v>
      </c>
      <c r="Q142" s="124">
        <f t="shared" si="44"/>
        <v>0.81225887521805085</v>
      </c>
      <c r="R142" s="124">
        <f t="shared" ref="R142:V142" si="45">IF(R123=0,"",R123/R104)</f>
        <v>0.81493203461392472</v>
      </c>
      <c r="S142" s="124">
        <f t="shared" si="45"/>
        <v>0.82285198520473501</v>
      </c>
      <c r="T142" s="124">
        <f t="shared" si="45"/>
        <v>0.83647201886328348</v>
      </c>
      <c r="U142" s="124">
        <f t="shared" si="45"/>
        <v>0.84661493290937551</v>
      </c>
      <c r="V142" s="124">
        <f t="shared" si="45"/>
        <v>0.85335972653868175</v>
      </c>
      <c r="W142" s="124">
        <f t="shared" ref="W142" si="46">IF(W123=0,"",W123/W104)</f>
        <v>0.85670795746262263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0.7501515457914667</v>
      </c>
      <c r="C143" s="111">
        <f t="shared" si="47"/>
        <v>0.7511343164946146</v>
      </c>
      <c r="D143" s="111">
        <f t="shared" si="47"/>
        <v>0.75504778846602316</v>
      </c>
      <c r="E143" s="111">
        <f t="shared" si="47"/>
        <v>0.75984470377430857</v>
      </c>
      <c r="F143" s="111">
        <f t="shared" si="47"/>
        <v>0.76331881956414926</v>
      </c>
      <c r="G143" s="111">
        <f t="shared" si="47"/>
        <v>0.7664287105053168</v>
      </c>
      <c r="H143" s="111">
        <f t="shared" si="47"/>
        <v>0.76890407664649985</v>
      </c>
      <c r="I143" s="111">
        <f t="shared" si="47"/>
        <v>0.77059684868670153</v>
      </c>
      <c r="J143" s="111">
        <f t="shared" si="47"/>
        <v>0.77489396143064304</v>
      </c>
      <c r="K143" s="111">
        <f t="shared" si="47"/>
        <v>0.77906336250506547</v>
      </c>
      <c r="L143" s="111">
        <f t="shared" si="47"/>
        <v>0.78319894676413526</v>
      </c>
      <c r="M143" s="111">
        <f t="shared" si="47"/>
        <v>0.78766878817296071</v>
      </c>
      <c r="N143" s="111">
        <f t="shared" si="47"/>
        <v>0.79360644179933693</v>
      </c>
      <c r="O143" s="111">
        <f t="shared" si="47"/>
        <v>0.80019033879582913</v>
      </c>
      <c r="P143" s="111">
        <f t="shared" si="47"/>
        <v>0.80315722518673305</v>
      </c>
      <c r="Q143" s="111">
        <f t="shared" si="47"/>
        <v>0.80540043457311927</v>
      </c>
      <c r="R143" s="111">
        <f t="shared" ref="R143:V143" si="48">IF(R124=0,"",R124/R105)</f>
        <v>0.80781124103964164</v>
      </c>
      <c r="S143" s="111">
        <f t="shared" si="48"/>
        <v>0.81253406926207006</v>
      </c>
      <c r="T143" s="111">
        <f t="shared" si="48"/>
        <v>0.81846170973169907</v>
      </c>
      <c r="U143" s="111">
        <f t="shared" si="48"/>
        <v>0.82478764960095308</v>
      </c>
      <c r="V143" s="111">
        <f t="shared" si="48"/>
        <v>0.83067278114103071</v>
      </c>
      <c r="W143" s="111">
        <f t="shared" ref="W143" si="49">IF(W124=0,"",W124/W105)</f>
        <v>0.83564086724899567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0.93805542599858538</v>
      </c>
      <c r="C144" s="111">
        <f t="shared" si="50"/>
        <v>0.93901626344695077</v>
      </c>
      <c r="D144" s="111">
        <f t="shared" si="50"/>
        <v>0.9388246131027822</v>
      </c>
      <c r="E144" s="111">
        <f t="shared" si="50"/>
        <v>0.94136113573207059</v>
      </c>
      <c r="F144" s="111">
        <f t="shared" si="50"/>
        <v>0.94121469701495419</v>
      </c>
      <c r="G144" s="111">
        <f t="shared" si="50"/>
        <v>0.93489808693611931</v>
      </c>
      <c r="H144" s="111">
        <f t="shared" si="50"/>
        <v>0.94156526591404965</v>
      </c>
      <c r="I144" s="111">
        <f t="shared" si="50"/>
        <v>0.94309670639381071</v>
      </c>
      <c r="J144" s="111">
        <f t="shared" si="50"/>
        <v>0.94606945798360331</v>
      </c>
      <c r="K144" s="111">
        <f t="shared" si="50"/>
        <v>0.94557814351064096</v>
      </c>
      <c r="L144" s="111">
        <f t="shared" si="50"/>
        <v>0.9464795271268055</v>
      </c>
      <c r="M144" s="111">
        <f t="shared" si="50"/>
        <v>0.94933959114179178</v>
      </c>
      <c r="N144" s="111">
        <f t="shared" si="50"/>
        <v>0.95985085433594763</v>
      </c>
      <c r="O144" s="111">
        <f t="shared" si="50"/>
        <v>0.95583057149242368</v>
      </c>
      <c r="P144" s="111">
        <f t="shared" si="50"/>
        <v>0.95690802516346762</v>
      </c>
      <c r="Q144" s="111">
        <f t="shared" si="50"/>
        <v>0.95979956806910938</v>
      </c>
      <c r="R144" s="111">
        <f t="shared" ref="R144:V144" si="51">IF(R125=0,"",R125/R106)</f>
        <v>0.95395982827375403</v>
      </c>
      <c r="S144" s="111">
        <f t="shared" si="51"/>
        <v>0.95464050399651912</v>
      </c>
      <c r="T144" s="111">
        <f t="shared" si="51"/>
        <v>0.95832172782085911</v>
      </c>
      <c r="U144" s="111">
        <f t="shared" si="51"/>
        <v>0.96158187684570073</v>
      </c>
      <c r="V144" s="111">
        <f t="shared" si="51"/>
        <v>0.96331701549812943</v>
      </c>
      <c r="W144" s="111">
        <f t="shared" ref="W144" si="52">IF(W125=0,"",W125/W106)</f>
        <v>0.9628459119449414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0.7501515457914667</v>
      </c>
      <c r="C145" s="112">
        <f t="shared" si="53"/>
        <v>0.751660547845734</v>
      </c>
      <c r="D145" s="112">
        <f t="shared" si="53"/>
        <v>0.75178964639157952</v>
      </c>
      <c r="E145" s="112">
        <f t="shared" si="53"/>
        <v>0.76184706689402282</v>
      </c>
      <c r="F145" s="112">
        <f t="shared" si="53"/>
        <v>0.76265435092610545</v>
      </c>
      <c r="G145" s="112">
        <f t="shared" si="53"/>
        <v>0.76436013192794949</v>
      </c>
      <c r="H145" s="112">
        <f t="shared" si="53"/>
        <v>0.76969901515123029</v>
      </c>
      <c r="I145" s="112">
        <f t="shared" si="53"/>
        <v>0.7708112251359458</v>
      </c>
      <c r="J145" s="112">
        <f t="shared" si="53"/>
        <v>0.77681749575653913</v>
      </c>
      <c r="K145" s="112">
        <f t="shared" si="53"/>
        <v>0.78254804940117528</v>
      </c>
      <c r="L145" s="112">
        <f t="shared" si="53"/>
        <v>0.78587838930607312</v>
      </c>
      <c r="M145" s="112">
        <f t="shared" si="53"/>
        <v>0.78775014310420821</v>
      </c>
      <c r="N145" s="112">
        <f t="shared" si="53"/>
        <v>0.79217703200319423</v>
      </c>
      <c r="O145" s="112">
        <f t="shared" si="53"/>
        <v>0.79981971952472242</v>
      </c>
      <c r="P145" s="112">
        <f t="shared" si="53"/>
        <v>0.80290520278275623</v>
      </c>
      <c r="Q145" s="112">
        <f t="shared" si="53"/>
        <v>0.80427562777759332</v>
      </c>
      <c r="R145" s="112">
        <f t="shared" ref="R145:V145" si="54">IF(R126=0,"",R126/R107)</f>
        <v>0.80487247670526729</v>
      </c>
      <c r="S145" s="112">
        <f t="shared" si="54"/>
        <v>0.81259087243249972</v>
      </c>
      <c r="T145" s="112">
        <f t="shared" si="54"/>
        <v>0.8222818860558424</v>
      </c>
      <c r="U145" s="112">
        <f t="shared" si="54"/>
        <v>0.82849977241368156</v>
      </c>
      <c r="V145" s="112">
        <f t="shared" si="54"/>
        <v>0.83444589659389401</v>
      </c>
      <c r="W145" s="112">
        <f t="shared" ref="W145" si="55">IF(W126=0,"",W126/W107)</f>
        <v>0.83649403638316167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0.5828628174010817</v>
      </c>
      <c r="C147" s="112">
        <f t="shared" si="59"/>
        <v>0.58626287638015695</v>
      </c>
      <c r="D147" s="112">
        <f t="shared" si="59"/>
        <v>0.59154373673643246</v>
      </c>
      <c r="E147" s="112">
        <f t="shared" si="59"/>
        <v>0.59627814554226366</v>
      </c>
      <c r="F147" s="112">
        <f t="shared" si="59"/>
        <v>0.60105375448904796</v>
      </c>
      <c r="G147" s="112">
        <f t="shared" si="59"/>
        <v>0.60479166115150451</v>
      </c>
      <c r="H147" s="112">
        <f t="shared" si="59"/>
        <v>0.60833426454279682</v>
      </c>
      <c r="I147" s="112">
        <f t="shared" si="59"/>
        <v>0.60973952946179943</v>
      </c>
      <c r="J147" s="112">
        <f t="shared" si="59"/>
        <v>0.61034076128837378</v>
      </c>
      <c r="K147" s="112">
        <f t="shared" si="59"/>
        <v>0.61299673438007496</v>
      </c>
      <c r="L147" s="112">
        <f t="shared" si="59"/>
        <v>0.61630287423402386</v>
      </c>
      <c r="M147" s="112">
        <f t="shared" si="59"/>
        <v>0.62079368588228012</v>
      </c>
      <c r="N147" s="112">
        <f t="shared" si="59"/>
        <v>0.62613101527864223</v>
      </c>
      <c r="O147" s="112">
        <f t="shared" si="59"/>
        <v>0.63157704734296549</v>
      </c>
      <c r="P147" s="112">
        <f t="shared" si="59"/>
        <v>0.63614569743612892</v>
      </c>
      <c r="Q147" s="112">
        <f t="shared" si="59"/>
        <v>0.63973008572312573</v>
      </c>
      <c r="R147" s="112">
        <f t="shared" ref="R147:V147" si="60">IF(R128=0,"",R128/R109)</f>
        <v>0.64848482234226434</v>
      </c>
      <c r="S147" s="112">
        <f t="shared" si="60"/>
        <v>0.6601733816687464</v>
      </c>
      <c r="T147" s="112">
        <f t="shared" si="60"/>
        <v>0.67399381920198176</v>
      </c>
      <c r="U147" s="112">
        <f t="shared" si="60"/>
        <v>0.69367018360277044</v>
      </c>
      <c r="V147" s="112">
        <f t="shared" si="60"/>
        <v>0.70976155422351028</v>
      </c>
      <c r="W147" s="112">
        <f t="shared" ref="W147" si="61">IF(W128=0,"",W128/W109)</f>
        <v>0.72471937830219213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0.87607494461992252</v>
      </c>
      <c r="C148" s="113">
        <f t="shared" si="62"/>
        <v>0.87878871896973343</v>
      </c>
      <c r="D148" s="113">
        <f t="shared" si="62"/>
        <v>0.87790928259121892</v>
      </c>
      <c r="E148" s="113">
        <f t="shared" si="62"/>
        <v>0.88376837439323652</v>
      </c>
      <c r="F148" s="113">
        <f t="shared" si="62"/>
        <v>0.88315430622919244</v>
      </c>
      <c r="G148" s="113">
        <f t="shared" si="62"/>
        <v>0.871391406838397</v>
      </c>
      <c r="H148" s="113">
        <f t="shared" si="62"/>
        <v>0.88437526374943087</v>
      </c>
      <c r="I148" s="113">
        <f t="shared" si="62"/>
        <v>0.8842955364191657</v>
      </c>
      <c r="J148" s="113">
        <f t="shared" si="62"/>
        <v>0.88672209584588202</v>
      </c>
      <c r="K148" s="113">
        <f t="shared" si="62"/>
        <v>0.88670248490425352</v>
      </c>
      <c r="L148" s="113">
        <f t="shared" si="62"/>
        <v>0.88707105620191673</v>
      </c>
      <c r="M148" s="113">
        <f t="shared" si="62"/>
        <v>0.89049472665699048</v>
      </c>
      <c r="N148" s="113">
        <f t="shared" si="62"/>
        <v>0.90833200722463459</v>
      </c>
      <c r="O148" s="113">
        <f t="shared" si="62"/>
        <v>0.9024173196755354</v>
      </c>
      <c r="P148" s="113">
        <f t="shared" si="62"/>
        <v>0.90618694878858108</v>
      </c>
      <c r="Q148" s="113">
        <f t="shared" si="62"/>
        <v>0.91439288541584385</v>
      </c>
      <c r="R148" s="113">
        <f t="shared" ref="R148:V148" si="63">IF(R129=0,"",R129/R110)</f>
        <v>0.90641845040341917</v>
      </c>
      <c r="S148" s="113">
        <f t="shared" si="63"/>
        <v>0.90863133758874515</v>
      </c>
      <c r="T148" s="113">
        <f t="shared" si="63"/>
        <v>0.91709380314521349</v>
      </c>
      <c r="U148" s="113">
        <f t="shared" si="63"/>
        <v>0.92394979870626204</v>
      </c>
      <c r="V148" s="113">
        <f t="shared" si="63"/>
        <v>0.92812883935337598</v>
      </c>
      <c r="W148" s="113">
        <f t="shared" ref="W148" si="64">IF(W129=0,"",W129/W110)</f>
        <v>0.92875086902776272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0.5828628174010817</v>
      </c>
      <c r="C149" s="111">
        <f t="shared" si="65"/>
        <v>0.58684126455891439</v>
      </c>
      <c r="D149" s="111">
        <f t="shared" si="65"/>
        <v>0.59095296741140413</v>
      </c>
      <c r="E149" s="111">
        <f t="shared" si="65"/>
        <v>0.5963895301337937</v>
      </c>
      <c r="F149" s="111">
        <f t="shared" si="65"/>
        <v>0.6002630504323081</v>
      </c>
      <c r="G149" s="111">
        <f t="shared" si="65"/>
        <v>0.60427711458733979</v>
      </c>
      <c r="H149" s="111">
        <f t="shared" si="65"/>
        <v>0.60826200307285705</v>
      </c>
      <c r="I149" s="111">
        <f t="shared" si="65"/>
        <v>0.61110779965561579</v>
      </c>
      <c r="J149" s="111">
        <f t="shared" si="65"/>
        <v>0.61256540488291944</v>
      </c>
      <c r="K149" s="111">
        <f t="shared" si="65"/>
        <v>0.61462202546719202</v>
      </c>
      <c r="L149" s="111">
        <f t="shared" si="65"/>
        <v>0.61722975393392809</v>
      </c>
      <c r="M149" s="111">
        <f t="shared" si="65"/>
        <v>0.6201840765213491</v>
      </c>
      <c r="N149" s="111">
        <f t="shared" si="65"/>
        <v>0.62376574387576422</v>
      </c>
      <c r="O149" s="111">
        <f t="shared" si="65"/>
        <v>0.62809964934982099</v>
      </c>
      <c r="P149" s="111">
        <f t="shared" si="65"/>
        <v>0.63384187199669717</v>
      </c>
      <c r="Q149" s="111">
        <f t="shared" si="65"/>
        <v>0.64656836854194499</v>
      </c>
      <c r="R149" s="111">
        <f t="shared" ref="R149:V149" si="66">IF(R130=0,"",R130/R111)</f>
        <v>0.66001767991201243</v>
      </c>
      <c r="S149" s="111">
        <f t="shared" si="66"/>
        <v>0.67251242283271573</v>
      </c>
      <c r="T149" s="111">
        <f t="shared" si="66"/>
        <v>0.68985174232508539</v>
      </c>
      <c r="U149" s="111">
        <f t="shared" si="66"/>
        <v>0.70207809697472623</v>
      </c>
      <c r="V149" s="111">
        <f t="shared" si="66"/>
        <v>0.71168299333240825</v>
      </c>
      <c r="W149" s="111">
        <f t="shared" ref="W149" si="67">IF(W130=0,"",W130/W111)</f>
        <v>0.71942264097364017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0.72929630828886893</v>
      </c>
      <c r="C151" s="124">
        <f t="shared" si="71"/>
        <v>0.73166435623629045</v>
      </c>
      <c r="D151" s="124">
        <f t="shared" si="71"/>
        <v>0.7360474771173755</v>
      </c>
      <c r="E151" s="124">
        <f t="shared" si="71"/>
        <v>0.74012732466874931</v>
      </c>
      <c r="F151" s="124">
        <f t="shared" si="71"/>
        <v>0.74290847439281515</v>
      </c>
      <c r="G151" s="124">
        <f t="shared" si="71"/>
        <v>0.74596454061778206</v>
      </c>
      <c r="H151" s="124">
        <f t="shared" si="71"/>
        <v>0.74862257646247676</v>
      </c>
      <c r="I151" s="124">
        <f t="shared" si="71"/>
        <v>0.74923865812327306</v>
      </c>
      <c r="J151" s="124">
        <f t="shared" si="71"/>
        <v>0.74981016514473531</v>
      </c>
      <c r="K151" s="124">
        <f t="shared" si="71"/>
        <v>0.75262502094065176</v>
      </c>
      <c r="L151" s="124">
        <f t="shared" si="71"/>
        <v>0.75215501054263989</v>
      </c>
      <c r="M151" s="124">
        <f t="shared" si="71"/>
        <v>0.75391227572614794</v>
      </c>
      <c r="N151" s="124">
        <f t="shared" si="71"/>
        <v>0.76312659846497599</v>
      </c>
      <c r="O151" s="124">
        <f t="shared" si="71"/>
        <v>0.7530997428997277</v>
      </c>
      <c r="P151" s="124">
        <f t="shared" si="71"/>
        <v>0.75314654517135782</v>
      </c>
      <c r="Q151" s="124">
        <f t="shared" si="71"/>
        <v>0.75603900089942899</v>
      </c>
      <c r="R151" s="124">
        <f t="shared" ref="R151:V151" si="72">IF(R132=0,"",R132/R113)</f>
        <v>0.76118359142667635</v>
      </c>
      <c r="S151" s="124">
        <f t="shared" si="72"/>
        <v>0.76385743309152709</v>
      </c>
      <c r="T151" s="124">
        <f t="shared" si="72"/>
        <v>0.75901436921755616</v>
      </c>
      <c r="U151" s="124">
        <f t="shared" si="72"/>
        <v>0.75988607431359023</v>
      </c>
      <c r="V151" s="124">
        <f t="shared" si="72"/>
        <v>0.76283463651414662</v>
      </c>
      <c r="W151" s="124">
        <f t="shared" ref="W151" si="73">IF(W132=0,"",W132/W113)</f>
        <v>0.76843646722161085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0.58390050731447285</v>
      </c>
      <c r="C152" s="111">
        <f t="shared" si="74"/>
        <v>0.58474846879282649</v>
      </c>
      <c r="D152" s="111">
        <f t="shared" si="74"/>
        <v>0.58575978824858599</v>
      </c>
      <c r="E152" s="111">
        <f t="shared" si="74"/>
        <v>0.58743017748122195</v>
      </c>
      <c r="F152" s="111">
        <f t="shared" si="74"/>
        <v>0.5890086060044416</v>
      </c>
      <c r="G152" s="111">
        <f t="shared" si="74"/>
        <v>0.59070969956427144</v>
      </c>
      <c r="H152" s="111">
        <f t="shared" si="74"/>
        <v>0.59239166261874265</v>
      </c>
      <c r="I152" s="111">
        <f t="shared" si="74"/>
        <v>0.59333971097589122</v>
      </c>
      <c r="J152" s="111">
        <f t="shared" si="74"/>
        <v>0.59381370942617429</v>
      </c>
      <c r="K152" s="111">
        <f t="shared" si="74"/>
        <v>0.59445090783758381</v>
      </c>
      <c r="L152" s="111">
        <f t="shared" si="74"/>
        <v>0.59513181257723557</v>
      </c>
      <c r="M152" s="111">
        <f t="shared" si="74"/>
        <v>0.59585084181065218</v>
      </c>
      <c r="N152" s="111">
        <f t="shared" si="74"/>
        <v>0.59648460739783926</v>
      </c>
      <c r="O152" s="111">
        <f t="shared" si="74"/>
        <v>0.59702547910037296</v>
      </c>
      <c r="P152" s="111">
        <f t="shared" si="74"/>
        <v>0.59722897804267805</v>
      </c>
      <c r="Q152" s="111">
        <f t="shared" si="74"/>
        <v>0.59735516963265112</v>
      </c>
      <c r="R152" s="111">
        <f t="shared" ref="R152:V152" si="75">IF(R133=0,"",R133/R114)</f>
        <v>0.59777998123999365</v>
      </c>
      <c r="S152" s="111">
        <f t="shared" si="75"/>
        <v>0.59899867195829704</v>
      </c>
      <c r="T152" s="111">
        <f t="shared" si="75"/>
        <v>0.60186832791959477</v>
      </c>
      <c r="U152" s="111">
        <f t="shared" si="75"/>
        <v>0.60448619125857872</v>
      </c>
      <c r="V152" s="111">
        <f t="shared" si="75"/>
        <v>0.60711345766620306</v>
      </c>
      <c r="W152" s="111">
        <f t="shared" ref="W152" si="76">IF(W133=0,"",W133/W114)</f>
        <v>0.60951023206094479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0.73762096063020355</v>
      </c>
      <c r="C153" s="45">
        <f t="shared" si="77"/>
        <v>0.73998039122944226</v>
      </c>
      <c r="D153" s="45">
        <f t="shared" si="77"/>
        <v>0.74320154972883345</v>
      </c>
      <c r="E153" s="45">
        <f t="shared" si="77"/>
        <v>0.74687133595166566</v>
      </c>
      <c r="F153" s="45">
        <f t="shared" si="77"/>
        <v>0.749863450815901</v>
      </c>
      <c r="G153" s="45">
        <f t="shared" si="77"/>
        <v>0.75267951301367619</v>
      </c>
      <c r="H153" s="45">
        <f t="shared" si="77"/>
        <v>0.75544708630639934</v>
      </c>
      <c r="I153" s="45">
        <f t="shared" si="77"/>
        <v>0.75712826729636584</v>
      </c>
      <c r="J153" s="45">
        <f t="shared" si="77"/>
        <v>0.75819788248992925</v>
      </c>
      <c r="K153" s="45">
        <f t="shared" si="77"/>
        <v>0.75994813745439871</v>
      </c>
      <c r="L153" s="45">
        <f t="shared" si="77"/>
        <v>0.76204222403053756</v>
      </c>
      <c r="M153" s="45">
        <f t="shared" si="77"/>
        <v>0.76433281695029887</v>
      </c>
      <c r="N153" s="45">
        <f t="shared" si="77"/>
        <v>0.76689031597060509</v>
      </c>
      <c r="O153" s="45">
        <f t="shared" si="77"/>
        <v>0.76972924550533184</v>
      </c>
      <c r="P153" s="45">
        <f t="shared" si="77"/>
        <v>0.77227066927037247</v>
      </c>
      <c r="Q153" s="45">
        <f t="shared" si="77"/>
        <v>0.77616303433925382</v>
      </c>
      <c r="R153" s="45">
        <f t="shared" ref="R153:V153" si="78">IF(R134=0,"",R134/R115)</f>
        <v>0.78182952925980986</v>
      </c>
      <c r="S153" s="45">
        <f t="shared" si="78"/>
        <v>0.78922716229818579</v>
      </c>
      <c r="T153" s="45">
        <f t="shared" si="78"/>
        <v>0.79957663001969159</v>
      </c>
      <c r="U153" s="45">
        <f t="shared" si="78"/>
        <v>0.81048355899333002</v>
      </c>
      <c r="V153" s="45">
        <f t="shared" si="78"/>
        <v>0.8217266300621856</v>
      </c>
      <c r="W153" s="45">
        <f t="shared" ref="W153" si="79">IF(W134=0,"",W134/W115)</f>
        <v>0.83320559214598788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0.40819648993353913</v>
      </c>
      <c r="C155" s="117">
        <f t="shared" si="80"/>
        <v>0.39689728428238236</v>
      </c>
      <c r="D155" s="117">
        <f t="shared" si="80"/>
        <v>0.40710127546010605</v>
      </c>
      <c r="E155" s="117">
        <f t="shared" si="80"/>
        <v>0.4178768806344188</v>
      </c>
      <c r="F155" s="117">
        <f t="shared" si="80"/>
        <v>0.49727640108772536</v>
      </c>
      <c r="G155" s="117">
        <f t="shared" si="80"/>
        <v>0.49293494084712236</v>
      </c>
      <c r="H155" s="117">
        <f t="shared" si="80"/>
        <v>0.52279978604775645</v>
      </c>
      <c r="I155" s="117">
        <f t="shared" si="80"/>
        <v>0.59324248137653823</v>
      </c>
      <c r="J155" s="117">
        <f t="shared" si="80"/>
        <v>0.63209290989862088</v>
      </c>
      <c r="K155" s="117">
        <f t="shared" si="80"/>
        <v>0.58583104516984952</v>
      </c>
      <c r="L155" s="117">
        <f t="shared" si="80"/>
        <v>0.76183183510934405</v>
      </c>
      <c r="M155" s="117">
        <f t="shared" si="80"/>
        <v>0.7466517003070392</v>
      </c>
      <c r="N155" s="117">
        <f t="shared" si="80"/>
        <v>0.26005179620965807</v>
      </c>
      <c r="O155" s="117">
        <f t="shared" si="80"/>
        <v>1.2695189798723012</v>
      </c>
      <c r="P155" s="117">
        <f t="shared" si="80"/>
        <v>1.4590583420873813</v>
      </c>
      <c r="Q155" s="117">
        <f t="shared" si="80"/>
        <v>1.4814710796466259</v>
      </c>
      <c r="R155" s="117">
        <f t="shared" ref="R155:V155" si="81">R156+R159+R161+R170</f>
        <v>1.5322908084154157</v>
      </c>
      <c r="S155" s="117">
        <f t="shared" si="81"/>
        <v>1.7441994053551928</v>
      </c>
      <c r="T155" s="117">
        <f t="shared" si="81"/>
        <v>2.7686351229064985</v>
      </c>
      <c r="U155" s="117">
        <f t="shared" si="81"/>
        <v>3.318040771183389</v>
      </c>
      <c r="V155" s="117">
        <f t="shared" si="81"/>
        <v>4.0208417888480676</v>
      </c>
      <c r="W155" s="117">
        <f t="shared" ref="W155" si="82">W156+W159+W161+W170</f>
        <v>3.8779385883204305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0.40819648993353913</v>
      </c>
      <c r="C170" s="122">
        <v>0.39689728428238236</v>
      </c>
      <c r="D170" s="122">
        <v>0.40710127546010605</v>
      </c>
      <c r="E170" s="122">
        <v>0.4178768806344188</v>
      </c>
      <c r="F170" s="122">
        <v>0.49727640108772536</v>
      </c>
      <c r="G170" s="122">
        <v>0.49293494084712236</v>
      </c>
      <c r="H170" s="122">
        <v>0.52279978604775645</v>
      </c>
      <c r="I170" s="122">
        <v>0.59324248137653823</v>
      </c>
      <c r="J170" s="122">
        <v>0.63209290989862088</v>
      </c>
      <c r="K170" s="122">
        <v>0.58583104516984952</v>
      </c>
      <c r="L170" s="122">
        <v>0.76183183510934405</v>
      </c>
      <c r="M170" s="122">
        <v>0.7466517003070392</v>
      </c>
      <c r="N170" s="122">
        <v>0.26005179620965807</v>
      </c>
      <c r="O170" s="122">
        <v>1.2695189798723012</v>
      </c>
      <c r="P170" s="122">
        <v>1.4590583420873813</v>
      </c>
      <c r="Q170" s="122">
        <v>1.4814710796466259</v>
      </c>
      <c r="R170" s="122">
        <v>1.5322908084154157</v>
      </c>
      <c r="S170" s="122">
        <v>1.7441994053551928</v>
      </c>
      <c r="T170" s="122">
        <v>2.7686351229064985</v>
      </c>
      <c r="U170" s="122">
        <v>3.318040771183389</v>
      </c>
      <c r="V170" s="122">
        <v>4.0208417888480676</v>
      </c>
      <c r="W170" s="122">
        <v>3.8779385883204305</v>
      </c>
      <c r="DA170" s="130" t="s">
        <v>2205</v>
      </c>
    </row>
    <row r="171" spans="1:105" ht="12" customHeight="1" x14ac:dyDescent="0.25">
      <c r="A171" s="97" t="s">
        <v>50</v>
      </c>
      <c r="B171" s="98">
        <v>0.40819648993353913</v>
      </c>
      <c r="C171" s="98">
        <v>0.39689728428238236</v>
      </c>
      <c r="D171" s="98">
        <v>0.40710127546010605</v>
      </c>
      <c r="E171" s="98">
        <v>0.4178768806344188</v>
      </c>
      <c r="F171" s="98">
        <v>0.49727640108772536</v>
      </c>
      <c r="G171" s="98">
        <v>0.49293494084712236</v>
      </c>
      <c r="H171" s="98">
        <v>0.52279978604775645</v>
      </c>
      <c r="I171" s="98">
        <v>0.59324248137653823</v>
      </c>
      <c r="J171" s="98">
        <v>0.63209290989862088</v>
      </c>
      <c r="K171" s="98">
        <v>0.58583104516984952</v>
      </c>
      <c r="L171" s="98">
        <v>0.76183183510934405</v>
      </c>
      <c r="M171" s="98">
        <v>0.7466517003070392</v>
      </c>
      <c r="N171" s="98">
        <v>0.26005179620965807</v>
      </c>
      <c r="O171" s="98">
        <v>1.2695189798723012</v>
      </c>
      <c r="P171" s="98">
        <v>1.4590583420873813</v>
      </c>
      <c r="Q171" s="98">
        <v>1.4814710796466259</v>
      </c>
      <c r="R171" s="98">
        <v>1.5322908084154157</v>
      </c>
      <c r="S171" s="98">
        <v>1.7441994053551928</v>
      </c>
      <c r="T171" s="98">
        <v>2.7686351229064985</v>
      </c>
      <c r="U171" s="98">
        <v>3.318040771183389</v>
      </c>
      <c r="V171" s="98">
        <v>4.0208417888480676</v>
      </c>
      <c r="W171" s="98">
        <v>3.8779385883204305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8417.5146676370259</v>
      </c>
      <c r="C174" s="117">
        <f t="shared" si="87"/>
        <v>8392.3590639285612</v>
      </c>
      <c r="D174" s="117">
        <f t="shared" si="87"/>
        <v>7877.6979415784826</v>
      </c>
      <c r="E174" s="117">
        <f t="shared" si="87"/>
        <v>10641.623416645141</v>
      </c>
      <c r="F174" s="117">
        <f t="shared" si="87"/>
        <v>9512.6502300339907</v>
      </c>
      <c r="G174" s="117">
        <f t="shared" si="87"/>
        <v>9966.9200927795282</v>
      </c>
      <c r="H174" s="117">
        <f t="shared" si="87"/>
        <v>11060.271828434279</v>
      </c>
      <c r="I174" s="117">
        <f t="shared" si="87"/>
        <v>8624.1766596994421</v>
      </c>
      <c r="J174" s="117">
        <f t="shared" si="87"/>
        <v>9006.2802265203682</v>
      </c>
      <c r="K174" s="117">
        <f t="shared" si="87"/>
        <v>9603.0977241924866</v>
      </c>
      <c r="L174" s="117">
        <f t="shared" si="87"/>
        <v>9121.1496790424189</v>
      </c>
      <c r="M174" s="117">
        <f t="shared" si="87"/>
        <v>10205.431416896894</v>
      </c>
      <c r="N174" s="117">
        <f t="shared" si="87"/>
        <v>8940.3042731794139</v>
      </c>
      <c r="O174" s="117">
        <f t="shared" si="87"/>
        <v>8188.7663824223519</v>
      </c>
      <c r="P174" s="117">
        <f t="shared" si="87"/>
        <v>9317.5850546141937</v>
      </c>
      <c r="Q174" s="117">
        <f t="shared" si="87"/>
        <v>9462.9562667933133</v>
      </c>
      <c r="R174" s="117">
        <f t="shared" ref="R174:V174" si="88">R175+R178+R180+R189</f>
        <v>8161.360406959956</v>
      </c>
      <c r="S174" s="117">
        <f t="shared" si="88"/>
        <v>8271.8214165551253</v>
      </c>
      <c r="T174" s="117">
        <f t="shared" si="88"/>
        <v>8500.3573625297104</v>
      </c>
      <c r="U174" s="117">
        <f t="shared" si="88"/>
        <v>8533.1586976745984</v>
      </c>
      <c r="V174" s="117">
        <f t="shared" si="88"/>
        <v>9217.4379702524493</v>
      </c>
      <c r="W174" s="117">
        <f t="shared" ref="W174" si="89">W175+W178+W180+W189</f>
        <v>8885.2684349892006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6151.5847746354684</v>
      </c>
      <c r="C175" s="122">
        <f t="shared" si="90"/>
        <v>6112.1138434870081</v>
      </c>
      <c r="D175" s="122">
        <f t="shared" si="90"/>
        <v>5589.9998639499281</v>
      </c>
      <c r="E175" s="122">
        <f t="shared" si="90"/>
        <v>8230.4449028205599</v>
      </c>
      <c r="F175" s="122">
        <f t="shared" si="90"/>
        <v>7123.9783031710849</v>
      </c>
      <c r="G175" s="122">
        <f t="shared" si="90"/>
        <v>7599.319887644795</v>
      </c>
      <c r="H175" s="122">
        <f t="shared" si="90"/>
        <v>8526.5702612692421</v>
      </c>
      <c r="I175" s="122">
        <f t="shared" si="90"/>
        <v>6092.567406611116</v>
      </c>
      <c r="J175" s="122">
        <f t="shared" si="90"/>
        <v>6377.5890508979901</v>
      </c>
      <c r="K175" s="122">
        <f t="shared" si="90"/>
        <v>6932.1740117524441</v>
      </c>
      <c r="L175" s="122">
        <f t="shared" si="90"/>
        <v>6452.660599776309</v>
      </c>
      <c r="M175" s="122">
        <f t="shared" si="90"/>
        <v>7677.4223577317525</v>
      </c>
      <c r="N175" s="122">
        <f t="shared" si="90"/>
        <v>6364.4300174407572</v>
      </c>
      <c r="O175" s="122">
        <f t="shared" si="90"/>
        <v>5625.1999341455157</v>
      </c>
      <c r="P175" s="122">
        <f t="shared" si="90"/>
        <v>6752.4870024737866</v>
      </c>
      <c r="Q175" s="122">
        <f t="shared" si="90"/>
        <v>6871.5977326141583</v>
      </c>
      <c r="R175" s="122">
        <f t="shared" ref="R175:V175" si="91">SUM(R176:R177)</f>
        <v>5419.6664786240881</v>
      </c>
      <c r="S175" s="122">
        <f t="shared" si="91"/>
        <v>5433.2463330979363</v>
      </c>
      <c r="T175" s="122">
        <f t="shared" si="91"/>
        <v>5790.6045411964997</v>
      </c>
      <c r="U175" s="122">
        <f t="shared" si="91"/>
        <v>5632.1983906595815</v>
      </c>
      <c r="V175" s="122">
        <f t="shared" si="91"/>
        <v>6190.8835486166236</v>
      </c>
      <c r="W175" s="122">
        <f t="shared" ref="W175" si="92">SUM(W176:W177)</f>
        <v>5811.5580437963372</v>
      </c>
      <c r="DA175" s="130" t="s">
        <v>2359</v>
      </c>
    </row>
    <row r="176" spans="1:105" ht="12" customHeight="1" x14ac:dyDescent="0.25">
      <c r="A176" s="97" t="s">
        <v>203</v>
      </c>
      <c r="B176" s="98">
        <v>6130.7439252939648</v>
      </c>
      <c r="C176" s="98">
        <v>6092.2034670415223</v>
      </c>
      <c r="D176" s="98">
        <v>5571.1639977612158</v>
      </c>
      <c r="E176" s="98">
        <v>8204.1546586072163</v>
      </c>
      <c r="F176" s="98">
        <v>7099.6441864742301</v>
      </c>
      <c r="G176" s="98">
        <v>7573.6433374679054</v>
      </c>
      <c r="H176" s="98">
        <v>8498.4223523457258</v>
      </c>
      <c r="I176" s="98">
        <v>6073.6566930365589</v>
      </c>
      <c r="J176" s="98">
        <v>6357.694599849674</v>
      </c>
      <c r="K176" s="98">
        <v>6909.4425690293001</v>
      </c>
      <c r="L176" s="98">
        <v>6432.6266590962941</v>
      </c>
      <c r="M176" s="98">
        <v>7653.5913665828548</v>
      </c>
      <c r="N176" s="98">
        <v>6346.7984338708202</v>
      </c>
      <c r="O176" s="98">
        <v>5608.039314996211</v>
      </c>
      <c r="P176" s="98">
        <v>6731.2601955961982</v>
      </c>
      <c r="Q176" s="98">
        <v>6851.1506980005042</v>
      </c>
      <c r="R176" s="98">
        <v>5403.5934149546947</v>
      </c>
      <c r="S176" s="98">
        <v>5417.1441201903999</v>
      </c>
      <c r="T176" s="98">
        <v>5773.4388746306495</v>
      </c>
      <c r="U176" s="98">
        <v>5615.4935148305112</v>
      </c>
      <c r="V176" s="98">
        <v>6172.5087225991938</v>
      </c>
      <c r="W176" s="98">
        <v>5794.2812878627938</v>
      </c>
      <c r="DA176" s="63" t="s">
        <v>2360</v>
      </c>
    </row>
    <row r="177" spans="1:105" ht="12" customHeight="1" x14ac:dyDescent="0.25">
      <c r="A177" s="97" t="s">
        <v>53</v>
      </c>
      <c r="B177" s="98">
        <v>20.840849341503194</v>
      </c>
      <c r="C177" s="98">
        <v>19.910376445485646</v>
      </c>
      <c r="D177" s="98">
        <v>18.835866188711964</v>
      </c>
      <c r="E177" s="98">
        <v>26.290244213343012</v>
      </c>
      <c r="F177" s="98">
        <v>24.33411669685524</v>
      </c>
      <c r="G177" s="98">
        <v>25.676550176889872</v>
      </c>
      <c r="H177" s="98">
        <v>28.147908923515555</v>
      </c>
      <c r="I177" s="98">
        <v>18.910713574556773</v>
      </c>
      <c r="J177" s="98">
        <v>19.894451048316416</v>
      </c>
      <c r="K177" s="98">
        <v>22.731442723144319</v>
      </c>
      <c r="L177" s="98">
        <v>20.033940680015075</v>
      </c>
      <c r="M177" s="98">
        <v>23.830991148897837</v>
      </c>
      <c r="N177" s="98">
        <v>17.631583569937067</v>
      </c>
      <c r="O177" s="98">
        <v>17.160619149304793</v>
      </c>
      <c r="P177" s="98">
        <v>21.226806877588338</v>
      </c>
      <c r="Q177" s="98">
        <v>20.447034613653848</v>
      </c>
      <c r="R177" s="98">
        <v>16.073063669393683</v>
      </c>
      <c r="S177" s="98">
        <v>16.102212907536703</v>
      </c>
      <c r="T177" s="98">
        <v>17.165666565850202</v>
      </c>
      <c r="U177" s="98">
        <v>16.704875829070307</v>
      </c>
      <c r="V177" s="98">
        <v>18.374826017429967</v>
      </c>
      <c r="W177" s="98">
        <v>17.276755933543438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201.67039120125148</v>
      </c>
      <c r="C178" s="122">
        <f t="shared" si="93"/>
        <v>260.98286947850886</v>
      </c>
      <c r="D178" s="122">
        <f t="shared" si="93"/>
        <v>204.39747714176119</v>
      </c>
      <c r="E178" s="122">
        <f t="shared" si="93"/>
        <v>279.2114592902189</v>
      </c>
      <c r="F178" s="122">
        <f t="shared" si="93"/>
        <v>201.38221575363835</v>
      </c>
      <c r="G178" s="122">
        <f t="shared" si="93"/>
        <v>234.63933169222625</v>
      </c>
      <c r="H178" s="122">
        <f t="shared" si="93"/>
        <v>305.1654679354105</v>
      </c>
      <c r="I178" s="122">
        <f t="shared" si="93"/>
        <v>436.6101829235833</v>
      </c>
      <c r="J178" s="122">
        <f t="shared" si="93"/>
        <v>437.47940402419448</v>
      </c>
      <c r="K178" s="122">
        <f t="shared" si="93"/>
        <v>287.85549970125811</v>
      </c>
      <c r="L178" s="122">
        <f t="shared" si="93"/>
        <v>373.05184946229286</v>
      </c>
      <c r="M178" s="122">
        <f t="shared" si="93"/>
        <v>332.99182487620573</v>
      </c>
      <c r="N178" s="122">
        <f t="shared" si="93"/>
        <v>499.62154944865256</v>
      </c>
      <c r="O178" s="122">
        <f t="shared" si="93"/>
        <v>287.64396426556573</v>
      </c>
      <c r="P178" s="122">
        <f t="shared" si="93"/>
        <v>222.35933537585797</v>
      </c>
      <c r="Q178" s="122">
        <f t="shared" si="93"/>
        <v>292.71642180896401</v>
      </c>
      <c r="R178" s="122">
        <f t="shared" si="93"/>
        <v>379.09519357392634</v>
      </c>
      <c r="S178" s="122">
        <f t="shared" si="93"/>
        <v>436.28686010256922</v>
      </c>
      <c r="T178" s="122">
        <f t="shared" si="93"/>
        <v>318.65421644495194</v>
      </c>
      <c r="U178" s="122">
        <f t="shared" si="93"/>
        <v>481.13017115611234</v>
      </c>
      <c r="V178" s="122">
        <f t="shared" si="93"/>
        <v>441.63443877882736</v>
      </c>
      <c r="W178" s="122">
        <f t="shared" si="93"/>
        <v>420.72732159859481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201.67039120125148</v>
      </c>
      <c r="C179" s="98">
        <f>RES_hhdet_fech!C129</f>
        <v>260.98286947850886</v>
      </c>
      <c r="D179" s="98">
        <f>RES_hhdet_fech!D129</f>
        <v>204.39747714176119</v>
      </c>
      <c r="E179" s="98">
        <f>RES_hhdet_fech!E129</f>
        <v>279.2114592902189</v>
      </c>
      <c r="F179" s="98">
        <f>RES_hhdet_fech!F129</f>
        <v>201.38221575363835</v>
      </c>
      <c r="G179" s="98">
        <f>RES_hhdet_fech!G129</f>
        <v>234.63933169222625</v>
      </c>
      <c r="H179" s="98">
        <f>RES_hhdet_fech!H129</f>
        <v>305.1654679354105</v>
      </c>
      <c r="I179" s="98">
        <f>RES_hhdet_fech!I129</f>
        <v>436.6101829235833</v>
      </c>
      <c r="J179" s="98">
        <f>RES_hhdet_fech!J129</f>
        <v>437.47940402419448</v>
      </c>
      <c r="K179" s="98">
        <f>RES_hhdet_fech!K129</f>
        <v>287.85549970125811</v>
      </c>
      <c r="L179" s="98">
        <f>RES_hhdet_fech!L129</f>
        <v>373.05184946229286</v>
      </c>
      <c r="M179" s="98">
        <f>RES_hhdet_fech!M129</f>
        <v>332.99182487620573</v>
      </c>
      <c r="N179" s="98">
        <f>RES_hhdet_fech!N129</f>
        <v>499.62154944865256</v>
      </c>
      <c r="O179" s="98">
        <f>RES_hhdet_fech!O129</f>
        <v>287.64396426556573</v>
      </c>
      <c r="P179" s="98">
        <f>RES_hhdet_fech!P129</f>
        <v>222.35933537585797</v>
      </c>
      <c r="Q179" s="98">
        <f>RES_hhdet_fech!Q129</f>
        <v>292.71642180896401</v>
      </c>
      <c r="R179" s="98">
        <f>RES_hhdet_fech!R129</f>
        <v>379.09519357392634</v>
      </c>
      <c r="S179" s="98">
        <f>RES_hhdet_fech!S129</f>
        <v>436.28686010256922</v>
      </c>
      <c r="T179" s="98">
        <f>RES_hhdet_fech!T129</f>
        <v>318.65421644495194</v>
      </c>
      <c r="U179" s="98">
        <f>RES_hhdet_fech!U129</f>
        <v>481.13017115611234</v>
      </c>
      <c r="V179" s="98">
        <f>RES_hhdet_fech!V129</f>
        <v>441.63443877882736</v>
      </c>
      <c r="W179" s="98">
        <f>RES_hhdet_fech!W129</f>
        <v>420.72732159859481</v>
      </c>
      <c r="DA179" s="63" t="s">
        <v>2363</v>
      </c>
    </row>
    <row r="180" spans="1:105" ht="12" customHeight="1" x14ac:dyDescent="0.25">
      <c r="A180" s="121" t="s">
        <v>55</v>
      </c>
      <c r="B180" s="122">
        <v>1402.1813977745087</v>
      </c>
      <c r="C180" s="122">
        <v>1375.9398606509048</v>
      </c>
      <c r="D180" s="122">
        <v>1359.7764198243501</v>
      </c>
      <c r="E180" s="122">
        <v>1434.6842314400249</v>
      </c>
      <c r="F180" s="122">
        <v>1440.000411173085</v>
      </c>
      <c r="G180" s="122">
        <v>1404.6883816556324</v>
      </c>
      <c r="H180" s="122">
        <v>1479.0244210577991</v>
      </c>
      <c r="I180" s="122">
        <v>1379.4163907347906</v>
      </c>
      <c r="J180" s="122">
        <v>1475.3298288591086</v>
      </c>
      <c r="K180" s="122">
        <v>1632.0390585430287</v>
      </c>
      <c r="L180" s="122">
        <v>1576.6630495163256</v>
      </c>
      <c r="M180" s="122">
        <v>1514.3983405799618</v>
      </c>
      <c r="N180" s="122">
        <v>1413.7487436114959</v>
      </c>
      <c r="O180" s="122">
        <v>1539.9771096904722</v>
      </c>
      <c r="P180" s="122">
        <v>1593.3584345634399</v>
      </c>
      <c r="Q180" s="122">
        <v>1556.3661203042816</v>
      </c>
      <c r="R180" s="122">
        <v>1582.710143155427</v>
      </c>
      <c r="S180" s="122">
        <v>1623.4234793382857</v>
      </c>
      <c r="T180" s="122">
        <v>1580.1055582054105</v>
      </c>
      <c r="U180" s="122">
        <v>1574.3109645393256</v>
      </c>
      <c r="V180" s="122">
        <v>1610.674917114824</v>
      </c>
      <c r="W180" s="122">
        <v>1700.2777653806124</v>
      </c>
      <c r="DA180" s="130" t="s">
        <v>2364</v>
      </c>
    </row>
    <row r="181" spans="1:105" ht="12" customHeight="1" x14ac:dyDescent="0.25">
      <c r="A181" s="97" t="s">
        <v>128</v>
      </c>
      <c r="B181" s="98">
        <v>1409.5966927569355</v>
      </c>
      <c r="C181" s="98">
        <v>1386.4712061547118</v>
      </c>
      <c r="D181" s="98">
        <v>1195.5079542902749</v>
      </c>
      <c r="E181" s="98">
        <v>1547.9328694412882</v>
      </c>
      <c r="F181" s="98">
        <v>1398.2816959959484</v>
      </c>
      <c r="G181" s="98">
        <v>1384.4062941988743</v>
      </c>
      <c r="H181" s="98">
        <v>1586.3041499094008</v>
      </c>
      <c r="I181" s="98">
        <v>1261.7272903208029</v>
      </c>
      <c r="J181" s="98">
        <v>1422.2109813334926</v>
      </c>
      <c r="K181" s="98">
        <v>1728.0089578518293</v>
      </c>
      <c r="L181" s="98">
        <v>1646.5084544518752</v>
      </c>
      <c r="M181" s="98">
        <v>1443.5046506738481</v>
      </c>
      <c r="N181" s="98">
        <v>1290.9551746332838</v>
      </c>
      <c r="O181" s="98">
        <v>1589.3045120550207</v>
      </c>
      <c r="P181" s="98">
        <v>1686.7571301023222</v>
      </c>
      <c r="Q181" s="98">
        <v>1583.9198139514094</v>
      </c>
      <c r="R181" s="98">
        <v>1535.055223338896</v>
      </c>
      <c r="S181" s="98">
        <v>1646.4536848240671</v>
      </c>
      <c r="T181" s="98">
        <v>1638.1051127543858</v>
      </c>
      <c r="U181" s="98">
        <v>1613.9621619614543</v>
      </c>
      <c r="V181" s="98">
        <v>1673.2365767662538</v>
      </c>
      <c r="W181" s="98">
        <v>1732.857128752926</v>
      </c>
      <c r="DA181" s="63" t="s">
        <v>2365</v>
      </c>
    </row>
    <row r="182" spans="1:105" ht="12" customHeight="1" x14ac:dyDescent="0.25">
      <c r="A182" s="97" t="s">
        <v>127</v>
      </c>
      <c r="B182" s="98">
        <v>1127.2373771395348</v>
      </c>
      <c r="C182" s="98">
        <v>1109.0682064154876</v>
      </c>
      <c r="D182" s="98">
        <v>961.46253656719796</v>
      </c>
      <c r="E182" s="98">
        <v>1249.4626040745636</v>
      </c>
      <c r="F182" s="98">
        <v>1134.0046111252529</v>
      </c>
      <c r="G182" s="98">
        <v>1134.9488922062708</v>
      </c>
      <c r="H182" s="98">
        <v>1295.4123845134186</v>
      </c>
      <c r="I182" s="98">
        <v>1030.9486212716804</v>
      </c>
      <c r="J182" s="98">
        <v>1164.8548348617621</v>
      </c>
      <c r="K182" s="98">
        <v>1423.6416038333953</v>
      </c>
      <c r="L182" s="98">
        <v>1362.4184043943687</v>
      </c>
      <c r="M182" s="98">
        <v>1197.6902875941544</v>
      </c>
      <c r="N182" s="98">
        <v>1067.3971133471352</v>
      </c>
      <c r="O182" s="98">
        <v>1330.5296304909198</v>
      </c>
      <c r="P182" s="98">
        <v>1415.7489918398182</v>
      </c>
      <c r="Q182" s="98">
        <v>1329.191051476764</v>
      </c>
      <c r="R182" s="98">
        <v>1300.0370595157392</v>
      </c>
      <c r="S182" s="98">
        <v>1401.3918079733219</v>
      </c>
      <c r="T182" s="98">
        <v>1398.861628805477</v>
      </c>
      <c r="U182" s="98">
        <v>1384.2082656140151</v>
      </c>
      <c r="V182" s="98">
        <v>1442.7251536414833</v>
      </c>
      <c r="W182" s="98">
        <v>1504.0086333212314</v>
      </c>
      <c r="DA182" s="63" t="s">
        <v>2366</v>
      </c>
    </row>
    <row r="183" spans="1:105" ht="12" customHeight="1" x14ac:dyDescent="0.25">
      <c r="A183" s="100" t="s">
        <v>203</v>
      </c>
      <c r="B183" s="101">
        <v>279.47436915939687</v>
      </c>
      <c r="C183" s="101">
        <v>272.34949071801401</v>
      </c>
      <c r="D183" s="101">
        <v>236.96772437813166</v>
      </c>
      <c r="E183" s="101">
        <v>307.64713704188699</v>
      </c>
      <c r="F183" s="101">
        <v>280.86802901822972</v>
      </c>
      <c r="G183" s="101">
        <v>313.56045442093097</v>
      </c>
      <c r="H183" s="101">
        <v>328.68760101219772</v>
      </c>
      <c r="I183" s="101">
        <v>255.9652937798364</v>
      </c>
      <c r="J183" s="101">
        <v>281.47928901266317</v>
      </c>
      <c r="K183" s="101">
        <v>356.29581083427007</v>
      </c>
      <c r="L183" s="101">
        <v>340.54141951398088</v>
      </c>
      <c r="M183" s="101">
        <v>285.86817697980661</v>
      </c>
      <c r="N183" s="101">
        <v>206.20955709679743</v>
      </c>
      <c r="O183" s="101">
        <v>293.57903411689261</v>
      </c>
      <c r="P183" s="101">
        <v>309.53338592678983</v>
      </c>
      <c r="Q183" s="101">
        <v>273.00664593432521</v>
      </c>
      <c r="R183" s="101">
        <v>306.74262892263289</v>
      </c>
      <c r="S183" s="101">
        <v>339.18532644671581</v>
      </c>
      <c r="T183" s="101">
        <v>328.05961312773587</v>
      </c>
      <c r="U183" s="101">
        <v>310.07937638329219</v>
      </c>
      <c r="V183" s="101">
        <v>319.6747369146604</v>
      </c>
      <c r="W183" s="101">
        <v>341.76165787405318</v>
      </c>
      <c r="DA183" s="131" t="s">
        <v>2367</v>
      </c>
    </row>
    <row r="184" spans="1:105" ht="12" customHeight="1" x14ac:dyDescent="0.25">
      <c r="A184" s="103" t="s">
        <v>52</v>
      </c>
      <c r="B184" s="104">
        <v>847.76300798013801</v>
      </c>
      <c r="C184" s="104">
        <v>836.7187156974735</v>
      </c>
      <c r="D184" s="104">
        <v>724.49481218906635</v>
      </c>
      <c r="E184" s="104">
        <v>941.81546703267657</v>
      </c>
      <c r="F184" s="104">
        <v>853.13658210702317</v>
      </c>
      <c r="G184" s="104">
        <v>821.38843778533976</v>
      </c>
      <c r="H184" s="104">
        <v>966.72478350122083</v>
      </c>
      <c r="I184" s="104">
        <v>774.98332749184397</v>
      </c>
      <c r="J184" s="104">
        <v>883.37554584909878</v>
      </c>
      <c r="K184" s="104">
        <v>1067.345792999125</v>
      </c>
      <c r="L184" s="104">
        <v>1021.8769848803878</v>
      </c>
      <c r="M184" s="104">
        <v>911.82211061434782</v>
      </c>
      <c r="N184" s="104">
        <v>861.18755625033793</v>
      </c>
      <c r="O184" s="104">
        <v>1036.9505963740273</v>
      </c>
      <c r="P184" s="104">
        <v>1106.2156059130284</v>
      </c>
      <c r="Q184" s="104">
        <v>1056.1844055424388</v>
      </c>
      <c r="R184" s="104">
        <v>993.29443059310631</v>
      </c>
      <c r="S184" s="104">
        <v>1062.2064815266065</v>
      </c>
      <c r="T184" s="104">
        <v>1070.8020156777413</v>
      </c>
      <c r="U184" s="104">
        <v>1074.128889230723</v>
      </c>
      <c r="V184" s="104">
        <v>1123.050416726823</v>
      </c>
      <c r="W184" s="104">
        <v>1162.2469754471781</v>
      </c>
      <c r="DA184" s="132" t="s">
        <v>2368</v>
      </c>
    </row>
    <row r="185" spans="1:105" ht="12" customHeight="1" x14ac:dyDescent="0.25">
      <c r="A185" s="106" t="s">
        <v>122</v>
      </c>
      <c r="B185" s="101">
        <v>1786.0182759100383</v>
      </c>
      <c r="C185" s="101">
        <v>1754.1139065346761</v>
      </c>
      <c r="D185" s="101">
        <v>1788.586849360516</v>
      </c>
      <c r="E185" s="101">
        <v>1769.2599230052479</v>
      </c>
      <c r="F185" s="101">
        <v>1817.9577959125866</v>
      </c>
      <c r="G185" s="101">
        <v>1745.0599527004297</v>
      </c>
      <c r="H185" s="101">
        <v>1795.3660390942916</v>
      </c>
      <c r="I185" s="101">
        <v>1793.7969637910478</v>
      </c>
      <c r="J185" s="101">
        <v>1916.0606784574532</v>
      </c>
      <c r="K185" s="101">
        <v>2052.9995366211451</v>
      </c>
      <c r="L185" s="101">
        <v>1997.453713768841</v>
      </c>
      <c r="M185" s="101">
        <v>1973.4440737811428</v>
      </c>
      <c r="N185" s="101">
        <v>1889.2999865869867</v>
      </c>
      <c r="O185" s="101">
        <v>1934.713497895553</v>
      </c>
      <c r="P185" s="101">
        <v>1953.7774129435295</v>
      </c>
      <c r="Q185" s="101">
        <v>1962.1489141876596</v>
      </c>
      <c r="R185" s="101">
        <v>2033.1509645658059</v>
      </c>
      <c r="S185" s="101">
        <v>2016.1922240162824</v>
      </c>
      <c r="T185" s="101">
        <v>1931.2055124571752</v>
      </c>
      <c r="U185" s="101">
        <v>1920.3422788912269</v>
      </c>
      <c r="V185" s="101">
        <v>1913.6889905233904</v>
      </c>
      <c r="W185" s="101">
        <v>2029.2357061171288</v>
      </c>
      <c r="DA185" s="131" t="s">
        <v>2369</v>
      </c>
    </row>
    <row r="186" spans="1:105" ht="12" customHeight="1" x14ac:dyDescent="0.25">
      <c r="A186" s="107" t="s">
        <v>121</v>
      </c>
      <c r="B186" s="104">
        <v>1188.2586651058461</v>
      </c>
      <c r="C186" s="104">
        <v>1170.5459884113288</v>
      </c>
      <c r="D186" s="104">
        <v>1204.9494841051671</v>
      </c>
      <c r="E186" s="104">
        <v>1193.7162555883724</v>
      </c>
      <c r="F186" s="104">
        <v>1236.782088651204</v>
      </c>
      <c r="G186" s="104">
        <v>1210.8870667348947</v>
      </c>
      <c r="H186" s="104">
        <v>1234.9817629116399</v>
      </c>
      <c r="I186" s="104">
        <v>1237.4354071759944</v>
      </c>
      <c r="J186" s="104">
        <v>1320.1426747235271</v>
      </c>
      <c r="K186" s="104">
        <v>1420.2639197168185</v>
      </c>
      <c r="L186" s="104">
        <v>1388.3125742771483</v>
      </c>
      <c r="M186" s="104">
        <v>1375.3355477879732</v>
      </c>
      <c r="N186" s="104">
        <v>1300.6321325834745</v>
      </c>
      <c r="O186" s="104">
        <v>1351.6771489315788</v>
      </c>
      <c r="P186" s="104">
        <v>1370.260108272535</v>
      </c>
      <c r="Q186" s="104">
        <v>1375.5298254179711</v>
      </c>
      <c r="R186" s="104">
        <v>1459.409298314426</v>
      </c>
      <c r="S186" s="104">
        <v>1469.8498514668629</v>
      </c>
      <c r="T186" s="104">
        <v>1425.9751396426032</v>
      </c>
      <c r="U186" s="104">
        <v>1444.8025114811062</v>
      </c>
      <c r="V186" s="104">
        <v>1463.3817603893608</v>
      </c>
      <c r="W186" s="104">
        <v>1578.4932255691667</v>
      </c>
      <c r="DA186" s="132" t="s">
        <v>2370</v>
      </c>
    </row>
    <row r="187" spans="1:105" ht="12" customHeight="1" x14ac:dyDescent="0.25">
      <c r="A187" s="108" t="s">
        <v>53</v>
      </c>
      <c r="B187" s="98">
        <v>353.01341386458466</v>
      </c>
      <c r="C187" s="98">
        <v>343.41130076483296</v>
      </c>
      <c r="D187" s="98">
        <v>359.64848840182464</v>
      </c>
      <c r="E187" s="98">
        <v>343.76605975124738</v>
      </c>
      <c r="F187" s="98">
        <v>361.51939756393796</v>
      </c>
      <c r="G187" s="98">
        <v>393.53418230527404</v>
      </c>
      <c r="H187" s="98">
        <v>364.5151650619145</v>
      </c>
      <c r="I187" s="98">
        <v>368.1657792993513</v>
      </c>
      <c r="J187" s="98">
        <v>385.98255618319627</v>
      </c>
      <c r="K187" s="98">
        <v>417.54429032726534</v>
      </c>
      <c r="L187" s="98">
        <v>409.59472238511881</v>
      </c>
      <c r="M187" s="98">
        <v>396.52496324932264</v>
      </c>
      <c r="N187" s="98">
        <v>316.89388988997473</v>
      </c>
      <c r="O187" s="98">
        <v>354.66564872949891</v>
      </c>
      <c r="P187" s="98">
        <v>351.07313447149886</v>
      </c>
      <c r="Q187" s="98">
        <v>333.17657192337543</v>
      </c>
      <c r="R187" s="98">
        <v>401.70848765482123</v>
      </c>
      <c r="S187" s="98">
        <v>410.08644063865603</v>
      </c>
      <c r="T187" s="98">
        <v>381.17955755584865</v>
      </c>
      <c r="U187" s="98">
        <v>368.81317121056037</v>
      </c>
      <c r="V187" s="98">
        <v>364.78925334273526</v>
      </c>
      <c r="W187" s="98">
        <v>400.83872397131267</v>
      </c>
      <c r="DA187" s="63" t="s">
        <v>2371</v>
      </c>
    </row>
    <row r="188" spans="1:105" ht="12" customHeight="1" x14ac:dyDescent="0.25">
      <c r="A188" s="108" t="s">
        <v>52</v>
      </c>
      <c r="B188" s="98">
        <v>835.24525124126149</v>
      </c>
      <c r="C188" s="98">
        <v>827.13468764649622</v>
      </c>
      <c r="D188" s="98">
        <v>845.30099570334244</v>
      </c>
      <c r="E188" s="98">
        <v>849.95019583712485</v>
      </c>
      <c r="F188" s="98">
        <v>875.26269108726603</v>
      </c>
      <c r="G188" s="98">
        <v>817.35288442962064</v>
      </c>
      <c r="H188" s="98">
        <v>870.4665978497253</v>
      </c>
      <c r="I188" s="98">
        <v>869.26962787664297</v>
      </c>
      <c r="J188" s="98">
        <v>934.16011854033059</v>
      </c>
      <c r="K188" s="98">
        <v>1002.7196293895531</v>
      </c>
      <c r="L188" s="98">
        <v>978.71785189202956</v>
      </c>
      <c r="M188" s="98">
        <v>978.81058453865035</v>
      </c>
      <c r="N188" s="98">
        <v>983.73824269349973</v>
      </c>
      <c r="O188" s="98">
        <v>997.01150020207967</v>
      </c>
      <c r="P188" s="98">
        <v>1019.1869738010362</v>
      </c>
      <c r="Q188" s="98">
        <v>1042.3532534945955</v>
      </c>
      <c r="R188" s="98">
        <v>1057.7008106596049</v>
      </c>
      <c r="S188" s="98">
        <v>1059.7634108282068</v>
      </c>
      <c r="T188" s="98">
        <v>1044.7955820867544</v>
      </c>
      <c r="U188" s="98">
        <v>1075.9893402705459</v>
      </c>
      <c r="V188" s="98">
        <v>1098.5925070466258</v>
      </c>
      <c r="W188" s="98">
        <v>1177.6545015978541</v>
      </c>
      <c r="DA188" s="63" t="s">
        <v>2372</v>
      </c>
    </row>
    <row r="189" spans="1:105" ht="12" customHeight="1" x14ac:dyDescent="0.25">
      <c r="A189" s="121" t="s">
        <v>54</v>
      </c>
      <c r="B189" s="122">
        <v>662.07810402579753</v>
      </c>
      <c r="C189" s="122">
        <v>643.3224903121386</v>
      </c>
      <c r="D189" s="122">
        <v>723.52418066244263</v>
      </c>
      <c r="E189" s="122">
        <v>697.28282309433746</v>
      </c>
      <c r="F189" s="122">
        <v>747.28929993618056</v>
      </c>
      <c r="G189" s="122">
        <v>728.27249178687543</v>
      </c>
      <c r="H189" s="122">
        <v>749.51167817182761</v>
      </c>
      <c r="I189" s="122">
        <v>715.5826794299528</v>
      </c>
      <c r="J189" s="122">
        <v>715.88194273907493</v>
      </c>
      <c r="K189" s="122">
        <v>751.02915419575561</v>
      </c>
      <c r="L189" s="122">
        <v>718.77418028749128</v>
      </c>
      <c r="M189" s="122">
        <v>680.61889370897347</v>
      </c>
      <c r="N189" s="122">
        <v>662.50396267850886</v>
      </c>
      <c r="O189" s="122">
        <v>735.94537432079744</v>
      </c>
      <c r="P189" s="122">
        <v>749.3802822011088</v>
      </c>
      <c r="Q189" s="122">
        <v>742.27599206591015</v>
      </c>
      <c r="R189" s="122">
        <v>779.8885916065143</v>
      </c>
      <c r="S189" s="122">
        <v>778.86474401633416</v>
      </c>
      <c r="T189" s="122">
        <v>810.99304668284776</v>
      </c>
      <c r="U189" s="122">
        <v>845.51917131957782</v>
      </c>
      <c r="V189" s="122">
        <v>974.24506574217344</v>
      </c>
      <c r="W189" s="122">
        <v>952.70530421365652</v>
      </c>
      <c r="DA189" s="130" t="s">
        <v>2373</v>
      </c>
    </row>
    <row r="190" spans="1:105" ht="12" customHeight="1" x14ac:dyDescent="0.25">
      <c r="A190" s="97" t="s">
        <v>50</v>
      </c>
      <c r="B190" s="98">
        <v>827.70881888857298</v>
      </c>
      <c r="C190" s="98">
        <v>831.21535172143865</v>
      </c>
      <c r="D190" s="98">
        <v>881.08874667738166</v>
      </c>
      <c r="E190" s="98">
        <v>848.51047133743771</v>
      </c>
      <c r="F190" s="98">
        <v>967.77274949506318</v>
      </c>
      <c r="G190" s="98">
        <v>896.31972523524018</v>
      </c>
      <c r="H190" s="98">
        <v>897.25558793735877</v>
      </c>
      <c r="I190" s="98">
        <v>931.3702756541453</v>
      </c>
      <c r="J190" s="98">
        <v>940.38153689824333</v>
      </c>
      <c r="K190" s="98">
        <v>829.50651363131999</v>
      </c>
      <c r="L190" s="98">
        <v>1030.0133665072794</v>
      </c>
      <c r="M190" s="98">
        <v>963.33463735380042</v>
      </c>
      <c r="N190" s="98">
        <v>302.29620332733231</v>
      </c>
      <c r="O190" s="98">
        <v>1096.4597772333659</v>
      </c>
      <c r="P190" s="98">
        <v>1065.7113878018051</v>
      </c>
      <c r="Q190" s="98">
        <v>935.14590154484813</v>
      </c>
      <c r="R190" s="98">
        <v>883.83455031062124</v>
      </c>
      <c r="S190" s="98">
        <v>883.88233145231459</v>
      </c>
      <c r="T190" s="98">
        <v>1068.1892908443142</v>
      </c>
      <c r="U190" s="98">
        <v>1108.0734546236699</v>
      </c>
      <c r="V190" s="98">
        <v>1245.1099683915011</v>
      </c>
      <c r="W190" s="98">
        <v>1209.0224647041005</v>
      </c>
      <c r="DA190" s="63" t="s">
        <v>2374</v>
      </c>
    </row>
    <row r="191" spans="1:105" ht="12" customHeight="1" x14ac:dyDescent="0.25">
      <c r="A191" s="109" t="s">
        <v>120</v>
      </c>
      <c r="B191" s="33">
        <v>654.57848398769102</v>
      </c>
      <c r="C191" s="33">
        <v>635.19509459895107</v>
      </c>
      <c r="D191" s="33">
        <v>717.41700366538896</v>
      </c>
      <c r="E191" s="33">
        <v>691.83697993788542</v>
      </c>
      <c r="F191" s="33">
        <v>739.6737681231707</v>
      </c>
      <c r="G191" s="33">
        <v>722.41443056040328</v>
      </c>
      <c r="H191" s="33">
        <v>744.1590916104069</v>
      </c>
      <c r="I191" s="33">
        <v>707.28964041167399</v>
      </c>
      <c r="J191" s="33">
        <v>706.80911503117568</v>
      </c>
      <c r="K191" s="33">
        <v>747.75390906883035</v>
      </c>
      <c r="L191" s="33">
        <v>705.35368803693666</v>
      </c>
      <c r="M191" s="33">
        <v>667.70019763274161</v>
      </c>
      <c r="N191" s="33">
        <v>680.8266639191288</v>
      </c>
      <c r="O191" s="33">
        <v>711.03563145606802</v>
      </c>
      <c r="P191" s="33">
        <v>723.05575478677929</v>
      </c>
      <c r="Q191" s="33">
        <v>723.35605974196653</v>
      </c>
      <c r="R191" s="33">
        <v>768.46937873183469</v>
      </c>
      <c r="S191" s="33">
        <v>764.87967845049548</v>
      </c>
      <c r="T191" s="33">
        <v>763.53971163737162</v>
      </c>
      <c r="U191" s="33">
        <v>784.96046609106816</v>
      </c>
      <c r="V191" s="33">
        <v>900.18479885888451</v>
      </c>
      <c r="W191" s="33">
        <v>876.93755019676075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6198.241214530055</v>
      </c>
      <c r="C193" s="117">
        <f t="shared" si="94"/>
        <v>6280.4577969735901</v>
      </c>
      <c r="D193" s="117">
        <f t="shared" si="94"/>
        <v>5895.5483664052408</v>
      </c>
      <c r="E193" s="117">
        <f t="shared" si="94"/>
        <v>8027.6289005881208</v>
      </c>
      <c r="F193" s="117">
        <f t="shared" si="94"/>
        <v>7176.8712318021244</v>
      </c>
      <c r="G193" s="117">
        <f t="shared" si="94"/>
        <v>7593.8406112060857</v>
      </c>
      <c r="H193" s="117">
        <f t="shared" si="94"/>
        <v>8555.5992135118468</v>
      </c>
      <c r="I193" s="117">
        <f t="shared" si="94"/>
        <v>7071.5387810784896</v>
      </c>
      <c r="J193" s="117">
        <f t="shared" si="94"/>
        <v>7394.5276937666804</v>
      </c>
      <c r="K193" s="117">
        <f t="shared" si="94"/>
        <v>7607.5681296862194</v>
      </c>
      <c r="L193" s="117">
        <f t="shared" si="94"/>
        <v>7453.5217945457198</v>
      </c>
      <c r="M193" s="117">
        <f t="shared" si="94"/>
        <v>8210.6410768632522</v>
      </c>
      <c r="N193" s="117">
        <f t="shared" si="94"/>
        <v>7695.476961692144</v>
      </c>
      <c r="O193" s="117">
        <f t="shared" si="94"/>
        <v>6762.6621516543773</v>
      </c>
      <c r="P193" s="117">
        <f t="shared" si="94"/>
        <v>7488.4107763046986</v>
      </c>
      <c r="Q193" s="117">
        <f t="shared" si="94"/>
        <v>7806.4028168268806</v>
      </c>
      <c r="R193" s="117">
        <f t="shared" ref="R193:V193" si="95">R194+R197+R199+R208</f>
        <v>7117.6913459209336</v>
      </c>
      <c r="S193" s="117">
        <f t="shared" si="95"/>
        <v>7420.1657503527076</v>
      </c>
      <c r="T193" s="117">
        <f t="shared" si="95"/>
        <v>7348.7807934083776</v>
      </c>
      <c r="U193" s="117">
        <f t="shared" si="95"/>
        <v>7890.914159350973</v>
      </c>
      <c r="V193" s="117">
        <f t="shared" si="95"/>
        <v>8358.1441603264793</v>
      </c>
      <c r="W193" s="117">
        <f t="shared" ref="W193" si="96">W194+W197+W199+W208</f>
        <v>8106.2939017714989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4325.1993598748295</v>
      </c>
      <c r="C194" s="122">
        <f t="shared" si="97"/>
        <v>4309.375918832664</v>
      </c>
      <c r="D194" s="122">
        <f t="shared" si="97"/>
        <v>3959.4936994975783</v>
      </c>
      <c r="E194" s="122">
        <f t="shared" si="97"/>
        <v>5862.8283224159486</v>
      </c>
      <c r="F194" s="122">
        <f t="shared" si="97"/>
        <v>5095.7332824883897</v>
      </c>
      <c r="G194" s="122">
        <f t="shared" si="97"/>
        <v>5453.9090151036326</v>
      </c>
      <c r="H194" s="122">
        <f t="shared" si="97"/>
        <v>6135.1075716065661</v>
      </c>
      <c r="I194" s="122">
        <f t="shared" si="97"/>
        <v>4395.9574426298723</v>
      </c>
      <c r="J194" s="122">
        <f t="shared" si="97"/>
        <v>4613.0052666466036</v>
      </c>
      <c r="K194" s="122">
        <f t="shared" si="97"/>
        <v>5028.5844296859523</v>
      </c>
      <c r="L194" s="122">
        <f t="shared" si="97"/>
        <v>4694.0266711213753</v>
      </c>
      <c r="M194" s="122">
        <f t="shared" si="97"/>
        <v>5600.7041884119399</v>
      </c>
      <c r="N194" s="122">
        <f t="shared" si="97"/>
        <v>4658.2695050370648</v>
      </c>
      <c r="O194" s="122">
        <f t="shared" si="97"/>
        <v>4132.3359825082589</v>
      </c>
      <c r="P194" s="122">
        <f t="shared" si="97"/>
        <v>4967.6460255911752</v>
      </c>
      <c r="Q194" s="122">
        <f t="shared" si="97"/>
        <v>5065.7174754111511</v>
      </c>
      <c r="R194" s="122">
        <f t="shared" ref="R194:V194" si="98">SUM(R195:R196)</f>
        <v>4006.260349024999</v>
      </c>
      <c r="S194" s="122">
        <f t="shared" si="98"/>
        <v>4028.1437784817231</v>
      </c>
      <c r="T194" s="122">
        <f t="shared" si="98"/>
        <v>4312.9465635777678</v>
      </c>
      <c r="U194" s="122">
        <f t="shared" si="98"/>
        <v>4211.8255299325083</v>
      </c>
      <c r="V194" s="122">
        <f t="shared" si="98"/>
        <v>4644.2235296551708</v>
      </c>
      <c r="W194" s="122">
        <f t="shared" ref="W194" si="99">SUM(W195:W196)</f>
        <v>4372.0082805872771</v>
      </c>
      <c r="DA194" s="130" t="s">
        <v>2527</v>
      </c>
    </row>
    <row r="195" spans="1:105" ht="12" customHeight="1" x14ac:dyDescent="0.25">
      <c r="A195" s="97" t="s">
        <v>203</v>
      </c>
      <c r="B195" s="98">
        <v>4304.3585105333259</v>
      </c>
      <c r="C195" s="98">
        <v>4289.4655423871782</v>
      </c>
      <c r="D195" s="98">
        <v>3940.6578333088664</v>
      </c>
      <c r="E195" s="98">
        <v>5836.5380782026059</v>
      </c>
      <c r="F195" s="98">
        <v>5071.3991657915349</v>
      </c>
      <c r="G195" s="98">
        <v>5428.232464926743</v>
      </c>
      <c r="H195" s="98">
        <v>6106.9596626830507</v>
      </c>
      <c r="I195" s="98">
        <v>4377.0467290553152</v>
      </c>
      <c r="J195" s="98">
        <v>4593.1108155982874</v>
      </c>
      <c r="K195" s="98">
        <v>5005.8529869628082</v>
      </c>
      <c r="L195" s="98">
        <v>4673.9927304413604</v>
      </c>
      <c r="M195" s="98">
        <v>5576.8731972630421</v>
      </c>
      <c r="N195" s="98">
        <v>4640.6379214671279</v>
      </c>
      <c r="O195" s="98">
        <v>4115.1753633589542</v>
      </c>
      <c r="P195" s="98">
        <v>4946.4192187135868</v>
      </c>
      <c r="Q195" s="98">
        <v>5045.270440797497</v>
      </c>
      <c r="R195" s="98">
        <v>3990.1872853556051</v>
      </c>
      <c r="S195" s="98">
        <v>4012.0415655741863</v>
      </c>
      <c r="T195" s="98">
        <v>4295.7808970119177</v>
      </c>
      <c r="U195" s="98">
        <v>4195.120654103438</v>
      </c>
      <c r="V195" s="98">
        <v>4625.848703637741</v>
      </c>
      <c r="W195" s="98">
        <v>4354.7315246537337</v>
      </c>
      <c r="DA195" s="63" t="s">
        <v>2528</v>
      </c>
    </row>
    <row r="196" spans="1:105" ht="12" customHeight="1" x14ac:dyDescent="0.25">
      <c r="A196" s="97" t="s">
        <v>53</v>
      </c>
      <c r="B196" s="98">
        <v>20.840849341503194</v>
      </c>
      <c r="C196" s="98">
        <v>19.910376445485646</v>
      </c>
      <c r="D196" s="98">
        <v>18.835866188711964</v>
      </c>
      <c r="E196" s="98">
        <v>26.290244213343012</v>
      </c>
      <c r="F196" s="98">
        <v>24.33411669685524</v>
      </c>
      <c r="G196" s="98">
        <v>25.676550176889872</v>
      </c>
      <c r="H196" s="98">
        <v>28.147908923515555</v>
      </c>
      <c r="I196" s="98">
        <v>18.910713574556773</v>
      </c>
      <c r="J196" s="98">
        <v>19.894451048316416</v>
      </c>
      <c r="K196" s="98">
        <v>22.731442723144319</v>
      </c>
      <c r="L196" s="98">
        <v>20.033940680015075</v>
      </c>
      <c r="M196" s="98">
        <v>23.830991148897837</v>
      </c>
      <c r="N196" s="98">
        <v>17.631583569937067</v>
      </c>
      <c r="O196" s="98">
        <v>17.160619149304793</v>
      </c>
      <c r="P196" s="98">
        <v>21.226806877588338</v>
      </c>
      <c r="Q196" s="98">
        <v>20.447034613653848</v>
      </c>
      <c r="R196" s="98">
        <v>16.073063669393683</v>
      </c>
      <c r="S196" s="98">
        <v>16.102212907536703</v>
      </c>
      <c r="T196" s="98">
        <v>17.165666565850202</v>
      </c>
      <c r="U196" s="98">
        <v>16.704875829070307</v>
      </c>
      <c r="V196" s="98">
        <v>18.374826017429967</v>
      </c>
      <c r="W196" s="98">
        <v>17.276755933543438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344.76160748986888</v>
      </c>
      <c r="C197" s="122">
        <f t="shared" si="100"/>
        <v>468.52824782056524</v>
      </c>
      <c r="D197" s="122">
        <f t="shared" si="100"/>
        <v>385.49079510362418</v>
      </c>
      <c r="E197" s="122">
        <f t="shared" si="100"/>
        <v>562.74854880341206</v>
      </c>
      <c r="F197" s="122">
        <f t="shared" si="100"/>
        <v>439.88935572671323</v>
      </c>
      <c r="G197" s="122">
        <f t="shared" si="100"/>
        <v>539.95665584399478</v>
      </c>
      <c r="H197" s="122">
        <f t="shared" si="100"/>
        <v>735.06010822084716</v>
      </c>
      <c r="I197" s="122">
        <f t="shared" si="100"/>
        <v>1074.1042404228438</v>
      </c>
      <c r="J197" s="122">
        <f t="shared" si="100"/>
        <v>1091.0282236421278</v>
      </c>
      <c r="K197" s="122">
        <f t="shared" si="100"/>
        <v>732.73185381988492</v>
      </c>
      <c r="L197" s="122">
        <f t="shared" si="100"/>
        <v>972.69440734840646</v>
      </c>
      <c r="M197" s="122">
        <f t="shared" si="100"/>
        <v>894.92110035676478</v>
      </c>
      <c r="N197" s="122">
        <f t="shared" si="100"/>
        <v>1394.2564949970347</v>
      </c>
      <c r="O197" s="122">
        <f t="shared" si="100"/>
        <v>838.86727808420483</v>
      </c>
      <c r="P197" s="122">
        <f t="shared" si="100"/>
        <v>673.05364942093263</v>
      </c>
      <c r="Q197" s="122">
        <f t="shared" si="100"/>
        <v>915.32354767674849</v>
      </c>
      <c r="R197" s="122">
        <f t="shared" si="100"/>
        <v>1227.9914006584474</v>
      </c>
      <c r="S197" s="122">
        <f t="shared" si="100"/>
        <v>1461.2431149796919</v>
      </c>
      <c r="T197" s="122">
        <f t="shared" si="100"/>
        <v>1098.564767773629</v>
      </c>
      <c r="U197" s="122">
        <f t="shared" si="100"/>
        <v>1703.7552139455954</v>
      </c>
      <c r="V197" s="122">
        <f t="shared" si="100"/>
        <v>1596.2476432583564</v>
      </c>
      <c r="W197" s="122">
        <f t="shared" si="100"/>
        <v>1545.5506314126528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344.76160748986888</v>
      </c>
      <c r="C198" s="98">
        <f>RES_hhdet_tesh!C129</f>
        <v>468.52824782056524</v>
      </c>
      <c r="D198" s="98">
        <f>RES_hhdet_tesh!D129</f>
        <v>385.49079510362418</v>
      </c>
      <c r="E198" s="98">
        <f>RES_hhdet_tesh!E129</f>
        <v>562.74854880341206</v>
      </c>
      <c r="F198" s="98">
        <f>RES_hhdet_tesh!F129</f>
        <v>439.88935572671323</v>
      </c>
      <c r="G198" s="98">
        <f>RES_hhdet_tesh!G129</f>
        <v>539.95665584399478</v>
      </c>
      <c r="H198" s="98">
        <f>RES_hhdet_tesh!H129</f>
        <v>735.06010822084716</v>
      </c>
      <c r="I198" s="98">
        <f>RES_hhdet_tesh!I129</f>
        <v>1074.1042404228438</v>
      </c>
      <c r="J198" s="98">
        <f>RES_hhdet_tesh!J129</f>
        <v>1091.0282236421278</v>
      </c>
      <c r="K198" s="98">
        <f>RES_hhdet_tesh!K129</f>
        <v>732.73185381988492</v>
      </c>
      <c r="L198" s="98">
        <f>RES_hhdet_tesh!L129</f>
        <v>972.69440734840646</v>
      </c>
      <c r="M198" s="98">
        <f>RES_hhdet_tesh!M129</f>
        <v>894.92110035676478</v>
      </c>
      <c r="N198" s="98">
        <f>RES_hhdet_tesh!N129</f>
        <v>1394.2564949970347</v>
      </c>
      <c r="O198" s="98">
        <f>RES_hhdet_tesh!O129</f>
        <v>838.86727808420483</v>
      </c>
      <c r="P198" s="98">
        <f>RES_hhdet_tesh!P129</f>
        <v>673.05364942093263</v>
      </c>
      <c r="Q198" s="98">
        <f>RES_hhdet_tesh!Q129</f>
        <v>915.32354767674849</v>
      </c>
      <c r="R198" s="98">
        <f>RES_hhdet_tesh!R129</f>
        <v>1227.9914006584474</v>
      </c>
      <c r="S198" s="98">
        <f>RES_hhdet_tesh!S129</f>
        <v>1461.2431149796919</v>
      </c>
      <c r="T198" s="98">
        <f>RES_hhdet_tesh!T129</f>
        <v>1098.564767773629</v>
      </c>
      <c r="U198" s="98">
        <f>RES_hhdet_tesh!U129</f>
        <v>1703.7552139455954</v>
      </c>
      <c r="V198" s="98">
        <f>RES_hhdet_tesh!V129</f>
        <v>1596.2476432583564</v>
      </c>
      <c r="W198" s="98">
        <f>RES_hhdet_tesh!W129</f>
        <v>1545.5506314126528</v>
      </c>
      <c r="DA198" s="63" t="s">
        <v>2531</v>
      </c>
    </row>
    <row r="199" spans="1:105" ht="12" customHeight="1" x14ac:dyDescent="0.25">
      <c r="A199" s="121" t="s">
        <v>55</v>
      </c>
      <c r="B199" s="122">
        <v>1045.4291301004489</v>
      </c>
      <c r="C199" s="122">
        <v>1031.857494593803</v>
      </c>
      <c r="D199" s="122">
        <v>1018.015723994031</v>
      </c>
      <c r="E199" s="122">
        <v>1085.9739589744759</v>
      </c>
      <c r="F199" s="122">
        <v>1086.0810398413591</v>
      </c>
      <c r="G199" s="122">
        <v>1056.7094854780946</v>
      </c>
      <c r="H199" s="122">
        <v>1124.3301700827253</v>
      </c>
      <c r="I199" s="122">
        <v>1065.3348915134188</v>
      </c>
      <c r="J199" s="122">
        <v>1153.7186457686284</v>
      </c>
      <c r="K199" s="122">
        <v>1281.008513276762</v>
      </c>
      <c r="L199" s="122">
        <v>1246.1711149240227</v>
      </c>
      <c r="M199" s="122">
        <v>1201.8888490362033</v>
      </c>
      <c r="N199" s="122">
        <v>1137.3765661496266</v>
      </c>
      <c r="O199" s="122">
        <v>1237.2186188726778</v>
      </c>
      <c r="P199" s="122">
        <v>1283.3179307332887</v>
      </c>
      <c r="Q199" s="122">
        <v>1264.1721943058374</v>
      </c>
      <c r="R199" s="122">
        <v>1289.8011971657484</v>
      </c>
      <c r="S199" s="122">
        <v>1335.8372328014864</v>
      </c>
      <c r="T199" s="122">
        <v>1321.7140862891754</v>
      </c>
      <c r="U199" s="122">
        <v>1332.8351716219552</v>
      </c>
      <c r="V199" s="122">
        <v>1374.4851068118203</v>
      </c>
      <c r="W199" s="122">
        <v>1456.6414914983368</v>
      </c>
      <c r="DA199" s="130" t="s">
        <v>2532</v>
      </c>
    </row>
    <row r="200" spans="1:105" ht="12" customHeight="1" x14ac:dyDescent="0.25">
      <c r="A200" s="97" t="s">
        <v>128</v>
      </c>
      <c r="B200" s="98">
        <v>1057.4111380141542</v>
      </c>
      <c r="C200" s="98">
        <v>1041.4261017744834</v>
      </c>
      <c r="D200" s="98">
        <v>902.66563698041159</v>
      </c>
      <c r="E200" s="98">
        <v>1176.188592643131</v>
      </c>
      <c r="F200" s="98">
        <v>1067.3347336057839</v>
      </c>
      <c r="G200" s="98">
        <v>1061.0487308782876</v>
      </c>
      <c r="H200" s="98">
        <v>1219.7157276665987</v>
      </c>
      <c r="I200" s="98">
        <v>972.28307382322168</v>
      </c>
      <c r="J200" s="98">
        <v>1102.0627013156723</v>
      </c>
      <c r="K200" s="98">
        <v>1346.2284691429199</v>
      </c>
      <c r="L200" s="98">
        <v>1289.543687364953</v>
      </c>
      <c r="M200" s="98">
        <v>1137.0035589183028</v>
      </c>
      <c r="N200" s="98">
        <v>1024.510342663162</v>
      </c>
      <c r="O200" s="98">
        <v>1271.7461159510469</v>
      </c>
      <c r="P200" s="98">
        <v>1354.7311761769186</v>
      </c>
      <c r="Q200" s="98">
        <v>1275.6897064854395</v>
      </c>
      <c r="R200" s="98">
        <v>1240.0348650297781</v>
      </c>
      <c r="S200" s="98">
        <v>1337.7997123816292</v>
      </c>
      <c r="T200" s="98">
        <v>1340.7263113051922</v>
      </c>
      <c r="U200" s="98">
        <v>1331.1760581090605</v>
      </c>
      <c r="V200" s="98">
        <v>1389.912080729322</v>
      </c>
      <c r="W200" s="98">
        <v>1448.0462338896994</v>
      </c>
      <c r="DA200" s="63" t="s">
        <v>2533</v>
      </c>
    </row>
    <row r="201" spans="1:105" ht="12" customHeight="1" x14ac:dyDescent="0.25">
      <c r="A201" s="97" t="s">
        <v>127</v>
      </c>
      <c r="B201" s="98">
        <v>1057.4111380141544</v>
      </c>
      <c r="C201" s="98">
        <v>1041.4330830960828</v>
      </c>
      <c r="D201" s="98">
        <v>902.64469390551926</v>
      </c>
      <c r="E201" s="98">
        <v>1176.1955360263817</v>
      </c>
      <c r="F201" s="98">
        <v>1067.341806473816</v>
      </c>
      <c r="G201" s="98">
        <v>1061.0615480939105</v>
      </c>
      <c r="H201" s="98">
        <v>1219.7153062927302</v>
      </c>
      <c r="I201" s="98">
        <v>972.28424918256189</v>
      </c>
      <c r="J201" s="98">
        <v>1102.0335822472468</v>
      </c>
      <c r="K201" s="98">
        <v>1346.1643847772934</v>
      </c>
      <c r="L201" s="98">
        <v>1289.5011271400388</v>
      </c>
      <c r="M201" s="98">
        <v>1137.0148079391295</v>
      </c>
      <c r="N201" s="98">
        <v>1024.5420311619721</v>
      </c>
      <c r="O201" s="98">
        <v>1271.7608970997392</v>
      </c>
      <c r="P201" s="98">
        <v>1354.7415719086107</v>
      </c>
      <c r="Q201" s="98">
        <v>1275.7569970887232</v>
      </c>
      <c r="R201" s="98">
        <v>1240.1831300451508</v>
      </c>
      <c r="S201" s="98">
        <v>1337.8253818602452</v>
      </c>
      <c r="T201" s="98">
        <v>1340.5594930991658</v>
      </c>
      <c r="U201" s="98">
        <v>1331.0295819944567</v>
      </c>
      <c r="V201" s="98">
        <v>1389.801689189994</v>
      </c>
      <c r="W201" s="98">
        <v>1448.128564123246</v>
      </c>
      <c r="DA201" s="63" t="s">
        <v>2534</v>
      </c>
    </row>
    <row r="202" spans="1:105" ht="12" customHeight="1" x14ac:dyDescent="0.25">
      <c r="A202" s="100" t="s">
        <v>203</v>
      </c>
      <c r="B202" s="101">
        <v>209.64813003401653</v>
      </c>
      <c r="C202" s="101">
        <v>204.714367398609</v>
      </c>
      <c r="D202" s="101">
        <v>178.14988171645285</v>
      </c>
      <c r="E202" s="101">
        <v>234.38006899370507</v>
      </c>
      <c r="F202" s="101">
        <v>214.20522436679252</v>
      </c>
      <c r="G202" s="101">
        <v>239.67311030857056</v>
      </c>
      <c r="H202" s="101">
        <v>252.99052279150914</v>
      </c>
      <c r="I202" s="101">
        <v>197.30092169071798</v>
      </c>
      <c r="J202" s="101">
        <v>218.65803639814814</v>
      </c>
      <c r="K202" s="101">
        <v>278.81859177816824</v>
      </c>
      <c r="L202" s="101">
        <v>267.62414225965097</v>
      </c>
      <c r="M202" s="101">
        <v>225.19269732478173</v>
      </c>
      <c r="N202" s="101">
        <v>163.35447491163418</v>
      </c>
      <c r="O202" s="101">
        <v>234.81030072571195</v>
      </c>
      <c r="P202" s="101">
        <v>248.52596599558237</v>
      </c>
      <c r="Q202" s="101">
        <v>219.57259154628457</v>
      </c>
      <c r="R202" s="101">
        <v>246.88869945204428</v>
      </c>
      <c r="S202" s="101">
        <v>275.61890033363903</v>
      </c>
      <c r="T202" s="101">
        <v>269.75747742142465</v>
      </c>
      <c r="U202" s="101">
        <v>256.90069276373384</v>
      </c>
      <c r="V202" s="101">
        <v>266.75127246317095</v>
      </c>
      <c r="W202" s="101">
        <v>285.88158867606785</v>
      </c>
      <c r="DA202" s="131" t="s">
        <v>2535</v>
      </c>
    </row>
    <row r="203" spans="1:105" ht="12" customHeight="1" x14ac:dyDescent="0.25">
      <c r="A203" s="103" t="s">
        <v>52</v>
      </c>
      <c r="B203" s="104">
        <v>847.76300798013801</v>
      </c>
      <c r="C203" s="104">
        <v>836.7187156974735</v>
      </c>
      <c r="D203" s="104">
        <v>724.49481218906635</v>
      </c>
      <c r="E203" s="104">
        <v>941.81546703267657</v>
      </c>
      <c r="F203" s="104">
        <v>853.13658210702317</v>
      </c>
      <c r="G203" s="104">
        <v>821.38843778533976</v>
      </c>
      <c r="H203" s="104">
        <v>966.72478350122083</v>
      </c>
      <c r="I203" s="104">
        <v>774.98332749184397</v>
      </c>
      <c r="J203" s="104">
        <v>883.37554584909878</v>
      </c>
      <c r="K203" s="104">
        <v>1067.345792999125</v>
      </c>
      <c r="L203" s="104">
        <v>1021.8769848803878</v>
      </c>
      <c r="M203" s="104">
        <v>911.82211061434782</v>
      </c>
      <c r="N203" s="104">
        <v>861.18755625033793</v>
      </c>
      <c r="O203" s="104">
        <v>1036.9505963740273</v>
      </c>
      <c r="P203" s="104">
        <v>1106.2156059130284</v>
      </c>
      <c r="Q203" s="104">
        <v>1056.1844055424388</v>
      </c>
      <c r="R203" s="104">
        <v>993.29443059310631</v>
      </c>
      <c r="S203" s="104">
        <v>1062.2064815266065</v>
      </c>
      <c r="T203" s="104">
        <v>1070.8020156777413</v>
      </c>
      <c r="U203" s="104">
        <v>1074.128889230723</v>
      </c>
      <c r="V203" s="104">
        <v>1123.050416726823</v>
      </c>
      <c r="W203" s="104">
        <v>1162.2469754471781</v>
      </c>
      <c r="DA203" s="132" t="s">
        <v>2536</v>
      </c>
    </row>
    <row r="204" spans="1:105" ht="12" customHeight="1" x14ac:dyDescent="0.25">
      <c r="A204" s="106" t="s">
        <v>122</v>
      </c>
      <c r="B204" s="101">
        <v>1041.0036442267474</v>
      </c>
      <c r="C204" s="101">
        <v>1028.3718643434529</v>
      </c>
      <c r="D204" s="101">
        <v>1058.0273483483622</v>
      </c>
      <c r="E204" s="101">
        <v>1054.9710258718176</v>
      </c>
      <c r="F204" s="101">
        <v>1092.6903587358947</v>
      </c>
      <c r="G204" s="101">
        <v>1055.397707602659</v>
      </c>
      <c r="H204" s="101">
        <v>1092.1826789775403</v>
      </c>
      <c r="I204" s="101">
        <v>1093.7489166519581</v>
      </c>
      <c r="J204" s="101">
        <v>1169.4499331644397</v>
      </c>
      <c r="K204" s="101">
        <v>1258.4820116325691</v>
      </c>
      <c r="L204" s="101">
        <v>1231.0364649451619</v>
      </c>
      <c r="M204" s="101">
        <v>1225.101620445138</v>
      </c>
      <c r="N204" s="101">
        <v>1182.9493187676353</v>
      </c>
      <c r="O204" s="101">
        <v>1221.9206384554539</v>
      </c>
      <c r="P204" s="101">
        <v>1242.8870949919174</v>
      </c>
      <c r="Q204" s="101">
        <v>1255.2456930748097</v>
      </c>
      <c r="R204" s="101">
        <v>1318.4675420514602</v>
      </c>
      <c r="S204" s="101">
        <v>1331.0364386230597</v>
      </c>
      <c r="T204" s="101">
        <v>1301.6205790049316</v>
      </c>
      <c r="U204" s="101">
        <v>1332.0841811786399</v>
      </c>
      <c r="V204" s="101">
        <v>1358.2628722143022</v>
      </c>
      <c r="W204" s="101">
        <v>1470.6264393658155</v>
      </c>
      <c r="DA204" s="131" t="s">
        <v>2537</v>
      </c>
    </row>
    <row r="205" spans="1:105" ht="12" customHeight="1" x14ac:dyDescent="0.25">
      <c r="A205" s="107" t="s">
        <v>121</v>
      </c>
      <c r="B205" s="104">
        <v>1041.0036442267474</v>
      </c>
      <c r="C205" s="104">
        <v>1028.6626096511523</v>
      </c>
      <c r="D205" s="104">
        <v>1057.8363371494265</v>
      </c>
      <c r="E205" s="104">
        <v>1054.9686746881171</v>
      </c>
      <c r="F205" s="104">
        <v>1092.2694274594458</v>
      </c>
      <c r="G205" s="104">
        <v>1055.1565846045398</v>
      </c>
      <c r="H205" s="104">
        <v>1092.1873223007185</v>
      </c>
      <c r="I205" s="104">
        <v>1094.2586071727646</v>
      </c>
      <c r="J205" s="104">
        <v>1170.5996793464344</v>
      </c>
      <c r="K205" s="104">
        <v>1259.351546832758</v>
      </c>
      <c r="L205" s="104">
        <v>1231.5319016024321</v>
      </c>
      <c r="M205" s="104">
        <v>1224.7290526890934</v>
      </c>
      <c r="N205" s="104">
        <v>1181.4057956504043</v>
      </c>
      <c r="O205" s="104">
        <v>1219.7768698055047</v>
      </c>
      <c r="P205" s="104">
        <v>1241.7118265621991</v>
      </c>
      <c r="Q205" s="104">
        <v>1257.7746860394905</v>
      </c>
      <c r="R205" s="104">
        <v>1322.8355146825033</v>
      </c>
      <c r="S205" s="104">
        <v>1335.5516365929539</v>
      </c>
      <c r="T205" s="104">
        <v>1307.7529640053617</v>
      </c>
      <c r="U205" s="104">
        <v>1334.9249896532699</v>
      </c>
      <c r="V205" s="104">
        <v>1358.2068148010776</v>
      </c>
      <c r="W205" s="104">
        <v>1466.0269550018002</v>
      </c>
      <c r="DA205" s="132" t="s">
        <v>2538</v>
      </c>
    </row>
    <row r="206" spans="1:105" ht="12" customHeight="1" x14ac:dyDescent="0.25">
      <c r="A206" s="108" t="s">
        <v>53</v>
      </c>
      <c r="B206" s="98">
        <v>205.75839298548593</v>
      </c>
      <c r="C206" s="98">
        <v>201.52792200465629</v>
      </c>
      <c r="D206" s="98">
        <v>212.53534144608423</v>
      </c>
      <c r="E206" s="98">
        <v>205.01847885099204</v>
      </c>
      <c r="F206" s="98">
        <v>217.00673637217972</v>
      </c>
      <c r="G206" s="98">
        <v>237.80370017491913</v>
      </c>
      <c r="H206" s="98">
        <v>221.72072445099326</v>
      </c>
      <c r="I206" s="98">
        <v>224.98897929612158</v>
      </c>
      <c r="J206" s="98">
        <v>236.43956080610383</v>
      </c>
      <c r="K206" s="98">
        <v>256.63191744320511</v>
      </c>
      <c r="L206" s="98">
        <v>252.81404971040243</v>
      </c>
      <c r="M206" s="98">
        <v>245.91846815044306</v>
      </c>
      <c r="N206" s="98">
        <v>197.66755295690464</v>
      </c>
      <c r="O206" s="98">
        <v>222.765369603425</v>
      </c>
      <c r="P206" s="98">
        <v>222.52485276116306</v>
      </c>
      <c r="Q206" s="98">
        <v>215.42143254489486</v>
      </c>
      <c r="R206" s="98">
        <v>265.1347040228984</v>
      </c>
      <c r="S206" s="98">
        <v>275.78822576474727</v>
      </c>
      <c r="T206" s="98">
        <v>262.95738191860744</v>
      </c>
      <c r="U206" s="98">
        <v>258.93564938272414</v>
      </c>
      <c r="V206" s="98">
        <v>259.614307754452</v>
      </c>
      <c r="W206" s="98">
        <v>288.37245340394577</v>
      </c>
      <c r="DA206" s="63" t="s">
        <v>2539</v>
      </c>
    </row>
    <row r="207" spans="1:105" ht="12" customHeight="1" x14ac:dyDescent="0.25">
      <c r="A207" s="108" t="s">
        <v>52</v>
      </c>
      <c r="B207" s="98">
        <v>835.24525124126149</v>
      </c>
      <c r="C207" s="98">
        <v>827.13468764649622</v>
      </c>
      <c r="D207" s="98">
        <v>845.30099570334244</v>
      </c>
      <c r="E207" s="98">
        <v>849.95019583712485</v>
      </c>
      <c r="F207" s="98">
        <v>875.26269108726603</v>
      </c>
      <c r="G207" s="98">
        <v>817.35288442962064</v>
      </c>
      <c r="H207" s="98">
        <v>870.4665978497253</v>
      </c>
      <c r="I207" s="98">
        <v>869.26962787664297</v>
      </c>
      <c r="J207" s="98">
        <v>934.16011854033059</v>
      </c>
      <c r="K207" s="98">
        <v>1002.7196293895531</v>
      </c>
      <c r="L207" s="98">
        <v>978.71785189202956</v>
      </c>
      <c r="M207" s="98">
        <v>978.81058453865035</v>
      </c>
      <c r="N207" s="98">
        <v>983.73824269349973</v>
      </c>
      <c r="O207" s="98">
        <v>997.01150020207967</v>
      </c>
      <c r="P207" s="98">
        <v>1019.1869738010362</v>
      </c>
      <c r="Q207" s="98">
        <v>1042.3532534945955</v>
      </c>
      <c r="R207" s="98">
        <v>1057.7008106596049</v>
      </c>
      <c r="S207" s="98">
        <v>1059.7634108282068</v>
      </c>
      <c r="T207" s="98">
        <v>1044.7955820867544</v>
      </c>
      <c r="U207" s="98">
        <v>1075.9893402705459</v>
      </c>
      <c r="V207" s="98">
        <v>1098.5925070466258</v>
      </c>
      <c r="W207" s="98">
        <v>1177.6545015978541</v>
      </c>
      <c r="DA207" s="63" t="s">
        <v>2540</v>
      </c>
    </row>
    <row r="208" spans="1:105" ht="12" customHeight="1" x14ac:dyDescent="0.25">
      <c r="A208" s="121" t="s">
        <v>54</v>
      </c>
      <c r="B208" s="122">
        <v>482.85111706490784</v>
      </c>
      <c r="C208" s="122">
        <v>470.69613572655811</v>
      </c>
      <c r="D208" s="122">
        <v>532.54814781000709</v>
      </c>
      <c r="E208" s="122">
        <v>516.07807039428485</v>
      </c>
      <c r="F208" s="122">
        <v>555.16755374566264</v>
      </c>
      <c r="G208" s="122">
        <v>543.26545478036394</v>
      </c>
      <c r="H208" s="122">
        <v>561.10136360170827</v>
      </c>
      <c r="I208" s="122">
        <v>536.14220651235405</v>
      </c>
      <c r="J208" s="122">
        <v>536.77555770931986</v>
      </c>
      <c r="K208" s="122">
        <v>565.24333290362051</v>
      </c>
      <c r="L208" s="122">
        <v>540.62960115191538</v>
      </c>
      <c r="M208" s="122">
        <v>513.12693905834533</v>
      </c>
      <c r="N208" s="122">
        <v>505.57439550841792</v>
      </c>
      <c r="O208" s="122">
        <v>554.24027218923641</v>
      </c>
      <c r="P208" s="122">
        <v>564.39317055930223</v>
      </c>
      <c r="Q208" s="122">
        <v>561.18959943314314</v>
      </c>
      <c r="R208" s="122">
        <v>593.63839907173906</v>
      </c>
      <c r="S208" s="122">
        <v>594.94162408980651</v>
      </c>
      <c r="T208" s="122">
        <v>615.55537576780557</v>
      </c>
      <c r="U208" s="122">
        <v>642.49824385091392</v>
      </c>
      <c r="V208" s="122">
        <v>743.18788060113172</v>
      </c>
      <c r="W208" s="122">
        <v>732.09349827323229</v>
      </c>
      <c r="DA208" s="130" t="s">
        <v>2541</v>
      </c>
    </row>
    <row r="209" spans="1:105" ht="12" customHeight="1" x14ac:dyDescent="0.25">
      <c r="A209" s="97" t="s">
        <v>50</v>
      </c>
      <c r="B209" s="98">
        <v>483.29959925770095</v>
      </c>
      <c r="C209" s="98">
        <v>486.051904156202</v>
      </c>
      <c r="D209" s="98">
        <v>516.10635768195505</v>
      </c>
      <c r="E209" s="98">
        <v>498.44065677242634</v>
      </c>
      <c r="F209" s="98">
        <v>570.02647810917279</v>
      </c>
      <c r="G209" s="98">
        <v>529.46475560723889</v>
      </c>
      <c r="H209" s="98">
        <v>531.5267295321695</v>
      </c>
      <c r="I209" s="98">
        <v>552.6189701681667</v>
      </c>
      <c r="J209" s="98">
        <v>558.41144870143273</v>
      </c>
      <c r="K209" s="98">
        <v>493.10090008532728</v>
      </c>
      <c r="L209" s="98">
        <v>612.99372178825774</v>
      </c>
      <c r="M209" s="98">
        <v>574.00375461262126</v>
      </c>
      <c r="N209" s="98">
        <v>180.31503215956121</v>
      </c>
      <c r="O209" s="98">
        <v>654.61442381703841</v>
      </c>
      <c r="P209" s="98">
        <v>636.47372302531619</v>
      </c>
      <c r="Q209" s="98">
        <v>558.61423864860114</v>
      </c>
      <c r="R209" s="98">
        <v>528.33860090394137</v>
      </c>
      <c r="S209" s="98">
        <v>529.44434270733973</v>
      </c>
      <c r="T209" s="98">
        <v>642.909302382085</v>
      </c>
      <c r="U209" s="98">
        <v>669.81510222019779</v>
      </c>
      <c r="V209" s="98">
        <v>755.92301808482102</v>
      </c>
      <c r="W209" s="98">
        <v>736.9115630286916</v>
      </c>
      <c r="DA209" s="63" t="s">
        <v>2542</v>
      </c>
    </row>
    <row r="210" spans="1:105" ht="12" customHeight="1" x14ac:dyDescent="0.25">
      <c r="A210" s="109" t="s">
        <v>120</v>
      </c>
      <c r="B210" s="33">
        <v>482.83081016686299</v>
      </c>
      <c r="C210" s="33">
        <v>470.03191460835438</v>
      </c>
      <c r="D210" s="33">
        <v>533.18542892593325</v>
      </c>
      <c r="E210" s="33">
        <v>516.71320946697415</v>
      </c>
      <c r="F210" s="33">
        <v>554.65432424284143</v>
      </c>
      <c r="G210" s="33">
        <v>543.74654178825654</v>
      </c>
      <c r="H210" s="33">
        <v>562.17281750549876</v>
      </c>
      <c r="I210" s="33">
        <v>535.50897992156047</v>
      </c>
      <c r="J210" s="33">
        <v>535.90117434121817</v>
      </c>
      <c r="K210" s="33">
        <v>568.25419047110336</v>
      </c>
      <c r="L210" s="33">
        <v>537.5092931598092</v>
      </c>
      <c r="M210" s="33">
        <v>510.34517293490467</v>
      </c>
      <c r="N210" s="33">
        <v>522.11937541415364</v>
      </c>
      <c r="O210" s="33">
        <v>547.30492012808645</v>
      </c>
      <c r="P210" s="33">
        <v>558.39475166898046</v>
      </c>
      <c r="Q210" s="33">
        <v>561.44223423701135</v>
      </c>
      <c r="R210" s="33">
        <v>600.81205262448873</v>
      </c>
      <c r="S210" s="33">
        <v>603.66381812303325</v>
      </c>
      <c r="T210" s="33">
        <v>610.50850951721668</v>
      </c>
      <c r="U210" s="33">
        <v>636.19755222655215</v>
      </c>
      <c r="V210" s="33">
        <v>739.70582119951746</v>
      </c>
      <c r="W210" s="33">
        <v>730.66927078674394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8.1447082871131951</v>
      </c>
      <c r="C212" s="117">
        <f t="shared" si="101"/>
        <v>7.8288120457301682</v>
      </c>
      <c r="D212" s="117">
        <f t="shared" si="101"/>
        <v>7.4682408222213139</v>
      </c>
      <c r="E212" s="117">
        <f t="shared" si="101"/>
        <v>6.699751180568505</v>
      </c>
      <c r="F212" s="117">
        <f t="shared" si="101"/>
        <v>7.3397647427746504</v>
      </c>
      <c r="G212" s="117">
        <f t="shared" si="101"/>
        <v>6.8586069603473216</v>
      </c>
      <c r="H212" s="117">
        <f t="shared" si="101"/>
        <v>7.1260108505112303</v>
      </c>
      <c r="I212" s="117">
        <f t="shared" si="101"/>
        <v>7.8300334108960374</v>
      </c>
      <c r="J212" s="117">
        <f t="shared" si="101"/>
        <v>8.2976870958244735</v>
      </c>
      <c r="K212" s="117">
        <f t="shared" si="101"/>
        <v>7.5490772930150838</v>
      </c>
      <c r="L212" s="117">
        <f t="shared" si="101"/>
        <v>9.6719671322932719</v>
      </c>
      <c r="M212" s="117">
        <f t="shared" si="101"/>
        <v>9.5625273793501524</v>
      </c>
      <c r="N212" s="117">
        <f t="shared" si="101"/>
        <v>3.3239403370527385</v>
      </c>
      <c r="O212" s="117">
        <f t="shared" si="101"/>
        <v>16.097368666357717</v>
      </c>
      <c r="P212" s="117">
        <f t="shared" si="101"/>
        <v>18.598339627122424</v>
      </c>
      <c r="Q212" s="117">
        <f t="shared" si="101"/>
        <v>18.976918283610566</v>
      </c>
      <c r="R212" s="117">
        <f t="shared" ref="R212:V212" si="102">R213+R216+R218+R227</f>
        <v>19.873039121386903</v>
      </c>
      <c r="S212" s="117">
        <f t="shared" si="102"/>
        <v>23.595771176341891</v>
      </c>
      <c r="T212" s="117">
        <f t="shared" si="102"/>
        <v>37.796034550681192</v>
      </c>
      <c r="U212" s="117">
        <f t="shared" si="102"/>
        <v>47.17615871899946</v>
      </c>
      <c r="V212" s="117">
        <f t="shared" si="102"/>
        <v>60.729535091121562</v>
      </c>
      <c r="W212" s="117">
        <f t="shared" ref="W212" si="103">W213+W216+W218+W227</f>
        <v>62.661602409559848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8.1447082871131951</v>
      </c>
      <c r="C227" s="122">
        <v>7.8288120457301682</v>
      </c>
      <c r="D227" s="122">
        <v>7.4682408222213139</v>
      </c>
      <c r="E227" s="122">
        <v>6.699751180568505</v>
      </c>
      <c r="F227" s="122">
        <v>7.3397647427746504</v>
      </c>
      <c r="G227" s="122">
        <v>6.8586069603473216</v>
      </c>
      <c r="H227" s="122">
        <v>7.1260108505112303</v>
      </c>
      <c r="I227" s="122">
        <v>7.8300334108960374</v>
      </c>
      <c r="J227" s="122">
        <v>8.2976870958244735</v>
      </c>
      <c r="K227" s="122">
        <v>7.5490772930150838</v>
      </c>
      <c r="L227" s="122">
        <v>9.6719671322932719</v>
      </c>
      <c r="M227" s="122">
        <v>9.5625273793501524</v>
      </c>
      <c r="N227" s="122">
        <v>3.3239403370527385</v>
      </c>
      <c r="O227" s="122">
        <v>16.097368666357717</v>
      </c>
      <c r="P227" s="122">
        <v>18.598339627122424</v>
      </c>
      <c r="Q227" s="122">
        <v>18.976918283610566</v>
      </c>
      <c r="R227" s="122">
        <v>19.873039121386903</v>
      </c>
      <c r="S227" s="122">
        <v>23.595771176341891</v>
      </c>
      <c r="T227" s="122">
        <v>37.796034550681192</v>
      </c>
      <c r="U227" s="122">
        <v>47.17615871899946</v>
      </c>
      <c r="V227" s="122">
        <v>60.729535091121562</v>
      </c>
      <c r="W227" s="122">
        <v>62.661602409559848</v>
      </c>
      <c r="DA227" s="130" t="s">
        <v>2709</v>
      </c>
    </row>
    <row r="228" spans="1:105" ht="12" customHeight="1" x14ac:dyDescent="0.25">
      <c r="A228" s="97" t="s">
        <v>50</v>
      </c>
      <c r="B228" s="98">
        <v>188.02233529872828</v>
      </c>
      <c r="C228" s="98">
        <v>188.81887929704203</v>
      </c>
      <c r="D228" s="98">
        <v>200.14811969523404</v>
      </c>
      <c r="E228" s="98">
        <v>192.74763866901236</v>
      </c>
      <c r="F228" s="98">
        <v>219.83925777529856</v>
      </c>
      <c r="G228" s="98">
        <v>203.60798878443714</v>
      </c>
      <c r="H228" s="98">
        <v>203.82057935585047</v>
      </c>
      <c r="I228" s="98">
        <v>211.57007181759568</v>
      </c>
      <c r="J228" s="98">
        <v>213.61706992180498</v>
      </c>
      <c r="K228" s="98">
        <v>188.43069963649069</v>
      </c>
      <c r="L228" s="98">
        <v>233.97783633579365</v>
      </c>
      <c r="M228" s="98">
        <v>218.83109622128933</v>
      </c>
      <c r="N228" s="98">
        <v>68.669605547836824</v>
      </c>
      <c r="O228" s="98">
        <v>249.07180299633143</v>
      </c>
      <c r="P228" s="98">
        <v>242.08699885305811</v>
      </c>
      <c r="Q228" s="98">
        <v>212.42774299492774</v>
      </c>
      <c r="R228" s="98">
        <v>200.77185644856075</v>
      </c>
      <c r="S228" s="98">
        <v>200.78271041270781</v>
      </c>
      <c r="T228" s="98">
        <v>242.64987930819444</v>
      </c>
      <c r="U228" s="98">
        <v>251.70996595231296</v>
      </c>
      <c r="V228" s="98">
        <v>282.83918041981343</v>
      </c>
      <c r="W228" s="98">
        <v>274.64154308218343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100.77701452873762</v>
      </c>
      <c r="C231" s="118">
        <f t="shared" si="108"/>
        <v>100.21325402058623</v>
      </c>
      <c r="D231" s="118">
        <f t="shared" si="108"/>
        <v>93.759278369114625</v>
      </c>
      <c r="E231" s="118">
        <f t="shared" si="108"/>
        <v>126.24730152359766</v>
      </c>
      <c r="F231" s="118">
        <f t="shared" si="108"/>
        <v>112.2226519716821</v>
      </c>
      <c r="G231" s="118">
        <f t="shared" si="108"/>
        <v>117.19685065931239</v>
      </c>
      <c r="H231" s="118">
        <f t="shared" si="108"/>
        <v>129.51180553645491</v>
      </c>
      <c r="I231" s="118">
        <f t="shared" si="108"/>
        <v>100.47833708125084</v>
      </c>
      <c r="J231" s="118">
        <f t="shared" si="108"/>
        <v>104.25756142541692</v>
      </c>
      <c r="K231" s="118">
        <f t="shared" si="108"/>
        <v>110.42106369694953</v>
      </c>
      <c r="L231" s="118">
        <f t="shared" si="108"/>
        <v>104.25659553399518</v>
      </c>
      <c r="M231" s="118">
        <f t="shared" si="108"/>
        <v>115.9065243682885</v>
      </c>
      <c r="N231" s="118">
        <f t="shared" si="108"/>
        <v>100.90636877177668</v>
      </c>
      <c r="O231" s="118">
        <f t="shared" si="108"/>
        <v>91.597474088550854</v>
      </c>
      <c r="P231" s="118">
        <f t="shared" si="108"/>
        <v>103.39329290876277</v>
      </c>
      <c r="Q231" s="118">
        <f t="shared" si="108"/>
        <v>104.28274323943749</v>
      </c>
      <c r="R231" s="118">
        <f t="shared" ref="R231:V231" si="109">R232+R235+R237+R246</f>
        <v>89.345891816266658</v>
      </c>
      <c r="S231" s="118">
        <f t="shared" si="109"/>
        <v>90.004066376390895</v>
      </c>
      <c r="T231" s="118">
        <f t="shared" si="109"/>
        <v>91.876357574503203</v>
      </c>
      <c r="U231" s="118">
        <f t="shared" si="109"/>
        <v>91.636983458648615</v>
      </c>
      <c r="V231" s="118">
        <f t="shared" si="109"/>
        <v>98.372368882456882</v>
      </c>
      <c r="W231" s="118">
        <f t="shared" ref="W231" si="110">W232+W235+W237+W246</f>
        <v>94.177140788174299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73.64862108190772</v>
      </c>
      <c r="C232" s="123">
        <f t="shared" si="111"/>
        <v>72.984820183966235</v>
      </c>
      <c r="D232" s="123">
        <f t="shared" si="111"/>
        <v>66.531410218348071</v>
      </c>
      <c r="E232" s="123">
        <f t="shared" si="111"/>
        <v>97.642194112458114</v>
      </c>
      <c r="F232" s="123">
        <f t="shared" si="111"/>
        <v>84.043007830397926</v>
      </c>
      <c r="G232" s="123">
        <f t="shared" si="111"/>
        <v>89.357228681892508</v>
      </c>
      <c r="H232" s="123">
        <f t="shared" si="111"/>
        <v>99.843071372934602</v>
      </c>
      <c r="I232" s="123">
        <f t="shared" si="111"/>
        <v>70.98312867735811</v>
      </c>
      <c r="J232" s="123">
        <f t="shared" si="111"/>
        <v>73.827580920936597</v>
      </c>
      <c r="K232" s="123">
        <f t="shared" si="111"/>
        <v>79.709490634640119</v>
      </c>
      <c r="L232" s="123">
        <f t="shared" si="111"/>
        <v>73.755222745084041</v>
      </c>
      <c r="M232" s="123">
        <f t="shared" si="111"/>
        <v>87.195073411473075</v>
      </c>
      <c r="N232" s="123">
        <f t="shared" si="111"/>
        <v>71.833295907909232</v>
      </c>
      <c r="O232" s="123">
        <f t="shared" si="111"/>
        <v>62.922066786132028</v>
      </c>
      <c r="P232" s="123">
        <f t="shared" si="111"/>
        <v>74.929486816291174</v>
      </c>
      <c r="Q232" s="123">
        <f t="shared" si="111"/>
        <v>75.725707885759007</v>
      </c>
      <c r="R232" s="123">
        <f t="shared" ref="R232:V232" si="112">SUM(R233:R234)</f>
        <v>59.331399513548099</v>
      </c>
      <c r="S232" s="123">
        <f t="shared" si="112"/>
        <v>59.118087658991492</v>
      </c>
      <c r="T232" s="123">
        <f t="shared" si="112"/>
        <v>62.587916096880711</v>
      </c>
      <c r="U232" s="123">
        <f t="shared" si="112"/>
        <v>60.483777349804662</v>
      </c>
      <c r="V232" s="123">
        <f t="shared" si="112"/>
        <v>66.071709092951835</v>
      </c>
      <c r="W232" s="123">
        <f t="shared" ref="W232" si="113">SUM(W233:W234)</f>
        <v>61.59812999391049</v>
      </c>
      <c r="DA232" s="130" t="s">
        <v>2863</v>
      </c>
    </row>
    <row r="233" spans="1:105" ht="12" customHeight="1" x14ac:dyDescent="0.25">
      <c r="A233" s="97" t="s">
        <v>203</v>
      </c>
      <c r="B233" s="99">
        <v>73.39910817224154</v>
      </c>
      <c r="C233" s="99">
        <v>72.747070154781596</v>
      </c>
      <c r="D233" s="99">
        <v>66.30722832734287</v>
      </c>
      <c r="E233" s="99">
        <v>97.330298806790807</v>
      </c>
      <c r="F233" s="99">
        <v>83.755933351354486</v>
      </c>
      <c r="G233" s="99">
        <v>89.055308852244494</v>
      </c>
      <c r="H233" s="99">
        <v>99.513469482193713</v>
      </c>
      <c r="I233" s="99">
        <v>70.762804218807702</v>
      </c>
      <c r="J233" s="99">
        <v>73.597280852536869</v>
      </c>
      <c r="K233" s="99">
        <v>79.448113508535016</v>
      </c>
      <c r="L233" s="99">
        <v>73.526230729392481</v>
      </c>
      <c r="M233" s="99">
        <v>86.924416812698922</v>
      </c>
      <c r="N233" s="99">
        <v>71.634293836013782</v>
      </c>
      <c r="O233" s="99">
        <v>62.730112431292206</v>
      </c>
      <c r="P233" s="99">
        <v>74.693941935493399</v>
      </c>
      <c r="Q233" s="99">
        <v>75.500379478810117</v>
      </c>
      <c r="R233" s="99">
        <v>59.155440833113282</v>
      </c>
      <c r="S233" s="99">
        <v>58.942882638675634</v>
      </c>
      <c r="T233" s="99">
        <v>62.402380495005801</v>
      </c>
      <c r="U233" s="99">
        <v>60.304384878123052</v>
      </c>
      <c r="V233" s="99">
        <v>65.875605233183947</v>
      </c>
      <c r="W233" s="99">
        <v>61.415009417664422</v>
      </c>
      <c r="DA233" s="63" t="s">
        <v>2864</v>
      </c>
    </row>
    <row r="234" spans="1:105" ht="12" customHeight="1" x14ac:dyDescent="0.25">
      <c r="A234" s="97" t="s">
        <v>53</v>
      </c>
      <c r="B234" s="99">
        <v>0.24951290966618442</v>
      </c>
      <c r="C234" s="99">
        <v>0.23775002918463481</v>
      </c>
      <c r="D234" s="99">
        <v>0.22418189100520045</v>
      </c>
      <c r="E234" s="99">
        <v>0.31189530566730939</v>
      </c>
      <c r="F234" s="99">
        <v>0.2870744790434418</v>
      </c>
      <c r="G234" s="99">
        <v>0.30191982964800801</v>
      </c>
      <c r="H234" s="99">
        <v>0.32960189074089469</v>
      </c>
      <c r="I234" s="99">
        <v>0.22032445855040284</v>
      </c>
      <c r="J234" s="99">
        <v>0.23030006839973247</v>
      </c>
      <c r="K234" s="99">
        <v>0.26137712610510211</v>
      </c>
      <c r="L234" s="99">
        <v>0.22899201569156385</v>
      </c>
      <c r="M234" s="99">
        <v>0.27065659877415266</v>
      </c>
      <c r="N234" s="99">
        <v>0.19900207189545224</v>
      </c>
      <c r="O234" s="99">
        <v>0.19195435483982567</v>
      </c>
      <c r="P234" s="99">
        <v>0.23554488079777516</v>
      </c>
      <c r="Q234" s="99">
        <v>0.22532840694889025</v>
      </c>
      <c r="R234" s="99">
        <v>0.17595868043481444</v>
      </c>
      <c r="S234" s="99">
        <v>0.1752050203158606</v>
      </c>
      <c r="T234" s="99">
        <v>0.18553560187490711</v>
      </c>
      <c r="U234" s="99">
        <v>0.1793924716816124</v>
      </c>
      <c r="V234" s="99">
        <v>0.19610385976788741</v>
      </c>
      <c r="W234" s="99">
        <v>0.18312057624607075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2.4144585125873057</v>
      </c>
      <c r="C235" s="123">
        <f t="shared" si="114"/>
        <v>3.1163993812519677</v>
      </c>
      <c r="D235" s="123">
        <f t="shared" si="114"/>
        <v>2.4327106852029337</v>
      </c>
      <c r="E235" s="123">
        <f t="shared" si="114"/>
        <v>3.3124356979894642</v>
      </c>
      <c r="F235" s="123">
        <f t="shared" si="114"/>
        <v>2.3757465864195879</v>
      </c>
      <c r="G235" s="123">
        <f t="shared" si="114"/>
        <v>2.7590259036044817</v>
      </c>
      <c r="H235" s="123">
        <f t="shared" si="114"/>
        <v>3.5733778837230505</v>
      </c>
      <c r="I235" s="123">
        <f t="shared" si="114"/>
        <v>5.0868467639241608</v>
      </c>
      <c r="J235" s="123">
        <f t="shared" si="114"/>
        <v>5.0643034294114067</v>
      </c>
      <c r="K235" s="123">
        <f t="shared" si="114"/>
        <v>3.3099018026188678</v>
      </c>
      <c r="L235" s="123">
        <f t="shared" si="114"/>
        <v>4.2640584960428267</v>
      </c>
      <c r="M235" s="123">
        <f t="shared" si="114"/>
        <v>3.7819003908597559</v>
      </c>
      <c r="N235" s="123">
        <f t="shared" si="114"/>
        <v>5.6390694068696678</v>
      </c>
      <c r="O235" s="123">
        <f t="shared" si="114"/>
        <v>3.2175127892400885</v>
      </c>
      <c r="P235" s="123">
        <f t="shared" si="114"/>
        <v>2.4674273171382231</v>
      </c>
      <c r="Q235" s="123">
        <f t="shared" si="114"/>
        <v>3.2257648241055525</v>
      </c>
      <c r="R235" s="123">
        <f t="shared" si="114"/>
        <v>4.1501167041021807</v>
      </c>
      <c r="S235" s="123">
        <f t="shared" si="114"/>
        <v>4.7471517503060596</v>
      </c>
      <c r="T235" s="123">
        <f t="shared" si="114"/>
        <v>3.4441832836080626</v>
      </c>
      <c r="U235" s="123">
        <f t="shared" si="114"/>
        <v>5.1668226383395854</v>
      </c>
      <c r="V235" s="123">
        <f t="shared" si="114"/>
        <v>4.7133081950708</v>
      </c>
      <c r="W235" s="123">
        <f t="shared" si="114"/>
        <v>4.4593921376186874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2.4144585125873057</v>
      </c>
      <c r="C236" s="99">
        <f>RES_hhdet_fecs!C129</f>
        <v>3.1163993812519677</v>
      </c>
      <c r="D236" s="99">
        <f>RES_hhdet_fecs!D129</f>
        <v>2.4327106852029337</v>
      </c>
      <c r="E236" s="99">
        <f>RES_hhdet_fecs!E129</f>
        <v>3.3124356979894642</v>
      </c>
      <c r="F236" s="99">
        <f>RES_hhdet_fecs!F129</f>
        <v>2.3757465864195879</v>
      </c>
      <c r="G236" s="99">
        <f>RES_hhdet_fecs!G129</f>
        <v>2.7590259036044817</v>
      </c>
      <c r="H236" s="99">
        <f>RES_hhdet_fecs!H129</f>
        <v>3.5733778837230505</v>
      </c>
      <c r="I236" s="99">
        <f>RES_hhdet_fecs!I129</f>
        <v>5.0868467639241608</v>
      </c>
      <c r="J236" s="99">
        <f>RES_hhdet_fecs!J129</f>
        <v>5.0643034294114067</v>
      </c>
      <c r="K236" s="99">
        <f>RES_hhdet_fecs!K129</f>
        <v>3.3099018026188678</v>
      </c>
      <c r="L236" s="99">
        <f>RES_hhdet_fecs!L129</f>
        <v>4.2640584960428267</v>
      </c>
      <c r="M236" s="99">
        <f>RES_hhdet_fecs!M129</f>
        <v>3.7819003908597559</v>
      </c>
      <c r="N236" s="99">
        <f>RES_hhdet_fecs!N129</f>
        <v>5.6390694068696678</v>
      </c>
      <c r="O236" s="99">
        <f>RES_hhdet_fecs!O129</f>
        <v>3.2175127892400885</v>
      </c>
      <c r="P236" s="99">
        <f>RES_hhdet_fecs!P129</f>
        <v>2.4674273171382231</v>
      </c>
      <c r="Q236" s="99">
        <f>RES_hhdet_fecs!Q129</f>
        <v>3.2257648241055525</v>
      </c>
      <c r="R236" s="99">
        <f>RES_hhdet_fecs!R129</f>
        <v>4.1501167041021807</v>
      </c>
      <c r="S236" s="99">
        <f>RES_hhdet_fecs!S129</f>
        <v>4.7471517503060596</v>
      </c>
      <c r="T236" s="99">
        <f>RES_hhdet_fecs!T129</f>
        <v>3.4441832836080626</v>
      </c>
      <c r="U236" s="99">
        <f>RES_hhdet_fecs!U129</f>
        <v>5.1668226383395854</v>
      </c>
      <c r="V236" s="99">
        <f>RES_hhdet_fecs!V129</f>
        <v>4.7133081950708</v>
      </c>
      <c r="W236" s="99">
        <f>RES_hhdet_fecs!W129</f>
        <v>4.4593921376186874</v>
      </c>
      <c r="DA236" s="63" t="s">
        <v>2867</v>
      </c>
    </row>
    <row r="237" spans="1:105" ht="12" customHeight="1" x14ac:dyDescent="0.25">
      <c r="A237" s="121" t="s">
        <v>55</v>
      </c>
      <c r="B237" s="123">
        <v>16.787336960484961</v>
      </c>
      <c r="C237" s="123">
        <v>16.430113359319549</v>
      </c>
      <c r="D237" s="123">
        <v>16.183872092019229</v>
      </c>
      <c r="E237" s="123">
        <v>17.020430592803379</v>
      </c>
      <c r="F237" s="123">
        <v>16.987975072597497</v>
      </c>
      <c r="G237" s="123">
        <v>16.517144007909515</v>
      </c>
      <c r="H237" s="123">
        <v>17.318844073186039</v>
      </c>
      <c r="I237" s="123">
        <v>16.071269241426119</v>
      </c>
      <c r="J237" s="123">
        <v>17.078559226049691</v>
      </c>
      <c r="K237" s="123">
        <v>18.765974690155836</v>
      </c>
      <c r="L237" s="123">
        <v>18.021579256012835</v>
      </c>
      <c r="M237" s="123">
        <v>17.199532385775317</v>
      </c>
      <c r="N237" s="123">
        <v>15.956532094937877</v>
      </c>
      <c r="O237" s="123">
        <v>17.22579529251481</v>
      </c>
      <c r="P237" s="123">
        <v>17.680823342941501</v>
      </c>
      <c r="Q237" s="123">
        <v>17.151313388162762</v>
      </c>
      <c r="R237" s="123">
        <v>17.326602695584953</v>
      </c>
      <c r="S237" s="123">
        <v>17.66415245606273</v>
      </c>
      <c r="T237" s="123">
        <v>17.078616472182805</v>
      </c>
      <c r="U237" s="123">
        <v>16.906413313931868</v>
      </c>
      <c r="V237" s="123">
        <v>17.189799118528878</v>
      </c>
      <c r="W237" s="123">
        <v>18.021661321867192</v>
      </c>
      <c r="DA237" s="130" t="s">
        <v>2868</v>
      </c>
    </row>
    <row r="238" spans="1:105" ht="12" customHeight="1" x14ac:dyDescent="0.25">
      <c r="A238" s="97" t="s">
        <v>128</v>
      </c>
      <c r="B238" s="99">
        <v>16.876115099839087</v>
      </c>
      <c r="C238" s="99">
        <v>16.555868274488482</v>
      </c>
      <c r="D238" s="99">
        <v>14.228771388552731</v>
      </c>
      <c r="E238" s="99">
        <v>18.363960089113032</v>
      </c>
      <c r="F238" s="99">
        <v>16.495810981538217</v>
      </c>
      <c r="G238" s="99">
        <v>16.278655412375297</v>
      </c>
      <c r="H238" s="99">
        <v>18.575051117330553</v>
      </c>
      <c r="I238" s="99">
        <v>14.700100077250168</v>
      </c>
      <c r="J238" s="99">
        <v>16.463650365847712</v>
      </c>
      <c r="K238" s="99">
        <v>19.869483023500219</v>
      </c>
      <c r="L238" s="99">
        <v>18.819926436851794</v>
      </c>
      <c r="M238" s="99">
        <v>16.394368854613266</v>
      </c>
      <c r="N238" s="99">
        <v>14.570600165161219</v>
      </c>
      <c r="O238" s="99">
        <v>17.77755916620902</v>
      </c>
      <c r="P238" s="99">
        <v>18.717229088480238</v>
      </c>
      <c r="Q238" s="99">
        <v>17.454957902508092</v>
      </c>
      <c r="R238" s="99">
        <v>16.80490397158183</v>
      </c>
      <c r="S238" s="99">
        <v>17.914739604747503</v>
      </c>
      <c r="T238" s="99">
        <v>17.705506329354375</v>
      </c>
      <c r="U238" s="99">
        <v>17.332224698791897</v>
      </c>
      <c r="V238" s="99">
        <v>17.857483423103655</v>
      </c>
      <c r="W238" s="99">
        <v>18.366977989962564</v>
      </c>
      <c r="DA238" s="63" t="s">
        <v>2869</v>
      </c>
    </row>
    <row r="239" spans="1:105" ht="12" customHeight="1" x14ac:dyDescent="0.25">
      <c r="A239" s="97" t="s">
        <v>127</v>
      </c>
      <c r="B239" s="99">
        <v>13.49562454225183</v>
      </c>
      <c r="C239" s="99">
        <v>13.243395933019546</v>
      </c>
      <c r="D239" s="99">
        <v>11.443194988689308</v>
      </c>
      <c r="E239" s="99">
        <v>14.823046817493019</v>
      </c>
      <c r="F239" s="99">
        <v>13.378080948124724</v>
      </c>
      <c r="G239" s="99">
        <v>13.345390008916631</v>
      </c>
      <c r="H239" s="99">
        <v>15.168813157132629</v>
      </c>
      <c r="I239" s="99">
        <v>12.011349856230428</v>
      </c>
      <c r="J239" s="99">
        <v>13.484470996103465</v>
      </c>
      <c r="K239" s="99">
        <v>16.369719931360326</v>
      </c>
      <c r="L239" s="99">
        <v>15.57271939757565</v>
      </c>
      <c r="M239" s="99">
        <v>13.602572280761507</v>
      </c>
      <c r="N239" s="99">
        <v>12.047371482473311</v>
      </c>
      <c r="O239" s="99">
        <v>14.882968650143541</v>
      </c>
      <c r="P239" s="99">
        <v>15.709966621242822</v>
      </c>
      <c r="Q239" s="99">
        <v>14.64782095883872</v>
      </c>
      <c r="R239" s="99">
        <v>14.232059936671359</v>
      </c>
      <c r="S239" s="99">
        <v>15.248269389825595</v>
      </c>
      <c r="T239" s="99">
        <v>15.119636236932948</v>
      </c>
      <c r="U239" s="99">
        <v>14.86491397071557</v>
      </c>
      <c r="V239" s="99">
        <v>15.397368712222779</v>
      </c>
      <c r="W239" s="99">
        <v>15.941356622288177</v>
      </c>
      <c r="DA239" s="63" t="s">
        <v>2870</v>
      </c>
    </row>
    <row r="240" spans="1:105" ht="12" customHeight="1" x14ac:dyDescent="0.25">
      <c r="A240" s="100" t="s">
        <v>203</v>
      </c>
      <c r="B240" s="102">
        <v>3.345951111849113</v>
      </c>
      <c r="C240" s="102">
        <v>3.2521283333801314</v>
      </c>
      <c r="D240" s="102">
        <v>2.8203572920965527</v>
      </c>
      <c r="E240" s="102">
        <v>3.6497834355092396</v>
      </c>
      <c r="F240" s="102">
        <v>3.313456745310448</v>
      </c>
      <c r="G240" s="102">
        <v>3.6870264241466169</v>
      </c>
      <c r="H240" s="102">
        <v>3.8488136028535394</v>
      </c>
      <c r="I240" s="102">
        <v>2.9821939049203241</v>
      </c>
      <c r="J240" s="102">
        <v>3.258431175370895</v>
      </c>
      <c r="K240" s="102">
        <v>4.0968616120581531</v>
      </c>
      <c r="L240" s="102">
        <v>3.892457671034407</v>
      </c>
      <c r="M240" s="102">
        <v>3.2467012385550893</v>
      </c>
      <c r="N240" s="102">
        <v>2.3274216376613706</v>
      </c>
      <c r="O240" s="102">
        <v>3.2839009827154335</v>
      </c>
      <c r="P240" s="102">
        <v>3.4347608150162303</v>
      </c>
      <c r="Q240" s="102">
        <v>3.0085610836577148</v>
      </c>
      <c r="R240" s="102">
        <v>3.3580423327202849</v>
      </c>
      <c r="S240" s="102">
        <v>3.6906090083508727</v>
      </c>
      <c r="T240" s="102">
        <v>3.545841784763164</v>
      </c>
      <c r="U240" s="102">
        <v>3.3299203367971151</v>
      </c>
      <c r="V240" s="102">
        <v>3.4117030397884034</v>
      </c>
      <c r="W240" s="102">
        <v>3.6224156878433891</v>
      </c>
      <c r="DA240" s="131" t="s">
        <v>2871</v>
      </c>
    </row>
    <row r="241" spans="1:105" ht="12" customHeight="1" x14ac:dyDescent="0.25">
      <c r="A241" s="103" t="s">
        <v>52</v>
      </c>
      <c r="B241" s="105">
        <v>10.149673430402718</v>
      </c>
      <c r="C241" s="105">
        <v>9.9912675996394125</v>
      </c>
      <c r="D241" s="105">
        <v>8.6228376965927556</v>
      </c>
      <c r="E241" s="105">
        <v>11.173263381983778</v>
      </c>
      <c r="F241" s="105">
        <v>10.064624202814274</v>
      </c>
      <c r="G241" s="105">
        <v>9.6583635847700133</v>
      </c>
      <c r="H241" s="105">
        <v>11.319999554279089</v>
      </c>
      <c r="I241" s="105">
        <v>9.0291559513101021</v>
      </c>
      <c r="J241" s="105">
        <v>10.226039820732568</v>
      </c>
      <c r="K241" s="105">
        <v>12.27285831930217</v>
      </c>
      <c r="L241" s="105">
        <v>11.680261726541243</v>
      </c>
      <c r="M241" s="105">
        <v>10.355871042206418</v>
      </c>
      <c r="N241" s="105">
        <v>9.719949844811941</v>
      </c>
      <c r="O241" s="105">
        <v>11.599067667428109</v>
      </c>
      <c r="P241" s="105">
        <v>12.275205806226591</v>
      </c>
      <c r="Q241" s="105">
        <v>11.639259875181004</v>
      </c>
      <c r="R241" s="105">
        <v>10.874017603951074</v>
      </c>
      <c r="S241" s="105">
        <v>11.557660381474726</v>
      </c>
      <c r="T241" s="105">
        <v>11.573794452169786</v>
      </c>
      <c r="U241" s="105">
        <v>11.534993633918456</v>
      </c>
      <c r="V241" s="105">
        <v>11.985665672434376</v>
      </c>
      <c r="W241" s="105">
        <v>12.318940934444788</v>
      </c>
      <c r="DA241" s="132" t="s">
        <v>2872</v>
      </c>
    </row>
    <row r="242" spans="1:105" ht="12" customHeight="1" x14ac:dyDescent="0.25">
      <c r="A242" s="106" t="s">
        <v>122</v>
      </c>
      <c r="B242" s="102">
        <v>21.382747384092621</v>
      </c>
      <c r="C242" s="102">
        <v>20.945893896765082</v>
      </c>
      <c r="D242" s="102">
        <v>21.287514898410581</v>
      </c>
      <c r="E242" s="102">
        <v>20.989681952462675</v>
      </c>
      <c r="F242" s="102">
        <v>21.446814515030848</v>
      </c>
      <c r="G242" s="102">
        <v>20.51943115469933</v>
      </c>
      <c r="H242" s="102">
        <v>21.023090655345271</v>
      </c>
      <c r="I242" s="102">
        <v>20.899123834669059</v>
      </c>
      <c r="J242" s="102">
        <v>22.18050170045441</v>
      </c>
      <c r="K242" s="102">
        <v>23.606381931525519</v>
      </c>
      <c r="L242" s="102">
        <v>22.831302112360191</v>
      </c>
      <c r="M242" s="102">
        <v>22.413069500271916</v>
      </c>
      <c r="N242" s="102">
        <v>21.32392761384861</v>
      </c>
      <c r="O242" s="102">
        <v>21.641216908160825</v>
      </c>
      <c r="P242" s="102">
        <v>21.680240014010746</v>
      </c>
      <c r="Q242" s="102">
        <v>21.623081164794517</v>
      </c>
      <c r="R242" s="102">
        <v>22.257770404468548</v>
      </c>
      <c r="S242" s="102">
        <v>21.937792128193408</v>
      </c>
      <c r="T242" s="102">
        <v>20.873490448119615</v>
      </c>
      <c r="U242" s="102">
        <v>20.622418951806718</v>
      </c>
      <c r="V242" s="102">
        <v>20.423692560733077</v>
      </c>
      <c r="W242" s="102">
        <v>21.508367269448215</v>
      </c>
      <c r="DA242" s="131" t="s">
        <v>2873</v>
      </c>
    </row>
    <row r="243" spans="1:105" ht="12" customHeight="1" x14ac:dyDescent="0.25">
      <c r="A243" s="107" t="s">
        <v>121</v>
      </c>
      <c r="B243" s="105">
        <v>14.226189734800471</v>
      </c>
      <c r="C243" s="105">
        <v>13.977502819634033</v>
      </c>
      <c r="D243" s="105">
        <v>14.341143178980557</v>
      </c>
      <c r="E243" s="105">
        <v>14.161697905712558</v>
      </c>
      <c r="F243" s="105">
        <v>14.590567564578505</v>
      </c>
      <c r="G243" s="105">
        <v>14.238315287410565</v>
      </c>
      <c r="H243" s="105">
        <v>14.461192310670613</v>
      </c>
      <c r="I243" s="105">
        <v>14.417080825758225</v>
      </c>
      <c r="J243" s="105">
        <v>15.282097884875428</v>
      </c>
      <c r="K243" s="105">
        <v>16.330881685234274</v>
      </c>
      <c r="L243" s="105">
        <v>15.868695024678935</v>
      </c>
      <c r="M243" s="105">
        <v>15.620149376569042</v>
      </c>
      <c r="N243" s="105">
        <v>14.679820909520028</v>
      </c>
      <c r="O243" s="105">
        <v>15.119519454250424</v>
      </c>
      <c r="P243" s="105">
        <v>15.205195756775574</v>
      </c>
      <c r="Q243" s="105">
        <v>15.158478974019292</v>
      </c>
      <c r="R243" s="105">
        <v>15.976775780133012</v>
      </c>
      <c r="S243" s="105">
        <v>15.993147933535322</v>
      </c>
      <c r="T243" s="105">
        <v>15.412693400359148</v>
      </c>
      <c r="U243" s="105">
        <v>15.515631261104778</v>
      </c>
      <c r="V243" s="105">
        <v>15.61782469418003</v>
      </c>
      <c r="W243" s="105">
        <v>16.730837095726692</v>
      </c>
      <c r="DA243" s="132" t="s">
        <v>2874</v>
      </c>
    </row>
    <row r="244" spans="1:105" ht="12" customHeight="1" x14ac:dyDescent="0.25">
      <c r="A244" s="108" t="s">
        <v>53</v>
      </c>
      <c r="B244" s="99">
        <v>4.2263826488653278</v>
      </c>
      <c r="C244" s="99">
        <v>4.1006782067992669</v>
      </c>
      <c r="D244" s="99">
        <v>4.2804868870538719</v>
      </c>
      <c r="E244" s="99">
        <v>4.078281639915132</v>
      </c>
      <c r="F244" s="99">
        <v>4.2649171947621403</v>
      </c>
      <c r="G244" s="99">
        <v>4.6274040890904562</v>
      </c>
      <c r="H244" s="99">
        <v>4.2683414933094346</v>
      </c>
      <c r="I244" s="99">
        <v>4.2894164549165019</v>
      </c>
      <c r="J244" s="99">
        <v>4.4681709927158924</v>
      </c>
      <c r="K244" s="99">
        <v>4.8011262618283439</v>
      </c>
      <c r="L244" s="99">
        <v>4.6817509642104165</v>
      </c>
      <c r="M244" s="99">
        <v>4.5034676573689678</v>
      </c>
      <c r="N244" s="99">
        <v>3.5766804727988122</v>
      </c>
      <c r="O244" s="99">
        <v>3.9672004368488785</v>
      </c>
      <c r="P244" s="99">
        <v>3.8957098016329446</v>
      </c>
      <c r="Q244" s="99">
        <v>3.6716398051214001</v>
      </c>
      <c r="R244" s="99">
        <v>4.3976740751549368</v>
      </c>
      <c r="S244" s="99">
        <v>4.462070125139471</v>
      </c>
      <c r="T244" s="99">
        <v>4.1199902352893192</v>
      </c>
      <c r="U244" s="99">
        <v>3.9606583759849663</v>
      </c>
      <c r="V244" s="99">
        <v>3.8931841049541389</v>
      </c>
      <c r="W244" s="99">
        <v>4.2485880102556886</v>
      </c>
      <c r="DA244" s="63" t="s">
        <v>2875</v>
      </c>
    </row>
    <row r="245" spans="1:105" ht="12" customHeight="1" x14ac:dyDescent="0.25">
      <c r="A245" s="108" t="s">
        <v>52</v>
      </c>
      <c r="B245" s="99">
        <v>9.9998070859351422</v>
      </c>
      <c r="C245" s="99">
        <v>9.8768246128347688</v>
      </c>
      <c r="D245" s="99">
        <v>10.060656291926685</v>
      </c>
      <c r="E245" s="99">
        <v>10.083416265797425</v>
      </c>
      <c r="F245" s="99">
        <v>10.325650369816362</v>
      </c>
      <c r="G245" s="99">
        <v>9.6109111983201085</v>
      </c>
      <c r="H245" s="99">
        <v>10.192850817361178</v>
      </c>
      <c r="I245" s="99">
        <v>10.127664370841721</v>
      </c>
      <c r="J245" s="99">
        <v>10.813926892159534</v>
      </c>
      <c r="K245" s="99">
        <v>11.529755423405931</v>
      </c>
      <c r="L245" s="99">
        <v>11.18694406046852</v>
      </c>
      <c r="M245" s="99">
        <v>11.116681719200072</v>
      </c>
      <c r="N245" s="99">
        <v>11.103140436721217</v>
      </c>
      <c r="O245" s="99">
        <v>11.152319017401544</v>
      </c>
      <c r="P245" s="99">
        <v>11.309485955142629</v>
      </c>
      <c r="Q245" s="99">
        <v>11.486839168897891</v>
      </c>
      <c r="R245" s="99">
        <v>11.579101704978077</v>
      </c>
      <c r="S245" s="99">
        <v>11.531077808395851</v>
      </c>
      <c r="T245" s="99">
        <v>11.292703165069828</v>
      </c>
      <c r="U245" s="99">
        <v>11.554972885119811</v>
      </c>
      <c r="V245" s="99">
        <v>11.724640589225894</v>
      </c>
      <c r="W245" s="99">
        <v>12.482249085471002</v>
      </c>
      <c r="DA245" s="63" t="s">
        <v>2876</v>
      </c>
    </row>
    <row r="246" spans="1:105" ht="12" customHeight="1" x14ac:dyDescent="0.25">
      <c r="A246" s="121" t="s">
        <v>54</v>
      </c>
      <c r="B246" s="123">
        <v>7.92659797375764</v>
      </c>
      <c r="C246" s="123">
        <v>7.6819210960484785</v>
      </c>
      <c r="D246" s="123">
        <v>8.6112853735443906</v>
      </c>
      <c r="E246" s="123">
        <v>8.2722411203466955</v>
      </c>
      <c r="F246" s="123">
        <v>8.8159224822671014</v>
      </c>
      <c r="G246" s="123">
        <v>8.5634520659058868</v>
      </c>
      <c r="H246" s="123">
        <v>8.776512206611228</v>
      </c>
      <c r="I246" s="123">
        <v>8.3370923985424525</v>
      </c>
      <c r="J246" s="123">
        <v>8.2871178490192303</v>
      </c>
      <c r="K246" s="123">
        <v>8.6356965695347121</v>
      </c>
      <c r="L246" s="123">
        <v>8.2157350368554791</v>
      </c>
      <c r="M246" s="123">
        <v>7.73001818018035</v>
      </c>
      <c r="N246" s="123">
        <v>7.4774713620599202</v>
      </c>
      <c r="O246" s="123">
        <v>8.2320992206639403</v>
      </c>
      <c r="P246" s="123">
        <v>8.3155554323918928</v>
      </c>
      <c r="Q246" s="123">
        <v>8.1799571414101653</v>
      </c>
      <c r="R246" s="123">
        <v>8.5377729030314189</v>
      </c>
      <c r="S246" s="123">
        <v>8.4746745110306119</v>
      </c>
      <c r="T246" s="123">
        <v>8.7656417218316296</v>
      </c>
      <c r="U246" s="123">
        <v>9.0799701565725037</v>
      </c>
      <c r="V246" s="123">
        <v>10.397552475905373</v>
      </c>
      <c r="W246" s="123">
        <v>10.097957334777922</v>
      </c>
      <c r="DA246" s="130" t="s">
        <v>2877</v>
      </c>
    </row>
    <row r="247" spans="1:105" ht="12" customHeight="1" x14ac:dyDescent="0.25">
      <c r="A247" s="97" t="s">
        <v>50</v>
      </c>
      <c r="B247" s="99">
        <v>9.9095786535901649</v>
      </c>
      <c r="C247" s="99">
        <v>9.9255518684728834</v>
      </c>
      <c r="D247" s="99">
        <v>10.486597186165536</v>
      </c>
      <c r="E247" s="99">
        <v>10.066336039791812</v>
      </c>
      <c r="F247" s="99">
        <v>11.417010173606931</v>
      </c>
      <c r="G247" s="99">
        <v>10.539449298634404</v>
      </c>
      <c r="H247" s="99">
        <v>10.50654025723806</v>
      </c>
      <c r="I247" s="99">
        <v>10.851185011311692</v>
      </c>
      <c r="J247" s="99">
        <v>10.885946626199489</v>
      </c>
      <c r="K247" s="99">
        <v>9.5380672163700844</v>
      </c>
      <c r="L247" s="99">
        <v>11.773262222995559</v>
      </c>
      <c r="M247" s="99">
        <v>10.940916170814409</v>
      </c>
      <c r="N247" s="99">
        <v>3.4119210307825321</v>
      </c>
      <c r="O247" s="99">
        <v>12.26472234570722</v>
      </c>
      <c r="P247" s="99">
        <v>11.825747662011397</v>
      </c>
      <c r="Q247" s="99">
        <v>10.305403215739458</v>
      </c>
      <c r="R247" s="99">
        <v>9.6757136283540319</v>
      </c>
      <c r="S247" s="99">
        <v>9.6173502814914276</v>
      </c>
      <c r="T247" s="99">
        <v>11.545554740496264</v>
      </c>
      <c r="U247" s="99">
        <v>11.899521903886313</v>
      </c>
      <c r="V247" s="99">
        <v>13.288336466719761</v>
      </c>
      <c r="W247" s="99">
        <v>12.814725824841322</v>
      </c>
      <c r="DA247" s="63" t="s">
        <v>2878</v>
      </c>
    </row>
    <row r="248" spans="1:105" ht="12" customHeight="1" x14ac:dyDescent="0.25">
      <c r="A248" s="109" t="s">
        <v>120</v>
      </c>
      <c r="B248" s="110">
        <v>7.8368102695025987</v>
      </c>
      <c r="C248" s="110">
        <v>7.5848717723806915</v>
      </c>
      <c r="D248" s="110">
        <v>8.5385985921568999</v>
      </c>
      <c r="E248" s="110">
        <v>8.2076341542753877</v>
      </c>
      <c r="F248" s="110">
        <v>8.7260805186119708</v>
      </c>
      <c r="G248" s="110">
        <v>8.4945695705792374</v>
      </c>
      <c r="H248" s="110">
        <v>8.7138353429126703</v>
      </c>
      <c r="I248" s="110">
        <v>8.2404720714333806</v>
      </c>
      <c r="J248" s="110">
        <v>8.1820899275835703</v>
      </c>
      <c r="K248" s="110">
        <v>8.5980362164725701</v>
      </c>
      <c r="L248" s="110">
        <v>8.062336081497028</v>
      </c>
      <c r="M248" s="110">
        <v>7.5832961945632462</v>
      </c>
      <c r="N248" s="110">
        <v>7.6842738591323796</v>
      </c>
      <c r="O248" s="110">
        <v>7.9534651236524239</v>
      </c>
      <c r="P248" s="110">
        <v>8.0234433070202371</v>
      </c>
      <c r="Q248" s="110">
        <v>7.9714575574515107</v>
      </c>
      <c r="R248" s="110">
        <v>8.4127619113273937</v>
      </c>
      <c r="S248" s="110">
        <v>8.3225057556768327</v>
      </c>
      <c r="T248" s="110">
        <v>8.2527409821569169</v>
      </c>
      <c r="U248" s="110">
        <v>8.4296345345695514</v>
      </c>
      <c r="V248" s="110">
        <v>9.6071502061110294</v>
      </c>
      <c r="W248" s="110">
        <v>9.2948763148332922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74.207205997618473</v>
      </c>
      <c r="C250" s="118">
        <f t="shared" si="115"/>
        <v>74.99501722690394</v>
      </c>
      <c r="D250" s="118">
        <f t="shared" si="115"/>
        <v>70.168006506937616</v>
      </c>
      <c r="E250" s="118">
        <f t="shared" si="115"/>
        <v>95.236078806066132</v>
      </c>
      <c r="F250" s="118">
        <f t="shared" si="115"/>
        <v>84.666996369657284</v>
      </c>
      <c r="G250" s="118">
        <f t="shared" si="115"/>
        <v>89.292800158684656</v>
      </c>
      <c r="H250" s="118">
        <f t="shared" si="115"/>
        <v>100.1829899640949</v>
      </c>
      <c r="I250" s="118">
        <f t="shared" si="115"/>
        <v>82.388903354526661</v>
      </c>
      <c r="J250" s="118">
        <f t="shared" si="115"/>
        <v>85.599759929153549</v>
      </c>
      <c r="K250" s="118">
        <f t="shared" si="115"/>
        <v>87.475498964330598</v>
      </c>
      <c r="L250" s="118">
        <f t="shared" si="115"/>
        <v>85.195269717287715</v>
      </c>
      <c r="M250" s="118">
        <f t="shared" si="115"/>
        <v>93.251018127373683</v>
      </c>
      <c r="N250" s="118">
        <f t="shared" si="115"/>
        <v>86.85639911616417</v>
      </c>
      <c r="O250" s="118">
        <f t="shared" si="115"/>
        <v>75.645432080643346</v>
      </c>
      <c r="P250" s="118">
        <f t="shared" si="115"/>
        <v>83.095721077661395</v>
      </c>
      <c r="Q250" s="118">
        <f t="shared" si="115"/>
        <v>86.027355259736581</v>
      </c>
      <c r="R250" s="118">
        <f t="shared" ref="R250:V250" si="116">R251+R254+R256+R265</f>
        <v>77.920401656555526</v>
      </c>
      <c r="S250" s="118">
        <f t="shared" si="116"/>
        <v>80.737368118459401</v>
      </c>
      <c r="T250" s="118">
        <f t="shared" si="116"/>
        <v>79.429509033123267</v>
      </c>
      <c r="U250" s="118">
        <f t="shared" si="116"/>
        <v>84.739965107072933</v>
      </c>
      <c r="V250" s="118">
        <f t="shared" si="116"/>
        <v>89.201624482412498</v>
      </c>
      <c r="W250" s="118">
        <f t="shared" ref="W250" si="117">W251+W254+W256+W265</f>
        <v>85.920598532640838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51.782586183737926</v>
      </c>
      <c r="C251" s="123">
        <f t="shared" si="118"/>
        <v>51.458306339673918</v>
      </c>
      <c r="D251" s="123">
        <f t="shared" si="118"/>
        <v>47.125349908702191</v>
      </c>
      <c r="E251" s="123">
        <f t="shared" si="118"/>
        <v>69.553885344542479</v>
      </c>
      <c r="F251" s="123">
        <f t="shared" si="118"/>
        <v>60.115392542838045</v>
      </c>
      <c r="G251" s="123">
        <f t="shared" si="118"/>
        <v>64.130238268452516</v>
      </c>
      <c r="H251" s="123">
        <f t="shared" si="118"/>
        <v>71.839903311998711</v>
      </c>
      <c r="I251" s="123">
        <f t="shared" si="118"/>
        <v>51.21630865696936</v>
      </c>
      <c r="J251" s="123">
        <f t="shared" si="118"/>
        <v>53.400590237796152</v>
      </c>
      <c r="K251" s="123">
        <f t="shared" si="118"/>
        <v>57.82109664645035</v>
      </c>
      <c r="L251" s="123">
        <f t="shared" si="118"/>
        <v>53.653679338399463</v>
      </c>
      <c r="M251" s="123">
        <f t="shared" si="118"/>
        <v>63.609085199372174</v>
      </c>
      <c r="N251" s="123">
        <f t="shared" si="118"/>
        <v>52.576405248725337</v>
      </c>
      <c r="O251" s="123">
        <f t="shared" si="118"/>
        <v>46.223267389271598</v>
      </c>
      <c r="P251" s="123">
        <f t="shared" si="118"/>
        <v>55.123862844337282</v>
      </c>
      <c r="Q251" s="123">
        <f t="shared" si="118"/>
        <v>55.824723259642077</v>
      </c>
      <c r="R251" s="123">
        <f t="shared" ref="R251:V251" si="119">SUM(R252:R253)</f>
        <v>43.858240033920673</v>
      </c>
      <c r="S251" s="123">
        <f t="shared" si="119"/>
        <v>43.829442362780355</v>
      </c>
      <c r="T251" s="123">
        <f t="shared" si="119"/>
        <v>46.616607252506071</v>
      </c>
      <c r="U251" s="123">
        <f t="shared" si="119"/>
        <v>45.230494368084152</v>
      </c>
      <c r="V251" s="123">
        <f t="shared" si="119"/>
        <v>49.565103850578105</v>
      </c>
      <c r="W251" s="123">
        <f t="shared" ref="W251" si="120">SUM(W252:W253)</f>
        <v>46.33998875560502</v>
      </c>
      <c r="DA251" s="130" t="s">
        <v>3031</v>
      </c>
    </row>
    <row r="252" spans="1:105" ht="12" customHeight="1" x14ac:dyDescent="0.25">
      <c r="A252" s="97" t="s">
        <v>203</v>
      </c>
      <c r="B252" s="99">
        <v>51.533073274071739</v>
      </c>
      <c r="C252" s="99">
        <v>51.220556310489286</v>
      </c>
      <c r="D252" s="99">
        <v>46.901168017696989</v>
      </c>
      <c r="E252" s="99">
        <v>69.241990038875173</v>
      </c>
      <c r="F252" s="99">
        <v>59.828318063794605</v>
      </c>
      <c r="G252" s="99">
        <v>63.828318438804502</v>
      </c>
      <c r="H252" s="99">
        <v>71.510301421257822</v>
      </c>
      <c r="I252" s="99">
        <v>50.995984198418959</v>
      </c>
      <c r="J252" s="99">
        <v>53.170290169396417</v>
      </c>
      <c r="K252" s="99">
        <v>57.559719520345247</v>
      </c>
      <c r="L252" s="99">
        <v>53.424687322707896</v>
      </c>
      <c r="M252" s="99">
        <v>63.338428600598021</v>
      </c>
      <c r="N252" s="99">
        <v>52.377403176829887</v>
      </c>
      <c r="O252" s="99">
        <v>46.031313034431776</v>
      </c>
      <c r="P252" s="99">
        <v>54.888317963539507</v>
      </c>
      <c r="Q252" s="99">
        <v>55.599394852693187</v>
      </c>
      <c r="R252" s="99">
        <v>43.682281353485855</v>
      </c>
      <c r="S252" s="99">
        <v>43.654237342464498</v>
      </c>
      <c r="T252" s="99">
        <v>46.431071650631161</v>
      </c>
      <c r="U252" s="99">
        <v>45.051101896402542</v>
      </c>
      <c r="V252" s="99">
        <v>49.368999990810217</v>
      </c>
      <c r="W252" s="99">
        <v>46.156868179358952</v>
      </c>
      <c r="DA252" s="63" t="s">
        <v>3032</v>
      </c>
    </row>
    <row r="253" spans="1:105" ht="12" customHeight="1" x14ac:dyDescent="0.25">
      <c r="A253" s="97" t="s">
        <v>53</v>
      </c>
      <c r="B253" s="99">
        <v>0.24951290966618442</v>
      </c>
      <c r="C253" s="99">
        <v>0.23775002918463481</v>
      </c>
      <c r="D253" s="99">
        <v>0.22418189100520045</v>
      </c>
      <c r="E253" s="99">
        <v>0.31189530566730939</v>
      </c>
      <c r="F253" s="99">
        <v>0.2870744790434418</v>
      </c>
      <c r="G253" s="99">
        <v>0.30191982964800801</v>
      </c>
      <c r="H253" s="99">
        <v>0.32960189074089469</v>
      </c>
      <c r="I253" s="99">
        <v>0.22032445855040284</v>
      </c>
      <c r="J253" s="99">
        <v>0.23030006839973247</v>
      </c>
      <c r="K253" s="99">
        <v>0.26137712610510211</v>
      </c>
      <c r="L253" s="99">
        <v>0.22899201569156385</v>
      </c>
      <c r="M253" s="99">
        <v>0.27065659877415266</v>
      </c>
      <c r="N253" s="99">
        <v>0.19900207189545224</v>
      </c>
      <c r="O253" s="99">
        <v>0.19195435483982567</v>
      </c>
      <c r="P253" s="99">
        <v>0.23554488079777516</v>
      </c>
      <c r="Q253" s="99">
        <v>0.22532840694889025</v>
      </c>
      <c r="R253" s="99">
        <v>0.17595868043481444</v>
      </c>
      <c r="S253" s="99">
        <v>0.1752050203158606</v>
      </c>
      <c r="T253" s="99">
        <v>0.18553560187490711</v>
      </c>
      <c r="U253" s="99">
        <v>0.1793924716816124</v>
      </c>
      <c r="V253" s="99">
        <v>0.19610385976788741</v>
      </c>
      <c r="W253" s="99">
        <v>0.18312057624607075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4.1275895438042456</v>
      </c>
      <c r="C254" s="123">
        <f t="shared" si="121"/>
        <v>5.5947010795178445</v>
      </c>
      <c r="D254" s="123">
        <f t="shared" si="121"/>
        <v>4.5880584702400835</v>
      </c>
      <c r="E254" s="123">
        <f t="shared" si="121"/>
        <v>6.6761886735838889</v>
      </c>
      <c r="F254" s="123">
        <f t="shared" si="121"/>
        <v>5.1894633861241024</v>
      </c>
      <c r="G254" s="123">
        <f t="shared" si="121"/>
        <v>6.3491248016821231</v>
      </c>
      <c r="H254" s="123">
        <f t="shared" si="121"/>
        <v>8.6072895196627819</v>
      </c>
      <c r="I254" s="123">
        <f t="shared" si="121"/>
        <v>12.514146241221432</v>
      </c>
      <c r="J254" s="123">
        <f t="shared" si="121"/>
        <v>12.629847082515205</v>
      </c>
      <c r="K254" s="123">
        <f t="shared" si="121"/>
        <v>8.4253053574161108</v>
      </c>
      <c r="L254" s="123">
        <f t="shared" si="121"/>
        <v>11.118094864522435</v>
      </c>
      <c r="M254" s="123">
        <f t="shared" si="121"/>
        <v>10.163920572182596</v>
      </c>
      <c r="N254" s="123">
        <f t="shared" si="121"/>
        <v>15.736529288905585</v>
      </c>
      <c r="O254" s="123">
        <f t="shared" si="121"/>
        <v>9.3833576609278424</v>
      </c>
      <c r="P254" s="123">
        <f t="shared" si="121"/>
        <v>7.4685911327880721</v>
      </c>
      <c r="Q254" s="123">
        <f t="shared" si="121"/>
        <v>10.086958854321228</v>
      </c>
      <c r="R254" s="123">
        <f t="shared" si="121"/>
        <v>13.443345393859866</v>
      </c>
      <c r="S254" s="123">
        <f t="shared" si="121"/>
        <v>15.899499721966697</v>
      </c>
      <c r="T254" s="123">
        <f t="shared" si="121"/>
        <v>11.873868958455597</v>
      </c>
      <c r="U254" s="123">
        <f t="shared" si="121"/>
        <v>18.296505888313739</v>
      </c>
      <c r="V254" s="123">
        <f t="shared" si="121"/>
        <v>17.035825193197674</v>
      </c>
      <c r="W254" s="123">
        <f t="shared" si="121"/>
        <v>16.381670455404535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4.1275895438042456</v>
      </c>
      <c r="C255" s="99">
        <f>RES_hhdet_tess!C129</f>
        <v>5.5947010795178445</v>
      </c>
      <c r="D255" s="99">
        <f>RES_hhdet_tess!D129</f>
        <v>4.5880584702400835</v>
      </c>
      <c r="E255" s="99">
        <f>RES_hhdet_tess!E129</f>
        <v>6.6761886735838889</v>
      </c>
      <c r="F255" s="99">
        <f>RES_hhdet_tess!F129</f>
        <v>5.1894633861241024</v>
      </c>
      <c r="G255" s="99">
        <f>RES_hhdet_tess!G129</f>
        <v>6.3491248016821231</v>
      </c>
      <c r="H255" s="99">
        <f>RES_hhdet_tess!H129</f>
        <v>8.6072895196627819</v>
      </c>
      <c r="I255" s="99">
        <f>RES_hhdet_tess!I129</f>
        <v>12.514146241221432</v>
      </c>
      <c r="J255" s="99">
        <f>RES_hhdet_tess!J129</f>
        <v>12.629847082515205</v>
      </c>
      <c r="K255" s="99">
        <f>RES_hhdet_tess!K129</f>
        <v>8.4253053574161108</v>
      </c>
      <c r="L255" s="99">
        <f>RES_hhdet_tess!L129</f>
        <v>11.118094864522435</v>
      </c>
      <c r="M255" s="99">
        <f>RES_hhdet_tess!M129</f>
        <v>10.163920572182596</v>
      </c>
      <c r="N255" s="99">
        <f>RES_hhdet_tess!N129</f>
        <v>15.736529288905585</v>
      </c>
      <c r="O255" s="99">
        <f>RES_hhdet_tess!O129</f>
        <v>9.3833576609278424</v>
      </c>
      <c r="P255" s="99">
        <f>RES_hhdet_tess!P129</f>
        <v>7.4685911327880721</v>
      </c>
      <c r="Q255" s="99">
        <f>RES_hhdet_tess!Q129</f>
        <v>10.086958854321228</v>
      </c>
      <c r="R255" s="99">
        <f>RES_hhdet_tess!R129</f>
        <v>13.443345393859866</v>
      </c>
      <c r="S255" s="99">
        <f>RES_hhdet_tess!S129</f>
        <v>15.899499721966697</v>
      </c>
      <c r="T255" s="99">
        <f>RES_hhdet_tess!T129</f>
        <v>11.873868958455597</v>
      </c>
      <c r="U255" s="99">
        <f>RES_hhdet_tess!U129</f>
        <v>18.296505888313739</v>
      </c>
      <c r="V255" s="99">
        <f>RES_hhdet_tess!V129</f>
        <v>17.035825193197674</v>
      </c>
      <c r="W255" s="99">
        <f>RES_hhdet_tess!W129</f>
        <v>16.381670455404535</v>
      </c>
      <c r="DA255" s="63" t="s">
        <v>3035</v>
      </c>
    </row>
    <row r="256" spans="1:105" ht="12" customHeight="1" x14ac:dyDescent="0.25">
      <c r="A256" s="121" t="s">
        <v>55</v>
      </c>
      <c r="B256" s="123">
        <v>12.516191630524824</v>
      </c>
      <c r="C256" s="123">
        <v>12.321421954313882</v>
      </c>
      <c r="D256" s="123">
        <v>12.11628325406023</v>
      </c>
      <c r="E256" s="123">
        <v>12.883493098522747</v>
      </c>
      <c r="F256" s="123">
        <v>12.812716919028775</v>
      </c>
      <c r="G256" s="123">
        <v>12.425405502104143</v>
      </c>
      <c r="H256" s="123">
        <v>13.165501951965743</v>
      </c>
      <c r="I256" s="123">
        <v>12.411976535002195</v>
      </c>
      <c r="J256" s="123">
        <v>13.355557405895201</v>
      </c>
      <c r="K256" s="123">
        <v>14.729655648980948</v>
      </c>
      <c r="L256" s="123">
        <v>14.243989241104247</v>
      </c>
      <c r="M256" s="123">
        <v>13.65025675819466</v>
      </c>
      <c r="N256" s="123">
        <v>12.837207292885177</v>
      </c>
      <c r="O256" s="123">
        <v>13.839215223836849</v>
      </c>
      <c r="P256" s="123">
        <v>14.240435255449174</v>
      </c>
      <c r="Q256" s="123">
        <v>13.93130652118138</v>
      </c>
      <c r="R256" s="123">
        <v>14.120003587660161</v>
      </c>
      <c r="S256" s="123">
        <v>14.534982915430312</v>
      </c>
      <c r="T256" s="123">
        <v>14.285784799878481</v>
      </c>
      <c r="U256" s="123">
        <v>14.313221973512599</v>
      </c>
      <c r="V256" s="123">
        <v>14.669082275042678</v>
      </c>
      <c r="W256" s="123">
        <v>15.439300661139988</v>
      </c>
      <c r="DA256" s="130" t="s">
        <v>3036</v>
      </c>
    </row>
    <row r="257" spans="1:105" ht="12" customHeight="1" x14ac:dyDescent="0.25">
      <c r="A257" s="97" t="s">
        <v>128</v>
      </c>
      <c r="B257" s="99">
        <v>12.659643829099002</v>
      </c>
      <c r="C257" s="99">
        <v>12.435680800332781</v>
      </c>
      <c r="D257" s="99">
        <v>10.743402369515366</v>
      </c>
      <c r="E257" s="99">
        <v>13.953757814035315</v>
      </c>
      <c r="F257" s="99">
        <v>12.591562966181082</v>
      </c>
      <c r="G257" s="99">
        <v>12.476428876467196</v>
      </c>
      <c r="H257" s="99">
        <v>14.282432528032583</v>
      </c>
      <c r="I257" s="99">
        <v>11.327850794908116</v>
      </c>
      <c r="J257" s="99">
        <v>12.757583251600789</v>
      </c>
      <c r="K257" s="99">
        <v>15.479586255525394</v>
      </c>
      <c r="L257" s="99">
        <v>14.739746563520834</v>
      </c>
      <c r="M257" s="99">
        <v>12.913332648573759</v>
      </c>
      <c r="N257" s="99">
        <v>11.563322151954425</v>
      </c>
      <c r="O257" s="99">
        <v>14.225431092171693</v>
      </c>
      <c r="P257" s="99">
        <v>15.032877777888194</v>
      </c>
      <c r="Q257" s="99">
        <v>14.058230680135519</v>
      </c>
      <c r="R257" s="99">
        <v>13.575190332835522</v>
      </c>
      <c r="S257" s="99">
        <v>14.55633627081586</v>
      </c>
      <c r="T257" s="99">
        <v>14.491278981988801</v>
      </c>
      <c r="U257" s="99">
        <v>14.295404871672154</v>
      </c>
      <c r="V257" s="99">
        <v>14.833725419249371</v>
      </c>
      <c r="W257" s="99">
        <v>15.348197416275529</v>
      </c>
      <c r="DA257" s="63" t="s">
        <v>3037</v>
      </c>
    </row>
    <row r="258" spans="1:105" ht="12" customHeight="1" x14ac:dyDescent="0.25">
      <c r="A258" s="97" t="s">
        <v>127</v>
      </c>
      <c r="B258" s="99">
        <v>12.659643829099005</v>
      </c>
      <c r="C258" s="99">
        <v>12.435764164372559</v>
      </c>
      <c r="D258" s="99">
        <v>10.743153107915935</v>
      </c>
      <c r="E258" s="99">
        <v>13.953840187124882</v>
      </c>
      <c r="F258" s="99">
        <v>12.591646406230742</v>
      </c>
      <c r="G258" s="99">
        <v>12.476579588752559</v>
      </c>
      <c r="H258" s="99">
        <v>14.28242759389612</v>
      </c>
      <c r="I258" s="99">
        <v>11.327864488754688</v>
      </c>
      <c r="J258" s="99">
        <v>12.757246166479222</v>
      </c>
      <c r="K258" s="99">
        <v>15.478849382484835</v>
      </c>
      <c r="L258" s="99">
        <v>14.739260091495831</v>
      </c>
      <c r="M258" s="99">
        <v>12.913460407494799</v>
      </c>
      <c r="N258" s="99">
        <v>11.563679809954539</v>
      </c>
      <c r="O258" s="99">
        <v>14.225596430370526</v>
      </c>
      <c r="P258" s="99">
        <v>15.032993134917461</v>
      </c>
      <c r="Q258" s="99">
        <v>14.058972229447049</v>
      </c>
      <c r="R258" s="99">
        <v>13.576813453168786</v>
      </c>
      <c r="S258" s="99">
        <v>14.556615575377801</v>
      </c>
      <c r="T258" s="99">
        <v>14.489475922600453</v>
      </c>
      <c r="U258" s="99">
        <v>14.293831875110554</v>
      </c>
      <c r="V258" s="99">
        <v>14.832547274382724</v>
      </c>
      <c r="W258" s="99">
        <v>15.349070054626591</v>
      </c>
      <c r="DA258" s="63" t="s">
        <v>3038</v>
      </c>
    </row>
    <row r="259" spans="1:105" ht="12" customHeight="1" x14ac:dyDescent="0.25">
      <c r="A259" s="100" t="s">
        <v>203</v>
      </c>
      <c r="B259" s="102">
        <v>2.5099703986962885</v>
      </c>
      <c r="C259" s="102">
        <v>2.4444965647331429</v>
      </c>
      <c r="D259" s="102">
        <v>2.1203154113231797</v>
      </c>
      <c r="E259" s="102">
        <v>2.7805768051411039</v>
      </c>
      <c r="F259" s="102">
        <v>2.5270222034164656</v>
      </c>
      <c r="G259" s="102">
        <v>2.8182160039825437</v>
      </c>
      <c r="H259" s="102">
        <v>2.9624280396170279</v>
      </c>
      <c r="I259" s="102">
        <v>2.2987085374445853</v>
      </c>
      <c r="J259" s="102">
        <v>2.5312063457466554</v>
      </c>
      <c r="K259" s="102">
        <v>3.2059910631826631</v>
      </c>
      <c r="L259" s="102">
        <v>3.0589983649545873</v>
      </c>
      <c r="M259" s="102">
        <v>2.5575893652883814</v>
      </c>
      <c r="N259" s="102">
        <v>1.8437299651425982</v>
      </c>
      <c r="O259" s="102">
        <v>2.6265287629424181</v>
      </c>
      <c r="P259" s="102">
        <v>2.7577873286908718</v>
      </c>
      <c r="Q259" s="102">
        <v>2.419712354266045</v>
      </c>
      <c r="R259" s="102">
        <v>2.7027958492177091</v>
      </c>
      <c r="S259" s="102">
        <v>2.9989551939030785</v>
      </c>
      <c r="T259" s="102">
        <v>2.9156814704306688</v>
      </c>
      <c r="U259" s="102">
        <v>2.7588382411920991</v>
      </c>
      <c r="V259" s="102">
        <v>2.8468816019483478</v>
      </c>
      <c r="W259" s="102">
        <v>3.0301291201818032</v>
      </c>
      <c r="DA259" s="131" t="s">
        <v>3039</v>
      </c>
    </row>
    <row r="260" spans="1:105" ht="12" customHeight="1" x14ac:dyDescent="0.25">
      <c r="A260" s="103" t="s">
        <v>52</v>
      </c>
      <c r="B260" s="105">
        <v>10.149673430402718</v>
      </c>
      <c r="C260" s="105">
        <v>9.9912675996394125</v>
      </c>
      <c r="D260" s="105">
        <v>8.6228376965927556</v>
      </c>
      <c r="E260" s="105">
        <v>11.173263381983778</v>
      </c>
      <c r="F260" s="105">
        <v>10.064624202814274</v>
      </c>
      <c r="G260" s="105">
        <v>9.6583635847700133</v>
      </c>
      <c r="H260" s="105">
        <v>11.319999554279089</v>
      </c>
      <c r="I260" s="105">
        <v>9.0291559513101021</v>
      </c>
      <c r="J260" s="105">
        <v>10.226039820732568</v>
      </c>
      <c r="K260" s="105">
        <v>12.27285831930217</v>
      </c>
      <c r="L260" s="105">
        <v>11.680261726541243</v>
      </c>
      <c r="M260" s="105">
        <v>10.355871042206418</v>
      </c>
      <c r="N260" s="105">
        <v>9.719949844811941</v>
      </c>
      <c r="O260" s="105">
        <v>11.599067667428109</v>
      </c>
      <c r="P260" s="105">
        <v>12.275205806226591</v>
      </c>
      <c r="Q260" s="105">
        <v>11.639259875181004</v>
      </c>
      <c r="R260" s="105">
        <v>10.874017603951074</v>
      </c>
      <c r="S260" s="105">
        <v>11.557660381474726</v>
      </c>
      <c r="T260" s="105">
        <v>11.573794452169786</v>
      </c>
      <c r="U260" s="105">
        <v>11.534993633918456</v>
      </c>
      <c r="V260" s="105">
        <v>11.985665672434376</v>
      </c>
      <c r="W260" s="105">
        <v>12.318940934444788</v>
      </c>
      <c r="DA260" s="132" t="s">
        <v>3040</v>
      </c>
    </row>
    <row r="261" spans="1:105" ht="12" customHeight="1" x14ac:dyDescent="0.25">
      <c r="A261" s="106" t="s">
        <v>122</v>
      </c>
      <c r="B261" s="102">
        <v>12.463208384067833</v>
      </c>
      <c r="C261" s="102">
        <v>12.27980000427107</v>
      </c>
      <c r="D261" s="102">
        <v>12.592496108838272</v>
      </c>
      <c r="E261" s="102">
        <v>12.515688630136365</v>
      </c>
      <c r="F261" s="102">
        <v>12.890688386089504</v>
      </c>
      <c r="G261" s="102">
        <v>12.409980853934545</v>
      </c>
      <c r="H261" s="102">
        <v>12.789066392236011</v>
      </c>
      <c r="I261" s="102">
        <v>12.74302193311499</v>
      </c>
      <c r="J261" s="102">
        <v>13.53766429361341</v>
      </c>
      <c r="K261" s="102">
        <v>14.470635034553949</v>
      </c>
      <c r="L261" s="102">
        <v>14.070997114352926</v>
      </c>
      <c r="M261" s="102">
        <v>13.913892027009517</v>
      </c>
      <c r="N261" s="102">
        <v>13.351572446587307</v>
      </c>
      <c r="O261" s="102">
        <v>13.668095875764871</v>
      </c>
      <c r="P261" s="102">
        <v>13.791791404295537</v>
      </c>
      <c r="Q261" s="102">
        <v>13.832935567152104</v>
      </c>
      <c r="R261" s="102">
        <v>14.433826286476698</v>
      </c>
      <c r="S261" s="102">
        <v>14.482746415615445</v>
      </c>
      <c r="T261" s="102">
        <v>14.068603547204223</v>
      </c>
      <c r="U261" s="102">
        <v>14.305157140633019</v>
      </c>
      <c r="V261" s="102">
        <v>14.495951774889054</v>
      </c>
      <c r="W261" s="102">
        <v>15.58753055580973</v>
      </c>
      <c r="DA261" s="131" t="s">
        <v>3041</v>
      </c>
    </row>
    <row r="262" spans="1:105" ht="12" customHeight="1" x14ac:dyDescent="0.25">
      <c r="A262" s="107" t="s">
        <v>121</v>
      </c>
      <c r="B262" s="105">
        <v>12.463208384067833</v>
      </c>
      <c r="C262" s="105">
        <v>12.28327179726203</v>
      </c>
      <c r="D262" s="105">
        <v>12.590222719796772</v>
      </c>
      <c r="E262" s="105">
        <v>12.515660736779688</v>
      </c>
      <c r="F262" s="105">
        <v>12.885722574985488</v>
      </c>
      <c r="G262" s="105">
        <v>12.407145589305347</v>
      </c>
      <c r="H262" s="105">
        <v>12.789120763880563</v>
      </c>
      <c r="I262" s="105">
        <v>12.748960222412336</v>
      </c>
      <c r="J262" s="105">
        <v>13.55097386539866</v>
      </c>
      <c r="K262" s="105">
        <v>14.480633370974592</v>
      </c>
      <c r="L262" s="105">
        <v>14.076660056088047</v>
      </c>
      <c r="M262" s="105">
        <v>13.909660649429208</v>
      </c>
      <c r="N262" s="105">
        <v>13.334151192442487</v>
      </c>
      <c r="O262" s="105">
        <v>13.644116220686779</v>
      </c>
      <c r="P262" s="105">
        <v>13.778749948565535</v>
      </c>
      <c r="Q262" s="105">
        <v>13.860805327568899</v>
      </c>
      <c r="R262" s="105">
        <v>14.481644345071045</v>
      </c>
      <c r="S262" s="105">
        <v>14.531875399102875</v>
      </c>
      <c r="T262" s="105">
        <v>14.134885607246503</v>
      </c>
      <c r="U262" s="105">
        <v>14.335664380498345</v>
      </c>
      <c r="V262" s="105">
        <v>14.495353506633805</v>
      </c>
      <c r="W262" s="105">
        <v>15.538779492218097</v>
      </c>
      <c r="DA262" s="132" t="s">
        <v>3042</v>
      </c>
    </row>
    <row r="263" spans="1:105" ht="12" customHeight="1" x14ac:dyDescent="0.25">
      <c r="A263" s="108" t="s">
        <v>53</v>
      </c>
      <c r="B263" s="99">
        <v>2.463401298132692</v>
      </c>
      <c r="C263" s="99">
        <v>2.4064471844272637</v>
      </c>
      <c r="D263" s="99">
        <v>2.5295664278700891</v>
      </c>
      <c r="E263" s="99">
        <v>2.4322444709822628</v>
      </c>
      <c r="F263" s="99">
        <v>2.5600722051691247</v>
      </c>
      <c r="G263" s="99">
        <v>2.7962343909852376</v>
      </c>
      <c r="H263" s="99">
        <v>2.5962699465193868</v>
      </c>
      <c r="I263" s="99">
        <v>2.6212958515706148</v>
      </c>
      <c r="J263" s="99">
        <v>2.7370469732391265</v>
      </c>
      <c r="K263" s="99">
        <v>2.9508779475686651</v>
      </c>
      <c r="L263" s="99">
        <v>2.8897159956195257</v>
      </c>
      <c r="M263" s="99">
        <v>2.7929789302291366</v>
      </c>
      <c r="N263" s="99">
        <v>2.2310107557212717</v>
      </c>
      <c r="O263" s="99">
        <v>2.4917972032852367</v>
      </c>
      <c r="P263" s="99">
        <v>2.4692639934229077</v>
      </c>
      <c r="Q263" s="99">
        <v>2.3739661586710086</v>
      </c>
      <c r="R263" s="99">
        <v>2.9025426400929666</v>
      </c>
      <c r="S263" s="99">
        <v>3.000797590707025</v>
      </c>
      <c r="T263" s="99">
        <v>2.8421824421766764</v>
      </c>
      <c r="U263" s="99">
        <v>2.7806914953785351</v>
      </c>
      <c r="V263" s="99">
        <v>2.7707129174079137</v>
      </c>
      <c r="W263" s="99">
        <v>3.0565304067470911</v>
      </c>
      <c r="DA263" s="63" t="s">
        <v>3043</v>
      </c>
    </row>
    <row r="264" spans="1:105" ht="12" customHeight="1" x14ac:dyDescent="0.25">
      <c r="A264" s="108" t="s">
        <v>52</v>
      </c>
      <c r="B264" s="99">
        <v>9.9998070859351422</v>
      </c>
      <c r="C264" s="99">
        <v>9.8768246128347688</v>
      </c>
      <c r="D264" s="99">
        <v>10.060656291926685</v>
      </c>
      <c r="E264" s="99">
        <v>10.083416265797425</v>
      </c>
      <c r="F264" s="99">
        <v>10.325650369816362</v>
      </c>
      <c r="G264" s="99">
        <v>9.6109111983201085</v>
      </c>
      <c r="H264" s="99">
        <v>10.192850817361178</v>
      </c>
      <c r="I264" s="99">
        <v>10.127664370841721</v>
      </c>
      <c r="J264" s="99">
        <v>10.813926892159534</v>
      </c>
      <c r="K264" s="99">
        <v>11.529755423405931</v>
      </c>
      <c r="L264" s="99">
        <v>11.18694406046852</v>
      </c>
      <c r="M264" s="99">
        <v>11.116681719200072</v>
      </c>
      <c r="N264" s="99">
        <v>11.103140436721217</v>
      </c>
      <c r="O264" s="99">
        <v>11.152319017401544</v>
      </c>
      <c r="P264" s="99">
        <v>11.309485955142629</v>
      </c>
      <c r="Q264" s="99">
        <v>11.486839168897891</v>
      </c>
      <c r="R264" s="99">
        <v>11.579101704978077</v>
      </c>
      <c r="S264" s="99">
        <v>11.531077808395851</v>
      </c>
      <c r="T264" s="99">
        <v>11.292703165069828</v>
      </c>
      <c r="U264" s="99">
        <v>11.554972885119811</v>
      </c>
      <c r="V264" s="99">
        <v>11.724640589225894</v>
      </c>
      <c r="W264" s="99">
        <v>12.482249085471002</v>
      </c>
      <c r="DA264" s="63" t="s">
        <v>3044</v>
      </c>
    </row>
    <row r="265" spans="1:105" ht="12" customHeight="1" x14ac:dyDescent="0.25">
      <c r="A265" s="121" t="s">
        <v>54</v>
      </c>
      <c r="B265" s="123">
        <v>5.7808386395514759</v>
      </c>
      <c r="C265" s="123">
        <v>5.6205878533982885</v>
      </c>
      <c r="D265" s="123">
        <v>6.3383148739351052</v>
      </c>
      <c r="E265" s="123">
        <v>6.1225116894170171</v>
      </c>
      <c r="F265" s="123">
        <v>6.5494235216663714</v>
      </c>
      <c r="G265" s="123">
        <v>6.388031586445881</v>
      </c>
      <c r="H265" s="123">
        <v>6.5702951804676744</v>
      </c>
      <c r="I265" s="123">
        <v>6.2464719213336863</v>
      </c>
      <c r="J265" s="123">
        <v>6.2137652029469947</v>
      </c>
      <c r="K265" s="123">
        <v>6.4994413114831771</v>
      </c>
      <c r="L265" s="123">
        <v>6.1795062732615698</v>
      </c>
      <c r="M265" s="123">
        <v>5.8277555976242637</v>
      </c>
      <c r="N265" s="123">
        <v>5.706257285648058</v>
      </c>
      <c r="O265" s="123">
        <v>6.1995918066070628</v>
      </c>
      <c r="P265" s="123">
        <v>6.2628318450868701</v>
      </c>
      <c r="Q265" s="123">
        <v>6.18436662459189</v>
      </c>
      <c r="R265" s="123">
        <v>6.4988126411148173</v>
      </c>
      <c r="S265" s="123">
        <v>6.4734431182820371</v>
      </c>
      <c r="T265" s="123">
        <v>6.6532480222831252</v>
      </c>
      <c r="U265" s="123">
        <v>6.8997428771624358</v>
      </c>
      <c r="V265" s="123">
        <v>7.931613163594041</v>
      </c>
      <c r="W265" s="123">
        <v>7.7596386604912997</v>
      </c>
      <c r="DA265" s="130" t="s">
        <v>3045</v>
      </c>
    </row>
    <row r="266" spans="1:105" ht="12" customHeight="1" x14ac:dyDescent="0.25">
      <c r="A266" s="97" t="s">
        <v>50</v>
      </c>
      <c r="B266" s="99">
        <v>5.7862080031039689</v>
      </c>
      <c r="C266" s="99">
        <v>5.8039512570132965</v>
      </c>
      <c r="D266" s="99">
        <v>6.1426269472165416</v>
      </c>
      <c r="E266" s="99">
        <v>5.9132695664405253</v>
      </c>
      <c r="F266" s="99">
        <v>6.7247172470947465</v>
      </c>
      <c r="G266" s="99">
        <v>6.2257549287691978</v>
      </c>
      <c r="H266" s="99">
        <v>6.223986851356007</v>
      </c>
      <c r="I266" s="99">
        <v>6.4384389783576017</v>
      </c>
      <c r="J266" s="99">
        <v>6.4642243467188667</v>
      </c>
      <c r="K266" s="99">
        <v>5.6699127157870928</v>
      </c>
      <c r="L266" s="99">
        <v>7.006642886718442</v>
      </c>
      <c r="M266" s="99">
        <v>6.5191541105595423</v>
      </c>
      <c r="N266" s="99">
        <v>2.0351583765187495</v>
      </c>
      <c r="O266" s="99">
        <v>7.3223517344789029</v>
      </c>
      <c r="P266" s="99">
        <v>7.0626791907736557</v>
      </c>
      <c r="Q266" s="99">
        <v>6.155985886070912</v>
      </c>
      <c r="R266" s="99">
        <v>5.7839479112410235</v>
      </c>
      <c r="S266" s="99">
        <v>5.7607800463711198</v>
      </c>
      <c r="T266" s="99">
        <v>6.9489037265666367</v>
      </c>
      <c r="U266" s="99">
        <v>7.1930966734782684</v>
      </c>
      <c r="V266" s="99">
        <v>8.0675278989421297</v>
      </c>
      <c r="W266" s="99">
        <v>7.8107065112964156</v>
      </c>
      <c r="DA266" s="63" t="s">
        <v>3046</v>
      </c>
    </row>
    <row r="267" spans="1:105" ht="12" customHeight="1" x14ac:dyDescent="0.25">
      <c r="A267" s="109" t="s">
        <v>120</v>
      </c>
      <c r="B267" s="110">
        <v>5.780595519267151</v>
      </c>
      <c r="C267" s="110">
        <v>5.6126563815514174</v>
      </c>
      <c r="D267" s="110">
        <v>6.3458997062034426</v>
      </c>
      <c r="E267" s="110">
        <v>6.1300466858061773</v>
      </c>
      <c r="F267" s="110">
        <v>6.5433688497837803</v>
      </c>
      <c r="G267" s="110">
        <v>6.3936884876443729</v>
      </c>
      <c r="H267" s="110">
        <v>6.5828415203571007</v>
      </c>
      <c r="I267" s="110">
        <v>6.2390943411484505</v>
      </c>
      <c r="J267" s="110">
        <v>6.2036432574360401</v>
      </c>
      <c r="K267" s="110">
        <v>6.5340616084737944</v>
      </c>
      <c r="L267" s="110">
        <v>6.1438405184256446</v>
      </c>
      <c r="M267" s="110">
        <v>5.7961621421590079</v>
      </c>
      <c r="N267" s="110">
        <v>5.8929952078346917</v>
      </c>
      <c r="O267" s="110">
        <v>6.1220147087819514</v>
      </c>
      <c r="P267" s="110">
        <v>6.1962699325654098</v>
      </c>
      <c r="Q267" s="110">
        <v>6.1871506858981418</v>
      </c>
      <c r="R267" s="110">
        <v>6.5773456849079528</v>
      </c>
      <c r="S267" s="110">
        <v>6.5683476007631434</v>
      </c>
      <c r="T267" s="110">
        <v>6.5986988229384274</v>
      </c>
      <c r="U267" s="110">
        <v>6.8320801985910142</v>
      </c>
      <c r="V267" s="110">
        <v>7.8944511633688474</v>
      </c>
      <c r="W267" s="110">
        <v>7.7445429238243895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9.7510894580140006E-2</v>
      </c>
      <c r="C269" s="118">
        <f t="shared" si="122"/>
        <v>9.3483932734751862E-2</v>
      </c>
      <c r="D269" s="118">
        <f t="shared" si="122"/>
        <v>8.8885976000995126E-2</v>
      </c>
      <c r="E269" s="118">
        <f t="shared" si="122"/>
        <v>7.9482751297448639E-2</v>
      </c>
      <c r="F269" s="118">
        <f t="shared" si="122"/>
        <v>8.658868394864544E-2</v>
      </c>
      <c r="G269" s="118">
        <f t="shared" si="122"/>
        <v>8.064749473059972E-2</v>
      </c>
      <c r="H269" s="118">
        <f t="shared" si="122"/>
        <v>8.3443024352207698E-2</v>
      </c>
      <c r="I269" s="118">
        <f t="shared" si="122"/>
        <v>9.1225953208255231E-2</v>
      </c>
      <c r="J269" s="118">
        <f t="shared" si="122"/>
        <v>9.6054819561843099E-2</v>
      </c>
      <c r="K269" s="118">
        <f t="shared" si="122"/>
        <v>8.6802943025898277E-2</v>
      </c>
      <c r="L269" s="118">
        <f t="shared" si="122"/>
        <v>0.11055255102835436</v>
      </c>
      <c r="M269" s="118">
        <f t="shared" si="122"/>
        <v>0.10860484652143072</v>
      </c>
      <c r="N269" s="118">
        <f t="shared" si="122"/>
        <v>3.751625662587741E-2</v>
      </c>
      <c r="O269" s="118">
        <f t="shared" si="122"/>
        <v>0.18006110327870661</v>
      </c>
      <c r="P269" s="118">
        <f t="shared" si="122"/>
        <v>0.20637789356496955</v>
      </c>
      <c r="Q269" s="118">
        <f t="shared" si="122"/>
        <v>0.20912757504649798</v>
      </c>
      <c r="R269" s="118">
        <f t="shared" ref="R269:V269" si="123">R270+R273+R275+R284</f>
        <v>0.21755863175527337</v>
      </c>
      <c r="S269" s="118">
        <f t="shared" si="123"/>
        <v>0.25674095803219688</v>
      </c>
      <c r="T269" s="118">
        <f t="shared" si="123"/>
        <v>0.40851952890639731</v>
      </c>
      <c r="U269" s="118">
        <f t="shared" si="123"/>
        <v>0.50662140824283908</v>
      </c>
      <c r="V269" s="118">
        <f t="shared" si="123"/>
        <v>0.6481311018662923</v>
      </c>
      <c r="W269" s="118">
        <f t="shared" ref="W269" si="124">W270+W273+W275+W284</f>
        <v>0.66416570251260976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9.7510894580140006E-2</v>
      </c>
      <c r="C284" s="123">
        <v>9.3483932734751862E-2</v>
      </c>
      <c r="D284" s="123">
        <v>8.8885976000995126E-2</v>
      </c>
      <c r="E284" s="123">
        <v>7.9482751297448639E-2</v>
      </c>
      <c r="F284" s="123">
        <v>8.658868394864544E-2</v>
      </c>
      <c r="G284" s="123">
        <v>8.064749473059972E-2</v>
      </c>
      <c r="H284" s="123">
        <v>8.3443024352207698E-2</v>
      </c>
      <c r="I284" s="123">
        <v>9.1225953208255231E-2</v>
      </c>
      <c r="J284" s="123">
        <v>9.6054819561843099E-2</v>
      </c>
      <c r="K284" s="123">
        <v>8.6802943025898277E-2</v>
      </c>
      <c r="L284" s="123">
        <v>0.11055255102835436</v>
      </c>
      <c r="M284" s="123">
        <v>0.10860484652143072</v>
      </c>
      <c r="N284" s="123">
        <v>3.751625662587741E-2</v>
      </c>
      <c r="O284" s="123">
        <v>0.18006110327870661</v>
      </c>
      <c r="P284" s="123">
        <v>0.20637789356496955</v>
      </c>
      <c r="Q284" s="123">
        <v>0.20912757504649798</v>
      </c>
      <c r="R284" s="123">
        <v>0.21755863175527337</v>
      </c>
      <c r="S284" s="123">
        <v>0.25674095803219688</v>
      </c>
      <c r="T284" s="123">
        <v>0.40851952890639731</v>
      </c>
      <c r="U284" s="123">
        <v>0.50662140824283908</v>
      </c>
      <c r="V284" s="123">
        <v>0.6481311018662923</v>
      </c>
      <c r="W284" s="123">
        <v>0.66416570251260976</v>
      </c>
      <c r="DA284" s="130" t="s">
        <v>3213</v>
      </c>
    </row>
    <row r="285" spans="1:105" ht="12" customHeight="1" x14ac:dyDescent="0.25">
      <c r="A285" s="97" t="s">
        <v>50</v>
      </c>
      <c r="B285" s="99">
        <v>2.2510598869495424</v>
      </c>
      <c r="C285" s="99">
        <v>2.2546883624423004</v>
      </c>
      <c r="D285" s="99">
        <v>2.3821354168093634</v>
      </c>
      <c r="E285" s="99">
        <v>2.2866688947991083</v>
      </c>
      <c r="F285" s="99">
        <v>2.5934880310365509</v>
      </c>
      <c r="G285" s="99">
        <v>2.3941413026777911</v>
      </c>
      <c r="H285" s="99">
        <v>2.3866656848341981</v>
      </c>
      <c r="I285" s="99">
        <v>2.4649551871695641</v>
      </c>
      <c r="J285" s="99">
        <v>2.4728516356074763</v>
      </c>
      <c r="K285" s="99">
        <v>2.1666673488706287</v>
      </c>
      <c r="L285" s="99">
        <v>2.6744142465756719</v>
      </c>
      <c r="M285" s="99">
        <v>2.4853385173622016</v>
      </c>
      <c r="N285" s="99">
        <v>0.77505198135256015</v>
      </c>
      <c r="O285" s="99">
        <v>2.7860543280508527</v>
      </c>
      <c r="P285" s="99">
        <v>2.6863368389025095</v>
      </c>
      <c r="Q285" s="99">
        <v>2.3409753944873759</v>
      </c>
      <c r="R285" s="99">
        <v>2.1979351078169023</v>
      </c>
      <c r="S285" s="99">
        <v>2.1846772899435933</v>
      </c>
      <c r="T285" s="99">
        <v>2.6226882148511317</v>
      </c>
      <c r="U285" s="99">
        <v>2.703095395686816</v>
      </c>
      <c r="V285" s="99">
        <v>3.0185785117800612</v>
      </c>
      <c r="W285" s="99">
        <v>2.9109931183709543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1.1490452606233794</v>
      </c>
      <c r="D290" s="117">
        <f t="shared" si="129"/>
        <v>1.8291664039961271</v>
      </c>
      <c r="E290" s="117">
        <f t="shared" si="129"/>
        <v>3.6822082197399393</v>
      </c>
      <c r="F290" s="117">
        <f t="shared" si="129"/>
        <v>3.4876664961640365</v>
      </c>
      <c r="G290" s="117">
        <f t="shared" si="129"/>
        <v>2.0741663836599082</v>
      </c>
      <c r="H290" s="117">
        <f t="shared" si="129"/>
        <v>1.5823466139067173</v>
      </c>
      <c r="I290" s="117">
        <f t="shared" si="129"/>
        <v>1.4673598569938417</v>
      </c>
      <c r="J290" s="117">
        <f t="shared" si="129"/>
        <v>1.2157898079537854</v>
      </c>
      <c r="K290" s="117">
        <f t="shared" si="129"/>
        <v>1.693031624931739</v>
      </c>
      <c r="L290" s="117">
        <f t="shared" si="129"/>
        <v>1.3477994160072093</v>
      </c>
      <c r="M290" s="117">
        <f t="shared" si="129"/>
        <v>1.1551030776837836</v>
      </c>
      <c r="N290" s="117">
        <f t="shared" si="129"/>
        <v>1.1689704852533023</v>
      </c>
      <c r="O290" s="117">
        <f t="shared" si="129"/>
        <v>1.6009171228101722</v>
      </c>
      <c r="P290" s="117">
        <f t="shared" si="129"/>
        <v>1.6043162033855076</v>
      </c>
      <c r="Q290" s="117">
        <f t="shared" si="129"/>
        <v>1.6743224134031238</v>
      </c>
      <c r="R290" s="117">
        <f t="shared" ref="R290:V290" si="130">R291+R294+R296+R305</f>
        <v>1.2235103366777251</v>
      </c>
      <c r="S290" s="117">
        <f t="shared" si="130"/>
        <v>0.70194811842133764</v>
      </c>
      <c r="T290" s="117">
        <f t="shared" si="130"/>
        <v>1.2782769163210754</v>
      </c>
      <c r="U290" s="117">
        <f t="shared" si="130"/>
        <v>0.71940489961493881</v>
      </c>
      <c r="V290" s="117">
        <f t="shared" si="130"/>
        <v>0.44622743387495134</v>
      </c>
      <c r="W290" s="117">
        <f t="shared" ref="W290" si="131">W291+W294+W296+W305</f>
        <v>0.34819628802904445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0.8593074480841788</v>
      </c>
      <c r="D291" s="122">
        <f t="shared" si="132"/>
        <v>1.3222191634268827</v>
      </c>
      <c r="E291" s="122">
        <f t="shared" si="132"/>
        <v>2.9006992701217107</v>
      </c>
      <c r="F291" s="122">
        <f t="shared" si="132"/>
        <v>2.6513493231086809</v>
      </c>
      <c r="G291" s="122">
        <f t="shared" si="132"/>
        <v>1.5964890420265114</v>
      </c>
      <c r="H291" s="122">
        <f t="shared" si="132"/>
        <v>1.241810037824203</v>
      </c>
      <c r="I291" s="122">
        <f t="shared" si="132"/>
        <v>1.1002020476267167</v>
      </c>
      <c r="J291" s="122">
        <f t="shared" si="132"/>
        <v>0.92381750548562958</v>
      </c>
      <c r="K291" s="122">
        <f t="shared" si="132"/>
        <v>1.2502652232497835</v>
      </c>
      <c r="L291" s="122">
        <f t="shared" si="132"/>
        <v>0.97781400587792522</v>
      </c>
      <c r="M291" s="122">
        <f t="shared" si="132"/>
        <v>0.87872028126890067</v>
      </c>
      <c r="N291" s="122">
        <f t="shared" si="132"/>
        <v>0.82375994225070304</v>
      </c>
      <c r="O291" s="122">
        <f t="shared" si="132"/>
        <v>1.1101915719374886</v>
      </c>
      <c r="P291" s="122">
        <f t="shared" si="132"/>
        <v>1.1693806973229135</v>
      </c>
      <c r="Q291" s="122">
        <f t="shared" si="132"/>
        <v>1.2294051958714995</v>
      </c>
      <c r="R291" s="122">
        <f t="shared" ref="R291:V291" si="133">SUM(R292:R293)</f>
        <v>0.80889495852394488</v>
      </c>
      <c r="S291" s="122">
        <f t="shared" si="133"/>
        <v>0.4507923006699861</v>
      </c>
      <c r="T291" s="122">
        <f t="shared" si="133"/>
        <v>0.85125376667860142</v>
      </c>
      <c r="U291" s="122">
        <f t="shared" si="133"/>
        <v>0.46372214653687521</v>
      </c>
      <c r="V291" s="122">
        <f t="shared" si="133"/>
        <v>0.28570951190841021</v>
      </c>
      <c r="W291" s="122">
        <f t="shared" ref="W291" si="134">SUM(W292:W293)</f>
        <v>0.21536333569219074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0.85642589276216408</v>
      </c>
      <c r="D292" s="98">
        <v>1.3176459068309045</v>
      </c>
      <c r="E292" s="98">
        <v>2.8912260135260528</v>
      </c>
      <c r="F292" s="98">
        <v>2.6421111476866024</v>
      </c>
      <c r="G292" s="98">
        <v>1.590995139683997</v>
      </c>
      <c r="H292" s="98">
        <v>1.2376379810720541</v>
      </c>
      <c r="I292" s="98">
        <v>1.096730025232785</v>
      </c>
      <c r="J292" s="98">
        <v>0.92088901668616341</v>
      </c>
      <c r="K292" s="98">
        <v>1.2461021234590823</v>
      </c>
      <c r="L292" s="98">
        <v>0.97473342469765201</v>
      </c>
      <c r="M292" s="98">
        <v>0.87595195172222973</v>
      </c>
      <c r="N292" s="98">
        <v>0.82144226335789161</v>
      </c>
      <c r="O292" s="98">
        <v>1.1067459274097324</v>
      </c>
      <c r="P292" s="98">
        <v>1.1656230743996447</v>
      </c>
      <c r="Q292" s="98">
        <v>1.2256520883999962</v>
      </c>
      <c r="R292" s="98">
        <v>0.80642966659385706</v>
      </c>
      <c r="S292" s="98">
        <v>0.44941754669948736</v>
      </c>
      <c r="T292" s="98">
        <v>0.84865843529718554</v>
      </c>
      <c r="U292" s="98">
        <v>0.46230773904073813</v>
      </c>
      <c r="V292" s="98">
        <v>0.28483697970426541</v>
      </c>
      <c r="W292" s="98">
        <v>0.2147042053467538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2.8815553220147417E-3</v>
      </c>
      <c r="D293" s="98">
        <v>4.5732565959782038E-3</v>
      </c>
      <c r="E293" s="98">
        <v>9.4732565956577048E-3</v>
      </c>
      <c r="F293" s="98">
        <v>9.2381754220786701E-3</v>
      </c>
      <c r="G293" s="98">
        <v>5.493902342514418E-3</v>
      </c>
      <c r="H293" s="98">
        <v>4.172056752148926E-3</v>
      </c>
      <c r="I293" s="98">
        <v>3.4720223939317062E-3</v>
      </c>
      <c r="J293" s="98">
        <v>2.9284887994662002E-3</v>
      </c>
      <c r="K293" s="98">
        <v>4.1630997907012414E-3</v>
      </c>
      <c r="L293" s="98">
        <v>3.0805811802731946E-3</v>
      </c>
      <c r="M293" s="98">
        <v>2.7683295466709008E-3</v>
      </c>
      <c r="N293" s="98">
        <v>2.317678892811397E-3</v>
      </c>
      <c r="O293" s="98">
        <v>3.4456445277561676E-3</v>
      </c>
      <c r="P293" s="98">
        <v>3.7576229232687713E-3</v>
      </c>
      <c r="Q293" s="98">
        <v>3.7531074715034004E-3</v>
      </c>
      <c r="R293" s="98">
        <v>2.465291930087815E-3</v>
      </c>
      <c r="S293" s="98">
        <v>1.3747539704987172E-3</v>
      </c>
      <c r="T293" s="98">
        <v>2.5953313814159077E-3</v>
      </c>
      <c r="U293" s="98">
        <v>1.414407496137058E-3</v>
      </c>
      <c r="V293" s="98">
        <v>8.7253220414480628E-4</v>
      </c>
      <c r="W293" s="98">
        <v>6.5913034543693834E-4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2.0875180645660296E-2</v>
      </c>
      <c r="D294" s="122">
        <f t="shared" si="135"/>
        <v>2.0399047884010344E-2</v>
      </c>
      <c r="E294" s="122">
        <f t="shared" si="135"/>
        <v>7.6060333027958976E-2</v>
      </c>
      <c r="F294" s="122">
        <f t="shared" si="135"/>
        <v>3.5451766205399492E-2</v>
      </c>
      <c r="G294" s="122">
        <f t="shared" si="135"/>
        <v>4.7163907313228282E-2</v>
      </c>
      <c r="H294" s="122">
        <f t="shared" si="135"/>
        <v>3.9895748159975812E-2</v>
      </c>
      <c r="I294" s="122">
        <f t="shared" si="135"/>
        <v>2.8486147413637652E-2</v>
      </c>
      <c r="J294" s="122">
        <f t="shared" si="135"/>
        <v>4.9838285107495894E-3</v>
      </c>
      <c r="K294" s="122">
        <f t="shared" si="135"/>
        <v>3.0464277630380458E-2</v>
      </c>
      <c r="L294" s="122">
        <f t="shared" si="135"/>
        <v>3.6299528761569375E-2</v>
      </c>
      <c r="M294" s="122">
        <f t="shared" si="135"/>
        <v>2.6337425124897937E-2</v>
      </c>
      <c r="N294" s="122">
        <f t="shared" si="135"/>
        <v>7.8168476164352768E-2</v>
      </c>
      <c r="O294" s="122">
        <f t="shared" si="135"/>
        <v>3.2540461304950405E-2</v>
      </c>
      <c r="P294" s="122">
        <f t="shared" si="135"/>
        <v>2.2312458173401609E-2</v>
      </c>
      <c r="Q294" s="122">
        <f t="shared" si="135"/>
        <v>3.4917877868770472E-2</v>
      </c>
      <c r="R294" s="122">
        <f t="shared" si="135"/>
        <v>4.5347179761354807E-2</v>
      </c>
      <c r="S294" s="122">
        <f t="shared" si="135"/>
        <v>3.7473319533331086E-2</v>
      </c>
      <c r="T294" s="122">
        <f t="shared" si="135"/>
        <v>3.9228437221364966E-2</v>
      </c>
      <c r="U294" s="122">
        <f t="shared" si="135"/>
        <v>2.5192092282486336E-2</v>
      </c>
      <c r="V294" s="122">
        <f t="shared" si="135"/>
        <v>1.7948188779769818E-2</v>
      </c>
      <c r="W294" s="122">
        <f t="shared" si="135"/>
        <v>1.2052924746039771E-2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2.0875180645660296E-2</v>
      </c>
      <c r="D295" s="98">
        <v>2.0399047884010344E-2</v>
      </c>
      <c r="E295" s="98">
        <v>7.6060333027958976E-2</v>
      </c>
      <c r="F295" s="98">
        <v>3.5451766205399492E-2</v>
      </c>
      <c r="G295" s="98">
        <v>4.7163907313228282E-2</v>
      </c>
      <c r="H295" s="98">
        <v>3.9895748159975812E-2</v>
      </c>
      <c r="I295" s="98">
        <v>2.8486147413637652E-2</v>
      </c>
      <c r="J295" s="98">
        <v>4.9838285107495894E-3</v>
      </c>
      <c r="K295" s="98">
        <v>3.0464277630380458E-2</v>
      </c>
      <c r="L295" s="98">
        <v>3.6299528761569375E-2</v>
      </c>
      <c r="M295" s="98">
        <v>2.6337425124897937E-2</v>
      </c>
      <c r="N295" s="98">
        <v>7.8168476164352768E-2</v>
      </c>
      <c r="O295" s="98">
        <v>3.2540461304950405E-2</v>
      </c>
      <c r="P295" s="98">
        <v>2.2312458173401609E-2</v>
      </c>
      <c r="Q295" s="98">
        <v>3.4917877868770472E-2</v>
      </c>
      <c r="R295" s="98">
        <v>4.5347179761354807E-2</v>
      </c>
      <c r="S295" s="98">
        <v>3.7473319533331086E-2</v>
      </c>
      <c r="T295" s="98">
        <v>3.9228437221364966E-2</v>
      </c>
      <c r="U295" s="98">
        <v>2.5192092282486336E-2</v>
      </c>
      <c r="V295" s="98">
        <v>1.7948188779769818E-2</v>
      </c>
      <c r="W295" s="98">
        <v>1.2052924746039771E-2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0.18221177126947857</v>
      </c>
      <c r="D296" s="122">
        <v>0.32351073854441226</v>
      </c>
      <c r="E296" s="122">
        <v>0.46890639563486103</v>
      </c>
      <c r="F296" s="122">
        <v>0.53253899003409066</v>
      </c>
      <c r="G296" s="122">
        <v>0.28244619979195557</v>
      </c>
      <c r="H296" s="122">
        <v>0.19620678356977783</v>
      </c>
      <c r="I296" s="122">
        <v>0.21454134588801799</v>
      </c>
      <c r="J296" s="122">
        <v>0.18758470873036409</v>
      </c>
      <c r="K296" s="122">
        <v>0.28099877016380387</v>
      </c>
      <c r="L296" s="122">
        <v>0.22744281435388977</v>
      </c>
      <c r="M296" s="122">
        <v>0.17295475371434399</v>
      </c>
      <c r="N296" s="122">
        <v>0.18210958089502957</v>
      </c>
      <c r="O296" s="122">
        <v>0.30356442719359039</v>
      </c>
      <c r="P296" s="122">
        <v>0.27251004198798656</v>
      </c>
      <c r="Q296" s="122">
        <v>0.26624822544420312</v>
      </c>
      <c r="R296" s="122">
        <v>0.24250733332338209</v>
      </c>
      <c r="S296" s="122">
        <v>0.14136860444493865</v>
      </c>
      <c r="T296" s="122">
        <v>0.24565498237386424</v>
      </c>
      <c r="U296" s="122">
        <v>0.14596899990854745</v>
      </c>
      <c r="V296" s="122">
        <v>8.6484153560037857E-2</v>
      </c>
      <c r="W296" s="122">
        <v>7.6535204427820955E-2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1.9594655703075513E-3</v>
      </c>
      <c r="D297" s="98">
        <v>1.4813061106087978E-2</v>
      </c>
      <c r="E297" s="98">
        <v>4.4339705663646138E-2</v>
      </c>
      <c r="F297" s="98">
        <v>4.0147897705854675E-2</v>
      </c>
      <c r="G297" s="98">
        <v>1.9561558946421791E-2</v>
      </c>
      <c r="H297" s="98">
        <v>9.3393994386937618E-3</v>
      </c>
      <c r="I297" s="98">
        <v>2.189223639002993E-3</v>
      </c>
      <c r="J297" s="98">
        <v>3.266414725280381E-2</v>
      </c>
      <c r="K297" s="98">
        <v>3.6667137749048333E-2</v>
      </c>
      <c r="L297" s="98">
        <v>2.5531274190270039E-2</v>
      </c>
      <c r="M297" s="98">
        <v>2.150552978345821E-2</v>
      </c>
      <c r="N297" s="98">
        <v>3.9775268354508286E-2</v>
      </c>
      <c r="O297" s="98">
        <v>0.12672357225092662</v>
      </c>
      <c r="P297" s="98">
        <v>9.79231969383519E-2</v>
      </c>
      <c r="Q297" s="98">
        <v>4.5961142505093519E-2</v>
      </c>
      <c r="R297" s="98">
        <v>3.3052907247815295E-2</v>
      </c>
      <c r="S297" s="98">
        <v>4.6129770585477348E-2</v>
      </c>
      <c r="T297" s="98">
        <v>7.6762714174950897E-2</v>
      </c>
      <c r="U297" s="98">
        <v>6.0941085123379223E-2</v>
      </c>
      <c r="V297" s="98">
        <v>4.9832043752456021E-2</v>
      </c>
      <c r="W297" s="98">
        <v>4.067771860828813E-2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1.0617571805493073E-3</v>
      </c>
      <c r="F298" s="98">
        <v>0</v>
      </c>
      <c r="G298" s="98">
        <v>9.5845762798905164E-5</v>
      </c>
      <c r="H298" s="98">
        <v>3.2792247467817445E-4</v>
      </c>
      <c r="I298" s="98">
        <v>0</v>
      </c>
      <c r="J298" s="98">
        <v>6.8526450525882533E-4</v>
      </c>
      <c r="K298" s="98">
        <v>9.5564034949890855E-4</v>
      </c>
      <c r="L298" s="98">
        <v>3.42024445452267E-4</v>
      </c>
      <c r="M298" s="98">
        <v>0</v>
      </c>
      <c r="N298" s="98">
        <v>3.5511489512004115E-4</v>
      </c>
      <c r="O298" s="98">
        <v>2.3185208856443462E-3</v>
      </c>
      <c r="P298" s="98">
        <v>1.6376640615776872E-3</v>
      </c>
      <c r="Q298" s="98">
        <v>4.3703182639988716E-4</v>
      </c>
      <c r="R298" s="98">
        <v>0</v>
      </c>
      <c r="S298" s="98">
        <v>1.2554273103553186E-3</v>
      </c>
      <c r="T298" s="98">
        <v>2.6176504901032531E-3</v>
      </c>
      <c r="U298" s="98">
        <v>1.2350775761398153E-3</v>
      </c>
      <c r="V298" s="98">
        <v>1.2826017701820119E-3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2.5687325307330517E-4</v>
      </c>
      <c r="F299" s="101">
        <v>0</v>
      </c>
      <c r="G299" s="101">
        <v>2.5988353002850034E-5</v>
      </c>
      <c r="H299" s="101">
        <v>8.1855275229201227E-5</v>
      </c>
      <c r="I299" s="101">
        <v>0</v>
      </c>
      <c r="J299" s="101">
        <v>1.6322708914253396E-4</v>
      </c>
      <c r="K299" s="101">
        <v>2.3650246645819036E-4</v>
      </c>
      <c r="L299" s="101">
        <v>8.4580731985138579E-5</v>
      </c>
      <c r="M299" s="101">
        <v>0</v>
      </c>
      <c r="N299" s="101">
        <v>6.7627167336984108E-5</v>
      </c>
      <c r="O299" s="101">
        <v>5.0494191010402292E-4</v>
      </c>
      <c r="P299" s="101">
        <v>3.5172215633426314E-4</v>
      </c>
      <c r="Q299" s="101">
        <v>8.7620211811438212E-5</v>
      </c>
      <c r="R299" s="101">
        <v>0</v>
      </c>
      <c r="S299" s="101">
        <v>2.9612759242176359E-4</v>
      </c>
      <c r="T299" s="101">
        <v>6.0059033646501104E-4</v>
      </c>
      <c r="U299" s="101">
        <v>2.7088096656997394E-4</v>
      </c>
      <c r="V299" s="101">
        <v>2.78513873276282E-4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8.0488392747600219E-4</v>
      </c>
      <c r="F300" s="104">
        <v>0</v>
      </c>
      <c r="G300" s="104">
        <v>6.9857409796055127E-5</v>
      </c>
      <c r="H300" s="104">
        <v>2.4606719944897322E-4</v>
      </c>
      <c r="I300" s="104">
        <v>0</v>
      </c>
      <c r="J300" s="104">
        <v>5.2203741611629132E-4</v>
      </c>
      <c r="K300" s="104">
        <v>7.1913788304071814E-4</v>
      </c>
      <c r="L300" s="104">
        <v>2.5744371346712842E-4</v>
      </c>
      <c r="M300" s="104">
        <v>0</v>
      </c>
      <c r="N300" s="104">
        <v>2.8748772778305703E-4</v>
      </c>
      <c r="O300" s="104">
        <v>1.8135789755403234E-3</v>
      </c>
      <c r="P300" s="104">
        <v>1.2859419052434241E-3</v>
      </c>
      <c r="Q300" s="104">
        <v>3.4941161458844897E-4</v>
      </c>
      <c r="R300" s="104">
        <v>0</v>
      </c>
      <c r="S300" s="104">
        <v>9.5929971793355499E-4</v>
      </c>
      <c r="T300" s="104">
        <v>2.0170601536382421E-3</v>
      </c>
      <c r="U300" s="104">
        <v>9.6419660956984128E-4</v>
      </c>
      <c r="V300" s="104">
        <v>1.0040878969057299E-3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7.2283796446372464E-2</v>
      </c>
      <c r="D301" s="101">
        <v>0.16179524084022481</v>
      </c>
      <c r="E301" s="101">
        <v>0.17166186290480548</v>
      </c>
      <c r="F301" s="101">
        <v>0.27437363199548376</v>
      </c>
      <c r="G301" s="101">
        <v>0.12002745376754695</v>
      </c>
      <c r="H301" s="101">
        <v>7.8445881581998098E-2</v>
      </c>
      <c r="I301" s="101">
        <v>1.0077402067683023E-2</v>
      </c>
      <c r="J301" s="101">
        <v>1.7888707892077204E-2</v>
      </c>
      <c r="K301" s="101">
        <v>0.10154617944286594</v>
      </c>
      <c r="L301" s="101">
        <v>7.453327789835186E-2</v>
      </c>
      <c r="M301" s="101">
        <v>6.8712427889164554E-2</v>
      </c>
      <c r="N301" s="101">
        <v>6.161564569160622E-2</v>
      </c>
      <c r="O301" s="101">
        <v>7.435761661820306E-2</v>
      </c>
      <c r="P301" s="101">
        <v>5.6896451302323049E-2</v>
      </c>
      <c r="Q301" s="101">
        <v>2.5989611991499358E-2</v>
      </c>
      <c r="R301" s="101">
        <v>4.9240891462671778E-2</v>
      </c>
      <c r="S301" s="101">
        <v>2.5312014638354172E-2</v>
      </c>
      <c r="T301" s="101">
        <v>2.3810917900651537E-2</v>
      </c>
      <c r="U301" s="101">
        <v>2.6988242841130366E-2</v>
      </c>
      <c r="V301" s="101">
        <v>9.842704639460801E-3</v>
      </c>
      <c r="W301" s="101">
        <v>1.5665892692456228E-2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0.10796850925279858</v>
      </c>
      <c r="D302" s="104">
        <v>0.14690243659809943</v>
      </c>
      <c r="E302" s="104">
        <v>0.25184306988586008</v>
      </c>
      <c r="F302" s="104">
        <v>0.21801746033275216</v>
      </c>
      <c r="G302" s="104">
        <v>0.14276134131518792</v>
      </c>
      <c r="H302" s="104">
        <v>0.10809358007440778</v>
      </c>
      <c r="I302" s="104">
        <v>0.20227472018133197</v>
      </c>
      <c r="J302" s="104">
        <v>0.13634658908022423</v>
      </c>
      <c r="K302" s="104">
        <v>0.14182981262239069</v>
      </c>
      <c r="L302" s="104">
        <v>0.1270362378198156</v>
      </c>
      <c r="M302" s="104">
        <v>8.2736796041721211E-2</v>
      </c>
      <c r="N302" s="104">
        <v>8.036355195379502E-2</v>
      </c>
      <c r="O302" s="104">
        <v>0.10016471743881636</v>
      </c>
      <c r="P302" s="104">
        <v>0.11605272968573394</v>
      </c>
      <c r="Q302" s="104">
        <v>0.19386043912121037</v>
      </c>
      <c r="R302" s="104">
        <v>0.160213534612895</v>
      </c>
      <c r="S302" s="104">
        <v>6.8671391910751806E-2</v>
      </c>
      <c r="T302" s="104">
        <v>0.14246369980815854</v>
      </c>
      <c r="U302" s="104">
        <v>5.6804594367898045E-2</v>
      </c>
      <c r="V302" s="104">
        <v>2.552680339793903E-2</v>
      </c>
      <c r="W302" s="104">
        <v>2.0191593127076597E-2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3.1020986819642389E-2</v>
      </c>
      <c r="D303" s="98">
        <v>4.3072264449856283E-2</v>
      </c>
      <c r="E303" s="98">
        <v>7.1536283119420938E-2</v>
      </c>
      <c r="F303" s="98">
        <v>6.3014581621384874E-2</v>
      </c>
      <c r="G303" s="98">
        <v>4.6006265073795606E-2</v>
      </c>
      <c r="H303" s="98">
        <v>3.1693756343633091E-2</v>
      </c>
      <c r="I303" s="98">
        <v>5.9826196205005212E-2</v>
      </c>
      <c r="J303" s="98">
        <v>3.9580293224517178E-2</v>
      </c>
      <c r="K303" s="98">
        <v>4.1362363080774171E-2</v>
      </c>
      <c r="L303" s="98">
        <v>3.7153779132671157E-2</v>
      </c>
      <c r="M303" s="98">
        <v>2.3567071699130079E-2</v>
      </c>
      <c r="N303" s="98">
        <v>1.919537495640582E-2</v>
      </c>
      <c r="O303" s="98">
        <v>2.5485876086961255E-2</v>
      </c>
      <c r="P303" s="98">
        <v>2.8413442694744315E-2</v>
      </c>
      <c r="Q303" s="98">
        <v>4.4591063274887599E-2</v>
      </c>
      <c r="R303" s="98">
        <v>4.2023500721807008E-2</v>
      </c>
      <c r="S303" s="98">
        <v>1.8267322811289042E-2</v>
      </c>
      <c r="T303" s="98">
        <v>3.6498681609817479E-2</v>
      </c>
      <c r="U303" s="98">
        <v>1.3903139895672333E-2</v>
      </c>
      <c r="V303" s="98">
        <v>6.0966949129699893E-3</v>
      </c>
      <c r="W303" s="98">
        <v>4.9132958003003614E-3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7.6947522433156196E-2</v>
      </c>
      <c r="D304" s="98">
        <v>0.10383017214824315</v>
      </c>
      <c r="E304" s="98">
        <v>0.18030678676643916</v>
      </c>
      <c r="F304" s="98">
        <v>0.15500287871136728</v>
      </c>
      <c r="G304" s="98">
        <v>9.6755076241392318E-2</v>
      </c>
      <c r="H304" s="98">
        <v>7.6399823730774682E-2</v>
      </c>
      <c r="I304" s="98">
        <v>0.14244852397632676</v>
      </c>
      <c r="J304" s="98">
        <v>9.6766295855707049E-2</v>
      </c>
      <c r="K304" s="98">
        <v>0.10046744954161652</v>
      </c>
      <c r="L304" s="98">
        <v>8.9882458687144451E-2</v>
      </c>
      <c r="M304" s="98">
        <v>5.9169724342591129E-2</v>
      </c>
      <c r="N304" s="98">
        <v>6.1168176997389197E-2</v>
      </c>
      <c r="O304" s="98">
        <v>7.4678841351855096E-2</v>
      </c>
      <c r="P304" s="98">
        <v>8.763928699098962E-2</v>
      </c>
      <c r="Q304" s="98">
        <v>0.14926937584632277</v>
      </c>
      <c r="R304" s="98">
        <v>0.11819003389108799</v>
      </c>
      <c r="S304" s="98">
        <v>5.0404069099462767E-2</v>
      </c>
      <c r="T304" s="98">
        <v>0.10596501819834105</v>
      </c>
      <c r="U304" s="98">
        <v>4.2901454472225715E-2</v>
      </c>
      <c r="V304" s="98">
        <v>1.9430108484969042E-2</v>
      </c>
      <c r="W304" s="98">
        <v>1.5278297326776236E-2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8.6650860624061674E-2</v>
      </c>
      <c r="D305" s="122">
        <v>0.1630374541408218</v>
      </c>
      <c r="E305" s="122">
        <v>0.23654222095540847</v>
      </c>
      <c r="F305" s="122">
        <v>0.26832641681586483</v>
      </c>
      <c r="G305" s="122">
        <v>0.14806723452821308</v>
      </c>
      <c r="H305" s="122">
        <v>0.10443404435276069</v>
      </c>
      <c r="I305" s="122">
        <v>0.12413031606546947</v>
      </c>
      <c r="J305" s="122">
        <v>9.9403765227042015E-2</v>
      </c>
      <c r="K305" s="122">
        <v>0.13130335388777103</v>
      </c>
      <c r="L305" s="122">
        <v>0.10624306701382498</v>
      </c>
      <c r="M305" s="122">
        <v>7.7090617575641077E-2</v>
      </c>
      <c r="N305" s="122">
        <v>8.4932485943217048E-2</v>
      </c>
      <c r="O305" s="122">
        <v>0.15462066237414257</v>
      </c>
      <c r="P305" s="122">
        <v>0.14011300590120596</v>
      </c>
      <c r="Q305" s="122">
        <v>0.14375111421865064</v>
      </c>
      <c r="R305" s="122">
        <v>0.12676086506904322</v>
      </c>
      <c r="S305" s="122">
        <v>7.2313893773081825E-2</v>
      </c>
      <c r="T305" s="122">
        <v>0.14213973004724487</v>
      </c>
      <c r="U305" s="122">
        <v>8.4521660887029809E-2</v>
      </c>
      <c r="V305" s="122">
        <v>5.6085579626733412E-2</v>
      </c>
      <c r="W305" s="122">
        <v>4.4244823162993024E-2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3.60913717985478E-3</v>
      </c>
      <c r="D306" s="98">
        <v>4.6528187728736804E-3</v>
      </c>
      <c r="E306" s="98">
        <v>8.7584536280669346E-3</v>
      </c>
      <c r="F306" s="98">
        <v>1.1409007968086081E-2</v>
      </c>
      <c r="G306" s="98">
        <v>7.3626683303909856E-3</v>
      </c>
      <c r="H306" s="98">
        <v>5.8442132797901754E-3</v>
      </c>
      <c r="I306" s="98">
        <v>8.0649867295130104E-3</v>
      </c>
      <c r="J306" s="98">
        <v>6.0444414312906796E-3</v>
      </c>
      <c r="K306" s="98">
        <v>5.7579215508632015E-3</v>
      </c>
      <c r="L306" s="98">
        <v>6.0025499760181077E-3</v>
      </c>
      <c r="M306" s="98">
        <v>5.4522355241276238E-3</v>
      </c>
      <c r="N306" s="98">
        <v>2.6729146895515827E-3</v>
      </c>
      <c r="O306" s="98">
        <v>3.2031732337738157E-2</v>
      </c>
      <c r="P306" s="98">
        <v>2.9312063722242494E-2</v>
      </c>
      <c r="Q306" s="98">
        <v>2.5565545315963001E-2</v>
      </c>
      <c r="R306" s="98">
        <v>1.6817997590714805E-2</v>
      </c>
      <c r="S306" s="98">
        <v>1.4865533250810728E-2</v>
      </c>
      <c r="T306" s="98">
        <v>5.1775565155585408E-2</v>
      </c>
      <c r="U306" s="98">
        <v>3.190805366149612E-2</v>
      </c>
      <c r="V306" s="98">
        <v>2.1948474878582782E-2</v>
      </c>
      <c r="W306" s="98">
        <v>1.390483798965635E-2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8.3041723444206891E-2</v>
      </c>
      <c r="D307" s="33">
        <v>0.15838463536794811</v>
      </c>
      <c r="E307" s="33">
        <v>0.22778376732734154</v>
      </c>
      <c r="F307" s="33">
        <v>0.25691740884777875</v>
      </c>
      <c r="G307" s="33">
        <v>0.1407045661978221</v>
      </c>
      <c r="H307" s="33">
        <v>9.8589831072970507E-2</v>
      </c>
      <c r="I307" s="33">
        <v>0.11606532933595645</v>
      </c>
      <c r="J307" s="33">
        <v>9.3359323795751334E-2</v>
      </c>
      <c r="K307" s="33">
        <v>0.12554543233690782</v>
      </c>
      <c r="L307" s="33">
        <v>0.10024051703780687</v>
      </c>
      <c r="M307" s="33">
        <v>7.1638382051513447E-2</v>
      </c>
      <c r="N307" s="33">
        <v>8.2259571253665467E-2</v>
      </c>
      <c r="O307" s="33">
        <v>0.12258893003640441</v>
      </c>
      <c r="P307" s="33">
        <v>0.11080094217896347</v>
      </c>
      <c r="Q307" s="33">
        <v>0.11818556890268764</v>
      </c>
      <c r="R307" s="33">
        <v>0.1099428674783284</v>
      </c>
      <c r="S307" s="33">
        <v>5.7448360522271098E-2</v>
      </c>
      <c r="T307" s="33">
        <v>9.0364164891659451E-2</v>
      </c>
      <c r="U307" s="33">
        <v>5.2613607225533696E-2</v>
      </c>
      <c r="V307" s="33">
        <v>3.4137104748150633E-2</v>
      </c>
      <c r="W307" s="33">
        <v>3.0339985173336678E-2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0.87523499737285304</v>
      </c>
      <c r="D309" s="117">
        <f t="shared" si="136"/>
        <v>1.3694261417905267</v>
      </c>
      <c r="E309" s="117">
        <f t="shared" si="136"/>
        <v>2.8322173132877522</v>
      </c>
      <c r="F309" s="117">
        <f t="shared" si="136"/>
        <v>2.6136979243498404</v>
      </c>
      <c r="G309" s="117">
        <f t="shared" si="136"/>
        <v>1.6094068172037324</v>
      </c>
      <c r="H309" s="117">
        <f t="shared" si="136"/>
        <v>1.2418188851525933</v>
      </c>
      <c r="I309" s="117">
        <f t="shared" si="136"/>
        <v>1.1627749116055861</v>
      </c>
      <c r="J309" s="117">
        <f t="shared" si="136"/>
        <v>0.9262956055623206</v>
      </c>
      <c r="K309" s="117">
        <f t="shared" si="136"/>
        <v>1.3248930827985368</v>
      </c>
      <c r="L309" s="117">
        <f t="shared" si="136"/>
        <v>1.0868960110075503</v>
      </c>
      <c r="M309" s="117">
        <f t="shared" si="136"/>
        <v>0.92176710366095993</v>
      </c>
      <c r="N309" s="117">
        <f t="shared" si="136"/>
        <v>1.0636393828826209</v>
      </c>
      <c r="O309" s="117">
        <f t="shared" si="136"/>
        <v>1.2943907567257569</v>
      </c>
      <c r="P309" s="117">
        <f t="shared" si="136"/>
        <v>1.2861644380470021</v>
      </c>
      <c r="Q309" s="117">
        <f t="shared" si="136"/>
        <v>1.3975486319537418</v>
      </c>
      <c r="R309" s="117">
        <f t="shared" ref="R309:V309" si="137">R310+R313+R315+R324</f>
        <v>1.0852728105437766</v>
      </c>
      <c r="S309" s="117">
        <f t="shared" si="137"/>
        <v>0.65789066506706684</v>
      </c>
      <c r="T309" s="117">
        <f t="shared" si="137"/>
        <v>1.1213433922323544</v>
      </c>
      <c r="U309" s="117">
        <f t="shared" si="137"/>
        <v>0.64143327856819876</v>
      </c>
      <c r="V309" s="117">
        <f t="shared" si="137"/>
        <v>0.4068550112057116</v>
      </c>
      <c r="W309" s="117">
        <f t="shared" ref="W309" si="138">W310+W313+W315+W324</f>
        <v>0.31412104739692048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0.62368007694249006</v>
      </c>
      <c r="D310" s="122">
        <f t="shared" si="139"/>
        <v>0.96134579087279493</v>
      </c>
      <c r="E310" s="122">
        <f t="shared" si="139"/>
        <v>2.1125736460959752</v>
      </c>
      <c r="F310" s="122">
        <f t="shared" si="139"/>
        <v>1.9345381857988775</v>
      </c>
      <c r="G310" s="122">
        <f t="shared" si="139"/>
        <v>1.1669497384779799</v>
      </c>
      <c r="H310" s="122">
        <f t="shared" si="139"/>
        <v>0.90933991007401427</v>
      </c>
      <c r="I310" s="122">
        <f t="shared" si="139"/>
        <v>0.80710136206160565</v>
      </c>
      <c r="J310" s="122">
        <f t="shared" si="139"/>
        <v>0.67904031241899443</v>
      </c>
      <c r="K310" s="122">
        <f t="shared" si="139"/>
        <v>0.92094897106704032</v>
      </c>
      <c r="L310" s="122">
        <f t="shared" si="139"/>
        <v>0.72179160624059813</v>
      </c>
      <c r="M310" s="122">
        <f t="shared" si="139"/>
        <v>0.6506063801572648</v>
      </c>
      <c r="N310" s="122">
        <f t="shared" si="139"/>
        <v>0.6123314372771298</v>
      </c>
      <c r="O310" s="122">
        <f t="shared" si="139"/>
        <v>0.82972302695478972</v>
      </c>
      <c r="P310" s="122">
        <f t="shared" si="139"/>
        <v>0.87938523622951958</v>
      </c>
      <c r="Q310" s="122">
        <f t="shared" si="139"/>
        <v>0.92982588745632755</v>
      </c>
      <c r="R310" s="122">
        <f t="shared" ref="R310:V310" si="140">SUM(R311:R312)</f>
        <v>0.61448156440076485</v>
      </c>
      <c r="S310" s="122">
        <f t="shared" si="140"/>
        <v>0.34390966539856827</v>
      </c>
      <c r="T310" s="122">
        <f t="shared" si="140"/>
        <v>0.65208802232544538</v>
      </c>
      <c r="U310" s="122">
        <f t="shared" si="140"/>
        <v>0.35661669460547674</v>
      </c>
      <c r="V310" s="122">
        <f t="shared" si="140"/>
        <v>0.2205318618542203</v>
      </c>
      <c r="W310" s="122">
        <f t="shared" ref="W310" si="141">SUM(W311:W312)</f>
        <v>0.16679771013270375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0.62079852162047533</v>
      </c>
      <c r="D311" s="98">
        <v>0.95677253427681674</v>
      </c>
      <c r="E311" s="98">
        <v>2.1031003895003173</v>
      </c>
      <c r="F311" s="98">
        <v>1.9253000103767988</v>
      </c>
      <c r="G311" s="98">
        <v>1.1614558361354654</v>
      </c>
      <c r="H311" s="98">
        <v>0.90516785332186533</v>
      </c>
      <c r="I311" s="98">
        <v>0.80362933966767391</v>
      </c>
      <c r="J311" s="98">
        <v>0.67611182361952826</v>
      </c>
      <c r="K311" s="98">
        <v>0.91678587127633904</v>
      </c>
      <c r="L311" s="98">
        <v>0.71871102506032492</v>
      </c>
      <c r="M311" s="98">
        <v>0.64783805061059385</v>
      </c>
      <c r="N311" s="98">
        <v>0.61001375838431837</v>
      </c>
      <c r="O311" s="98">
        <v>0.82627738242703352</v>
      </c>
      <c r="P311" s="98">
        <v>0.87562761330625083</v>
      </c>
      <c r="Q311" s="98">
        <v>0.92607277998482418</v>
      </c>
      <c r="R311" s="98">
        <v>0.61201627247067703</v>
      </c>
      <c r="S311" s="98">
        <v>0.34253491142806952</v>
      </c>
      <c r="T311" s="98">
        <v>0.6494926909440295</v>
      </c>
      <c r="U311" s="98">
        <v>0.35520228710933965</v>
      </c>
      <c r="V311" s="98">
        <v>0.21965932965007551</v>
      </c>
      <c r="W311" s="98">
        <v>0.16613857978726682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2.8815553220147417E-3</v>
      </c>
      <c r="D312" s="98">
        <v>4.5732565959782038E-3</v>
      </c>
      <c r="E312" s="98">
        <v>9.4732565956577048E-3</v>
      </c>
      <c r="F312" s="98">
        <v>9.2381754220786701E-3</v>
      </c>
      <c r="G312" s="98">
        <v>5.493902342514418E-3</v>
      </c>
      <c r="H312" s="98">
        <v>4.172056752148926E-3</v>
      </c>
      <c r="I312" s="98">
        <v>3.4720223939317062E-3</v>
      </c>
      <c r="J312" s="98">
        <v>2.9284887994662002E-3</v>
      </c>
      <c r="K312" s="98">
        <v>4.1630997907012414E-3</v>
      </c>
      <c r="L312" s="98">
        <v>3.0805811802731946E-3</v>
      </c>
      <c r="M312" s="98">
        <v>2.7683295466709008E-3</v>
      </c>
      <c r="N312" s="98">
        <v>2.317678892811397E-3</v>
      </c>
      <c r="O312" s="98">
        <v>3.4456445277561676E-3</v>
      </c>
      <c r="P312" s="98">
        <v>3.7576229232687713E-3</v>
      </c>
      <c r="Q312" s="98">
        <v>3.7531074715034004E-3</v>
      </c>
      <c r="R312" s="98">
        <v>2.465291930087815E-3</v>
      </c>
      <c r="S312" s="98">
        <v>1.3747539704987172E-3</v>
      </c>
      <c r="T312" s="98">
        <v>2.5953313814159077E-3</v>
      </c>
      <c r="U312" s="98">
        <v>1.414407496137058E-3</v>
      </c>
      <c r="V312" s="98">
        <v>8.7253220414480628E-4</v>
      </c>
      <c r="W312" s="98">
        <v>6.5913034543693834E-4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4.6081195506523474E-2</v>
      </c>
      <c r="D313" s="122">
        <f t="shared" si="142"/>
        <v>4.647430540040088E-2</v>
      </c>
      <c r="E313" s="122">
        <f t="shared" si="142"/>
        <v>0.17872666926470485</v>
      </c>
      <c r="F313" s="122">
        <f t="shared" si="142"/>
        <v>8.5843646687619374E-2</v>
      </c>
      <c r="G313" s="122">
        <f t="shared" si="142"/>
        <v>0.11761362667913404</v>
      </c>
      <c r="H313" s="122">
        <f t="shared" si="142"/>
        <v>0.10239738080975239</v>
      </c>
      <c r="I313" s="122">
        <f t="shared" si="142"/>
        <v>7.5211240735906459E-2</v>
      </c>
      <c r="J313" s="122">
        <f t="shared" si="142"/>
        <v>1.3532458889368435E-2</v>
      </c>
      <c r="K313" s="122">
        <f t="shared" si="142"/>
        <v>8.5060180524965098E-2</v>
      </c>
      <c r="L313" s="122">
        <f t="shared" si="142"/>
        <v>0.10421463134106761</v>
      </c>
      <c r="M313" s="122">
        <f t="shared" si="142"/>
        <v>7.8093755787919522E-2</v>
      </c>
      <c r="N313" s="122">
        <f t="shared" si="142"/>
        <v>0.24067914453455991</v>
      </c>
      <c r="O313" s="122">
        <f t="shared" si="142"/>
        <v>0.10461570783356207</v>
      </c>
      <c r="P313" s="122">
        <f t="shared" si="142"/>
        <v>7.5023209766565818E-2</v>
      </c>
      <c r="Q313" s="122">
        <f t="shared" si="142"/>
        <v>0.12183217831781862</v>
      </c>
      <c r="R313" s="122">
        <f t="shared" si="142"/>
        <v>0.16182602347876551</v>
      </c>
      <c r="S313" s="122">
        <f t="shared" si="142"/>
        <v>0.13609846392345021</v>
      </c>
      <c r="T313" s="122">
        <f t="shared" si="142"/>
        <v>0.14454677860242052</v>
      </c>
      <c r="U313" s="122">
        <f t="shared" si="142"/>
        <v>9.4038922581700629E-2</v>
      </c>
      <c r="V313" s="122">
        <f t="shared" si="142"/>
        <v>6.7879122558517233E-2</v>
      </c>
      <c r="W313" s="122">
        <f t="shared" si="142"/>
        <v>4.6162607146340087E-2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4.6081195506523474E-2</v>
      </c>
      <c r="D314" s="98">
        <v>4.647430540040088E-2</v>
      </c>
      <c r="E314" s="98">
        <v>0.17872666926470485</v>
      </c>
      <c r="F314" s="98">
        <v>8.5843646687619374E-2</v>
      </c>
      <c r="G314" s="98">
        <v>0.11761362667913404</v>
      </c>
      <c r="H314" s="98">
        <v>0.10239738080975239</v>
      </c>
      <c r="I314" s="98">
        <v>7.5211240735906459E-2</v>
      </c>
      <c r="J314" s="98">
        <v>1.3532458889368435E-2</v>
      </c>
      <c r="K314" s="98">
        <v>8.5060180524965098E-2</v>
      </c>
      <c r="L314" s="98">
        <v>0.10421463134106761</v>
      </c>
      <c r="M314" s="98">
        <v>7.8093755787919522E-2</v>
      </c>
      <c r="N314" s="98">
        <v>0.24067914453455991</v>
      </c>
      <c r="O314" s="98">
        <v>0.10461570783356207</v>
      </c>
      <c r="P314" s="98">
        <v>7.5023209766565818E-2</v>
      </c>
      <c r="Q314" s="98">
        <v>0.12183217831781862</v>
      </c>
      <c r="R314" s="98">
        <v>0.16182602347876551</v>
      </c>
      <c r="S314" s="98">
        <v>0.13609846392345021</v>
      </c>
      <c r="T314" s="98">
        <v>0.14454677860242052</v>
      </c>
      <c r="U314" s="98">
        <v>9.4038922581700629E-2</v>
      </c>
      <c r="V314" s="98">
        <v>6.7879122558517233E-2</v>
      </c>
      <c r="W314" s="98">
        <v>4.6162607146340087E-2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0.14090038397956836</v>
      </c>
      <c r="D315" s="122">
        <v>0.23951831846053945</v>
      </c>
      <c r="E315" s="122">
        <v>0.36374518766773256</v>
      </c>
      <c r="F315" s="122">
        <v>0.39216091734976732</v>
      </c>
      <c r="G315" s="122">
        <v>0.21378083597618885</v>
      </c>
      <c r="H315" s="122">
        <v>0.15168401055618966</v>
      </c>
      <c r="I315" s="122">
        <v>0.18725579484105928</v>
      </c>
      <c r="J315" s="122">
        <v>0.15883719578805311</v>
      </c>
      <c r="K315" s="122">
        <v>0.21933989289496039</v>
      </c>
      <c r="L315" s="122">
        <v>0.18035352697767437</v>
      </c>
      <c r="M315" s="122">
        <v>0.13460622176938333</v>
      </c>
      <c r="N315" s="122">
        <v>0.14532700897934736</v>
      </c>
      <c r="O315" s="122">
        <v>0.24533618385675671</v>
      </c>
      <c r="P315" s="122">
        <v>0.22709923662122644</v>
      </c>
      <c r="Q315" s="122">
        <v>0.23662424133439186</v>
      </c>
      <c r="R315" s="122">
        <v>0.21012719378982259</v>
      </c>
      <c r="S315" s="122">
        <v>0.12168007572739524</v>
      </c>
      <c r="T315" s="122">
        <v>0.21750487915584277</v>
      </c>
      <c r="U315" s="122">
        <v>0.12634210591836895</v>
      </c>
      <c r="V315" s="122">
        <v>7.5348997161037684E-2</v>
      </c>
      <c r="W315" s="122">
        <v>6.5967860460551198E-2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1.519250398570565E-3</v>
      </c>
      <c r="D316" s="98">
        <v>1.1517561962433524E-2</v>
      </c>
      <c r="E316" s="98">
        <v>3.4574987730724212E-2</v>
      </c>
      <c r="F316" s="98">
        <v>3.1396872550484914E-2</v>
      </c>
      <c r="G316" s="98">
        <v>1.5342916119241766E-2</v>
      </c>
      <c r="H316" s="98">
        <v>7.3472937490059479E-3</v>
      </c>
      <c r="I316" s="98">
        <v>1.7275546397846032E-3</v>
      </c>
      <c r="J316" s="98">
        <v>2.585834892276611E-2</v>
      </c>
      <c r="K316" s="98">
        <v>2.9125278701083977E-2</v>
      </c>
      <c r="L316" s="98">
        <v>2.0352136749095643E-2</v>
      </c>
      <c r="M316" s="98">
        <v>1.7227295954563678E-2</v>
      </c>
      <c r="N316" s="98">
        <v>3.2073364668695113E-2</v>
      </c>
      <c r="O316" s="98">
        <v>0.10306507883938226</v>
      </c>
      <c r="P316" s="98">
        <v>8.0433912639924568E-2</v>
      </c>
      <c r="Q316" s="98">
        <v>3.810326849836923E-2</v>
      </c>
      <c r="R316" s="98">
        <v>2.7595281600142959E-2</v>
      </c>
      <c r="S316" s="98">
        <v>3.8775444435267453E-2</v>
      </c>
      <c r="T316" s="98">
        <v>6.4946409102890165E-2</v>
      </c>
      <c r="U316" s="98">
        <v>5.1880741041783494E-2</v>
      </c>
      <c r="V316" s="98">
        <v>4.2671788400757762E-2</v>
      </c>
      <c r="W316" s="98">
        <v>3.5019665220600446E-2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1.0051872321648861E-3</v>
      </c>
      <c r="F317" s="98">
        <v>0</v>
      </c>
      <c r="G317" s="98">
        <v>9.0241118542995778E-5</v>
      </c>
      <c r="H317" s="98">
        <v>3.1046264114332561E-4</v>
      </c>
      <c r="I317" s="98">
        <v>0</v>
      </c>
      <c r="J317" s="98">
        <v>6.5125502562644899E-4</v>
      </c>
      <c r="K317" s="98">
        <v>9.06995476295794E-4</v>
      </c>
      <c r="L317" s="98">
        <v>3.2486685149273357E-4</v>
      </c>
      <c r="M317" s="98">
        <v>0</v>
      </c>
      <c r="N317" s="98">
        <v>3.4201987525162621E-4</v>
      </c>
      <c r="O317" s="98">
        <v>2.2242514088515524E-3</v>
      </c>
      <c r="P317" s="98">
        <v>1.5748457613330735E-3</v>
      </c>
      <c r="Q317" s="98">
        <v>4.2205159424442076E-4</v>
      </c>
      <c r="R317" s="98">
        <v>0</v>
      </c>
      <c r="S317" s="98">
        <v>1.2082166073948382E-3</v>
      </c>
      <c r="T317" s="98">
        <v>2.525199894585905E-3</v>
      </c>
      <c r="U317" s="98">
        <v>1.1948046673573355E-3</v>
      </c>
      <c r="V317" s="98">
        <v>1.2425827322000422E-3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2.0030330468888389E-4</v>
      </c>
      <c r="F318" s="101">
        <v>0</v>
      </c>
      <c r="G318" s="101">
        <v>2.0383708746940647E-5</v>
      </c>
      <c r="H318" s="101">
        <v>6.4395441694352394E-5</v>
      </c>
      <c r="I318" s="101">
        <v>0</v>
      </c>
      <c r="J318" s="101">
        <v>1.2921760951015762E-4</v>
      </c>
      <c r="K318" s="101">
        <v>1.8785759325507586E-4</v>
      </c>
      <c r="L318" s="101">
        <v>6.7423138025605181E-5</v>
      </c>
      <c r="M318" s="101">
        <v>0</v>
      </c>
      <c r="N318" s="101">
        <v>5.4532147468569168E-5</v>
      </c>
      <c r="O318" s="101">
        <v>4.1067243331122918E-4</v>
      </c>
      <c r="P318" s="101">
        <v>2.8890385608964939E-4</v>
      </c>
      <c r="Q318" s="101">
        <v>7.2639979655971776E-5</v>
      </c>
      <c r="R318" s="101">
        <v>0</v>
      </c>
      <c r="S318" s="101">
        <v>2.4891688946128329E-4</v>
      </c>
      <c r="T318" s="101">
        <v>5.0813974094766315E-4</v>
      </c>
      <c r="U318" s="101">
        <v>2.3060805778749407E-4</v>
      </c>
      <c r="V318" s="101">
        <v>2.3849483529431238E-4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8.0488392747600219E-4</v>
      </c>
      <c r="F319" s="104">
        <v>0</v>
      </c>
      <c r="G319" s="104">
        <v>6.9857409796055127E-5</v>
      </c>
      <c r="H319" s="104">
        <v>2.4606719944897322E-4</v>
      </c>
      <c r="I319" s="104">
        <v>0</v>
      </c>
      <c r="J319" s="104">
        <v>5.2203741611629132E-4</v>
      </c>
      <c r="K319" s="104">
        <v>7.1913788304071814E-4</v>
      </c>
      <c r="L319" s="104">
        <v>2.5744371346712842E-4</v>
      </c>
      <c r="M319" s="104">
        <v>0</v>
      </c>
      <c r="N319" s="104">
        <v>2.8748772778305703E-4</v>
      </c>
      <c r="O319" s="104">
        <v>1.8135789755403234E-3</v>
      </c>
      <c r="P319" s="104">
        <v>1.2859419052434241E-3</v>
      </c>
      <c r="Q319" s="104">
        <v>3.4941161458844897E-4</v>
      </c>
      <c r="R319" s="104">
        <v>0</v>
      </c>
      <c r="S319" s="104">
        <v>9.5929971793355499E-4</v>
      </c>
      <c r="T319" s="104">
        <v>2.0170601536382421E-3</v>
      </c>
      <c r="U319" s="104">
        <v>9.6419660956984128E-4</v>
      </c>
      <c r="V319" s="104">
        <v>1.0040878969057299E-3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4.3685667758495909E-2</v>
      </c>
      <c r="D320" s="101">
        <v>9.8064402998957148E-2</v>
      </c>
      <c r="E320" s="101">
        <v>0.10436600329945647</v>
      </c>
      <c r="F320" s="101">
        <v>0.16733079634867423</v>
      </c>
      <c r="G320" s="101">
        <v>7.3442319333863901E-2</v>
      </c>
      <c r="H320" s="101">
        <v>4.8166264695006102E-2</v>
      </c>
      <c r="I320" s="101">
        <v>6.2104331119976972E-3</v>
      </c>
      <c r="J320" s="101">
        <v>1.1069369986612709E-2</v>
      </c>
      <c r="K320" s="101">
        <v>6.3126945398555789E-2</v>
      </c>
      <c r="L320" s="101">
        <v>4.6576394413777235E-2</v>
      </c>
      <c r="M320" s="101">
        <v>4.334327316999996E-2</v>
      </c>
      <c r="N320" s="101">
        <v>3.9452613005466264E-2</v>
      </c>
      <c r="O320" s="101">
        <v>4.8682287275632272E-2</v>
      </c>
      <c r="P320" s="101">
        <v>3.8316410334918859E-2</v>
      </c>
      <c r="Q320" s="101">
        <v>1.7980288992128165E-2</v>
      </c>
      <c r="R320" s="101">
        <v>3.4715088436694901E-2</v>
      </c>
      <c r="S320" s="101">
        <v>1.8175409629346741E-2</v>
      </c>
      <c r="T320" s="101">
        <v>1.7398648605903115E-2</v>
      </c>
      <c r="U320" s="101">
        <v>2.0040917980238951E-2</v>
      </c>
      <c r="V320" s="101">
        <v>7.4128840379088417E-3</v>
      </c>
      <c r="W320" s="101">
        <v>1.1928698709180886E-2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9.5695465822501879E-2</v>
      </c>
      <c r="D321" s="104">
        <v>0.12993635349914878</v>
      </c>
      <c r="E321" s="104">
        <v>0.22379900940538699</v>
      </c>
      <c r="F321" s="104">
        <v>0.19343324845060819</v>
      </c>
      <c r="G321" s="104">
        <v>0.12490535940454019</v>
      </c>
      <c r="H321" s="104">
        <v>9.5859989471034274E-2</v>
      </c>
      <c r="I321" s="104">
        <v>0.17931780708927697</v>
      </c>
      <c r="J321" s="104">
        <v>0.12125822185304783</v>
      </c>
      <c r="K321" s="104">
        <v>0.12618067331902483</v>
      </c>
      <c r="L321" s="104">
        <v>0.11310012896330876</v>
      </c>
      <c r="M321" s="104">
        <v>7.4035652644819691E-2</v>
      </c>
      <c r="N321" s="104">
        <v>7.345901142993437E-2</v>
      </c>
      <c r="O321" s="104">
        <v>9.136456633289064E-2</v>
      </c>
      <c r="P321" s="104">
        <v>0.10677406788504996</v>
      </c>
      <c r="Q321" s="104">
        <v>0.18011863224965002</v>
      </c>
      <c r="R321" s="104">
        <v>0.14781682375298474</v>
      </c>
      <c r="S321" s="104">
        <v>6.3521005055386201E-2</v>
      </c>
      <c r="T321" s="104">
        <v>0.13263462155246358</v>
      </c>
      <c r="U321" s="104">
        <v>5.3225642228989171E-2</v>
      </c>
      <c r="V321" s="104">
        <v>2.4021741990171031E-2</v>
      </c>
      <c r="W321" s="104">
        <v>1.9019496530769862E-2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1.8747943389345691E-2</v>
      </c>
      <c r="D322" s="98">
        <v>2.610618135090563E-2</v>
      </c>
      <c r="E322" s="98">
        <v>4.3492222638947822E-2</v>
      </c>
      <c r="F322" s="98">
        <v>3.8430369739240917E-2</v>
      </c>
      <c r="G322" s="98">
        <v>2.8150283163147872E-2</v>
      </c>
      <c r="H322" s="98">
        <v>1.9460165740259591E-2</v>
      </c>
      <c r="I322" s="98">
        <v>3.6869283112950221E-2</v>
      </c>
      <c r="J322" s="98">
        <v>2.4491925997340777E-2</v>
      </c>
      <c r="K322" s="98">
        <v>2.5713223777408301E-2</v>
      </c>
      <c r="L322" s="98">
        <v>2.3217670276164309E-2</v>
      </c>
      <c r="M322" s="98">
        <v>1.4865928302228557E-2</v>
      </c>
      <c r="N322" s="98">
        <v>1.2290834432545179E-2</v>
      </c>
      <c r="O322" s="98">
        <v>1.6685724981035547E-2</v>
      </c>
      <c r="P322" s="98">
        <v>1.913478089406034E-2</v>
      </c>
      <c r="Q322" s="98">
        <v>3.0849256403327238E-2</v>
      </c>
      <c r="R322" s="98">
        <v>2.9626789861896742E-2</v>
      </c>
      <c r="S322" s="98">
        <v>1.3116935955923439E-2</v>
      </c>
      <c r="T322" s="98">
        <v>2.6669603354122537E-2</v>
      </c>
      <c r="U322" s="98">
        <v>1.0324187756763458E-2</v>
      </c>
      <c r="V322" s="98">
        <v>4.5916335052019882E-3</v>
      </c>
      <c r="W322" s="98">
        <v>3.7411992039936251E-3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7.6947522433156196E-2</v>
      </c>
      <c r="D323" s="98">
        <v>0.10383017214824315</v>
      </c>
      <c r="E323" s="98">
        <v>0.18030678676643916</v>
      </c>
      <c r="F323" s="98">
        <v>0.15500287871136728</v>
      </c>
      <c r="G323" s="98">
        <v>9.6755076241392318E-2</v>
      </c>
      <c r="H323" s="98">
        <v>7.6399823730774682E-2</v>
      </c>
      <c r="I323" s="98">
        <v>0.14244852397632676</v>
      </c>
      <c r="J323" s="98">
        <v>9.6766295855707049E-2</v>
      </c>
      <c r="K323" s="98">
        <v>0.10046744954161652</v>
      </c>
      <c r="L323" s="98">
        <v>8.9882458687144451E-2</v>
      </c>
      <c r="M323" s="98">
        <v>5.9169724342591129E-2</v>
      </c>
      <c r="N323" s="98">
        <v>6.1168176997389197E-2</v>
      </c>
      <c r="O323" s="98">
        <v>7.4678841351855096E-2</v>
      </c>
      <c r="P323" s="98">
        <v>8.763928699098962E-2</v>
      </c>
      <c r="Q323" s="98">
        <v>0.14926937584632277</v>
      </c>
      <c r="R323" s="98">
        <v>0.11819003389108799</v>
      </c>
      <c r="S323" s="98">
        <v>5.0404069099462767E-2</v>
      </c>
      <c r="T323" s="98">
        <v>0.10596501819834105</v>
      </c>
      <c r="U323" s="98">
        <v>4.2901454472225715E-2</v>
      </c>
      <c r="V323" s="98">
        <v>1.9430108484969042E-2</v>
      </c>
      <c r="W323" s="98">
        <v>1.5278297326776236E-2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6.4573340944271168E-2</v>
      </c>
      <c r="D324" s="122">
        <v>0.12208772705679158</v>
      </c>
      <c r="E324" s="122">
        <v>0.1771718102593397</v>
      </c>
      <c r="F324" s="122">
        <v>0.20115517451357587</v>
      </c>
      <c r="G324" s="122">
        <v>0.11106261607042961</v>
      </c>
      <c r="H324" s="122">
        <v>7.8397583712636956E-2</v>
      </c>
      <c r="I324" s="122">
        <v>9.3206513967014626E-2</v>
      </c>
      <c r="J324" s="122">
        <v>7.4885638465904722E-2</v>
      </c>
      <c r="K324" s="122">
        <v>9.954403831157109E-2</v>
      </c>
      <c r="L324" s="122">
        <v>8.0536246448210197E-2</v>
      </c>
      <c r="M324" s="122">
        <v>5.8460745946392285E-2</v>
      </c>
      <c r="N324" s="122">
        <v>6.5301792091583724E-2</v>
      </c>
      <c r="O324" s="122">
        <v>0.11471583808064838</v>
      </c>
      <c r="P324" s="122">
        <v>0.10465675542969016</v>
      </c>
      <c r="Q324" s="122">
        <v>0.10926632484520384</v>
      </c>
      <c r="R324" s="122">
        <v>9.8838028874423514E-2</v>
      </c>
      <c r="S324" s="122">
        <v>5.6202460017653187E-2</v>
      </c>
      <c r="T324" s="122">
        <v>0.10720371214864573</v>
      </c>
      <c r="U324" s="122">
        <v>6.4435555462652491E-2</v>
      </c>
      <c r="V324" s="122">
        <v>4.3095029631936378E-2</v>
      </c>
      <c r="W324" s="122">
        <v>3.5192869657325404E-2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2.1314399924304639E-3</v>
      </c>
      <c r="D325" s="98">
        <v>2.7513838500671729E-3</v>
      </c>
      <c r="E325" s="98">
        <v>5.1858400231696994E-3</v>
      </c>
      <c r="F325" s="98">
        <v>6.7638567479850241E-3</v>
      </c>
      <c r="G325" s="98">
        <v>4.3704743369127217E-3</v>
      </c>
      <c r="H325" s="98">
        <v>3.4734334861947443E-3</v>
      </c>
      <c r="I325" s="98">
        <v>4.7991845216667946E-3</v>
      </c>
      <c r="J325" s="98">
        <v>3.6011056451081191E-3</v>
      </c>
      <c r="K325" s="98">
        <v>3.4343226919098437E-3</v>
      </c>
      <c r="L325" s="98">
        <v>3.5841421394326315E-3</v>
      </c>
      <c r="M325" s="98">
        <v>3.2574589685668938E-3</v>
      </c>
      <c r="N325" s="98">
        <v>1.5969431051104735E-3</v>
      </c>
      <c r="O325" s="98">
        <v>1.9137481005829151E-2</v>
      </c>
      <c r="P325" s="98">
        <v>1.7512604588830687E-2</v>
      </c>
      <c r="Q325" s="98">
        <v>1.5274232836651329E-2</v>
      </c>
      <c r="R325" s="98">
        <v>1.008522522791703E-2</v>
      </c>
      <c r="S325" s="98">
        <v>8.9682317724287062E-3</v>
      </c>
      <c r="T325" s="98">
        <v>3.1454461999605096E-2</v>
      </c>
      <c r="U325" s="98">
        <v>1.9524275120605904E-2</v>
      </c>
      <c r="V325" s="98">
        <v>1.3519517434363023E-2</v>
      </c>
      <c r="W325" s="98">
        <v>8.6173665152108857E-3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6.2441900951840705E-2</v>
      </c>
      <c r="D326" s="33">
        <v>0.1193363432067244</v>
      </c>
      <c r="E326" s="33">
        <v>0.17198597023616999</v>
      </c>
      <c r="F326" s="33">
        <v>0.19439131776559085</v>
      </c>
      <c r="G326" s="33">
        <v>0.10669214173351689</v>
      </c>
      <c r="H326" s="33">
        <v>7.4924150226442207E-2</v>
      </c>
      <c r="I326" s="33">
        <v>8.8407329445347835E-2</v>
      </c>
      <c r="J326" s="33">
        <v>7.1284532820796609E-2</v>
      </c>
      <c r="K326" s="33">
        <v>9.6109715619661251E-2</v>
      </c>
      <c r="L326" s="33">
        <v>7.6952104308777566E-2</v>
      </c>
      <c r="M326" s="33">
        <v>5.5203286977825394E-2</v>
      </c>
      <c r="N326" s="33">
        <v>6.3704848986473245E-2</v>
      </c>
      <c r="O326" s="33">
        <v>9.5578357074819223E-2</v>
      </c>
      <c r="P326" s="33">
        <v>8.7144150840859469E-2</v>
      </c>
      <c r="Q326" s="33">
        <v>9.3992092008552505E-2</v>
      </c>
      <c r="R326" s="33">
        <v>8.8752803646506478E-2</v>
      </c>
      <c r="S326" s="33">
        <v>4.7234228245224483E-2</v>
      </c>
      <c r="T326" s="33">
        <v>7.5749250149040631E-2</v>
      </c>
      <c r="U326" s="33">
        <v>4.491128034204659E-2</v>
      </c>
      <c r="V326" s="33">
        <v>2.9575512197573355E-2</v>
      </c>
      <c r="W326" s="33">
        <v>2.6575503142114515E-2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0.76170628552788344</v>
      </c>
      <c r="D328" s="119">
        <f t="shared" si="143"/>
        <v>0.74866132397729424</v>
      </c>
      <c r="E328" s="119">
        <f t="shared" si="143"/>
        <v>0.7691627263511408</v>
      </c>
      <c r="F328" s="119">
        <f t="shared" si="143"/>
        <v>0.74941165596669179</v>
      </c>
      <c r="G328" s="119">
        <f t="shared" si="143"/>
        <v>0.77592946731877011</v>
      </c>
      <c r="H328" s="119">
        <f t="shared" si="143"/>
        <v>0.7847957421203805</v>
      </c>
      <c r="I328" s="119">
        <f t="shared" si="143"/>
        <v>0.79242655171700394</v>
      </c>
      <c r="J328" s="119">
        <f t="shared" si="143"/>
        <v>0.76188795094549022</v>
      </c>
      <c r="K328" s="119">
        <f t="shared" si="143"/>
        <v>0.78255660631971646</v>
      </c>
      <c r="L328" s="119">
        <f t="shared" si="143"/>
        <v>0.80642267543595414</v>
      </c>
      <c r="M328" s="119">
        <f t="shared" si="143"/>
        <v>0.79799553950569524</v>
      </c>
      <c r="N328" s="119">
        <f t="shared" si="143"/>
        <v>0.90989413017741216</v>
      </c>
      <c r="O328" s="119">
        <f t="shared" si="143"/>
        <v>0.80853077169519316</v>
      </c>
      <c r="P328" s="119">
        <f t="shared" si="143"/>
        <v>0.80169011279252433</v>
      </c>
      <c r="Q328" s="119">
        <f t="shared" si="143"/>
        <v>0.83469505082546869</v>
      </c>
      <c r="R328" s="119">
        <f t="shared" ref="R328:V328" si="144">IF(R309=0,"",R309/R290)</f>
        <v>0.88701564507471697</v>
      </c>
      <c r="S328" s="119">
        <f t="shared" si="144"/>
        <v>0.93723545629931337</v>
      </c>
      <c r="T328" s="119">
        <f t="shared" si="144"/>
        <v>0.87723041691124248</v>
      </c>
      <c r="U328" s="119">
        <f t="shared" si="144"/>
        <v>0.89161649984803504</v>
      </c>
      <c r="V328" s="119">
        <f t="shared" si="144"/>
        <v>0.91176601956688907</v>
      </c>
      <c r="W328" s="119">
        <f t="shared" ref="W328" si="145">IF(W309=0,"",W309/W290)</f>
        <v>0.90213784062717628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0.72579386846114435</v>
      </c>
      <c r="D329" s="124">
        <f t="shared" si="146"/>
        <v>0.72706992718303343</v>
      </c>
      <c r="E329" s="124">
        <f t="shared" si="146"/>
        <v>0.72829805828417837</v>
      </c>
      <c r="F329" s="124">
        <f t="shared" si="146"/>
        <v>0.729642891239488</v>
      </c>
      <c r="G329" s="124">
        <f t="shared" si="146"/>
        <v>0.73094754035812637</v>
      </c>
      <c r="H329" s="124">
        <f t="shared" si="146"/>
        <v>0.73226973721945798</v>
      </c>
      <c r="I329" s="124">
        <f t="shared" si="146"/>
        <v>0.73359376471133775</v>
      </c>
      <c r="J329" s="124">
        <f t="shared" si="146"/>
        <v>0.73503728646280475</v>
      </c>
      <c r="K329" s="124">
        <f t="shared" si="146"/>
        <v>0.73660288548476172</v>
      </c>
      <c r="L329" s="124">
        <f t="shared" si="146"/>
        <v>0.73816861069865869</v>
      </c>
      <c r="M329" s="124">
        <f t="shared" si="146"/>
        <v>0.74040214391975567</v>
      </c>
      <c r="N329" s="124">
        <f t="shared" si="146"/>
        <v>0.7433372343939163</v>
      </c>
      <c r="O329" s="124">
        <f t="shared" si="146"/>
        <v>0.74736923602002336</v>
      </c>
      <c r="P329" s="124">
        <f t="shared" si="146"/>
        <v>0.75200936550664266</v>
      </c>
      <c r="Q329" s="124">
        <f t="shared" si="146"/>
        <v>0.75632174858118562</v>
      </c>
      <c r="R329" s="124">
        <f t="shared" ref="R329:V329" si="147">IF(R310=0,"",R310/R291)</f>
        <v>0.75965557446674947</v>
      </c>
      <c r="S329" s="124">
        <f t="shared" si="147"/>
        <v>0.7629004862936557</v>
      </c>
      <c r="T329" s="124">
        <f t="shared" si="147"/>
        <v>0.76603246628763189</v>
      </c>
      <c r="U329" s="124">
        <f t="shared" si="147"/>
        <v>0.76903097526983988</v>
      </c>
      <c r="V329" s="124">
        <f t="shared" si="147"/>
        <v>0.77187441321490236</v>
      </c>
      <c r="W329" s="124">
        <f t="shared" ref="W329" si="148">IF(W310=0,"",W310/W291)</f>
        <v>0.77449445884837298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0.7248712665824032</v>
      </c>
      <c r="D330" s="111">
        <f t="shared" si="149"/>
        <v>0.72612264745539168</v>
      </c>
      <c r="E330" s="111">
        <f t="shared" si="149"/>
        <v>0.7274078123472052</v>
      </c>
      <c r="F330" s="111">
        <f t="shared" si="149"/>
        <v>0.72869758415067665</v>
      </c>
      <c r="G330" s="111">
        <f t="shared" si="149"/>
        <v>0.73001846904834256</v>
      </c>
      <c r="H330" s="111">
        <f t="shared" si="149"/>
        <v>0.73136722302090318</v>
      </c>
      <c r="I330" s="111">
        <f t="shared" si="149"/>
        <v>0.73275037719250979</v>
      </c>
      <c r="J330" s="111">
        <f t="shared" si="149"/>
        <v>0.7341946872735321</v>
      </c>
      <c r="K330" s="111">
        <f t="shared" si="149"/>
        <v>0.73572290265537221</v>
      </c>
      <c r="L330" s="111">
        <f t="shared" si="149"/>
        <v>0.73734110973290823</v>
      </c>
      <c r="M330" s="111">
        <f t="shared" si="149"/>
        <v>0.73958171945032403</v>
      </c>
      <c r="N330" s="111">
        <f t="shared" si="149"/>
        <v>0.74261306679145556</v>
      </c>
      <c r="O330" s="111">
        <f t="shared" si="149"/>
        <v>0.74658271782475183</v>
      </c>
      <c r="P330" s="111">
        <f t="shared" si="149"/>
        <v>0.75120991728586328</v>
      </c>
      <c r="Q330" s="111">
        <f t="shared" si="149"/>
        <v>0.75557557381046692</v>
      </c>
      <c r="R330" s="111">
        <f t="shared" ref="R330:V330" si="150">IF(R311=0,"",R311/R292)</f>
        <v>0.75892083069769722</v>
      </c>
      <c r="S330" s="111">
        <f t="shared" si="150"/>
        <v>0.76217520642804992</v>
      </c>
      <c r="T330" s="111">
        <f t="shared" si="150"/>
        <v>0.76531695665829136</v>
      </c>
      <c r="U330" s="111">
        <f t="shared" si="150"/>
        <v>0.76832433704519831</v>
      </c>
      <c r="V330" s="111">
        <f t="shared" si="150"/>
        <v>0.77117560324554346</v>
      </c>
      <c r="W330" s="111">
        <f t="shared" ref="W330" si="151">IF(W311=0,"",W311/W292)</f>
        <v>0.77380216898382581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2.2074633167834747</v>
      </c>
      <c r="D332" s="124">
        <f t="shared" si="155"/>
        <v>2.2782585571961644</v>
      </c>
      <c r="E332" s="124">
        <f t="shared" si="155"/>
        <v>2.3498012978592508</v>
      </c>
      <c r="F332" s="124">
        <f t="shared" si="155"/>
        <v>2.4214208733708995</v>
      </c>
      <c r="G332" s="124">
        <f t="shared" si="155"/>
        <v>2.4937210120872746</v>
      </c>
      <c r="H332" s="124">
        <f t="shared" si="155"/>
        <v>2.5666239018542689</v>
      </c>
      <c r="I332" s="124">
        <f t="shared" si="155"/>
        <v>2.640274223249274</v>
      </c>
      <c r="J332" s="124">
        <f t="shared" si="155"/>
        <v>2.7152737820292887</v>
      </c>
      <c r="K332" s="124">
        <f t="shared" si="155"/>
        <v>2.7921285893265022</v>
      </c>
      <c r="L332" s="124">
        <f t="shared" si="155"/>
        <v>2.8709637534303347</v>
      </c>
      <c r="M332" s="124">
        <f t="shared" si="155"/>
        <v>2.9651249284082075</v>
      </c>
      <c r="N332" s="124">
        <f t="shared" si="155"/>
        <v>3.0789796135787664</v>
      </c>
      <c r="O332" s="124">
        <f t="shared" si="155"/>
        <v>3.2149423713807894</v>
      </c>
      <c r="P332" s="124">
        <f t="shared" si="155"/>
        <v>3.362391054518592</v>
      </c>
      <c r="Q332" s="124">
        <f t="shared" si="155"/>
        <v>3.4891060326086354</v>
      </c>
      <c r="R332" s="124">
        <f t="shared" ref="R332:V332" si="156">IF(R313=0,"",R313/R294)</f>
        <v>3.568601715264216</v>
      </c>
      <c r="S332" s="124">
        <f t="shared" si="156"/>
        <v>3.6318763754675065</v>
      </c>
      <c r="T332" s="124">
        <f t="shared" si="156"/>
        <v>3.6847447627532834</v>
      </c>
      <c r="U332" s="124">
        <f t="shared" si="156"/>
        <v>3.7328746468222866</v>
      </c>
      <c r="V332" s="124">
        <f t="shared" si="156"/>
        <v>3.781948328681874</v>
      </c>
      <c r="W332" s="124">
        <f t="shared" ref="W332" si="157">IF(W313=0,"",W313/W294)</f>
        <v>3.8299921487112689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2.2074633167834747</v>
      </c>
      <c r="D333" s="111">
        <f t="shared" si="158"/>
        <v>2.2782585571961644</v>
      </c>
      <c r="E333" s="111">
        <f t="shared" si="158"/>
        <v>2.3498012978592508</v>
      </c>
      <c r="F333" s="111">
        <f t="shared" si="158"/>
        <v>2.4214208733708995</v>
      </c>
      <c r="G333" s="111">
        <f t="shared" si="158"/>
        <v>2.4937210120872746</v>
      </c>
      <c r="H333" s="111">
        <f t="shared" si="158"/>
        <v>2.5666239018542689</v>
      </c>
      <c r="I333" s="111">
        <f t="shared" si="158"/>
        <v>2.640274223249274</v>
      </c>
      <c r="J333" s="111">
        <f t="shared" si="158"/>
        <v>2.7152737820292887</v>
      </c>
      <c r="K333" s="111">
        <f t="shared" si="158"/>
        <v>2.7921285893265022</v>
      </c>
      <c r="L333" s="111">
        <f t="shared" si="158"/>
        <v>2.8709637534303347</v>
      </c>
      <c r="M333" s="111">
        <f t="shared" si="158"/>
        <v>2.9651249284082075</v>
      </c>
      <c r="N333" s="111">
        <f t="shared" si="158"/>
        <v>3.0789796135787664</v>
      </c>
      <c r="O333" s="111">
        <f t="shared" si="158"/>
        <v>3.2149423713807894</v>
      </c>
      <c r="P333" s="111">
        <f t="shared" si="158"/>
        <v>3.362391054518592</v>
      </c>
      <c r="Q333" s="111">
        <f t="shared" si="158"/>
        <v>3.4891060326086354</v>
      </c>
      <c r="R333" s="111">
        <f t="shared" ref="R333:V333" si="159">IF(R314=0,"",R314/R295)</f>
        <v>3.568601715264216</v>
      </c>
      <c r="S333" s="111">
        <f t="shared" si="159"/>
        <v>3.6318763754675065</v>
      </c>
      <c r="T333" s="111">
        <f t="shared" si="159"/>
        <v>3.6847447627532834</v>
      </c>
      <c r="U333" s="111">
        <f t="shared" si="159"/>
        <v>3.7328746468222866</v>
      </c>
      <c r="V333" s="111">
        <f t="shared" si="159"/>
        <v>3.781948328681874</v>
      </c>
      <c r="W333" s="111">
        <f t="shared" ref="W333" si="160">IF(W314=0,"",W314/W295)</f>
        <v>3.8299921487112689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0.77327816418175566</v>
      </c>
      <c r="D334" s="124">
        <f t="shared" si="161"/>
        <v>0.74037208019188472</v>
      </c>
      <c r="E334" s="124">
        <f t="shared" si="161"/>
        <v>0.77573091570920294</v>
      </c>
      <c r="F334" s="124">
        <f t="shared" si="161"/>
        <v>0.73639850731805201</v>
      </c>
      <c r="G334" s="124">
        <f t="shared" si="161"/>
        <v>0.75689046669296911</v>
      </c>
      <c r="H334" s="124">
        <f t="shared" si="161"/>
        <v>0.77308239703264714</v>
      </c>
      <c r="I334" s="124">
        <f t="shared" si="161"/>
        <v>0.87281914852347076</v>
      </c>
      <c r="J334" s="124">
        <f t="shared" si="161"/>
        <v>0.84674916661979682</v>
      </c>
      <c r="K334" s="124">
        <f t="shared" si="161"/>
        <v>0.78057243014657895</v>
      </c>
      <c r="L334" s="124">
        <f t="shared" si="161"/>
        <v>0.792962079237435</v>
      </c>
      <c r="M334" s="124">
        <f t="shared" si="161"/>
        <v>0.77827419529446429</v>
      </c>
      <c r="N334" s="124">
        <f t="shared" si="161"/>
        <v>0.79801956747742897</v>
      </c>
      <c r="O334" s="124">
        <f t="shared" si="161"/>
        <v>0.80818489216557599</v>
      </c>
      <c r="P334" s="124">
        <f t="shared" si="161"/>
        <v>0.83336098356051769</v>
      </c>
      <c r="Q334" s="124">
        <f t="shared" si="161"/>
        <v>0.88873546833828765</v>
      </c>
      <c r="R334" s="124">
        <f t="shared" ref="R334:V334" si="162">IF(R315=0,"",R315/R296)</f>
        <v>0.86647768919061607</v>
      </c>
      <c r="S334" s="124">
        <f t="shared" si="162"/>
        <v>0.86072912868562801</v>
      </c>
      <c r="T334" s="124">
        <f t="shared" si="162"/>
        <v>0.88540796955960122</v>
      </c>
      <c r="U334" s="124">
        <f t="shared" si="162"/>
        <v>0.86554066957727227</v>
      </c>
      <c r="V334" s="124">
        <f t="shared" si="162"/>
        <v>0.87124628107425395</v>
      </c>
      <c r="W334" s="124">
        <f t="shared" ref="W334" si="163">IF(W315=0,"",W315/W296)</f>
        <v>0.86192832375282102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0.77533916471525877</v>
      </c>
      <c r="D335" s="111">
        <f t="shared" si="164"/>
        <v>0.7775274725424548</v>
      </c>
      <c r="E335" s="111">
        <f t="shared" si="164"/>
        <v>0.77977485897187715</v>
      </c>
      <c r="F335" s="111">
        <f t="shared" si="164"/>
        <v>0.78203030157433073</v>
      </c>
      <c r="G335" s="111">
        <f t="shared" si="164"/>
        <v>0.78434015209448826</v>
      </c>
      <c r="H335" s="111">
        <f t="shared" si="164"/>
        <v>0.78669873766889276</v>
      </c>
      <c r="I335" s="111">
        <f t="shared" si="164"/>
        <v>0.78911747936878607</v>
      </c>
      <c r="J335" s="111">
        <f t="shared" si="164"/>
        <v>0.79164316529177081</v>
      </c>
      <c r="K335" s="111">
        <f t="shared" si="164"/>
        <v>0.79431557762754201</v>
      </c>
      <c r="L335" s="111">
        <f t="shared" si="164"/>
        <v>0.79714535974283007</v>
      </c>
      <c r="M335" s="111">
        <f t="shared" si="164"/>
        <v>0.80106354635423593</v>
      </c>
      <c r="N335" s="111">
        <f t="shared" si="164"/>
        <v>0.80636450728206821</v>
      </c>
      <c r="O335" s="111">
        <f t="shared" si="164"/>
        <v>0.81330629344398586</v>
      </c>
      <c r="P335" s="111">
        <f t="shared" si="164"/>
        <v>0.821397944049582</v>
      </c>
      <c r="Q335" s="111">
        <f t="shared" si="164"/>
        <v>0.82903223074027232</v>
      </c>
      <c r="R335" s="111">
        <f t="shared" ref="R335:V335" si="165">IF(R316=0,"",R316/R297)</f>
        <v>0.83488212983040788</v>
      </c>
      <c r="S335" s="111">
        <f t="shared" si="165"/>
        <v>0.84057310372739646</v>
      </c>
      <c r="T335" s="111">
        <f t="shared" si="165"/>
        <v>0.84606712778380877</v>
      </c>
      <c r="U335" s="111">
        <f t="shared" si="165"/>
        <v>0.85132617735223348</v>
      </c>
      <c r="V335" s="111">
        <f t="shared" si="165"/>
        <v>0.85631222778525196</v>
      </c>
      <c r="W335" s="111">
        <f t="shared" ref="W335" si="166">IF(W316=0,"",W316/W297)</f>
        <v>0.86090534127115848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0.9467204466136464</v>
      </c>
      <c r="F336" s="111" t="str">
        <f t="shared" si="167"/>
        <v/>
      </c>
      <c r="G336" s="111">
        <f t="shared" si="167"/>
        <v>0.94152433981178141</v>
      </c>
      <c r="H336" s="111">
        <f t="shared" si="167"/>
        <v>0.94675621562082912</v>
      </c>
      <c r="I336" s="111" t="str">
        <f t="shared" si="167"/>
        <v/>
      </c>
      <c r="J336" s="111">
        <f t="shared" si="167"/>
        <v>0.95037028859457573</v>
      </c>
      <c r="K336" s="111">
        <f t="shared" si="167"/>
        <v>0.94909709156941569</v>
      </c>
      <c r="L336" s="111">
        <f t="shared" si="167"/>
        <v>0.94983518228691066</v>
      </c>
      <c r="M336" s="111" t="str">
        <f t="shared" si="167"/>
        <v/>
      </c>
      <c r="N336" s="111">
        <f t="shared" si="167"/>
        <v>0.96312455476138681</v>
      </c>
      <c r="O336" s="111">
        <f t="shared" si="167"/>
        <v>0.95934068251164573</v>
      </c>
      <c r="P336" s="111">
        <f t="shared" si="167"/>
        <v>0.96164152238640688</v>
      </c>
      <c r="Q336" s="111">
        <f t="shared" si="167"/>
        <v>0.96572278893537744</v>
      </c>
      <c r="R336" s="111" t="str">
        <f t="shared" ref="R336:V336" si="168">IF(R317=0,"",R317/R298)</f>
        <v/>
      </c>
      <c r="S336" s="111">
        <f t="shared" si="168"/>
        <v>0.96239471407777599</v>
      </c>
      <c r="T336" s="111">
        <f t="shared" si="168"/>
        <v>0.96468184126686007</v>
      </c>
      <c r="U336" s="111">
        <f t="shared" si="168"/>
        <v>0.96739240549702865</v>
      </c>
      <c r="V336" s="111">
        <f t="shared" si="168"/>
        <v>0.96879854767681273</v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0.77977485897187726</v>
      </c>
      <c r="F337" s="112" t="str">
        <f t="shared" si="170"/>
        <v/>
      </c>
      <c r="G337" s="112">
        <f t="shared" si="170"/>
        <v>0.78434015209448826</v>
      </c>
      <c r="H337" s="112">
        <f t="shared" si="170"/>
        <v>0.78669873766889276</v>
      </c>
      <c r="I337" s="112" t="str">
        <f t="shared" si="170"/>
        <v/>
      </c>
      <c r="J337" s="112">
        <f t="shared" si="170"/>
        <v>0.79164316529177081</v>
      </c>
      <c r="K337" s="112">
        <f t="shared" si="170"/>
        <v>0.79431557762754201</v>
      </c>
      <c r="L337" s="112">
        <f t="shared" si="170"/>
        <v>0.79714535974282996</v>
      </c>
      <c r="M337" s="112" t="str">
        <f t="shared" si="170"/>
        <v/>
      </c>
      <c r="N337" s="112">
        <f t="shared" si="170"/>
        <v>0.80636450728206821</v>
      </c>
      <c r="O337" s="112">
        <f t="shared" si="170"/>
        <v>0.81330629344398586</v>
      </c>
      <c r="P337" s="112">
        <f t="shared" si="170"/>
        <v>0.821397944049582</v>
      </c>
      <c r="Q337" s="112">
        <f t="shared" si="170"/>
        <v>0.82903223074027232</v>
      </c>
      <c r="R337" s="112" t="str">
        <f t="shared" ref="R337:V337" si="171">IF(R318=0,"",R318/R299)</f>
        <v/>
      </c>
      <c r="S337" s="112">
        <f t="shared" si="171"/>
        <v>0.84057310372739658</v>
      </c>
      <c r="T337" s="112">
        <f t="shared" si="171"/>
        <v>0.84606712778380866</v>
      </c>
      <c r="U337" s="112">
        <f t="shared" si="171"/>
        <v>0.85132617735223348</v>
      </c>
      <c r="V337" s="112">
        <f t="shared" si="171"/>
        <v>0.85631222778525196</v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 t="str">
        <f t="shared" si="173"/>
        <v/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0.60436321701650553</v>
      </c>
      <c r="D339" s="112">
        <f t="shared" si="176"/>
        <v>0.60610190070916359</v>
      </c>
      <c r="E339" s="112">
        <f t="shared" si="176"/>
        <v>0.60797431376666522</v>
      </c>
      <c r="F339" s="112">
        <f t="shared" si="176"/>
        <v>0.60986471306188972</v>
      </c>
      <c r="G339" s="112">
        <f t="shared" si="176"/>
        <v>0.61187934117220477</v>
      </c>
      <c r="H339" s="112">
        <f t="shared" si="176"/>
        <v>0.61400628973311688</v>
      </c>
      <c r="I339" s="112">
        <f t="shared" si="176"/>
        <v>0.61627322898168213</v>
      </c>
      <c r="J339" s="112">
        <f t="shared" si="176"/>
        <v>0.61879091846064871</v>
      </c>
      <c r="K339" s="112">
        <f t="shared" si="176"/>
        <v>0.62165751330973129</v>
      </c>
      <c r="L339" s="112">
        <f t="shared" si="176"/>
        <v>0.62490736657654999</v>
      </c>
      <c r="M339" s="112">
        <f t="shared" si="176"/>
        <v>0.63079233992305017</v>
      </c>
      <c r="N339" s="112">
        <f t="shared" si="176"/>
        <v>0.64030186753103879</v>
      </c>
      <c r="O339" s="112">
        <f t="shared" si="176"/>
        <v>0.65470478331219994</v>
      </c>
      <c r="P339" s="112">
        <f t="shared" si="176"/>
        <v>0.67344112783628773</v>
      </c>
      <c r="Q339" s="112">
        <f t="shared" si="176"/>
        <v>0.69182598793737782</v>
      </c>
      <c r="R339" s="112">
        <f t="shared" ref="R339:V339" si="177">IF(R320=0,"",R320/R301)</f>
        <v>0.70500527926086587</v>
      </c>
      <c r="S339" s="112">
        <f t="shared" si="177"/>
        <v>0.71805464278636877</v>
      </c>
      <c r="T339" s="112">
        <f t="shared" si="177"/>
        <v>0.7307004576008822</v>
      </c>
      <c r="U339" s="112">
        <f t="shared" si="177"/>
        <v>0.74257957801151775</v>
      </c>
      <c r="V339" s="112">
        <f t="shared" si="177"/>
        <v>0.75313486581620426</v>
      </c>
      <c r="W339" s="112">
        <f t="shared" ref="W339" si="178">IF(W320=0,"",W320/W301)</f>
        <v>0.76144391790230026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0.88632756425708847</v>
      </c>
      <c r="D340" s="113">
        <f t="shared" si="179"/>
        <v>0.88450781694406455</v>
      </c>
      <c r="E340" s="113">
        <f t="shared" si="179"/>
        <v>0.88864470047485056</v>
      </c>
      <c r="F340" s="113">
        <f t="shared" si="179"/>
        <v>0.88723741738564443</v>
      </c>
      <c r="G340" s="113">
        <f t="shared" si="179"/>
        <v>0.87492424947713709</v>
      </c>
      <c r="H340" s="113">
        <f t="shared" si="179"/>
        <v>0.88682407785039286</v>
      </c>
      <c r="I340" s="113">
        <f t="shared" si="179"/>
        <v>0.88650626696467583</v>
      </c>
      <c r="J340" s="113">
        <f t="shared" si="179"/>
        <v>0.88933813945064188</v>
      </c>
      <c r="K340" s="113">
        <f t="shared" si="179"/>
        <v>0.88966255391572491</v>
      </c>
      <c r="L340" s="113">
        <f t="shared" si="179"/>
        <v>0.89029816140908236</v>
      </c>
      <c r="M340" s="113">
        <f t="shared" si="179"/>
        <v>0.89483345001039383</v>
      </c>
      <c r="N340" s="113">
        <f t="shared" si="179"/>
        <v>0.91408368151982122</v>
      </c>
      <c r="O340" s="113">
        <f t="shared" si="179"/>
        <v>0.91214320440427421</v>
      </c>
      <c r="P340" s="113">
        <f t="shared" si="179"/>
        <v>0.92004787973699365</v>
      </c>
      <c r="Q340" s="113">
        <f t="shared" si="179"/>
        <v>0.92911495025053392</v>
      </c>
      <c r="R340" s="113">
        <f t="shared" ref="R340:V340" si="180">IF(R321=0,"",R321/R302)</f>
        <v>0.92262382270097865</v>
      </c>
      <c r="S340" s="113">
        <f t="shared" si="180"/>
        <v>0.9249995272840944</v>
      </c>
      <c r="T340" s="113">
        <f t="shared" si="180"/>
        <v>0.93100643694547602</v>
      </c>
      <c r="U340" s="113">
        <f t="shared" si="180"/>
        <v>0.93699537548442657</v>
      </c>
      <c r="V340" s="113">
        <f t="shared" si="180"/>
        <v>0.94103995771403504</v>
      </c>
      <c r="W340" s="113">
        <f t="shared" ref="W340" si="181">IF(W321=0,"",W321/W302)</f>
        <v>0.9419512571925307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0.60436321701650553</v>
      </c>
      <c r="D341" s="111">
        <f t="shared" si="182"/>
        <v>0.60610190070916359</v>
      </c>
      <c r="E341" s="111">
        <f t="shared" si="182"/>
        <v>0.60797431376666522</v>
      </c>
      <c r="F341" s="111">
        <f t="shared" si="182"/>
        <v>0.60986471306188972</v>
      </c>
      <c r="G341" s="111">
        <f t="shared" si="182"/>
        <v>0.61187934117220477</v>
      </c>
      <c r="H341" s="111">
        <f t="shared" si="182"/>
        <v>0.61400628973311688</v>
      </c>
      <c r="I341" s="111">
        <f t="shared" si="182"/>
        <v>0.61627322898168213</v>
      </c>
      <c r="J341" s="111">
        <f t="shared" si="182"/>
        <v>0.61879091846064871</v>
      </c>
      <c r="K341" s="111">
        <f t="shared" si="182"/>
        <v>0.62165751330973118</v>
      </c>
      <c r="L341" s="111">
        <f t="shared" si="182"/>
        <v>0.62490736657654999</v>
      </c>
      <c r="M341" s="111">
        <f t="shared" si="182"/>
        <v>0.63079233992305017</v>
      </c>
      <c r="N341" s="111">
        <f t="shared" si="182"/>
        <v>0.64030186753103879</v>
      </c>
      <c r="O341" s="111">
        <f t="shared" si="182"/>
        <v>0.65470478331219994</v>
      </c>
      <c r="P341" s="111">
        <f t="shared" si="182"/>
        <v>0.67344112783628762</v>
      </c>
      <c r="Q341" s="111">
        <f t="shared" si="182"/>
        <v>0.69182598793737782</v>
      </c>
      <c r="R341" s="111">
        <f t="shared" ref="R341:V341" si="183">IF(R322=0,"",R322/R303)</f>
        <v>0.70500527926086576</v>
      </c>
      <c r="S341" s="111">
        <f t="shared" si="183"/>
        <v>0.71805464278636877</v>
      </c>
      <c r="T341" s="111">
        <f t="shared" si="183"/>
        <v>0.7307004576008822</v>
      </c>
      <c r="U341" s="111">
        <f t="shared" si="183"/>
        <v>0.74257957801151775</v>
      </c>
      <c r="V341" s="111">
        <f t="shared" si="183"/>
        <v>0.75313486581620426</v>
      </c>
      <c r="W341" s="111">
        <f t="shared" ref="W341" si="184">IF(W322=0,"",W322/W303)</f>
        <v>0.76144391790230026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0.7452129209013314</v>
      </c>
      <c r="D343" s="124">
        <f t="shared" si="188"/>
        <v>0.74883239375990041</v>
      </c>
      <c r="E343" s="124">
        <f t="shared" si="188"/>
        <v>0.7490071309203572</v>
      </c>
      <c r="F343" s="124">
        <f t="shared" si="188"/>
        <v>0.74966593636442336</v>
      </c>
      <c r="G343" s="124">
        <f t="shared" si="188"/>
        <v>0.75008232864150293</v>
      </c>
      <c r="H343" s="124">
        <f t="shared" si="188"/>
        <v>0.75068991341389657</v>
      </c>
      <c r="I343" s="124">
        <f t="shared" si="188"/>
        <v>0.75087631226085938</v>
      </c>
      <c r="J343" s="124">
        <f t="shared" si="188"/>
        <v>0.75334810804060637</v>
      </c>
      <c r="K343" s="124">
        <f t="shared" si="188"/>
        <v>0.7581225868507091</v>
      </c>
      <c r="L343" s="124">
        <f t="shared" si="188"/>
        <v>0.75803766506223269</v>
      </c>
      <c r="M343" s="124">
        <f t="shared" si="188"/>
        <v>0.75833801550533408</v>
      </c>
      <c r="N343" s="124">
        <f t="shared" si="188"/>
        <v>0.76886707561158951</v>
      </c>
      <c r="O343" s="124">
        <f t="shared" si="188"/>
        <v>0.74191790617909337</v>
      </c>
      <c r="P343" s="124">
        <f t="shared" si="188"/>
        <v>0.74694532999658803</v>
      </c>
      <c r="Q343" s="124">
        <f t="shared" si="188"/>
        <v>0.76010767248040811</v>
      </c>
      <c r="R343" s="124">
        <f t="shared" ref="R343:V343" si="189">IF(R324=0,"",R324/R305)</f>
        <v>0.77972037206111766</v>
      </c>
      <c r="S343" s="124">
        <f t="shared" si="189"/>
        <v>0.77720140743650612</v>
      </c>
      <c r="T343" s="124">
        <f t="shared" si="189"/>
        <v>0.7542135623376589</v>
      </c>
      <c r="U343" s="124">
        <f t="shared" si="189"/>
        <v>0.76235552858782485</v>
      </c>
      <c r="V343" s="124">
        <f t="shared" si="189"/>
        <v>0.7683798566181701</v>
      </c>
      <c r="W343" s="124">
        <f t="shared" ref="W343" si="190">IF(W324=0,"",W324/W305)</f>
        <v>0.79541214409827732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0.59056774132265766</v>
      </c>
      <c r="D344" s="111">
        <f t="shared" si="191"/>
        <v>0.59133699040847432</v>
      </c>
      <c r="E344" s="111">
        <f t="shared" si="191"/>
        <v>0.59209539073785777</v>
      </c>
      <c r="F344" s="111">
        <f t="shared" si="191"/>
        <v>0.59285231169136399</v>
      </c>
      <c r="G344" s="111">
        <f t="shared" si="191"/>
        <v>0.59359924157830879</v>
      </c>
      <c r="H344" s="111">
        <f t="shared" si="191"/>
        <v>0.5943372221212726</v>
      </c>
      <c r="I344" s="111">
        <f t="shared" si="191"/>
        <v>0.59506415603942164</v>
      </c>
      <c r="J344" s="111">
        <f t="shared" si="191"/>
        <v>0.5957714515134559</v>
      </c>
      <c r="K344" s="111">
        <f t="shared" si="191"/>
        <v>0.59645180323705271</v>
      </c>
      <c r="L344" s="111">
        <f t="shared" si="191"/>
        <v>0.59710325674126785</v>
      </c>
      <c r="M344" s="111">
        <f t="shared" si="191"/>
        <v>0.59745382497725064</v>
      </c>
      <c r="N344" s="111">
        <f t="shared" si="191"/>
        <v>0.59745382497725064</v>
      </c>
      <c r="O344" s="111">
        <f t="shared" si="191"/>
        <v>0.59745382497725064</v>
      </c>
      <c r="P344" s="111">
        <f t="shared" si="191"/>
        <v>0.59745382497725075</v>
      </c>
      <c r="Q344" s="111">
        <f t="shared" si="191"/>
        <v>0.59745382497725064</v>
      </c>
      <c r="R344" s="111">
        <f t="shared" ref="R344:V344" si="192">IF(R325=0,"",R325/R306)</f>
        <v>0.59966860938813971</v>
      </c>
      <c r="S344" s="111">
        <f t="shared" si="192"/>
        <v>0.60329028371313898</v>
      </c>
      <c r="T344" s="111">
        <f t="shared" si="192"/>
        <v>0.60751557042563487</v>
      </c>
      <c r="U344" s="111">
        <f t="shared" si="192"/>
        <v>0.61189176023500647</v>
      </c>
      <c r="V344" s="111">
        <f t="shared" si="192"/>
        <v>0.61596614385062831</v>
      </c>
      <c r="W344" s="111">
        <f t="shared" ref="W344" si="193">IF(W325=0,"",W325/W306)</f>
        <v>0.61973872127249852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0.75193406834569665</v>
      </c>
      <c r="D345" s="45">
        <f t="shared" si="194"/>
        <v>0.75345908982579368</v>
      </c>
      <c r="E345" s="45">
        <f t="shared" si="194"/>
        <v>0.75504050290385205</v>
      </c>
      <c r="F345" s="45">
        <f t="shared" si="194"/>
        <v>0.75662960574526872</v>
      </c>
      <c r="G345" s="45">
        <f t="shared" si="194"/>
        <v>0.75827064193150773</v>
      </c>
      <c r="H345" s="45">
        <f t="shared" si="194"/>
        <v>0.75995819661145048</v>
      </c>
      <c r="I345" s="45">
        <f t="shared" si="194"/>
        <v>0.76170317140486232</v>
      </c>
      <c r="J345" s="45">
        <f t="shared" si="194"/>
        <v>0.76355022639999759</v>
      </c>
      <c r="K345" s="45">
        <f t="shared" si="194"/>
        <v>0.76553733441887184</v>
      </c>
      <c r="L345" s="45">
        <f t="shared" si="194"/>
        <v>0.7676746547481812</v>
      </c>
      <c r="M345" s="45">
        <f t="shared" si="194"/>
        <v>0.7705825480275369</v>
      </c>
      <c r="N345" s="45">
        <f t="shared" si="194"/>
        <v>0.77443691980870333</v>
      </c>
      <c r="O345" s="45">
        <f t="shared" si="194"/>
        <v>0.77966548077739128</v>
      </c>
      <c r="P345" s="45">
        <f t="shared" si="194"/>
        <v>0.78649286844606414</v>
      </c>
      <c r="Q345" s="45">
        <f t="shared" si="194"/>
        <v>0.79529246151824418</v>
      </c>
      <c r="R345" s="45">
        <f t="shared" ref="R345:V345" si="195">IF(R326=0,"",R326/R307)</f>
        <v>0.80726295104137746</v>
      </c>
      <c r="S345" s="45">
        <f t="shared" si="195"/>
        <v>0.82220324158620872</v>
      </c>
      <c r="T345" s="45">
        <f t="shared" si="195"/>
        <v>0.83826647698076862</v>
      </c>
      <c r="U345" s="45">
        <f t="shared" si="195"/>
        <v>0.85360580105313288</v>
      </c>
      <c r="V345" s="45">
        <f t="shared" si="195"/>
        <v>0.86637435763135706</v>
      </c>
      <c r="W345" s="45">
        <f t="shared" ref="W345" si="196">IF(W326=0,"",W326/W307)</f>
        <v>0.87592340570652427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9.5348741286526931E-3</v>
      </c>
      <c r="D347" s="117">
        <f t="shared" si="197"/>
        <v>1.2292146053746809E-2</v>
      </c>
      <c r="E347" s="117">
        <f t="shared" si="197"/>
        <v>2.3138702893144097E-2</v>
      </c>
      <c r="F347" s="117">
        <f t="shared" si="197"/>
        <v>3.0141125007853951E-2</v>
      </c>
      <c r="G347" s="117">
        <f t="shared" si="197"/>
        <v>1.9451218472144701E-2</v>
      </c>
      <c r="H347" s="117">
        <f t="shared" si="197"/>
        <v>1.5439656412849896E-2</v>
      </c>
      <c r="I347" s="117">
        <f t="shared" si="197"/>
        <v>2.1306652943087923E-2</v>
      </c>
      <c r="J347" s="117">
        <f t="shared" si="197"/>
        <v>1.5968633319637056E-2</v>
      </c>
      <c r="K347" s="117">
        <f t="shared" si="197"/>
        <v>1.5211684813916208E-2</v>
      </c>
      <c r="L347" s="117">
        <f t="shared" si="197"/>
        <v>1.5857961507182942E-2</v>
      </c>
      <c r="M347" s="117">
        <f t="shared" si="197"/>
        <v>1.4404101825915467E-2</v>
      </c>
      <c r="N347" s="117">
        <f t="shared" si="197"/>
        <v>7.0614952692173924E-3</v>
      </c>
      <c r="O347" s="117">
        <f t="shared" si="197"/>
        <v>8.4623698336486183E-2</v>
      </c>
      <c r="P347" s="117">
        <f t="shared" si="197"/>
        <v>7.7438685235531768E-2</v>
      </c>
      <c r="Q347" s="117">
        <f t="shared" si="197"/>
        <v>6.7540867656319434E-2</v>
      </c>
      <c r="R347" s="117">
        <f t="shared" ref="R347:V347" si="198">R348+R351+R353+R362</f>
        <v>4.4430976749379798E-2</v>
      </c>
      <c r="S347" s="117">
        <f t="shared" si="198"/>
        <v>3.9272818221745942E-2</v>
      </c>
      <c r="T347" s="117">
        <f t="shared" si="198"/>
        <v>0.13678435373803857</v>
      </c>
      <c r="U347" s="117">
        <f t="shared" si="198"/>
        <v>8.4296955253139697E-2</v>
      </c>
      <c r="V347" s="117">
        <f t="shared" si="198"/>
        <v>5.7985034886261409E-2</v>
      </c>
      <c r="W347" s="117">
        <f t="shared" ref="W347" si="199">W348+W351+W353+W362</f>
        <v>3.6734785463603821E-2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9.5348741286526931E-3</v>
      </c>
      <c r="D362" s="122">
        <v>1.2292146053746809E-2</v>
      </c>
      <c r="E362" s="122">
        <v>2.3138702893144097E-2</v>
      </c>
      <c r="F362" s="122">
        <v>3.0141125007853951E-2</v>
      </c>
      <c r="G362" s="122">
        <v>1.9451218472144701E-2</v>
      </c>
      <c r="H362" s="122">
        <v>1.5439656412849896E-2</v>
      </c>
      <c r="I362" s="122">
        <v>2.1306652943087923E-2</v>
      </c>
      <c r="J362" s="122">
        <v>1.5968633319637056E-2</v>
      </c>
      <c r="K362" s="122">
        <v>1.5211684813916208E-2</v>
      </c>
      <c r="L362" s="122">
        <v>1.5857961507182942E-2</v>
      </c>
      <c r="M362" s="122">
        <v>1.4404101825915467E-2</v>
      </c>
      <c r="N362" s="122">
        <v>7.0614952692173924E-3</v>
      </c>
      <c r="O362" s="122">
        <v>8.4623698336486183E-2</v>
      </c>
      <c r="P362" s="122">
        <v>7.7438685235531768E-2</v>
      </c>
      <c r="Q362" s="122">
        <v>6.7540867656319434E-2</v>
      </c>
      <c r="R362" s="122">
        <v>4.4430976749379798E-2</v>
      </c>
      <c r="S362" s="122">
        <v>3.9272818221745942E-2</v>
      </c>
      <c r="T362" s="122">
        <v>0.13678435373803857</v>
      </c>
      <c r="U362" s="122">
        <v>8.4296955253139697E-2</v>
      </c>
      <c r="V362" s="122">
        <v>5.7985034886261409E-2</v>
      </c>
      <c r="W362" s="122">
        <v>3.6734785463603821E-2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9.5348741286526931E-3</v>
      </c>
      <c r="D363" s="98">
        <v>1.2292146053746809E-2</v>
      </c>
      <c r="E363" s="98">
        <v>2.3138702893144097E-2</v>
      </c>
      <c r="F363" s="98">
        <v>3.0141125007853951E-2</v>
      </c>
      <c r="G363" s="98">
        <v>1.9451218472144701E-2</v>
      </c>
      <c r="H363" s="98">
        <v>1.5439656412849896E-2</v>
      </c>
      <c r="I363" s="98">
        <v>2.1306652943087923E-2</v>
      </c>
      <c r="J363" s="98">
        <v>1.5968633319637056E-2</v>
      </c>
      <c r="K363" s="98">
        <v>1.5211684813916208E-2</v>
      </c>
      <c r="L363" s="98">
        <v>1.5857961507182942E-2</v>
      </c>
      <c r="M363" s="98">
        <v>1.4404101825915467E-2</v>
      </c>
      <c r="N363" s="98">
        <v>7.0614952692173924E-3</v>
      </c>
      <c r="O363" s="98">
        <v>8.4623698336486183E-2</v>
      </c>
      <c r="P363" s="98">
        <v>7.7438685235531768E-2</v>
      </c>
      <c r="Q363" s="98">
        <v>6.7540867656319434E-2</v>
      </c>
      <c r="R363" s="98">
        <v>4.4430976749379798E-2</v>
      </c>
      <c r="S363" s="98">
        <v>3.9272818221745942E-2</v>
      </c>
      <c r="T363" s="98">
        <v>0.13678435373803857</v>
      </c>
      <c r="U363" s="98">
        <v>8.4296955253139697E-2</v>
      </c>
      <c r="V363" s="98">
        <v>5.7985034886261409E-2</v>
      </c>
      <c r="W363" s="98">
        <v>3.6734785463603821E-2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8373.0553765976838</v>
      </c>
      <c r="D366" s="117">
        <f t="shared" si="204"/>
        <v>7982.4410050562692</v>
      </c>
      <c r="E366" s="117">
        <f t="shared" si="204"/>
        <v>10727.475349593058</v>
      </c>
      <c r="F366" s="117">
        <f t="shared" si="204"/>
        <v>9625.4298410981828</v>
      </c>
      <c r="G366" s="117">
        <f t="shared" si="204"/>
        <v>10144.051741785001</v>
      </c>
      <c r="H366" s="117">
        <f t="shared" si="204"/>
        <v>11317.768216319266</v>
      </c>
      <c r="I366" s="117">
        <f t="shared" si="204"/>
        <v>8444.0351988314596</v>
      </c>
      <c r="J366" s="117">
        <f t="shared" si="204"/>
        <v>8717.4078091877436</v>
      </c>
      <c r="K366" s="117">
        <f t="shared" si="204"/>
        <v>9614.2372060332655</v>
      </c>
      <c r="L366" s="117">
        <f t="shared" si="204"/>
        <v>9044.9551114621136</v>
      </c>
      <c r="M366" s="117">
        <f t="shared" si="204"/>
        <v>10146.411475424777</v>
      </c>
      <c r="N366" s="117">
        <f t="shared" si="204"/>
        <v>8932.4091612982302</v>
      </c>
      <c r="O366" s="117">
        <f t="shared" si="204"/>
        <v>7852.6639132358914</v>
      </c>
      <c r="P366" s="117">
        <f t="shared" si="204"/>
        <v>8739.2025505262081</v>
      </c>
      <c r="Q366" s="117">
        <f t="shared" si="204"/>
        <v>8597.0727010500359</v>
      </c>
      <c r="R366" s="117">
        <f t="shared" ref="R366:V366" si="205">R367+R370+R372+R381</f>
        <v>7334.7552657535798</v>
      </c>
      <c r="S366" s="117">
        <f t="shared" si="205"/>
        <v>7374.5768900091743</v>
      </c>
      <c r="T366" s="117">
        <f t="shared" si="205"/>
        <v>7388.8471852952825</v>
      </c>
      <c r="U366" s="117">
        <f t="shared" si="205"/>
        <v>7212.6542952773607</v>
      </c>
      <c r="V366" s="117">
        <f t="shared" si="205"/>
        <v>7711.1813610188456</v>
      </c>
      <c r="W366" s="117">
        <f t="shared" ref="W366" si="206">W367+W370+W372+W381</f>
        <v>7244.2268869012296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6261.7453767036341</v>
      </c>
      <c r="D367" s="122">
        <f t="shared" si="207"/>
        <v>5770.1346606584029</v>
      </c>
      <c r="E367" s="122">
        <f t="shared" si="207"/>
        <v>8450.6844968726182</v>
      </c>
      <c r="F367" s="122">
        <f t="shared" si="207"/>
        <v>7317.3214588879837</v>
      </c>
      <c r="G367" s="122">
        <f t="shared" si="207"/>
        <v>7807.8921609622912</v>
      </c>
      <c r="H367" s="122">
        <f t="shared" si="207"/>
        <v>8882.0730257659798</v>
      </c>
      <c r="I367" s="122">
        <f t="shared" si="207"/>
        <v>6331.1973349325654</v>
      </c>
      <c r="J367" s="122">
        <f t="shared" si="207"/>
        <v>6623.9195985190327</v>
      </c>
      <c r="K367" s="122">
        <f t="shared" si="207"/>
        <v>7099.8947980444254</v>
      </c>
      <c r="L367" s="122">
        <f t="shared" si="207"/>
        <v>6562.0178236354704</v>
      </c>
      <c r="M367" s="122">
        <f t="shared" si="207"/>
        <v>7718.6683316898143</v>
      </c>
      <c r="N367" s="122">
        <f t="shared" si="207"/>
        <v>6294.5651303388149</v>
      </c>
      <c r="O367" s="122">
        <f t="shared" si="207"/>
        <v>5445.6043785883558</v>
      </c>
      <c r="P367" s="122">
        <f t="shared" si="207"/>
        <v>6369.9754144569015</v>
      </c>
      <c r="Q367" s="122">
        <f t="shared" si="207"/>
        <v>6312.5750233931749</v>
      </c>
      <c r="R367" s="122">
        <f t="shared" ref="R367:V367" si="208">SUM(R368:R369)</f>
        <v>4849.2001895017938</v>
      </c>
      <c r="S367" s="122">
        <f t="shared" si="208"/>
        <v>4735.9660856295732</v>
      </c>
      <c r="T367" s="122">
        <f t="shared" si="208"/>
        <v>4920.5175479483778</v>
      </c>
      <c r="U367" s="122">
        <f t="shared" si="208"/>
        <v>4649.214279503326</v>
      </c>
      <c r="V367" s="122">
        <f t="shared" si="208"/>
        <v>4937.2981032612342</v>
      </c>
      <c r="W367" s="122">
        <f t="shared" ref="W367" si="209">SUM(W368:W369)</f>
        <v>4480.6361254028234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6240.7475769573739</v>
      </c>
      <c r="D368" s="98">
        <v>5750.1770718361795</v>
      </c>
      <c r="E368" s="98">
        <v>8423.0858059388756</v>
      </c>
      <c r="F368" s="98">
        <v>7291.8254977681981</v>
      </c>
      <c r="G368" s="98">
        <v>7781.0233282274539</v>
      </c>
      <c r="H368" s="98">
        <v>8852.2323000418146</v>
      </c>
      <c r="I368" s="98">
        <v>6311.2173149219634</v>
      </c>
      <c r="J368" s="98">
        <v>6602.921864402022</v>
      </c>
      <c r="K368" s="98">
        <v>7076.2537577290659</v>
      </c>
      <c r="L368" s="98">
        <v>6541.3443330834925</v>
      </c>
      <c r="M368" s="98">
        <v>7694.351358405991</v>
      </c>
      <c r="N368" s="98">
        <v>6276.8551398503805</v>
      </c>
      <c r="O368" s="98">
        <v>5428.7031361346217</v>
      </c>
      <c r="P368" s="98">
        <v>6349.5064895868236</v>
      </c>
      <c r="Q368" s="98">
        <v>6293.3041007028505</v>
      </c>
      <c r="R368" s="98">
        <v>4834.4211456116282</v>
      </c>
      <c r="S368" s="98">
        <v>4721.5230967615516</v>
      </c>
      <c r="T368" s="98">
        <v>4905.5157070110681</v>
      </c>
      <c r="U368" s="98">
        <v>4635.033625037745</v>
      </c>
      <c r="V368" s="98">
        <v>4922.2200207438436</v>
      </c>
      <c r="W368" s="98">
        <v>4466.9229126703876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20.997799746260306</v>
      </c>
      <c r="D369" s="98">
        <v>19.95758882222383</v>
      </c>
      <c r="E369" s="98">
        <v>27.598690933742262</v>
      </c>
      <c r="F369" s="98">
        <v>25.495961119785225</v>
      </c>
      <c r="G369" s="98">
        <v>26.868832734837124</v>
      </c>
      <c r="H369" s="98">
        <v>29.840725724164827</v>
      </c>
      <c r="I369" s="98">
        <v>19.980020010601557</v>
      </c>
      <c r="J369" s="98">
        <v>20.997734117011042</v>
      </c>
      <c r="K369" s="98">
        <v>23.641040315359099</v>
      </c>
      <c r="L369" s="98">
        <v>20.67349055197764</v>
      </c>
      <c r="M369" s="98">
        <v>24.3169732838237</v>
      </c>
      <c r="N369" s="98">
        <v>17.709990488433998</v>
      </c>
      <c r="O369" s="98">
        <v>16.901242453734383</v>
      </c>
      <c r="P369" s="98">
        <v>20.468924870077661</v>
      </c>
      <c r="Q369" s="98">
        <v>19.270922690324305</v>
      </c>
      <c r="R369" s="98">
        <v>14.779043890165612</v>
      </c>
      <c r="S369" s="98">
        <v>14.442988868021754</v>
      </c>
      <c r="T369" s="98">
        <v>15.001840937309646</v>
      </c>
      <c r="U369" s="98">
        <v>14.180654465581021</v>
      </c>
      <c r="V369" s="98">
        <v>15.078082517390932</v>
      </c>
      <c r="W369" s="98">
        <v>13.713212732435766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152.11676122119627</v>
      </c>
      <c r="D370" s="122">
        <f t="shared" si="210"/>
        <v>89.020985700202729</v>
      </c>
      <c r="E370" s="122">
        <f t="shared" si="210"/>
        <v>221.58859546973017</v>
      </c>
      <c r="F370" s="122">
        <f t="shared" si="210"/>
        <v>97.841490500426232</v>
      </c>
      <c r="G370" s="122">
        <f t="shared" si="210"/>
        <v>230.66284358824424</v>
      </c>
      <c r="H370" s="122">
        <f t="shared" si="210"/>
        <v>285.3551974787938</v>
      </c>
      <c r="I370" s="122">
        <f t="shared" si="210"/>
        <v>163.9257270760049</v>
      </c>
      <c r="J370" s="122">
        <f t="shared" si="210"/>
        <v>35.734849309505378</v>
      </c>
      <c r="K370" s="122">
        <f t="shared" si="210"/>
        <v>172.9978265826781</v>
      </c>
      <c r="L370" s="122">
        <f t="shared" si="210"/>
        <v>243.60272331047423</v>
      </c>
      <c r="M370" s="122">
        <f t="shared" si="210"/>
        <v>231.34762402006271</v>
      </c>
      <c r="N370" s="122">
        <f t="shared" si="210"/>
        <v>597.30576727425932</v>
      </c>
      <c r="O370" s="122">
        <f t="shared" si="210"/>
        <v>159.61432516936873</v>
      </c>
      <c r="P370" s="122">
        <f t="shared" si="210"/>
        <v>121.54280494457176</v>
      </c>
      <c r="Q370" s="122">
        <f t="shared" si="210"/>
        <v>179.29135523788108</v>
      </c>
      <c r="R370" s="122">
        <f t="shared" si="210"/>
        <v>271.84933021884348</v>
      </c>
      <c r="S370" s="122">
        <f t="shared" si="210"/>
        <v>393.68988814150003</v>
      </c>
      <c r="T370" s="122">
        <f t="shared" si="210"/>
        <v>226.75284537001716</v>
      </c>
      <c r="U370" s="122">
        <f t="shared" si="210"/>
        <v>252.57244245285867</v>
      </c>
      <c r="V370" s="122">
        <f t="shared" si="210"/>
        <v>310.15963671429864</v>
      </c>
      <c r="W370" s="122">
        <f t="shared" si="210"/>
        <v>250.76120714927106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152.11676122119627</v>
      </c>
      <c r="D371" s="98">
        <f>RES_hhdet_in_fech!D129</f>
        <v>89.020985700202729</v>
      </c>
      <c r="E371" s="98">
        <f>RES_hhdet_in_fech!E129</f>
        <v>221.58859546973017</v>
      </c>
      <c r="F371" s="98">
        <f>RES_hhdet_in_fech!F129</f>
        <v>97.841490500426232</v>
      </c>
      <c r="G371" s="98">
        <f>RES_hhdet_in_fech!G129</f>
        <v>230.66284358824424</v>
      </c>
      <c r="H371" s="98">
        <f>RES_hhdet_in_fech!H129</f>
        <v>285.3551974787938</v>
      </c>
      <c r="I371" s="98">
        <f>RES_hhdet_in_fech!I129</f>
        <v>163.9257270760049</v>
      </c>
      <c r="J371" s="98">
        <f>RES_hhdet_in_fech!J129</f>
        <v>35.734849309505378</v>
      </c>
      <c r="K371" s="98">
        <f>RES_hhdet_in_fech!K129</f>
        <v>172.9978265826781</v>
      </c>
      <c r="L371" s="98">
        <f>RES_hhdet_in_fech!L129</f>
        <v>243.60272331047423</v>
      </c>
      <c r="M371" s="98">
        <f>RES_hhdet_in_fech!M129</f>
        <v>231.34762402006271</v>
      </c>
      <c r="N371" s="98">
        <f>RES_hhdet_in_fech!N129</f>
        <v>597.30576727425932</v>
      </c>
      <c r="O371" s="98">
        <f>RES_hhdet_in_fech!O129</f>
        <v>159.61432516936873</v>
      </c>
      <c r="P371" s="98">
        <f>RES_hhdet_in_fech!P129</f>
        <v>121.54280494457176</v>
      </c>
      <c r="Q371" s="98">
        <f>RES_hhdet_in_fech!Q129</f>
        <v>179.29135523788108</v>
      </c>
      <c r="R371" s="98">
        <f>RES_hhdet_in_fech!R129</f>
        <v>271.84933021884348</v>
      </c>
      <c r="S371" s="98">
        <f>RES_hhdet_in_fech!S129</f>
        <v>393.68988814150003</v>
      </c>
      <c r="T371" s="98">
        <f>RES_hhdet_in_fech!T129</f>
        <v>226.75284537001716</v>
      </c>
      <c r="U371" s="98">
        <f>RES_hhdet_in_fech!U129</f>
        <v>252.57244245285867</v>
      </c>
      <c r="V371" s="98">
        <f>RES_hhdet_in_fech!V129</f>
        <v>310.15963671429864</v>
      </c>
      <c r="W371" s="98">
        <f>RES_hhdet_in_fech!W129</f>
        <v>250.76120714927106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1327.7712405163131</v>
      </c>
      <c r="D372" s="122">
        <v>1411.793579463983</v>
      </c>
      <c r="E372" s="122">
        <v>1366.0775003089766</v>
      </c>
      <c r="F372" s="122">
        <v>1469.7267332929462</v>
      </c>
      <c r="G372" s="122">
        <v>1381.3495809842063</v>
      </c>
      <c r="H372" s="122">
        <v>1403.3732428760861</v>
      </c>
      <c r="I372" s="122">
        <v>1234.5946821759769</v>
      </c>
      <c r="J372" s="122">
        <v>1345.0124306622283</v>
      </c>
      <c r="K372" s="122">
        <v>1595.7107895532417</v>
      </c>
      <c r="L372" s="122">
        <v>1526.3473346426649</v>
      </c>
      <c r="M372" s="122">
        <v>1519.2324665391395</v>
      </c>
      <c r="N372" s="122">
        <v>1391.5469289153705</v>
      </c>
      <c r="O372" s="122">
        <v>1489.0148832819302</v>
      </c>
      <c r="P372" s="122">
        <v>1484.4458024919361</v>
      </c>
      <c r="Q372" s="122">
        <v>1367.0935372697936</v>
      </c>
      <c r="R372" s="122">
        <v>1453.7939621396567</v>
      </c>
      <c r="S372" s="122">
        <v>1485.2004242950645</v>
      </c>
      <c r="T372" s="122">
        <v>1419.9639388707956</v>
      </c>
      <c r="U372" s="122">
        <v>1463.4650594279369</v>
      </c>
      <c r="V372" s="122">
        <v>1494.5181365575636</v>
      </c>
      <c r="W372" s="122">
        <v>1592.3156126933054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1340.5049754515778</v>
      </c>
      <c r="D373" s="98">
        <v>1156.2140984147866</v>
      </c>
      <c r="E373" s="98">
        <v>1499.0429560122227</v>
      </c>
      <c r="F373" s="98">
        <v>1353.3914502002604</v>
      </c>
      <c r="G373" s="98">
        <v>1338.2407679228554</v>
      </c>
      <c r="H373" s="98">
        <v>1529.8199362254711</v>
      </c>
      <c r="I373" s="98">
        <v>1212.4129010288004</v>
      </c>
      <c r="J373" s="98">
        <v>1366.4893257198141</v>
      </c>
      <c r="K373" s="98">
        <v>1659.2949884102416</v>
      </c>
      <c r="L373" s="98">
        <v>1579.408078898088</v>
      </c>
      <c r="M373" s="98">
        <v>1381.8193998984475</v>
      </c>
      <c r="N373" s="98">
        <v>1233.5636559011502</v>
      </c>
      <c r="O373" s="98">
        <v>1514.6918245408804</v>
      </c>
      <c r="P373" s="98">
        <v>1592.7926998503951</v>
      </c>
      <c r="Q373" s="98">
        <v>1480.6872225325142</v>
      </c>
      <c r="R373" s="98">
        <v>1423.7233751558961</v>
      </c>
      <c r="S373" s="98">
        <v>1519.7995238218175</v>
      </c>
      <c r="T373" s="98">
        <v>1508.0242666464171</v>
      </c>
      <c r="U373" s="98">
        <v>1482.7297489223856</v>
      </c>
      <c r="V373" s="98">
        <v>1533.1922456112791</v>
      </c>
      <c r="W373" s="98">
        <v>1582.213603392612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1234.8236009788443</v>
      </c>
      <c r="F374" s="98">
        <v>0</v>
      </c>
      <c r="G374" s="98">
        <v>1114.6862213512672</v>
      </c>
      <c r="H374" s="98">
        <v>1271.2461268357229</v>
      </c>
      <c r="I374" s="98">
        <v>0</v>
      </c>
      <c r="J374" s="98">
        <v>1138.5180280228769</v>
      </c>
      <c r="K374" s="98">
        <v>1389.2621580840382</v>
      </c>
      <c r="L374" s="98">
        <v>1325.914766869955</v>
      </c>
      <c r="M374" s="98">
        <v>0</v>
      </c>
      <c r="N374" s="98">
        <v>1032.4965575615197</v>
      </c>
      <c r="O374" s="98">
        <v>1284.0189476211308</v>
      </c>
      <c r="P374" s="98">
        <v>1360.4309311534646</v>
      </c>
      <c r="Q374" s="98">
        <v>1270.6700352576718</v>
      </c>
      <c r="R374" s="98">
        <v>0</v>
      </c>
      <c r="S374" s="98">
        <v>1327.3290563120324</v>
      </c>
      <c r="T374" s="98">
        <v>1323.6206608652537</v>
      </c>
      <c r="U374" s="98">
        <v>1305.8138373187321</v>
      </c>
      <c r="V374" s="98">
        <v>1356.0598715651633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298.74359332425394</v>
      </c>
      <c r="F375" s="101">
        <v>0</v>
      </c>
      <c r="G375" s="101">
        <v>302.24454542314589</v>
      </c>
      <c r="H375" s="101">
        <v>317.32561697187009</v>
      </c>
      <c r="I375" s="101">
        <v>0</v>
      </c>
      <c r="J375" s="101">
        <v>271.19014953252429</v>
      </c>
      <c r="K375" s="101">
        <v>343.81546061359427</v>
      </c>
      <c r="L375" s="101">
        <v>327.89130432905387</v>
      </c>
      <c r="M375" s="101">
        <v>0</v>
      </c>
      <c r="N375" s="101">
        <v>196.6259890322813</v>
      </c>
      <c r="O375" s="101">
        <v>279.64163878618029</v>
      </c>
      <c r="P375" s="101">
        <v>292.18061986910573</v>
      </c>
      <c r="Q375" s="101">
        <v>254.75576584175658</v>
      </c>
      <c r="R375" s="101">
        <v>0</v>
      </c>
      <c r="S375" s="101">
        <v>313.08762726046461</v>
      </c>
      <c r="T375" s="101">
        <v>303.68980926469902</v>
      </c>
      <c r="U375" s="101">
        <v>286.39505829170878</v>
      </c>
      <c r="V375" s="101">
        <v>294.46512238210539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936.08000765459053</v>
      </c>
      <c r="F376" s="104">
        <v>0</v>
      </c>
      <c r="G376" s="104">
        <v>812.44167592812107</v>
      </c>
      <c r="H376" s="104">
        <v>953.92050986385277</v>
      </c>
      <c r="I376" s="104">
        <v>0</v>
      </c>
      <c r="J376" s="104">
        <v>867.32787849035253</v>
      </c>
      <c r="K376" s="104">
        <v>1045.446697470444</v>
      </c>
      <c r="L376" s="104">
        <v>998.02346254090116</v>
      </c>
      <c r="M376" s="104">
        <v>0</v>
      </c>
      <c r="N376" s="104">
        <v>835.87056852923831</v>
      </c>
      <c r="O376" s="104">
        <v>1004.3773088349504</v>
      </c>
      <c r="P376" s="104">
        <v>1068.2503112843588</v>
      </c>
      <c r="Q376" s="104">
        <v>1015.9142694159153</v>
      </c>
      <c r="R376" s="104">
        <v>0</v>
      </c>
      <c r="S376" s="104">
        <v>1014.2414290515676</v>
      </c>
      <c r="T376" s="104">
        <v>1019.9308516005545</v>
      </c>
      <c r="U376" s="104">
        <v>1019.418779027023</v>
      </c>
      <c r="V376" s="104">
        <v>1061.594749183058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1698.3041468107308</v>
      </c>
      <c r="D377" s="101">
        <v>1739.074538790956</v>
      </c>
      <c r="E377" s="101">
        <v>1725.5207135547862</v>
      </c>
      <c r="F377" s="101">
        <v>1778.6874805504324</v>
      </c>
      <c r="G377" s="101">
        <v>1708.5915389431714</v>
      </c>
      <c r="H377" s="101">
        <v>1757.8527992266625</v>
      </c>
      <c r="I377" s="101">
        <v>1749.2565081664711</v>
      </c>
      <c r="J377" s="101">
        <v>1857.5506498648026</v>
      </c>
      <c r="K377" s="101">
        <v>1984.843809950472</v>
      </c>
      <c r="L377" s="101">
        <v>1926.2711599062936</v>
      </c>
      <c r="M377" s="101">
        <v>1893.6624084146536</v>
      </c>
      <c r="N377" s="101">
        <v>1795.9648105097251</v>
      </c>
      <c r="O377" s="101">
        <v>1809.1612578864051</v>
      </c>
      <c r="P377" s="101">
        <v>1783.5733925768652</v>
      </c>
      <c r="Q377" s="101">
        <v>1747.162933301373</v>
      </c>
      <c r="R377" s="101">
        <v>1795.2086762096324</v>
      </c>
      <c r="S377" s="101">
        <v>1773.3658448437288</v>
      </c>
      <c r="T377" s="101">
        <v>1698.9016882489411</v>
      </c>
      <c r="U377" s="101">
        <v>1705.832957838838</v>
      </c>
      <c r="V377" s="101">
        <v>1708.517238163121</v>
      </c>
      <c r="W377" s="101">
        <v>1821.9433201326597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1158.3706297140661</v>
      </c>
      <c r="D378" s="104">
        <v>1191.4053958409318</v>
      </c>
      <c r="E378" s="104">
        <v>1180.5461115568532</v>
      </c>
      <c r="F378" s="104">
        <v>1221.9484644192326</v>
      </c>
      <c r="G378" s="104">
        <v>1194.4707910040543</v>
      </c>
      <c r="H378" s="104">
        <v>1216.9683797341361</v>
      </c>
      <c r="I378" s="104">
        <v>1216.9968937966325</v>
      </c>
      <c r="J378" s="104">
        <v>1294.457821226945</v>
      </c>
      <c r="K378" s="104">
        <v>1388.4517851838416</v>
      </c>
      <c r="L378" s="104">
        <v>1352.9591994912598</v>
      </c>
      <c r="M378" s="104">
        <v>1334.5755034191648</v>
      </c>
      <c r="N378" s="104">
        <v>1256.2205769121454</v>
      </c>
      <c r="O378" s="104">
        <v>1295.790504798036</v>
      </c>
      <c r="P378" s="104">
        <v>1304.0514456474259</v>
      </c>
      <c r="Q378" s="104">
        <v>1305.4990775794304</v>
      </c>
      <c r="R378" s="104">
        <v>1379.1883105462391</v>
      </c>
      <c r="S378" s="104">
        <v>1384.1391471785851</v>
      </c>
      <c r="T378" s="104">
        <v>1342.6684187754327</v>
      </c>
      <c r="U378" s="104">
        <v>1356.5450359315282</v>
      </c>
      <c r="V378" s="104">
        <v>1368.095500083092</v>
      </c>
      <c r="W378" s="104">
        <v>1467.6764254243801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332.81741394136623</v>
      </c>
      <c r="D379" s="98">
        <v>349.32387416445511</v>
      </c>
      <c r="E379" s="98">
        <v>335.33533763759192</v>
      </c>
      <c r="F379" s="98">
        <v>353.18534181046073</v>
      </c>
      <c r="G379" s="98">
        <v>384.93011712823233</v>
      </c>
      <c r="H379" s="98">
        <v>356.82322001592723</v>
      </c>
      <c r="I379" s="98">
        <v>359.94757468401997</v>
      </c>
      <c r="J379" s="98">
        <v>375.77045730704884</v>
      </c>
      <c r="K379" s="98">
        <v>404.91942982273031</v>
      </c>
      <c r="L379" s="98">
        <v>395.69455248440067</v>
      </c>
      <c r="M379" s="98">
        <v>380.14569190136314</v>
      </c>
      <c r="N379" s="98">
        <v>300.05673486962326</v>
      </c>
      <c r="O379" s="98">
        <v>329.70048819950995</v>
      </c>
      <c r="P379" s="98">
        <v>319.27375704335884</v>
      </c>
      <c r="Q379" s="98">
        <v>300.28608331612207</v>
      </c>
      <c r="R379" s="98">
        <v>361.75670865626608</v>
      </c>
      <c r="S379" s="98">
        <v>368.19577867468206</v>
      </c>
      <c r="T379" s="98">
        <v>343.98676428053261</v>
      </c>
      <c r="U379" s="98">
        <v>332.01954206708263</v>
      </c>
      <c r="V379" s="98">
        <v>326.74913289327634</v>
      </c>
      <c r="W379" s="98">
        <v>357.1351884843325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825.55321577269979</v>
      </c>
      <c r="D380" s="98">
        <v>842.08152167647688</v>
      </c>
      <c r="E380" s="98">
        <v>845.21077391926133</v>
      </c>
      <c r="F380" s="98">
        <v>868.76312260877171</v>
      </c>
      <c r="G380" s="98">
        <v>809.54067387582211</v>
      </c>
      <c r="H380" s="98">
        <v>860.14515971820879</v>
      </c>
      <c r="I380" s="98">
        <v>857.04931911261269</v>
      </c>
      <c r="J380" s="98">
        <v>918.68736391989626</v>
      </c>
      <c r="K380" s="98">
        <v>983.53235536111106</v>
      </c>
      <c r="L380" s="98">
        <v>957.26464700685892</v>
      </c>
      <c r="M380" s="98">
        <v>954.42981151780134</v>
      </c>
      <c r="N380" s="98">
        <v>956.16384204252211</v>
      </c>
      <c r="O380" s="98">
        <v>966.09001659852584</v>
      </c>
      <c r="P380" s="98">
        <v>984.77768860406684</v>
      </c>
      <c r="Q380" s="98">
        <v>1005.2129942633086</v>
      </c>
      <c r="R380" s="98">
        <v>1017.431601889973</v>
      </c>
      <c r="S380" s="98">
        <v>1015.9433685039028</v>
      </c>
      <c r="T380" s="98">
        <v>998.68165449489993</v>
      </c>
      <c r="U380" s="98">
        <v>1024.5254938644457</v>
      </c>
      <c r="V380" s="98">
        <v>1041.3463671898155</v>
      </c>
      <c r="W380" s="98">
        <v>1110.5412369400476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631.42199815653964</v>
      </c>
      <c r="D381" s="122">
        <v>711.49177923368018</v>
      </c>
      <c r="E381" s="122">
        <v>689.12475694173361</v>
      </c>
      <c r="F381" s="122">
        <v>740.54015841682667</v>
      </c>
      <c r="G381" s="122">
        <v>724.14715625025985</v>
      </c>
      <c r="H381" s="122">
        <v>746.96675019840518</v>
      </c>
      <c r="I381" s="122">
        <v>714.31745464691232</v>
      </c>
      <c r="J381" s="122">
        <v>712.74093069697813</v>
      </c>
      <c r="K381" s="122">
        <v>745.63379185291853</v>
      </c>
      <c r="L381" s="122">
        <v>712.98722987350527</v>
      </c>
      <c r="M381" s="122">
        <v>677.16305317575961</v>
      </c>
      <c r="N381" s="122">
        <v>648.99133476978591</v>
      </c>
      <c r="O381" s="122">
        <v>758.43032619623716</v>
      </c>
      <c r="P381" s="122">
        <v>763.23852863279865</v>
      </c>
      <c r="Q381" s="122">
        <v>738.11278514918627</v>
      </c>
      <c r="R381" s="122">
        <v>759.91178389328479</v>
      </c>
      <c r="S381" s="122">
        <v>759.72049194303679</v>
      </c>
      <c r="T381" s="122">
        <v>821.6128531060923</v>
      </c>
      <c r="U381" s="122">
        <v>847.40251389323851</v>
      </c>
      <c r="V381" s="122">
        <v>969.20548448574982</v>
      </c>
      <c r="W381" s="122">
        <v>920.51394165582985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823.02481179825668</v>
      </c>
      <c r="D382" s="98">
        <v>872.77874723420814</v>
      </c>
      <c r="E382" s="98">
        <v>841.82492309436736</v>
      </c>
      <c r="F382" s="98">
        <v>961.49828020899361</v>
      </c>
      <c r="G382" s="98">
        <v>891.9565904421579</v>
      </c>
      <c r="H382" s="98">
        <v>894.31842689420728</v>
      </c>
      <c r="I382" s="98">
        <v>928.67124420035952</v>
      </c>
      <c r="J382" s="98">
        <v>937.29138461214143</v>
      </c>
      <c r="K382" s="98">
        <v>826.72379798196346</v>
      </c>
      <c r="L382" s="98">
        <v>1026.6125914866263</v>
      </c>
      <c r="M382" s="98">
        <v>960.74998705461007</v>
      </c>
      <c r="N382" s="98">
        <v>301.80580426684372</v>
      </c>
      <c r="O382" s="98">
        <v>1095.6736679055728</v>
      </c>
      <c r="P382" s="98">
        <v>1065.3103159052505</v>
      </c>
      <c r="Q382" s="98">
        <v>934.99148435424422</v>
      </c>
      <c r="R382" s="98">
        <v>881.05095486492428</v>
      </c>
      <c r="S382" s="98">
        <v>877.59467871537447</v>
      </c>
      <c r="T382" s="98">
        <v>1058.2597939533539</v>
      </c>
      <c r="U382" s="98">
        <v>1094.6627259091442</v>
      </c>
      <c r="V382" s="98">
        <v>1227.2152059515277</v>
      </c>
      <c r="W382" s="98">
        <v>1189.0681310272305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625.09724508487125</v>
      </c>
      <c r="D383" s="33">
        <v>707.65013804427065</v>
      </c>
      <c r="E383" s="33">
        <v>684.35164402402029</v>
      </c>
      <c r="F383" s="33">
        <v>733.05924065251895</v>
      </c>
      <c r="G383" s="33">
        <v>717.08768837890932</v>
      </c>
      <c r="H383" s="33">
        <v>739.74176476041737</v>
      </c>
      <c r="I383" s="33">
        <v>703.04155217561117</v>
      </c>
      <c r="J383" s="33">
        <v>701.85451567200244</v>
      </c>
      <c r="K383" s="33">
        <v>742.29454909925664</v>
      </c>
      <c r="L383" s="33">
        <v>700.17850639621247</v>
      </c>
      <c r="M383" s="33">
        <v>662.28488335381667</v>
      </c>
      <c r="N383" s="33">
        <v>674.19225770269861</v>
      </c>
      <c r="O383" s="33">
        <v>701.97403068605774</v>
      </c>
      <c r="P383" s="33">
        <v>709.98069286024531</v>
      </c>
      <c r="Q383" s="33">
        <v>705.9569421357254</v>
      </c>
      <c r="R383" s="33">
        <v>744.25817739985985</v>
      </c>
      <c r="S383" s="33">
        <v>734.20267348792618</v>
      </c>
      <c r="T383" s="33">
        <v>728.29884801801757</v>
      </c>
      <c r="U383" s="33">
        <v>745.3060317088391</v>
      </c>
      <c r="V383" s="33">
        <v>853.79468434621901</v>
      </c>
      <c r="W383" s="33">
        <v>834.17027793358284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6377.8089094274947</v>
      </c>
      <c r="D385" s="117">
        <f t="shared" si="211"/>
        <v>5976.1448514160693</v>
      </c>
      <c r="E385" s="117">
        <f t="shared" si="211"/>
        <v>8251.1741867576548</v>
      </c>
      <c r="F385" s="117">
        <f t="shared" si="211"/>
        <v>7213.4093166086004</v>
      </c>
      <c r="G385" s="117">
        <f t="shared" si="211"/>
        <v>7871.0686644572788</v>
      </c>
      <c r="H385" s="117">
        <f t="shared" si="211"/>
        <v>8882.1363064727302</v>
      </c>
      <c r="I385" s="117">
        <f t="shared" si="211"/>
        <v>6691.2776951870201</v>
      </c>
      <c r="J385" s="117">
        <f t="shared" si="211"/>
        <v>6641.687973298267</v>
      </c>
      <c r="K385" s="117">
        <f t="shared" si="211"/>
        <v>7523.6848403061449</v>
      </c>
      <c r="L385" s="117">
        <f t="shared" si="211"/>
        <v>7294.0569001833874</v>
      </c>
      <c r="M385" s="117">
        <f t="shared" si="211"/>
        <v>8096.7910993783707</v>
      </c>
      <c r="N385" s="117">
        <f t="shared" si="211"/>
        <v>8127.5466642081992</v>
      </c>
      <c r="O385" s="117">
        <f t="shared" si="211"/>
        <v>6349.1204136316128</v>
      </c>
      <c r="P385" s="117">
        <f t="shared" si="211"/>
        <v>7006.1322784480726</v>
      </c>
      <c r="Q385" s="117">
        <f t="shared" si="211"/>
        <v>7175.9340351532092</v>
      </c>
      <c r="R385" s="117">
        <f t="shared" ref="R385:V385" si="212">R386+R389+R391+R400</f>
        <v>6506.0426735175879</v>
      </c>
      <c r="S385" s="117">
        <f t="shared" si="212"/>
        <v>6911.7149365221212</v>
      </c>
      <c r="T385" s="117">
        <f t="shared" si="212"/>
        <v>6481.7214968500402</v>
      </c>
      <c r="U385" s="117">
        <f t="shared" si="212"/>
        <v>6430.9215773690967</v>
      </c>
      <c r="V385" s="117">
        <f t="shared" si="212"/>
        <v>7030.793135694541</v>
      </c>
      <c r="W385" s="117">
        <f t="shared" ref="W385" si="213">W386+W389+W391+W400</f>
        <v>6535.2912007624054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4544.7364002764161</v>
      </c>
      <c r="D386" s="122">
        <f t="shared" si="214"/>
        <v>4195.2913875612021</v>
      </c>
      <c r="E386" s="122">
        <f t="shared" si="214"/>
        <v>6154.6171102445369</v>
      </c>
      <c r="F386" s="122">
        <f t="shared" si="214"/>
        <v>5339.0315853917764</v>
      </c>
      <c r="G386" s="122">
        <f t="shared" si="214"/>
        <v>5707.1595704368829</v>
      </c>
      <c r="H386" s="122">
        <f t="shared" si="214"/>
        <v>6504.0732805416892</v>
      </c>
      <c r="I386" s="122">
        <f t="shared" si="214"/>
        <v>4644.5268880635695</v>
      </c>
      <c r="J386" s="122">
        <f t="shared" si="214"/>
        <v>4868.8278874432208</v>
      </c>
      <c r="K386" s="122">
        <f t="shared" si="214"/>
        <v>5229.802994877773</v>
      </c>
      <c r="L386" s="122">
        <f t="shared" si="214"/>
        <v>4843.8755802528312</v>
      </c>
      <c r="M386" s="122">
        <f t="shared" si="214"/>
        <v>5714.9185809886621</v>
      </c>
      <c r="N386" s="122">
        <f t="shared" si="214"/>
        <v>4678.9846356984363</v>
      </c>
      <c r="O386" s="122">
        <f t="shared" si="214"/>
        <v>4069.8771840928744</v>
      </c>
      <c r="P386" s="122">
        <f t="shared" si="214"/>
        <v>4790.281169718648</v>
      </c>
      <c r="Q386" s="122">
        <f t="shared" si="214"/>
        <v>4774.3377797426447</v>
      </c>
      <c r="R386" s="122">
        <f t="shared" ref="R386:V386" si="215">SUM(R387:R388)</f>
        <v>3683.7219556602554</v>
      </c>
      <c r="S386" s="122">
        <f t="shared" si="215"/>
        <v>3613.0708297970627</v>
      </c>
      <c r="T386" s="122">
        <f t="shared" si="215"/>
        <v>3769.2761926664662</v>
      </c>
      <c r="U386" s="122">
        <f t="shared" si="215"/>
        <v>3575.3897916049086</v>
      </c>
      <c r="V386" s="122">
        <f t="shared" si="215"/>
        <v>3810.974076321816</v>
      </c>
      <c r="W386" s="122">
        <f t="shared" ref="W386" si="216">SUM(W387:W388)</f>
        <v>3470.2278512403304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4523.738600530156</v>
      </c>
      <c r="D387" s="98">
        <v>4175.3337987389787</v>
      </c>
      <c r="E387" s="98">
        <v>6127.0184193107943</v>
      </c>
      <c r="F387" s="98">
        <v>5313.5356242719909</v>
      </c>
      <c r="G387" s="98">
        <v>5680.2907377020456</v>
      </c>
      <c r="H387" s="98">
        <v>6474.232554817524</v>
      </c>
      <c r="I387" s="98">
        <v>4624.5468680529675</v>
      </c>
      <c r="J387" s="98">
        <v>4847.8301533262102</v>
      </c>
      <c r="K387" s="98">
        <v>5206.1619545624135</v>
      </c>
      <c r="L387" s="98">
        <v>4823.2020897008533</v>
      </c>
      <c r="M387" s="98">
        <v>5690.6016077048389</v>
      </c>
      <c r="N387" s="98">
        <v>4661.2746452100018</v>
      </c>
      <c r="O387" s="98">
        <v>4052.9759416391398</v>
      </c>
      <c r="P387" s="98">
        <v>4769.8122448485701</v>
      </c>
      <c r="Q387" s="98">
        <v>4755.0668570523203</v>
      </c>
      <c r="R387" s="98">
        <v>3668.9429117700897</v>
      </c>
      <c r="S387" s="98">
        <v>3598.6278409290412</v>
      </c>
      <c r="T387" s="98">
        <v>3754.2743517291565</v>
      </c>
      <c r="U387" s="98">
        <v>3561.2091371393276</v>
      </c>
      <c r="V387" s="98">
        <v>3795.895993804425</v>
      </c>
      <c r="W387" s="98">
        <v>3456.5146385078947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20.997799746260306</v>
      </c>
      <c r="D388" s="98">
        <v>19.95758882222383</v>
      </c>
      <c r="E388" s="98">
        <v>27.598690933742262</v>
      </c>
      <c r="F388" s="98">
        <v>25.495961119785225</v>
      </c>
      <c r="G388" s="98">
        <v>26.868832734837124</v>
      </c>
      <c r="H388" s="98">
        <v>29.840725724164827</v>
      </c>
      <c r="I388" s="98">
        <v>19.980020010601557</v>
      </c>
      <c r="J388" s="98">
        <v>20.997734117011042</v>
      </c>
      <c r="K388" s="98">
        <v>23.641040315359099</v>
      </c>
      <c r="L388" s="98">
        <v>20.67349055197764</v>
      </c>
      <c r="M388" s="98">
        <v>24.3169732838237</v>
      </c>
      <c r="N388" s="98">
        <v>17.709990488433998</v>
      </c>
      <c r="O388" s="98">
        <v>16.901242453734383</v>
      </c>
      <c r="P388" s="98">
        <v>20.468924870077661</v>
      </c>
      <c r="Q388" s="98">
        <v>19.270922690324305</v>
      </c>
      <c r="R388" s="98">
        <v>14.779043890165612</v>
      </c>
      <c r="S388" s="98">
        <v>14.442988868021754</v>
      </c>
      <c r="T388" s="98">
        <v>15.001840937309646</v>
      </c>
      <c r="U388" s="98">
        <v>14.180654465581021</v>
      </c>
      <c r="V388" s="98">
        <v>15.078082517390932</v>
      </c>
      <c r="W388" s="98">
        <v>13.713212732435766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335.79217026370173</v>
      </c>
      <c r="D389" s="122">
        <f t="shared" si="217"/>
        <v>202.81282244152428</v>
      </c>
      <c r="E389" s="122">
        <f t="shared" si="217"/>
        <v>520.68916922558049</v>
      </c>
      <c r="F389" s="122">
        <f t="shared" si="217"/>
        <v>236.91542737945261</v>
      </c>
      <c r="G389" s="122">
        <f t="shared" si="217"/>
        <v>575.2087797638053</v>
      </c>
      <c r="H389" s="122">
        <f t="shared" si="217"/>
        <v>732.39947036741717</v>
      </c>
      <c r="I389" s="122">
        <f t="shared" si="217"/>
        <v>432.80887172617122</v>
      </c>
      <c r="J389" s="122">
        <f t="shared" si="217"/>
        <v>97.029899434867389</v>
      </c>
      <c r="K389" s="122">
        <f t="shared" si="217"/>
        <v>483.03217749284386</v>
      </c>
      <c r="L389" s="122">
        <f t="shared" si="217"/>
        <v>699.37458886129036</v>
      </c>
      <c r="M389" s="122">
        <f t="shared" si="217"/>
        <v>685.97460710989731</v>
      </c>
      <c r="N389" s="122">
        <f t="shared" si="217"/>
        <v>1839.0922805104676</v>
      </c>
      <c r="O389" s="122">
        <f t="shared" si="217"/>
        <v>513.15085706635466</v>
      </c>
      <c r="P389" s="122">
        <f t="shared" si="217"/>
        <v>408.67444008672624</v>
      </c>
      <c r="Q389" s="122">
        <f t="shared" si="217"/>
        <v>625.56654915506874</v>
      </c>
      <c r="R389" s="122">
        <f t="shared" si="217"/>
        <v>970.12198611239319</v>
      </c>
      <c r="S389" s="122">
        <f t="shared" si="217"/>
        <v>1429.8330040015589</v>
      </c>
      <c r="T389" s="122">
        <f t="shared" si="217"/>
        <v>835.52635941657581</v>
      </c>
      <c r="U389" s="122">
        <f t="shared" si="217"/>
        <v>942.82126691825727</v>
      </c>
      <c r="V389" s="122">
        <f t="shared" si="217"/>
        <v>1173.0077196962193</v>
      </c>
      <c r="W389" s="122">
        <f t="shared" si="217"/>
        <v>960.41345458306841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335.79217026370173</v>
      </c>
      <c r="D390" s="98">
        <f>RES_hhdet_in_tesh!D129</f>
        <v>202.81282244152428</v>
      </c>
      <c r="E390" s="98">
        <f>RES_hhdet_in_tesh!E129</f>
        <v>520.68916922558049</v>
      </c>
      <c r="F390" s="98">
        <f>RES_hhdet_in_tesh!F129</f>
        <v>236.91542737945261</v>
      </c>
      <c r="G390" s="98">
        <f>RES_hhdet_in_tesh!G129</f>
        <v>575.2087797638053</v>
      </c>
      <c r="H390" s="98">
        <f>RES_hhdet_in_tesh!H129</f>
        <v>732.39947036741717</v>
      </c>
      <c r="I390" s="98">
        <f>RES_hhdet_in_tesh!I129</f>
        <v>432.80887172617122</v>
      </c>
      <c r="J390" s="98">
        <f>RES_hhdet_in_tesh!J129</f>
        <v>97.029899434867389</v>
      </c>
      <c r="K390" s="98">
        <f>RES_hhdet_in_tesh!K129</f>
        <v>483.03217749284386</v>
      </c>
      <c r="L390" s="98">
        <f>RES_hhdet_in_tesh!L129</f>
        <v>699.37458886129036</v>
      </c>
      <c r="M390" s="98">
        <f>RES_hhdet_in_tesh!M129</f>
        <v>685.97460710989731</v>
      </c>
      <c r="N390" s="98">
        <f>RES_hhdet_in_tesh!N129</f>
        <v>1839.0922805104676</v>
      </c>
      <c r="O390" s="98">
        <f>RES_hhdet_in_tesh!O129</f>
        <v>513.15085706635466</v>
      </c>
      <c r="P390" s="98">
        <f>RES_hhdet_in_tesh!P129</f>
        <v>408.67444008672624</v>
      </c>
      <c r="Q390" s="98">
        <f>RES_hhdet_in_tesh!Q129</f>
        <v>625.56654915506874</v>
      </c>
      <c r="R390" s="98">
        <f>RES_hhdet_in_tesh!R129</f>
        <v>970.12198611239319</v>
      </c>
      <c r="S390" s="98">
        <f>RES_hhdet_in_tesh!S129</f>
        <v>1429.8330040015589</v>
      </c>
      <c r="T390" s="98">
        <f>RES_hhdet_in_tesh!T129</f>
        <v>835.52635941657581</v>
      </c>
      <c r="U390" s="98">
        <f>RES_hhdet_in_tesh!U129</f>
        <v>942.82126691825727</v>
      </c>
      <c r="V390" s="98">
        <f>RES_hhdet_in_tesh!V129</f>
        <v>1173.0077196962193</v>
      </c>
      <c r="W390" s="98">
        <f>RES_hhdet_in_tesh!W129</f>
        <v>960.41345458306841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1026.7365073197871</v>
      </c>
      <c r="D391" s="122">
        <v>1045.2525492292959</v>
      </c>
      <c r="E391" s="122">
        <v>1059.7085502444213</v>
      </c>
      <c r="F391" s="122">
        <v>1082.304572562362</v>
      </c>
      <c r="G391" s="122">
        <v>1045.5303290172735</v>
      </c>
      <c r="H391" s="122">
        <v>1084.923150534124</v>
      </c>
      <c r="I391" s="122">
        <v>1077.5778792684412</v>
      </c>
      <c r="J391" s="122">
        <v>1138.888154756509</v>
      </c>
      <c r="K391" s="122">
        <v>1245.5678488126903</v>
      </c>
      <c r="L391" s="122">
        <v>1210.3355561167643</v>
      </c>
      <c r="M391" s="122">
        <v>1182.3794253609728</v>
      </c>
      <c r="N391" s="122">
        <v>1110.4816783375886</v>
      </c>
      <c r="O391" s="122">
        <v>1203.3993328781446</v>
      </c>
      <c r="P391" s="122">
        <v>1237.0792140069618</v>
      </c>
      <c r="Q391" s="122">
        <v>1214.9845151077163</v>
      </c>
      <c r="R391" s="122">
        <v>1259.6800328740394</v>
      </c>
      <c r="S391" s="122">
        <v>1278.3552671270161</v>
      </c>
      <c r="T391" s="122">
        <v>1257.2473879634451</v>
      </c>
      <c r="U391" s="122">
        <v>1266.6885274401991</v>
      </c>
      <c r="V391" s="122">
        <v>1302.0933684738013</v>
      </c>
      <c r="W391" s="122">
        <v>1372.4619269341867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1039.3460079632748</v>
      </c>
      <c r="D392" s="98">
        <v>898.98822565840192</v>
      </c>
      <c r="E392" s="98">
        <v>1168.916009617217</v>
      </c>
      <c r="F392" s="98">
        <v>1058.3931239482306</v>
      </c>
      <c r="G392" s="98">
        <v>1049.6359674516573</v>
      </c>
      <c r="H392" s="98">
        <v>1203.5074126892841</v>
      </c>
      <c r="I392" s="98">
        <v>956.73621241404453</v>
      </c>
      <c r="J392" s="98">
        <v>1081.7719351502512</v>
      </c>
      <c r="K392" s="98">
        <v>1318.0038571735668</v>
      </c>
      <c r="L392" s="98">
        <v>1259.0178212339486</v>
      </c>
      <c r="M392" s="98">
        <v>1106.9251489037324</v>
      </c>
      <c r="N392" s="98">
        <v>994.70194959179776</v>
      </c>
      <c r="O392" s="98">
        <v>1231.9083935272515</v>
      </c>
      <c r="P392" s="98">
        <v>1308.3166489542975</v>
      </c>
      <c r="Q392" s="98">
        <v>1227.5374311247483</v>
      </c>
      <c r="R392" s="98">
        <v>1188.6412037394912</v>
      </c>
      <c r="S392" s="98">
        <v>1277.5026027823244</v>
      </c>
      <c r="T392" s="98">
        <v>1275.8897599098186</v>
      </c>
      <c r="U392" s="98">
        <v>1262.2866491965317</v>
      </c>
      <c r="V392" s="98">
        <v>1312.8912674624678</v>
      </c>
      <c r="W392" s="98">
        <v>1362.1361421925858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1169.0327510077627</v>
      </c>
      <c r="F393" s="98">
        <v>0</v>
      </c>
      <c r="G393" s="98">
        <v>1049.5042086550409</v>
      </c>
      <c r="H393" s="98">
        <v>1203.5601721656255</v>
      </c>
      <c r="I393" s="98">
        <v>0</v>
      </c>
      <c r="J393" s="98">
        <v>1082.0137068622287</v>
      </c>
      <c r="K393" s="98">
        <v>1318.5446736650106</v>
      </c>
      <c r="L393" s="98">
        <v>1259.4004942868303</v>
      </c>
      <c r="M393" s="98">
        <v>0</v>
      </c>
      <c r="N393" s="98">
        <v>994.42278729410327</v>
      </c>
      <c r="O393" s="98">
        <v>1231.8116135687405</v>
      </c>
      <c r="P393" s="98">
        <v>1308.2468717359745</v>
      </c>
      <c r="Q393" s="98">
        <v>1227.1150102656534</v>
      </c>
      <c r="R393" s="98">
        <v>0</v>
      </c>
      <c r="S393" s="98">
        <v>1277.4144676365427</v>
      </c>
      <c r="T393" s="98">
        <v>1276.8728162623511</v>
      </c>
      <c r="U393" s="98">
        <v>1263.2343892150739</v>
      </c>
      <c r="V393" s="98">
        <v>1313.7488341351357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232.95274335317194</v>
      </c>
      <c r="F394" s="101">
        <v>0</v>
      </c>
      <c r="G394" s="101">
        <v>237.06253272691973</v>
      </c>
      <c r="H394" s="101">
        <v>249.63966230177277</v>
      </c>
      <c r="I394" s="101">
        <v>0</v>
      </c>
      <c r="J394" s="101">
        <v>214.68582837187614</v>
      </c>
      <c r="K394" s="101">
        <v>273.09797619456657</v>
      </c>
      <c r="L394" s="101">
        <v>261.3770317459294</v>
      </c>
      <c r="M394" s="101">
        <v>0</v>
      </c>
      <c r="N394" s="101">
        <v>158.55221876486485</v>
      </c>
      <c r="O394" s="101">
        <v>227.43430473379027</v>
      </c>
      <c r="P394" s="101">
        <v>239.99656045161586</v>
      </c>
      <c r="Q394" s="101">
        <v>211.20074084973794</v>
      </c>
      <c r="R394" s="101">
        <v>0</v>
      </c>
      <c r="S394" s="101">
        <v>263.17303858497496</v>
      </c>
      <c r="T394" s="101">
        <v>256.94196466179665</v>
      </c>
      <c r="U394" s="101">
        <v>243.81561018805053</v>
      </c>
      <c r="V394" s="101">
        <v>252.15408495207751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936.08000765459053</v>
      </c>
      <c r="F395" s="104">
        <v>0</v>
      </c>
      <c r="G395" s="104">
        <v>812.44167592812107</v>
      </c>
      <c r="H395" s="104">
        <v>953.92050986385277</v>
      </c>
      <c r="I395" s="104">
        <v>0</v>
      </c>
      <c r="J395" s="104">
        <v>867.32787849035253</v>
      </c>
      <c r="K395" s="104">
        <v>1045.446697470444</v>
      </c>
      <c r="L395" s="104">
        <v>998.02346254090116</v>
      </c>
      <c r="M395" s="104">
        <v>0</v>
      </c>
      <c r="N395" s="104">
        <v>835.87056852923831</v>
      </c>
      <c r="O395" s="104">
        <v>1004.3773088349504</v>
      </c>
      <c r="P395" s="104">
        <v>1068.2503112843588</v>
      </c>
      <c r="Q395" s="104">
        <v>1015.9142694159153</v>
      </c>
      <c r="R395" s="104">
        <v>0</v>
      </c>
      <c r="S395" s="104">
        <v>1014.2414290515676</v>
      </c>
      <c r="T395" s="104">
        <v>1019.9308516005545</v>
      </c>
      <c r="U395" s="104">
        <v>1019.418779027023</v>
      </c>
      <c r="V395" s="104">
        <v>1061.594749183058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1026.392557639005</v>
      </c>
      <c r="D396" s="101">
        <v>1054.0563834361105</v>
      </c>
      <c r="E396" s="101">
        <v>1049.0722717136377</v>
      </c>
      <c r="F396" s="101">
        <v>1084.7587299526651</v>
      </c>
      <c r="G396" s="101">
        <v>1045.4518651809512</v>
      </c>
      <c r="H396" s="101">
        <v>1079.3326751501368</v>
      </c>
      <c r="I396" s="101">
        <v>1078.0199566049732</v>
      </c>
      <c r="J396" s="101">
        <v>1149.4354727170162</v>
      </c>
      <c r="K396" s="101">
        <v>1233.8930672020233</v>
      </c>
      <c r="L396" s="101">
        <v>1203.7410378493985</v>
      </c>
      <c r="M396" s="101">
        <v>1194.5077416281981</v>
      </c>
      <c r="N396" s="101">
        <v>1149.9596221894051</v>
      </c>
      <c r="O396" s="101">
        <v>1184.4665293213459</v>
      </c>
      <c r="P396" s="101">
        <v>1201.1316770757583</v>
      </c>
      <c r="Q396" s="101">
        <v>1208.7327224187893</v>
      </c>
      <c r="R396" s="101">
        <v>1265.6315941027012</v>
      </c>
      <c r="S396" s="101">
        <v>1273.3735782488109</v>
      </c>
      <c r="T396" s="101">
        <v>1241.3882410224123</v>
      </c>
      <c r="U396" s="101">
        <v>1266.7167179901032</v>
      </c>
      <c r="V396" s="101">
        <v>1286.7439009086543</v>
      </c>
      <c r="W396" s="101">
        <v>1387.3076598777373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1026.6958187414177</v>
      </c>
      <c r="D397" s="104">
        <v>1053.8073857706418</v>
      </c>
      <c r="E397" s="104">
        <v>1049.0860457011895</v>
      </c>
      <c r="F397" s="104">
        <v>1084.1583997496739</v>
      </c>
      <c r="G397" s="104">
        <v>1045.0714603415845</v>
      </c>
      <c r="H397" s="104">
        <v>1079.2368611308118</v>
      </c>
      <c r="I397" s="104">
        <v>1078.8753732272587</v>
      </c>
      <c r="J397" s="104">
        <v>1151.2107103273031</v>
      </c>
      <c r="K397" s="104">
        <v>1235.2535611955038</v>
      </c>
      <c r="L397" s="104">
        <v>1204.5370877685721</v>
      </c>
      <c r="M397" s="104">
        <v>1194.2228020239293</v>
      </c>
      <c r="N397" s="104">
        <v>1148.2907297448073</v>
      </c>
      <c r="O397" s="104">
        <v>1181.9465032831126</v>
      </c>
      <c r="P397" s="104">
        <v>1199.7897676358753</v>
      </c>
      <c r="Q397" s="104">
        <v>1212.9587105173307</v>
      </c>
      <c r="R397" s="104">
        <v>1272.4719913006754</v>
      </c>
      <c r="S397" s="104">
        <v>1280.3280568356006</v>
      </c>
      <c r="T397" s="104">
        <v>1250.0329405633317</v>
      </c>
      <c r="U397" s="104">
        <v>1271.0764253041973</v>
      </c>
      <c r="V397" s="104">
        <v>1287.4325315469546</v>
      </c>
      <c r="W397" s="104">
        <v>1382.4796540803345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201.14260296871805</v>
      </c>
      <c r="D398" s="98">
        <v>211.7258640941649</v>
      </c>
      <c r="E398" s="98">
        <v>203.87527178192792</v>
      </c>
      <c r="F398" s="98">
        <v>215.3952771409021</v>
      </c>
      <c r="G398" s="98">
        <v>235.53078646576242</v>
      </c>
      <c r="H398" s="98">
        <v>219.09170141260316</v>
      </c>
      <c r="I398" s="98">
        <v>221.82605411464618</v>
      </c>
      <c r="J398" s="98">
        <v>232.52334640740673</v>
      </c>
      <c r="K398" s="98">
        <v>251.72120583439272</v>
      </c>
      <c r="L398" s="98">
        <v>247.27244076171328</v>
      </c>
      <c r="M398" s="98">
        <v>239.79299050612775</v>
      </c>
      <c r="N398" s="98">
        <v>192.1268877022855</v>
      </c>
      <c r="O398" s="98">
        <v>215.85648668458666</v>
      </c>
      <c r="P398" s="98">
        <v>215.01207903180847</v>
      </c>
      <c r="Q398" s="98">
        <v>207.74571625402189</v>
      </c>
      <c r="R398" s="98">
        <v>255.04038941070255</v>
      </c>
      <c r="S398" s="98">
        <v>264.38468833169776</v>
      </c>
      <c r="T398" s="98">
        <v>251.35128606843199</v>
      </c>
      <c r="U398" s="98">
        <v>246.55093143975157</v>
      </c>
      <c r="V398" s="98">
        <v>246.08616435713881</v>
      </c>
      <c r="W398" s="98">
        <v>271.93841714028662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825.55321577269979</v>
      </c>
      <c r="D399" s="98">
        <v>842.08152167647688</v>
      </c>
      <c r="E399" s="98">
        <v>845.21077391926133</v>
      </c>
      <c r="F399" s="98">
        <v>868.76312260877171</v>
      </c>
      <c r="G399" s="98">
        <v>809.54067387582211</v>
      </c>
      <c r="H399" s="98">
        <v>860.14515971820879</v>
      </c>
      <c r="I399" s="98">
        <v>857.04931911261269</v>
      </c>
      <c r="J399" s="98">
        <v>918.68736391989626</v>
      </c>
      <c r="K399" s="98">
        <v>983.53235536111106</v>
      </c>
      <c r="L399" s="98">
        <v>957.26464700685892</v>
      </c>
      <c r="M399" s="98">
        <v>954.42981151780134</v>
      </c>
      <c r="N399" s="98">
        <v>956.16384204252211</v>
      </c>
      <c r="O399" s="98">
        <v>966.09001659852584</v>
      </c>
      <c r="P399" s="98">
        <v>984.77768860406684</v>
      </c>
      <c r="Q399" s="98">
        <v>1005.2129942633086</v>
      </c>
      <c r="R399" s="98">
        <v>1017.431601889973</v>
      </c>
      <c r="S399" s="98">
        <v>1015.9433685039028</v>
      </c>
      <c r="T399" s="98">
        <v>998.68165449489993</v>
      </c>
      <c r="U399" s="98">
        <v>1024.5254938644457</v>
      </c>
      <c r="V399" s="98">
        <v>1041.3463671898155</v>
      </c>
      <c r="W399" s="98">
        <v>1110.5412369400476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470.54383156759002</v>
      </c>
      <c r="D400" s="122">
        <v>532.78809218404729</v>
      </c>
      <c r="E400" s="122">
        <v>516.15935704311642</v>
      </c>
      <c r="F400" s="122">
        <v>555.15773127500893</v>
      </c>
      <c r="G400" s="122">
        <v>543.16998523931727</v>
      </c>
      <c r="H400" s="122">
        <v>560.74040502950049</v>
      </c>
      <c r="I400" s="122">
        <v>536.36405612883721</v>
      </c>
      <c r="J400" s="122">
        <v>536.94203166366947</v>
      </c>
      <c r="K400" s="122">
        <v>565.28181912283776</v>
      </c>
      <c r="L400" s="122">
        <v>540.4711749525012</v>
      </c>
      <c r="M400" s="122">
        <v>513.51848591883856</v>
      </c>
      <c r="N400" s="122">
        <v>498.98806966170747</v>
      </c>
      <c r="O400" s="122">
        <v>562.69303959423894</v>
      </c>
      <c r="P400" s="122">
        <v>570.09745463573609</v>
      </c>
      <c r="Q400" s="122">
        <v>561.04519114777952</v>
      </c>
      <c r="R400" s="122">
        <v>592.51869887089981</v>
      </c>
      <c r="S400" s="122">
        <v>590.45583559648287</v>
      </c>
      <c r="T400" s="122">
        <v>619.67155680355359</v>
      </c>
      <c r="U400" s="122">
        <v>646.02199140573146</v>
      </c>
      <c r="V400" s="122">
        <v>744.71797120270446</v>
      </c>
      <c r="W400" s="122">
        <v>732.18796800482005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486.05190415620189</v>
      </c>
      <c r="D401" s="98">
        <v>516.10635768195516</v>
      </c>
      <c r="E401" s="98">
        <v>498.44065677242651</v>
      </c>
      <c r="F401" s="98">
        <v>570.02647810917267</v>
      </c>
      <c r="G401" s="98">
        <v>529.46475560723911</v>
      </c>
      <c r="H401" s="98">
        <v>531.5267295321695</v>
      </c>
      <c r="I401" s="98">
        <v>552.61897016816658</v>
      </c>
      <c r="J401" s="98">
        <v>558.41144870143228</v>
      </c>
      <c r="K401" s="98">
        <v>493.10090008532694</v>
      </c>
      <c r="L401" s="98">
        <v>612.99372178825729</v>
      </c>
      <c r="M401" s="98">
        <v>574.00375461262081</v>
      </c>
      <c r="N401" s="98">
        <v>180.31503215956121</v>
      </c>
      <c r="O401" s="98">
        <v>654.6144238170383</v>
      </c>
      <c r="P401" s="98">
        <v>636.47372302531517</v>
      </c>
      <c r="Q401" s="98">
        <v>558.61423864860046</v>
      </c>
      <c r="R401" s="98">
        <v>528.33860090394171</v>
      </c>
      <c r="S401" s="98">
        <v>529.44434270733939</v>
      </c>
      <c r="T401" s="98">
        <v>642.90930238208648</v>
      </c>
      <c r="U401" s="98">
        <v>669.81510222019665</v>
      </c>
      <c r="V401" s="98">
        <v>755.92301808481716</v>
      </c>
      <c r="W401" s="98">
        <v>736.91156302869558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470.03191460835427</v>
      </c>
      <c r="D402" s="33">
        <v>533.18542892593348</v>
      </c>
      <c r="E402" s="33">
        <v>516.71320946697415</v>
      </c>
      <c r="F402" s="33">
        <v>554.65432424284143</v>
      </c>
      <c r="G402" s="33">
        <v>543.74654178825654</v>
      </c>
      <c r="H402" s="33">
        <v>562.17281750549864</v>
      </c>
      <c r="I402" s="33">
        <v>535.50897992156001</v>
      </c>
      <c r="J402" s="33">
        <v>535.90117434121817</v>
      </c>
      <c r="K402" s="33">
        <v>568.25419047110336</v>
      </c>
      <c r="L402" s="33">
        <v>537.50929315980966</v>
      </c>
      <c r="M402" s="33">
        <v>510.34517293490404</v>
      </c>
      <c r="N402" s="33">
        <v>522.11937541415352</v>
      </c>
      <c r="O402" s="33">
        <v>547.30492012808838</v>
      </c>
      <c r="P402" s="33">
        <v>558.3947516689783</v>
      </c>
      <c r="Q402" s="33">
        <v>561.44223423701374</v>
      </c>
      <c r="R402" s="33">
        <v>600.81205262448793</v>
      </c>
      <c r="S402" s="33">
        <v>603.66381812303371</v>
      </c>
      <c r="T402" s="33">
        <v>610.50850951721588</v>
      </c>
      <c r="U402" s="33">
        <v>636.19755222655533</v>
      </c>
      <c r="V402" s="33">
        <v>739.70582119952292</v>
      </c>
      <c r="W402" s="33">
        <v>730.66927078674189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5.9742319101833914</v>
      </c>
      <c r="D404" s="117">
        <f t="shared" si="218"/>
        <v>4.6124375436198166</v>
      </c>
      <c r="E404" s="117">
        <f t="shared" si="218"/>
        <v>5.7962682598056361</v>
      </c>
      <c r="F404" s="117">
        <f t="shared" si="218"/>
        <v>7.1526162809335432</v>
      </c>
      <c r="G404" s="117">
        <f t="shared" si="218"/>
        <v>8.1796545299178725</v>
      </c>
      <c r="H404" s="117">
        <f t="shared" si="218"/>
        <v>9.4954836487391727</v>
      </c>
      <c r="I404" s="117">
        <f t="shared" si="218"/>
        <v>10.542628868425494</v>
      </c>
      <c r="J404" s="117">
        <f t="shared" si="218"/>
        <v>9.8450267075444238</v>
      </c>
      <c r="K404" s="117">
        <f t="shared" si="218"/>
        <v>7.4275804755450237</v>
      </c>
      <c r="L404" s="117">
        <f t="shared" si="218"/>
        <v>9.1505836740813287</v>
      </c>
      <c r="M404" s="117">
        <f t="shared" si="218"/>
        <v>10.879230986340987</v>
      </c>
      <c r="N404" s="117">
        <f t="shared" si="218"/>
        <v>4.63961581420328</v>
      </c>
      <c r="O404" s="117">
        <f t="shared" si="218"/>
        <v>35.691142276038036</v>
      </c>
      <c r="P404" s="117">
        <f t="shared" si="218"/>
        <v>36.27104694872682</v>
      </c>
      <c r="Q404" s="117">
        <f t="shared" si="218"/>
        <v>29.819367618684076</v>
      </c>
      <c r="R404" s="117">
        <f t="shared" ref="R404:V404" si="219">R405+R408+R410+R419</f>
        <v>22.902565334731854</v>
      </c>
      <c r="S404" s="117">
        <f t="shared" si="219"/>
        <v>35.476800561649448</v>
      </c>
      <c r="T404" s="117">
        <f t="shared" si="219"/>
        <v>67.984271241569871</v>
      </c>
      <c r="U404" s="117">
        <f t="shared" si="219"/>
        <v>72.669789011327325</v>
      </c>
      <c r="V404" s="117">
        <f t="shared" si="219"/>
        <v>86.159041435752471</v>
      </c>
      <c r="W404" s="117">
        <f t="shared" ref="W404" si="220">W405+W408+W410+W419</f>
        <v>65.715179720221499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5.9742319101833914</v>
      </c>
      <c r="D419" s="122">
        <v>4.6124375436198166</v>
      </c>
      <c r="E419" s="122">
        <v>5.7962682598056361</v>
      </c>
      <c r="F419" s="122">
        <v>7.1526162809335432</v>
      </c>
      <c r="G419" s="122">
        <v>8.1796545299178725</v>
      </c>
      <c r="H419" s="122">
        <v>9.4954836487391727</v>
      </c>
      <c r="I419" s="122">
        <v>10.542628868425494</v>
      </c>
      <c r="J419" s="122">
        <v>9.8450267075444238</v>
      </c>
      <c r="K419" s="122">
        <v>7.4275804755450237</v>
      </c>
      <c r="L419" s="122">
        <v>9.1505836740813287</v>
      </c>
      <c r="M419" s="122">
        <v>10.879230986340987</v>
      </c>
      <c r="N419" s="122">
        <v>4.63961581420328</v>
      </c>
      <c r="O419" s="122">
        <v>35.691142276038036</v>
      </c>
      <c r="P419" s="122">
        <v>36.27104694872682</v>
      </c>
      <c r="Q419" s="122">
        <v>29.819367618684076</v>
      </c>
      <c r="R419" s="122">
        <v>22.902565334731854</v>
      </c>
      <c r="S419" s="122">
        <v>35.476800561649448</v>
      </c>
      <c r="T419" s="122">
        <v>67.984271241569871</v>
      </c>
      <c r="U419" s="122">
        <v>72.669789011327325</v>
      </c>
      <c r="V419" s="122">
        <v>86.159041435752471</v>
      </c>
      <c r="W419" s="122">
        <v>65.715179720221499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186.95831624809202</v>
      </c>
      <c r="D420" s="98">
        <v>198.26042022172274</v>
      </c>
      <c r="E420" s="98">
        <v>191.22894953011652</v>
      </c>
      <c r="F420" s="98">
        <v>218.41394933227502</v>
      </c>
      <c r="G420" s="98">
        <v>202.61685908484063</v>
      </c>
      <c r="H420" s="98">
        <v>203.15337385328812</v>
      </c>
      <c r="I420" s="98">
        <v>210.95695983255371</v>
      </c>
      <c r="J420" s="98">
        <v>212.91511092849407</v>
      </c>
      <c r="K420" s="98">
        <v>187.79857794958281</v>
      </c>
      <c r="L420" s="98">
        <v>233.20531628210207</v>
      </c>
      <c r="M420" s="98">
        <v>218.24396705932526</v>
      </c>
      <c r="N420" s="98">
        <v>68.558206497256236</v>
      </c>
      <c r="O420" s="98">
        <v>248.89323040142995</v>
      </c>
      <c r="P420" s="98">
        <v>241.99589136103677</v>
      </c>
      <c r="Q420" s="98">
        <v>212.39266558591015</v>
      </c>
      <c r="R420" s="98">
        <v>200.1395349071162</v>
      </c>
      <c r="S420" s="98">
        <v>199.35440721698447</v>
      </c>
      <c r="T420" s="98">
        <v>240.39429479444388</v>
      </c>
      <c r="U420" s="98">
        <v>248.66358481752121</v>
      </c>
      <c r="V420" s="98">
        <v>278.7742061839491</v>
      </c>
      <c r="W420" s="98">
        <v>270.10871664414572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92.507299085267306</v>
      </c>
      <c r="D423" s="118">
        <f t="shared" si="225"/>
        <v>86.209355262381067</v>
      </c>
      <c r="E423" s="118">
        <f t="shared" si="225"/>
        <v>115.09588274750175</v>
      </c>
      <c r="F423" s="118">
        <f t="shared" si="225"/>
        <v>101.58128082479827</v>
      </c>
      <c r="G423" s="118">
        <f t="shared" si="225"/>
        <v>105.32617527333568</v>
      </c>
      <c r="H423" s="118">
        <f t="shared" si="225"/>
        <v>113.48339781758608</v>
      </c>
      <c r="I423" s="118">
        <f t="shared" si="225"/>
        <v>83.31950967934452</v>
      </c>
      <c r="J423" s="118">
        <f t="shared" si="225"/>
        <v>84.307213927753992</v>
      </c>
      <c r="K423" s="118">
        <f t="shared" si="225"/>
        <v>92.572447425276323</v>
      </c>
      <c r="L423" s="118">
        <f t="shared" si="225"/>
        <v>85.895982654355294</v>
      </c>
      <c r="M423" s="118">
        <f t="shared" si="225"/>
        <v>95.301842581377684</v>
      </c>
      <c r="N423" s="118">
        <f t="shared" si="225"/>
        <v>83.33791900304476</v>
      </c>
      <c r="O423" s="118">
        <f t="shared" si="225"/>
        <v>73.034839065893294</v>
      </c>
      <c r="P423" s="118">
        <f t="shared" si="225"/>
        <v>81.046312715280379</v>
      </c>
      <c r="Q423" s="118">
        <f t="shared" si="225"/>
        <v>79.510987869678686</v>
      </c>
      <c r="R423" s="118">
        <f t="shared" ref="R423:V423" si="226">R424+R427+R429+R438</f>
        <v>67.691864671246663</v>
      </c>
      <c r="S423" s="118">
        <f t="shared" si="226"/>
        <v>67.753148849563274</v>
      </c>
      <c r="T423" s="118">
        <f t="shared" si="226"/>
        <v>67.602451641840773</v>
      </c>
      <c r="U423" s="118">
        <f t="shared" si="226"/>
        <v>65.726544068018356</v>
      </c>
      <c r="V423" s="118">
        <f t="shared" si="226"/>
        <v>70.129198468435902</v>
      </c>
      <c r="W423" s="118">
        <f t="shared" ref="W423" si="227">W424+W427+W429+W438</f>
        <v>65.354229666689122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69.18109654183236</v>
      </c>
      <c r="D424" s="123">
        <f t="shared" si="228"/>
        <v>62.31672599363889</v>
      </c>
      <c r="E424" s="123">
        <f t="shared" si="228"/>
        <v>90.668023956361566</v>
      </c>
      <c r="F424" s="123">
        <f t="shared" si="228"/>
        <v>77.222825190300085</v>
      </c>
      <c r="G424" s="123">
        <f t="shared" si="228"/>
        <v>81.069718411758458</v>
      </c>
      <c r="H424" s="123">
        <f t="shared" si="228"/>
        <v>89.060652892188301</v>
      </c>
      <c r="I424" s="123">
        <f t="shared" si="228"/>
        <v>62.471584403479831</v>
      </c>
      <c r="J424" s="123">
        <f t="shared" si="228"/>
        <v>64.060810146338696</v>
      </c>
      <c r="K424" s="123">
        <f t="shared" si="228"/>
        <v>68.362640096346979</v>
      </c>
      <c r="L424" s="123">
        <f t="shared" si="228"/>
        <v>62.316613207099557</v>
      </c>
      <c r="M424" s="123">
        <f t="shared" si="228"/>
        <v>72.498864851503768</v>
      </c>
      <c r="N424" s="123">
        <f t="shared" si="228"/>
        <v>58.727264897852542</v>
      </c>
      <c r="O424" s="123">
        <f t="shared" si="228"/>
        <v>50.647632930827186</v>
      </c>
      <c r="P424" s="123">
        <f t="shared" si="228"/>
        <v>59.074385385155807</v>
      </c>
      <c r="Q424" s="123">
        <f t="shared" si="228"/>
        <v>58.382555733202949</v>
      </c>
      <c r="R424" s="123">
        <f t="shared" ref="R424:V424" si="229">SUM(R425:R426)</f>
        <v>44.75287737604075</v>
      </c>
      <c r="S424" s="123">
        <f t="shared" si="229"/>
        <v>43.511189852919799</v>
      </c>
      <c r="T424" s="123">
        <f t="shared" si="229"/>
        <v>45.019072833175095</v>
      </c>
      <c r="U424" s="123">
        <f t="shared" si="229"/>
        <v>42.366759131034257</v>
      </c>
      <c r="V424" s="123">
        <f t="shared" si="229"/>
        <v>44.902167692719246</v>
      </c>
      <c r="W424" s="123">
        <f t="shared" ref="W424" si="230">SUM(W425:W426)</f>
        <v>40.422328975079871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68.94910837814615</v>
      </c>
      <c r="D425" s="99">
        <v>62.10118655352705</v>
      </c>
      <c r="E425" s="99">
        <v>90.371915543880803</v>
      </c>
      <c r="F425" s="99">
        <v>76.953755400258217</v>
      </c>
      <c r="G425" s="99">
        <v>80.79073803408923</v>
      </c>
      <c r="H425" s="99">
        <v>88.761439577001482</v>
      </c>
      <c r="I425" s="99">
        <v>62.274436306454227</v>
      </c>
      <c r="J425" s="99">
        <v>63.857738258347503</v>
      </c>
      <c r="K425" s="99">
        <v>68.135008000864758</v>
      </c>
      <c r="L425" s="99">
        <v>62.120286109399835</v>
      </c>
      <c r="M425" s="99">
        <v>72.270463670892909</v>
      </c>
      <c r="N425" s="99">
        <v>58.562033578259104</v>
      </c>
      <c r="O425" s="99">
        <v>50.490440475341913</v>
      </c>
      <c r="P425" s="99">
        <v>58.8845590392879</v>
      </c>
      <c r="Q425" s="99">
        <v>58.20432645056809</v>
      </c>
      <c r="R425" s="99">
        <v>44.616482772166982</v>
      </c>
      <c r="S425" s="99">
        <v>43.378496413119422</v>
      </c>
      <c r="T425" s="99">
        <v>44.881817155655959</v>
      </c>
      <c r="U425" s="99">
        <v>42.23753549539493</v>
      </c>
      <c r="V425" s="99">
        <v>44.765040345834251</v>
      </c>
      <c r="W425" s="99">
        <v>40.29861439954604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0.23198816368621095</v>
      </c>
      <c r="D426" s="99">
        <v>0.21553944011183973</v>
      </c>
      <c r="E426" s="99">
        <v>0.29610841248076486</v>
      </c>
      <c r="F426" s="99">
        <v>0.26906979004187037</v>
      </c>
      <c r="G426" s="99">
        <v>0.27898037766923045</v>
      </c>
      <c r="H426" s="99">
        <v>0.29921331518681665</v>
      </c>
      <c r="I426" s="99">
        <v>0.19714809702560088</v>
      </c>
      <c r="J426" s="99">
        <v>0.20307188799119572</v>
      </c>
      <c r="K426" s="99">
        <v>0.22763209548221403</v>
      </c>
      <c r="L426" s="99">
        <v>0.19632709769972501</v>
      </c>
      <c r="M426" s="99">
        <v>0.22840118061085365</v>
      </c>
      <c r="N426" s="99">
        <v>0.16523131959343626</v>
      </c>
      <c r="O426" s="99">
        <v>0.15719245548527194</v>
      </c>
      <c r="P426" s="99">
        <v>0.18982634586790825</v>
      </c>
      <c r="Q426" s="99">
        <v>0.17822928263486063</v>
      </c>
      <c r="R426" s="99">
        <v>0.13639460387376967</v>
      </c>
      <c r="S426" s="99">
        <v>0.13269343980037421</v>
      </c>
      <c r="T426" s="99">
        <v>0.13725567751913567</v>
      </c>
      <c r="U426" s="99">
        <v>0.12922363563932754</v>
      </c>
      <c r="V426" s="99">
        <v>0.137127346884998</v>
      </c>
      <c r="W426" s="99">
        <v>0.1237145755338339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1.6806183756411974</v>
      </c>
      <c r="D427" s="123">
        <f t="shared" si="231"/>
        <v>0.9614154087922413</v>
      </c>
      <c r="E427" s="123">
        <f t="shared" si="231"/>
        <v>2.3774405599855455</v>
      </c>
      <c r="F427" s="123">
        <f t="shared" si="231"/>
        <v>1.0325631256906744</v>
      </c>
      <c r="G427" s="123">
        <f t="shared" si="231"/>
        <v>2.3949833568717955</v>
      </c>
      <c r="H427" s="123">
        <f t="shared" si="231"/>
        <v>2.8612599918867518</v>
      </c>
      <c r="I427" s="123">
        <f t="shared" si="231"/>
        <v>1.6174981371101924</v>
      </c>
      <c r="J427" s="123">
        <f t="shared" si="231"/>
        <v>0.34559649512292745</v>
      </c>
      <c r="K427" s="123">
        <f t="shared" si="231"/>
        <v>1.6657413232910652</v>
      </c>
      <c r="L427" s="123">
        <f t="shared" si="231"/>
        <v>2.3133885174857181</v>
      </c>
      <c r="M427" s="123">
        <f t="shared" si="231"/>
        <v>2.172970699969837</v>
      </c>
      <c r="N427" s="123">
        <f t="shared" si="231"/>
        <v>5.5727652813789152</v>
      </c>
      <c r="O427" s="123">
        <f t="shared" si="231"/>
        <v>1.4845161693100237</v>
      </c>
      <c r="P427" s="123">
        <f t="shared" si="231"/>
        <v>1.1271733457232846</v>
      </c>
      <c r="Q427" s="123">
        <f t="shared" si="231"/>
        <v>1.6581961403811611</v>
      </c>
      <c r="R427" s="123">
        <f t="shared" si="231"/>
        <v>2.5088755391830193</v>
      </c>
      <c r="S427" s="123">
        <f t="shared" si="231"/>
        <v>3.6169844032619181</v>
      </c>
      <c r="T427" s="123">
        <f t="shared" si="231"/>
        <v>2.074619745050768</v>
      </c>
      <c r="U427" s="123">
        <f t="shared" si="231"/>
        <v>2.3016095170559496</v>
      </c>
      <c r="V427" s="123">
        <f t="shared" si="231"/>
        <v>2.8207411681419887</v>
      </c>
      <c r="W427" s="123">
        <f t="shared" si="231"/>
        <v>2.2622573504927708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1.6806183756411974</v>
      </c>
      <c r="D428" s="99">
        <f>RES_hhdet_in_fecs!D129</f>
        <v>0.9614154087922413</v>
      </c>
      <c r="E428" s="99">
        <f>RES_hhdet_in_fecs!E129</f>
        <v>2.3774405599855455</v>
      </c>
      <c r="F428" s="99">
        <f>RES_hhdet_in_fecs!F129</f>
        <v>1.0325631256906744</v>
      </c>
      <c r="G428" s="99">
        <f>RES_hhdet_in_fecs!G129</f>
        <v>2.3949833568717955</v>
      </c>
      <c r="H428" s="99">
        <f>RES_hhdet_in_fecs!H129</f>
        <v>2.8612599918867518</v>
      </c>
      <c r="I428" s="99">
        <f>RES_hhdet_in_fecs!I129</f>
        <v>1.6174981371101924</v>
      </c>
      <c r="J428" s="99">
        <f>RES_hhdet_in_fecs!J129</f>
        <v>0.34559649512292745</v>
      </c>
      <c r="K428" s="99">
        <f>RES_hhdet_in_fecs!K129</f>
        <v>1.6657413232910652</v>
      </c>
      <c r="L428" s="99">
        <f>RES_hhdet_in_fecs!L129</f>
        <v>2.3133885174857181</v>
      </c>
      <c r="M428" s="99">
        <f>RES_hhdet_in_fecs!M129</f>
        <v>2.172970699969837</v>
      </c>
      <c r="N428" s="99">
        <f>RES_hhdet_in_fecs!N129</f>
        <v>5.5727652813789152</v>
      </c>
      <c r="O428" s="99">
        <f>RES_hhdet_in_fecs!O129</f>
        <v>1.4845161693100237</v>
      </c>
      <c r="P428" s="99">
        <f>RES_hhdet_in_fecs!P129</f>
        <v>1.1271733457232846</v>
      </c>
      <c r="Q428" s="99">
        <f>RES_hhdet_in_fecs!Q129</f>
        <v>1.6581961403811611</v>
      </c>
      <c r="R428" s="99">
        <f>RES_hhdet_in_fecs!R129</f>
        <v>2.5088755391830193</v>
      </c>
      <c r="S428" s="99">
        <f>RES_hhdet_in_fecs!S129</f>
        <v>3.6169844032619181</v>
      </c>
      <c r="T428" s="99">
        <f>RES_hhdet_in_fecs!T129</f>
        <v>2.074619745050768</v>
      </c>
      <c r="U428" s="99">
        <f>RES_hhdet_in_fecs!U129</f>
        <v>2.3016095170559496</v>
      </c>
      <c r="V428" s="99">
        <f>RES_hhdet_in_fecs!V129</f>
        <v>2.8207411681419887</v>
      </c>
      <c r="W428" s="99">
        <f>RES_hhdet_in_fecs!W129</f>
        <v>2.2622573504927708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14.66949945256056</v>
      </c>
      <c r="D429" s="123">
        <v>15.247192453043526</v>
      </c>
      <c r="E429" s="123">
        <v>14.656747340419354</v>
      </c>
      <c r="F429" s="123">
        <v>15.510655263714503</v>
      </c>
      <c r="G429" s="123">
        <v>14.342618884837208</v>
      </c>
      <c r="H429" s="123">
        <v>14.07164035911461</v>
      </c>
      <c r="I429" s="123">
        <v>12.182069490409493</v>
      </c>
      <c r="J429" s="123">
        <v>13.007794657468768</v>
      </c>
      <c r="K429" s="123">
        <v>15.364594195696046</v>
      </c>
      <c r="L429" s="123">
        <v>14.495053050605396</v>
      </c>
      <c r="M429" s="123">
        <v>14.269641411775071</v>
      </c>
      <c r="N429" s="123">
        <v>12.982905636851731</v>
      </c>
      <c r="O429" s="123">
        <v>13.848798773103541</v>
      </c>
      <c r="P429" s="123">
        <v>13.766571723458075</v>
      </c>
      <c r="Q429" s="123">
        <v>12.643717395259241</v>
      </c>
      <c r="R429" s="123">
        <v>13.416947202657949</v>
      </c>
      <c r="S429" s="123">
        <v>13.645122550016948</v>
      </c>
      <c r="T429" s="123">
        <v>12.991613049151795</v>
      </c>
      <c r="U429" s="123">
        <v>13.336075289713646</v>
      </c>
      <c r="V429" s="123">
        <v>13.591867977992202</v>
      </c>
      <c r="W429" s="123">
        <v>14.365171312066327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14.810184468142971</v>
      </c>
      <c r="D430" s="99">
        <v>12.486966318507898</v>
      </c>
      <c r="E430" s="99">
        <v>16.083343627090802</v>
      </c>
      <c r="F430" s="99">
        <v>14.28291922940123</v>
      </c>
      <c r="G430" s="99">
        <v>13.895018013321312</v>
      </c>
      <c r="H430" s="99">
        <v>15.339522871799016</v>
      </c>
      <c r="I430" s="99">
        <v>11.963196038857204</v>
      </c>
      <c r="J430" s="99">
        <v>13.215500574841988</v>
      </c>
      <c r="K430" s="99">
        <v>15.976826323906298</v>
      </c>
      <c r="L430" s="99">
        <v>14.998947731344641</v>
      </c>
      <c r="M430" s="99">
        <v>12.978966528607341</v>
      </c>
      <c r="N430" s="99">
        <v>11.508947494927401</v>
      </c>
      <c r="O430" s="99">
        <v>14.087610887472898</v>
      </c>
      <c r="P430" s="99">
        <v>14.771367810317891</v>
      </c>
      <c r="Q430" s="99">
        <v>13.69430129108847</v>
      </c>
      <c r="R430" s="99">
        <v>13.139428181103991</v>
      </c>
      <c r="S430" s="99">
        <v>13.962998134645103</v>
      </c>
      <c r="T430" s="99">
        <v>13.797299498028893</v>
      </c>
      <c r="U430" s="99">
        <v>13.511628062822798</v>
      </c>
      <c r="V430" s="99">
        <v>13.943588958532024</v>
      </c>
      <c r="W430" s="99">
        <v>14.274035426037367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13.248514469669725</v>
      </c>
      <c r="F431" s="99">
        <v>0</v>
      </c>
      <c r="G431" s="99">
        <v>11.573840444957797</v>
      </c>
      <c r="H431" s="99">
        <v>12.746800179892837</v>
      </c>
      <c r="I431" s="99">
        <v>0</v>
      </c>
      <c r="J431" s="99">
        <v>11.010759740752894</v>
      </c>
      <c r="K431" s="99">
        <v>13.376765658377455</v>
      </c>
      <c r="L431" s="99">
        <v>12.591632618705699</v>
      </c>
      <c r="M431" s="99">
        <v>0</v>
      </c>
      <c r="N431" s="99">
        <v>9.633024297386596</v>
      </c>
      <c r="O431" s="99">
        <v>11.942204356791743</v>
      </c>
      <c r="P431" s="99">
        <v>12.61647273150396</v>
      </c>
      <c r="Q431" s="99">
        <v>11.751933858532681</v>
      </c>
      <c r="R431" s="99">
        <v>0</v>
      </c>
      <c r="S431" s="99">
        <v>12.194695975913488</v>
      </c>
      <c r="T431" s="99">
        <v>12.110143771326179</v>
      </c>
      <c r="U431" s="99">
        <v>11.899451604016932</v>
      </c>
      <c r="V431" s="99">
        <v>12.332661808321152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3.2052422837886101</v>
      </c>
      <c r="F432" s="102">
        <v>0</v>
      </c>
      <c r="G432" s="102">
        <v>3.1382195967630393</v>
      </c>
      <c r="H432" s="102">
        <v>3.1818277720694605</v>
      </c>
      <c r="I432" s="102">
        <v>0</v>
      </c>
      <c r="J432" s="102">
        <v>2.6227161160960342</v>
      </c>
      <c r="K432" s="102">
        <v>3.3104902624699193</v>
      </c>
      <c r="L432" s="102">
        <v>3.1138403056827948</v>
      </c>
      <c r="M432" s="102">
        <v>0</v>
      </c>
      <c r="N432" s="102">
        <v>1.8344883728416488</v>
      </c>
      <c r="O432" s="102">
        <v>2.6008475990481146</v>
      </c>
      <c r="P432" s="102">
        <v>2.7096479055552005</v>
      </c>
      <c r="Q432" s="102">
        <v>2.3561371773790607</v>
      </c>
      <c r="R432" s="102">
        <v>0</v>
      </c>
      <c r="S432" s="102">
        <v>2.8764596164795635</v>
      </c>
      <c r="T432" s="102">
        <v>2.7785356944171542</v>
      </c>
      <c r="U432" s="102">
        <v>2.6098238802319891</v>
      </c>
      <c r="V432" s="102">
        <v>2.6780076933423933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10.043272185881117</v>
      </c>
      <c r="F433" s="105">
        <v>0</v>
      </c>
      <c r="G433" s="105">
        <v>8.4356208481947554</v>
      </c>
      <c r="H433" s="105">
        <v>9.564972407823376</v>
      </c>
      <c r="I433" s="105">
        <v>0</v>
      </c>
      <c r="J433" s="105">
        <v>8.3880436246568575</v>
      </c>
      <c r="K433" s="105">
        <v>10.066275395907535</v>
      </c>
      <c r="L433" s="105">
        <v>9.4777923130229063</v>
      </c>
      <c r="M433" s="105">
        <v>0</v>
      </c>
      <c r="N433" s="105">
        <v>7.7985359245449457</v>
      </c>
      <c r="O433" s="105">
        <v>9.3413567577436272</v>
      </c>
      <c r="P433" s="105">
        <v>9.9068248259487586</v>
      </c>
      <c r="Q433" s="105">
        <v>9.3957966811536213</v>
      </c>
      <c r="R433" s="105">
        <v>0</v>
      </c>
      <c r="S433" s="105">
        <v>9.3182363594339215</v>
      </c>
      <c r="T433" s="105">
        <v>9.3316080769090242</v>
      </c>
      <c r="U433" s="105">
        <v>9.2896277237849407</v>
      </c>
      <c r="V433" s="105">
        <v>9.6546541149787579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18.76322591701387</v>
      </c>
      <c r="D434" s="102">
        <v>18.7817855023827</v>
      </c>
      <c r="E434" s="102">
        <v>18.513240371437536</v>
      </c>
      <c r="F434" s="102">
        <v>18.77125026561226</v>
      </c>
      <c r="G434" s="102">
        <v>17.740387813676531</v>
      </c>
      <c r="H434" s="102">
        <v>17.626011127507724</v>
      </c>
      <c r="I434" s="102">
        <v>17.260372692904234</v>
      </c>
      <c r="J434" s="102">
        <v>17.964620154025148</v>
      </c>
      <c r="K434" s="102">
        <v>19.111432899608605</v>
      </c>
      <c r="L434" s="102">
        <v>18.292954702364408</v>
      </c>
      <c r="M434" s="102">
        <v>17.786536371614133</v>
      </c>
      <c r="N434" s="102">
        <v>16.756058439314135</v>
      </c>
      <c r="O434" s="102">
        <v>16.826366539292572</v>
      </c>
      <c r="P434" s="102">
        <v>16.540644994746614</v>
      </c>
      <c r="Q434" s="102">
        <v>16.158831689199317</v>
      </c>
      <c r="R434" s="102">
        <v>16.567836057737249</v>
      </c>
      <c r="S434" s="102">
        <v>16.292612015911764</v>
      </c>
      <c r="T434" s="102">
        <v>15.543685820523693</v>
      </c>
      <c r="U434" s="102">
        <v>15.544694156419569</v>
      </c>
      <c r="V434" s="102">
        <v>15.538078910655342</v>
      </c>
      <c r="W434" s="102">
        <v>16.436771520635478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12.797925425651625</v>
      </c>
      <c r="D435" s="105">
        <v>12.867027888650787</v>
      </c>
      <c r="E435" s="105">
        <v>12.666167239332886</v>
      </c>
      <c r="F435" s="105">
        <v>12.895745142477628</v>
      </c>
      <c r="G435" s="105">
        <v>12.40224745443135</v>
      </c>
      <c r="H435" s="105">
        <v>12.202556557895875</v>
      </c>
      <c r="I435" s="105">
        <v>12.00842749760838</v>
      </c>
      <c r="J435" s="105">
        <v>12.518874285038514</v>
      </c>
      <c r="K435" s="105">
        <v>13.36896283418135</v>
      </c>
      <c r="L435" s="105">
        <v>12.848461766745658</v>
      </c>
      <c r="M435" s="105">
        <v>12.535220442012621</v>
      </c>
      <c r="N435" s="105">
        <v>11.720332868568107</v>
      </c>
      <c r="O435" s="105">
        <v>12.051687430748483</v>
      </c>
      <c r="P435" s="105">
        <v>12.093616168032515</v>
      </c>
      <c r="Q435" s="105">
        <v>12.074054149689418</v>
      </c>
      <c r="R435" s="105">
        <v>12.728417662353928</v>
      </c>
      <c r="S435" s="105">
        <v>12.716632705307866</v>
      </c>
      <c r="T435" s="105">
        <v>12.284416577450928</v>
      </c>
      <c r="U435" s="105">
        <v>12.361748315427404</v>
      </c>
      <c r="V435" s="105">
        <v>12.442119612710629</v>
      </c>
      <c r="W435" s="105">
        <v>13.240731368727223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3.6770376723305063</v>
      </c>
      <c r="D436" s="99">
        <v>3.772653747193278</v>
      </c>
      <c r="E436" s="99">
        <v>3.5978378364014882</v>
      </c>
      <c r="F436" s="99">
        <v>3.7273160764691116</v>
      </c>
      <c r="G436" s="99">
        <v>3.9967478495431683</v>
      </c>
      <c r="H436" s="99">
        <v>3.5778707121101223</v>
      </c>
      <c r="I436" s="99">
        <v>3.5516971124293857</v>
      </c>
      <c r="J436" s="99">
        <v>3.6341262248309518</v>
      </c>
      <c r="K436" s="99">
        <v>3.8988410443227712</v>
      </c>
      <c r="L436" s="99">
        <v>3.7577380979537796</v>
      </c>
      <c r="M436" s="99">
        <v>3.5705810842897936</v>
      </c>
      <c r="N436" s="99">
        <v>2.7994803434696638</v>
      </c>
      <c r="O436" s="99">
        <v>3.0664271846666917</v>
      </c>
      <c r="P436" s="99">
        <v>2.9609063991268241</v>
      </c>
      <c r="Q436" s="99">
        <v>2.7772294079896884</v>
      </c>
      <c r="R436" s="99">
        <v>3.3386234821782641</v>
      </c>
      <c r="S436" s="99">
        <v>3.3827599563200912</v>
      </c>
      <c r="T436" s="99">
        <v>3.14722283659987</v>
      </c>
      <c r="U436" s="99">
        <v>3.0255847805438463</v>
      </c>
      <c r="V436" s="99">
        <v>2.9716140390496921</v>
      </c>
      <c r="W436" s="99">
        <v>3.2219166371589663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9.1208877533211172</v>
      </c>
      <c r="D437" s="99">
        <v>9.0943741414575108</v>
      </c>
      <c r="E437" s="99">
        <v>9.068329402931397</v>
      </c>
      <c r="F437" s="99">
        <v>9.1684290660085157</v>
      </c>
      <c r="G437" s="99">
        <v>8.4054996048881847</v>
      </c>
      <c r="H437" s="99">
        <v>8.624685845785752</v>
      </c>
      <c r="I437" s="99">
        <v>8.4567303851789948</v>
      </c>
      <c r="J437" s="99">
        <v>8.8847480602075635</v>
      </c>
      <c r="K437" s="99">
        <v>9.4701217898585774</v>
      </c>
      <c r="L437" s="99">
        <v>9.0907236687918758</v>
      </c>
      <c r="M437" s="99">
        <v>8.9646393577228238</v>
      </c>
      <c r="N437" s="99">
        <v>8.9208525250984447</v>
      </c>
      <c r="O437" s="99">
        <v>8.9852602460817899</v>
      </c>
      <c r="P437" s="99">
        <v>9.1327097689056878</v>
      </c>
      <c r="Q437" s="99">
        <v>9.2968247416997318</v>
      </c>
      <c r="R437" s="99">
        <v>9.3897941801756648</v>
      </c>
      <c r="S437" s="99">
        <v>9.3338727489877726</v>
      </c>
      <c r="T437" s="99">
        <v>9.1371937408510568</v>
      </c>
      <c r="U437" s="99">
        <v>9.3361635348835588</v>
      </c>
      <c r="V437" s="99">
        <v>9.4705055736609367</v>
      </c>
      <c r="W437" s="99">
        <v>10.018814731568257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6.9760847152331813</v>
      </c>
      <c r="D438" s="123">
        <v>7.6840214069064157</v>
      </c>
      <c r="E438" s="123">
        <v>7.3936708907352742</v>
      </c>
      <c r="F438" s="123">
        <v>7.8152372450930176</v>
      </c>
      <c r="G438" s="123">
        <v>7.5188546198682253</v>
      </c>
      <c r="H438" s="123">
        <v>7.4898445743964173</v>
      </c>
      <c r="I438" s="123">
        <v>7.0483576483450054</v>
      </c>
      <c r="J438" s="123">
        <v>6.8930126288236027</v>
      </c>
      <c r="K438" s="123">
        <v>7.1794718099422479</v>
      </c>
      <c r="L438" s="123">
        <v>6.7709278791646286</v>
      </c>
      <c r="M438" s="123">
        <v>6.3603656181290029</v>
      </c>
      <c r="N438" s="123">
        <v>6.0549831869615751</v>
      </c>
      <c r="O438" s="123">
        <v>7.0538911926525465</v>
      </c>
      <c r="P438" s="123">
        <v>7.0781822609432119</v>
      </c>
      <c r="Q438" s="123">
        <v>6.8265186008353291</v>
      </c>
      <c r="R438" s="123">
        <v>7.0131645533649447</v>
      </c>
      <c r="S438" s="123">
        <v>6.9798520433646152</v>
      </c>
      <c r="T438" s="123">
        <v>7.5171460144631137</v>
      </c>
      <c r="U438" s="123">
        <v>7.7221001302145007</v>
      </c>
      <c r="V438" s="123">
        <v>8.8144216295824727</v>
      </c>
      <c r="W438" s="123">
        <v>8.3044720290501601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9.0929534077146243</v>
      </c>
      <c r="D439" s="99">
        <v>9.4259003026906001</v>
      </c>
      <c r="E439" s="99">
        <v>9.0320023570195822</v>
      </c>
      <c r="F439" s="99">
        <v>10.147102875078149</v>
      </c>
      <c r="G439" s="99">
        <v>9.2612280154425068</v>
      </c>
      <c r="H439" s="99">
        <v>8.9673416061386266</v>
      </c>
      <c r="I439" s="99">
        <v>9.1634427022270852</v>
      </c>
      <c r="J439" s="99">
        <v>9.0646700263182236</v>
      </c>
      <c r="K439" s="99">
        <v>7.9602618162867591</v>
      </c>
      <c r="L439" s="99">
        <v>9.7492907664439947</v>
      </c>
      <c r="M439" s="99">
        <v>9.02400264843447</v>
      </c>
      <c r="N439" s="99">
        <v>2.8157988753600098</v>
      </c>
      <c r="O439" s="99">
        <v>10.190471779817361</v>
      </c>
      <c r="P439" s="99">
        <v>9.8795596626230342</v>
      </c>
      <c r="Q439" s="99">
        <v>8.6473732578373017</v>
      </c>
      <c r="R439" s="99">
        <v>8.1311481902677567</v>
      </c>
      <c r="S439" s="99">
        <v>8.0628087256289298</v>
      </c>
      <c r="T439" s="99">
        <v>9.6822893681725226</v>
      </c>
      <c r="U439" s="99">
        <v>9.9753010401724396</v>
      </c>
      <c r="V439" s="99">
        <v>11.160886343138207</v>
      </c>
      <c r="W439" s="99">
        <v>10.727249841526664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6.9062074962580651</v>
      </c>
      <c r="D440" s="110">
        <v>7.6425321669760962</v>
      </c>
      <c r="E440" s="110">
        <v>7.3424598064107078</v>
      </c>
      <c r="F440" s="110">
        <v>7.7362879180719331</v>
      </c>
      <c r="G440" s="110">
        <v>7.4455558267152329</v>
      </c>
      <c r="H440" s="110">
        <v>7.4173995586464763</v>
      </c>
      <c r="I440" s="110">
        <v>6.9370953616564162</v>
      </c>
      <c r="J440" s="110">
        <v>6.7877286567407982</v>
      </c>
      <c r="K440" s="110">
        <v>7.1473192982422438</v>
      </c>
      <c r="L440" s="110">
        <v>6.6492890345189837</v>
      </c>
      <c r="M440" s="110">
        <v>6.2206199551717996</v>
      </c>
      <c r="N440" s="110">
        <v>6.2901036831525277</v>
      </c>
      <c r="O440" s="110">
        <v>6.5288112322212122</v>
      </c>
      <c r="P440" s="110">
        <v>6.5842755014183965</v>
      </c>
      <c r="Q440" s="110">
        <v>6.5291216922957167</v>
      </c>
      <c r="R440" s="110">
        <v>6.8686986817744762</v>
      </c>
      <c r="S440" s="110">
        <v>6.7454097725887134</v>
      </c>
      <c r="T440" s="110">
        <v>6.6633923289047949</v>
      </c>
      <c r="U440" s="110">
        <v>6.7917284999151821</v>
      </c>
      <c r="V440" s="110">
        <v>7.7648202093252836</v>
      </c>
      <c r="W440" s="110">
        <v>7.5255174604997945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70.463391170455921</v>
      </c>
      <c r="D442" s="118">
        <f t="shared" si="232"/>
        <v>64.54161004996314</v>
      </c>
      <c r="E442" s="118">
        <f t="shared" si="232"/>
        <v>88.527462965859669</v>
      </c>
      <c r="F442" s="118">
        <f t="shared" si="232"/>
        <v>76.126195878129636</v>
      </c>
      <c r="G442" s="118">
        <f t="shared" si="232"/>
        <v>81.725683074562781</v>
      </c>
      <c r="H442" s="118">
        <f t="shared" si="232"/>
        <v>89.061287408594808</v>
      </c>
      <c r="I442" s="118">
        <f t="shared" si="232"/>
        <v>66.02459174595451</v>
      </c>
      <c r="J442" s="118">
        <f t="shared" si="232"/>
        <v>64.232650469339589</v>
      </c>
      <c r="K442" s="118">
        <f t="shared" si="232"/>
        <v>72.443180295834622</v>
      </c>
      <c r="L442" s="118">
        <f t="shared" si="232"/>
        <v>69.268468141325513</v>
      </c>
      <c r="M442" s="118">
        <f t="shared" si="232"/>
        <v>76.050445286613297</v>
      </c>
      <c r="N442" s="118">
        <f t="shared" si="232"/>
        <v>75.828683322071029</v>
      </c>
      <c r="O442" s="118">
        <f t="shared" si="232"/>
        <v>59.050914790580961</v>
      </c>
      <c r="P442" s="118">
        <f t="shared" si="232"/>
        <v>64.974027582131328</v>
      </c>
      <c r="Q442" s="118">
        <f t="shared" si="232"/>
        <v>66.367428061064672</v>
      </c>
      <c r="R442" s="118">
        <f t="shared" ref="R442:V442" si="233">R443+R446+R448+R457</f>
        <v>60.043743007676305</v>
      </c>
      <c r="S442" s="118">
        <f t="shared" si="233"/>
        <v>63.500653377735752</v>
      </c>
      <c r="T442" s="118">
        <f t="shared" si="233"/>
        <v>59.302926837994086</v>
      </c>
      <c r="U442" s="118">
        <f t="shared" si="233"/>
        <v>58.602871169034159</v>
      </c>
      <c r="V442" s="118">
        <f t="shared" si="233"/>
        <v>63.941420142982182</v>
      </c>
      <c r="W442" s="118">
        <f t="shared" ref="W442" si="234">W443+W446+W448+W457</f>
        <v>58.958523627359455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50.211215683480404</v>
      </c>
      <c r="D443" s="123">
        <f t="shared" si="235"/>
        <v>45.308617430480069</v>
      </c>
      <c r="E443" s="123">
        <f t="shared" si="235"/>
        <v>66.033345795881488</v>
      </c>
      <c r="F443" s="123">
        <f t="shared" si="235"/>
        <v>56.34508544153212</v>
      </c>
      <c r="G443" s="123">
        <f t="shared" si="235"/>
        <v>59.257711270600758</v>
      </c>
      <c r="H443" s="123">
        <f t="shared" si="235"/>
        <v>65.216420889956083</v>
      </c>
      <c r="I443" s="123">
        <f t="shared" si="235"/>
        <v>45.828764790030867</v>
      </c>
      <c r="J443" s="123">
        <f t="shared" si="235"/>
        <v>47.087084058573701</v>
      </c>
      <c r="K443" s="123">
        <f t="shared" si="235"/>
        <v>50.356117954325441</v>
      </c>
      <c r="L443" s="123">
        <f t="shared" si="235"/>
        <v>46.000167794530363</v>
      </c>
      <c r="M443" s="123">
        <f t="shared" si="235"/>
        <v>53.678314967801995</v>
      </c>
      <c r="N443" s="123">
        <f t="shared" si="235"/>
        <v>43.654162672688635</v>
      </c>
      <c r="O443" s="123">
        <f t="shared" si="235"/>
        <v>37.852482729734895</v>
      </c>
      <c r="P443" s="123">
        <f t="shared" si="235"/>
        <v>44.424491071185905</v>
      </c>
      <c r="Q443" s="123">
        <f t="shared" si="235"/>
        <v>44.155996638774575</v>
      </c>
      <c r="R443" s="123">
        <f t="shared" ref="R443:V443" si="236">SUM(R444:R445)</f>
        <v>33.996772772136232</v>
      </c>
      <c r="S443" s="123">
        <f t="shared" si="236"/>
        <v>33.194707898008097</v>
      </c>
      <c r="T443" s="123">
        <f t="shared" si="236"/>
        <v>34.486071392379642</v>
      </c>
      <c r="U443" s="123">
        <f t="shared" si="236"/>
        <v>32.581350093561667</v>
      </c>
      <c r="V443" s="123">
        <f t="shared" si="236"/>
        <v>34.65883433989481</v>
      </c>
      <c r="W443" s="123">
        <f t="shared" ref="W443" si="237">SUM(W444:W445)</f>
        <v>31.306869804945393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49.979227519794193</v>
      </c>
      <c r="D444" s="99">
        <v>45.093077990368229</v>
      </c>
      <c r="E444" s="99">
        <v>65.737237383400725</v>
      </c>
      <c r="F444" s="99">
        <v>56.076015651490252</v>
      </c>
      <c r="G444" s="99">
        <v>58.97873089293153</v>
      </c>
      <c r="H444" s="99">
        <v>64.917207574769265</v>
      </c>
      <c r="I444" s="99">
        <v>45.631616693005263</v>
      </c>
      <c r="J444" s="99">
        <v>46.884012170582508</v>
      </c>
      <c r="K444" s="99">
        <v>50.128485858843227</v>
      </c>
      <c r="L444" s="99">
        <v>45.80384069683064</v>
      </c>
      <c r="M444" s="99">
        <v>53.449913787191143</v>
      </c>
      <c r="N444" s="99">
        <v>43.488931353095197</v>
      </c>
      <c r="O444" s="99">
        <v>37.695290274249622</v>
      </c>
      <c r="P444" s="99">
        <v>44.234664725317998</v>
      </c>
      <c r="Q444" s="99">
        <v>43.977767356139715</v>
      </c>
      <c r="R444" s="99">
        <v>33.860378168262464</v>
      </c>
      <c r="S444" s="99">
        <v>33.06201445820772</v>
      </c>
      <c r="T444" s="99">
        <v>34.348815714860507</v>
      </c>
      <c r="U444" s="99">
        <v>32.45212645792234</v>
      </c>
      <c r="V444" s="99">
        <v>34.521706993009815</v>
      </c>
      <c r="W444" s="99">
        <v>31.183155229411557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0.23198816368621095</v>
      </c>
      <c r="D445" s="99">
        <v>0.21553944011183973</v>
      </c>
      <c r="E445" s="99">
        <v>0.29610841248076486</v>
      </c>
      <c r="F445" s="99">
        <v>0.26906979004187037</v>
      </c>
      <c r="G445" s="99">
        <v>0.27898037766923045</v>
      </c>
      <c r="H445" s="99">
        <v>0.29921331518681665</v>
      </c>
      <c r="I445" s="99">
        <v>0.19714809702560088</v>
      </c>
      <c r="J445" s="99">
        <v>0.20307188799119572</v>
      </c>
      <c r="K445" s="99">
        <v>0.22763209548221403</v>
      </c>
      <c r="L445" s="99">
        <v>0.19632709769972501</v>
      </c>
      <c r="M445" s="99">
        <v>0.22840118061085365</v>
      </c>
      <c r="N445" s="99">
        <v>0.16523131959343626</v>
      </c>
      <c r="O445" s="99">
        <v>0.15719245548527194</v>
      </c>
      <c r="P445" s="99">
        <v>0.18982634586790825</v>
      </c>
      <c r="Q445" s="99">
        <v>0.17822928263486063</v>
      </c>
      <c r="R445" s="99">
        <v>0.13639460387376967</v>
      </c>
      <c r="S445" s="99">
        <v>0.13269343980037421</v>
      </c>
      <c r="T445" s="99">
        <v>0.13725567751913567</v>
      </c>
      <c r="U445" s="99">
        <v>0.12922363563932754</v>
      </c>
      <c r="V445" s="99">
        <v>0.137127346884998</v>
      </c>
      <c r="W445" s="99">
        <v>0.1237145755338339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3.709903413740173</v>
      </c>
      <c r="D446" s="123">
        <f t="shared" si="238"/>
        <v>2.1903528821011724</v>
      </c>
      <c r="E446" s="123">
        <f t="shared" si="238"/>
        <v>5.58651291343726</v>
      </c>
      <c r="F446" s="123">
        <f t="shared" si="238"/>
        <v>2.5002699056204984</v>
      </c>
      <c r="G446" s="123">
        <f t="shared" si="238"/>
        <v>5.9724203206305146</v>
      </c>
      <c r="H446" s="123">
        <f t="shared" si="238"/>
        <v>7.3437782845958886</v>
      </c>
      <c r="I446" s="123">
        <f t="shared" si="238"/>
        <v>4.2706386375657601</v>
      </c>
      <c r="J446" s="123">
        <f t="shared" si="238"/>
        <v>0.93838910236849782</v>
      </c>
      <c r="K446" s="123">
        <f t="shared" si="238"/>
        <v>4.6509639711835424</v>
      </c>
      <c r="L446" s="123">
        <f t="shared" si="238"/>
        <v>6.6416545813034347</v>
      </c>
      <c r="M446" s="123">
        <f t="shared" si="238"/>
        <v>6.4431295911811945</v>
      </c>
      <c r="N446" s="123">
        <f t="shared" si="238"/>
        <v>17.158430692625217</v>
      </c>
      <c r="O446" s="123">
        <f t="shared" si="238"/>
        <v>4.772633933714693</v>
      </c>
      <c r="P446" s="123">
        <f t="shared" si="238"/>
        <v>3.7899975745517653</v>
      </c>
      <c r="Q446" s="123">
        <f t="shared" si="238"/>
        <v>5.7856221566522654</v>
      </c>
      <c r="R446" s="123">
        <f t="shared" si="238"/>
        <v>8.9531775525129582</v>
      </c>
      <c r="S446" s="123">
        <f t="shared" si="238"/>
        <v>13.136440204641396</v>
      </c>
      <c r="T446" s="123">
        <f t="shared" si="238"/>
        <v>7.644444240280369</v>
      </c>
      <c r="U446" s="123">
        <f t="shared" si="238"/>
        <v>8.5916198131030423</v>
      </c>
      <c r="V446" s="123">
        <f t="shared" si="238"/>
        <v>10.667897346498753</v>
      </c>
      <c r="W446" s="123">
        <f t="shared" si="238"/>
        <v>8.6644278907516696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3.709903413740173</v>
      </c>
      <c r="D447" s="99">
        <f>RES_hhdet_in_tess!D129</f>
        <v>2.1903528821011724</v>
      </c>
      <c r="E447" s="99">
        <f>RES_hhdet_in_tess!E129</f>
        <v>5.58651291343726</v>
      </c>
      <c r="F447" s="99">
        <f>RES_hhdet_in_tess!F129</f>
        <v>2.5002699056204984</v>
      </c>
      <c r="G447" s="99">
        <f>RES_hhdet_in_tess!G129</f>
        <v>5.9724203206305146</v>
      </c>
      <c r="H447" s="99">
        <f>RES_hhdet_in_tess!H129</f>
        <v>7.3437782845958886</v>
      </c>
      <c r="I447" s="99">
        <f>RES_hhdet_in_tess!I129</f>
        <v>4.2706386375657601</v>
      </c>
      <c r="J447" s="99">
        <f>RES_hhdet_in_tess!J129</f>
        <v>0.93838910236849782</v>
      </c>
      <c r="K447" s="99">
        <f>RES_hhdet_in_tess!K129</f>
        <v>4.6509639711835424</v>
      </c>
      <c r="L447" s="99">
        <f>RES_hhdet_in_tess!L129</f>
        <v>6.6416545813034347</v>
      </c>
      <c r="M447" s="99">
        <f>RES_hhdet_in_tess!M129</f>
        <v>6.4431295911811945</v>
      </c>
      <c r="N447" s="99">
        <f>RES_hhdet_in_tess!N129</f>
        <v>17.158430692625217</v>
      </c>
      <c r="O447" s="99">
        <f>RES_hhdet_in_tess!O129</f>
        <v>4.772633933714693</v>
      </c>
      <c r="P447" s="99">
        <f>RES_hhdet_in_tess!P129</f>
        <v>3.7899975745517653</v>
      </c>
      <c r="Q447" s="99">
        <f>RES_hhdet_in_tess!Q129</f>
        <v>5.7856221566522654</v>
      </c>
      <c r="R447" s="99">
        <f>RES_hhdet_in_tess!R129</f>
        <v>8.9531775525129582</v>
      </c>
      <c r="S447" s="99">
        <f>RES_hhdet_in_tess!S129</f>
        <v>13.136440204641396</v>
      </c>
      <c r="T447" s="99">
        <f>RES_hhdet_in_tess!T129</f>
        <v>7.644444240280369</v>
      </c>
      <c r="U447" s="99">
        <f>RES_hhdet_in_tess!U129</f>
        <v>8.5916198131030423</v>
      </c>
      <c r="V447" s="99">
        <f>RES_hhdet_in_tess!V129</f>
        <v>10.667897346498753</v>
      </c>
      <c r="W447" s="99">
        <f>RES_hhdet_in_tess!W129</f>
        <v>8.6644278907516696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11.343603606141299</v>
      </c>
      <c r="D448" s="123">
        <v>11.288595593545841</v>
      </c>
      <c r="E448" s="123">
        <v>11.369692035701929</v>
      </c>
      <c r="F448" s="123">
        <v>11.422023383724243</v>
      </c>
      <c r="G448" s="123">
        <v>10.855791501343829</v>
      </c>
      <c r="H448" s="123">
        <v>10.878537459005663</v>
      </c>
      <c r="I448" s="123">
        <v>10.632743519872966</v>
      </c>
      <c r="J448" s="123">
        <v>11.014339285773124</v>
      </c>
      <c r="K448" s="123">
        <v>11.993178629550487</v>
      </c>
      <c r="L448" s="123">
        <v>11.494027405664978</v>
      </c>
      <c r="M448" s="123">
        <v>11.105693686889806</v>
      </c>
      <c r="N448" s="123">
        <v>10.360612740920693</v>
      </c>
      <c r="O448" s="123">
        <v>11.192389943063446</v>
      </c>
      <c r="P448" s="123">
        <v>11.472523751717432</v>
      </c>
      <c r="Q448" s="123">
        <v>11.236920100812675</v>
      </c>
      <c r="R448" s="123">
        <v>11.625485408151556</v>
      </c>
      <c r="S448" s="123">
        <v>11.744754443284704</v>
      </c>
      <c r="T448" s="123">
        <v>11.502877731153513</v>
      </c>
      <c r="U448" s="123">
        <v>11.542915535791666</v>
      </c>
      <c r="V448" s="123">
        <v>11.841864428677946</v>
      </c>
      <c r="W448" s="123">
        <v>12.381748029431439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11.48291605480887</v>
      </c>
      <c r="D449" s="99">
        <v>9.7089593613522052</v>
      </c>
      <c r="E449" s="99">
        <v>12.541387008610972</v>
      </c>
      <c r="F449" s="99">
        <v>11.169675632330453</v>
      </c>
      <c r="G449" s="99">
        <v>10.898420541924093</v>
      </c>
      <c r="H449" s="99">
        <v>12.067583279687394</v>
      </c>
      <c r="I449" s="99">
        <v>9.4403671033776426</v>
      </c>
      <c r="J449" s="99">
        <v>10.461960705983127</v>
      </c>
      <c r="K449" s="99">
        <v>12.690642030128551</v>
      </c>
      <c r="L449" s="99">
        <v>11.95634158506663</v>
      </c>
      <c r="M449" s="99">
        <v>10.396976955419122</v>
      </c>
      <c r="N449" s="99">
        <v>9.2804067760823283</v>
      </c>
      <c r="O449" s="99">
        <v>11.457542594371722</v>
      </c>
      <c r="P449" s="99">
        <v>12.133171150195292</v>
      </c>
      <c r="Q449" s="99">
        <v>11.353017147780466</v>
      </c>
      <c r="R449" s="99">
        <v>10.96987378459378</v>
      </c>
      <c r="S449" s="99">
        <v>11.736920679378482</v>
      </c>
      <c r="T449" s="99">
        <v>11.673441557470291</v>
      </c>
      <c r="U449" s="99">
        <v>11.502802668528098</v>
      </c>
      <c r="V449" s="99">
        <v>11.9400657244024</v>
      </c>
      <c r="W449" s="99">
        <v>12.288593339769303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12.54263953569308</v>
      </c>
      <c r="F450" s="99">
        <v>0</v>
      </c>
      <c r="G450" s="99">
        <v>10.897052484025782</v>
      </c>
      <c r="H450" s="99">
        <v>12.068112299590247</v>
      </c>
      <c r="I450" s="99">
        <v>0</v>
      </c>
      <c r="J450" s="99">
        <v>10.464298912464862</v>
      </c>
      <c r="K450" s="99">
        <v>12.695849380971683</v>
      </c>
      <c r="L450" s="99">
        <v>11.959975663678138</v>
      </c>
      <c r="M450" s="99">
        <v>0</v>
      </c>
      <c r="N450" s="99">
        <v>9.2778022374260853</v>
      </c>
      <c r="O450" s="99">
        <v>11.456642478338138</v>
      </c>
      <c r="P450" s="99">
        <v>12.132524044670056</v>
      </c>
      <c r="Q450" s="99">
        <v>11.349110341246273</v>
      </c>
      <c r="R450" s="99">
        <v>0</v>
      </c>
      <c r="S450" s="99">
        <v>11.736110947004667</v>
      </c>
      <c r="T450" s="99">
        <v>11.682435791329334</v>
      </c>
      <c r="U450" s="99">
        <v>11.511439111305416</v>
      </c>
      <c r="V450" s="99">
        <v>11.947864848890829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2.4993673498119611</v>
      </c>
      <c r="F451" s="102">
        <v>0</v>
      </c>
      <c r="G451" s="102">
        <v>2.4614316358310262</v>
      </c>
      <c r="H451" s="102">
        <v>2.5031398917668701</v>
      </c>
      <c r="I451" s="102">
        <v>0</v>
      </c>
      <c r="J451" s="102">
        <v>2.0762552878080038</v>
      </c>
      <c r="K451" s="102">
        <v>2.6295739850641473</v>
      </c>
      <c r="L451" s="102">
        <v>2.4821833506552351</v>
      </c>
      <c r="M451" s="102">
        <v>0</v>
      </c>
      <c r="N451" s="102">
        <v>1.479266312881139</v>
      </c>
      <c r="O451" s="102">
        <v>2.1152857205945121</v>
      </c>
      <c r="P451" s="102">
        <v>2.2256992187212976</v>
      </c>
      <c r="Q451" s="102">
        <v>1.9533136600926515</v>
      </c>
      <c r="R451" s="102">
        <v>0</v>
      </c>
      <c r="S451" s="102">
        <v>2.417874587570743</v>
      </c>
      <c r="T451" s="102">
        <v>2.3508277144203125</v>
      </c>
      <c r="U451" s="102">
        <v>2.2218113875204728</v>
      </c>
      <c r="V451" s="102">
        <v>2.2932107339120686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10.043272185881117</v>
      </c>
      <c r="F452" s="105">
        <v>0</v>
      </c>
      <c r="G452" s="105">
        <v>8.4356208481947554</v>
      </c>
      <c r="H452" s="105">
        <v>9.564972407823376</v>
      </c>
      <c r="I452" s="105">
        <v>0</v>
      </c>
      <c r="J452" s="105">
        <v>8.3880436246568575</v>
      </c>
      <c r="K452" s="105">
        <v>10.066275395907535</v>
      </c>
      <c r="L452" s="105">
        <v>9.4777923130229063</v>
      </c>
      <c r="M452" s="105">
        <v>0</v>
      </c>
      <c r="N452" s="105">
        <v>7.7985359245449457</v>
      </c>
      <c r="O452" s="105">
        <v>9.3413567577436272</v>
      </c>
      <c r="P452" s="105">
        <v>9.9068248259487586</v>
      </c>
      <c r="Q452" s="105">
        <v>9.3957966811536213</v>
      </c>
      <c r="R452" s="105">
        <v>0</v>
      </c>
      <c r="S452" s="105">
        <v>9.3182363594339215</v>
      </c>
      <c r="T452" s="105">
        <v>9.3316080769090242</v>
      </c>
      <c r="U452" s="105">
        <v>9.2896277237849407</v>
      </c>
      <c r="V452" s="105">
        <v>9.6546541149787579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11.339803576813974</v>
      </c>
      <c r="D453" s="102">
        <v>11.383675891705968</v>
      </c>
      <c r="E453" s="102">
        <v>11.255574610422059</v>
      </c>
      <c r="F453" s="102">
        <v>11.447923157050543</v>
      </c>
      <c r="G453" s="102">
        <v>10.854976807571807</v>
      </c>
      <c r="H453" s="102">
        <v>10.822481695195652</v>
      </c>
      <c r="I453" s="102">
        <v>10.637105612883342</v>
      </c>
      <c r="J453" s="102">
        <v>11.116343804905902</v>
      </c>
      <c r="K453" s="102">
        <v>11.880765852156474</v>
      </c>
      <c r="L453" s="102">
        <v>11.431402149958659</v>
      </c>
      <c r="M453" s="102">
        <v>11.219610896976919</v>
      </c>
      <c r="N453" s="102">
        <v>10.728935511152063</v>
      </c>
      <c r="O453" s="102">
        <v>11.016302659039194</v>
      </c>
      <c r="P453" s="102">
        <v>11.139150620401809</v>
      </c>
      <c r="Q453" s="102">
        <v>11.179099697294125</v>
      </c>
      <c r="R453" s="102">
        <v>11.680411886633292</v>
      </c>
      <c r="S453" s="102">
        <v>11.698985701142423</v>
      </c>
      <c r="T453" s="102">
        <v>11.357778341861005</v>
      </c>
      <c r="U453" s="102">
        <v>11.543172426992147</v>
      </c>
      <c r="V453" s="102">
        <v>11.702268975418006</v>
      </c>
      <c r="W453" s="102">
        <v>12.515679704337629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11.343154070061665</v>
      </c>
      <c r="D454" s="105">
        <v>11.380986748348905</v>
      </c>
      <c r="E454" s="105">
        <v>11.255722392561339</v>
      </c>
      <c r="F454" s="105">
        <v>11.441587615475321</v>
      </c>
      <c r="G454" s="105">
        <v>10.851027045898084</v>
      </c>
      <c r="H454" s="105">
        <v>10.821520966873271</v>
      </c>
      <c r="I454" s="105">
        <v>10.645546233020768</v>
      </c>
      <c r="J454" s="105">
        <v>11.133512364672638</v>
      </c>
      <c r="K454" s="105">
        <v>11.893865618262186</v>
      </c>
      <c r="L454" s="105">
        <v>11.438961887868546</v>
      </c>
      <c r="M454" s="105">
        <v>11.216934554766967</v>
      </c>
      <c r="N454" s="105">
        <v>10.7133650171385</v>
      </c>
      <c r="O454" s="105">
        <v>10.992864791561637</v>
      </c>
      <c r="P454" s="105">
        <v>11.126705913751337</v>
      </c>
      <c r="Q454" s="105">
        <v>11.218184220610938</v>
      </c>
      <c r="R454" s="105">
        <v>11.743541360575636</v>
      </c>
      <c r="S454" s="105">
        <v>11.762879241055229</v>
      </c>
      <c r="T454" s="105">
        <v>11.436870907726526</v>
      </c>
      <c r="U454" s="105">
        <v>11.582901004457879</v>
      </c>
      <c r="V454" s="105">
        <v>11.708531714218177</v>
      </c>
      <c r="W454" s="105">
        <v>12.472123558921188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2.2222663167405479</v>
      </c>
      <c r="D455" s="99">
        <v>2.2866126068913939</v>
      </c>
      <c r="E455" s="99">
        <v>2.187392989629938</v>
      </c>
      <c r="F455" s="99">
        <v>2.2731585494668036</v>
      </c>
      <c r="G455" s="99">
        <v>2.4455274410098999</v>
      </c>
      <c r="H455" s="99">
        <v>2.1968351210875214</v>
      </c>
      <c r="I455" s="99">
        <v>2.1888158478417741</v>
      </c>
      <c r="J455" s="99">
        <v>2.2487643044650745</v>
      </c>
      <c r="K455" s="99">
        <v>2.4237438284036092</v>
      </c>
      <c r="L455" s="99">
        <v>2.3482382190766704</v>
      </c>
      <c r="M455" s="99">
        <v>2.2522951970441407</v>
      </c>
      <c r="N455" s="99">
        <v>1.7925124920400592</v>
      </c>
      <c r="O455" s="99">
        <v>2.007604545479845</v>
      </c>
      <c r="P455" s="99">
        <v>1.9939961448456498</v>
      </c>
      <c r="Q455" s="99">
        <v>1.9213594789112052</v>
      </c>
      <c r="R455" s="99">
        <v>2.3537471803999712</v>
      </c>
      <c r="S455" s="99">
        <v>2.4290064920674559</v>
      </c>
      <c r="T455" s="99">
        <v>2.2996771668754716</v>
      </c>
      <c r="U455" s="99">
        <v>2.2467374695743194</v>
      </c>
      <c r="V455" s="99">
        <v>2.2380261405572388</v>
      </c>
      <c r="W455" s="99">
        <v>2.4533088273529273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9.1208877533211172</v>
      </c>
      <c r="D456" s="99">
        <v>9.0943741414575108</v>
      </c>
      <c r="E456" s="99">
        <v>9.068329402931397</v>
      </c>
      <c r="F456" s="99">
        <v>9.1684290660085157</v>
      </c>
      <c r="G456" s="99">
        <v>8.4054996048881847</v>
      </c>
      <c r="H456" s="99">
        <v>8.624685845785752</v>
      </c>
      <c r="I456" s="99">
        <v>8.4567303851789948</v>
      </c>
      <c r="J456" s="99">
        <v>8.8847480602075635</v>
      </c>
      <c r="K456" s="99">
        <v>9.4701217898585774</v>
      </c>
      <c r="L456" s="99">
        <v>9.0907236687918758</v>
      </c>
      <c r="M456" s="99">
        <v>8.9646393577228238</v>
      </c>
      <c r="N456" s="99">
        <v>8.9208525250984447</v>
      </c>
      <c r="O456" s="99">
        <v>8.9852602460817899</v>
      </c>
      <c r="P456" s="99">
        <v>9.1327097689056878</v>
      </c>
      <c r="Q456" s="99">
        <v>9.2968247416997318</v>
      </c>
      <c r="R456" s="99">
        <v>9.3897941801756648</v>
      </c>
      <c r="S456" s="99">
        <v>9.3338727489877726</v>
      </c>
      <c r="T456" s="99">
        <v>9.1371937408510568</v>
      </c>
      <c r="U456" s="99">
        <v>9.3361635348835588</v>
      </c>
      <c r="V456" s="99">
        <v>9.4705055736609367</v>
      </c>
      <c r="W456" s="99">
        <v>10.018814731568257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5.1986684670940519</v>
      </c>
      <c r="D457" s="123">
        <v>5.7540441438360483</v>
      </c>
      <c r="E457" s="123">
        <v>5.5379122208389902</v>
      </c>
      <c r="F457" s="123">
        <v>5.8588171472527746</v>
      </c>
      <c r="G457" s="123">
        <v>5.639759981987682</v>
      </c>
      <c r="H457" s="123">
        <v>5.6225507750371895</v>
      </c>
      <c r="I457" s="123">
        <v>5.2924447984849206</v>
      </c>
      <c r="J457" s="123">
        <v>5.1928380226242679</v>
      </c>
      <c r="K457" s="123">
        <v>5.4429197407751593</v>
      </c>
      <c r="L457" s="123">
        <v>5.1326183598267301</v>
      </c>
      <c r="M457" s="123">
        <v>4.8233070407403051</v>
      </c>
      <c r="N457" s="123">
        <v>4.6554772158364894</v>
      </c>
      <c r="O457" s="123">
        <v>5.2334081840679234</v>
      </c>
      <c r="P457" s="123">
        <v>5.287015184676223</v>
      </c>
      <c r="Q457" s="123">
        <v>5.1888891648251541</v>
      </c>
      <c r="R457" s="123">
        <v>5.4683072748755581</v>
      </c>
      <c r="S457" s="123">
        <v>5.4247508318015507</v>
      </c>
      <c r="T457" s="123">
        <v>5.6695334741805601</v>
      </c>
      <c r="U457" s="123">
        <v>5.8869857265777865</v>
      </c>
      <c r="V457" s="123">
        <v>6.7728240279106764</v>
      </c>
      <c r="W457" s="123">
        <v>6.605477902230958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5.3700049559461887</v>
      </c>
      <c r="D458" s="99">
        <v>5.5738835168833862</v>
      </c>
      <c r="E458" s="99">
        <v>5.3478069647247617</v>
      </c>
      <c r="F458" s="99">
        <v>6.015733396460166</v>
      </c>
      <c r="G458" s="99">
        <v>5.4974579260504584</v>
      </c>
      <c r="H458" s="99">
        <v>5.3296249000049425</v>
      </c>
      <c r="I458" s="99">
        <v>5.4528362980163578</v>
      </c>
      <c r="J458" s="99">
        <v>5.4004716190701236</v>
      </c>
      <c r="K458" s="99">
        <v>4.7479125145632937</v>
      </c>
      <c r="L458" s="99">
        <v>5.8213332675612799</v>
      </c>
      <c r="M458" s="99">
        <v>5.3914248989120139</v>
      </c>
      <c r="N458" s="99">
        <v>1.6823098084504784</v>
      </c>
      <c r="O458" s="99">
        <v>6.0883363431746131</v>
      </c>
      <c r="P458" s="99">
        <v>5.902580709525088</v>
      </c>
      <c r="Q458" s="99">
        <v>5.1664062289008852</v>
      </c>
      <c r="R458" s="99">
        <v>4.8759943279867537</v>
      </c>
      <c r="S458" s="99">
        <v>4.86421416360945</v>
      </c>
      <c r="T458" s="99">
        <v>5.8821415485313882</v>
      </c>
      <c r="U458" s="99">
        <v>6.1038045123452047</v>
      </c>
      <c r="V458" s="99">
        <v>6.8747281227379817</v>
      </c>
      <c r="W458" s="99">
        <v>6.6480920995583483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5.1930126995008745</v>
      </c>
      <c r="D459" s="110">
        <v>5.7583353304941607</v>
      </c>
      <c r="E459" s="110">
        <v>5.5438545447836605</v>
      </c>
      <c r="F459" s="110">
        <v>5.8535044773826517</v>
      </c>
      <c r="G459" s="110">
        <v>5.6457463962602379</v>
      </c>
      <c r="H459" s="110">
        <v>5.6369135921355449</v>
      </c>
      <c r="I459" s="110">
        <v>5.2840075373116528</v>
      </c>
      <c r="J459" s="110">
        <v>5.1827717525961887</v>
      </c>
      <c r="K459" s="110">
        <v>5.4715397638169296</v>
      </c>
      <c r="L459" s="110">
        <v>5.1044906638952288</v>
      </c>
      <c r="M459" s="110">
        <v>4.7935011753672274</v>
      </c>
      <c r="N459" s="110">
        <v>4.8712885216580242</v>
      </c>
      <c r="O459" s="110">
        <v>5.0902887482745838</v>
      </c>
      <c r="P459" s="110">
        <v>5.1784857257497006</v>
      </c>
      <c r="Q459" s="110">
        <v>5.1925612622180246</v>
      </c>
      <c r="R459" s="110">
        <v>5.5448459676632833</v>
      </c>
      <c r="S459" s="110">
        <v>5.5460977808497312</v>
      </c>
      <c r="T459" s="110">
        <v>5.5856984122917019</v>
      </c>
      <c r="U459" s="110">
        <v>5.7974588467054922</v>
      </c>
      <c r="V459" s="110">
        <v>6.7272411209771734</v>
      </c>
      <c r="W459" s="110">
        <v>6.5917768837048945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6.6004586529397974E-2</v>
      </c>
      <c r="D461" s="118">
        <f t="shared" si="239"/>
        <v>4.9813743261189571E-2</v>
      </c>
      <c r="E461" s="118">
        <f t="shared" si="239"/>
        <v>6.2188594265002207E-2</v>
      </c>
      <c r="F461" s="118">
        <f t="shared" si="239"/>
        <v>7.5484620953056442E-2</v>
      </c>
      <c r="G461" s="118">
        <f t="shared" si="239"/>
        <v>8.4929744901110327E-2</v>
      </c>
      <c r="H461" s="118">
        <f t="shared" si="239"/>
        <v>9.5211328575051796E-2</v>
      </c>
      <c r="I461" s="118">
        <f t="shared" si="239"/>
        <v>0.104026883754591</v>
      </c>
      <c r="J461" s="118">
        <f t="shared" si="239"/>
        <v>9.5212566731432538E-2</v>
      </c>
      <c r="K461" s="118">
        <f t="shared" si="239"/>
        <v>7.1517821781837757E-2</v>
      </c>
      <c r="L461" s="118">
        <f t="shared" si="239"/>
        <v>8.6899090914234534E-2</v>
      </c>
      <c r="M461" s="118">
        <f t="shared" si="239"/>
        <v>0.10218497065469238</v>
      </c>
      <c r="N461" s="118">
        <f t="shared" si="239"/>
        <v>4.328685799622755E-2</v>
      </c>
      <c r="O461" s="118">
        <f t="shared" si="239"/>
        <v>0.33195064261118773</v>
      </c>
      <c r="P461" s="118">
        <f t="shared" si="239"/>
        <v>0.33637332428461997</v>
      </c>
      <c r="Q461" s="118">
        <f t="shared" si="239"/>
        <v>0.27578775467620414</v>
      </c>
      <c r="R461" s="118">
        <f t="shared" ref="R461:V461" si="240">R462+R465+R467+R476</f>
        <v>0.21136592798148021</v>
      </c>
      <c r="S461" s="118">
        <f t="shared" si="240"/>
        <v>0.32593937049000171</v>
      </c>
      <c r="T461" s="118">
        <f t="shared" si="240"/>
        <v>0.62200547578794541</v>
      </c>
      <c r="U461" s="118">
        <f t="shared" si="240"/>
        <v>0.6622158631662145</v>
      </c>
      <c r="V461" s="118">
        <f t="shared" si="240"/>
        <v>0.78357183339541359</v>
      </c>
      <c r="W461" s="118">
        <f t="shared" ref="W461" si="241">W462+W465+W467+W476</f>
        <v>0.59285345628651676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6.6004586529397974E-2</v>
      </c>
      <c r="D476" s="123">
        <v>4.9813743261189571E-2</v>
      </c>
      <c r="E476" s="123">
        <v>6.2188594265002207E-2</v>
      </c>
      <c r="F476" s="123">
        <v>7.5484620953056442E-2</v>
      </c>
      <c r="G476" s="123">
        <v>8.4929744901110327E-2</v>
      </c>
      <c r="H476" s="123">
        <v>9.5211328575051796E-2</v>
      </c>
      <c r="I476" s="123">
        <v>0.104026883754591</v>
      </c>
      <c r="J476" s="123">
        <v>9.5212566731432538E-2</v>
      </c>
      <c r="K476" s="123">
        <v>7.1517821781837757E-2</v>
      </c>
      <c r="L476" s="123">
        <v>8.6899090914234534E-2</v>
      </c>
      <c r="M476" s="123">
        <v>0.10218497065469238</v>
      </c>
      <c r="N476" s="123">
        <v>4.328685799622755E-2</v>
      </c>
      <c r="O476" s="123">
        <v>0.33195064261118773</v>
      </c>
      <c r="P476" s="123">
        <v>0.33637332428461997</v>
      </c>
      <c r="Q476" s="123">
        <v>0.27578775467620414</v>
      </c>
      <c r="R476" s="123">
        <v>0.21136592798148021</v>
      </c>
      <c r="S476" s="123">
        <v>0.32593937049000171</v>
      </c>
      <c r="T476" s="123">
        <v>0.62200547578794541</v>
      </c>
      <c r="U476" s="123">
        <v>0.6622158631662145</v>
      </c>
      <c r="V476" s="123">
        <v>0.78357183339541359</v>
      </c>
      <c r="W476" s="123">
        <v>0.59285345628651676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2.0655552960964543</v>
      </c>
      <c r="D477" s="99">
        <v>2.1411875127591968</v>
      </c>
      <c r="E477" s="99">
        <v>2.0517096554205687</v>
      </c>
      <c r="F477" s="99">
        <v>2.3050158891027523</v>
      </c>
      <c r="G477" s="99">
        <v>2.1037805559879206</v>
      </c>
      <c r="H477" s="99">
        <v>2.0370213192504507</v>
      </c>
      <c r="I477" s="99">
        <v>2.081567644237905</v>
      </c>
      <c r="J477" s="99">
        <v>2.0591304431784478</v>
      </c>
      <c r="K477" s="99">
        <v>1.8082530741877001</v>
      </c>
      <c r="L477" s="99">
        <v>2.2146488905054182</v>
      </c>
      <c r="M477" s="99">
        <v>2.0498924416183746</v>
      </c>
      <c r="N477" s="99">
        <v>0.63963687252677992</v>
      </c>
      <c r="O477" s="99">
        <v>2.3148675695033121</v>
      </c>
      <c r="P477" s="99">
        <v>2.2442407729614491</v>
      </c>
      <c r="Q477" s="99">
        <v>1.9643373092503218</v>
      </c>
      <c r="R477" s="99">
        <v>1.8470716229012236</v>
      </c>
      <c r="S477" s="99">
        <v>1.8315476301138676</v>
      </c>
      <c r="T477" s="99">
        <v>2.1994288528740702</v>
      </c>
      <c r="U477" s="99">
        <v>2.2659893842855716</v>
      </c>
      <c r="V477" s="99">
        <v>2.5353069417072756</v>
      </c>
      <c r="W477" s="99">
        <v>2.4368020740011973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11182</v>
      </c>
      <c r="C5" s="120">
        <v>15016</v>
      </c>
      <c r="D5" s="120">
        <v>25170</v>
      </c>
      <c r="E5" s="120">
        <v>36337</v>
      </c>
      <c r="F5" s="120">
        <v>47686</v>
      </c>
      <c r="G5" s="120">
        <v>59904</v>
      </c>
      <c r="H5" s="120">
        <v>73096</v>
      </c>
      <c r="I5" s="120">
        <v>83751</v>
      </c>
      <c r="J5" s="120">
        <v>89176</v>
      </c>
      <c r="K5" s="120">
        <v>91947</v>
      </c>
      <c r="L5" s="120">
        <v>96580</v>
      </c>
      <c r="M5" s="120">
        <v>103153</v>
      </c>
      <c r="N5" s="120">
        <v>113080</v>
      </c>
      <c r="O5" s="120">
        <v>124916</v>
      </c>
      <c r="P5" s="120">
        <v>147169</v>
      </c>
      <c r="Q5" s="120">
        <v>183078</v>
      </c>
      <c r="R5" s="120">
        <v>216996</v>
      </c>
      <c r="S5" s="120">
        <v>249349</v>
      </c>
      <c r="T5" s="120">
        <v>281181</v>
      </c>
      <c r="U5" s="120">
        <v>299108</v>
      </c>
      <c r="V5" s="120">
        <v>315811</v>
      </c>
      <c r="W5" s="120">
        <v>340220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11182</v>
      </c>
      <c r="C7" s="52">
        <v>15016</v>
      </c>
      <c r="D7" s="52">
        <v>25170</v>
      </c>
      <c r="E7" s="52">
        <v>36337</v>
      </c>
      <c r="F7" s="52">
        <v>47686</v>
      </c>
      <c r="G7" s="52">
        <v>59904</v>
      </c>
      <c r="H7" s="52">
        <v>73096</v>
      </c>
      <c r="I7" s="52">
        <v>83751</v>
      </c>
      <c r="J7" s="52">
        <v>89176</v>
      </c>
      <c r="K7" s="52">
        <v>91947</v>
      </c>
      <c r="L7" s="52">
        <v>96580</v>
      </c>
      <c r="M7" s="52">
        <v>103153</v>
      </c>
      <c r="N7" s="52">
        <v>113080</v>
      </c>
      <c r="O7" s="52">
        <v>124916</v>
      </c>
      <c r="P7" s="52">
        <v>147169</v>
      </c>
      <c r="Q7" s="52">
        <v>183078</v>
      </c>
      <c r="R7" s="52">
        <v>216996</v>
      </c>
      <c r="S7" s="52">
        <v>249349</v>
      </c>
      <c r="T7" s="52">
        <v>281181</v>
      </c>
      <c r="U7" s="52">
        <v>299108</v>
      </c>
      <c r="V7" s="52">
        <v>315811</v>
      </c>
      <c r="W7" s="52">
        <v>340220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11182</v>
      </c>
      <c r="C9" s="52">
        <v>12177</v>
      </c>
      <c r="D9" s="52">
        <v>16912</v>
      </c>
      <c r="E9" s="52">
        <v>23182</v>
      </c>
      <c r="F9" s="52">
        <v>26483</v>
      </c>
      <c r="G9" s="52">
        <v>31201</v>
      </c>
      <c r="H9" s="52">
        <v>37919</v>
      </c>
      <c r="I9" s="52">
        <v>47006</v>
      </c>
      <c r="J9" s="52">
        <v>48158</v>
      </c>
      <c r="K9" s="52">
        <v>50692</v>
      </c>
      <c r="L9" s="52">
        <v>50857</v>
      </c>
      <c r="M9" s="52">
        <v>58980</v>
      </c>
      <c r="N9" s="52">
        <v>69397</v>
      </c>
      <c r="O9" s="52">
        <v>87782</v>
      </c>
      <c r="P9" s="52">
        <v>102174</v>
      </c>
      <c r="Q9" s="52">
        <v>130674</v>
      </c>
      <c r="R9" s="52">
        <v>167470</v>
      </c>
      <c r="S9" s="52">
        <v>205444</v>
      </c>
      <c r="T9" s="52">
        <v>239686</v>
      </c>
      <c r="U9" s="52">
        <v>268109</v>
      </c>
      <c r="V9" s="52">
        <v>288692</v>
      </c>
      <c r="W9" s="52">
        <v>310876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79</v>
      </c>
      <c r="C11" s="52">
        <v>122</v>
      </c>
      <c r="D11" s="52">
        <v>239</v>
      </c>
      <c r="E11" s="52">
        <v>365</v>
      </c>
      <c r="F11" s="52">
        <v>444</v>
      </c>
      <c r="G11" s="52">
        <v>505</v>
      </c>
      <c r="H11" s="52">
        <v>541</v>
      </c>
      <c r="I11" s="52">
        <v>525</v>
      </c>
      <c r="J11" s="52">
        <v>493</v>
      </c>
      <c r="K11" s="52">
        <v>445</v>
      </c>
      <c r="L11" s="52">
        <v>406</v>
      </c>
      <c r="M11" s="52">
        <v>390</v>
      </c>
      <c r="N11" s="52">
        <v>406</v>
      </c>
      <c r="O11" s="52">
        <v>516</v>
      </c>
      <c r="P11" s="52">
        <v>696</v>
      </c>
      <c r="Q11" s="52">
        <v>844</v>
      </c>
      <c r="R11" s="52">
        <v>958</v>
      </c>
      <c r="S11" s="52">
        <v>1130</v>
      </c>
      <c r="T11" s="52">
        <v>1346</v>
      </c>
      <c r="U11" s="52">
        <v>1602</v>
      </c>
      <c r="V11" s="52">
        <v>1941</v>
      </c>
      <c r="W11" s="52">
        <v>2065</v>
      </c>
      <c r="DA11" s="63" t="s">
        <v>1121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3</v>
      </c>
      <c r="E12" s="52">
        <v>5</v>
      </c>
      <c r="F12" s="52">
        <v>4</v>
      </c>
      <c r="G12" s="52">
        <v>5</v>
      </c>
      <c r="H12" s="52">
        <v>6</v>
      </c>
      <c r="I12" s="52">
        <v>7</v>
      </c>
      <c r="J12" s="52">
        <v>8</v>
      </c>
      <c r="K12" s="52">
        <v>6</v>
      </c>
      <c r="L12" s="52">
        <v>4</v>
      </c>
      <c r="M12" s="52">
        <v>4</v>
      </c>
      <c r="N12" s="52">
        <v>4</v>
      </c>
      <c r="O12" s="52">
        <v>7</v>
      </c>
      <c r="P12" s="52">
        <v>8</v>
      </c>
      <c r="Q12" s="52">
        <v>9</v>
      </c>
      <c r="R12" s="52">
        <v>10</v>
      </c>
      <c r="S12" s="52">
        <v>13</v>
      </c>
      <c r="T12" s="52">
        <v>20</v>
      </c>
      <c r="U12" s="52">
        <v>22</v>
      </c>
      <c r="V12" s="52">
        <v>31</v>
      </c>
      <c r="W12" s="52">
        <v>31</v>
      </c>
      <c r="DA12" s="63" t="s">
        <v>1122</v>
      </c>
    </row>
    <row r="13" spans="1:105" ht="12" customHeight="1" x14ac:dyDescent="0.25">
      <c r="A13" s="97" t="s">
        <v>122</v>
      </c>
      <c r="B13" s="52">
        <v>3948</v>
      </c>
      <c r="C13" s="52">
        <v>5063</v>
      </c>
      <c r="D13" s="52">
        <v>9509</v>
      </c>
      <c r="E13" s="52">
        <v>12952</v>
      </c>
      <c r="F13" s="52">
        <v>18406</v>
      </c>
      <c r="G13" s="52">
        <v>22937</v>
      </c>
      <c r="H13" s="52">
        <v>27212</v>
      </c>
      <c r="I13" s="52">
        <v>25962</v>
      </c>
      <c r="J13" s="52">
        <v>24356</v>
      </c>
      <c r="K13" s="52">
        <v>24923</v>
      </c>
      <c r="L13" s="52">
        <v>25258</v>
      </c>
      <c r="M13" s="52">
        <v>28200</v>
      </c>
      <c r="N13" s="52">
        <v>31989</v>
      </c>
      <c r="O13" s="52">
        <v>37298</v>
      </c>
      <c r="P13" s="52">
        <v>43736</v>
      </c>
      <c r="Q13" s="52">
        <v>45518</v>
      </c>
      <c r="R13" s="52">
        <v>50733</v>
      </c>
      <c r="S13" s="52">
        <v>56062</v>
      </c>
      <c r="T13" s="52">
        <v>55206</v>
      </c>
      <c r="U13" s="52">
        <v>59614</v>
      </c>
      <c r="V13" s="52">
        <v>62875</v>
      </c>
      <c r="W13" s="52">
        <v>78870</v>
      </c>
      <c r="DA13" s="63" t="s">
        <v>1123</v>
      </c>
    </row>
    <row r="14" spans="1:105" ht="12" customHeight="1" x14ac:dyDescent="0.25">
      <c r="A14" s="97" t="s">
        <v>121</v>
      </c>
      <c r="B14" s="52">
        <v>7154</v>
      </c>
      <c r="C14" s="52">
        <v>9830</v>
      </c>
      <c r="D14" s="52">
        <v>15419</v>
      </c>
      <c r="E14" s="52">
        <v>23015</v>
      </c>
      <c r="F14" s="52">
        <v>28832</v>
      </c>
      <c r="G14" s="52">
        <v>36457</v>
      </c>
      <c r="H14" s="52">
        <v>45337</v>
      </c>
      <c r="I14" s="52">
        <v>57257</v>
      </c>
      <c r="J14" s="52">
        <v>64319</v>
      </c>
      <c r="K14" s="52">
        <v>66573</v>
      </c>
      <c r="L14" s="52">
        <v>70912</v>
      </c>
      <c r="M14" s="52">
        <v>74559</v>
      </c>
      <c r="N14" s="52">
        <v>80681</v>
      </c>
      <c r="O14" s="52">
        <v>87095</v>
      </c>
      <c r="P14" s="52">
        <v>102729</v>
      </c>
      <c r="Q14" s="52">
        <v>136707</v>
      </c>
      <c r="R14" s="52">
        <v>165295</v>
      </c>
      <c r="S14" s="52">
        <v>192144</v>
      </c>
      <c r="T14" s="52">
        <v>224609</v>
      </c>
      <c r="U14" s="52">
        <v>237870</v>
      </c>
      <c r="V14" s="52">
        <v>250964</v>
      </c>
      <c r="W14" s="52">
        <v>259254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484</v>
      </c>
      <c r="C16" s="52">
        <v>587</v>
      </c>
      <c r="D16" s="52">
        <v>788</v>
      </c>
      <c r="E16" s="52">
        <v>1102</v>
      </c>
      <c r="F16" s="52">
        <v>1459</v>
      </c>
      <c r="G16" s="52">
        <v>1961</v>
      </c>
      <c r="H16" s="52">
        <v>2624</v>
      </c>
      <c r="I16" s="52">
        <v>3245</v>
      </c>
      <c r="J16" s="52">
        <v>3609</v>
      </c>
      <c r="K16" s="52">
        <v>3804</v>
      </c>
      <c r="L16" s="52">
        <v>4077</v>
      </c>
      <c r="M16" s="52">
        <v>4585</v>
      </c>
      <c r="N16" s="52">
        <v>5666</v>
      </c>
      <c r="O16" s="52">
        <v>8900</v>
      </c>
      <c r="P16" s="52">
        <v>13817</v>
      </c>
      <c r="Q16" s="52">
        <v>20256</v>
      </c>
      <c r="R16" s="52">
        <v>25083</v>
      </c>
      <c r="S16" s="52">
        <v>33003</v>
      </c>
      <c r="T16" s="52">
        <v>46929</v>
      </c>
      <c r="U16" s="52">
        <v>57680</v>
      </c>
      <c r="V16" s="52">
        <v>69072</v>
      </c>
      <c r="W16" s="52">
        <v>78508</v>
      </c>
      <c r="DA16" s="63" t="s">
        <v>1125</v>
      </c>
    </row>
    <row r="17" spans="1:105" ht="12" customHeight="1" x14ac:dyDescent="0.25">
      <c r="A17" s="109" t="s">
        <v>120</v>
      </c>
      <c r="B17" s="36">
        <v>10698</v>
      </c>
      <c r="C17" s="36">
        <v>14429</v>
      </c>
      <c r="D17" s="36">
        <v>24382</v>
      </c>
      <c r="E17" s="36">
        <v>35235</v>
      </c>
      <c r="F17" s="36">
        <v>46227</v>
      </c>
      <c r="G17" s="36">
        <v>57943</v>
      </c>
      <c r="H17" s="36">
        <v>70472</v>
      </c>
      <c r="I17" s="36">
        <v>80506</v>
      </c>
      <c r="J17" s="36">
        <v>85567</v>
      </c>
      <c r="K17" s="36">
        <v>88143</v>
      </c>
      <c r="L17" s="36">
        <v>92503</v>
      </c>
      <c r="M17" s="36">
        <v>98568</v>
      </c>
      <c r="N17" s="36">
        <v>107414</v>
      </c>
      <c r="O17" s="36">
        <v>116016</v>
      </c>
      <c r="P17" s="36">
        <v>133352</v>
      </c>
      <c r="Q17" s="36">
        <v>162822</v>
      </c>
      <c r="R17" s="36">
        <v>191913</v>
      </c>
      <c r="S17" s="36">
        <v>216346</v>
      </c>
      <c r="T17" s="36">
        <v>234252</v>
      </c>
      <c r="U17" s="36">
        <v>241428</v>
      </c>
      <c r="V17" s="36">
        <v>246739</v>
      </c>
      <c r="W17" s="36">
        <v>261712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874</v>
      </c>
      <c r="D21" s="52">
        <v>874</v>
      </c>
      <c r="E21" s="52">
        <v>885</v>
      </c>
      <c r="F21" s="52">
        <v>916</v>
      </c>
      <c r="G21" s="52">
        <v>992</v>
      </c>
      <c r="H21" s="52">
        <v>1123</v>
      </c>
      <c r="I21" s="52">
        <v>1334</v>
      </c>
      <c r="J21" s="52">
        <v>1643</v>
      </c>
      <c r="K21" s="52">
        <v>2067</v>
      </c>
      <c r="L21" s="52">
        <v>2620</v>
      </c>
      <c r="M21" s="52">
        <v>3303</v>
      </c>
      <c r="N21" s="52">
        <v>4134</v>
      </c>
      <c r="O21" s="52">
        <v>4954</v>
      </c>
      <c r="P21" s="52">
        <v>5417</v>
      </c>
      <c r="Q21" s="52">
        <v>6807</v>
      </c>
      <c r="R21" s="52">
        <v>8433</v>
      </c>
      <c r="S21" s="52">
        <v>10362</v>
      </c>
      <c r="T21" s="52">
        <v>11729</v>
      </c>
      <c r="U21" s="52">
        <v>12144</v>
      </c>
      <c r="V21" s="52">
        <v>12577</v>
      </c>
      <c r="W21" s="52">
        <v>13167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1747</v>
      </c>
      <c r="D23" s="52">
        <v>1753</v>
      </c>
      <c r="E23" s="52">
        <v>1798</v>
      </c>
      <c r="F23" s="52">
        <v>5000</v>
      </c>
      <c r="G23" s="52">
        <v>4539</v>
      </c>
      <c r="H23" s="52">
        <v>5729</v>
      </c>
      <c r="I23" s="52">
        <v>4126</v>
      </c>
      <c r="J23" s="52">
        <v>4537</v>
      </c>
      <c r="K23" s="52">
        <v>5891</v>
      </c>
      <c r="L23" s="52">
        <v>5681</v>
      </c>
      <c r="M23" s="52">
        <v>7613</v>
      </c>
      <c r="N23" s="52">
        <v>9231</v>
      </c>
      <c r="O23" s="52">
        <v>10610</v>
      </c>
      <c r="P23" s="52">
        <v>11640</v>
      </c>
      <c r="Q23" s="52">
        <v>13200</v>
      </c>
      <c r="R23" s="52">
        <v>20187</v>
      </c>
      <c r="S23" s="52">
        <v>27304</v>
      </c>
      <c r="T23" s="52">
        <v>26949</v>
      </c>
      <c r="U23" s="52">
        <v>27063</v>
      </c>
      <c r="V23" s="52">
        <v>30836</v>
      </c>
      <c r="W23" s="52">
        <v>32526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12</v>
      </c>
      <c r="D25" s="52">
        <v>13</v>
      </c>
      <c r="E25" s="52">
        <v>12</v>
      </c>
      <c r="F25" s="52">
        <v>17</v>
      </c>
      <c r="G25" s="52">
        <v>24</v>
      </c>
      <c r="H25" s="52">
        <v>34</v>
      </c>
      <c r="I25" s="52">
        <v>45</v>
      </c>
      <c r="J25" s="52">
        <v>64</v>
      </c>
      <c r="K25" s="52">
        <v>95</v>
      </c>
      <c r="L25" s="52">
        <v>108</v>
      </c>
      <c r="M25" s="52">
        <v>97</v>
      </c>
      <c r="N25" s="52">
        <v>74</v>
      </c>
      <c r="O25" s="52">
        <v>57</v>
      </c>
      <c r="P25" s="52">
        <v>52</v>
      </c>
      <c r="Q25" s="52">
        <v>50</v>
      </c>
      <c r="R25" s="52">
        <v>53</v>
      </c>
      <c r="S25" s="52">
        <v>84</v>
      </c>
      <c r="T25" s="52">
        <v>108</v>
      </c>
      <c r="U25" s="52">
        <v>134</v>
      </c>
      <c r="V25" s="52">
        <v>161</v>
      </c>
      <c r="W25" s="52">
        <v>208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2</v>
      </c>
      <c r="L26" s="52">
        <v>2</v>
      </c>
      <c r="M26" s="52">
        <v>0</v>
      </c>
      <c r="N26" s="52">
        <v>1</v>
      </c>
      <c r="O26" s="52">
        <v>1</v>
      </c>
      <c r="P26" s="52">
        <v>1</v>
      </c>
      <c r="Q26" s="52">
        <v>1</v>
      </c>
      <c r="R26" s="52">
        <v>0</v>
      </c>
      <c r="S26" s="52">
        <v>0</v>
      </c>
      <c r="T26" s="52">
        <v>0</v>
      </c>
      <c r="U26" s="52">
        <v>2</v>
      </c>
      <c r="V26" s="52">
        <v>3</v>
      </c>
      <c r="W26" s="52">
        <v>2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617</v>
      </c>
      <c r="D27" s="52">
        <v>621</v>
      </c>
      <c r="E27" s="52">
        <v>650</v>
      </c>
      <c r="F27" s="52">
        <v>758</v>
      </c>
      <c r="G27" s="52">
        <v>997</v>
      </c>
      <c r="H27" s="52">
        <v>1438</v>
      </c>
      <c r="I27" s="52">
        <v>1767</v>
      </c>
      <c r="J27" s="52">
        <v>2653</v>
      </c>
      <c r="K27" s="52">
        <v>3901</v>
      </c>
      <c r="L27" s="52">
        <v>4917</v>
      </c>
      <c r="M27" s="52">
        <v>4778</v>
      </c>
      <c r="N27" s="52">
        <v>4922</v>
      </c>
      <c r="O27" s="52">
        <v>4155</v>
      </c>
      <c r="P27" s="52">
        <v>3442</v>
      </c>
      <c r="Q27" s="52">
        <v>2889</v>
      </c>
      <c r="R27" s="52">
        <v>4396</v>
      </c>
      <c r="S27" s="52">
        <v>6332</v>
      </c>
      <c r="T27" s="52">
        <v>7419</v>
      </c>
      <c r="U27" s="52">
        <v>8561</v>
      </c>
      <c r="V27" s="52">
        <v>8894</v>
      </c>
      <c r="W27" s="52">
        <v>8994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1118</v>
      </c>
      <c r="D28" s="52">
        <v>1125</v>
      </c>
      <c r="E28" s="52">
        <v>1182</v>
      </c>
      <c r="F28" s="52">
        <v>1367</v>
      </c>
      <c r="G28" s="52">
        <v>1775</v>
      </c>
      <c r="H28" s="52">
        <v>2496</v>
      </c>
      <c r="I28" s="52">
        <v>2972</v>
      </c>
      <c r="J28" s="52">
        <v>4413</v>
      </c>
      <c r="K28" s="52">
        <v>6660</v>
      </c>
      <c r="L28" s="52">
        <v>8411</v>
      </c>
      <c r="M28" s="52">
        <v>9554</v>
      </c>
      <c r="N28" s="52">
        <v>10120</v>
      </c>
      <c r="O28" s="52">
        <v>11393</v>
      </c>
      <c r="P28" s="52">
        <v>11937</v>
      </c>
      <c r="Q28" s="52">
        <v>12677</v>
      </c>
      <c r="R28" s="52">
        <v>12185</v>
      </c>
      <c r="S28" s="52">
        <v>13631</v>
      </c>
      <c r="T28" s="52">
        <v>17392</v>
      </c>
      <c r="U28" s="52">
        <v>20968</v>
      </c>
      <c r="V28" s="52">
        <v>26059</v>
      </c>
      <c r="W28" s="52">
        <v>31799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76</v>
      </c>
      <c r="D30" s="52">
        <v>75</v>
      </c>
      <c r="E30" s="52">
        <v>79</v>
      </c>
      <c r="F30" s="52">
        <v>85</v>
      </c>
      <c r="G30" s="52">
        <v>106</v>
      </c>
      <c r="H30" s="52">
        <v>138</v>
      </c>
      <c r="I30" s="52">
        <v>150</v>
      </c>
      <c r="J30" s="52">
        <v>214</v>
      </c>
      <c r="K30" s="52">
        <v>334</v>
      </c>
      <c r="L30" s="52">
        <v>437</v>
      </c>
      <c r="M30" s="52">
        <v>543</v>
      </c>
      <c r="N30" s="52">
        <v>616</v>
      </c>
      <c r="O30" s="52">
        <v>698</v>
      </c>
      <c r="P30" s="52">
        <v>735</v>
      </c>
      <c r="Q30" s="52">
        <v>800</v>
      </c>
      <c r="R30" s="52">
        <v>947</v>
      </c>
      <c r="S30" s="52">
        <v>1391</v>
      </c>
      <c r="T30" s="52">
        <v>2118</v>
      </c>
      <c r="U30" s="52">
        <v>3144</v>
      </c>
      <c r="V30" s="52">
        <v>4594</v>
      </c>
      <c r="W30" s="52">
        <v>6422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1672</v>
      </c>
      <c r="D31" s="36">
        <v>1682</v>
      </c>
      <c r="E31" s="36">
        <v>1768</v>
      </c>
      <c r="F31" s="36">
        <v>2055</v>
      </c>
      <c r="G31" s="36">
        <v>2691</v>
      </c>
      <c r="H31" s="36">
        <v>3829</v>
      </c>
      <c r="I31" s="36">
        <v>4642</v>
      </c>
      <c r="J31" s="36">
        <v>6906</v>
      </c>
      <c r="K31" s="36">
        <v>10330</v>
      </c>
      <c r="L31" s="36">
        <v>12999</v>
      </c>
      <c r="M31" s="36">
        <v>13895</v>
      </c>
      <c r="N31" s="36">
        <v>14494</v>
      </c>
      <c r="O31" s="36">
        <v>14916</v>
      </c>
      <c r="P31" s="36">
        <v>14697</v>
      </c>
      <c r="Q31" s="36">
        <v>14820</v>
      </c>
      <c r="R31" s="36">
        <v>15692</v>
      </c>
      <c r="S31" s="36">
        <v>18646</v>
      </c>
      <c r="T31" s="36">
        <v>22808</v>
      </c>
      <c r="U31" s="36">
        <v>26510</v>
      </c>
      <c r="V31" s="36">
        <v>30543</v>
      </c>
      <c r="W31" s="36">
        <v>34569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4708</v>
      </c>
      <c r="D35" s="52">
        <v>11028</v>
      </c>
      <c r="E35" s="52">
        <v>12052</v>
      </c>
      <c r="F35" s="52">
        <v>12265</v>
      </c>
      <c r="G35" s="52">
        <v>13210</v>
      </c>
      <c r="H35" s="52">
        <v>14315</v>
      </c>
      <c r="I35" s="52">
        <v>11989</v>
      </c>
      <c r="J35" s="52">
        <v>7068</v>
      </c>
      <c r="K35" s="52">
        <v>4838</v>
      </c>
      <c r="L35" s="52">
        <v>7253</v>
      </c>
      <c r="M35" s="52">
        <v>9876</v>
      </c>
      <c r="N35" s="52">
        <v>14061</v>
      </c>
      <c r="O35" s="52">
        <v>16790</v>
      </c>
      <c r="P35" s="52">
        <v>27670</v>
      </c>
      <c r="Q35" s="52">
        <v>42716</v>
      </c>
      <c r="R35" s="52">
        <v>42351</v>
      </c>
      <c r="S35" s="52">
        <v>42715</v>
      </c>
      <c r="T35" s="52">
        <v>43561</v>
      </c>
      <c r="U35" s="52">
        <v>30071</v>
      </c>
      <c r="V35" s="52">
        <v>29280</v>
      </c>
      <c r="W35" s="52">
        <v>37576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2742</v>
      </c>
      <c r="D37" s="52">
        <v>6488</v>
      </c>
      <c r="E37" s="52">
        <v>8068</v>
      </c>
      <c r="F37" s="52">
        <v>8301</v>
      </c>
      <c r="G37" s="52">
        <v>9257</v>
      </c>
      <c r="H37" s="52">
        <v>12447</v>
      </c>
      <c r="I37" s="52">
        <v>13213</v>
      </c>
      <c r="J37" s="52">
        <v>5689</v>
      </c>
      <c r="K37" s="52">
        <v>8425</v>
      </c>
      <c r="L37" s="52">
        <v>5846</v>
      </c>
      <c r="M37" s="52">
        <v>15736</v>
      </c>
      <c r="N37" s="52">
        <v>19648</v>
      </c>
      <c r="O37" s="52">
        <v>28995</v>
      </c>
      <c r="P37" s="52">
        <v>26032</v>
      </c>
      <c r="Q37" s="52">
        <v>41700</v>
      </c>
      <c r="R37" s="52">
        <v>56983</v>
      </c>
      <c r="S37" s="52">
        <v>65278</v>
      </c>
      <c r="T37" s="52">
        <v>61191</v>
      </c>
      <c r="U37" s="52">
        <v>55486</v>
      </c>
      <c r="V37" s="52">
        <v>51419</v>
      </c>
      <c r="W37" s="52">
        <v>54710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55</v>
      </c>
      <c r="D39" s="52">
        <v>130</v>
      </c>
      <c r="E39" s="52">
        <v>138</v>
      </c>
      <c r="F39" s="52">
        <v>96</v>
      </c>
      <c r="G39" s="52">
        <v>85</v>
      </c>
      <c r="H39" s="52">
        <v>70</v>
      </c>
      <c r="I39" s="52">
        <v>29</v>
      </c>
      <c r="J39" s="52">
        <v>32</v>
      </c>
      <c r="K39" s="52">
        <v>47</v>
      </c>
      <c r="L39" s="52">
        <v>69</v>
      </c>
      <c r="M39" s="52">
        <v>81</v>
      </c>
      <c r="N39" s="52">
        <v>90</v>
      </c>
      <c r="O39" s="52">
        <v>167</v>
      </c>
      <c r="P39" s="52">
        <v>232</v>
      </c>
      <c r="Q39" s="52">
        <v>198</v>
      </c>
      <c r="R39" s="52">
        <v>167</v>
      </c>
      <c r="S39" s="52">
        <v>256</v>
      </c>
      <c r="T39" s="52">
        <v>324</v>
      </c>
      <c r="U39" s="52">
        <v>390</v>
      </c>
      <c r="V39" s="52">
        <v>500</v>
      </c>
      <c r="W39" s="52">
        <v>332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2</v>
      </c>
      <c r="E40" s="52">
        <v>2</v>
      </c>
      <c r="F40" s="52">
        <v>0</v>
      </c>
      <c r="G40" s="52">
        <v>1</v>
      </c>
      <c r="H40" s="52">
        <v>1</v>
      </c>
      <c r="I40" s="52">
        <v>1</v>
      </c>
      <c r="J40" s="52">
        <v>1</v>
      </c>
      <c r="K40" s="52">
        <v>0</v>
      </c>
      <c r="L40" s="52">
        <v>0</v>
      </c>
      <c r="M40" s="52">
        <v>0</v>
      </c>
      <c r="N40" s="52">
        <v>1</v>
      </c>
      <c r="O40" s="52">
        <v>4</v>
      </c>
      <c r="P40" s="52">
        <v>2</v>
      </c>
      <c r="Q40" s="52">
        <v>2</v>
      </c>
      <c r="R40" s="52">
        <v>1</v>
      </c>
      <c r="S40" s="52">
        <v>3</v>
      </c>
      <c r="T40" s="52">
        <v>7</v>
      </c>
      <c r="U40" s="52">
        <v>4</v>
      </c>
      <c r="V40" s="52">
        <v>12</v>
      </c>
      <c r="W40" s="52">
        <v>2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1732</v>
      </c>
      <c r="D41" s="52">
        <v>5067</v>
      </c>
      <c r="E41" s="52">
        <v>4093</v>
      </c>
      <c r="F41" s="52">
        <v>6212</v>
      </c>
      <c r="G41" s="52">
        <v>5528</v>
      </c>
      <c r="H41" s="52">
        <v>5713</v>
      </c>
      <c r="I41" s="52">
        <v>517</v>
      </c>
      <c r="J41" s="52">
        <v>1047</v>
      </c>
      <c r="K41" s="52">
        <v>4468</v>
      </c>
      <c r="L41" s="52">
        <v>5252</v>
      </c>
      <c r="M41" s="52">
        <v>7720</v>
      </c>
      <c r="N41" s="52">
        <v>8711</v>
      </c>
      <c r="O41" s="52">
        <v>9464</v>
      </c>
      <c r="P41" s="52">
        <v>9880</v>
      </c>
      <c r="Q41" s="52">
        <v>4671</v>
      </c>
      <c r="R41" s="52">
        <v>9611</v>
      </c>
      <c r="S41" s="52">
        <v>11661</v>
      </c>
      <c r="T41" s="52">
        <v>6563</v>
      </c>
      <c r="U41" s="52">
        <v>12969</v>
      </c>
      <c r="V41" s="52">
        <v>12155</v>
      </c>
      <c r="W41" s="52">
        <v>24989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3794</v>
      </c>
      <c r="D42" s="52">
        <v>6714</v>
      </c>
      <c r="E42" s="52">
        <v>8778</v>
      </c>
      <c r="F42" s="52">
        <v>7184</v>
      </c>
      <c r="G42" s="52">
        <v>9400</v>
      </c>
      <c r="H42" s="52">
        <v>11376</v>
      </c>
      <c r="I42" s="52">
        <v>14892</v>
      </c>
      <c r="J42" s="52">
        <v>11475</v>
      </c>
      <c r="K42" s="52">
        <v>8914</v>
      </c>
      <c r="L42" s="52">
        <v>12750</v>
      </c>
      <c r="M42" s="52">
        <v>13201</v>
      </c>
      <c r="N42" s="52">
        <v>16242</v>
      </c>
      <c r="O42" s="52">
        <v>17807</v>
      </c>
      <c r="P42" s="52">
        <v>27571</v>
      </c>
      <c r="Q42" s="52">
        <v>46655</v>
      </c>
      <c r="R42" s="52">
        <v>40773</v>
      </c>
      <c r="S42" s="52">
        <v>40480</v>
      </c>
      <c r="T42" s="52">
        <v>49857</v>
      </c>
      <c r="U42" s="52">
        <v>34229</v>
      </c>
      <c r="V42" s="52">
        <v>39153</v>
      </c>
      <c r="W42" s="52">
        <v>40089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179</v>
      </c>
      <c r="D44" s="52">
        <v>276</v>
      </c>
      <c r="E44" s="52">
        <v>393</v>
      </c>
      <c r="F44" s="52">
        <v>442</v>
      </c>
      <c r="G44" s="52">
        <v>608</v>
      </c>
      <c r="H44" s="52">
        <v>801</v>
      </c>
      <c r="I44" s="52">
        <v>771</v>
      </c>
      <c r="J44" s="52">
        <v>578</v>
      </c>
      <c r="K44" s="52">
        <v>529</v>
      </c>
      <c r="L44" s="52">
        <v>710</v>
      </c>
      <c r="M44" s="52">
        <v>1051</v>
      </c>
      <c r="N44" s="52">
        <v>1697</v>
      </c>
      <c r="O44" s="52">
        <v>3932</v>
      </c>
      <c r="P44" s="52">
        <v>5652</v>
      </c>
      <c r="Q44" s="52">
        <v>7239</v>
      </c>
      <c r="R44" s="52">
        <v>5774</v>
      </c>
      <c r="S44" s="52">
        <v>9311</v>
      </c>
      <c r="T44" s="52">
        <v>16044</v>
      </c>
      <c r="U44" s="52">
        <v>13895</v>
      </c>
      <c r="V44" s="52">
        <v>15986</v>
      </c>
      <c r="W44" s="52">
        <v>15858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5403</v>
      </c>
      <c r="D45" s="36">
        <v>11635</v>
      </c>
      <c r="E45" s="36">
        <v>12621</v>
      </c>
      <c r="F45" s="36">
        <v>13047</v>
      </c>
      <c r="G45" s="36">
        <v>14407</v>
      </c>
      <c r="H45" s="36">
        <v>16358</v>
      </c>
      <c r="I45" s="36">
        <v>14676</v>
      </c>
      <c r="J45" s="36">
        <v>11967</v>
      </c>
      <c r="K45" s="36">
        <v>12906</v>
      </c>
      <c r="L45" s="36">
        <v>17359</v>
      </c>
      <c r="M45" s="36">
        <v>19960</v>
      </c>
      <c r="N45" s="36">
        <v>23340</v>
      </c>
      <c r="O45" s="36">
        <v>23518</v>
      </c>
      <c r="P45" s="36">
        <v>32033</v>
      </c>
      <c r="Q45" s="36">
        <v>44290</v>
      </c>
      <c r="R45" s="36">
        <v>44783</v>
      </c>
      <c r="S45" s="36">
        <v>43079</v>
      </c>
      <c r="T45" s="36">
        <v>40714</v>
      </c>
      <c r="U45" s="36">
        <v>33686</v>
      </c>
      <c r="V45" s="36">
        <v>35854</v>
      </c>
      <c r="W45" s="36">
        <v>49542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1672</v>
      </c>
      <c r="D49" s="52">
        <v>3801</v>
      </c>
      <c r="E49" s="52">
        <v>4082</v>
      </c>
      <c r="F49" s="52">
        <v>5539</v>
      </c>
      <c r="G49" s="52">
        <v>3862</v>
      </c>
      <c r="H49" s="52">
        <v>4143</v>
      </c>
      <c r="I49" s="52">
        <v>3620</v>
      </c>
      <c r="J49" s="52">
        <v>2317</v>
      </c>
      <c r="K49" s="52">
        <v>1579</v>
      </c>
      <c r="L49" s="52">
        <v>1957</v>
      </c>
      <c r="M49" s="52">
        <v>2577</v>
      </c>
      <c r="N49" s="52">
        <v>3286</v>
      </c>
      <c r="O49" s="52">
        <v>5747</v>
      </c>
      <c r="P49" s="52">
        <v>16499</v>
      </c>
      <c r="Q49" s="52">
        <v>21083</v>
      </c>
      <c r="R49" s="52">
        <v>16066</v>
      </c>
      <c r="S49" s="52">
        <v>11427</v>
      </c>
      <c r="T49" s="52">
        <v>12222</v>
      </c>
      <c r="U49" s="52">
        <v>7249</v>
      </c>
      <c r="V49" s="52">
        <v>7343</v>
      </c>
      <c r="W49" s="52">
        <v>11137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1336</v>
      </c>
      <c r="D51" s="52">
        <v>2955</v>
      </c>
      <c r="E51" s="52">
        <v>3300</v>
      </c>
      <c r="F51" s="52">
        <v>4473</v>
      </c>
      <c r="G51" s="52">
        <v>3148</v>
      </c>
      <c r="H51" s="52">
        <v>3458</v>
      </c>
      <c r="I51" s="52">
        <v>3034</v>
      </c>
      <c r="J51" s="52">
        <v>491</v>
      </c>
      <c r="K51" s="52">
        <v>1314</v>
      </c>
      <c r="L51" s="52">
        <v>1614</v>
      </c>
      <c r="M51" s="52">
        <v>2200</v>
      </c>
      <c r="N51" s="52">
        <v>2836</v>
      </c>
      <c r="O51" s="52">
        <v>5076</v>
      </c>
      <c r="P51" s="52">
        <v>13972</v>
      </c>
      <c r="Q51" s="52">
        <v>17956</v>
      </c>
      <c r="R51" s="52">
        <v>14137</v>
      </c>
      <c r="S51" s="52">
        <v>10363</v>
      </c>
      <c r="T51" s="52">
        <v>11156</v>
      </c>
      <c r="U51" s="52">
        <v>6670</v>
      </c>
      <c r="V51" s="52">
        <v>6828</v>
      </c>
      <c r="W51" s="52">
        <v>10347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16</v>
      </c>
      <c r="D53" s="52">
        <v>41</v>
      </c>
      <c r="E53" s="52">
        <v>43</v>
      </c>
      <c r="F53" s="52">
        <v>39</v>
      </c>
      <c r="G53" s="52">
        <v>22</v>
      </c>
      <c r="H53" s="52">
        <v>17</v>
      </c>
      <c r="I53" s="52">
        <v>7</v>
      </c>
      <c r="J53" s="52">
        <v>6</v>
      </c>
      <c r="K53" s="52">
        <v>6</v>
      </c>
      <c r="L53" s="52">
        <v>8</v>
      </c>
      <c r="M53" s="52">
        <v>10</v>
      </c>
      <c r="N53" s="52">
        <v>12</v>
      </c>
      <c r="O53" s="52">
        <v>35</v>
      </c>
      <c r="P53" s="52">
        <v>101</v>
      </c>
      <c r="Q53" s="52">
        <v>80</v>
      </c>
      <c r="R53" s="52">
        <v>53</v>
      </c>
      <c r="S53" s="52">
        <v>57</v>
      </c>
      <c r="T53" s="52">
        <v>71</v>
      </c>
      <c r="U53" s="52">
        <v>60</v>
      </c>
      <c r="V53" s="52">
        <v>70</v>
      </c>
      <c r="W53" s="52">
        <v>57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1</v>
      </c>
      <c r="E54" s="52">
        <v>1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1</v>
      </c>
      <c r="P54" s="52">
        <v>2</v>
      </c>
      <c r="Q54" s="52">
        <v>2</v>
      </c>
      <c r="R54" s="52">
        <v>1</v>
      </c>
      <c r="S54" s="52">
        <v>1</v>
      </c>
      <c r="T54" s="52">
        <v>2</v>
      </c>
      <c r="U54" s="52">
        <v>1</v>
      </c>
      <c r="V54" s="52">
        <v>3</v>
      </c>
      <c r="W54" s="52">
        <v>1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519</v>
      </c>
      <c r="D55" s="52">
        <v>1617</v>
      </c>
      <c r="E55" s="52">
        <v>1285</v>
      </c>
      <c r="F55" s="52">
        <v>2551</v>
      </c>
      <c r="G55" s="52">
        <v>1422</v>
      </c>
      <c r="H55" s="52">
        <v>1380</v>
      </c>
      <c r="I55" s="52">
        <v>121</v>
      </c>
      <c r="J55" s="52">
        <v>194</v>
      </c>
      <c r="K55" s="52">
        <v>525</v>
      </c>
      <c r="L55" s="52">
        <v>568</v>
      </c>
      <c r="M55" s="52">
        <v>947</v>
      </c>
      <c r="N55" s="52">
        <v>1143</v>
      </c>
      <c r="O55" s="52">
        <v>1983</v>
      </c>
      <c r="P55" s="52">
        <v>4324</v>
      </c>
      <c r="Q55" s="52">
        <v>1912</v>
      </c>
      <c r="R55" s="52">
        <v>3057</v>
      </c>
      <c r="S55" s="52">
        <v>2544</v>
      </c>
      <c r="T55" s="52">
        <v>1416</v>
      </c>
      <c r="U55" s="52">
        <v>1975</v>
      </c>
      <c r="V55" s="52">
        <v>1724</v>
      </c>
      <c r="W55" s="52">
        <v>4254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1137</v>
      </c>
      <c r="D56" s="52">
        <v>2142</v>
      </c>
      <c r="E56" s="52">
        <v>2753</v>
      </c>
      <c r="F56" s="52">
        <v>2949</v>
      </c>
      <c r="G56" s="52">
        <v>2418</v>
      </c>
      <c r="H56" s="52">
        <v>2746</v>
      </c>
      <c r="I56" s="52">
        <v>3492</v>
      </c>
      <c r="J56" s="52">
        <v>2117</v>
      </c>
      <c r="K56" s="52">
        <v>1048</v>
      </c>
      <c r="L56" s="52">
        <v>1381</v>
      </c>
      <c r="M56" s="52">
        <v>1620</v>
      </c>
      <c r="N56" s="52">
        <v>2131</v>
      </c>
      <c r="O56" s="52">
        <v>3728</v>
      </c>
      <c r="P56" s="52">
        <v>12072</v>
      </c>
      <c r="Q56" s="52">
        <v>19089</v>
      </c>
      <c r="R56" s="52">
        <v>12955</v>
      </c>
      <c r="S56" s="52">
        <v>8825</v>
      </c>
      <c r="T56" s="52">
        <v>10733</v>
      </c>
      <c r="U56" s="52">
        <v>5213</v>
      </c>
      <c r="V56" s="52">
        <v>5546</v>
      </c>
      <c r="W56" s="52">
        <v>6825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54</v>
      </c>
      <c r="D58" s="52">
        <v>88</v>
      </c>
      <c r="E58" s="52">
        <v>123</v>
      </c>
      <c r="F58" s="52">
        <v>181</v>
      </c>
      <c r="G58" s="52">
        <v>157</v>
      </c>
      <c r="H58" s="52">
        <v>194</v>
      </c>
      <c r="I58" s="52">
        <v>181</v>
      </c>
      <c r="J58" s="52">
        <v>107</v>
      </c>
      <c r="K58" s="52">
        <v>62</v>
      </c>
      <c r="L58" s="52">
        <v>77</v>
      </c>
      <c r="M58" s="52">
        <v>129</v>
      </c>
      <c r="N58" s="52">
        <v>223</v>
      </c>
      <c r="O58" s="52">
        <v>824</v>
      </c>
      <c r="P58" s="52">
        <v>2476</v>
      </c>
      <c r="Q58" s="52">
        <v>2962</v>
      </c>
      <c r="R58" s="52">
        <v>1837</v>
      </c>
      <c r="S58" s="52">
        <v>2033</v>
      </c>
      <c r="T58" s="52">
        <v>3456</v>
      </c>
      <c r="U58" s="52">
        <v>2117</v>
      </c>
      <c r="V58" s="52">
        <v>2265</v>
      </c>
      <c r="W58" s="52">
        <v>2702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1618</v>
      </c>
      <c r="D59" s="36">
        <v>3713</v>
      </c>
      <c r="E59" s="36">
        <v>3959</v>
      </c>
      <c r="F59" s="36">
        <v>5358</v>
      </c>
      <c r="G59" s="36">
        <v>3705</v>
      </c>
      <c r="H59" s="36">
        <v>3949</v>
      </c>
      <c r="I59" s="36">
        <v>3439</v>
      </c>
      <c r="J59" s="36">
        <v>2210</v>
      </c>
      <c r="K59" s="36">
        <v>1517</v>
      </c>
      <c r="L59" s="36">
        <v>1880</v>
      </c>
      <c r="M59" s="36">
        <v>2448</v>
      </c>
      <c r="N59" s="36">
        <v>3063</v>
      </c>
      <c r="O59" s="36">
        <v>4923</v>
      </c>
      <c r="P59" s="36">
        <v>14023</v>
      </c>
      <c r="Q59" s="36">
        <v>18121</v>
      </c>
      <c r="R59" s="36">
        <v>14229</v>
      </c>
      <c r="S59" s="36">
        <v>9394</v>
      </c>
      <c r="T59" s="36">
        <v>8766</v>
      </c>
      <c r="U59" s="36">
        <v>5132</v>
      </c>
      <c r="V59" s="36">
        <v>5078</v>
      </c>
      <c r="W59" s="36">
        <v>8435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3036</v>
      </c>
      <c r="D63" s="52">
        <v>7227</v>
      </c>
      <c r="E63" s="52">
        <v>7970</v>
      </c>
      <c r="F63" s="52">
        <v>6726</v>
      </c>
      <c r="G63" s="52">
        <v>9348</v>
      </c>
      <c r="H63" s="52">
        <v>10172</v>
      </c>
      <c r="I63" s="52">
        <v>8369</v>
      </c>
      <c r="J63" s="52">
        <v>4751</v>
      </c>
      <c r="K63" s="52">
        <v>3259</v>
      </c>
      <c r="L63" s="52">
        <v>5296</v>
      </c>
      <c r="M63" s="52">
        <v>7299</v>
      </c>
      <c r="N63" s="52">
        <v>10775</v>
      </c>
      <c r="O63" s="52">
        <v>11043</v>
      </c>
      <c r="P63" s="52">
        <v>11171</v>
      </c>
      <c r="Q63" s="52">
        <v>21633</v>
      </c>
      <c r="R63" s="52">
        <v>26285</v>
      </c>
      <c r="S63" s="52">
        <v>31288</v>
      </c>
      <c r="T63" s="52">
        <v>31339</v>
      </c>
      <c r="U63" s="52">
        <v>22822</v>
      </c>
      <c r="V63" s="52">
        <v>21937</v>
      </c>
      <c r="W63" s="52">
        <v>26439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1406</v>
      </c>
      <c r="D65" s="52">
        <v>3533</v>
      </c>
      <c r="E65" s="52">
        <v>4768</v>
      </c>
      <c r="F65" s="52">
        <v>3828</v>
      </c>
      <c r="G65" s="52">
        <v>6109</v>
      </c>
      <c r="H65" s="52">
        <v>8989</v>
      </c>
      <c r="I65" s="52">
        <v>10179</v>
      </c>
      <c r="J65" s="52">
        <v>5198</v>
      </c>
      <c r="K65" s="52">
        <v>7111</v>
      </c>
      <c r="L65" s="52">
        <v>4232</v>
      </c>
      <c r="M65" s="52">
        <v>13536</v>
      </c>
      <c r="N65" s="52">
        <v>16812</v>
      </c>
      <c r="O65" s="52">
        <v>23919</v>
      </c>
      <c r="P65" s="52">
        <v>12060</v>
      </c>
      <c r="Q65" s="52">
        <v>23744</v>
      </c>
      <c r="R65" s="52">
        <v>42846</v>
      </c>
      <c r="S65" s="52">
        <v>54915</v>
      </c>
      <c r="T65" s="52">
        <v>50035</v>
      </c>
      <c r="U65" s="52">
        <v>48816</v>
      </c>
      <c r="V65" s="52">
        <v>44591</v>
      </c>
      <c r="W65" s="52">
        <v>44363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39</v>
      </c>
      <c r="D67" s="52">
        <f t="shared" si="0"/>
        <v>89</v>
      </c>
      <c r="E67" s="52">
        <f t="shared" si="0"/>
        <v>95</v>
      </c>
      <c r="F67" s="52">
        <f t="shared" si="0"/>
        <v>57</v>
      </c>
      <c r="G67" s="52">
        <f t="shared" si="0"/>
        <v>63</v>
      </c>
      <c r="H67" s="52">
        <f t="shared" si="0"/>
        <v>53</v>
      </c>
      <c r="I67" s="52">
        <f t="shared" si="0"/>
        <v>22</v>
      </c>
      <c r="J67" s="52">
        <f t="shared" si="0"/>
        <v>26</v>
      </c>
      <c r="K67" s="52">
        <f t="shared" si="0"/>
        <v>41</v>
      </c>
      <c r="L67" s="52">
        <f t="shared" si="0"/>
        <v>61</v>
      </c>
      <c r="M67" s="52">
        <f t="shared" si="0"/>
        <v>71</v>
      </c>
      <c r="N67" s="52">
        <f t="shared" si="0"/>
        <v>78</v>
      </c>
      <c r="O67" s="52">
        <f t="shared" si="0"/>
        <v>132</v>
      </c>
      <c r="P67" s="52">
        <f t="shared" si="0"/>
        <v>131</v>
      </c>
      <c r="Q67" s="52">
        <f t="shared" si="0"/>
        <v>118</v>
      </c>
      <c r="R67" s="52">
        <f t="shared" ref="R67:V67" si="1">R39-R53</f>
        <v>114</v>
      </c>
      <c r="S67" s="52">
        <f t="shared" si="1"/>
        <v>199</v>
      </c>
      <c r="T67" s="52">
        <f t="shared" si="1"/>
        <v>253</v>
      </c>
      <c r="U67" s="52">
        <f t="shared" si="1"/>
        <v>330</v>
      </c>
      <c r="V67" s="52">
        <f t="shared" si="1"/>
        <v>430</v>
      </c>
      <c r="W67" s="52">
        <f t="shared" ref="W67" si="2">W39-W53</f>
        <v>275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</v>
      </c>
      <c r="E68" s="52">
        <f t="shared" si="3"/>
        <v>1</v>
      </c>
      <c r="F68" s="52">
        <f t="shared" si="3"/>
        <v>0</v>
      </c>
      <c r="G68" s="52">
        <f t="shared" si="3"/>
        <v>1</v>
      </c>
      <c r="H68" s="52">
        <f t="shared" si="3"/>
        <v>1</v>
      </c>
      <c r="I68" s="52">
        <f t="shared" si="3"/>
        <v>1</v>
      </c>
      <c r="J68" s="52">
        <f t="shared" si="3"/>
        <v>1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1</v>
      </c>
      <c r="O68" s="52">
        <f t="shared" si="3"/>
        <v>3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2</v>
      </c>
      <c r="T68" s="52">
        <f t="shared" si="4"/>
        <v>5</v>
      </c>
      <c r="U68" s="52">
        <f t="shared" si="4"/>
        <v>3</v>
      </c>
      <c r="V68" s="52">
        <f t="shared" si="4"/>
        <v>9</v>
      </c>
      <c r="W68" s="52">
        <f t="shared" ref="W68" si="5">W40-W54</f>
        <v>1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1213</v>
      </c>
      <c r="D69" s="52">
        <f t="shared" si="6"/>
        <v>3450</v>
      </c>
      <c r="E69" s="52">
        <f t="shared" si="6"/>
        <v>2808</v>
      </c>
      <c r="F69" s="52">
        <f t="shared" si="6"/>
        <v>3661</v>
      </c>
      <c r="G69" s="52">
        <f t="shared" si="6"/>
        <v>4106</v>
      </c>
      <c r="H69" s="52">
        <f t="shared" si="6"/>
        <v>4333</v>
      </c>
      <c r="I69" s="52">
        <f t="shared" si="6"/>
        <v>396</v>
      </c>
      <c r="J69" s="52">
        <f t="shared" si="6"/>
        <v>853</v>
      </c>
      <c r="K69" s="52">
        <f t="shared" si="6"/>
        <v>3943</v>
      </c>
      <c r="L69" s="52">
        <f t="shared" si="6"/>
        <v>4684</v>
      </c>
      <c r="M69" s="52">
        <f t="shared" si="6"/>
        <v>6773</v>
      </c>
      <c r="N69" s="52">
        <f t="shared" si="6"/>
        <v>7568</v>
      </c>
      <c r="O69" s="52">
        <f t="shared" si="6"/>
        <v>7481</v>
      </c>
      <c r="P69" s="52">
        <f t="shared" si="6"/>
        <v>5556</v>
      </c>
      <c r="Q69" s="52">
        <f t="shared" si="6"/>
        <v>2759</v>
      </c>
      <c r="R69" s="52">
        <f t="shared" ref="R69:V69" si="7">R41-R55</f>
        <v>6554</v>
      </c>
      <c r="S69" s="52">
        <f t="shared" si="7"/>
        <v>9117</v>
      </c>
      <c r="T69" s="52">
        <f t="shared" si="7"/>
        <v>5147</v>
      </c>
      <c r="U69" s="52">
        <f t="shared" si="7"/>
        <v>10994</v>
      </c>
      <c r="V69" s="52">
        <f t="shared" si="7"/>
        <v>10431</v>
      </c>
      <c r="W69" s="52">
        <f t="shared" ref="W69" si="8">W41-W55</f>
        <v>20735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2657</v>
      </c>
      <c r="D70" s="52">
        <f t="shared" si="9"/>
        <v>4572</v>
      </c>
      <c r="E70" s="52">
        <f t="shared" si="9"/>
        <v>6025</v>
      </c>
      <c r="F70" s="52">
        <f t="shared" si="9"/>
        <v>4235</v>
      </c>
      <c r="G70" s="52">
        <f t="shared" si="9"/>
        <v>6982</v>
      </c>
      <c r="H70" s="52">
        <f t="shared" si="9"/>
        <v>8630</v>
      </c>
      <c r="I70" s="52">
        <f t="shared" si="9"/>
        <v>11400</v>
      </c>
      <c r="J70" s="52">
        <f t="shared" si="9"/>
        <v>9358</v>
      </c>
      <c r="K70" s="52">
        <f t="shared" si="9"/>
        <v>7866</v>
      </c>
      <c r="L70" s="52">
        <f t="shared" si="9"/>
        <v>11369</v>
      </c>
      <c r="M70" s="52">
        <f t="shared" si="9"/>
        <v>11581</v>
      </c>
      <c r="N70" s="52">
        <f t="shared" si="9"/>
        <v>14111</v>
      </c>
      <c r="O70" s="52">
        <f t="shared" si="9"/>
        <v>14079</v>
      </c>
      <c r="P70" s="52">
        <f t="shared" si="9"/>
        <v>15499</v>
      </c>
      <c r="Q70" s="52">
        <f t="shared" si="9"/>
        <v>27566</v>
      </c>
      <c r="R70" s="52">
        <f t="shared" ref="R70:V70" si="10">R42-R56</f>
        <v>27818</v>
      </c>
      <c r="S70" s="52">
        <f t="shared" si="10"/>
        <v>31655</v>
      </c>
      <c r="T70" s="52">
        <f t="shared" si="10"/>
        <v>39124</v>
      </c>
      <c r="U70" s="52">
        <f t="shared" si="10"/>
        <v>29016</v>
      </c>
      <c r="V70" s="52">
        <f t="shared" si="10"/>
        <v>33607</v>
      </c>
      <c r="W70" s="52">
        <f t="shared" ref="W70" si="11">W42-W56</f>
        <v>33264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125</v>
      </c>
      <c r="D72" s="52">
        <v>188</v>
      </c>
      <c r="E72" s="52">
        <v>270</v>
      </c>
      <c r="F72" s="52">
        <v>261</v>
      </c>
      <c r="G72" s="52">
        <v>451</v>
      </c>
      <c r="H72" s="52">
        <v>607</v>
      </c>
      <c r="I72" s="52">
        <v>590</v>
      </c>
      <c r="J72" s="52">
        <v>471</v>
      </c>
      <c r="K72" s="52">
        <v>467</v>
      </c>
      <c r="L72" s="52">
        <v>633</v>
      </c>
      <c r="M72" s="52">
        <v>922</v>
      </c>
      <c r="N72" s="52">
        <v>1474</v>
      </c>
      <c r="O72" s="52">
        <v>3108</v>
      </c>
      <c r="P72" s="52">
        <v>3176</v>
      </c>
      <c r="Q72" s="52">
        <v>4277</v>
      </c>
      <c r="R72" s="52">
        <v>3937</v>
      </c>
      <c r="S72" s="52">
        <v>7278</v>
      </c>
      <c r="T72" s="52">
        <v>12588</v>
      </c>
      <c r="U72" s="52">
        <v>11778</v>
      </c>
      <c r="V72" s="52">
        <v>13721</v>
      </c>
      <c r="W72" s="52">
        <v>13156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3785</v>
      </c>
      <c r="D73" s="36">
        <v>7922</v>
      </c>
      <c r="E73" s="36">
        <v>8662</v>
      </c>
      <c r="F73" s="36">
        <v>7689</v>
      </c>
      <c r="G73" s="36">
        <v>10702</v>
      </c>
      <c r="H73" s="36">
        <v>12409</v>
      </c>
      <c r="I73" s="36">
        <v>11237</v>
      </c>
      <c r="J73" s="36">
        <v>9757</v>
      </c>
      <c r="K73" s="36">
        <v>11389</v>
      </c>
      <c r="L73" s="36">
        <v>15479</v>
      </c>
      <c r="M73" s="36">
        <v>17512</v>
      </c>
      <c r="N73" s="36">
        <v>20277</v>
      </c>
      <c r="O73" s="36">
        <v>18595</v>
      </c>
      <c r="P73" s="36">
        <v>18010</v>
      </c>
      <c r="Q73" s="36">
        <v>26169</v>
      </c>
      <c r="R73" s="36">
        <v>30554</v>
      </c>
      <c r="S73" s="36">
        <v>33685</v>
      </c>
      <c r="T73" s="36">
        <v>31948</v>
      </c>
      <c r="U73" s="36">
        <v>28554</v>
      </c>
      <c r="V73" s="36">
        <v>30776</v>
      </c>
      <c r="W73" s="36">
        <v>41107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2519</v>
      </c>
      <c r="I79" s="138">
        <f>RES_hhdet_numvin!I145</f>
        <v>3958</v>
      </c>
      <c r="J79" s="138">
        <f>RES_hhdet_numvin!J145</f>
        <v>3277</v>
      </c>
      <c r="K79" s="138">
        <f>RES_hhdet_numvin!K145</f>
        <v>2798</v>
      </c>
      <c r="L79" s="138">
        <f>RES_hhdet_numvin!L145</f>
        <v>4896</v>
      </c>
      <c r="M79" s="138">
        <f>RES_hhdet_numvin!M145</f>
        <v>7466</v>
      </c>
      <c r="N79" s="138">
        <f>RES_hhdet_numvin!N145</f>
        <v>11558</v>
      </c>
      <c r="O79" s="138">
        <f>RES_hhdet_numvin!O145</f>
        <v>14693</v>
      </c>
      <c r="P79" s="138">
        <f>RES_hhdet_numvin!P145</f>
        <v>25353</v>
      </c>
      <c r="Q79" s="138">
        <f>RES_hhdet_numvin!Q145</f>
        <v>40461</v>
      </c>
      <c r="R79" s="138">
        <f>RES_hhdet_numvin!R145</f>
        <v>41057</v>
      </c>
      <c r="S79" s="138">
        <f>RES_hhdet_numvin!S145</f>
        <v>42047</v>
      </c>
      <c r="T79" s="138">
        <f>RES_hhdet_numvin!T145</f>
        <v>43276</v>
      </c>
      <c r="U79" s="138">
        <f>RES_hhdet_numvin!U145</f>
        <v>30011</v>
      </c>
      <c r="V79" s="138">
        <f>RES_hhdet_numvin!V145</f>
        <v>29274</v>
      </c>
      <c r="W79" s="138">
        <f>RES_hhdet_numvin!W145</f>
        <v>37576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7890</v>
      </c>
      <c r="Q81" s="138">
        <f>RES_hhdet_numvin!Q147</f>
        <v>22294</v>
      </c>
      <c r="R81" s="138">
        <f>RES_hhdet_numvin!R147</f>
        <v>34437</v>
      </c>
      <c r="S81" s="138">
        <f>RES_hhdet_numvin!S147</f>
        <v>47312</v>
      </c>
      <c r="T81" s="138">
        <f>RES_hhdet_numvin!T147</f>
        <v>48873</v>
      </c>
      <c r="U81" s="138">
        <f>RES_hhdet_numvin!U147</f>
        <v>46903</v>
      </c>
      <c r="V81" s="138">
        <f>RES_hhdet_numvin!V147</f>
        <v>48457</v>
      </c>
      <c r="W81" s="138">
        <f>RES_hhdet_numvin!W147</f>
        <v>54710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76</v>
      </c>
      <c r="Q83" s="138">
        <f>RES_hhdet_numvin!Q149</f>
        <v>115</v>
      </c>
      <c r="R83" s="138">
        <f>RES_hhdet_numvin!R149</f>
        <v>128</v>
      </c>
      <c r="S83" s="138">
        <f>RES_hhdet_numvin!S149</f>
        <v>222</v>
      </c>
      <c r="T83" s="138">
        <f>RES_hhdet_numvin!T149</f>
        <v>308</v>
      </c>
      <c r="U83" s="138">
        <f>RES_hhdet_numvin!U149</f>
        <v>385</v>
      </c>
      <c r="V83" s="138">
        <f>RES_hhdet_numvin!V149</f>
        <v>499</v>
      </c>
      <c r="W83" s="138">
        <f>RES_hhdet_numvin!W149</f>
        <v>332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1</v>
      </c>
      <c r="R84" s="138">
        <f>RES_hhdet_numvin!R150</f>
        <v>1</v>
      </c>
      <c r="S84" s="138">
        <f>RES_hhdet_numvin!S150</f>
        <v>3</v>
      </c>
      <c r="T84" s="138">
        <f>RES_hhdet_numvin!T150</f>
        <v>7</v>
      </c>
      <c r="U84" s="138">
        <f>RES_hhdet_numvin!U150</f>
        <v>4</v>
      </c>
      <c r="V84" s="138">
        <f>RES_hhdet_numvin!V150</f>
        <v>12</v>
      </c>
      <c r="W84" s="138">
        <f>RES_hhdet_numvin!W150</f>
        <v>2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3223</v>
      </c>
      <c r="Q87" s="138">
        <f>RES_hhdet_numvin!Q153</f>
        <v>2669</v>
      </c>
      <c r="R87" s="138">
        <f>RES_hhdet_numvin!R153</f>
        <v>7130</v>
      </c>
      <c r="S87" s="138">
        <f>RES_hhdet_numvin!S153</f>
        <v>10002</v>
      </c>
      <c r="T87" s="138">
        <f>RES_hhdet_numvin!T153</f>
        <v>6115</v>
      </c>
      <c r="U87" s="138">
        <f>RES_hhdet_numvin!U153</f>
        <v>12624</v>
      </c>
      <c r="V87" s="138">
        <f>RES_hhdet_numvin!V153</f>
        <v>12118</v>
      </c>
      <c r="W87" s="138">
        <f>RES_hhdet_numvin!W153</f>
        <v>24989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8993</v>
      </c>
      <c r="Q88" s="138">
        <f>RES_hhdet_numvin!Q154</f>
        <v>26590</v>
      </c>
      <c r="R88" s="138">
        <f>RES_hhdet_numvin!R154</f>
        <v>30224</v>
      </c>
      <c r="S88" s="138">
        <f>RES_hhdet_numvin!S154</f>
        <v>34694</v>
      </c>
      <c r="T88" s="138">
        <f>RES_hhdet_numvin!T154</f>
        <v>46397</v>
      </c>
      <c r="U88" s="138">
        <f>RES_hhdet_numvin!U154</f>
        <v>33271</v>
      </c>
      <c r="V88" s="138">
        <f>RES_hhdet_numvin!V154</f>
        <v>38996</v>
      </c>
      <c r="W88" s="138">
        <f>RES_hhdet_numvin!W154</f>
        <v>40089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1844</v>
      </c>
      <c r="Q92" s="138">
        <f>RES_hhdet_numvin!Q158</f>
        <v>4134</v>
      </c>
      <c r="R92" s="138">
        <f>RES_hhdet_numvin!R158</f>
        <v>4291</v>
      </c>
      <c r="S92" s="138">
        <f>RES_hhdet_numvin!S158</f>
        <v>7992</v>
      </c>
      <c r="T92" s="138">
        <f>RES_hhdet_numvin!T158</f>
        <v>14935</v>
      </c>
      <c r="U92" s="138">
        <f>RES_hhdet_numvin!U158</f>
        <v>13523</v>
      </c>
      <c r="V92" s="138">
        <f>RES_hhdet_numvin!V158</f>
        <v>15931</v>
      </c>
      <c r="W92" s="138">
        <f>RES_hhdet_numvin!W158</f>
        <v>15858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10451</v>
      </c>
      <c r="Q93" s="39">
        <f>RES_hhdet_numvin!Q159</f>
        <v>25249</v>
      </c>
      <c r="R93" s="39">
        <f>RES_hhdet_numvin!R159</f>
        <v>33192</v>
      </c>
      <c r="S93" s="39">
        <f>RES_hhdet_numvin!S159</f>
        <v>36927</v>
      </c>
      <c r="T93" s="39">
        <f>RES_hhdet_numvin!T159</f>
        <v>37888</v>
      </c>
      <c r="U93" s="39">
        <f>RES_hhdet_numvin!U159</f>
        <v>32745</v>
      </c>
      <c r="V93" s="39">
        <f>RES_hhdet_numvin!V159</f>
        <v>35718</v>
      </c>
      <c r="W93" s="39">
        <f>RES_hhdet_numvin!W159</f>
        <v>49542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6.1272045710160201</v>
      </c>
      <c r="C97" s="117">
        <f t="shared" si="12"/>
        <v>8.3943735876522716</v>
      </c>
      <c r="D97" s="117">
        <f t="shared" si="12"/>
        <v>13.051959280572481</v>
      </c>
      <c r="E97" s="117">
        <f t="shared" si="12"/>
        <v>22.219505318182613</v>
      </c>
      <c r="F97" s="117">
        <f t="shared" si="12"/>
        <v>25.343002652631284</v>
      </c>
      <c r="G97" s="117">
        <f t="shared" si="12"/>
        <v>30.44141477743737</v>
      </c>
      <c r="H97" s="117">
        <f t="shared" si="12"/>
        <v>39.068771447228031</v>
      </c>
      <c r="I97" s="117">
        <f t="shared" si="12"/>
        <v>46.123471082745731</v>
      </c>
      <c r="J97" s="117">
        <f t="shared" si="12"/>
        <v>46.557255194952901</v>
      </c>
      <c r="K97" s="117">
        <f t="shared" si="12"/>
        <v>43.534273331484997</v>
      </c>
      <c r="L97" s="117">
        <f t="shared" si="12"/>
        <v>44.538387111054817</v>
      </c>
      <c r="M97" s="117">
        <f t="shared" si="12"/>
        <v>52.358831895519558</v>
      </c>
      <c r="N97" s="117">
        <f t="shared" si="12"/>
        <v>60.349321102808418</v>
      </c>
      <c r="O97" s="117">
        <f t="shared" si="12"/>
        <v>49.39284255519663</v>
      </c>
      <c r="P97" s="117">
        <f t="shared" si="12"/>
        <v>53.997712533672512</v>
      </c>
      <c r="Q97" s="117">
        <f t="shared" si="12"/>
        <v>79.001032132152872</v>
      </c>
      <c r="R97" s="117">
        <f t="shared" ref="R97:V97" si="13">R98+R100+R102+R111</f>
        <v>93.417476763112191</v>
      </c>
      <c r="S97" s="117">
        <f t="shared" si="13"/>
        <v>107.46679613984045</v>
      </c>
      <c r="T97" s="117">
        <f t="shared" si="13"/>
        <v>110.62736164263532</v>
      </c>
      <c r="U97" s="117">
        <f t="shared" si="13"/>
        <v>127.89218392391658</v>
      </c>
      <c r="V97" s="117">
        <f t="shared" si="13"/>
        <v>136.73602591027131</v>
      </c>
      <c r="W97" s="117">
        <f t="shared" ref="W97" si="14">W98+W100+W102+W111</f>
        <v>149.98559150324331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2.8585254440947563</v>
      </c>
      <c r="C98" s="122">
        <f t="shared" si="15"/>
        <v>4.0911499932178348</v>
      </c>
      <c r="D98" s="122">
        <f t="shared" si="15"/>
        <v>6.5927825320829943</v>
      </c>
      <c r="E98" s="122">
        <f t="shared" si="15"/>
        <v>12.299360946026821</v>
      </c>
      <c r="F98" s="122">
        <f t="shared" si="15"/>
        <v>14.042851200048442</v>
      </c>
      <c r="G98" s="122">
        <f t="shared" si="15"/>
        <v>16.644421449291521</v>
      </c>
      <c r="H98" s="122">
        <f t="shared" si="15"/>
        <v>21.461873790428413</v>
      </c>
      <c r="I98" s="122">
        <f t="shared" si="15"/>
        <v>23.998394799985665</v>
      </c>
      <c r="J98" s="122">
        <f t="shared" si="15"/>
        <v>22.815620773912801</v>
      </c>
      <c r="K98" s="122">
        <f t="shared" si="15"/>
        <v>20.223726201595667</v>
      </c>
      <c r="L98" s="122">
        <f t="shared" si="15"/>
        <v>19.383550250602653</v>
      </c>
      <c r="M98" s="122">
        <f t="shared" si="15"/>
        <v>26.059970908829065</v>
      </c>
      <c r="N98" s="122">
        <f t="shared" si="15"/>
        <v>27.452933726454525</v>
      </c>
      <c r="O98" s="122">
        <f t="shared" si="15"/>
        <v>16.01334981942863</v>
      </c>
      <c r="P98" s="122">
        <f t="shared" si="15"/>
        <v>16.994187380046505</v>
      </c>
      <c r="Q98" s="122">
        <f t="shared" si="15"/>
        <v>30.797802378165436</v>
      </c>
      <c r="R98" s="122">
        <f t="shared" si="15"/>
        <v>30.168882787224863</v>
      </c>
      <c r="S98" s="122">
        <f t="shared" si="15"/>
        <v>32.247782634364349</v>
      </c>
      <c r="T98" s="122">
        <f t="shared" si="15"/>
        <v>33.535582438919285</v>
      </c>
      <c r="U98" s="122">
        <f t="shared" si="15"/>
        <v>33.170684024172303</v>
      </c>
      <c r="V98" s="122">
        <f t="shared" si="15"/>
        <v>36.645825479748609</v>
      </c>
      <c r="W98" s="122">
        <f t="shared" si="15"/>
        <v>41.873712401717725</v>
      </c>
      <c r="DA98" s="130" t="s">
        <v>1705</v>
      </c>
    </row>
    <row r="99" spans="1:105" ht="12" customHeight="1" x14ac:dyDescent="0.25">
      <c r="A99" s="97" t="s">
        <v>53</v>
      </c>
      <c r="B99" s="98">
        <v>2.8585254440947563</v>
      </c>
      <c r="C99" s="98">
        <v>4.0911499932178348</v>
      </c>
      <c r="D99" s="98">
        <v>6.5927825320829943</v>
      </c>
      <c r="E99" s="98">
        <v>12.299360946026821</v>
      </c>
      <c r="F99" s="98">
        <v>14.042851200048442</v>
      </c>
      <c r="G99" s="98">
        <v>16.644421449291521</v>
      </c>
      <c r="H99" s="98">
        <v>21.461873790428413</v>
      </c>
      <c r="I99" s="98">
        <v>23.998394799985665</v>
      </c>
      <c r="J99" s="98">
        <v>22.815620773912801</v>
      </c>
      <c r="K99" s="98">
        <v>20.223726201595667</v>
      </c>
      <c r="L99" s="98">
        <v>19.383550250602653</v>
      </c>
      <c r="M99" s="98">
        <v>26.059970908829065</v>
      </c>
      <c r="N99" s="98">
        <v>27.452933726454525</v>
      </c>
      <c r="O99" s="98">
        <v>16.01334981942863</v>
      </c>
      <c r="P99" s="98">
        <v>16.994187380046505</v>
      </c>
      <c r="Q99" s="98">
        <v>30.797802378165436</v>
      </c>
      <c r="R99" s="98">
        <v>30.168882787224863</v>
      </c>
      <c r="S99" s="98">
        <v>32.247782634364349</v>
      </c>
      <c r="T99" s="98">
        <v>33.535582438919285</v>
      </c>
      <c r="U99" s="98">
        <v>33.170684024172303</v>
      </c>
      <c r="V99" s="98">
        <v>36.645825479748609</v>
      </c>
      <c r="W99" s="98">
        <v>41.873712401717725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1.2813781713790398</v>
      </c>
      <c r="C100" s="122">
        <f t="shared" si="16"/>
        <v>1.7101442115320791</v>
      </c>
      <c r="D100" s="122">
        <f t="shared" si="16"/>
        <v>1.8295331397004584</v>
      </c>
      <c r="E100" s="122">
        <f t="shared" si="16"/>
        <v>3.3894284879967023</v>
      </c>
      <c r="F100" s="122">
        <f t="shared" si="16"/>
        <v>2.2631220576952953</v>
      </c>
      <c r="G100" s="122">
        <f t="shared" si="16"/>
        <v>2.7599812978188876</v>
      </c>
      <c r="H100" s="122">
        <f t="shared" si="16"/>
        <v>3.8087077779763785</v>
      </c>
      <c r="I100" s="122">
        <f t="shared" si="16"/>
        <v>6.7977974239717431</v>
      </c>
      <c r="J100" s="122">
        <f t="shared" si="16"/>
        <v>6.8601229339693868</v>
      </c>
      <c r="K100" s="122">
        <f t="shared" si="16"/>
        <v>4.7621946409191072</v>
      </c>
      <c r="L100" s="122">
        <f t="shared" si="16"/>
        <v>6.3080147202299361</v>
      </c>
      <c r="M100" s="122">
        <f t="shared" si="16"/>
        <v>6.6040588206678912</v>
      </c>
      <c r="N100" s="122">
        <f t="shared" si="16"/>
        <v>12.209212462017287</v>
      </c>
      <c r="O100" s="122">
        <f t="shared" si="16"/>
        <v>9.0905875833310006</v>
      </c>
      <c r="P100" s="122">
        <f t="shared" si="16"/>
        <v>8.1100607979746222</v>
      </c>
      <c r="Q100" s="122">
        <f t="shared" si="16"/>
        <v>12.864074480102193</v>
      </c>
      <c r="R100" s="122">
        <f t="shared" si="16"/>
        <v>19.461454863635428</v>
      </c>
      <c r="S100" s="122">
        <f t="shared" si="16"/>
        <v>24.950185231527655</v>
      </c>
      <c r="T100" s="122">
        <f t="shared" si="16"/>
        <v>21.004648447638829</v>
      </c>
      <c r="U100" s="122">
        <f t="shared" si="16"/>
        <v>33.701381116685582</v>
      </c>
      <c r="V100" s="122">
        <f t="shared" si="16"/>
        <v>31.777654187865298</v>
      </c>
      <c r="W100" s="122">
        <f t="shared" si="16"/>
        <v>31.572659295933931</v>
      </c>
      <c r="DA100" s="130" t="s">
        <v>1707</v>
      </c>
    </row>
    <row r="101" spans="1:105" ht="12" customHeight="1" x14ac:dyDescent="0.25">
      <c r="A101" s="97" t="s">
        <v>53</v>
      </c>
      <c r="B101" s="98">
        <v>1.2813781713790398</v>
      </c>
      <c r="C101" s="98">
        <v>1.7101442115320791</v>
      </c>
      <c r="D101" s="98">
        <v>1.8295331397004584</v>
      </c>
      <c r="E101" s="98">
        <v>3.3894284879967023</v>
      </c>
      <c r="F101" s="98">
        <v>2.2631220576952953</v>
      </c>
      <c r="G101" s="98">
        <v>2.7599812978188876</v>
      </c>
      <c r="H101" s="98">
        <v>3.8087077779763785</v>
      </c>
      <c r="I101" s="98">
        <v>6.7977974239717431</v>
      </c>
      <c r="J101" s="98">
        <v>6.8601229339693868</v>
      </c>
      <c r="K101" s="98">
        <v>4.7621946409191072</v>
      </c>
      <c r="L101" s="98">
        <v>6.3080147202299361</v>
      </c>
      <c r="M101" s="98">
        <v>6.6040588206678912</v>
      </c>
      <c r="N101" s="98">
        <v>12.209212462017287</v>
      </c>
      <c r="O101" s="98">
        <v>9.0905875833310006</v>
      </c>
      <c r="P101" s="98">
        <v>8.1100607979746222</v>
      </c>
      <c r="Q101" s="98">
        <v>12.864074480102193</v>
      </c>
      <c r="R101" s="98">
        <v>19.461454863635428</v>
      </c>
      <c r="S101" s="98">
        <v>24.950185231527655</v>
      </c>
      <c r="T101" s="98">
        <v>21.004648447638829</v>
      </c>
      <c r="U101" s="98">
        <v>33.701381116685582</v>
      </c>
      <c r="V101" s="98">
        <v>31.777654187865298</v>
      </c>
      <c r="W101" s="98">
        <v>31.572659295933931</v>
      </c>
      <c r="DA101" s="63" t="s">
        <v>1708</v>
      </c>
    </row>
    <row r="102" spans="1:105" ht="12" customHeight="1" x14ac:dyDescent="0.25">
      <c r="A102" s="121" t="s">
        <v>55</v>
      </c>
      <c r="B102" s="122">
        <v>1.3507324525291216</v>
      </c>
      <c r="C102" s="122">
        <v>1.7662556355368655</v>
      </c>
      <c r="D102" s="122">
        <v>3.0763267368217462</v>
      </c>
      <c r="E102" s="122">
        <v>4.3666486390135351</v>
      </c>
      <c r="F102" s="122">
        <v>5.9890148708181314</v>
      </c>
      <c r="G102" s="122">
        <v>7.2976932055041512</v>
      </c>
      <c r="H102" s="122">
        <v>9.0932633845223663</v>
      </c>
      <c r="I102" s="122">
        <v>10.17557280719336</v>
      </c>
      <c r="J102" s="122">
        <v>11.393743300626063</v>
      </c>
      <c r="K102" s="122">
        <v>12.612026489389725</v>
      </c>
      <c r="L102" s="122">
        <v>12.8766131817409</v>
      </c>
      <c r="M102" s="122">
        <v>13.657307046222048</v>
      </c>
      <c r="N102" s="122">
        <v>14.255429636191348</v>
      </c>
      <c r="O102" s="122">
        <v>16.364995121509683</v>
      </c>
      <c r="P102" s="122">
        <v>19.368148751771404</v>
      </c>
      <c r="Q102" s="122">
        <v>23.651895231277972</v>
      </c>
      <c r="R102" s="122">
        <v>29.305912485515876</v>
      </c>
      <c r="S102" s="122">
        <v>33.66065858603173</v>
      </c>
      <c r="T102" s="122">
        <v>36.509312664750524</v>
      </c>
      <c r="U102" s="122">
        <v>39.30833139600481</v>
      </c>
      <c r="V102" s="122">
        <v>41.895655936923021</v>
      </c>
      <c r="W102" s="122">
        <v>48.766666946284438</v>
      </c>
      <c r="DA102" s="130" t="s">
        <v>1709</v>
      </c>
    </row>
    <row r="103" spans="1:105" ht="12" customHeight="1" x14ac:dyDescent="0.25">
      <c r="A103" s="97" t="s">
        <v>124</v>
      </c>
      <c r="B103" s="98">
        <v>1.3396639350991594E-2</v>
      </c>
      <c r="C103" s="98">
        <v>2.0297453900229225E-2</v>
      </c>
      <c r="D103" s="98">
        <v>4.116979717819165E-2</v>
      </c>
      <c r="E103" s="98">
        <v>6.2897834442428871E-2</v>
      </c>
      <c r="F103" s="98">
        <v>7.7846675892353667E-2</v>
      </c>
      <c r="G103" s="98">
        <v>8.7180348817000819E-2</v>
      </c>
      <c r="H103" s="98">
        <v>9.5890904126859425E-2</v>
      </c>
      <c r="I103" s="98">
        <v>8.9168001779381723E-2</v>
      </c>
      <c r="J103" s="98">
        <v>9.0893365200561627E-2</v>
      </c>
      <c r="K103" s="98">
        <v>8.7295597249826329E-2</v>
      </c>
      <c r="L103" s="98">
        <v>7.5071078900979318E-2</v>
      </c>
      <c r="M103" s="98">
        <v>5.9765707171788272E-2</v>
      </c>
      <c r="N103" s="98">
        <v>5.486811703030417E-2</v>
      </c>
      <c r="O103" s="98">
        <v>0.10268224807208388</v>
      </c>
      <c r="P103" s="98">
        <v>0.13098683921243726</v>
      </c>
      <c r="Q103" s="98">
        <v>0.14665033175806752</v>
      </c>
      <c r="R103" s="98">
        <v>0.16097126838843454</v>
      </c>
      <c r="S103" s="98">
        <v>0.19281910677916048</v>
      </c>
      <c r="T103" s="98">
        <v>0.22336594876450411</v>
      </c>
      <c r="U103" s="98">
        <v>0.26252157500537227</v>
      </c>
      <c r="V103" s="98">
        <v>0.31946672904595597</v>
      </c>
      <c r="W103" s="98">
        <v>0.34600402317350953</v>
      </c>
      <c r="DA103" s="63" t="s">
        <v>1710</v>
      </c>
    </row>
    <row r="104" spans="1:105" ht="12" customHeight="1" x14ac:dyDescent="0.25">
      <c r="A104" s="97" t="s">
        <v>123</v>
      </c>
      <c r="B104" s="98">
        <v>1.0428751518461838E-4</v>
      </c>
      <c r="C104" s="98">
        <v>1.0378266201367625E-4</v>
      </c>
      <c r="D104" s="98">
        <v>3.2508867549716999E-4</v>
      </c>
      <c r="E104" s="98">
        <v>5.4166880034198586E-4</v>
      </c>
      <c r="F104" s="98">
        <v>4.4245857069627334E-4</v>
      </c>
      <c r="G104" s="98">
        <v>5.5706741335549671E-4</v>
      </c>
      <c r="H104" s="98">
        <v>6.7701740915111503E-4</v>
      </c>
      <c r="I104" s="98">
        <v>7.5819874525575432E-4</v>
      </c>
      <c r="J104" s="98">
        <v>9.4023661565466429E-4</v>
      </c>
      <c r="K104" s="98">
        <v>7.5360968177097618E-4</v>
      </c>
      <c r="L104" s="98">
        <v>4.7675930891017353E-4</v>
      </c>
      <c r="M104" s="98">
        <v>3.8759669198886913E-4</v>
      </c>
      <c r="N104" s="98">
        <v>3.1120228455310016E-4</v>
      </c>
      <c r="O104" s="98">
        <v>9.2140470689359782E-4</v>
      </c>
      <c r="P104" s="98">
        <v>1.0175626853734874E-3</v>
      </c>
      <c r="Q104" s="98">
        <v>1.0669076338406843E-3</v>
      </c>
      <c r="R104" s="98">
        <v>1.1858279795502493E-3</v>
      </c>
      <c r="S104" s="98">
        <v>1.6135867602637948E-3</v>
      </c>
      <c r="T104" s="98">
        <v>2.4676801247114381E-3</v>
      </c>
      <c r="U104" s="98">
        <v>2.7318910002311616E-3</v>
      </c>
      <c r="V104" s="98">
        <v>3.9342406606923093E-3</v>
      </c>
      <c r="W104" s="98">
        <v>4.0710759852547202E-3</v>
      </c>
      <c r="DA104" s="63" t="s">
        <v>1711</v>
      </c>
    </row>
    <row r="105" spans="1:105" ht="12" customHeight="1" x14ac:dyDescent="0.25">
      <c r="A105" s="100" t="s">
        <v>50</v>
      </c>
      <c r="B105" s="101">
        <v>3.3482673489835457E-5</v>
      </c>
      <c r="C105" s="101">
        <v>3.3084325938296627E-5</v>
      </c>
      <c r="D105" s="101">
        <v>1.0436750792434612E-4</v>
      </c>
      <c r="E105" s="101">
        <v>1.6888053716064929E-4</v>
      </c>
      <c r="F105" s="101">
        <v>1.3948769706031614E-4</v>
      </c>
      <c r="G105" s="101">
        <v>1.9556863966455927E-4</v>
      </c>
      <c r="H105" s="101">
        <v>2.1668362822481452E-4</v>
      </c>
      <c r="I105" s="101">
        <v>2.4256218178692442E-4</v>
      </c>
      <c r="J105" s="101">
        <v>2.9592448517971523E-4</v>
      </c>
      <c r="K105" s="101">
        <v>2.3733703498504086E-4</v>
      </c>
      <c r="L105" s="101">
        <v>1.4887325474549916E-4</v>
      </c>
      <c r="M105" s="101">
        <v>9.7228094259263587E-5</v>
      </c>
      <c r="N105" s="101">
        <v>5.4913756207420192E-6</v>
      </c>
      <c r="O105" s="101">
        <v>2.5510995385590875E-4</v>
      </c>
      <c r="P105" s="101">
        <v>2.6845462411191992E-4</v>
      </c>
      <c r="Q105" s="101">
        <v>2.5858580184492724E-4</v>
      </c>
      <c r="R105" s="101">
        <v>3.2736733102242747E-4</v>
      </c>
      <c r="S105" s="101">
        <v>4.4905345768122098E-4</v>
      </c>
      <c r="T105" s="101">
        <v>6.5398221635520741E-4</v>
      </c>
      <c r="U105" s="101">
        <v>6.8622200407076977E-4</v>
      </c>
      <c r="V105" s="101">
        <v>9.4864743703547113E-4</v>
      </c>
      <c r="W105" s="101">
        <v>9.9530590443202183E-4</v>
      </c>
      <c r="DA105" s="131" t="s">
        <v>1712</v>
      </c>
    </row>
    <row r="106" spans="1:105" ht="12" customHeight="1" x14ac:dyDescent="0.25">
      <c r="A106" s="103" t="s">
        <v>52</v>
      </c>
      <c r="B106" s="104">
        <v>7.0804841694782931E-5</v>
      </c>
      <c r="C106" s="104">
        <v>7.0698336075379622E-5</v>
      </c>
      <c r="D106" s="104">
        <v>2.2072116757282389E-4</v>
      </c>
      <c r="E106" s="104">
        <v>3.7278826318133657E-4</v>
      </c>
      <c r="F106" s="104">
        <v>3.029708736359572E-4</v>
      </c>
      <c r="G106" s="104">
        <v>3.6149877369093741E-4</v>
      </c>
      <c r="H106" s="104">
        <v>4.6033378092630051E-4</v>
      </c>
      <c r="I106" s="104">
        <v>5.1563656346882995E-4</v>
      </c>
      <c r="J106" s="104">
        <v>6.4431213047494906E-4</v>
      </c>
      <c r="K106" s="104">
        <v>5.1627264678593538E-4</v>
      </c>
      <c r="L106" s="104">
        <v>3.2788605416467437E-4</v>
      </c>
      <c r="M106" s="104">
        <v>2.9036859772960555E-4</v>
      </c>
      <c r="N106" s="104">
        <v>3.0571090893235814E-4</v>
      </c>
      <c r="O106" s="104">
        <v>6.6629475303768906E-4</v>
      </c>
      <c r="P106" s="104">
        <v>7.491080612615675E-4</v>
      </c>
      <c r="Q106" s="104">
        <v>8.0832183199575709E-4</v>
      </c>
      <c r="R106" s="104">
        <v>8.5846064852782185E-4</v>
      </c>
      <c r="S106" s="104">
        <v>1.1645333025825739E-3</v>
      </c>
      <c r="T106" s="104">
        <v>1.8136979083562305E-3</v>
      </c>
      <c r="U106" s="104">
        <v>2.0456689961603921E-3</v>
      </c>
      <c r="V106" s="104">
        <v>2.9855932236568382E-3</v>
      </c>
      <c r="W106" s="104">
        <v>3.0757700808226982E-3</v>
      </c>
      <c r="DA106" s="132" t="s">
        <v>1713</v>
      </c>
    </row>
    <row r="107" spans="1:105" ht="12" customHeight="1" x14ac:dyDescent="0.25">
      <c r="A107" s="106" t="s">
        <v>122</v>
      </c>
      <c r="B107" s="101">
        <v>0.60629408024873865</v>
      </c>
      <c r="C107" s="101">
        <v>0.7586476468802662</v>
      </c>
      <c r="D107" s="101">
        <v>1.4436353231405792</v>
      </c>
      <c r="E107" s="101">
        <v>1.9489445490576673</v>
      </c>
      <c r="F107" s="101">
        <v>2.8535451836225678</v>
      </c>
      <c r="G107" s="101">
        <v>3.4228426980764612</v>
      </c>
      <c r="H107" s="101">
        <v>4.1889515914490181</v>
      </c>
      <c r="I107" s="101">
        <v>3.998848101597682</v>
      </c>
      <c r="J107" s="101">
        <v>4.0069265693066995</v>
      </c>
      <c r="K107" s="101">
        <v>4.3967091389547566</v>
      </c>
      <c r="L107" s="101">
        <v>4.336477828241736</v>
      </c>
      <c r="M107" s="101">
        <v>4.7806867154360377</v>
      </c>
      <c r="N107" s="101">
        <v>5.1823476755150608</v>
      </c>
      <c r="O107" s="101">
        <v>6.1600686197315646</v>
      </c>
      <c r="P107" s="101">
        <v>7.2231800979040521</v>
      </c>
      <c r="Q107" s="101">
        <v>7.5199713198530569</v>
      </c>
      <c r="R107" s="101">
        <v>8.6456650930150136</v>
      </c>
      <c r="S107" s="101">
        <v>9.4410961983651429</v>
      </c>
      <c r="T107" s="101">
        <v>8.9499918566019723</v>
      </c>
      <c r="U107" s="101">
        <v>9.6588167547578401</v>
      </c>
      <c r="V107" s="101">
        <v>10.170440491393647</v>
      </c>
      <c r="W107" s="101">
        <v>13.470855629952718</v>
      </c>
      <c r="DA107" s="131" t="s">
        <v>1714</v>
      </c>
    </row>
    <row r="108" spans="1:105" ht="12" customHeight="1" x14ac:dyDescent="0.25">
      <c r="A108" s="107" t="s">
        <v>121</v>
      </c>
      <c r="B108" s="104">
        <v>0.73093744541420658</v>
      </c>
      <c r="C108" s="104">
        <v>0.98720675209435649</v>
      </c>
      <c r="D108" s="104">
        <v>1.5911965278274782</v>
      </c>
      <c r="E108" s="104">
        <v>2.3542645867130965</v>
      </c>
      <c r="F108" s="104">
        <v>3.0571805527325133</v>
      </c>
      <c r="G108" s="104">
        <v>3.7871130911973339</v>
      </c>
      <c r="H108" s="104">
        <v>4.8077438715373368</v>
      </c>
      <c r="I108" s="104">
        <v>6.0867985050710409</v>
      </c>
      <c r="J108" s="104">
        <v>7.2949831295031462</v>
      </c>
      <c r="K108" s="104">
        <v>8.1272681435033718</v>
      </c>
      <c r="L108" s="104">
        <v>8.464587515289276</v>
      </c>
      <c r="M108" s="104">
        <v>8.8164670269222327</v>
      </c>
      <c r="N108" s="104">
        <v>9.0179026413614309</v>
      </c>
      <c r="O108" s="104">
        <v>10.101322848999141</v>
      </c>
      <c r="P108" s="104">
        <v>12.012964251969541</v>
      </c>
      <c r="Q108" s="104">
        <v>15.984206672033007</v>
      </c>
      <c r="R108" s="104">
        <v>20.498090296132879</v>
      </c>
      <c r="S108" s="104">
        <v>24.025129694127159</v>
      </c>
      <c r="T108" s="104">
        <v>27.33348717925934</v>
      </c>
      <c r="U108" s="104">
        <v>29.384261175241367</v>
      </c>
      <c r="V108" s="104">
        <v>31.401814475822725</v>
      </c>
      <c r="W108" s="104">
        <v>34.945736217172957</v>
      </c>
      <c r="DA108" s="132" t="s">
        <v>1715</v>
      </c>
    </row>
    <row r="109" spans="1:105" ht="12" customHeight="1" x14ac:dyDescent="0.25">
      <c r="A109" s="108" t="s">
        <v>53</v>
      </c>
      <c r="B109" s="98">
        <v>0.21715029774610822</v>
      </c>
      <c r="C109" s="98">
        <v>0.28818956009789842</v>
      </c>
      <c r="D109" s="98">
        <v>0.47095603718699064</v>
      </c>
      <c r="E109" s="98">
        <v>0.67302636016638007</v>
      </c>
      <c r="F109" s="98">
        <v>0.88853502822379726</v>
      </c>
      <c r="G109" s="98">
        <v>1.2263043965965319</v>
      </c>
      <c r="H109" s="98">
        <v>1.4164540879419498</v>
      </c>
      <c r="I109" s="98">
        <v>1.8094103697700281</v>
      </c>
      <c r="J109" s="98">
        <v>2.1309084094001691</v>
      </c>
      <c r="K109" s="98">
        <v>2.3883006336302843</v>
      </c>
      <c r="L109" s="98">
        <v>2.4968448398164256</v>
      </c>
      <c r="M109" s="98">
        <v>2.5410812796819595</v>
      </c>
      <c r="N109" s="98">
        <v>2.1934147853350412</v>
      </c>
      <c r="O109" s="98">
        <v>2.6376857674076208</v>
      </c>
      <c r="P109" s="98">
        <v>3.0402954381876452</v>
      </c>
      <c r="Q109" s="98">
        <v>3.8030533142569638</v>
      </c>
      <c r="R109" s="98">
        <v>5.5523207220047741</v>
      </c>
      <c r="S109" s="98">
        <v>6.6052899402299703</v>
      </c>
      <c r="T109" s="98">
        <v>7.2372199931456551</v>
      </c>
      <c r="U109" s="98">
        <v>7.4512242830688606</v>
      </c>
      <c r="V109" s="98">
        <v>7.7705900036694944</v>
      </c>
      <c r="W109" s="98">
        <v>8.7883660047456651</v>
      </c>
      <c r="DA109" s="63" t="s">
        <v>1716</v>
      </c>
    </row>
    <row r="110" spans="1:105" ht="12" customHeight="1" x14ac:dyDescent="0.25">
      <c r="A110" s="108" t="s">
        <v>52</v>
      </c>
      <c r="B110" s="98">
        <v>0.5137871476680983</v>
      </c>
      <c r="C110" s="98">
        <v>0.69901719199645806</v>
      </c>
      <c r="D110" s="98">
        <v>1.1202404906404875</v>
      </c>
      <c r="E110" s="98">
        <v>1.6812382265467163</v>
      </c>
      <c r="F110" s="98">
        <v>2.1686455245087162</v>
      </c>
      <c r="G110" s="98">
        <v>2.560808694600802</v>
      </c>
      <c r="H110" s="98">
        <v>3.3912897835953868</v>
      </c>
      <c r="I110" s="98">
        <v>4.2773881353010133</v>
      </c>
      <c r="J110" s="98">
        <v>5.1640747201029775</v>
      </c>
      <c r="K110" s="98">
        <v>5.7389675098730875</v>
      </c>
      <c r="L110" s="98">
        <v>5.9677426754728504</v>
      </c>
      <c r="M110" s="98">
        <v>6.2753857472402741</v>
      </c>
      <c r="N110" s="98">
        <v>6.8244878560263906</v>
      </c>
      <c r="O110" s="98">
        <v>7.4636370815915205</v>
      </c>
      <c r="P110" s="98">
        <v>8.9726688137818957</v>
      </c>
      <c r="Q110" s="98">
        <v>12.181153357776044</v>
      </c>
      <c r="R110" s="98">
        <v>14.945769574128107</v>
      </c>
      <c r="S110" s="98">
        <v>17.41983975389719</v>
      </c>
      <c r="T110" s="98">
        <v>20.096267186113685</v>
      </c>
      <c r="U110" s="98">
        <v>21.933036892172506</v>
      </c>
      <c r="V110" s="98">
        <v>23.631224472153232</v>
      </c>
      <c r="W110" s="98">
        <v>26.157370212427292</v>
      </c>
      <c r="DA110" s="63" t="s">
        <v>1717</v>
      </c>
    </row>
    <row r="111" spans="1:105" ht="12" customHeight="1" x14ac:dyDescent="0.25">
      <c r="A111" s="121" t="s">
        <v>54</v>
      </c>
      <c r="B111" s="122">
        <v>0.63656850301310297</v>
      </c>
      <c r="C111" s="122">
        <v>0.82682374736549291</v>
      </c>
      <c r="D111" s="122">
        <v>1.553316871967281</v>
      </c>
      <c r="E111" s="122">
        <v>2.1640672451455529</v>
      </c>
      <c r="F111" s="122">
        <v>3.0480145240694143</v>
      </c>
      <c r="G111" s="122">
        <v>3.7393188248228069</v>
      </c>
      <c r="H111" s="122">
        <v>4.7049264943008726</v>
      </c>
      <c r="I111" s="122">
        <v>5.1517060515949655</v>
      </c>
      <c r="J111" s="122">
        <v>5.4877681864446526</v>
      </c>
      <c r="K111" s="122">
        <v>5.9363259995804958</v>
      </c>
      <c r="L111" s="122">
        <v>5.9702089584813285</v>
      </c>
      <c r="M111" s="122">
        <v>6.0374951198005498</v>
      </c>
      <c r="N111" s="122">
        <v>6.4317452781452591</v>
      </c>
      <c r="O111" s="122">
        <v>7.9239100309273143</v>
      </c>
      <c r="P111" s="122">
        <v>9.5253156038799833</v>
      </c>
      <c r="Q111" s="122">
        <v>11.687260042607265</v>
      </c>
      <c r="R111" s="122">
        <v>14.481226626736019</v>
      </c>
      <c r="S111" s="122">
        <v>16.608169687916728</v>
      </c>
      <c r="T111" s="122">
        <v>19.577818091326691</v>
      </c>
      <c r="U111" s="122">
        <v>21.711787387053874</v>
      </c>
      <c r="V111" s="122">
        <v>26.416890305734391</v>
      </c>
      <c r="W111" s="122">
        <v>27.772552859307197</v>
      </c>
      <c r="DA111" s="130" t="s">
        <v>1718</v>
      </c>
    </row>
    <row r="112" spans="1:105" ht="12" customHeight="1" x14ac:dyDescent="0.25">
      <c r="A112" s="97" t="s">
        <v>50</v>
      </c>
      <c r="B112" s="98">
        <v>3.4446351534141821E-2</v>
      </c>
      <c r="C112" s="98">
        <v>4.18701470512573E-2</v>
      </c>
      <c r="D112" s="98">
        <v>5.9471594403383413E-2</v>
      </c>
      <c r="E112" s="98">
        <v>8.0086732988412873E-2</v>
      </c>
      <c r="F112" s="98">
        <v>0.1210055336692562</v>
      </c>
      <c r="G112" s="98">
        <v>0.15078935709546462</v>
      </c>
      <c r="H112" s="98">
        <v>0.20223167120889193</v>
      </c>
      <c r="I112" s="98">
        <v>0.25974428259331173</v>
      </c>
      <c r="J112" s="98">
        <v>0.29169368310378252</v>
      </c>
      <c r="K112" s="98">
        <v>0.27127296482501045</v>
      </c>
      <c r="L112" s="98">
        <v>0.36105529835789812</v>
      </c>
      <c r="M112" s="98">
        <v>0.37976073293267998</v>
      </c>
      <c r="N112" s="98">
        <v>0.14726062350584224</v>
      </c>
      <c r="O112" s="98">
        <v>0.83899241591309959</v>
      </c>
      <c r="P112" s="98">
        <v>1.2659141975867416</v>
      </c>
      <c r="Q112" s="98">
        <v>1.6285873516784726</v>
      </c>
      <c r="R112" s="98">
        <v>1.9056698129544967</v>
      </c>
      <c r="S112" s="98">
        <v>2.5062465462626307</v>
      </c>
      <c r="T112" s="98">
        <v>4.3073417301610455</v>
      </c>
      <c r="U112" s="98">
        <v>5.4927303338076952</v>
      </c>
      <c r="V112" s="98">
        <v>7.3872444347822457</v>
      </c>
      <c r="W112" s="98">
        <v>8.1449605962233065</v>
      </c>
      <c r="DA112" s="63" t="s">
        <v>1719</v>
      </c>
    </row>
    <row r="113" spans="1:105" ht="12" customHeight="1" x14ac:dyDescent="0.25">
      <c r="A113" s="109" t="s">
        <v>120</v>
      </c>
      <c r="B113" s="33">
        <v>0.6021221514789612</v>
      </c>
      <c r="C113" s="33">
        <v>0.78495360031423556</v>
      </c>
      <c r="D113" s="33">
        <v>1.4938452775638975</v>
      </c>
      <c r="E113" s="33">
        <v>2.0839805121571402</v>
      </c>
      <c r="F113" s="33">
        <v>2.9270089904001582</v>
      </c>
      <c r="G113" s="33">
        <v>3.588529467727342</v>
      </c>
      <c r="H113" s="33">
        <v>4.5026948230919803</v>
      </c>
      <c r="I113" s="33">
        <v>4.8919617690016537</v>
      </c>
      <c r="J113" s="33">
        <v>5.1960745033408697</v>
      </c>
      <c r="K113" s="33">
        <v>5.6650530347554851</v>
      </c>
      <c r="L113" s="33">
        <v>5.6091536601234306</v>
      </c>
      <c r="M113" s="33">
        <v>5.6577343868678698</v>
      </c>
      <c r="N113" s="33">
        <v>6.2844846546394164</v>
      </c>
      <c r="O113" s="33">
        <v>7.0849176150142146</v>
      </c>
      <c r="P113" s="33">
        <v>8.2594014062932413</v>
      </c>
      <c r="Q113" s="33">
        <v>10.058672690928793</v>
      </c>
      <c r="R113" s="33">
        <v>12.575556813781523</v>
      </c>
      <c r="S113" s="33">
        <v>14.101923141654096</v>
      </c>
      <c r="T113" s="33">
        <v>15.270476361165644</v>
      </c>
      <c r="U113" s="33">
        <v>16.219057053246178</v>
      </c>
      <c r="V113" s="33">
        <v>19.029645870952145</v>
      </c>
      <c r="W113" s="33">
        <v>19.627592263083891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7.1262402636114182</v>
      </c>
      <c r="C115" s="117">
        <f t="shared" si="17"/>
        <v>10.168178676928344</v>
      </c>
      <c r="D115" s="117">
        <f t="shared" si="17"/>
        <v>15.962784919596295</v>
      </c>
      <c r="E115" s="117">
        <f t="shared" si="17"/>
        <v>29.690324952605842</v>
      </c>
      <c r="F115" s="117">
        <f t="shared" si="17"/>
        <v>32.892349597293503</v>
      </c>
      <c r="G115" s="117">
        <f t="shared" si="17"/>
        <v>40.862924839232662</v>
      </c>
      <c r="H115" s="117">
        <f t="shared" si="17"/>
        <v>55.019236625805874</v>
      </c>
      <c r="I115" s="117">
        <f t="shared" si="17"/>
        <v>69.758334216299446</v>
      </c>
      <c r="J115" s="117">
        <f t="shared" si="17"/>
        <v>70.391926488192482</v>
      </c>
      <c r="K115" s="117">
        <f t="shared" si="17"/>
        <v>62.853755672350289</v>
      </c>
      <c r="L115" s="117">
        <f t="shared" si="17"/>
        <v>66.982780102125119</v>
      </c>
      <c r="M115" s="117">
        <f t="shared" si="17"/>
        <v>83.329999489032872</v>
      </c>
      <c r="N115" s="117">
        <f t="shared" si="17"/>
        <v>106.47245881680458</v>
      </c>
      <c r="O115" s="117">
        <f t="shared" si="17"/>
        <v>80.427676600850631</v>
      </c>
      <c r="P115" s="117">
        <f t="shared" si="17"/>
        <v>87.273735263783266</v>
      </c>
      <c r="Q115" s="117">
        <f t="shared" si="17"/>
        <v>148.34032461452284</v>
      </c>
      <c r="R115" s="117">
        <f t="shared" ref="R115:V115" si="18">R116+R118+R120+R129</f>
        <v>183.20336810630889</v>
      </c>
      <c r="S115" s="117">
        <f t="shared" si="18"/>
        <v>221.01160544221307</v>
      </c>
      <c r="T115" s="117">
        <f t="shared" si="18"/>
        <v>223.18222949468912</v>
      </c>
      <c r="U115" s="117">
        <f t="shared" si="18"/>
        <v>277.03525660852517</v>
      </c>
      <c r="V115" s="117">
        <f t="shared" si="18"/>
        <v>292.5383220400912</v>
      </c>
      <c r="W115" s="117">
        <f t="shared" ref="W115" si="19">W116+W118+W120+W129</f>
        <v>321.25467871619713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3.4706343047868042</v>
      </c>
      <c r="C116" s="122">
        <f t="shared" si="20"/>
        <v>5.1491047398784904</v>
      </c>
      <c r="D116" s="122">
        <f t="shared" si="20"/>
        <v>8.9090042569551393</v>
      </c>
      <c r="E116" s="122">
        <f t="shared" si="20"/>
        <v>17.600893235630345</v>
      </c>
      <c r="F116" s="122">
        <f t="shared" si="20"/>
        <v>21.116664003092414</v>
      </c>
      <c r="G116" s="122">
        <f t="shared" si="20"/>
        <v>26.229669078137203</v>
      </c>
      <c r="H116" s="122">
        <f t="shared" si="20"/>
        <v>35.407163708282638</v>
      </c>
      <c r="I116" s="122">
        <f t="shared" si="20"/>
        <v>41.086686564517763</v>
      </c>
      <c r="J116" s="122">
        <f t="shared" si="20"/>
        <v>40.033879708558608</v>
      </c>
      <c r="K116" s="122">
        <f t="shared" si="20"/>
        <v>36.203364894444</v>
      </c>
      <c r="L116" s="122">
        <f t="shared" si="20"/>
        <v>35.721411254776307</v>
      </c>
      <c r="M116" s="122">
        <f t="shared" si="20"/>
        <v>49.917829481068026</v>
      </c>
      <c r="N116" s="122">
        <f t="shared" si="20"/>
        <v>55.390263274628822</v>
      </c>
      <c r="O116" s="122">
        <f t="shared" si="20"/>
        <v>34.252280792458691</v>
      </c>
      <c r="P116" s="122">
        <f t="shared" si="20"/>
        <v>39.279382995959502</v>
      </c>
      <c r="Q116" s="122">
        <f t="shared" si="20"/>
        <v>78.145259325607199</v>
      </c>
      <c r="R116" s="122">
        <f t="shared" si="20"/>
        <v>82.393411208706155</v>
      </c>
      <c r="S116" s="122">
        <f t="shared" si="20"/>
        <v>93.811153227657528</v>
      </c>
      <c r="T116" s="122">
        <f t="shared" si="20"/>
        <v>102.87255578371726</v>
      </c>
      <c r="U116" s="122">
        <f t="shared" si="20"/>
        <v>105.51711566647673</v>
      </c>
      <c r="V116" s="122">
        <f t="shared" si="20"/>
        <v>120.05081258207015</v>
      </c>
      <c r="W116" s="122">
        <f t="shared" si="20"/>
        <v>140.73820079380721</v>
      </c>
      <c r="DA116" s="130" t="s">
        <v>1873</v>
      </c>
    </row>
    <row r="117" spans="1:105" ht="12" customHeight="1" x14ac:dyDescent="0.25">
      <c r="A117" s="97" t="s">
        <v>53</v>
      </c>
      <c r="B117" s="98">
        <v>3.4706343047868042</v>
      </c>
      <c r="C117" s="98">
        <v>5.1491047398784904</v>
      </c>
      <c r="D117" s="98">
        <v>8.9090042569551393</v>
      </c>
      <c r="E117" s="98">
        <v>17.600893235630345</v>
      </c>
      <c r="F117" s="98">
        <v>21.116664003092414</v>
      </c>
      <c r="G117" s="98">
        <v>26.229669078137203</v>
      </c>
      <c r="H117" s="98">
        <v>35.407163708282638</v>
      </c>
      <c r="I117" s="98">
        <v>41.086686564517763</v>
      </c>
      <c r="J117" s="98">
        <v>40.033879708558608</v>
      </c>
      <c r="K117" s="98">
        <v>36.203364894444</v>
      </c>
      <c r="L117" s="98">
        <v>35.721411254776307</v>
      </c>
      <c r="M117" s="98">
        <v>49.917829481068026</v>
      </c>
      <c r="N117" s="98">
        <v>55.390263274628822</v>
      </c>
      <c r="O117" s="98">
        <v>34.252280792458691</v>
      </c>
      <c r="P117" s="98">
        <v>39.279382995959502</v>
      </c>
      <c r="Q117" s="98">
        <v>78.145259325607199</v>
      </c>
      <c r="R117" s="98">
        <v>82.393411208706155</v>
      </c>
      <c r="S117" s="98">
        <v>93.811153227657528</v>
      </c>
      <c r="T117" s="98">
        <v>102.87255578371726</v>
      </c>
      <c r="U117" s="98">
        <v>105.51711566647673</v>
      </c>
      <c r="V117" s="98">
        <v>120.05081258207015</v>
      </c>
      <c r="W117" s="98">
        <v>140.73820079380721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2.1905545753923499</v>
      </c>
      <c r="C118" s="122">
        <f t="shared" si="21"/>
        <v>3.0836137056657775</v>
      </c>
      <c r="D118" s="122">
        <f t="shared" si="21"/>
        <v>3.6121008009888409</v>
      </c>
      <c r="E118" s="122">
        <f t="shared" si="21"/>
        <v>7.1812741717976492</v>
      </c>
      <c r="F118" s="122">
        <f t="shared" si="21"/>
        <v>5.0224700490447258</v>
      </c>
      <c r="G118" s="122">
        <f t="shared" si="21"/>
        <v>6.4009815015921081</v>
      </c>
      <c r="H118" s="122">
        <f t="shared" si="21"/>
        <v>9.2237905859992164</v>
      </c>
      <c r="I118" s="122">
        <f t="shared" si="21"/>
        <v>16.936447988809473</v>
      </c>
      <c r="J118" s="122">
        <f t="shared" si="21"/>
        <v>17.27245014166013</v>
      </c>
      <c r="K118" s="122">
        <f t="shared" si="21"/>
        <v>12.22961265690347</v>
      </c>
      <c r="L118" s="122">
        <f t="shared" si="21"/>
        <v>16.546456857334469</v>
      </c>
      <c r="M118" s="122">
        <f t="shared" si="21"/>
        <v>18.004167763989738</v>
      </c>
      <c r="N118" s="122">
        <f t="shared" si="21"/>
        <v>34.691164152854675</v>
      </c>
      <c r="O118" s="122">
        <f t="shared" si="21"/>
        <v>27.105339043302234</v>
      </c>
      <c r="P118" s="122">
        <f t="shared" si="21"/>
        <v>25.162252142153569</v>
      </c>
      <c r="Q118" s="122">
        <f t="shared" si="21"/>
        <v>41.675939288977055</v>
      </c>
      <c r="R118" s="122">
        <f t="shared" si="21"/>
        <v>65.233985147913316</v>
      </c>
      <c r="S118" s="122">
        <f t="shared" si="21"/>
        <v>85.999265251423864</v>
      </c>
      <c r="T118" s="122">
        <f t="shared" si="21"/>
        <v>73.956335534907851</v>
      </c>
      <c r="U118" s="122">
        <f t="shared" si="21"/>
        <v>120.7861770917042</v>
      </c>
      <c r="V118" s="122">
        <f t="shared" si="21"/>
        <v>115.53465183592722</v>
      </c>
      <c r="W118" s="122">
        <f t="shared" si="21"/>
        <v>116.34605023299326</v>
      </c>
      <c r="DA118" s="130" t="s">
        <v>1875</v>
      </c>
    </row>
    <row r="119" spans="1:105" ht="12" customHeight="1" x14ac:dyDescent="0.25">
      <c r="A119" s="97" t="s">
        <v>53</v>
      </c>
      <c r="B119" s="98">
        <v>2.1905545753923499</v>
      </c>
      <c r="C119" s="98">
        <v>3.0836137056657775</v>
      </c>
      <c r="D119" s="98">
        <v>3.6121008009888409</v>
      </c>
      <c r="E119" s="98">
        <v>7.1812741717976492</v>
      </c>
      <c r="F119" s="98">
        <v>5.0224700490447258</v>
      </c>
      <c r="G119" s="98">
        <v>6.4009815015921081</v>
      </c>
      <c r="H119" s="98">
        <v>9.2237905859992164</v>
      </c>
      <c r="I119" s="98">
        <v>16.936447988809473</v>
      </c>
      <c r="J119" s="98">
        <v>17.27245014166013</v>
      </c>
      <c r="K119" s="98">
        <v>12.22961265690347</v>
      </c>
      <c r="L119" s="98">
        <v>16.546456857334469</v>
      </c>
      <c r="M119" s="98">
        <v>18.004167763989738</v>
      </c>
      <c r="N119" s="98">
        <v>34.691164152854675</v>
      </c>
      <c r="O119" s="98">
        <v>27.105339043302234</v>
      </c>
      <c r="P119" s="98">
        <v>25.162252142153569</v>
      </c>
      <c r="Q119" s="98">
        <v>41.675939288977055</v>
      </c>
      <c r="R119" s="98">
        <v>65.233985147913316</v>
      </c>
      <c r="S119" s="98">
        <v>85.999265251423864</v>
      </c>
      <c r="T119" s="98">
        <v>73.956335534907851</v>
      </c>
      <c r="U119" s="98">
        <v>120.7861770917042</v>
      </c>
      <c r="V119" s="98">
        <v>115.53465183592722</v>
      </c>
      <c r="W119" s="98">
        <v>116.34605023299326</v>
      </c>
      <c r="DA119" s="63" t="s">
        <v>1876</v>
      </c>
    </row>
    <row r="120" spans="1:105" ht="12" customHeight="1" x14ac:dyDescent="0.25">
      <c r="A120" s="121" t="s">
        <v>55</v>
      </c>
      <c r="B120" s="122">
        <v>1.0008002215057092</v>
      </c>
      <c r="C120" s="122">
        <v>1.327772960221252</v>
      </c>
      <c r="D120" s="122">
        <v>2.2889009331978443</v>
      </c>
      <c r="E120" s="122">
        <v>3.2954600783393193</v>
      </c>
      <c r="F120" s="122">
        <v>4.4770612821868783</v>
      </c>
      <c r="G120" s="122">
        <v>5.4339435409665668</v>
      </c>
      <c r="H120" s="122">
        <v>6.8618705573589303</v>
      </c>
      <c r="I120" s="122">
        <v>7.8740702996221756</v>
      </c>
      <c r="J120" s="122">
        <v>8.9694519515405204</v>
      </c>
      <c r="K120" s="122">
        <v>9.9527312650596507</v>
      </c>
      <c r="L120" s="122">
        <v>10.224766027082914</v>
      </c>
      <c r="M120" s="122">
        <v>10.856367659216152</v>
      </c>
      <c r="N120" s="122">
        <v>11.480919990958915</v>
      </c>
      <c r="O120" s="122">
        <v>13.109420824801486</v>
      </c>
      <c r="P120" s="122">
        <v>15.673268280820466</v>
      </c>
      <c r="Q120" s="122">
        <v>19.68589835754775</v>
      </c>
      <c r="R120" s="122">
        <v>24.522148827780811</v>
      </c>
      <c r="S120" s="122">
        <v>28.469157381187081</v>
      </c>
      <c r="T120" s="122">
        <v>31.462200598857113</v>
      </c>
      <c r="U120" s="122">
        <v>34.203087002965702</v>
      </c>
      <c r="V120" s="122">
        <v>36.769935066453002</v>
      </c>
      <c r="W120" s="122">
        <v>42.753542978614561</v>
      </c>
      <c r="DA120" s="130" t="s">
        <v>1877</v>
      </c>
    </row>
    <row r="121" spans="1:105" ht="12" customHeight="1" x14ac:dyDescent="0.25">
      <c r="A121" s="97" t="s">
        <v>124</v>
      </c>
      <c r="B121" s="98">
        <v>6.9697391601224977E-3</v>
      </c>
      <c r="C121" s="98">
        <v>1.0722205785147744E-2</v>
      </c>
      <c r="D121" s="98">
        <v>2.2030108993185447E-2</v>
      </c>
      <c r="E121" s="98">
        <v>3.3857115331821584E-2</v>
      </c>
      <c r="F121" s="98">
        <v>4.2044372532909963E-2</v>
      </c>
      <c r="G121" s="98">
        <v>4.7229857044256161E-2</v>
      </c>
      <c r="H121" s="98">
        <v>5.2096179033512838E-2</v>
      </c>
      <c r="I121" s="98">
        <v>4.8526657456319462E-2</v>
      </c>
      <c r="J121" s="98">
        <v>4.9568852440679094E-2</v>
      </c>
      <c r="K121" s="98">
        <v>4.7813910655484411E-2</v>
      </c>
      <c r="L121" s="98">
        <v>4.1442907110669974E-2</v>
      </c>
      <c r="M121" s="98">
        <v>3.3396275526557662E-2</v>
      </c>
      <c r="N121" s="98">
        <v>3.1189725607494327E-2</v>
      </c>
      <c r="O121" s="98">
        <v>6.0202226944325823E-2</v>
      </c>
      <c r="P121" s="98">
        <v>7.9765247519108615E-2</v>
      </c>
      <c r="Q121" s="98">
        <v>9.1977312170414452E-2</v>
      </c>
      <c r="R121" s="98">
        <v>0.10333426017339632</v>
      </c>
      <c r="S121" s="98">
        <v>0.12780469270490596</v>
      </c>
      <c r="T121" s="98">
        <v>0.15283348278037656</v>
      </c>
      <c r="U121" s="98">
        <v>0.18508153036669001</v>
      </c>
      <c r="V121" s="98">
        <v>0.23137570022755019</v>
      </c>
      <c r="W121" s="98">
        <v>0.2550722870236124</v>
      </c>
      <c r="DA121" s="63" t="s">
        <v>1878</v>
      </c>
    </row>
    <row r="122" spans="1:105" ht="12" customHeight="1" x14ac:dyDescent="0.25">
      <c r="A122" s="97" t="s">
        <v>123</v>
      </c>
      <c r="B122" s="98">
        <v>8.8224546330664493E-5</v>
      </c>
      <c r="C122" s="98">
        <v>8.7910796307903138E-5</v>
      </c>
      <c r="D122" s="98">
        <v>2.7638430586411752E-4</v>
      </c>
      <c r="E122" s="98">
        <v>4.6345367406473324E-4</v>
      </c>
      <c r="F122" s="98">
        <v>3.7846018750651195E-4</v>
      </c>
      <c r="G122" s="98">
        <v>4.6755694928746108E-4</v>
      </c>
      <c r="H122" s="98">
        <v>5.7809926516426023E-4</v>
      </c>
      <c r="I122" s="98">
        <v>6.4777324784870264E-4</v>
      </c>
      <c r="J122" s="98">
        <v>8.0592576366635637E-4</v>
      </c>
      <c r="K122" s="98">
        <v>6.4637034162245239E-4</v>
      </c>
      <c r="L122" s="98">
        <v>4.099376463597824E-4</v>
      </c>
      <c r="M122" s="98">
        <v>3.4395592578061537E-4</v>
      </c>
      <c r="N122" s="98">
        <v>3.0879880462449365E-4</v>
      </c>
      <c r="O122" s="98">
        <v>8.1826003986006752E-4</v>
      </c>
      <c r="P122" s="98">
        <v>9.1409629123347753E-4</v>
      </c>
      <c r="Q122" s="98">
        <v>9.726619127836541E-4</v>
      </c>
      <c r="R122" s="98">
        <v>1.068392426591052E-3</v>
      </c>
      <c r="S122" s="98">
        <v>1.4598633882930208E-3</v>
      </c>
      <c r="T122" s="98">
        <v>2.2603890077115161E-3</v>
      </c>
      <c r="U122" s="98">
        <v>2.5278805695052422E-3</v>
      </c>
      <c r="V122" s="98">
        <v>3.6801693955773743E-3</v>
      </c>
      <c r="W122" s="98">
        <v>3.8127053796501971E-3</v>
      </c>
      <c r="DA122" s="63" t="s">
        <v>1879</v>
      </c>
    </row>
    <row r="123" spans="1:105" ht="12" customHeight="1" x14ac:dyDescent="0.25">
      <c r="A123" s="100" t="s">
        <v>50</v>
      </c>
      <c r="B123" s="101">
        <v>1.7419704635881562E-5</v>
      </c>
      <c r="C123" s="101">
        <v>1.7212460232523519E-5</v>
      </c>
      <c r="D123" s="101">
        <v>5.5663138291293617E-5</v>
      </c>
      <c r="E123" s="101">
        <v>9.0665410883396643E-5</v>
      </c>
      <c r="F123" s="101">
        <v>7.5489313870554759E-5</v>
      </c>
      <c r="G123" s="101">
        <v>1.0605817559652366E-4</v>
      </c>
      <c r="H123" s="101">
        <v>1.1776548423795977E-4</v>
      </c>
      <c r="I123" s="101">
        <v>1.3213668437987269E-4</v>
      </c>
      <c r="J123" s="101">
        <v>1.6161363319140733E-4</v>
      </c>
      <c r="K123" s="101">
        <v>1.3009769483651696E-4</v>
      </c>
      <c r="L123" s="101">
        <v>8.2051592195108033E-5</v>
      </c>
      <c r="M123" s="101">
        <v>5.3587328051009833E-5</v>
      </c>
      <c r="N123" s="101">
        <v>3.0878956921354958E-6</v>
      </c>
      <c r="O123" s="101">
        <v>1.5196528682237846E-4</v>
      </c>
      <c r="P123" s="101">
        <v>1.6498822997191009E-4</v>
      </c>
      <c r="Q123" s="101">
        <v>1.6434008078789695E-4</v>
      </c>
      <c r="R123" s="101">
        <v>2.0993177806323022E-4</v>
      </c>
      <c r="S123" s="101">
        <v>2.9533008571044694E-4</v>
      </c>
      <c r="T123" s="101">
        <v>4.4669109935528559E-4</v>
      </c>
      <c r="U123" s="101">
        <v>4.8221157334484986E-4</v>
      </c>
      <c r="V123" s="101">
        <v>6.945761719205361E-4</v>
      </c>
      <c r="W123" s="101">
        <v>7.3693529882749918E-4</v>
      </c>
      <c r="DA123" s="131" t="s">
        <v>1880</v>
      </c>
    </row>
    <row r="124" spans="1:105" ht="12" customHeight="1" x14ac:dyDescent="0.25">
      <c r="A124" s="103" t="s">
        <v>52</v>
      </c>
      <c r="B124" s="104">
        <v>7.0804841694782931E-5</v>
      </c>
      <c r="C124" s="104">
        <v>7.0698336075379622E-5</v>
      </c>
      <c r="D124" s="104">
        <v>2.2072116757282389E-4</v>
      </c>
      <c r="E124" s="104">
        <v>3.7278826318133657E-4</v>
      </c>
      <c r="F124" s="104">
        <v>3.029708736359572E-4</v>
      </c>
      <c r="G124" s="104">
        <v>3.6149877369093741E-4</v>
      </c>
      <c r="H124" s="104">
        <v>4.6033378092630051E-4</v>
      </c>
      <c r="I124" s="104">
        <v>5.1563656346882995E-4</v>
      </c>
      <c r="J124" s="104">
        <v>6.4431213047494906E-4</v>
      </c>
      <c r="K124" s="104">
        <v>5.1627264678593538E-4</v>
      </c>
      <c r="L124" s="104">
        <v>3.2788605416467437E-4</v>
      </c>
      <c r="M124" s="104">
        <v>2.9036859772960555E-4</v>
      </c>
      <c r="N124" s="104">
        <v>3.0571090893235814E-4</v>
      </c>
      <c r="O124" s="104">
        <v>6.6629475303768906E-4</v>
      </c>
      <c r="P124" s="104">
        <v>7.491080612615675E-4</v>
      </c>
      <c r="Q124" s="104">
        <v>8.0832183199575709E-4</v>
      </c>
      <c r="R124" s="104">
        <v>8.5846064852782185E-4</v>
      </c>
      <c r="S124" s="104">
        <v>1.1645333025825739E-3</v>
      </c>
      <c r="T124" s="104">
        <v>1.8136979083562305E-3</v>
      </c>
      <c r="U124" s="104">
        <v>2.0456689961603921E-3</v>
      </c>
      <c r="V124" s="104">
        <v>2.9855932236568382E-3</v>
      </c>
      <c r="W124" s="104">
        <v>3.0757700808226982E-3</v>
      </c>
      <c r="DA124" s="132" t="s">
        <v>1881</v>
      </c>
    </row>
    <row r="125" spans="1:105" ht="12" customHeight="1" x14ac:dyDescent="0.25">
      <c r="A125" s="106" t="s">
        <v>122</v>
      </c>
      <c r="B125" s="101">
        <v>0.35338627578737736</v>
      </c>
      <c r="C125" s="101">
        <v>0.44763302390261639</v>
      </c>
      <c r="D125" s="101">
        <v>0.86469014383252685</v>
      </c>
      <c r="E125" s="101">
        <v>1.1743658696755239</v>
      </c>
      <c r="F125" s="101">
        <v>1.728313560335029</v>
      </c>
      <c r="G125" s="101">
        <v>2.0803861887577368</v>
      </c>
      <c r="H125" s="101">
        <v>2.5540948001057866</v>
      </c>
      <c r="I125" s="101">
        <v>2.4404114314426324</v>
      </c>
      <c r="J125" s="101">
        <v>2.4479550482348902</v>
      </c>
      <c r="K125" s="101">
        <v>2.6964958503678167</v>
      </c>
      <c r="L125" s="101">
        <v>2.6736341074716865</v>
      </c>
      <c r="M125" s="101">
        <v>2.9706003217239374</v>
      </c>
      <c r="N125" s="101">
        <v>3.2536543858850946</v>
      </c>
      <c r="O125" s="101">
        <v>3.9171396904699427</v>
      </c>
      <c r="P125" s="101">
        <v>4.6608666247174932</v>
      </c>
      <c r="Q125" s="101">
        <v>4.8943360955382262</v>
      </c>
      <c r="R125" s="101">
        <v>5.7255086466982954</v>
      </c>
      <c r="S125" s="101">
        <v>6.3867896562246269</v>
      </c>
      <c r="T125" s="101">
        <v>6.1529488911473544</v>
      </c>
      <c r="U125" s="101">
        <v>6.8042795340763345</v>
      </c>
      <c r="V125" s="101">
        <v>7.3192328909423106</v>
      </c>
      <c r="W125" s="101">
        <v>9.9321281853661514</v>
      </c>
      <c r="DA125" s="131" t="s">
        <v>1882</v>
      </c>
    </row>
    <row r="126" spans="1:105" ht="12" customHeight="1" x14ac:dyDescent="0.25">
      <c r="A126" s="107" t="s">
        <v>121</v>
      </c>
      <c r="B126" s="104">
        <v>0.64035598201187871</v>
      </c>
      <c r="C126" s="104">
        <v>0.86932981973718004</v>
      </c>
      <c r="D126" s="104">
        <v>1.401904296066268</v>
      </c>
      <c r="E126" s="104">
        <v>2.0867736396579089</v>
      </c>
      <c r="F126" s="104">
        <v>2.7063248891314329</v>
      </c>
      <c r="G126" s="104">
        <v>3.3058599382152867</v>
      </c>
      <c r="H126" s="104">
        <v>4.2551014789544661</v>
      </c>
      <c r="I126" s="104">
        <v>5.3844844374753755</v>
      </c>
      <c r="J126" s="104">
        <v>6.4711221251012851</v>
      </c>
      <c r="K126" s="104">
        <v>7.2077751336947271</v>
      </c>
      <c r="L126" s="104">
        <v>7.5092790748541987</v>
      </c>
      <c r="M126" s="104">
        <v>7.852027106039877</v>
      </c>
      <c r="N126" s="104">
        <v>8.1957670806617013</v>
      </c>
      <c r="O126" s="104">
        <v>9.1312606473473572</v>
      </c>
      <c r="P126" s="104">
        <v>10.93172231229263</v>
      </c>
      <c r="Q126" s="104">
        <v>14.698612287926327</v>
      </c>
      <c r="R126" s="104">
        <v>18.692237528482526</v>
      </c>
      <c r="S126" s="104">
        <v>21.953103168869255</v>
      </c>
      <c r="T126" s="104">
        <v>25.154157835921669</v>
      </c>
      <c r="U126" s="104">
        <v>27.211198057953172</v>
      </c>
      <c r="V126" s="104">
        <v>29.215646305887567</v>
      </c>
      <c r="W126" s="104">
        <v>32.562529800845148</v>
      </c>
      <c r="DA126" s="132" t="s">
        <v>1883</v>
      </c>
    </row>
    <row r="127" spans="1:105" ht="12" customHeight="1" x14ac:dyDescent="0.25">
      <c r="A127" s="108" t="s">
        <v>53</v>
      </c>
      <c r="B127" s="98">
        <v>0.12656883434378041</v>
      </c>
      <c r="C127" s="98">
        <v>0.17031262774072198</v>
      </c>
      <c r="D127" s="98">
        <v>0.28166380542578062</v>
      </c>
      <c r="E127" s="98">
        <v>0.40553541311119246</v>
      </c>
      <c r="F127" s="98">
        <v>0.53767936462271682</v>
      </c>
      <c r="G127" s="98">
        <v>0.74505124361448494</v>
      </c>
      <c r="H127" s="98">
        <v>0.86381169535907942</v>
      </c>
      <c r="I127" s="98">
        <v>1.1070963021743621</v>
      </c>
      <c r="J127" s="98">
        <v>1.3070474049983074</v>
      </c>
      <c r="K127" s="98">
        <v>1.4688076238216397</v>
      </c>
      <c r="L127" s="98">
        <v>1.5415363993813482</v>
      </c>
      <c r="M127" s="98">
        <v>1.5766413587996031</v>
      </c>
      <c r="N127" s="98">
        <v>1.3712792246353109</v>
      </c>
      <c r="O127" s="98">
        <v>1.667623565755836</v>
      </c>
      <c r="P127" s="98">
        <v>1.9590534985107344</v>
      </c>
      <c r="Q127" s="98">
        <v>2.5174589301502825</v>
      </c>
      <c r="R127" s="98">
        <v>3.7464679543544195</v>
      </c>
      <c r="S127" s="98">
        <v>4.5332634149720645</v>
      </c>
      <c r="T127" s="98">
        <v>5.057890649807983</v>
      </c>
      <c r="U127" s="98">
        <v>5.2781611657806664</v>
      </c>
      <c r="V127" s="98">
        <v>5.5844218337343339</v>
      </c>
      <c r="W127" s="98">
        <v>6.4051595884178587</v>
      </c>
      <c r="DA127" s="63" t="s">
        <v>1884</v>
      </c>
    </row>
    <row r="128" spans="1:105" ht="12" customHeight="1" x14ac:dyDescent="0.25">
      <c r="A128" s="108" t="s">
        <v>52</v>
      </c>
      <c r="B128" s="98">
        <v>0.5137871476680983</v>
      </c>
      <c r="C128" s="98">
        <v>0.69901719199645806</v>
      </c>
      <c r="D128" s="98">
        <v>1.1202404906404875</v>
      </c>
      <c r="E128" s="98">
        <v>1.6812382265467163</v>
      </c>
      <c r="F128" s="98">
        <v>2.1686455245087162</v>
      </c>
      <c r="G128" s="98">
        <v>2.560808694600802</v>
      </c>
      <c r="H128" s="98">
        <v>3.3912897835953868</v>
      </c>
      <c r="I128" s="98">
        <v>4.2773881353010133</v>
      </c>
      <c r="J128" s="98">
        <v>5.1640747201029775</v>
      </c>
      <c r="K128" s="98">
        <v>5.7389675098730875</v>
      </c>
      <c r="L128" s="98">
        <v>5.9677426754728504</v>
      </c>
      <c r="M128" s="98">
        <v>6.2753857472402741</v>
      </c>
      <c r="N128" s="98">
        <v>6.8244878560263906</v>
      </c>
      <c r="O128" s="98">
        <v>7.4636370815915205</v>
      </c>
      <c r="P128" s="98">
        <v>8.9726688137818957</v>
      </c>
      <c r="Q128" s="98">
        <v>12.181153357776044</v>
      </c>
      <c r="R128" s="98">
        <v>14.945769574128107</v>
      </c>
      <c r="S128" s="98">
        <v>17.41983975389719</v>
      </c>
      <c r="T128" s="98">
        <v>20.096267186113685</v>
      </c>
      <c r="U128" s="98">
        <v>21.933036892172506</v>
      </c>
      <c r="V128" s="98">
        <v>23.631224472153232</v>
      </c>
      <c r="W128" s="98">
        <v>26.157370212427292</v>
      </c>
      <c r="DA128" s="63" t="s">
        <v>1885</v>
      </c>
    </row>
    <row r="129" spans="1:105" ht="12" customHeight="1" x14ac:dyDescent="0.25">
      <c r="A129" s="121" t="s">
        <v>54</v>
      </c>
      <c r="B129" s="122">
        <v>0.46425116192655436</v>
      </c>
      <c r="C129" s="122">
        <v>0.60768727116282339</v>
      </c>
      <c r="D129" s="122">
        <v>1.1527789284544705</v>
      </c>
      <c r="E129" s="122">
        <v>1.612697466838525</v>
      </c>
      <c r="F129" s="122">
        <v>2.2761542629694849</v>
      </c>
      <c r="G129" s="122">
        <v>2.7983307185367794</v>
      </c>
      <c r="H129" s="122">
        <v>3.5264117741650813</v>
      </c>
      <c r="I129" s="122">
        <v>3.8611293633500279</v>
      </c>
      <c r="J129" s="122">
        <v>4.1161446864332323</v>
      </c>
      <c r="K129" s="122">
        <v>4.4680468559431716</v>
      </c>
      <c r="L129" s="122">
        <v>4.4901459629314324</v>
      </c>
      <c r="M129" s="122">
        <v>4.5516345847589514</v>
      </c>
      <c r="N129" s="122">
        <v>4.9101113983621651</v>
      </c>
      <c r="O129" s="122">
        <v>5.960635940288209</v>
      </c>
      <c r="P129" s="122">
        <v>7.1588318448497263</v>
      </c>
      <c r="Q129" s="122">
        <v>8.8332276423908134</v>
      </c>
      <c r="R129" s="122">
        <v>11.053822921908615</v>
      </c>
      <c r="S129" s="122">
        <v>12.732029581944596</v>
      </c>
      <c r="T129" s="122">
        <v>14.891137577206901</v>
      </c>
      <c r="U129" s="122">
        <v>16.528876847378591</v>
      </c>
      <c r="V129" s="122">
        <v>20.182922555640829</v>
      </c>
      <c r="W129" s="122">
        <v>21.416884710782092</v>
      </c>
      <c r="DA129" s="130" t="s">
        <v>1886</v>
      </c>
    </row>
    <row r="130" spans="1:105" ht="12" customHeight="1" x14ac:dyDescent="0.25">
      <c r="A130" s="97" t="s">
        <v>50</v>
      </c>
      <c r="B130" s="98">
        <v>2.0113242135918079E-2</v>
      </c>
      <c r="C130" s="98">
        <v>2.4532456383464362E-2</v>
      </c>
      <c r="D130" s="98">
        <v>3.4969201191176323E-2</v>
      </c>
      <c r="E130" s="98">
        <v>4.7229716574652962E-2</v>
      </c>
      <c r="F130" s="98">
        <v>7.1510630400798192E-2</v>
      </c>
      <c r="G130" s="98">
        <v>8.9276043486310908E-2</v>
      </c>
      <c r="H130" s="98">
        <v>0.11992486141809225</v>
      </c>
      <c r="I130" s="98">
        <v>0.1541916215129579</v>
      </c>
      <c r="J130" s="98">
        <v>0.17328520364260269</v>
      </c>
      <c r="K130" s="98">
        <v>0.16128596938302525</v>
      </c>
      <c r="L130" s="98">
        <v>0.21489040444804181</v>
      </c>
      <c r="M130" s="98">
        <v>0.2262946874375639</v>
      </c>
      <c r="N130" s="98">
        <v>8.7847375083067336E-2</v>
      </c>
      <c r="O130" s="98">
        <v>0.50095170868199801</v>
      </c>
      <c r="P130" s="98">
        <v>0.7561614300121049</v>
      </c>
      <c r="Q130" s="98">
        <v>0.97293981238745175</v>
      </c>
      <c r="R130" s="98">
        <v>1.1394941639272202</v>
      </c>
      <c r="S130" s="98">
        <v>1.502429203987127</v>
      </c>
      <c r="T130" s="98">
        <v>2.5942468315983565</v>
      </c>
      <c r="U130" s="98">
        <v>3.3220064570989516</v>
      </c>
      <c r="V130" s="98">
        <v>4.4895197510881042</v>
      </c>
      <c r="W130" s="98">
        <v>4.9745015468836282</v>
      </c>
      <c r="DA130" s="63" t="s">
        <v>1887</v>
      </c>
    </row>
    <row r="131" spans="1:105" ht="12" customHeight="1" x14ac:dyDescent="0.25">
      <c r="A131" s="109" t="s">
        <v>120</v>
      </c>
      <c r="B131" s="33">
        <v>0.44413791979063627</v>
      </c>
      <c r="C131" s="33">
        <v>0.58315481477935904</v>
      </c>
      <c r="D131" s="33">
        <v>1.1178097272632941</v>
      </c>
      <c r="E131" s="33">
        <v>1.5654677502638721</v>
      </c>
      <c r="F131" s="33">
        <v>2.2046436325686867</v>
      </c>
      <c r="G131" s="33">
        <v>2.7090546750504685</v>
      </c>
      <c r="H131" s="33">
        <v>3.4064869127469892</v>
      </c>
      <c r="I131" s="33">
        <v>3.7069377418370699</v>
      </c>
      <c r="J131" s="33">
        <v>3.9428594827906291</v>
      </c>
      <c r="K131" s="33">
        <v>4.3067608865601468</v>
      </c>
      <c r="L131" s="33">
        <v>4.2752555584833907</v>
      </c>
      <c r="M131" s="33">
        <v>4.3253398973213875</v>
      </c>
      <c r="N131" s="33">
        <v>4.8222640232790974</v>
      </c>
      <c r="O131" s="33">
        <v>5.4596842316062109</v>
      </c>
      <c r="P131" s="33">
        <v>6.4026704148376217</v>
      </c>
      <c r="Q131" s="33">
        <v>7.8602878300033616</v>
      </c>
      <c r="R131" s="33">
        <v>9.9143287579813943</v>
      </c>
      <c r="S131" s="33">
        <v>11.229600377957469</v>
      </c>
      <c r="T131" s="33">
        <v>12.296890745608545</v>
      </c>
      <c r="U131" s="33">
        <v>13.20687039027964</v>
      </c>
      <c r="V131" s="33">
        <v>15.693402804552724</v>
      </c>
      <c r="W131" s="33">
        <v>16.442383163898466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1.1630491818930304</v>
      </c>
      <c r="C133" s="154">
        <f t="shared" si="22"/>
        <v>1.2113088094965485</v>
      </c>
      <c r="D133" s="154">
        <f t="shared" si="22"/>
        <v>1.2230182899326469</v>
      </c>
      <c r="E133" s="154">
        <f t="shared" si="22"/>
        <v>1.3362279910124608</v>
      </c>
      <c r="F133" s="154">
        <f t="shared" si="22"/>
        <v>1.2978868387514608</v>
      </c>
      <c r="G133" s="154">
        <f t="shared" si="22"/>
        <v>1.3423464427651874</v>
      </c>
      <c r="H133" s="154">
        <f t="shared" si="22"/>
        <v>1.4082663617954525</v>
      </c>
      <c r="I133" s="154">
        <f t="shared" si="22"/>
        <v>1.5124259423396964</v>
      </c>
      <c r="J133" s="154">
        <f t="shared" si="22"/>
        <v>1.511943223315781</v>
      </c>
      <c r="K133" s="154">
        <f t="shared" si="22"/>
        <v>1.4437763826620025</v>
      </c>
      <c r="L133" s="154">
        <f t="shared" si="22"/>
        <v>1.5039336726564894</v>
      </c>
      <c r="M133" s="154">
        <f t="shared" si="22"/>
        <v>1.5915175429298218</v>
      </c>
      <c r="N133" s="154">
        <f t="shared" si="22"/>
        <v>1.7642693715712698</v>
      </c>
      <c r="O133" s="154">
        <f t="shared" si="22"/>
        <v>1.6283265436884402</v>
      </c>
      <c r="P133" s="154">
        <f t="shared" si="22"/>
        <v>1.6162487477476033</v>
      </c>
      <c r="Q133" s="154">
        <f t="shared" si="22"/>
        <v>1.877701095934788</v>
      </c>
      <c r="R133" s="154">
        <f t="shared" ref="R133:V133" si="23">IF(R115=0,"",R115/R97)</f>
        <v>1.9611252032729971</v>
      </c>
      <c r="S133" s="154">
        <f t="shared" si="23"/>
        <v>2.0565571263018132</v>
      </c>
      <c r="T133" s="154">
        <f t="shared" si="23"/>
        <v>2.0174234129857043</v>
      </c>
      <c r="U133" s="154">
        <f t="shared" si="23"/>
        <v>2.1661625293171491</v>
      </c>
      <c r="V133" s="154">
        <f t="shared" si="23"/>
        <v>2.1394385283075303</v>
      </c>
      <c r="W133" s="154">
        <f t="shared" ref="W133" si="24">IF(W115=0,"",W115/W97)</f>
        <v>2.1419036021820155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1.2141344804037215</v>
      </c>
      <c r="C134" s="155">
        <f t="shared" si="25"/>
        <v>1.2585959322964193</v>
      </c>
      <c r="D134" s="155">
        <f t="shared" si="25"/>
        <v>1.3513268811159063</v>
      </c>
      <c r="E134" s="155">
        <f t="shared" si="25"/>
        <v>1.4310412803452301</v>
      </c>
      <c r="F134" s="155">
        <f t="shared" si="25"/>
        <v>1.5037305246828769</v>
      </c>
      <c r="G134" s="155">
        <f t="shared" si="25"/>
        <v>1.575883496945079</v>
      </c>
      <c r="H134" s="155">
        <f t="shared" si="25"/>
        <v>1.6497703813761853</v>
      </c>
      <c r="I134" s="155">
        <f t="shared" si="25"/>
        <v>1.7120597817876679</v>
      </c>
      <c r="J134" s="155">
        <f t="shared" si="25"/>
        <v>1.7546697547819092</v>
      </c>
      <c r="K134" s="155">
        <f t="shared" si="25"/>
        <v>1.7901431483772525</v>
      </c>
      <c r="L134" s="155">
        <f t="shared" si="25"/>
        <v>1.8428724765560269</v>
      </c>
      <c r="M134" s="155">
        <f t="shared" si="25"/>
        <v>1.9154982810881023</v>
      </c>
      <c r="N134" s="155">
        <f t="shared" si="25"/>
        <v>2.0176445922518291</v>
      </c>
      <c r="O134" s="155">
        <f t="shared" si="25"/>
        <v>2.1389828598449268</v>
      </c>
      <c r="P134" s="155">
        <f t="shared" si="25"/>
        <v>2.3113422323493302</v>
      </c>
      <c r="Q134" s="155">
        <f t="shared" si="25"/>
        <v>2.5373647887619883</v>
      </c>
      <c r="R134" s="155">
        <f t="shared" ref="R134:V134" si="26">IF(R116=0,"",R116/R98)</f>
        <v>2.7310726681465307</v>
      </c>
      <c r="S134" s="155">
        <f t="shared" si="26"/>
        <v>2.9090729831355637</v>
      </c>
      <c r="T134" s="155">
        <f t="shared" si="26"/>
        <v>3.0675643093745659</v>
      </c>
      <c r="U134" s="155">
        <f t="shared" si="26"/>
        <v>3.1810352656455252</v>
      </c>
      <c r="V134" s="155">
        <f t="shared" si="26"/>
        <v>3.2759751215977713</v>
      </c>
      <c r="W134" s="155">
        <f t="shared" ref="W134" si="27">IF(W116=0,"",W116/W98)</f>
        <v>3.3610156043397268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1.2141344804037215</v>
      </c>
      <c r="C135" s="156">
        <f t="shared" si="28"/>
        <v>1.2585959322964193</v>
      </c>
      <c r="D135" s="156">
        <f t="shared" si="28"/>
        <v>1.3513268811159063</v>
      </c>
      <c r="E135" s="156">
        <f t="shared" si="28"/>
        <v>1.4310412803452301</v>
      </c>
      <c r="F135" s="156">
        <f t="shared" si="28"/>
        <v>1.5037305246828769</v>
      </c>
      <c r="G135" s="156">
        <f t="shared" si="28"/>
        <v>1.575883496945079</v>
      </c>
      <c r="H135" s="156">
        <f t="shared" si="28"/>
        <v>1.6497703813761853</v>
      </c>
      <c r="I135" s="156">
        <f t="shared" si="28"/>
        <v>1.7120597817876679</v>
      </c>
      <c r="J135" s="156">
        <f t="shared" si="28"/>
        <v>1.7546697547819092</v>
      </c>
      <c r="K135" s="156">
        <f t="shared" si="28"/>
        <v>1.7901431483772525</v>
      </c>
      <c r="L135" s="156">
        <f t="shared" si="28"/>
        <v>1.8428724765560269</v>
      </c>
      <c r="M135" s="156">
        <f t="shared" si="28"/>
        <v>1.9154982810881023</v>
      </c>
      <c r="N135" s="156">
        <f t="shared" si="28"/>
        <v>2.0176445922518291</v>
      </c>
      <c r="O135" s="156">
        <f t="shared" si="28"/>
        <v>2.1389828598449268</v>
      </c>
      <c r="P135" s="156">
        <f t="shared" si="28"/>
        <v>2.3113422323493302</v>
      </c>
      <c r="Q135" s="156">
        <f t="shared" si="28"/>
        <v>2.5373647887619883</v>
      </c>
      <c r="R135" s="156">
        <f t="shared" ref="R135:V135" si="29">IF(R117=0,"",R117/R99)</f>
        <v>2.7310726681465307</v>
      </c>
      <c r="S135" s="156">
        <f t="shared" si="29"/>
        <v>2.9090729831355637</v>
      </c>
      <c r="T135" s="156">
        <f t="shared" si="29"/>
        <v>3.0675643093745659</v>
      </c>
      <c r="U135" s="156">
        <f t="shared" si="29"/>
        <v>3.1810352656455252</v>
      </c>
      <c r="V135" s="156">
        <f t="shared" si="29"/>
        <v>3.2759751215977713</v>
      </c>
      <c r="W135" s="156">
        <f t="shared" ref="W135" si="30">IF(W117=0,"",W117/W99)</f>
        <v>3.3610156043397268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1.7095301171197883</v>
      </c>
      <c r="C136" s="155">
        <f t="shared" si="31"/>
        <v>1.8031308031638096</v>
      </c>
      <c r="D136" s="155">
        <f t="shared" si="31"/>
        <v>1.9743292551564464</v>
      </c>
      <c r="E136" s="155">
        <f t="shared" si="31"/>
        <v>2.1187271533325935</v>
      </c>
      <c r="F136" s="155">
        <f t="shared" si="31"/>
        <v>2.2192660939196003</v>
      </c>
      <c r="G136" s="155">
        <f t="shared" si="31"/>
        <v>2.3192119115627956</v>
      </c>
      <c r="H136" s="155">
        <f t="shared" si="31"/>
        <v>2.4217637906838707</v>
      </c>
      <c r="I136" s="155">
        <f t="shared" si="31"/>
        <v>2.4914611207866839</v>
      </c>
      <c r="J136" s="155">
        <f t="shared" si="31"/>
        <v>2.5178047547999243</v>
      </c>
      <c r="K136" s="155">
        <f t="shared" si="31"/>
        <v>2.5680623282006687</v>
      </c>
      <c r="L136" s="155">
        <f t="shared" si="31"/>
        <v>2.6230846932347247</v>
      </c>
      <c r="M136" s="155">
        <f t="shared" si="31"/>
        <v>2.7262276507356904</v>
      </c>
      <c r="N136" s="155">
        <f t="shared" si="31"/>
        <v>2.8413924535082398</v>
      </c>
      <c r="O136" s="155">
        <f t="shared" si="31"/>
        <v>2.9816927448126749</v>
      </c>
      <c r="P136" s="155">
        <f t="shared" si="31"/>
        <v>3.1025972269452655</v>
      </c>
      <c r="Q136" s="155">
        <f t="shared" si="31"/>
        <v>3.2397153291859655</v>
      </c>
      <c r="R136" s="155">
        <f t="shared" ref="R136:V136" si="32">IF(R118=0,"",R118/R100)</f>
        <v>3.3519582993667059</v>
      </c>
      <c r="S136" s="155">
        <f t="shared" si="32"/>
        <v>3.4468387490267256</v>
      </c>
      <c r="T136" s="155">
        <f t="shared" si="32"/>
        <v>3.5209508847181596</v>
      </c>
      <c r="U136" s="155">
        <f t="shared" si="32"/>
        <v>3.5840126751334491</v>
      </c>
      <c r="V136" s="155">
        <f t="shared" si="32"/>
        <v>3.6357199670215303</v>
      </c>
      <c r="W136" s="155">
        <f t="shared" ref="W136" si="33">IF(W118=0,"",W118/W100)</f>
        <v>3.6850253614201205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1.7095301171197883</v>
      </c>
      <c r="C137" s="156">
        <f t="shared" si="34"/>
        <v>1.8031308031638096</v>
      </c>
      <c r="D137" s="156">
        <f t="shared" si="34"/>
        <v>1.9743292551564464</v>
      </c>
      <c r="E137" s="156">
        <f t="shared" si="34"/>
        <v>2.1187271533325935</v>
      </c>
      <c r="F137" s="156">
        <f t="shared" si="34"/>
        <v>2.2192660939196003</v>
      </c>
      <c r="G137" s="156">
        <f t="shared" si="34"/>
        <v>2.3192119115627956</v>
      </c>
      <c r="H137" s="156">
        <f t="shared" si="34"/>
        <v>2.4217637906838707</v>
      </c>
      <c r="I137" s="156">
        <f t="shared" si="34"/>
        <v>2.4914611207866839</v>
      </c>
      <c r="J137" s="156">
        <f t="shared" si="34"/>
        <v>2.5178047547999243</v>
      </c>
      <c r="K137" s="156">
        <f t="shared" si="34"/>
        <v>2.5680623282006687</v>
      </c>
      <c r="L137" s="156">
        <f t="shared" si="34"/>
        <v>2.6230846932347247</v>
      </c>
      <c r="M137" s="156">
        <f t="shared" si="34"/>
        <v>2.7262276507356904</v>
      </c>
      <c r="N137" s="156">
        <f t="shared" si="34"/>
        <v>2.8413924535082398</v>
      </c>
      <c r="O137" s="156">
        <f t="shared" si="34"/>
        <v>2.9816927448126749</v>
      </c>
      <c r="P137" s="156">
        <f t="shared" si="34"/>
        <v>3.1025972269452655</v>
      </c>
      <c r="Q137" s="156">
        <f t="shared" si="34"/>
        <v>3.2397153291859655</v>
      </c>
      <c r="R137" s="156">
        <f t="shared" ref="R137:V137" si="35">IF(R119=0,"",R119/R101)</f>
        <v>3.3519582993667059</v>
      </c>
      <c r="S137" s="156">
        <f t="shared" si="35"/>
        <v>3.4468387490267256</v>
      </c>
      <c r="T137" s="156">
        <f t="shared" si="35"/>
        <v>3.5209508847181596</v>
      </c>
      <c r="U137" s="156">
        <f t="shared" si="35"/>
        <v>3.5840126751334491</v>
      </c>
      <c r="V137" s="156">
        <f t="shared" si="35"/>
        <v>3.6357199670215303</v>
      </c>
      <c r="W137" s="156">
        <f t="shared" ref="W137" si="36">IF(W119=0,"",W119/W101)</f>
        <v>3.6850253614201205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0.74093149952220616</v>
      </c>
      <c r="C138" s="155">
        <f t="shared" si="37"/>
        <v>0.75174450034672713</v>
      </c>
      <c r="D138" s="155">
        <f t="shared" si="37"/>
        <v>0.74403700549785645</v>
      </c>
      <c r="E138" s="155">
        <f t="shared" si="37"/>
        <v>0.75468862983301377</v>
      </c>
      <c r="F138" s="155">
        <f t="shared" si="37"/>
        <v>0.74754552772971961</v>
      </c>
      <c r="G138" s="155">
        <f t="shared" si="37"/>
        <v>0.74461112408344521</v>
      </c>
      <c r="H138" s="155">
        <f t="shared" si="37"/>
        <v>0.75461033813652778</v>
      </c>
      <c r="I138" s="155">
        <f t="shared" si="37"/>
        <v>0.77382084024358844</v>
      </c>
      <c r="J138" s="155">
        <f t="shared" si="37"/>
        <v>0.78722608671091154</v>
      </c>
      <c r="K138" s="155">
        <f t="shared" si="37"/>
        <v>0.78914608000805475</v>
      </c>
      <c r="L138" s="155">
        <f t="shared" si="37"/>
        <v>0.79405709271298774</v>
      </c>
      <c r="M138" s="155">
        <f t="shared" si="37"/>
        <v>0.79491276153297696</v>
      </c>
      <c r="N138" s="155">
        <f t="shared" si="37"/>
        <v>0.80537172740212803</v>
      </c>
      <c r="O138" s="155">
        <f t="shared" si="37"/>
        <v>0.80106475605182659</v>
      </c>
      <c r="P138" s="155">
        <f t="shared" si="37"/>
        <v>0.80922903276375313</v>
      </c>
      <c r="Q138" s="155">
        <f t="shared" si="37"/>
        <v>0.83231800940478251</v>
      </c>
      <c r="R138" s="155">
        <f t="shared" ref="R138:V138" si="38">IF(R120=0,"",R120/R102)</f>
        <v>0.83676455527193061</v>
      </c>
      <c r="S138" s="155">
        <f t="shared" si="38"/>
        <v>0.84576947026820848</v>
      </c>
      <c r="T138" s="155">
        <f t="shared" si="38"/>
        <v>0.86175822831180382</v>
      </c>
      <c r="U138" s="155">
        <f t="shared" si="38"/>
        <v>0.87012309574763602</v>
      </c>
      <c r="V138" s="155">
        <f t="shared" si="38"/>
        <v>0.87765507530930731</v>
      </c>
      <c r="W138" s="155">
        <f t="shared" ref="W138" si="39">IF(W120=0,"",W120/W102)</f>
        <v>0.87669602324281826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0.52026026658742675</v>
      </c>
      <c r="C139" s="156">
        <f t="shared" si="40"/>
        <v>0.52825373260370634</v>
      </c>
      <c r="D139" s="156">
        <f t="shared" si="40"/>
        <v>0.53510365615439992</v>
      </c>
      <c r="E139" s="156">
        <f t="shared" si="40"/>
        <v>0.53828745666611788</v>
      </c>
      <c r="F139" s="156">
        <f t="shared" si="40"/>
        <v>0.54009207266664661</v>
      </c>
      <c r="G139" s="156">
        <f t="shared" si="40"/>
        <v>0.54174888819722167</v>
      </c>
      <c r="H139" s="156">
        <f t="shared" si="40"/>
        <v>0.5432859300668591</v>
      </c>
      <c r="I139" s="156">
        <f t="shared" si="40"/>
        <v>0.54421604710155413</v>
      </c>
      <c r="J139" s="156">
        <f t="shared" si="40"/>
        <v>0.54535171331045418</v>
      </c>
      <c r="K139" s="156">
        <f t="shared" si="40"/>
        <v>0.5477241941383193</v>
      </c>
      <c r="L139" s="156">
        <f t="shared" si="40"/>
        <v>0.55204890774693982</v>
      </c>
      <c r="M139" s="156">
        <f t="shared" si="40"/>
        <v>0.55878658693964212</v>
      </c>
      <c r="N139" s="156">
        <f t="shared" si="40"/>
        <v>0.56844898814858091</v>
      </c>
      <c r="O139" s="156">
        <f t="shared" si="40"/>
        <v>0.58629634697969701</v>
      </c>
      <c r="P139" s="156">
        <f t="shared" si="40"/>
        <v>0.60895619742181606</v>
      </c>
      <c r="Q139" s="156">
        <f t="shared" si="40"/>
        <v>0.62718789018596677</v>
      </c>
      <c r="R139" s="156">
        <f t="shared" ref="R139:V139" si="41">IF(R121=0,"",R121/R103)</f>
        <v>0.64194226216844974</v>
      </c>
      <c r="S139" s="156">
        <f t="shared" si="41"/>
        <v>0.66282172363386782</v>
      </c>
      <c r="T139" s="156">
        <f t="shared" si="41"/>
        <v>0.68422910307385176</v>
      </c>
      <c r="U139" s="156">
        <f t="shared" si="41"/>
        <v>0.70501455113890155</v>
      </c>
      <c r="V139" s="156">
        <f t="shared" si="41"/>
        <v>0.72425601538702422</v>
      </c>
      <c r="W139" s="156">
        <f t="shared" ref="W139" si="42">IF(W121=0,"",W121/W103)</f>
        <v>0.73719456983221876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0.84597419139272911</v>
      </c>
      <c r="C140" s="156">
        <f t="shared" si="43"/>
        <v>0.84706630762967372</v>
      </c>
      <c r="D140" s="156">
        <f t="shared" si="43"/>
        <v>0.85018127882010319</v>
      </c>
      <c r="E140" s="156">
        <f t="shared" si="43"/>
        <v>0.85560341258741313</v>
      </c>
      <c r="F140" s="156">
        <f t="shared" si="43"/>
        <v>0.8553573431992727</v>
      </c>
      <c r="G140" s="156">
        <f t="shared" si="43"/>
        <v>0.83931843449813526</v>
      </c>
      <c r="H140" s="156">
        <f t="shared" si="43"/>
        <v>0.85389128455221808</v>
      </c>
      <c r="I140" s="156">
        <f t="shared" si="43"/>
        <v>0.85435811111794557</v>
      </c>
      <c r="J140" s="156">
        <f t="shared" si="43"/>
        <v>0.85715207241233582</v>
      </c>
      <c r="K140" s="156">
        <f t="shared" si="43"/>
        <v>0.85769909444831938</v>
      </c>
      <c r="L140" s="156">
        <f t="shared" si="43"/>
        <v>0.85984193428097067</v>
      </c>
      <c r="M140" s="156">
        <f t="shared" si="43"/>
        <v>0.88740676298262366</v>
      </c>
      <c r="N140" s="156">
        <f t="shared" si="43"/>
        <v>0.99227679214483266</v>
      </c>
      <c r="O140" s="156">
        <f t="shared" si="43"/>
        <v>0.88805715201817259</v>
      </c>
      <c r="P140" s="156">
        <f t="shared" si="43"/>
        <v>0.89831939041472075</v>
      </c>
      <c r="Q140" s="156">
        <f t="shared" si="43"/>
        <v>0.9116645920717974</v>
      </c>
      <c r="R140" s="156">
        <f t="shared" ref="R140:V140" si="44">IF(R122=0,"",R122/R104)</f>
        <v>0.90096746325404031</v>
      </c>
      <c r="S140" s="156">
        <f t="shared" si="44"/>
        <v>0.90473188318324904</v>
      </c>
      <c r="T140" s="156">
        <f t="shared" si="44"/>
        <v>0.91599757402748383</v>
      </c>
      <c r="U140" s="156">
        <f t="shared" si="44"/>
        <v>0.92532263157327399</v>
      </c>
      <c r="V140" s="156">
        <f t="shared" si="44"/>
        <v>0.93542050753188388</v>
      </c>
      <c r="W140" s="156">
        <f t="shared" ref="W140" si="45">IF(W122=0,"",W122/W104)</f>
        <v>0.93653505693818262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0.52026026658742675</v>
      </c>
      <c r="C141" s="157">
        <f t="shared" si="46"/>
        <v>0.52026026658742675</v>
      </c>
      <c r="D141" s="157">
        <f t="shared" si="46"/>
        <v>0.533337811722425</v>
      </c>
      <c r="E141" s="157">
        <f t="shared" si="46"/>
        <v>0.53686121804047948</v>
      </c>
      <c r="F141" s="157">
        <f t="shared" si="46"/>
        <v>0.54118976412602382</v>
      </c>
      <c r="G141" s="157">
        <f t="shared" si="46"/>
        <v>0.54230665907599196</v>
      </c>
      <c r="H141" s="157">
        <f t="shared" si="46"/>
        <v>0.54349045750597835</v>
      </c>
      <c r="I141" s="157">
        <f t="shared" si="46"/>
        <v>0.54475385819190247</v>
      </c>
      <c r="J141" s="157">
        <f t="shared" si="46"/>
        <v>0.54613133175938189</v>
      </c>
      <c r="K141" s="157">
        <f t="shared" si="46"/>
        <v>0.54815589503221396</v>
      </c>
      <c r="L141" s="157">
        <f t="shared" si="46"/>
        <v>0.55115065721762002</v>
      </c>
      <c r="M141" s="157">
        <f t="shared" si="46"/>
        <v>0.55115065721762002</v>
      </c>
      <c r="N141" s="157">
        <f t="shared" si="46"/>
        <v>0.56231733274116213</v>
      </c>
      <c r="O141" s="157">
        <f t="shared" si="46"/>
        <v>0.59568544670825163</v>
      </c>
      <c r="P141" s="157">
        <f t="shared" si="46"/>
        <v>0.61458516692610876</v>
      </c>
      <c r="Q141" s="157">
        <f t="shared" si="46"/>
        <v>0.63553404562579563</v>
      </c>
      <c r="R141" s="157">
        <f t="shared" ref="R141:V141" si="47">IF(R123=0,"",R123/R105)</f>
        <v>0.64127283992442141</v>
      </c>
      <c r="S141" s="157">
        <f t="shared" si="47"/>
        <v>0.65767244558241245</v>
      </c>
      <c r="T141" s="157">
        <f t="shared" si="47"/>
        <v>0.68303248648686099</v>
      </c>
      <c r="U141" s="157">
        <f t="shared" si="47"/>
        <v>0.70270491252728706</v>
      </c>
      <c r="V141" s="157">
        <f t="shared" si="47"/>
        <v>0.7321752474144565</v>
      </c>
      <c r="W141" s="157">
        <f t="shared" ref="W141" si="48">IF(W123=0,"",W123/W105)</f>
        <v>0.74041085815524865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0.5828628174010817</v>
      </c>
      <c r="C143" s="157">
        <f t="shared" si="52"/>
        <v>0.59004074650911587</v>
      </c>
      <c r="D143" s="157">
        <f t="shared" si="52"/>
        <v>0.59896715602069295</v>
      </c>
      <c r="E143" s="157">
        <f t="shared" si="52"/>
        <v>0.60256505001301375</v>
      </c>
      <c r="F143" s="157">
        <f t="shared" si="52"/>
        <v>0.60567240016187152</v>
      </c>
      <c r="G143" s="157">
        <f t="shared" si="52"/>
        <v>0.60779485715976778</v>
      </c>
      <c r="H143" s="157">
        <f t="shared" si="52"/>
        <v>0.60972172734569341</v>
      </c>
      <c r="I143" s="157">
        <f t="shared" si="52"/>
        <v>0.61027860259748334</v>
      </c>
      <c r="J143" s="157">
        <f t="shared" si="52"/>
        <v>0.61093084834306033</v>
      </c>
      <c r="K143" s="157">
        <f t="shared" si="52"/>
        <v>0.61329866614939721</v>
      </c>
      <c r="L143" s="157">
        <f t="shared" si="52"/>
        <v>0.61654508874907255</v>
      </c>
      <c r="M143" s="157">
        <f t="shared" si="52"/>
        <v>0.6213752330041552</v>
      </c>
      <c r="N143" s="157">
        <f t="shared" si="52"/>
        <v>0.62783406085577265</v>
      </c>
      <c r="O143" s="157">
        <f t="shared" si="52"/>
        <v>0.63589221683712971</v>
      </c>
      <c r="P143" s="157">
        <f t="shared" si="52"/>
        <v>0.64526518258487497</v>
      </c>
      <c r="Q143" s="157">
        <f t="shared" si="52"/>
        <v>0.65084504812098987</v>
      </c>
      <c r="R143" s="157">
        <f t="shared" ref="R143:V143" si="53">IF(R125=0,"",R125/R107)</f>
        <v>0.66224039274017632</v>
      </c>
      <c r="S143" s="157">
        <f t="shared" si="53"/>
        <v>0.67648814523578182</v>
      </c>
      <c r="T143" s="157">
        <f t="shared" si="53"/>
        <v>0.68748094855624076</v>
      </c>
      <c r="U143" s="157">
        <f t="shared" si="53"/>
        <v>0.70446305244631668</v>
      </c>
      <c r="V143" s="157">
        <f t="shared" si="53"/>
        <v>0.71965741278717832</v>
      </c>
      <c r="W143" s="157">
        <f t="shared" ref="W143" si="54">IF(W125=0,"",W125/W107)</f>
        <v>0.73730492391900226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0.87607494461992252</v>
      </c>
      <c r="C144" s="158">
        <f t="shared" si="55"/>
        <v>0.88059549622497935</v>
      </c>
      <c r="D144" s="158">
        <f t="shared" si="55"/>
        <v>0.88103780491548822</v>
      </c>
      <c r="E144" s="158">
        <f t="shared" si="55"/>
        <v>0.88638025285482258</v>
      </c>
      <c r="F144" s="158">
        <f t="shared" si="55"/>
        <v>0.8852355438125874</v>
      </c>
      <c r="G144" s="158">
        <f t="shared" si="55"/>
        <v>0.87292347986632368</v>
      </c>
      <c r="H144" s="158">
        <f t="shared" si="55"/>
        <v>0.88505161519634856</v>
      </c>
      <c r="I144" s="158">
        <f t="shared" si="55"/>
        <v>0.88461683641892319</v>
      </c>
      <c r="J144" s="158">
        <f t="shared" si="55"/>
        <v>0.88706471423218036</v>
      </c>
      <c r="K144" s="158">
        <f t="shared" si="55"/>
        <v>0.88686321238906674</v>
      </c>
      <c r="L144" s="158">
        <f t="shared" si="55"/>
        <v>0.88714057965499926</v>
      </c>
      <c r="M144" s="158">
        <f t="shared" si="55"/>
        <v>0.89060925221664045</v>
      </c>
      <c r="N144" s="158">
        <f t="shared" si="55"/>
        <v>0.90883295225112215</v>
      </c>
      <c r="O144" s="158">
        <f t="shared" si="55"/>
        <v>0.90396681542082391</v>
      </c>
      <c r="P144" s="158">
        <f t="shared" si="55"/>
        <v>0.90999374367574271</v>
      </c>
      <c r="Q144" s="158">
        <f t="shared" si="55"/>
        <v>0.91957096085625323</v>
      </c>
      <c r="R144" s="158">
        <f t="shared" ref="R144:V144" si="56">IF(R126=0,"",R126/R108)</f>
        <v>0.91190141415314963</v>
      </c>
      <c r="S144" s="158">
        <f t="shared" si="56"/>
        <v>0.91375586514463636</v>
      </c>
      <c r="T144" s="158">
        <f t="shared" si="56"/>
        <v>0.92026888742570156</v>
      </c>
      <c r="U144" s="158">
        <f t="shared" si="56"/>
        <v>0.92604669879809065</v>
      </c>
      <c r="V144" s="158">
        <f t="shared" si="56"/>
        <v>0.93038083287771922</v>
      </c>
      <c r="W144" s="158">
        <f t="shared" ref="W144" si="57">IF(W126=0,"",W126/W108)</f>
        <v>0.9318026553649581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0.5828628174010817</v>
      </c>
      <c r="C145" s="156">
        <f t="shared" si="58"/>
        <v>0.59097431455485938</v>
      </c>
      <c r="D145" s="156">
        <f t="shared" si="58"/>
        <v>0.59806814901057836</v>
      </c>
      <c r="E145" s="156">
        <f t="shared" si="58"/>
        <v>0.60255502178390052</v>
      </c>
      <c r="F145" s="156">
        <f t="shared" si="58"/>
        <v>0.60513018344088321</v>
      </c>
      <c r="G145" s="156">
        <f t="shared" si="58"/>
        <v>0.60755816066735935</v>
      </c>
      <c r="H145" s="156">
        <f t="shared" si="58"/>
        <v>0.60984094204857897</v>
      </c>
      <c r="I145" s="156">
        <f t="shared" si="58"/>
        <v>0.61185473492951825</v>
      </c>
      <c r="J145" s="156">
        <f t="shared" si="58"/>
        <v>0.61337568486401017</v>
      </c>
      <c r="K145" s="156">
        <f t="shared" si="58"/>
        <v>0.61500114480521262</v>
      </c>
      <c r="L145" s="156">
        <f t="shared" si="58"/>
        <v>0.6173937502238569</v>
      </c>
      <c r="M145" s="156">
        <f t="shared" si="58"/>
        <v>0.62046081382998297</v>
      </c>
      <c r="N145" s="156">
        <f t="shared" si="58"/>
        <v>0.62518007711243262</v>
      </c>
      <c r="O145" s="156">
        <f t="shared" si="58"/>
        <v>0.6322298077965578</v>
      </c>
      <c r="P145" s="156">
        <f t="shared" si="58"/>
        <v>0.64436287141836079</v>
      </c>
      <c r="Q145" s="156">
        <f t="shared" si="58"/>
        <v>0.66195730696511179</v>
      </c>
      <c r="R145" s="156">
        <f t="shared" ref="R145:V145" si="59">IF(R127=0,"",R127/R109)</f>
        <v>0.67475712264000554</v>
      </c>
      <c r="S145" s="156">
        <f t="shared" si="59"/>
        <v>0.6863080131217123</v>
      </c>
      <c r="T145" s="156">
        <f t="shared" si="59"/>
        <v>0.69887203299033229</v>
      </c>
      <c r="U145" s="156">
        <f t="shared" si="59"/>
        <v>0.70836160143159765</v>
      </c>
      <c r="V145" s="156">
        <f t="shared" si="59"/>
        <v>0.71866123821964745</v>
      </c>
      <c r="W145" s="156">
        <f t="shared" ref="W145" si="60">IF(W127=0,"",W127/W109)</f>
        <v>0.72882258032484204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0.72930275332362515</v>
      </c>
      <c r="C147" s="155">
        <f t="shared" si="64"/>
        <v>0.73496591395578115</v>
      </c>
      <c r="D147" s="155">
        <f t="shared" si="64"/>
        <v>0.74214022216501918</v>
      </c>
      <c r="E147" s="155">
        <f t="shared" si="64"/>
        <v>0.74521596796778677</v>
      </c>
      <c r="F147" s="155">
        <f t="shared" si="64"/>
        <v>0.74676621288883616</v>
      </c>
      <c r="G147" s="155">
        <f t="shared" si="64"/>
        <v>0.74835306900298415</v>
      </c>
      <c r="H147" s="155">
        <f t="shared" si="64"/>
        <v>0.74951474341557967</v>
      </c>
      <c r="I147" s="155">
        <f t="shared" si="64"/>
        <v>0.74948557326065302</v>
      </c>
      <c r="J147" s="155">
        <f t="shared" si="64"/>
        <v>0.75005804665738796</v>
      </c>
      <c r="K147" s="155">
        <f t="shared" si="64"/>
        <v>0.7526619758178571</v>
      </c>
      <c r="L147" s="155">
        <f t="shared" si="64"/>
        <v>0.75209192746138198</v>
      </c>
      <c r="M147" s="155">
        <f t="shared" si="64"/>
        <v>0.75389453646619531</v>
      </c>
      <c r="N147" s="155">
        <f t="shared" si="64"/>
        <v>0.76341819926334331</v>
      </c>
      <c r="O147" s="155">
        <f t="shared" si="64"/>
        <v>0.75223417694340622</v>
      </c>
      <c r="P147" s="155">
        <f t="shared" si="64"/>
        <v>0.75155849344600112</v>
      </c>
      <c r="Q147" s="155">
        <f t="shared" si="64"/>
        <v>0.75579970071584401</v>
      </c>
      <c r="R147" s="155">
        <f t="shared" ref="R147:V147" si="65">IF(R129=0,"",R129/R111)</f>
        <v>0.76332089862473762</v>
      </c>
      <c r="S147" s="155">
        <f t="shared" si="65"/>
        <v>0.76661244563317432</v>
      </c>
      <c r="T147" s="155">
        <f t="shared" si="65"/>
        <v>0.7606127254703593</v>
      </c>
      <c r="U147" s="155">
        <f t="shared" si="65"/>
        <v>0.76128586526387476</v>
      </c>
      <c r="V147" s="155">
        <f t="shared" si="65"/>
        <v>0.7640158369155079</v>
      </c>
      <c r="W147" s="155">
        <f t="shared" ref="W147" si="66">IF(W129=0,"",W129/W111)</f>
        <v>0.77115290118548896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0.58390050731447285</v>
      </c>
      <c r="C148" s="156">
        <f t="shared" si="67"/>
        <v>0.58591760744073351</v>
      </c>
      <c r="D148" s="156">
        <f t="shared" si="67"/>
        <v>0.58799838043667585</v>
      </c>
      <c r="E148" s="156">
        <f t="shared" si="67"/>
        <v>0.58973209184954845</v>
      </c>
      <c r="F148" s="156">
        <f t="shared" si="67"/>
        <v>0.59096991874981375</v>
      </c>
      <c r="G148" s="156">
        <f t="shared" si="67"/>
        <v>0.59205798874644922</v>
      </c>
      <c r="H148" s="156">
        <f t="shared" si="67"/>
        <v>0.59300732027387448</v>
      </c>
      <c r="I148" s="156">
        <f t="shared" si="67"/>
        <v>0.59362854871527493</v>
      </c>
      <c r="J148" s="156">
        <f t="shared" si="67"/>
        <v>0.59406567121629805</v>
      </c>
      <c r="K148" s="156">
        <f t="shared" si="67"/>
        <v>0.59455231555074306</v>
      </c>
      <c r="L148" s="156">
        <f t="shared" si="67"/>
        <v>0.59517310900955256</v>
      </c>
      <c r="M148" s="156">
        <f t="shared" si="67"/>
        <v>0.59588753605465328</v>
      </c>
      <c r="N148" s="156">
        <f t="shared" si="67"/>
        <v>0.59654354973977264</v>
      </c>
      <c r="O148" s="156">
        <f t="shared" si="67"/>
        <v>0.59708729087473078</v>
      </c>
      <c r="P148" s="156">
        <f t="shared" si="67"/>
        <v>0.59732439327531284</v>
      </c>
      <c r="Q148" s="156">
        <f t="shared" si="67"/>
        <v>0.59741334192772022</v>
      </c>
      <c r="R148" s="156">
        <f t="shared" ref="R148:V148" si="68">IF(R130=0,"",R130/R112)</f>
        <v>0.59794942239263404</v>
      </c>
      <c r="S148" s="156">
        <f t="shared" si="68"/>
        <v>0.59947382520190684</v>
      </c>
      <c r="T148" s="156">
        <f t="shared" si="68"/>
        <v>0.60228488801638713</v>
      </c>
      <c r="U148" s="156">
        <f t="shared" si="68"/>
        <v>0.60480057370594698</v>
      </c>
      <c r="V148" s="156">
        <f t="shared" si="68"/>
        <v>0.6077394339287816</v>
      </c>
      <c r="W148" s="156">
        <f t="shared" ref="W148" si="69">IF(W130=0,"",W130/W112)</f>
        <v>0.61074593156291368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0.73762096063020355</v>
      </c>
      <c r="C149" s="159">
        <f t="shared" si="70"/>
        <v>0.74291628772185814</v>
      </c>
      <c r="D149" s="159">
        <f t="shared" si="70"/>
        <v>0.74827677541423365</v>
      </c>
      <c r="E149" s="159">
        <f t="shared" si="70"/>
        <v>0.75119116571941813</v>
      </c>
      <c r="F149" s="159">
        <f t="shared" si="70"/>
        <v>0.75320699041217665</v>
      </c>
      <c r="G149" s="159">
        <f t="shared" si="70"/>
        <v>0.75492055991563156</v>
      </c>
      <c r="H149" s="159">
        <f t="shared" si="70"/>
        <v>0.75654403564658423</v>
      </c>
      <c r="I149" s="159">
        <f t="shared" si="70"/>
        <v>0.75776097951672627</v>
      </c>
      <c r="J149" s="159">
        <f t="shared" si="70"/>
        <v>0.75881504013376389</v>
      </c>
      <c r="K149" s="159">
        <f t="shared" si="70"/>
        <v>0.76023310993522497</v>
      </c>
      <c r="L149" s="159">
        <f t="shared" si="70"/>
        <v>0.76219262611345773</v>
      </c>
      <c r="M149" s="159">
        <f t="shared" si="70"/>
        <v>0.76450034617406315</v>
      </c>
      <c r="N149" s="159">
        <f t="shared" si="70"/>
        <v>0.76732847453436637</v>
      </c>
      <c r="O149" s="159">
        <f t="shared" si="70"/>
        <v>0.77060659393359188</v>
      </c>
      <c r="P149" s="159">
        <f t="shared" si="70"/>
        <v>0.77519787450445432</v>
      </c>
      <c r="Q149" s="159">
        <f t="shared" si="70"/>
        <v>0.78144384170010828</v>
      </c>
      <c r="R149" s="159">
        <f t="shared" ref="R149:V149" si="71">IF(R131=0,"",R131/R113)</f>
        <v>0.78838089675013878</v>
      </c>
      <c r="S149" s="159">
        <f t="shared" si="71"/>
        <v>0.79631694664308639</v>
      </c>
      <c r="T149" s="159">
        <f t="shared" si="71"/>
        <v>0.80527224264468755</v>
      </c>
      <c r="U149" s="159">
        <f t="shared" si="71"/>
        <v>0.81428102428657145</v>
      </c>
      <c r="V149" s="159">
        <f t="shared" si="71"/>
        <v>0.82468181021213649</v>
      </c>
      <c r="W149" s="159">
        <f t="shared" ref="W149" si="72">IF(W131=0,"",W131/W113)</f>
        <v>0.83771778746513637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0.12648345750149886</v>
      </c>
      <c r="C151" s="117">
        <f t="shared" si="73"/>
        <v>0.16432617417441855</v>
      </c>
      <c r="D151" s="117">
        <f t="shared" si="73"/>
        <v>0.26615727916238313</v>
      </c>
      <c r="E151" s="117">
        <f t="shared" si="73"/>
        <v>0.37819291410598488</v>
      </c>
      <c r="F151" s="117">
        <f t="shared" si="73"/>
        <v>0.52571035443012093</v>
      </c>
      <c r="G151" s="117">
        <f t="shared" si="73"/>
        <v>0.62920188441325542</v>
      </c>
      <c r="H151" s="117">
        <f t="shared" si="73"/>
        <v>0.78817377675056699</v>
      </c>
      <c r="I151" s="117">
        <f t="shared" si="73"/>
        <v>0.92242199379076251</v>
      </c>
      <c r="J151" s="117">
        <f t="shared" si="73"/>
        <v>1.0115273456298379</v>
      </c>
      <c r="K151" s="117">
        <f t="shared" si="73"/>
        <v>0.94791882772598446</v>
      </c>
      <c r="L151" s="117">
        <f t="shared" si="73"/>
        <v>1.1525828450946256</v>
      </c>
      <c r="M151" s="117">
        <f t="shared" si="73"/>
        <v>1.161428932003107</v>
      </c>
      <c r="N151" s="117">
        <f t="shared" si="73"/>
        <v>0.5340125249681259</v>
      </c>
      <c r="O151" s="117">
        <f t="shared" si="73"/>
        <v>2.4884567654201497</v>
      </c>
      <c r="P151" s="117">
        <f t="shared" si="73"/>
        <v>3.6911412820420431</v>
      </c>
      <c r="Q151" s="117">
        <f t="shared" si="73"/>
        <v>4.6906317492098282</v>
      </c>
      <c r="R151" s="117">
        <f t="shared" ref="R151:V151" si="74">R152+R154+R156+R165</f>
        <v>5.4606635890730173</v>
      </c>
      <c r="S151" s="117">
        <f t="shared" si="74"/>
        <v>7.1317690772715272</v>
      </c>
      <c r="T151" s="117">
        <f t="shared" si="74"/>
        <v>11.971272056810294</v>
      </c>
      <c r="U151" s="117">
        <f t="shared" si="74"/>
        <v>15.206444874412378</v>
      </c>
      <c r="V151" s="117">
        <f t="shared" si="74"/>
        <v>20.362641391715144</v>
      </c>
      <c r="W151" s="117">
        <f t="shared" ref="W151" si="75">W152+W154+W156+W165</f>
        <v>22.434660961423553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3.5480647216914379E-2</v>
      </c>
      <c r="C156" s="122">
        <v>5.3710655287995783E-2</v>
      </c>
      <c r="D156" s="122">
        <v>0.10904101047864102</v>
      </c>
      <c r="E156" s="122">
        <v>0.16661411275650018</v>
      </c>
      <c r="F156" s="122">
        <v>0.20602936839089603</v>
      </c>
      <c r="G156" s="122">
        <v>0.23083588495197457</v>
      </c>
      <c r="H156" s="122">
        <v>0.25390382974859466</v>
      </c>
      <c r="I156" s="122">
        <v>0.23621115814054383</v>
      </c>
      <c r="J156" s="122">
        <v>0.24091032169350127</v>
      </c>
      <c r="K156" s="122">
        <v>0.23125070312536208</v>
      </c>
      <c r="L156" s="122">
        <v>0.19872139517760648</v>
      </c>
      <c r="M156" s="122">
        <v>0.15815014068166125</v>
      </c>
      <c r="N156" s="122">
        <v>0.1449689837382476</v>
      </c>
      <c r="O156" s="122">
        <v>0.27194720039787607</v>
      </c>
      <c r="P156" s="122">
        <v>0.34675952813219929</v>
      </c>
      <c r="Q156" s="122">
        <v>0.38811437956113998</v>
      </c>
      <c r="R156" s="122">
        <v>0.42613015578707042</v>
      </c>
      <c r="S156" s="122">
        <v>0.51058950909943324</v>
      </c>
      <c r="T156" s="122">
        <v>0.59183171427634773</v>
      </c>
      <c r="U156" s="122">
        <v>0.69536099325157497</v>
      </c>
      <c r="V156" s="122">
        <v>0.8464960270014219</v>
      </c>
      <c r="W156" s="122">
        <v>0.91672739511060486</v>
      </c>
      <c r="DA156" s="130" t="s">
        <v>2213</v>
      </c>
    </row>
    <row r="157" spans="1:105" ht="12" customHeight="1" x14ac:dyDescent="0.25">
      <c r="A157" s="97" t="s">
        <v>124</v>
      </c>
      <c r="B157" s="98">
        <v>3.5392190319515647E-2</v>
      </c>
      <c r="C157" s="98">
        <v>5.3623250773361712E-2</v>
      </c>
      <c r="D157" s="98">
        <v>0.10876528500698693</v>
      </c>
      <c r="E157" s="98">
        <v>0.16616795219668715</v>
      </c>
      <c r="F157" s="98">
        <v>0.20566085991707314</v>
      </c>
      <c r="G157" s="98">
        <v>0.23031921787344906</v>
      </c>
      <c r="H157" s="98">
        <v>0.25333137959834945</v>
      </c>
      <c r="I157" s="98">
        <v>0.23557034019529666</v>
      </c>
      <c r="J157" s="98">
        <v>0.24012852743709995</v>
      </c>
      <c r="K157" s="98">
        <v>0.23062368934287653</v>
      </c>
      <c r="L157" s="98">
        <v>0.19832809127299339</v>
      </c>
      <c r="M157" s="98">
        <v>0.15789327661849806</v>
      </c>
      <c r="N157" s="98">
        <v>0.14495447623334332</v>
      </c>
      <c r="O157" s="98">
        <v>0.27127323285999477</v>
      </c>
      <c r="P157" s="98">
        <v>0.34605030569963302</v>
      </c>
      <c r="Q157" s="98">
        <v>0.38743122928195128</v>
      </c>
      <c r="R157" s="98">
        <v>0.42526529359436832</v>
      </c>
      <c r="S157" s="98">
        <v>0.50940316788194617</v>
      </c>
      <c r="T157" s="98">
        <v>0.59010397775523959</v>
      </c>
      <c r="U157" s="98">
        <v>0.69354808337670293</v>
      </c>
      <c r="V157" s="98">
        <v>0.84398982303802306</v>
      </c>
      <c r="W157" s="98">
        <v>0.91409792550461832</v>
      </c>
      <c r="DA157" s="63" t="s">
        <v>2214</v>
      </c>
    </row>
    <row r="158" spans="1:105" ht="12" customHeight="1" x14ac:dyDescent="0.25">
      <c r="A158" s="97" t="s">
        <v>123</v>
      </c>
      <c r="B158" s="98">
        <v>8.8456897398730408E-5</v>
      </c>
      <c r="C158" s="98">
        <v>8.7404514634068479E-5</v>
      </c>
      <c r="D158" s="98">
        <v>2.7572547165409869E-4</v>
      </c>
      <c r="E158" s="98">
        <v>4.4616055981303433E-4</v>
      </c>
      <c r="F158" s="98">
        <v>3.6850847382289512E-4</v>
      </c>
      <c r="G158" s="98">
        <v>5.16667078525521E-4</v>
      </c>
      <c r="H158" s="98">
        <v>5.7245015024519341E-4</v>
      </c>
      <c r="I158" s="98">
        <v>6.4081794524716755E-4</v>
      </c>
      <c r="J158" s="98">
        <v>7.8179425640132253E-4</v>
      </c>
      <c r="K158" s="98">
        <v>6.2701378248555795E-4</v>
      </c>
      <c r="L158" s="98">
        <v>3.9330390461309571E-4</v>
      </c>
      <c r="M158" s="98">
        <v>2.5686406316319612E-4</v>
      </c>
      <c r="N158" s="98">
        <v>1.4507504904270217E-5</v>
      </c>
      <c r="O158" s="98">
        <v>6.7396753788127287E-4</v>
      </c>
      <c r="P158" s="98">
        <v>7.0922243256625725E-4</v>
      </c>
      <c r="Q158" s="98">
        <v>6.8315027918869949E-4</v>
      </c>
      <c r="R158" s="98">
        <v>8.648621927020854E-4</v>
      </c>
      <c r="S158" s="98">
        <v>1.1863412174870536E-3</v>
      </c>
      <c r="T158" s="98">
        <v>1.7277365211081051E-3</v>
      </c>
      <c r="U158" s="98">
        <v>1.812909874872048E-3</v>
      </c>
      <c r="V158" s="98">
        <v>2.5062039633988501E-3</v>
      </c>
      <c r="W158" s="98">
        <v>2.6294696059865493E-3</v>
      </c>
      <c r="DA158" s="63" t="s">
        <v>2215</v>
      </c>
    </row>
    <row r="159" spans="1:105" ht="12" customHeight="1" x14ac:dyDescent="0.25">
      <c r="A159" s="100" t="s">
        <v>50</v>
      </c>
      <c r="B159" s="101">
        <v>8.8456897398730408E-5</v>
      </c>
      <c r="C159" s="101">
        <v>8.7404514634068479E-5</v>
      </c>
      <c r="D159" s="101">
        <v>2.7572547165409869E-4</v>
      </c>
      <c r="E159" s="101">
        <v>4.4616055981303433E-4</v>
      </c>
      <c r="F159" s="101">
        <v>3.6850847382289512E-4</v>
      </c>
      <c r="G159" s="101">
        <v>5.16667078525521E-4</v>
      </c>
      <c r="H159" s="101">
        <v>5.7245015024519341E-4</v>
      </c>
      <c r="I159" s="101">
        <v>6.4081794524716755E-4</v>
      </c>
      <c r="J159" s="101">
        <v>7.8179425640132253E-4</v>
      </c>
      <c r="K159" s="101">
        <v>6.2701378248555795E-4</v>
      </c>
      <c r="L159" s="101">
        <v>3.9330390461309571E-4</v>
      </c>
      <c r="M159" s="101">
        <v>2.5686406316319612E-4</v>
      </c>
      <c r="N159" s="101">
        <v>1.4507504904270217E-5</v>
      </c>
      <c r="O159" s="101">
        <v>6.7396753788127287E-4</v>
      </c>
      <c r="P159" s="101">
        <v>7.0922243256625725E-4</v>
      </c>
      <c r="Q159" s="101">
        <v>6.8315027918869949E-4</v>
      </c>
      <c r="R159" s="101">
        <v>8.648621927020854E-4</v>
      </c>
      <c r="S159" s="101">
        <v>1.1863412174870536E-3</v>
      </c>
      <c r="T159" s="101">
        <v>1.7277365211081051E-3</v>
      </c>
      <c r="U159" s="101">
        <v>1.812909874872048E-3</v>
      </c>
      <c r="V159" s="101">
        <v>2.5062039633988501E-3</v>
      </c>
      <c r="W159" s="101">
        <v>2.6294696059865493E-3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9.1002810284584498E-2</v>
      </c>
      <c r="C165" s="122">
        <v>0.11061551888642278</v>
      </c>
      <c r="D165" s="122">
        <v>0.15711626868374209</v>
      </c>
      <c r="E165" s="122">
        <v>0.21157880134948473</v>
      </c>
      <c r="F165" s="122">
        <v>0.31968098603922485</v>
      </c>
      <c r="G165" s="122">
        <v>0.39836599946128087</v>
      </c>
      <c r="H165" s="122">
        <v>0.53426994700197239</v>
      </c>
      <c r="I165" s="122">
        <v>0.68621083565021868</v>
      </c>
      <c r="J165" s="122">
        <v>0.77061702393633658</v>
      </c>
      <c r="K165" s="122">
        <v>0.71666812460062235</v>
      </c>
      <c r="L165" s="122">
        <v>0.95386144991701916</v>
      </c>
      <c r="M165" s="122">
        <v>1.0032787913214458</v>
      </c>
      <c r="N165" s="122">
        <v>0.38904354122987828</v>
      </c>
      <c r="O165" s="122">
        <v>2.2165095650222737</v>
      </c>
      <c r="P165" s="122">
        <v>3.3443817539098437</v>
      </c>
      <c r="Q165" s="122">
        <v>4.3025173696486885</v>
      </c>
      <c r="R165" s="122">
        <v>5.0345334332859473</v>
      </c>
      <c r="S165" s="122">
        <v>6.621179568172094</v>
      </c>
      <c r="T165" s="122">
        <v>11.379440342533947</v>
      </c>
      <c r="U165" s="122">
        <v>14.511083881160804</v>
      </c>
      <c r="V165" s="122">
        <v>19.516145364713722</v>
      </c>
      <c r="W165" s="122">
        <v>21.517933566312948</v>
      </c>
      <c r="DA165" s="130" t="s">
        <v>2222</v>
      </c>
    </row>
    <row r="166" spans="1:105" ht="12" customHeight="1" x14ac:dyDescent="0.25">
      <c r="A166" s="97" t="s">
        <v>50</v>
      </c>
      <c r="B166" s="98">
        <v>9.1002810284584498E-2</v>
      </c>
      <c r="C166" s="98">
        <v>0.11061551888642278</v>
      </c>
      <c r="D166" s="98">
        <v>0.15711626868374209</v>
      </c>
      <c r="E166" s="98">
        <v>0.21157880134948473</v>
      </c>
      <c r="F166" s="98">
        <v>0.31968098603922485</v>
      </c>
      <c r="G166" s="98">
        <v>0.39836599946128087</v>
      </c>
      <c r="H166" s="98">
        <v>0.53426994700197239</v>
      </c>
      <c r="I166" s="98">
        <v>0.68621083565021868</v>
      </c>
      <c r="J166" s="98">
        <v>0.77061702393633658</v>
      </c>
      <c r="K166" s="98">
        <v>0.71666812460062235</v>
      </c>
      <c r="L166" s="98">
        <v>0.95386144991701916</v>
      </c>
      <c r="M166" s="98">
        <v>1.0032787913214458</v>
      </c>
      <c r="N166" s="98">
        <v>0.38904354122987828</v>
      </c>
      <c r="O166" s="98">
        <v>2.2165095650222737</v>
      </c>
      <c r="P166" s="98">
        <v>3.3443817539098437</v>
      </c>
      <c r="Q166" s="98">
        <v>4.3025173696486885</v>
      </c>
      <c r="R166" s="98">
        <v>5.0345334332859473</v>
      </c>
      <c r="S166" s="98">
        <v>6.621179568172094</v>
      </c>
      <c r="T166" s="98">
        <v>11.379440342533947</v>
      </c>
      <c r="U166" s="98">
        <v>14.511083881160804</v>
      </c>
      <c r="V166" s="98">
        <v>19.516145364713722</v>
      </c>
      <c r="W166" s="98">
        <v>21.517933566312948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6372.6872796383759</v>
      </c>
      <c r="C169" s="117">
        <f t="shared" si="78"/>
        <v>6501.5027187264204</v>
      </c>
      <c r="D169" s="117">
        <f t="shared" si="78"/>
        <v>6030.7622738600694</v>
      </c>
      <c r="E169" s="117">
        <f t="shared" si="78"/>
        <v>7111.5625079248093</v>
      </c>
      <c r="F169" s="117">
        <f t="shared" si="78"/>
        <v>6180.8312890597208</v>
      </c>
      <c r="G169" s="117">
        <f t="shared" si="78"/>
        <v>5910.0169247729118</v>
      </c>
      <c r="H169" s="117">
        <f t="shared" si="78"/>
        <v>6216.0694419839938</v>
      </c>
      <c r="I169" s="117">
        <f t="shared" si="78"/>
        <v>6404.8903140539569</v>
      </c>
      <c r="J169" s="117">
        <f t="shared" si="78"/>
        <v>6071.8228886393463</v>
      </c>
      <c r="K169" s="117">
        <f t="shared" si="78"/>
        <v>5506.472194255065</v>
      </c>
      <c r="L169" s="117">
        <f t="shared" si="78"/>
        <v>5363.2371308921875</v>
      </c>
      <c r="M169" s="117">
        <f t="shared" si="78"/>
        <v>5903.2041234369563</v>
      </c>
      <c r="N169" s="117">
        <f t="shared" si="78"/>
        <v>6206.7793104497869</v>
      </c>
      <c r="O169" s="117">
        <f t="shared" si="78"/>
        <v>4598.6003307577639</v>
      </c>
      <c r="P169" s="117">
        <f t="shared" si="78"/>
        <v>4267.1581431321229</v>
      </c>
      <c r="Q169" s="117">
        <f t="shared" si="78"/>
        <v>5018.527642299664</v>
      </c>
      <c r="R169" s="117">
        <f t="shared" ref="R169:V169" si="79">R170+R172+R174+R183</f>
        <v>5006.7524505290166</v>
      </c>
      <c r="S169" s="117">
        <f t="shared" si="79"/>
        <v>5012.40766598761</v>
      </c>
      <c r="T169" s="117">
        <f t="shared" si="79"/>
        <v>4575.6868917311231</v>
      </c>
      <c r="U169" s="117">
        <f t="shared" si="79"/>
        <v>4972.7392748945194</v>
      </c>
      <c r="V169" s="117">
        <f t="shared" si="79"/>
        <v>5035.4166933275137</v>
      </c>
      <c r="W169" s="117">
        <f t="shared" ref="W169" si="80">W170+W172+W174+W183</f>
        <v>5127.0719804324253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2973.0505200162775</v>
      </c>
      <c r="C170" s="122">
        <f t="shared" si="81"/>
        <v>3168.6250946406117</v>
      </c>
      <c r="D170" s="122">
        <f t="shared" si="81"/>
        <v>3046.2479478794294</v>
      </c>
      <c r="E170" s="122">
        <f t="shared" si="81"/>
        <v>3936.5266203124079</v>
      </c>
      <c r="F170" s="122">
        <f t="shared" si="81"/>
        <v>3424.8701811131859</v>
      </c>
      <c r="G170" s="122">
        <f t="shared" si="81"/>
        <v>3231.4139532462</v>
      </c>
      <c r="H170" s="122">
        <f t="shared" si="81"/>
        <v>3414.7093162783526</v>
      </c>
      <c r="I170" s="122">
        <f t="shared" si="81"/>
        <v>3332.513421019848</v>
      </c>
      <c r="J170" s="122">
        <f t="shared" si="81"/>
        <v>2975.5278281219826</v>
      </c>
      <c r="K170" s="122">
        <f t="shared" si="81"/>
        <v>2558.016419508604</v>
      </c>
      <c r="L170" s="122">
        <f t="shared" si="81"/>
        <v>2334.134286752007</v>
      </c>
      <c r="M170" s="122">
        <f t="shared" si="81"/>
        <v>2938.1352134177582</v>
      </c>
      <c r="N170" s="122">
        <f t="shared" si="81"/>
        <v>2823.4667424714016</v>
      </c>
      <c r="O170" s="122">
        <f t="shared" si="81"/>
        <v>1490.8839412081318</v>
      </c>
      <c r="P170" s="122">
        <f t="shared" si="81"/>
        <v>1342.962167507701</v>
      </c>
      <c r="Q170" s="122">
        <f t="shared" si="81"/>
        <v>1956.4253578150515</v>
      </c>
      <c r="R170" s="122">
        <f t="shared" si="81"/>
        <v>1616.9150897501574</v>
      </c>
      <c r="S170" s="122">
        <f t="shared" si="81"/>
        <v>1504.0834815365506</v>
      </c>
      <c r="T170" s="122">
        <f t="shared" si="81"/>
        <v>1387.0738910688533</v>
      </c>
      <c r="U170" s="122">
        <f t="shared" si="81"/>
        <v>1289.751712428701</v>
      </c>
      <c r="V170" s="122">
        <f t="shared" si="81"/>
        <v>1349.5126842620314</v>
      </c>
      <c r="W170" s="122">
        <f t="shared" si="81"/>
        <v>1431.4010793956181</v>
      </c>
      <c r="DA170" s="130" t="s">
        <v>2377</v>
      </c>
    </row>
    <row r="171" spans="1:105" ht="12" customHeight="1" x14ac:dyDescent="0.25">
      <c r="A171" s="97" t="s">
        <v>53</v>
      </c>
      <c r="B171" s="98">
        <v>2973.0505200162775</v>
      </c>
      <c r="C171" s="98">
        <v>3168.6250946406117</v>
      </c>
      <c r="D171" s="98">
        <v>3046.2479478794294</v>
      </c>
      <c r="E171" s="98">
        <v>3936.5266203124079</v>
      </c>
      <c r="F171" s="98">
        <v>3424.8701811131859</v>
      </c>
      <c r="G171" s="98">
        <v>3231.4139532462</v>
      </c>
      <c r="H171" s="98">
        <v>3414.7093162783526</v>
      </c>
      <c r="I171" s="98">
        <v>3332.513421019848</v>
      </c>
      <c r="J171" s="98">
        <v>2975.5278281219826</v>
      </c>
      <c r="K171" s="98">
        <v>2558.016419508604</v>
      </c>
      <c r="L171" s="98">
        <v>2334.134286752007</v>
      </c>
      <c r="M171" s="98">
        <v>2938.1352134177582</v>
      </c>
      <c r="N171" s="98">
        <v>2823.4667424714016</v>
      </c>
      <c r="O171" s="98">
        <v>1490.8839412081318</v>
      </c>
      <c r="P171" s="98">
        <v>1342.962167507701</v>
      </c>
      <c r="Q171" s="98">
        <v>1956.4253578150515</v>
      </c>
      <c r="R171" s="98">
        <v>1616.9150897501574</v>
      </c>
      <c r="S171" s="98">
        <v>1504.0834815365506</v>
      </c>
      <c r="T171" s="98">
        <v>1387.0738910688533</v>
      </c>
      <c r="U171" s="98">
        <v>1289.751712428701</v>
      </c>
      <c r="V171" s="98">
        <v>1349.5126842620314</v>
      </c>
      <c r="W171" s="98">
        <v>1431.4010793956181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1332.715805145612</v>
      </c>
      <c r="C172" s="122">
        <f t="shared" si="82"/>
        <v>1324.5189917500054</v>
      </c>
      <c r="D172" s="122">
        <f t="shared" si="82"/>
        <v>845.35043363990189</v>
      </c>
      <c r="E172" s="122">
        <f t="shared" si="82"/>
        <v>1084.8185957949649</v>
      </c>
      <c r="F172" s="122">
        <f t="shared" si="82"/>
        <v>551.94626370415392</v>
      </c>
      <c r="G172" s="122">
        <f t="shared" si="82"/>
        <v>535.83370882801921</v>
      </c>
      <c r="H172" s="122">
        <f t="shared" si="82"/>
        <v>605.98762528545046</v>
      </c>
      <c r="I172" s="122">
        <f t="shared" si="82"/>
        <v>943.96943368785298</v>
      </c>
      <c r="J172" s="122">
        <f t="shared" si="82"/>
        <v>894.67154528195886</v>
      </c>
      <c r="K172" s="122">
        <f t="shared" si="82"/>
        <v>602.35052447485191</v>
      </c>
      <c r="L172" s="122">
        <f t="shared" si="82"/>
        <v>759.60044725899934</v>
      </c>
      <c r="M172" s="122">
        <f t="shared" si="82"/>
        <v>744.5755730261609</v>
      </c>
      <c r="N172" s="122">
        <f t="shared" si="82"/>
        <v>1255.6874861448623</v>
      </c>
      <c r="O172" s="122">
        <f t="shared" si="82"/>
        <v>846.35702067100715</v>
      </c>
      <c r="P172" s="122">
        <f t="shared" si="82"/>
        <v>640.89588894702592</v>
      </c>
      <c r="Q172" s="122">
        <f t="shared" si="82"/>
        <v>817.18822689557737</v>
      </c>
      <c r="R172" s="122">
        <f t="shared" si="82"/>
        <v>1043.0455863890579</v>
      </c>
      <c r="S172" s="122">
        <f t="shared" si="82"/>
        <v>1163.7129254284823</v>
      </c>
      <c r="T172" s="122">
        <f t="shared" si="82"/>
        <v>868.77869218062244</v>
      </c>
      <c r="U172" s="122">
        <f t="shared" si="82"/>
        <v>1310.386423589651</v>
      </c>
      <c r="V172" s="122">
        <f t="shared" si="82"/>
        <v>1170.2382697400451</v>
      </c>
      <c r="W172" s="122">
        <f t="shared" si="82"/>
        <v>1079.2723167706531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1332.715805145612</v>
      </c>
      <c r="C173" s="98">
        <f>RES_hhdet_fech!C147</f>
        <v>1324.5189917500054</v>
      </c>
      <c r="D173" s="98">
        <f>RES_hhdet_fech!D147</f>
        <v>845.35043363990189</v>
      </c>
      <c r="E173" s="98">
        <f>RES_hhdet_fech!E147</f>
        <v>1084.8185957949649</v>
      </c>
      <c r="F173" s="98">
        <f>RES_hhdet_fech!F147</f>
        <v>551.94626370415392</v>
      </c>
      <c r="G173" s="98">
        <f>RES_hhdet_fech!G147</f>
        <v>535.83370882801921</v>
      </c>
      <c r="H173" s="98">
        <f>RES_hhdet_fech!H147</f>
        <v>605.98762528545046</v>
      </c>
      <c r="I173" s="98">
        <f>RES_hhdet_fech!I147</f>
        <v>943.96943368785298</v>
      </c>
      <c r="J173" s="98">
        <f>RES_hhdet_fech!J147</f>
        <v>894.67154528195886</v>
      </c>
      <c r="K173" s="98">
        <f>RES_hhdet_fech!K147</f>
        <v>602.35052447485191</v>
      </c>
      <c r="L173" s="98">
        <f>RES_hhdet_fech!L147</f>
        <v>759.60044725899934</v>
      </c>
      <c r="M173" s="98">
        <f>RES_hhdet_fech!M147</f>
        <v>744.5755730261609</v>
      </c>
      <c r="N173" s="98">
        <f>RES_hhdet_fech!N147</f>
        <v>1255.6874861448623</v>
      </c>
      <c r="O173" s="98">
        <f>RES_hhdet_fech!O147</f>
        <v>846.35702067100715</v>
      </c>
      <c r="P173" s="98">
        <f>RES_hhdet_fech!P147</f>
        <v>640.89588894702592</v>
      </c>
      <c r="Q173" s="98">
        <f>RES_hhdet_fech!Q147</f>
        <v>817.18822689557737</v>
      </c>
      <c r="R173" s="98">
        <f>RES_hhdet_fech!R147</f>
        <v>1043.0455863890579</v>
      </c>
      <c r="S173" s="98">
        <f>RES_hhdet_fech!S147</f>
        <v>1163.7129254284823</v>
      </c>
      <c r="T173" s="98">
        <f>RES_hhdet_fech!T147</f>
        <v>868.77869218062244</v>
      </c>
      <c r="U173" s="98">
        <f>RES_hhdet_fech!U147</f>
        <v>1310.386423589651</v>
      </c>
      <c r="V173" s="98">
        <f>RES_hhdet_fech!V147</f>
        <v>1170.2382697400451</v>
      </c>
      <c r="W173" s="98">
        <f>RES_hhdet_fech!W147</f>
        <v>1079.2723167706531</v>
      </c>
      <c r="DA173" s="63" t="s">
        <v>2380</v>
      </c>
    </row>
    <row r="174" spans="1:105" ht="12" customHeight="1" x14ac:dyDescent="0.25">
      <c r="A174" s="121" t="s">
        <v>55</v>
      </c>
      <c r="B174" s="122">
        <v>1404.8487232081634</v>
      </c>
      <c r="C174" s="122">
        <v>1367.9776932134885</v>
      </c>
      <c r="D174" s="122">
        <v>1421.4413964734567</v>
      </c>
      <c r="E174" s="122">
        <v>1397.5871335478275</v>
      </c>
      <c r="F174" s="122">
        <v>1460.6434372271708</v>
      </c>
      <c r="G174" s="122">
        <v>1416.8030846022516</v>
      </c>
      <c r="H174" s="122">
        <v>1446.7912493432625</v>
      </c>
      <c r="I174" s="122">
        <v>1413.0208803197427</v>
      </c>
      <c r="J174" s="122">
        <v>1485.9293373360672</v>
      </c>
      <c r="K174" s="122">
        <v>1595.2436520125998</v>
      </c>
      <c r="L174" s="122">
        <v>1550.579947231794</v>
      </c>
      <c r="M174" s="122">
        <v>1539.7950708904482</v>
      </c>
      <c r="N174" s="122">
        <v>1466.1358920136663</v>
      </c>
      <c r="O174" s="122">
        <v>1523.6230207752219</v>
      </c>
      <c r="P174" s="122">
        <v>1530.5639773532566</v>
      </c>
      <c r="Q174" s="122">
        <v>1502.4827753185134</v>
      </c>
      <c r="R174" s="122">
        <v>1570.6638012062417</v>
      </c>
      <c r="S174" s="122">
        <v>1569.9820707343886</v>
      </c>
      <c r="T174" s="122">
        <v>1510.0711153706993</v>
      </c>
      <c r="U174" s="122">
        <v>1528.3974154336761</v>
      </c>
      <c r="V174" s="122">
        <v>1542.8420116665181</v>
      </c>
      <c r="W174" s="122">
        <v>1667.0282069992595</v>
      </c>
      <c r="DA174" s="130" t="s">
        <v>2381</v>
      </c>
    </row>
    <row r="175" spans="1:105" ht="12" customHeight="1" x14ac:dyDescent="0.25">
      <c r="A175" s="97" t="s">
        <v>124</v>
      </c>
      <c r="B175" s="98">
        <v>1972.1888057219267</v>
      </c>
      <c r="C175" s="98">
        <v>1934.9130234398845</v>
      </c>
      <c r="D175" s="98">
        <v>2003.3671179178614</v>
      </c>
      <c r="E175" s="98">
        <v>2004.1145604532815</v>
      </c>
      <c r="F175" s="98">
        <v>2039.0919833965613</v>
      </c>
      <c r="G175" s="98">
        <v>2007.7375381024149</v>
      </c>
      <c r="H175" s="98">
        <v>2061.3885674591038</v>
      </c>
      <c r="I175" s="98">
        <v>1975.2835441794464</v>
      </c>
      <c r="J175" s="98">
        <v>2144.198452905744</v>
      </c>
      <c r="K175" s="98">
        <v>2281.4557213831017</v>
      </c>
      <c r="L175" s="98">
        <v>2150.4350926561315</v>
      </c>
      <c r="M175" s="98">
        <v>1782.2440369433273</v>
      </c>
      <c r="N175" s="98">
        <v>1571.7147809419644</v>
      </c>
      <c r="O175" s="98">
        <v>2314.3305137177044</v>
      </c>
      <c r="P175" s="98">
        <v>2188.759971322766</v>
      </c>
      <c r="Q175" s="98">
        <v>2020.785969604651</v>
      </c>
      <c r="R175" s="98">
        <v>1954.1710348199308</v>
      </c>
      <c r="S175" s="98">
        <v>1984.5010724262268</v>
      </c>
      <c r="T175" s="98">
        <v>1929.9747281806708</v>
      </c>
      <c r="U175" s="98">
        <v>1905.8214215433704</v>
      </c>
      <c r="V175" s="98">
        <v>1914.1669545618072</v>
      </c>
      <c r="W175" s="98">
        <v>1948.681253998991</v>
      </c>
      <c r="DA175" s="63" t="s">
        <v>2382</v>
      </c>
    </row>
    <row r="176" spans="1:105" ht="12" customHeight="1" x14ac:dyDescent="0.25">
      <c r="A176" s="97" t="s">
        <v>123</v>
      </c>
      <c r="B176" s="98">
        <v>1212.8638015971119</v>
      </c>
      <c r="C176" s="98">
        <v>1206.9923592190548</v>
      </c>
      <c r="D176" s="98">
        <v>1260.2604320106957</v>
      </c>
      <c r="E176" s="98">
        <v>1259.9216295954591</v>
      </c>
      <c r="F176" s="98">
        <v>1286.4482942994146</v>
      </c>
      <c r="G176" s="98">
        <v>1295.7388034648852</v>
      </c>
      <c r="H176" s="98">
        <v>1312.2854114045779</v>
      </c>
      <c r="I176" s="98">
        <v>1259.6930581892032</v>
      </c>
      <c r="J176" s="98">
        <v>1366.8689800079683</v>
      </c>
      <c r="K176" s="98">
        <v>1460.746766499409</v>
      </c>
      <c r="L176" s="98">
        <v>1386.1776906563296</v>
      </c>
      <c r="M176" s="98">
        <v>1126.9373819576369</v>
      </c>
      <c r="N176" s="98">
        <v>904.82064233813878</v>
      </c>
      <c r="O176" s="98">
        <v>1530.848105881792</v>
      </c>
      <c r="P176" s="98">
        <v>1479.2817538617073</v>
      </c>
      <c r="Q176" s="98">
        <v>1378.6817535074622</v>
      </c>
      <c r="R176" s="98">
        <v>1379.11794021694</v>
      </c>
      <c r="S176" s="98">
        <v>1443.5395401436872</v>
      </c>
      <c r="T176" s="98">
        <v>1434.9559925197013</v>
      </c>
      <c r="U176" s="98">
        <v>1444.1769242131095</v>
      </c>
      <c r="V176" s="98">
        <v>1475.974802704889</v>
      </c>
      <c r="W176" s="98">
        <v>1527.3101196294319</v>
      </c>
      <c r="DA176" s="63" t="s">
        <v>2383</v>
      </c>
    </row>
    <row r="177" spans="1:105" ht="12" customHeight="1" x14ac:dyDescent="0.25">
      <c r="A177" s="100" t="s">
        <v>50</v>
      </c>
      <c r="B177" s="101">
        <v>389.40349268678636</v>
      </c>
      <c r="C177" s="101">
        <v>384.77071066238977</v>
      </c>
      <c r="D177" s="101">
        <v>404.5980390533818</v>
      </c>
      <c r="E177" s="101">
        <v>392.81612943567023</v>
      </c>
      <c r="F177" s="101">
        <v>405.5604792028692</v>
      </c>
      <c r="G177" s="101">
        <v>454.89265585976489</v>
      </c>
      <c r="H177" s="101">
        <v>420.0050993757655</v>
      </c>
      <c r="I177" s="101">
        <v>402.99973916884727</v>
      </c>
      <c r="J177" s="101">
        <v>430.20022033001106</v>
      </c>
      <c r="K177" s="101">
        <v>460.03828614600417</v>
      </c>
      <c r="L177" s="101">
        <v>432.84898817253878</v>
      </c>
      <c r="M177" s="101">
        <v>282.69068405880887</v>
      </c>
      <c r="N177" s="101">
        <v>15.96617461730742</v>
      </c>
      <c r="O177" s="101">
        <v>423.84696619203123</v>
      </c>
      <c r="P177" s="101">
        <v>390.26590980270362</v>
      </c>
      <c r="Q177" s="101">
        <v>334.15031949516708</v>
      </c>
      <c r="R177" s="101">
        <v>380.72820597908316</v>
      </c>
      <c r="S177" s="101">
        <v>401.73013175635384</v>
      </c>
      <c r="T177" s="101">
        <v>380.29065881055311</v>
      </c>
      <c r="U177" s="101">
        <v>362.76190487922963</v>
      </c>
      <c r="V177" s="101">
        <v>355.89579653943645</v>
      </c>
      <c r="W177" s="101">
        <v>373.40024737240049</v>
      </c>
      <c r="DA177" s="131" t="s">
        <v>2384</v>
      </c>
    </row>
    <row r="178" spans="1:105" ht="12" customHeight="1" x14ac:dyDescent="0.25">
      <c r="A178" s="103" t="s">
        <v>52</v>
      </c>
      <c r="B178" s="104">
        <v>823.46030891032547</v>
      </c>
      <c r="C178" s="104">
        <v>822.22164855666506</v>
      </c>
      <c r="D178" s="104">
        <v>855.66239295731395</v>
      </c>
      <c r="E178" s="104">
        <v>867.10550015978902</v>
      </c>
      <c r="F178" s="104">
        <v>880.88781509654552</v>
      </c>
      <c r="G178" s="104">
        <v>840.84614760512045</v>
      </c>
      <c r="H178" s="104">
        <v>892.28031202881255</v>
      </c>
      <c r="I178" s="104">
        <v>856.69331902035617</v>
      </c>
      <c r="J178" s="104">
        <v>936.66875967795715</v>
      </c>
      <c r="K178" s="104">
        <v>1000.7084803534048</v>
      </c>
      <c r="L178" s="104">
        <v>953.32870248379072</v>
      </c>
      <c r="M178" s="104">
        <v>844.24669789882807</v>
      </c>
      <c r="N178" s="104">
        <v>888.85446772083128</v>
      </c>
      <c r="O178" s="104">
        <v>1107.0011396897605</v>
      </c>
      <c r="P178" s="104">
        <v>1089.0158440590037</v>
      </c>
      <c r="Q178" s="104">
        <v>1044.531434012295</v>
      </c>
      <c r="R178" s="104">
        <v>998.38973423785683</v>
      </c>
      <c r="S178" s="104">
        <v>1041.8094083873334</v>
      </c>
      <c r="T178" s="104">
        <v>1054.6653337091479</v>
      </c>
      <c r="U178" s="104">
        <v>1081.4150193338801</v>
      </c>
      <c r="V178" s="104">
        <v>1120.0790061654527</v>
      </c>
      <c r="W178" s="104">
        <v>1153.9098722570316</v>
      </c>
      <c r="DA178" s="132" t="s">
        <v>2385</v>
      </c>
    </row>
    <row r="179" spans="1:105" ht="12" customHeight="1" x14ac:dyDescent="0.25">
      <c r="A179" s="106" t="s">
        <v>122</v>
      </c>
      <c r="B179" s="101">
        <v>1786.0182759100383</v>
      </c>
      <c r="C179" s="101">
        <v>1742.6569490850279</v>
      </c>
      <c r="D179" s="101">
        <v>1765.6408463692226</v>
      </c>
      <c r="E179" s="101">
        <v>1750.0173799830659</v>
      </c>
      <c r="F179" s="101">
        <v>1803.038709417063</v>
      </c>
      <c r="G179" s="101">
        <v>1735.5216714753124</v>
      </c>
      <c r="H179" s="101">
        <v>1790.2949804700897</v>
      </c>
      <c r="I179" s="101">
        <v>1791.3336191965582</v>
      </c>
      <c r="J179" s="101">
        <v>1913.3090819936324</v>
      </c>
      <c r="K179" s="101">
        <v>2051.6682295888863</v>
      </c>
      <c r="L179" s="101">
        <v>1996.7233012293686</v>
      </c>
      <c r="M179" s="101">
        <v>1971.6094503730892</v>
      </c>
      <c r="N179" s="101">
        <v>1884.1071451511507</v>
      </c>
      <c r="O179" s="101">
        <v>1920.7892661128772</v>
      </c>
      <c r="P179" s="101">
        <v>1920.7422841280438</v>
      </c>
      <c r="Q179" s="101">
        <v>1921.3776187418393</v>
      </c>
      <c r="R179" s="101">
        <v>1981.926655860379</v>
      </c>
      <c r="S179" s="101">
        <v>1958.5449821088548</v>
      </c>
      <c r="T179" s="101">
        <v>1885.4545754497869</v>
      </c>
      <c r="U179" s="101">
        <v>1884.3231264104688</v>
      </c>
      <c r="V179" s="101">
        <v>1881.2281974538068</v>
      </c>
      <c r="W179" s="101">
        <v>1986.3833013357439</v>
      </c>
      <c r="DA179" s="131" t="s">
        <v>2386</v>
      </c>
    </row>
    <row r="180" spans="1:105" ht="12" customHeight="1" x14ac:dyDescent="0.25">
      <c r="A180" s="107" t="s">
        <v>121</v>
      </c>
      <c r="B180" s="104">
        <v>1188.2586651058461</v>
      </c>
      <c r="C180" s="104">
        <v>1167.9770627525295</v>
      </c>
      <c r="D180" s="104">
        <v>1200.1826070843488</v>
      </c>
      <c r="E180" s="104">
        <v>1189.6631389734223</v>
      </c>
      <c r="F180" s="104">
        <v>1233.1787537555192</v>
      </c>
      <c r="G180" s="104">
        <v>1208.1116178134512</v>
      </c>
      <c r="H180" s="104">
        <v>1233.2986572993191</v>
      </c>
      <c r="I180" s="104">
        <v>1236.3460644807833</v>
      </c>
      <c r="J180" s="104">
        <v>1319.0605232687324</v>
      </c>
      <c r="K180" s="104">
        <v>1419.7967420567529</v>
      </c>
      <c r="L180" s="104">
        <v>1388.2439192635136</v>
      </c>
      <c r="M180" s="104">
        <v>1375.226485375415</v>
      </c>
      <c r="N180" s="104">
        <v>1299.9120947810939</v>
      </c>
      <c r="O180" s="104">
        <v>1348.8533754390035</v>
      </c>
      <c r="P180" s="104">
        <v>1359.9935193607039</v>
      </c>
      <c r="Q180" s="104">
        <v>1359.8156904602097</v>
      </c>
      <c r="R180" s="104">
        <v>1442.2262630087141</v>
      </c>
      <c r="S180" s="104">
        <v>1454.1815427111899</v>
      </c>
      <c r="T180" s="104">
        <v>1415.2970535231718</v>
      </c>
      <c r="U180" s="104">
        <v>1436.6627042840926</v>
      </c>
      <c r="V180" s="104">
        <v>1455.2011537663502</v>
      </c>
      <c r="W180" s="104">
        <v>1567.6476050734859</v>
      </c>
      <c r="DA180" s="132" t="s">
        <v>2387</v>
      </c>
    </row>
    <row r="181" spans="1:105" ht="12" customHeight="1" x14ac:dyDescent="0.25">
      <c r="A181" s="108" t="s">
        <v>53</v>
      </c>
      <c r="B181" s="98">
        <v>353.01341386458461</v>
      </c>
      <c r="C181" s="98">
        <v>340.96079185539764</v>
      </c>
      <c r="D181" s="98">
        <v>355.22528779328758</v>
      </c>
      <c r="E181" s="98">
        <v>340.09544074451446</v>
      </c>
      <c r="F181" s="98">
        <v>358.40948870153858</v>
      </c>
      <c r="G181" s="98">
        <v>391.19840174500553</v>
      </c>
      <c r="H181" s="98">
        <v>363.35357528651826</v>
      </c>
      <c r="I181" s="98">
        <v>367.52611209852813</v>
      </c>
      <c r="J181" s="98">
        <v>385.30550539224754</v>
      </c>
      <c r="K181" s="98">
        <v>417.22524700885054</v>
      </c>
      <c r="L181" s="98">
        <v>409.49776465288005</v>
      </c>
      <c r="M181" s="98">
        <v>396.36764552503644</v>
      </c>
      <c r="N181" s="98">
        <v>316.17622430865418</v>
      </c>
      <c r="O181" s="98">
        <v>352.21637837936311</v>
      </c>
      <c r="P181" s="98">
        <v>344.19332365858043</v>
      </c>
      <c r="Q181" s="98">
        <v>323.53507899967445</v>
      </c>
      <c r="R181" s="98">
        <v>390.65603918397727</v>
      </c>
      <c r="S181" s="98">
        <v>399.8018257394171</v>
      </c>
      <c r="T181" s="98">
        <v>374.73506636102724</v>
      </c>
      <c r="U181" s="98">
        <v>364.30713588132534</v>
      </c>
      <c r="V181" s="98">
        <v>360.09930405427156</v>
      </c>
      <c r="W181" s="98">
        <v>394.24154163558552</v>
      </c>
      <c r="DA181" s="63" t="s">
        <v>2388</v>
      </c>
    </row>
    <row r="182" spans="1:105" ht="12" customHeight="1" x14ac:dyDescent="0.25">
      <c r="A182" s="108" t="s">
        <v>52</v>
      </c>
      <c r="B182" s="98">
        <v>835.24525124126126</v>
      </c>
      <c r="C182" s="98">
        <v>827.01627089713202</v>
      </c>
      <c r="D182" s="98">
        <v>844.95731929106103</v>
      </c>
      <c r="E182" s="98">
        <v>849.5676982289076</v>
      </c>
      <c r="F182" s="98">
        <v>874.76926505398058</v>
      </c>
      <c r="G182" s="98">
        <v>816.91321606844576</v>
      </c>
      <c r="H182" s="98">
        <v>869.94508201280087</v>
      </c>
      <c r="I182" s="98">
        <v>868.81995238225522</v>
      </c>
      <c r="J182" s="98">
        <v>933.75501787648489</v>
      </c>
      <c r="K182" s="98">
        <v>1002.5714950479024</v>
      </c>
      <c r="L182" s="98">
        <v>978.74615461063377</v>
      </c>
      <c r="M182" s="98">
        <v>978.85883985037867</v>
      </c>
      <c r="N182" s="98">
        <v>983.73587047243973</v>
      </c>
      <c r="O182" s="98">
        <v>996.63699705964029</v>
      </c>
      <c r="P182" s="98">
        <v>1015.8001957021236</v>
      </c>
      <c r="Q182" s="98">
        <v>1036.2806114605353</v>
      </c>
      <c r="R182" s="98">
        <v>1051.570223824737</v>
      </c>
      <c r="S182" s="98">
        <v>1054.3797169717727</v>
      </c>
      <c r="T182" s="98">
        <v>1040.5619871621448</v>
      </c>
      <c r="U182" s="98">
        <v>1072.3555684027672</v>
      </c>
      <c r="V182" s="98">
        <v>1095.1018497120785</v>
      </c>
      <c r="W182" s="98">
        <v>1173.4060634379002</v>
      </c>
      <c r="DA182" s="63" t="s">
        <v>2389</v>
      </c>
    </row>
    <row r="183" spans="1:105" ht="12" customHeight="1" x14ac:dyDescent="0.25">
      <c r="A183" s="121" t="s">
        <v>54</v>
      </c>
      <c r="B183" s="122">
        <v>662.07223126832298</v>
      </c>
      <c r="C183" s="122">
        <v>640.380939122315</v>
      </c>
      <c r="D183" s="122">
        <v>717.72249586728162</v>
      </c>
      <c r="E183" s="122">
        <v>692.63015826960896</v>
      </c>
      <c r="F183" s="122">
        <v>743.37140701520968</v>
      </c>
      <c r="G183" s="122">
        <v>725.96617809644169</v>
      </c>
      <c r="H183" s="122">
        <v>748.5812510769282</v>
      </c>
      <c r="I183" s="122">
        <v>715.38657902651255</v>
      </c>
      <c r="J183" s="122">
        <v>715.69417789933732</v>
      </c>
      <c r="K183" s="122">
        <v>750.86159825900961</v>
      </c>
      <c r="L183" s="122">
        <v>718.92244964938743</v>
      </c>
      <c r="M183" s="122">
        <v>680.69826610258917</v>
      </c>
      <c r="N183" s="122">
        <v>661.48918981985639</v>
      </c>
      <c r="O183" s="122">
        <v>737.73634810340286</v>
      </c>
      <c r="P183" s="122">
        <v>752.73610932413897</v>
      </c>
      <c r="Q183" s="122">
        <v>742.43128227052136</v>
      </c>
      <c r="R183" s="122">
        <v>776.12797318356058</v>
      </c>
      <c r="S183" s="122">
        <v>774.62918828818852</v>
      </c>
      <c r="T183" s="122">
        <v>809.76319311094778</v>
      </c>
      <c r="U183" s="122">
        <v>844.20372344249085</v>
      </c>
      <c r="V183" s="122">
        <v>972.82372765891921</v>
      </c>
      <c r="W183" s="122">
        <v>949.37037726689402</v>
      </c>
      <c r="DA183" s="130" t="s">
        <v>2390</v>
      </c>
    </row>
    <row r="184" spans="1:105" ht="12" customHeight="1" x14ac:dyDescent="0.25">
      <c r="A184" s="97" t="s">
        <v>50</v>
      </c>
      <c r="B184" s="98">
        <v>827.70881888857298</v>
      </c>
      <c r="C184" s="98">
        <v>829.55674651809613</v>
      </c>
      <c r="D184" s="98">
        <v>877.73431841541765</v>
      </c>
      <c r="E184" s="98">
        <v>845.19846157462962</v>
      </c>
      <c r="F184" s="98">
        <v>964.56090238070578</v>
      </c>
      <c r="G184" s="98">
        <v>894.27854310058831</v>
      </c>
      <c r="H184" s="98">
        <v>896.32406103636174</v>
      </c>
      <c r="I184" s="98">
        <v>930.91710525738529</v>
      </c>
      <c r="J184" s="98">
        <v>939.98269174203131</v>
      </c>
      <c r="K184" s="98">
        <v>829.36503178624378</v>
      </c>
      <c r="L184" s="98">
        <v>1029.9418984307958</v>
      </c>
      <c r="M184" s="98">
        <v>963.27531603207603</v>
      </c>
      <c r="N184" s="98">
        <v>302.26633451693345</v>
      </c>
      <c r="O184" s="98">
        <v>1096.3462693336346</v>
      </c>
      <c r="P184" s="98">
        <v>1065.541153501759</v>
      </c>
      <c r="Q184" s="98">
        <v>935.05484301049751</v>
      </c>
      <c r="R184" s="98">
        <v>883.58409778179634</v>
      </c>
      <c r="S184" s="98">
        <v>883.18175114487747</v>
      </c>
      <c r="T184" s="98">
        <v>1067.4504958932209</v>
      </c>
      <c r="U184" s="98">
        <v>1107.4974650170509</v>
      </c>
      <c r="V184" s="98">
        <v>1243.8274956062878</v>
      </c>
      <c r="W184" s="98">
        <v>1206.5762945696879</v>
      </c>
      <c r="DA184" s="63" t="s">
        <v>2391</v>
      </c>
    </row>
    <row r="185" spans="1:105" ht="12" customHeight="1" x14ac:dyDescent="0.25">
      <c r="A185" s="109" t="s">
        <v>120</v>
      </c>
      <c r="B185" s="33">
        <v>654.57848398769102</v>
      </c>
      <c r="C185" s="33">
        <v>632.68489650388528</v>
      </c>
      <c r="D185" s="33">
        <v>712.55108596785044</v>
      </c>
      <c r="E185" s="33">
        <v>687.85847470945203</v>
      </c>
      <c r="F185" s="33">
        <v>736.39030346667187</v>
      </c>
      <c r="G185" s="33">
        <v>720.26988091174064</v>
      </c>
      <c r="H185" s="33">
        <v>743.08009979225403</v>
      </c>
      <c r="I185" s="33">
        <v>706.69907054740304</v>
      </c>
      <c r="J185" s="33">
        <v>706.23425472266536</v>
      </c>
      <c r="K185" s="33">
        <v>747.47361440166867</v>
      </c>
      <c r="L185" s="33">
        <v>705.21450187816072</v>
      </c>
      <c r="M185" s="33">
        <v>667.55388076529221</v>
      </c>
      <c r="N185" s="33">
        <v>680.43789946800621</v>
      </c>
      <c r="O185" s="33">
        <v>710.22610555971005</v>
      </c>
      <c r="P185" s="33">
        <v>720.32544210203366</v>
      </c>
      <c r="Q185" s="33">
        <v>718.46779547912354</v>
      </c>
      <c r="R185" s="33">
        <v>762.08347399227296</v>
      </c>
      <c r="S185" s="33">
        <v>758.06978699600245</v>
      </c>
      <c r="T185" s="33">
        <v>758.13926916464516</v>
      </c>
      <c r="U185" s="33">
        <v>781.29973958800565</v>
      </c>
      <c r="V185" s="33">
        <v>896.95905989395033</v>
      </c>
      <c r="W185" s="33">
        <v>872.21410565685051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7411.7487270435322</v>
      </c>
      <c r="C187" s="117">
        <f t="shared" si="83"/>
        <v>7875.3275181590725</v>
      </c>
      <c r="D187" s="117">
        <f t="shared" si="83"/>
        <v>7375.7325631666636</v>
      </c>
      <c r="E187" s="117">
        <f t="shared" si="83"/>
        <v>9502.6688829239029</v>
      </c>
      <c r="F187" s="117">
        <f t="shared" si="83"/>
        <v>8022.019582613837</v>
      </c>
      <c r="G187" s="117">
        <f t="shared" si="83"/>
        <v>7933.2901956509713</v>
      </c>
      <c r="H187" s="117">
        <f t="shared" si="83"/>
        <v>8753.8814977306865</v>
      </c>
      <c r="I187" s="117">
        <f t="shared" si="83"/>
        <v>9686.9222688154459</v>
      </c>
      <c r="J187" s="117">
        <f t="shared" si="83"/>
        <v>9180.2514696519102</v>
      </c>
      <c r="K187" s="117">
        <f t="shared" si="83"/>
        <v>7950.1145058504771</v>
      </c>
      <c r="L187" s="117">
        <f t="shared" si="83"/>
        <v>8065.9529155903419</v>
      </c>
      <c r="M187" s="117">
        <f t="shared" si="83"/>
        <v>9395.0529219455784</v>
      </c>
      <c r="N187" s="117">
        <f t="shared" si="83"/>
        <v>10950.430633528804</v>
      </c>
      <c r="O187" s="117">
        <f t="shared" si="83"/>
        <v>7488.0229823873051</v>
      </c>
      <c r="P187" s="117">
        <f t="shared" si="83"/>
        <v>6896.7890052782814</v>
      </c>
      <c r="Q187" s="117">
        <f t="shared" si="83"/>
        <v>9423.2948539251029</v>
      </c>
      <c r="R187" s="117">
        <f t="shared" ref="R187:V187" si="84">R188+R190+R192+R201</f>
        <v>9818.8684172812973</v>
      </c>
      <c r="S187" s="117">
        <f t="shared" si="84"/>
        <v>10308.302705416658</v>
      </c>
      <c r="T187" s="117">
        <f t="shared" si="84"/>
        <v>9231.0978658701497</v>
      </c>
      <c r="U187" s="117">
        <f t="shared" si="84"/>
        <v>10771.761485340239</v>
      </c>
      <c r="V187" s="117">
        <f t="shared" si="84"/>
        <v>10772.964479787785</v>
      </c>
      <c r="W187" s="117">
        <f t="shared" ref="W187" si="85">W188+W190+W192+W201</f>
        <v>10981.69394353469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3609.683148333977</v>
      </c>
      <c r="C188" s="122">
        <f t="shared" si="86"/>
        <v>3988.0186550870303</v>
      </c>
      <c r="D188" s="122">
        <f t="shared" si="86"/>
        <v>4116.4767385136383</v>
      </c>
      <c r="E188" s="122">
        <f t="shared" si="86"/>
        <v>5633.3320948449482</v>
      </c>
      <c r="F188" s="122">
        <f t="shared" si="86"/>
        <v>5150.0818344160707</v>
      </c>
      <c r="G188" s="122">
        <f t="shared" si="86"/>
        <v>5092.3319207187442</v>
      </c>
      <c r="H188" s="122">
        <f t="shared" si="86"/>
        <v>5633.4862910053507</v>
      </c>
      <c r="I188" s="122">
        <f t="shared" si="86"/>
        <v>5705.4622003957156</v>
      </c>
      <c r="J188" s="122">
        <f t="shared" si="86"/>
        <v>5221.0686845175451</v>
      </c>
      <c r="K188" s="122">
        <f t="shared" si="86"/>
        <v>4579.2155668198384</v>
      </c>
      <c r="L188" s="122">
        <f t="shared" si="86"/>
        <v>4301.5118336410069</v>
      </c>
      <c r="M188" s="122">
        <f t="shared" si="86"/>
        <v>5627.9929509061412</v>
      </c>
      <c r="N188" s="122">
        <f t="shared" si="86"/>
        <v>5696.7524043503108</v>
      </c>
      <c r="O188" s="122">
        <f t="shared" si="86"/>
        <v>3188.9751962622449</v>
      </c>
      <c r="P188" s="122">
        <f t="shared" si="86"/>
        <v>3104.0451742079445</v>
      </c>
      <c r="Q188" s="122">
        <f t="shared" si="86"/>
        <v>4964.1648147609849</v>
      </c>
      <c r="R188" s="122">
        <f t="shared" si="86"/>
        <v>4415.9126083303499</v>
      </c>
      <c r="S188" s="122">
        <f t="shared" si="86"/>
        <v>4375.4886205184594</v>
      </c>
      <c r="T188" s="122">
        <f t="shared" si="86"/>
        <v>4254.9383627081197</v>
      </c>
      <c r="U188" s="122">
        <f t="shared" si="86"/>
        <v>4102.7456811624043</v>
      </c>
      <c r="V188" s="122">
        <f t="shared" si="86"/>
        <v>4420.969979923042</v>
      </c>
      <c r="W188" s="122">
        <f t="shared" si="86"/>
        <v>4810.9613639174004</v>
      </c>
      <c r="DA188" s="130" t="s">
        <v>2545</v>
      </c>
    </row>
    <row r="189" spans="1:105" ht="12" customHeight="1" x14ac:dyDescent="0.25">
      <c r="A189" s="97" t="s">
        <v>53</v>
      </c>
      <c r="B189" s="98">
        <v>3609.683148333977</v>
      </c>
      <c r="C189" s="98">
        <v>3988.0186550870303</v>
      </c>
      <c r="D189" s="98">
        <v>4116.4767385136383</v>
      </c>
      <c r="E189" s="98">
        <v>5633.3320948449482</v>
      </c>
      <c r="F189" s="98">
        <v>5150.0818344160707</v>
      </c>
      <c r="G189" s="98">
        <v>5092.3319207187442</v>
      </c>
      <c r="H189" s="98">
        <v>5633.4862910053507</v>
      </c>
      <c r="I189" s="98">
        <v>5705.4622003957156</v>
      </c>
      <c r="J189" s="98">
        <v>5221.0686845175451</v>
      </c>
      <c r="K189" s="98">
        <v>4579.2155668198384</v>
      </c>
      <c r="L189" s="98">
        <v>4301.5118336410069</v>
      </c>
      <c r="M189" s="98">
        <v>5627.9929509061412</v>
      </c>
      <c r="N189" s="98">
        <v>5696.7524043503108</v>
      </c>
      <c r="O189" s="98">
        <v>3188.9751962622449</v>
      </c>
      <c r="P189" s="98">
        <v>3104.0451742079445</v>
      </c>
      <c r="Q189" s="98">
        <v>4964.1648147609849</v>
      </c>
      <c r="R189" s="98">
        <v>4415.9126083303499</v>
      </c>
      <c r="S189" s="98">
        <v>4375.4886205184594</v>
      </c>
      <c r="T189" s="98">
        <v>4254.9383627081197</v>
      </c>
      <c r="U189" s="98">
        <v>4102.7456811624043</v>
      </c>
      <c r="V189" s="98">
        <v>4420.969979923042</v>
      </c>
      <c r="W189" s="98">
        <v>4810.9613639174004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2278.3178064579706</v>
      </c>
      <c r="C190" s="122">
        <f t="shared" si="87"/>
        <v>2388.2809933999065</v>
      </c>
      <c r="D190" s="122">
        <f t="shared" si="87"/>
        <v>1669.0000919944466</v>
      </c>
      <c r="E190" s="122">
        <f t="shared" si="87"/>
        <v>2298.4346153509277</v>
      </c>
      <c r="F190" s="122">
        <f t="shared" si="87"/>
        <v>1224.9156287042351</v>
      </c>
      <c r="G190" s="122">
        <f t="shared" si="87"/>
        <v>1242.711920130813</v>
      </c>
      <c r="H190" s="122">
        <f t="shared" si="87"/>
        <v>1467.5588885188092</v>
      </c>
      <c r="I190" s="122">
        <f t="shared" si="87"/>
        <v>2351.8631432443094</v>
      </c>
      <c r="J190" s="122">
        <f t="shared" si="87"/>
        <v>2252.608270695112</v>
      </c>
      <c r="K190" s="122">
        <f t="shared" si="87"/>
        <v>1546.8736902757823</v>
      </c>
      <c r="L190" s="122">
        <f t="shared" si="87"/>
        <v>1992.4963061793321</v>
      </c>
      <c r="M190" s="122">
        <f t="shared" si="87"/>
        <v>2029.882515246291</v>
      </c>
      <c r="N190" s="122">
        <f t="shared" si="87"/>
        <v>3567.9009470967444</v>
      </c>
      <c r="O190" s="122">
        <f t="shared" si="87"/>
        <v>2523.576588056013</v>
      </c>
      <c r="P190" s="122">
        <f t="shared" si="87"/>
        <v>1988.4418078076635</v>
      </c>
      <c r="Q190" s="122">
        <f t="shared" si="87"/>
        <v>2647.4572255039006</v>
      </c>
      <c r="R190" s="122">
        <f t="shared" si="87"/>
        <v>3496.2453099146151</v>
      </c>
      <c r="S190" s="122">
        <f t="shared" si="87"/>
        <v>4011.1308041101406</v>
      </c>
      <c r="T190" s="122">
        <f t="shared" si="87"/>
        <v>3058.9271048576479</v>
      </c>
      <c r="U190" s="122">
        <f t="shared" si="87"/>
        <v>4696.4415514680986</v>
      </c>
      <c r="V190" s="122">
        <f t="shared" si="87"/>
        <v>4254.6586434666096</v>
      </c>
      <c r="W190" s="122">
        <f t="shared" si="87"/>
        <v>3977.1458591785067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2278.3178064579706</v>
      </c>
      <c r="C191" s="98">
        <f>RES_hhdet_tesh!C147</f>
        <v>2388.2809933999065</v>
      </c>
      <c r="D191" s="98">
        <f>RES_hhdet_tesh!D147</f>
        <v>1669.0000919944466</v>
      </c>
      <c r="E191" s="98">
        <f>RES_hhdet_tesh!E147</f>
        <v>2298.4346153509277</v>
      </c>
      <c r="F191" s="98">
        <f>RES_hhdet_tesh!F147</f>
        <v>1224.9156287042351</v>
      </c>
      <c r="G191" s="98">
        <f>RES_hhdet_tesh!G147</f>
        <v>1242.711920130813</v>
      </c>
      <c r="H191" s="98">
        <f>RES_hhdet_tesh!H147</f>
        <v>1467.5588885188092</v>
      </c>
      <c r="I191" s="98">
        <f>RES_hhdet_tesh!I147</f>
        <v>2351.8631432443094</v>
      </c>
      <c r="J191" s="98">
        <f>RES_hhdet_tesh!J147</f>
        <v>2252.608270695112</v>
      </c>
      <c r="K191" s="98">
        <f>RES_hhdet_tesh!K147</f>
        <v>1546.8736902757823</v>
      </c>
      <c r="L191" s="98">
        <f>RES_hhdet_tesh!L147</f>
        <v>1992.4963061793321</v>
      </c>
      <c r="M191" s="98">
        <f>RES_hhdet_tesh!M147</f>
        <v>2029.882515246291</v>
      </c>
      <c r="N191" s="98">
        <f>RES_hhdet_tesh!N147</f>
        <v>3567.9009470967444</v>
      </c>
      <c r="O191" s="98">
        <f>RES_hhdet_tesh!O147</f>
        <v>2523.576588056013</v>
      </c>
      <c r="P191" s="98">
        <f>RES_hhdet_tesh!P147</f>
        <v>1988.4418078076635</v>
      </c>
      <c r="Q191" s="98">
        <f>RES_hhdet_tesh!Q147</f>
        <v>2647.4572255039006</v>
      </c>
      <c r="R191" s="98">
        <f>RES_hhdet_tesh!R147</f>
        <v>3496.2453099146151</v>
      </c>
      <c r="S191" s="98">
        <f>RES_hhdet_tesh!S147</f>
        <v>4011.1308041101406</v>
      </c>
      <c r="T191" s="98">
        <f>RES_hhdet_tesh!T147</f>
        <v>3058.9271048576479</v>
      </c>
      <c r="U191" s="98">
        <f>RES_hhdet_tesh!U147</f>
        <v>4696.4415514680986</v>
      </c>
      <c r="V191" s="98">
        <f>RES_hhdet_tesh!V147</f>
        <v>4254.6586434666096</v>
      </c>
      <c r="W191" s="98">
        <f>RES_hhdet_tesh!W147</f>
        <v>3977.1458591785067</v>
      </c>
      <c r="DA191" s="63" t="s">
        <v>2548</v>
      </c>
    </row>
    <row r="192" spans="1:105" ht="12" customHeight="1" x14ac:dyDescent="0.25">
      <c r="A192" s="121" t="s">
        <v>55</v>
      </c>
      <c r="B192" s="122">
        <v>1040.8966710884813</v>
      </c>
      <c r="C192" s="122">
        <v>1028.3697074702425</v>
      </c>
      <c r="D192" s="122">
        <v>1057.6050001228023</v>
      </c>
      <c r="E192" s="122">
        <v>1054.7431188894593</v>
      </c>
      <c r="F192" s="122">
        <v>1091.897469106937</v>
      </c>
      <c r="G192" s="122">
        <v>1054.9673374305753</v>
      </c>
      <c r="H192" s="122">
        <v>1091.7636338798889</v>
      </c>
      <c r="I192" s="122">
        <v>1093.4250048907584</v>
      </c>
      <c r="J192" s="122">
        <v>1169.76233736001</v>
      </c>
      <c r="K192" s="122">
        <v>1258.8802746434765</v>
      </c>
      <c r="L192" s="122">
        <v>1231.2490049179364</v>
      </c>
      <c r="M192" s="122">
        <v>1224.0027519963921</v>
      </c>
      <c r="N192" s="122">
        <v>1180.7843959573063</v>
      </c>
      <c r="O192" s="122">
        <v>1220.5207034522502</v>
      </c>
      <c r="P192" s="122">
        <v>1238.5768069766189</v>
      </c>
      <c r="Q192" s="122">
        <v>1250.5434727180782</v>
      </c>
      <c r="R192" s="122">
        <v>1314.2757970980613</v>
      </c>
      <c r="S192" s="122">
        <v>1327.8429042956088</v>
      </c>
      <c r="T192" s="122">
        <v>1301.3162090066833</v>
      </c>
      <c r="U192" s="122">
        <v>1329.8938906498358</v>
      </c>
      <c r="V192" s="122">
        <v>1354.0831219395409</v>
      </c>
      <c r="W192" s="122">
        <v>1461.4769997098563</v>
      </c>
      <c r="DA192" s="130" t="s">
        <v>2549</v>
      </c>
    </row>
    <row r="193" spans="1:105" ht="12" customHeight="1" x14ac:dyDescent="0.25">
      <c r="A193" s="97" t="s">
        <v>124</v>
      </c>
      <c r="B193" s="98">
        <v>1026.0514738256284</v>
      </c>
      <c r="C193" s="98">
        <v>1022.1250268956414</v>
      </c>
      <c r="D193" s="98">
        <v>1072.0090694173502</v>
      </c>
      <c r="E193" s="98">
        <v>1078.7897296139317</v>
      </c>
      <c r="F193" s="98">
        <v>1101.297415670592</v>
      </c>
      <c r="G193" s="98">
        <v>1087.6895790588101</v>
      </c>
      <c r="H193" s="98">
        <v>1119.9234051012095</v>
      </c>
      <c r="I193" s="98">
        <v>1074.9810023180862</v>
      </c>
      <c r="J193" s="98">
        <v>1169.3422999697727</v>
      </c>
      <c r="K193" s="98">
        <v>1249.6084964568172</v>
      </c>
      <c r="L193" s="98">
        <v>1187.1453440815069</v>
      </c>
      <c r="M193" s="98">
        <v>995.89406249709134</v>
      </c>
      <c r="N193" s="98">
        <v>893.43967688462817</v>
      </c>
      <c r="O193" s="98">
        <v>1356.8835258963359</v>
      </c>
      <c r="P193" s="98">
        <v>1332.8589492057947</v>
      </c>
      <c r="Q193" s="98">
        <v>1267.4124887937444</v>
      </c>
      <c r="R193" s="98">
        <v>1254.4649747563667</v>
      </c>
      <c r="S193" s="98">
        <v>1315.370421378811</v>
      </c>
      <c r="T193" s="98">
        <v>1320.544877218261</v>
      </c>
      <c r="U193" s="98">
        <v>1343.6318340603025</v>
      </c>
      <c r="V193" s="98">
        <v>1386.3469312964494</v>
      </c>
      <c r="W193" s="98">
        <v>1436.5572387818945</v>
      </c>
      <c r="DA193" s="63" t="s">
        <v>2550</v>
      </c>
    </row>
    <row r="194" spans="1:105" ht="12" customHeight="1" x14ac:dyDescent="0.25">
      <c r="A194" s="97" t="s">
        <v>123</v>
      </c>
      <c r="B194" s="98">
        <v>1026.0514738256281</v>
      </c>
      <c r="C194" s="98">
        <v>1022.4025610609135</v>
      </c>
      <c r="D194" s="98">
        <v>1071.4498257332289</v>
      </c>
      <c r="E194" s="98">
        <v>1077.9932458745693</v>
      </c>
      <c r="F194" s="98">
        <v>1100.3729951751834</v>
      </c>
      <c r="G194" s="98">
        <v>1087.5374640426344</v>
      </c>
      <c r="H194" s="98">
        <v>1120.5490756433912</v>
      </c>
      <c r="I194" s="98">
        <v>1076.228981782916</v>
      </c>
      <c r="J194" s="98">
        <v>1171.6145789299658</v>
      </c>
      <c r="K194" s="98">
        <v>1252.8811788448536</v>
      </c>
      <c r="L194" s="98">
        <v>1191.8937067910674</v>
      </c>
      <c r="M194" s="98">
        <v>1000.0518542071393</v>
      </c>
      <c r="N194" s="98">
        <v>897.83252444571531</v>
      </c>
      <c r="O194" s="98">
        <v>1359.4806090817979</v>
      </c>
      <c r="P194" s="98">
        <v>1328.8674833806679</v>
      </c>
      <c r="Q194" s="98">
        <v>1256.8953384082108</v>
      </c>
      <c r="R194" s="98">
        <v>1242.5403921253935</v>
      </c>
      <c r="S194" s="98">
        <v>1306.0162466036793</v>
      </c>
      <c r="T194" s="98">
        <v>1314.4162079842467</v>
      </c>
      <c r="U194" s="98">
        <v>1336.3295919702712</v>
      </c>
      <c r="V194" s="98">
        <v>1380.6570990504792</v>
      </c>
      <c r="W194" s="98">
        <v>1430.3794698494128</v>
      </c>
      <c r="DA194" s="63" t="s">
        <v>2551</v>
      </c>
    </row>
    <row r="195" spans="1:105" ht="12" customHeight="1" x14ac:dyDescent="0.25">
      <c r="A195" s="100" t="s">
        <v>50</v>
      </c>
      <c r="B195" s="101">
        <v>202.59116491530258</v>
      </c>
      <c r="C195" s="101">
        <v>200.18091250424851</v>
      </c>
      <c r="D195" s="101">
        <v>215.78743277591491</v>
      </c>
      <c r="E195" s="101">
        <v>210.88774571478061</v>
      </c>
      <c r="F195" s="101">
        <v>219.48518007863797</v>
      </c>
      <c r="G195" s="101">
        <v>246.69131643751402</v>
      </c>
      <c r="H195" s="101">
        <v>228.26876361457869</v>
      </c>
      <c r="I195" s="101">
        <v>219.53566276255992</v>
      </c>
      <c r="J195" s="101">
        <v>234.94581925200842</v>
      </c>
      <c r="K195" s="101">
        <v>252.1726984914487</v>
      </c>
      <c r="L195" s="101">
        <v>238.56500430727661</v>
      </c>
      <c r="M195" s="101">
        <v>155.8051563083111</v>
      </c>
      <c r="N195" s="101">
        <v>8.9780567248839542</v>
      </c>
      <c r="O195" s="101">
        <v>252.47946939203734</v>
      </c>
      <c r="P195" s="101">
        <v>239.85163932166429</v>
      </c>
      <c r="Q195" s="101">
        <v>212.36390439591571</v>
      </c>
      <c r="R195" s="101">
        <v>244.15065788753677</v>
      </c>
      <c r="S195" s="101">
        <v>264.206838216346</v>
      </c>
      <c r="T195" s="101">
        <v>259.75087427509857</v>
      </c>
      <c r="U195" s="101">
        <v>254.91457263639111</v>
      </c>
      <c r="V195" s="101">
        <v>260.57809288502693</v>
      </c>
      <c r="W195" s="101">
        <v>276.46959759238115</v>
      </c>
      <c r="DA195" s="131" t="s">
        <v>2552</v>
      </c>
    </row>
    <row r="196" spans="1:105" ht="12" customHeight="1" x14ac:dyDescent="0.25">
      <c r="A196" s="103" t="s">
        <v>52</v>
      </c>
      <c r="B196" s="104">
        <v>823.46030891032547</v>
      </c>
      <c r="C196" s="104">
        <v>822.22164855666506</v>
      </c>
      <c r="D196" s="104">
        <v>855.66239295731395</v>
      </c>
      <c r="E196" s="104">
        <v>867.10550015978902</v>
      </c>
      <c r="F196" s="104">
        <v>880.88781509654552</v>
      </c>
      <c r="G196" s="104">
        <v>840.84614760512045</v>
      </c>
      <c r="H196" s="104">
        <v>892.28031202881255</v>
      </c>
      <c r="I196" s="104">
        <v>856.69331902035617</v>
      </c>
      <c r="J196" s="104">
        <v>936.66875967795715</v>
      </c>
      <c r="K196" s="104">
        <v>1000.7084803534048</v>
      </c>
      <c r="L196" s="104">
        <v>953.32870248379072</v>
      </c>
      <c r="M196" s="104">
        <v>844.24669789882807</v>
      </c>
      <c r="N196" s="104">
        <v>888.85446772083128</v>
      </c>
      <c r="O196" s="104">
        <v>1107.0011396897605</v>
      </c>
      <c r="P196" s="104">
        <v>1089.0158440590037</v>
      </c>
      <c r="Q196" s="104">
        <v>1044.531434012295</v>
      </c>
      <c r="R196" s="104">
        <v>998.38973423785683</v>
      </c>
      <c r="S196" s="104">
        <v>1041.8094083873334</v>
      </c>
      <c r="T196" s="104">
        <v>1054.6653337091479</v>
      </c>
      <c r="U196" s="104">
        <v>1081.4150193338801</v>
      </c>
      <c r="V196" s="104">
        <v>1120.0790061654527</v>
      </c>
      <c r="W196" s="104">
        <v>1153.9098722570316</v>
      </c>
      <c r="DA196" s="132" t="s">
        <v>2553</v>
      </c>
    </row>
    <row r="197" spans="1:105" ht="12" customHeight="1" x14ac:dyDescent="0.25">
      <c r="A197" s="106" t="s">
        <v>122</v>
      </c>
      <c r="B197" s="101">
        <v>1041.0036442267474</v>
      </c>
      <c r="C197" s="101">
        <v>1028.2386071474282</v>
      </c>
      <c r="D197" s="101">
        <v>1057.5608763037424</v>
      </c>
      <c r="E197" s="101">
        <v>1054.4993100931395</v>
      </c>
      <c r="F197" s="101">
        <v>1092.0507827173958</v>
      </c>
      <c r="G197" s="101">
        <v>1054.8411464120188</v>
      </c>
      <c r="H197" s="101">
        <v>1091.5817479505474</v>
      </c>
      <c r="I197" s="101">
        <v>1093.2125779091677</v>
      </c>
      <c r="J197" s="101">
        <v>1168.8995406048518</v>
      </c>
      <c r="K197" s="101">
        <v>1258.2853885879592</v>
      </c>
      <c r="L197" s="101">
        <v>1231.0699449638021</v>
      </c>
      <c r="M197" s="101">
        <v>1225.1092816187729</v>
      </c>
      <c r="N197" s="101">
        <v>1182.9066400276236</v>
      </c>
      <c r="O197" s="101">
        <v>1221.4149445054811</v>
      </c>
      <c r="P197" s="101">
        <v>1239.3881206663721</v>
      </c>
      <c r="Q197" s="101">
        <v>1250.5191087286253</v>
      </c>
      <c r="R197" s="101">
        <v>1312.5118869592018</v>
      </c>
      <c r="S197" s="101">
        <v>1324.9324623076666</v>
      </c>
      <c r="T197" s="101">
        <v>1296.2140999899236</v>
      </c>
      <c r="U197" s="101">
        <v>1327.4360214263052</v>
      </c>
      <c r="V197" s="101">
        <v>1353.8398174418937</v>
      </c>
      <c r="W197" s="101">
        <v>1464.5701888653271</v>
      </c>
      <c r="DA197" s="131" t="s">
        <v>2554</v>
      </c>
    </row>
    <row r="198" spans="1:105" ht="12" customHeight="1" x14ac:dyDescent="0.25">
      <c r="A198" s="107" t="s">
        <v>121</v>
      </c>
      <c r="B198" s="104">
        <v>1041.0036442267472</v>
      </c>
      <c r="C198" s="104">
        <v>1028.5153411539577</v>
      </c>
      <c r="D198" s="104">
        <v>1057.4062496433423</v>
      </c>
      <c r="E198" s="104">
        <v>1054.4939139353239</v>
      </c>
      <c r="F198" s="104">
        <v>1091.6536646988959</v>
      </c>
      <c r="G198" s="104">
        <v>1054.588997488652</v>
      </c>
      <c r="H198" s="104">
        <v>1091.5329686622504</v>
      </c>
      <c r="I198" s="104">
        <v>1093.6925442799766</v>
      </c>
      <c r="J198" s="104">
        <v>1170.0920461283283</v>
      </c>
      <c r="K198" s="104">
        <v>1259.1654995999831</v>
      </c>
      <c r="L198" s="104">
        <v>1231.5675152379617</v>
      </c>
      <c r="M198" s="104">
        <v>1224.7894317687169</v>
      </c>
      <c r="N198" s="104">
        <v>1181.4029467668422</v>
      </c>
      <c r="O198" s="104">
        <v>1219.3186902652251</v>
      </c>
      <c r="P198" s="104">
        <v>1237.5855940577956</v>
      </c>
      <c r="Q198" s="104">
        <v>1250.4470210639045</v>
      </c>
      <c r="R198" s="104">
        <v>1315.1681687664586</v>
      </c>
      <c r="S198" s="104">
        <v>1328.7669136374252</v>
      </c>
      <c r="T198" s="104">
        <v>1302.4538448226428</v>
      </c>
      <c r="U198" s="104">
        <v>1330.4167545886216</v>
      </c>
      <c r="V198" s="104">
        <v>1353.8912614457547</v>
      </c>
      <c r="W198" s="104">
        <v>1460.7382010839915</v>
      </c>
      <c r="DA198" s="132" t="s">
        <v>2555</v>
      </c>
    </row>
    <row r="199" spans="1:105" ht="12" customHeight="1" x14ac:dyDescent="0.25">
      <c r="A199" s="108" t="s">
        <v>53</v>
      </c>
      <c r="B199" s="98">
        <v>205.75839298548587</v>
      </c>
      <c r="C199" s="98">
        <v>201.49907025682572</v>
      </c>
      <c r="D199" s="98">
        <v>212.44893035228151</v>
      </c>
      <c r="E199" s="98">
        <v>204.9262157064162</v>
      </c>
      <c r="F199" s="98">
        <v>216.88439964491528</v>
      </c>
      <c r="G199" s="98">
        <v>237.67578142020628</v>
      </c>
      <c r="H199" s="98">
        <v>221.58788664944953</v>
      </c>
      <c r="I199" s="98">
        <v>224.87259189772132</v>
      </c>
      <c r="J199" s="98">
        <v>236.33702825184338</v>
      </c>
      <c r="K199" s="98">
        <v>256.59400455208072</v>
      </c>
      <c r="L199" s="98">
        <v>252.82136062732798</v>
      </c>
      <c r="M199" s="98">
        <v>245.93059191833825</v>
      </c>
      <c r="N199" s="98">
        <v>197.66707629440225</v>
      </c>
      <c r="O199" s="98">
        <v>222.68169320558439</v>
      </c>
      <c r="P199" s="98">
        <v>221.78539835567213</v>
      </c>
      <c r="Q199" s="98">
        <v>214.16640960336915</v>
      </c>
      <c r="R199" s="98">
        <v>263.59794494172178</v>
      </c>
      <c r="S199" s="98">
        <v>274.38719666565237</v>
      </c>
      <c r="T199" s="98">
        <v>261.8918576604982</v>
      </c>
      <c r="U199" s="98">
        <v>258.06118618585424</v>
      </c>
      <c r="V199" s="98">
        <v>258.78941173367616</v>
      </c>
      <c r="W199" s="98">
        <v>287.3321376460911</v>
      </c>
      <c r="DA199" s="63" t="s">
        <v>2556</v>
      </c>
    </row>
    <row r="200" spans="1:105" ht="12" customHeight="1" x14ac:dyDescent="0.25">
      <c r="A200" s="108" t="s">
        <v>52</v>
      </c>
      <c r="B200" s="98">
        <v>835.24525124126126</v>
      </c>
      <c r="C200" s="98">
        <v>827.01627089713202</v>
      </c>
      <c r="D200" s="98">
        <v>844.95731929106103</v>
      </c>
      <c r="E200" s="98">
        <v>849.5676982289076</v>
      </c>
      <c r="F200" s="98">
        <v>874.76926505398058</v>
      </c>
      <c r="G200" s="98">
        <v>816.91321606844576</v>
      </c>
      <c r="H200" s="98">
        <v>869.94508201280087</v>
      </c>
      <c r="I200" s="98">
        <v>868.81995238225522</v>
      </c>
      <c r="J200" s="98">
        <v>933.75501787648489</v>
      </c>
      <c r="K200" s="98">
        <v>1002.5714950479024</v>
      </c>
      <c r="L200" s="98">
        <v>978.74615461063377</v>
      </c>
      <c r="M200" s="98">
        <v>978.85883985037867</v>
      </c>
      <c r="N200" s="98">
        <v>983.73587047243973</v>
      </c>
      <c r="O200" s="98">
        <v>996.63699705964029</v>
      </c>
      <c r="P200" s="98">
        <v>1015.8001957021236</v>
      </c>
      <c r="Q200" s="98">
        <v>1036.2806114605353</v>
      </c>
      <c r="R200" s="98">
        <v>1051.570223824737</v>
      </c>
      <c r="S200" s="98">
        <v>1054.3797169717727</v>
      </c>
      <c r="T200" s="98">
        <v>1040.5619871621448</v>
      </c>
      <c r="U200" s="98">
        <v>1072.3555684027672</v>
      </c>
      <c r="V200" s="98">
        <v>1095.1018497120785</v>
      </c>
      <c r="W200" s="98">
        <v>1173.4060634379002</v>
      </c>
      <c r="DA200" s="63" t="s">
        <v>2557</v>
      </c>
    </row>
    <row r="201" spans="1:105" ht="12" customHeight="1" x14ac:dyDescent="0.25">
      <c r="A201" s="121" t="s">
        <v>54</v>
      </c>
      <c r="B201" s="122">
        <v>482.85110116310386</v>
      </c>
      <c r="C201" s="122">
        <v>470.65816220189373</v>
      </c>
      <c r="D201" s="122">
        <v>532.65073253577646</v>
      </c>
      <c r="E201" s="122">
        <v>516.15905383856796</v>
      </c>
      <c r="F201" s="122">
        <v>555.12465038659377</v>
      </c>
      <c r="G201" s="122">
        <v>543.27901737083903</v>
      </c>
      <c r="H201" s="122">
        <v>561.0726843266375</v>
      </c>
      <c r="I201" s="122">
        <v>536.1719202846632</v>
      </c>
      <c r="J201" s="122">
        <v>536.81217707924202</v>
      </c>
      <c r="K201" s="122">
        <v>565.14497411138029</v>
      </c>
      <c r="L201" s="122">
        <v>540.69577085206629</v>
      </c>
      <c r="M201" s="122">
        <v>513.17470379675444</v>
      </c>
      <c r="N201" s="122">
        <v>504.99288612444269</v>
      </c>
      <c r="O201" s="122">
        <v>554.95049461679741</v>
      </c>
      <c r="P201" s="122">
        <v>565.72521628605432</v>
      </c>
      <c r="Q201" s="122">
        <v>561.12934094214029</v>
      </c>
      <c r="R201" s="122">
        <v>592.4347019382717</v>
      </c>
      <c r="S201" s="122">
        <v>593.84037649244885</v>
      </c>
      <c r="T201" s="122">
        <v>615.91618929769879</v>
      </c>
      <c r="U201" s="122">
        <v>642.68036205990143</v>
      </c>
      <c r="V201" s="122">
        <v>743.2527344585933</v>
      </c>
      <c r="W201" s="122">
        <v>732.10972072892753</v>
      </c>
      <c r="DA201" s="130" t="s">
        <v>2558</v>
      </c>
    </row>
    <row r="202" spans="1:105" ht="12" customHeight="1" x14ac:dyDescent="0.25">
      <c r="A202" s="97" t="s">
        <v>50</v>
      </c>
      <c r="B202" s="98">
        <v>483.29959925770095</v>
      </c>
      <c r="C202" s="98">
        <v>486.051904156202</v>
      </c>
      <c r="D202" s="98">
        <v>516.10635768195505</v>
      </c>
      <c r="E202" s="98">
        <v>498.44065677242645</v>
      </c>
      <c r="F202" s="98">
        <v>570.02647810917267</v>
      </c>
      <c r="G202" s="98">
        <v>529.46475560723911</v>
      </c>
      <c r="H202" s="98">
        <v>531.5267295321695</v>
      </c>
      <c r="I202" s="98">
        <v>552.61897016816658</v>
      </c>
      <c r="J202" s="98">
        <v>558.41144870143239</v>
      </c>
      <c r="K202" s="98">
        <v>493.10090008532694</v>
      </c>
      <c r="L202" s="98">
        <v>612.99372178825752</v>
      </c>
      <c r="M202" s="98">
        <v>574.00375461262115</v>
      </c>
      <c r="N202" s="98">
        <v>180.31503215956107</v>
      </c>
      <c r="O202" s="98">
        <v>654.61442381703785</v>
      </c>
      <c r="P202" s="98">
        <v>636.47372302531505</v>
      </c>
      <c r="Q202" s="98">
        <v>558.61423864860103</v>
      </c>
      <c r="R202" s="98">
        <v>528.33860090394182</v>
      </c>
      <c r="S202" s="98">
        <v>529.44434270733836</v>
      </c>
      <c r="T202" s="98">
        <v>642.90930238208534</v>
      </c>
      <c r="U202" s="98">
        <v>669.81510222019426</v>
      </c>
      <c r="V202" s="98">
        <v>755.92301808481943</v>
      </c>
      <c r="W202" s="98">
        <v>736.91156302869263</v>
      </c>
      <c r="DA202" s="63" t="s">
        <v>2559</v>
      </c>
    </row>
    <row r="203" spans="1:105" ht="12" customHeight="1" x14ac:dyDescent="0.25">
      <c r="A203" s="109" t="s">
        <v>120</v>
      </c>
      <c r="B203" s="33">
        <v>482.83081016686293</v>
      </c>
      <c r="C203" s="33">
        <v>470.03191460835438</v>
      </c>
      <c r="D203" s="33">
        <v>533.18542892593348</v>
      </c>
      <c r="E203" s="33">
        <v>516.71320946697404</v>
      </c>
      <c r="F203" s="33">
        <v>554.65432424284131</v>
      </c>
      <c r="G203" s="33">
        <v>543.74654178825654</v>
      </c>
      <c r="H203" s="33">
        <v>562.17281750549841</v>
      </c>
      <c r="I203" s="33">
        <v>535.50897992156024</v>
      </c>
      <c r="J203" s="33">
        <v>535.90117434121817</v>
      </c>
      <c r="K203" s="33">
        <v>568.25419047110381</v>
      </c>
      <c r="L203" s="33">
        <v>537.5092931598092</v>
      </c>
      <c r="M203" s="33">
        <v>510.34517293490524</v>
      </c>
      <c r="N203" s="33">
        <v>522.11937541415364</v>
      </c>
      <c r="O203" s="33">
        <v>547.30492012808782</v>
      </c>
      <c r="P203" s="33">
        <v>558.39475166897785</v>
      </c>
      <c r="Q203" s="33">
        <v>561.44223423701408</v>
      </c>
      <c r="R203" s="33">
        <v>600.8120526244893</v>
      </c>
      <c r="S203" s="33">
        <v>603.66381812303143</v>
      </c>
      <c r="T203" s="33">
        <v>610.50850951721804</v>
      </c>
      <c r="U203" s="33">
        <v>636.19755222655294</v>
      </c>
      <c r="V203" s="33">
        <v>739.70582119951928</v>
      </c>
      <c r="W203" s="33">
        <v>730.6692707867395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11.311344795340625</v>
      </c>
      <c r="C205" s="117">
        <f t="shared" si="88"/>
        <v>10.943405312627768</v>
      </c>
      <c r="D205" s="117">
        <f t="shared" si="88"/>
        <v>10.574385346141561</v>
      </c>
      <c r="E205" s="117">
        <f t="shared" si="88"/>
        <v>10.407928945867432</v>
      </c>
      <c r="F205" s="117">
        <f t="shared" si="88"/>
        <v>11.024417112572262</v>
      </c>
      <c r="G205" s="117">
        <f t="shared" si="88"/>
        <v>10.503503679441364</v>
      </c>
      <c r="H205" s="117">
        <f t="shared" si="88"/>
        <v>10.782721034674497</v>
      </c>
      <c r="I205" s="117">
        <f t="shared" si="88"/>
        <v>11.013862446905261</v>
      </c>
      <c r="J205" s="117">
        <f t="shared" si="88"/>
        <v>11.343044604263904</v>
      </c>
      <c r="K205" s="117">
        <f t="shared" si="88"/>
        <v>10.309404632298872</v>
      </c>
      <c r="L205" s="117">
        <f t="shared" si="88"/>
        <v>11.933970232911841</v>
      </c>
      <c r="M205" s="117">
        <f t="shared" si="88"/>
        <v>11.259284092591656</v>
      </c>
      <c r="N205" s="117">
        <f t="shared" si="88"/>
        <v>4.722431243085655</v>
      </c>
      <c r="O205" s="117">
        <f t="shared" si="88"/>
        <v>19.921041062955506</v>
      </c>
      <c r="P205" s="117">
        <f t="shared" si="88"/>
        <v>25.080970055120595</v>
      </c>
      <c r="Q205" s="117">
        <f t="shared" si="88"/>
        <v>25.620947078348181</v>
      </c>
      <c r="R205" s="117">
        <f t="shared" ref="R205:V205" si="89">R206+R208+R210+R219</f>
        <v>25.164812204248083</v>
      </c>
      <c r="S205" s="117">
        <f t="shared" si="89"/>
        <v>28.601554757675096</v>
      </c>
      <c r="T205" s="117">
        <f t="shared" si="89"/>
        <v>42.574967927457024</v>
      </c>
      <c r="U205" s="117">
        <f t="shared" si="89"/>
        <v>50.839311801798608</v>
      </c>
      <c r="V205" s="117">
        <f t="shared" si="89"/>
        <v>64.477302537641634</v>
      </c>
      <c r="W205" s="117">
        <f t="shared" ref="W205" si="90">W206+W208+W210+W219</f>
        <v>65.941628832589359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3.1730144175383992</v>
      </c>
      <c r="C210" s="122">
        <v>3.5768949978686591</v>
      </c>
      <c r="D210" s="122">
        <v>4.332181584371912</v>
      </c>
      <c r="E210" s="122">
        <v>4.5852467940804189</v>
      </c>
      <c r="F210" s="122">
        <v>4.3205420540807795</v>
      </c>
      <c r="G210" s="122">
        <v>3.8534302375797038</v>
      </c>
      <c r="H210" s="122">
        <v>3.4735666759958774</v>
      </c>
      <c r="I210" s="122">
        <v>2.8203980625967908</v>
      </c>
      <c r="J210" s="122">
        <v>2.701515224875541</v>
      </c>
      <c r="K210" s="122">
        <v>2.5150434829343218</v>
      </c>
      <c r="L210" s="122">
        <v>2.0575833006585889</v>
      </c>
      <c r="M210" s="122">
        <v>1.533160845362338</v>
      </c>
      <c r="N210" s="122">
        <v>1.282003747243081</v>
      </c>
      <c r="O210" s="122">
        <v>2.1770405744490384</v>
      </c>
      <c r="P210" s="122">
        <v>2.3561995266136164</v>
      </c>
      <c r="Q210" s="122">
        <v>2.1199400231657544</v>
      </c>
      <c r="R210" s="122">
        <v>1.9637696353253995</v>
      </c>
      <c r="S210" s="122">
        <v>2.0476902217351314</v>
      </c>
      <c r="T210" s="122">
        <v>2.1048069189466849</v>
      </c>
      <c r="U210" s="122">
        <v>2.3247823303006769</v>
      </c>
      <c r="V210" s="122">
        <v>2.6803880390531738</v>
      </c>
      <c r="W210" s="122">
        <v>2.6945135356845711</v>
      </c>
      <c r="DA210" s="130" t="s">
        <v>2717</v>
      </c>
    </row>
    <row r="211" spans="1:105" ht="12" customHeight="1" x14ac:dyDescent="0.25">
      <c r="A211" s="97" t="s">
        <v>124</v>
      </c>
      <c r="B211" s="98">
        <v>448.00240910779303</v>
      </c>
      <c r="C211" s="98">
        <v>439.53484240460415</v>
      </c>
      <c r="D211" s="98">
        <v>455.08487450622147</v>
      </c>
      <c r="E211" s="98">
        <v>455.25466355256748</v>
      </c>
      <c r="F211" s="98">
        <v>463.20013494836292</v>
      </c>
      <c r="G211" s="98">
        <v>456.07765915534469</v>
      </c>
      <c r="H211" s="98">
        <v>468.26502698401009</v>
      </c>
      <c r="I211" s="98">
        <v>448.70540989580314</v>
      </c>
      <c r="J211" s="98">
        <v>487.07612056206887</v>
      </c>
      <c r="K211" s="98">
        <v>518.2554816693854</v>
      </c>
      <c r="L211" s="98">
        <v>488.49283564776698</v>
      </c>
      <c r="M211" s="98">
        <v>404.85455543204631</v>
      </c>
      <c r="N211" s="98">
        <v>357.03072963877662</v>
      </c>
      <c r="O211" s="98">
        <v>525.72331949611385</v>
      </c>
      <c r="P211" s="98">
        <v>497.19871508567962</v>
      </c>
      <c r="Q211" s="98">
        <v>459.0417408553925</v>
      </c>
      <c r="R211" s="98">
        <v>443.90949226969553</v>
      </c>
      <c r="S211" s="98">
        <v>450.79926361234175</v>
      </c>
      <c r="T211" s="98">
        <v>438.41305925352123</v>
      </c>
      <c r="U211" s="98">
        <v>432.92639411779214</v>
      </c>
      <c r="V211" s="98">
        <v>434.82216539826021</v>
      </c>
      <c r="W211" s="98">
        <v>442.66243365841081</v>
      </c>
      <c r="DA211" s="63" t="s">
        <v>2718</v>
      </c>
    </row>
    <row r="212" spans="1:105" ht="12" customHeight="1" x14ac:dyDescent="0.25">
      <c r="A212" s="97" t="s">
        <v>123</v>
      </c>
      <c r="B212" s="98">
        <v>88.456897398730405</v>
      </c>
      <c r="C212" s="98">
        <v>87.404514634068477</v>
      </c>
      <c r="D212" s="98">
        <v>91.908490551366228</v>
      </c>
      <c r="E212" s="98">
        <v>89.232111962606865</v>
      </c>
      <c r="F212" s="98">
        <v>92.127118455723775</v>
      </c>
      <c r="G212" s="98">
        <v>103.3334157051042</v>
      </c>
      <c r="H212" s="98">
        <v>95.408358374198897</v>
      </c>
      <c r="I212" s="98">
        <v>91.545420749595365</v>
      </c>
      <c r="J212" s="98">
        <v>97.724282050165314</v>
      </c>
      <c r="K212" s="98">
        <v>104.50229708092633</v>
      </c>
      <c r="L212" s="98">
        <v>98.325976153273928</v>
      </c>
      <c r="M212" s="98">
        <v>64.216015790799034</v>
      </c>
      <c r="N212" s="98">
        <v>3.6268762260675542</v>
      </c>
      <c r="O212" s="98">
        <v>96.281076840181839</v>
      </c>
      <c r="P212" s="98">
        <v>88.652804070782153</v>
      </c>
      <c r="Q212" s="98">
        <v>75.905586576522168</v>
      </c>
      <c r="R212" s="98">
        <v>86.486219270208537</v>
      </c>
      <c r="S212" s="98">
        <v>91.257016729773355</v>
      </c>
      <c r="T212" s="98">
        <v>86.386826055405251</v>
      </c>
      <c r="U212" s="98">
        <v>82.404994312365815</v>
      </c>
      <c r="V212" s="98">
        <v>80.845289141898391</v>
      </c>
      <c r="W212" s="98">
        <v>84.821600193114492</v>
      </c>
      <c r="DA212" s="63" t="s">
        <v>2719</v>
      </c>
    </row>
    <row r="213" spans="1:105" ht="12" customHeight="1" x14ac:dyDescent="0.25">
      <c r="A213" s="100" t="s">
        <v>50</v>
      </c>
      <c r="B213" s="101">
        <v>88.456897398730405</v>
      </c>
      <c r="C213" s="101">
        <v>87.404514634068477</v>
      </c>
      <c r="D213" s="101">
        <v>91.908490551366228</v>
      </c>
      <c r="E213" s="101">
        <v>89.232111962606865</v>
      </c>
      <c r="F213" s="101">
        <v>92.127118455723775</v>
      </c>
      <c r="G213" s="101">
        <v>103.3334157051042</v>
      </c>
      <c r="H213" s="101">
        <v>95.408358374198897</v>
      </c>
      <c r="I213" s="101">
        <v>91.545420749595365</v>
      </c>
      <c r="J213" s="101">
        <v>97.724282050165314</v>
      </c>
      <c r="K213" s="101">
        <v>104.50229708092633</v>
      </c>
      <c r="L213" s="101">
        <v>98.325976153273928</v>
      </c>
      <c r="M213" s="101">
        <v>64.216015790799034</v>
      </c>
      <c r="N213" s="101">
        <v>3.6268762260675542</v>
      </c>
      <c r="O213" s="101">
        <v>96.281076840181839</v>
      </c>
      <c r="P213" s="101">
        <v>88.652804070782153</v>
      </c>
      <c r="Q213" s="101">
        <v>75.905586576522168</v>
      </c>
      <c r="R213" s="101">
        <v>86.486219270208537</v>
      </c>
      <c r="S213" s="101">
        <v>91.257016729773355</v>
      </c>
      <c r="T213" s="101">
        <v>86.386826055405251</v>
      </c>
      <c r="U213" s="101">
        <v>82.404994312365815</v>
      </c>
      <c r="V213" s="101">
        <v>80.845289141898391</v>
      </c>
      <c r="W213" s="101">
        <v>84.821600193114492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8.1383303778022267</v>
      </c>
      <c r="C219" s="122">
        <v>7.3665103147591093</v>
      </c>
      <c r="D219" s="122">
        <v>6.24220376176965</v>
      </c>
      <c r="E219" s="122">
        <v>5.8226821517870144</v>
      </c>
      <c r="F219" s="122">
        <v>6.7038750584914828</v>
      </c>
      <c r="G219" s="122">
        <v>6.6500734418616601</v>
      </c>
      <c r="H219" s="122">
        <v>7.3091543586786196</v>
      </c>
      <c r="I219" s="122">
        <v>8.19346438430847</v>
      </c>
      <c r="J219" s="122">
        <v>8.6415293793883627</v>
      </c>
      <c r="K219" s="122">
        <v>7.7943611493645504</v>
      </c>
      <c r="L219" s="122">
        <v>9.8763869322532525</v>
      </c>
      <c r="M219" s="122">
        <v>9.7261232472293173</v>
      </c>
      <c r="N219" s="122">
        <v>3.4404274958425738</v>
      </c>
      <c r="O219" s="122">
        <v>17.744000488506469</v>
      </c>
      <c r="P219" s="122">
        <v>22.72477052850698</v>
      </c>
      <c r="Q219" s="122">
        <v>23.501007055182427</v>
      </c>
      <c r="R219" s="122">
        <v>23.201042568922684</v>
      </c>
      <c r="S219" s="122">
        <v>26.553864535939965</v>
      </c>
      <c r="T219" s="122">
        <v>40.470161008510338</v>
      </c>
      <c r="U219" s="122">
        <v>48.51452947149793</v>
      </c>
      <c r="V219" s="122">
        <v>61.796914498588464</v>
      </c>
      <c r="W219" s="122">
        <v>63.247115296904788</v>
      </c>
      <c r="DA219" s="130" t="s">
        <v>2726</v>
      </c>
    </row>
    <row r="220" spans="1:105" ht="12" customHeight="1" x14ac:dyDescent="0.25">
      <c r="A220" s="97" t="s">
        <v>50</v>
      </c>
      <c r="B220" s="98">
        <v>188.02233529872831</v>
      </c>
      <c r="C220" s="98">
        <v>188.44211053905073</v>
      </c>
      <c r="D220" s="98">
        <v>199.38612777124632</v>
      </c>
      <c r="E220" s="98">
        <v>191.99528253129287</v>
      </c>
      <c r="F220" s="98">
        <v>219.10965458480112</v>
      </c>
      <c r="G220" s="98">
        <v>203.14431385072967</v>
      </c>
      <c r="H220" s="98">
        <v>203.60897370501996</v>
      </c>
      <c r="I220" s="98">
        <v>211.46712963026769</v>
      </c>
      <c r="J220" s="98">
        <v>213.52646825611987</v>
      </c>
      <c r="K220" s="98">
        <v>188.39856062056319</v>
      </c>
      <c r="L220" s="98">
        <v>233.96160164753965</v>
      </c>
      <c r="M220" s="98">
        <v>218.81762078984642</v>
      </c>
      <c r="N220" s="98">
        <v>68.66282054886662</v>
      </c>
      <c r="O220" s="98">
        <v>249.04601854182852</v>
      </c>
      <c r="P220" s="98">
        <v>242.04832842945962</v>
      </c>
      <c r="Q220" s="98">
        <v>212.40705813826463</v>
      </c>
      <c r="R220" s="98">
        <v>200.71496365211286</v>
      </c>
      <c r="S220" s="98">
        <v>200.62356659007042</v>
      </c>
      <c r="T220" s="98">
        <v>242.48205464710406</v>
      </c>
      <c r="U220" s="98">
        <v>251.57912415327328</v>
      </c>
      <c r="V220" s="98">
        <v>282.54785390192438</v>
      </c>
      <c r="W220" s="98">
        <v>274.08587107445032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76.295726699042746</v>
      </c>
      <c r="C223" s="118">
        <f t="shared" si="93"/>
        <v>77.634517124946612</v>
      </c>
      <c r="D223" s="118">
        <f t="shared" si="93"/>
        <v>71.777303852742264</v>
      </c>
      <c r="E223" s="118">
        <f t="shared" si="93"/>
        <v>84.368290540856165</v>
      </c>
      <c r="F223" s="118">
        <f t="shared" si="93"/>
        <v>72.916512420256822</v>
      </c>
      <c r="G223" s="118">
        <f t="shared" si="93"/>
        <v>69.493420683526381</v>
      </c>
      <c r="H223" s="118">
        <f t="shared" si="93"/>
        <v>72.787937698028216</v>
      </c>
      <c r="I223" s="118">
        <f t="shared" si="93"/>
        <v>74.621932427620294</v>
      </c>
      <c r="J223" s="118">
        <f t="shared" si="93"/>
        <v>70.288002577635254</v>
      </c>
      <c r="K223" s="118">
        <f t="shared" si="93"/>
        <v>63.316081369821582</v>
      </c>
      <c r="L223" s="118">
        <f t="shared" si="93"/>
        <v>61.302890971419089</v>
      </c>
      <c r="M223" s="118">
        <f t="shared" si="93"/>
        <v>67.044678919823028</v>
      </c>
      <c r="N223" s="118">
        <f t="shared" si="93"/>
        <v>70.053942555866669</v>
      </c>
      <c r="O223" s="118">
        <f t="shared" si="93"/>
        <v>51.438782713884542</v>
      </c>
      <c r="P223" s="118">
        <f t="shared" si="93"/>
        <v>47.35084565312188</v>
      </c>
      <c r="Q223" s="118">
        <f t="shared" si="93"/>
        <v>55.304686485600783</v>
      </c>
      <c r="R223" s="118">
        <f t="shared" ref="R223:V223" si="94">R224+R226+R228+R237</f>
        <v>54.811053609924031</v>
      </c>
      <c r="S223" s="118">
        <f t="shared" si="94"/>
        <v>54.539024666584197</v>
      </c>
      <c r="T223" s="118">
        <f t="shared" si="94"/>
        <v>49.456443662804467</v>
      </c>
      <c r="U223" s="118">
        <f t="shared" si="94"/>
        <v>53.401892877236918</v>
      </c>
      <c r="V223" s="118">
        <f t="shared" si="94"/>
        <v>53.740081574894383</v>
      </c>
      <c r="W223" s="118">
        <f t="shared" ref="W223" si="95">W224+W226+W228+W237</f>
        <v>54.343094219963753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35.594254038224285</v>
      </c>
      <c r="C224" s="123">
        <f t="shared" si="96"/>
        <v>37.836587911263699</v>
      </c>
      <c r="D224" s="123">
        <f t="shared" si="96"/>
        <v>36.256024468658687</v>
      </c>
      <c r="E224" s="123">
        <f t="shared" si="96"/>
        <v>46.701132311532696</v>
      </c>
      <c r="F224" s="123">
        <f t="shared" si="96"/>
        <v>40.403883785169263</v>
      </c>
      <c r="G224" s="123">
        <f t="shared" si="96"/>
        <v>37.996847067266877</v>
      </c>
      <c r="H224" s="123">
        <f t="shared" si="96"/>
        <v>39.985018071293496</v>
      </c>
      <c r="I224" s="123">
        <f t="shared" si="96"/>
        <v>38.826362220726381</v>
      </c>
      <c r="J224" s="123">
        <f t="shared" si="96"/>
        <v>34.444994771534098</v>
      </c>
      <c r="K224" s="123">
        <f t="shared" si="96"/>
        <v>29.413310382630097</v>
      </c>
      <c r="L224" s="123">
        <f t="shared" si="96"/>
        <v>26.67962952247948</v>
      </c>
      <c r="M224" s="123">
        <f t="shared" si="96"/>
        <v>33.369391924724795</v>
      </c>
      <c r="N224" s="123">
        <f t="shared" si="96"/>
        <v>31.867570456787831</v>
      </c>
      <c r="O224" s="123">
        <f t="shared" si="96"/>
        <v>16.676651499911486</v>
      </c>
      <c r="P224" s="123">
        <f t="shared" si="96"/>
        <v>14.902282075949355</v>
      </c>
      <c r="Q224" s="123">
        <f t="shared" si="96"/>
        <v>21.56000698979113</v>
      </c>
      <c r="R224" s="123">
        <f t="shared" si="96"/>
        <v>17.701058828587946</v>
      </c>
      <c r="S224" s="123">
        <f t="shared" si="96"/>
        <v>16.365637347647962</v>
      </c>
      <c r="T224" s="123">
        <f t="shared" si="96"/>
        <v>14.992228133826774</v>
      </c>
      <c r="U224" s="123">
        <f t="shared" si="96"/>
        <v>13.850551773963927</v>
      </c>
      <c r="V224" s="123">
        <f t="shared" si="96"/>
        <v>14.402566094420186</v>
      </c>
      <c r="W224" s="123">
        <f t="shared" si="96"/>
        <v>15.171771338695589</v>
      </c>
      <c r="DA224" s="130" t="s">
        <v>2881</v>
      </c>
    </row>
    <row r="225" spans="1:105" ht="12" customHeight="1" x14ac:dyDescent="0.25">
      <c r="A225" s="97" t="s">
        <v>53</v>
      </c>
      <c r="B225" s="99">
        <v>35.594254038224285</v>
      </c>
      <c r="C225" s="99">
        <v>37.836587911263699</v>
      </c>
      <c r="D225" s="99">
        <v>36.256024468658687</v>
      </c>
      <c r="E225" s="99">
        <v>46.701132311532696</v>
      </c>
      <c r="F225" s="99">
        <v>40.403883785169263</v>
      </c>
      <c r="G225" s="99">
        <v>37.996847067266877</v>
      </c>
      <c r="H225" s="99">
        <v>39.985018071293496</v>
      </c>
      <c r="I225" s="99">
        <v>38.826362220726381</v>
      </c>
      <c r="J225" s="99">
        <v>34.444994771534098</v>
      </c>
      <c r="K225" s="99">
        <v>29.413310382630097</v>
      </c>
      <c r="L225" s="99">
        <v>26.67962952247948</v>
      </c>
      <c r="M225" s="99">
        <v>33.369391924724795</v>
      </c>
      <c r="N225" s="99">
        <v>31.867570456787831</v>
      </c>
      <c r="O225" s="99">
        <v>16.676651499911486</v>
      </c>
      <c r="P225" s="99">
        <v>14.902282075949355</v>
      </c>
      <c r="Q225" s="99">
        <v>21.56000698979113</v>
      </c>
      <c r="R225" s="99">
        <v>17.701058828587946</v>
      </c>
      <c r="S225" s="99">
        <v>16.365637347647962</v>
      </c>
      <c r="T225" s="99">
        <v>14.992228133826774</v>
      </c>
      <c r="U225" s="99">
        <v>13.850551773963927</v>
      </c>
      <c r="V225" s="99">
        <v>14.402566094420186</v>
      </c>
      <c r="W225" s="99">
        <v>15.171771338695589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15.955674015539371</v>
      </c>
      <c r="C226" s="123">
        <f t="shared" si="97"/>
        <v>15.816096185141006</v>
      </c>
      <c r="D226" s="123">
        <f t="shared" si="97"/>
        <v>10.06124469545399</v>
      </c>
      <c r="E226" s="123">
        <f t="shared" si="97"/>
        <v>12.869786403784346</v>
      </c>
      <c r="F226" s="123">
        <f t="shared" si="97"/>
        <v>6.5114213138182659</v>
      </c>
      <c r="G226" s="123">
        <f t="shared" si="97"/>
        <v>6.3006447896814652</v>
      </c>
      <c r="H226" s="123">
        <f t="shared" si="97"/>
        <v>7.0958971624640057</v>
      </c>
      <c r="I226" s="123">
        <f t="shared" si="97"/>
        <v>10.997974959825449</v>
      </c>
      <c r="J226" s="123">
        <f t="shared" si="97"/>
        <v>10.356803390720652</v>
      </c>
      <c r="K226" s="123">
        <f t="shared" si="97"/>
        <v>6.926117752958878</v>
      </c>
      <c r="L226" s="123">
        <f t="shared" si="97"/>
        <v>8.6823875699885917</v>
      </c>
      <c r="M226" s="123">
        <f t="shared" si="97"/>
        <v>8.4563957439469224</v>
      </c>
      <c r="N226" s="123">
        <f t="shared" si="97"/>
        <v>14.172544990348333</v>
      </c>
      <c r="O226" s="123">
        <f t="shared" si="97"/>
        <v>9.4671360312568797</v>
      </c>
      <c r="P226" s="123">
        <f t="shared" si="97"/>
        <v>7.1117500920591832</v>
      </c>
      <c r="Q226" s="123">
        <f t="shared" si="97"/>
        <v>9.0054976099472643</v>
      </c>
      <c r="R226" s="123">
        <f t="shared" si="97"/>
        <v>11.418664716911383</v>
      </c>
      <c r="S226" s="123">
        <f t="shared" si="97"/>
        <v>12.662132087826022</v>
      </c>
      <c r="T226" s="123">
        <f t="shared" si="97"/>
        <v>9.3902195368573995</v>
      </c>
      <c r="U226" s="123">
        <f t="shared" si="97"/>
        <v>14.072146467362195</v>
      </c>
      <c r="V226" s="123">
        <f t="shared" si="97"/>
        <v>12.489274256334692</v>
      </c>
      <c r="W226" s="123">
        <f t="shared" si="97"/>
        <v>11.439472163275433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15.955674015539371</v>
      </c>
      <c r="C227" s="99">
        <f>RES_hhdet_fecs!C147</f>
        <v>15.816096185141006</v>
      </c>
      <c r="D227" s="99">
        <f>RES_hhdet_fecs!D147</f>
        <v>10.06124469545399</v>
      </c>
      <c r="E227" s="99">
        <f>RES_hhdet_fecs!E147</f>
        <v>12.869786403784346</v>
      </c>
      <c r="F227" s="99">
        <f>RES_hhdet_fecs!F147</f>
        <v>6.5114213138182659</v>
      </c>
      <c r="G227" s="99">
        <f>RES_hhdet_fecs!G147</f>
        <v>6.3006447896814652</v>
      </c>
      <c r="H227" s="99">
        <f>RES_hhdet_fecs!H147</f>
        <v>7.0958971624640057</v>
      </c>
      <c r="I227" s="99">
        <f>RES_hhdet_fecs!I147</f>
        <v>10.997974959825449</v>
      </c>
      <c r="J227" s="99">
        <f>RES_hhdet_fecs!J147</f>
        <v>10.356803390720652</v>
      </c>
      <c r="K227" s="99">
        <f>RES_hhdet_fecs!K147</f>
        <v>6.926117752958878</v>
      </c>
      <c r="L227" s="99">
        <f>RES_hhdet_fecs!L147</f>
        <v>8.6823875699885917</v>
      </c>
      <c r="M227" s="99">
        <f>RES_hhdet_fecs!M147</f>
        <v>8.4563957439469224</v>
      </c>
      <c r="N227" s="99">
        <f>RES_hhdet_fecs!N147</f>
        <v>14.172544990348333</v>
      </c>
      <c r="O227" s="99">
        <f>RES_hhdet_fecs!O147</f>
        <v>9.4671360312568797</v>
      </c>
      <c r="P227" s="99">
        <f>RES_hhdet_fecs!P147</f>
        <v>7.1117500920591832</v>
      </c>
      <c r="Q227" s="99">
        <f>RES_hhdet_fecs!Q147</f>
        <v>9.0054976099472643</v>
      </c>
      <c r="R227" s="99">
        <f>RES_hhdet_fecs!R147</f>
        <v>11.418664716911383</v>
      </c>
      <c r="S227" s="99">
        <f>RES_hhdet_fecs!S147</f>
        <v>12.662132087826022</v>
      </c>
      <c r="T227" s="99">
        <f>RES_hhdet_fecs!T147</f>
        <v>9.3902195368573995</v>
      </c>
      <c r="U227" s="99">
        <f>RES_hhdet_fecs!U147</f>
        <v>14.072146467362195</v>
      </c>
      <c r="V227" s="99">
        <f>RES_hhdet_fecs!V147</f>
        <v>12.489274256334692</v>
      </c>
      <c r="W227" s="99">
        <f>RES_hhdet_fecs!W147</f>
        <v>11.439472163275433</v>
      </c>
      <c r="DA227" s="63" t="s">
        <v>2884</v>
      </c>
    </row>
    <row r="228" spans="1:105" ht="12" customHeight="1" x14ac:dyDescent="0.25">
      <c r="A228" s="121" t="s">
        <v>55</v>
      </c>
      <c r="B228" s="123">
        <v>16.81927098193832</v>
      </c>
      <c r="C228" s="123">
        <v>16.335037028352041</v>
      </c>
      <c r="D228" s="123">
        <v>16.917800170265657</v>
      </c>
      <c r="E228" s="123">
        <v>16.580327770153119</v>
      </c>
      <c r="F228" s="123">
        <v>17.231505011414743</v>
      </c>
      <c r="G228" s="123">
        <v>16.659595740119691</v>
      </c>
      <c r="H228" s="123">
        <v>16.941405224333877</v>
      </c>
      <c r="I228" s="123">
        <v>16.462787570096101</v>
      </c>
      <c r="J228" s="123">
        <v>17.201260150107291</v>
      </c>
      <c r="K228" s="123">
        <v>18.34288330392366</v>
      </c>
      <c r="L228" s="123">
        <v>17.723444093139843</v>
      </c>
      <c r="M228" s="123">
        <v>17.487971611943994</v>
      </c>
      <c r="N228" s="123">
        <v>16.547809164939803</v>
      </c>
      <c r="O228" s="123">
        <v>17.042862581322559</v>
      </c>
      <c r="P228" s="123">
        <v>16.98401986121057</v>
      </c>
      <c r="Q228" s="123">
        <v>16.557513430558494</v>
      </c>
      <c r="R228" s="123">
        <v>17.194726254537724</v>
      </c>
      <c r="S228" s="123">
        <v>17.082666971184345</v>
      </c>
      <c r="T228" s="123">
        <v>16.321647178070901</v>
      </c>
      <c r="U228" s="123">
        <v>16.413350980394252</v>
      </c>
      <c r="V228" s="123">
        <v>16.46585786514968</v>
      </c>
      <c r="W228" s="123">
        <v>17.669241092390003</v>
      </c>
      <c r="DA228" s="130" t="s">
        <v>2885</v>
      </c>
    </row>
    <row r="229" spans="1:105" ht="12" customHeight="1" x14ac:dyDescent="0.25">
      <c r="A229" s="97" t="s">
        <v>124</v>
      </c>
      <c r="B229" s="99">
        <v>23.611636899403944</v>
      </c>
      <c r="C229" s="99">
        <v>23.104818186241065</v>
      </c>
      <c r="D229" s="99">
        <v>23.843800140267199</v>
      </c>
      <c r="E229" s="99">
        <v>23.775888818394456</v>
      </c>
      <c r="F229" s="99">
        <v>24.055579092824658</v>
      </c>
      <c r="G229" s="99">
        <v>23.608147173422829</v>
      </c>
      <c r="H229" s="99">
        <v>24.138118793562093</v>
      </c>
      <c r="I229" s="99">
        <v>23.013583048521081</v>
      </c>
      <c r="J229" s="99">
        <v>24.821446400682785</v>
      </c>
      <c r="K229" s="99">
        <v>26.23328167305484</v>
      </c>
      <c r="L229" s="99">
        <v>24.579910380409085</v>
      </c>
      <c r="M229" s="99">
        <v>20.241546237446599</v>
      </c>
      <c r="N229" s="99">
        <v>17.739444480157612</v>
      </c>
      <c r="O229" s="99">
        <v>25.887517040129726</v>
      </c>
      <c r="P229" s="99">
        <v>24.287741887570068</v>
      </c>
      <c r="Q229" s="99">
        <v>22.269267496208148</v>
      </c>
      <c r="R229" s="99">
        <v>21.393143441944808</v>
      </c>
      <c r="S229" s="99">
        <v>21.592966923729126</v>
      </c>
      <c r="T229" s="99">
        <v>20.860187480789833</v>
      </c>
      <c r="U229" s="99">
        <v>20.466480499032656</v>
      </c>
      <c r="V229" s="99">
        <v>20.428793593672101</v>
      </c>
      <c r="W229" s="99">
        <v>20.654550861564605</v>
      </c>
      <c r="DA229" s="63" t="s">
        <v>2886</v>
      </c>
    </row>
    <row r="230" spans="1:105" ht="12" customHeight="1" x14ac:dyDescent="0.25">
      <c r="A230" s="97" t="s">
        <v>123</v>
      </c>
      <c r="B230" s="99">
        <v>14.520769821152484</v>
      </c>
      <c r="C230" s="99">
        <v>14.412709343575751</v>
      </c>
      <c r="D230" s="99">
        <v>14.999446480274047</v>
      </c>
      <c r="E230" s="99">
        <v>14.947127861980475</v>
      </c>
      <c r="F230" s="99">
        <v>15.176489802486037</v>
      </c>
      <c r="G230" s="99">
        <v>15.236051421056516</v>
      </c>
      <c r="H230" s="99">
        <v>15.366390234028808</v>
      </c>
      <c r="I230" s="99">
        <v>14.676399697505452</v>
      </c>
      <c r="J230" s="99">
        <v>15.823006064595434</v>
      </c>
      <c r="K230" s="99">
        <v>16.796373043502228</v>
      </c>
      <c r="L230" s="99">
        <v>15.844292870783878</v>
      </c>
      <c r="M230" s="99">
        <v>12.799007684000955</v>
      </c>
      <c r="N230" s="99">
        <v>10.21242259975326</v>
      </c>
      <c r="O230" s="99">
        <v>17.123680559871467</v>
      </c>
      <c r="P230" s="99">
        <v>16.414962758603426</v>
      </c>
      <c r="Q230" s="99">
        <v>15.193213543048104</v>
      </c>
      <c r="R230" s="99">
        <v>15.097792052341575</v>
      </c>
      <c r="S230" s="99">
        <v>15.706870596602581</v>
      </c>
      <c r="T230" s="99">
        <v>15.50976320755308</v>
      </c>
      <c r="U230" s="99">
        <v>15.508913123992786</v>
      </c>
      <c r="V230" s="99">
        <v>15.752222930220626</v>
      </c>
      <c r="W230" s="99">
        <v>16.18833479438026</v>
      </c>
      <c r="DA230" s="63" t="s">
        <v>2887</v>
      </c>
    </row>
    <row r="231" spans="1:105" ht="12" customHeight="1" x14ac:dyDescent="0.25">
      <c r="A231" s="100" t="s">
        <v>50</v>
      </c>
      <c r="B231" s="102">
        <v>4.6620556054289324</v>
      </c>
      <c r="C231" s="102">
        <v>4.5945513857984981</v>
      </c>
      <c r="D231" s="102">
        <v>4.815470262065265</v>
      </c>
      <c r="E231" s="102">
        <v>4.6601889950952522</v>
      </c>
      <c r="F231" s="102">
        <v>4.7844787110278935</v>
      </c>
      <c r="G231" s="102">
        <v>5.3488927530819046</v>
      </c>
      <c r="H231" s="102">
        <v>4.9181086684353179</v>
      </c>
      <c r="I231" s="102">
        <v>4.6952590645649872</v>
      </c>
      <c r="J231" s="102">
        <v>4.9800389026550116</v>
      </c>
      <c r="K231" s="102">
        <v>5.2897427847257443</v>
      </c>
      <c r="L231" s="102">
        <v>4.9475519507033381</v>
      </c>
      <c r="M231" s="102">
        <v>3.2106133804692552</v>
      </c>
      <c r="N231" s="102">
        <v>0.18020513112085126</v>
      </c>
      <c r="O231" s="102">
        <v>4.7410451941359453</v>
      </c>
      <c r="P231" s="102">
        <v>4.3306154210584253</v>
      </c>
      <c r="Q231" s="102">
        <v>3.6823706026804577</v>
      </c>
      <c r="R231" s="102">
        <v>4.1679939871053113</v>
      </c>
      <c r="S231" s="102">
        <v>4.3711467672198836</v>
      </c>
      <c r="T231" s="102">
        <v>4.1103825475784115</v>
      </c>
      <c r="U231" s="102">
        <v>3.8956742578694619</v>
      </c>
      <c r="V231" s="102">
        <v>3.7982693991413319</v>
      </c>
      <c r="W231" s="102">
        <v>3.9577608627614196</v>
      </c>
      <c r="DA231" s="131" t="s">
        <v>2888</v>
      </c>
    </row>
    <row r="232" spans="1:105" ht="12" customHeight="1" x14ac:dyDescent="0.25">
      <c r="A232" s="103" t="s">
        <v>52</v>
      </c>
      <c r="B232" s="105">
        <v>9.8587142157235519</v>
      </c>
      <c r="C232" s="105">
        <v>9.8181579577772524</v>
      </c>
      <c r="D232" s="105">
        <v>10.183976218208782</v>
      </c>
      <c r="E232" s="105">
        <v>10.286938866885224</v>
      </c>
      <c r="F232" s="105">
        <v>10.392011091458146</v>
      </c>
      <c r="G232" s="105">
        <v>9.887158667974612</v>
      </c>
      <c r="H232" s="105">
        <v>10.448281565593492</v>
      </c>
      <c r="I232" s="105">
        <v>9.9811406329404679</v>
      </c>
      <c r="J232" s="105">
        <v>10.842967161940422</v>
      </c>
      <c r="K232" s="105">
        <v>11.506630258776486</v>
      </c>
      <c r="L232" s="105">
        <v>10.896740920080539</v>
      </c>
      <c r="M232" s="105">
        <v>9.5883943035317003</v>
      </c>
      <c r="N232" s="105">
        <v>10.032217468632409</v>
      </c>
      <c r="O232" s="105">
        <v>12.382635365735521</v>
      </c>
      <c r="P232" s="105">
        <v>12.084347337545001</v>
      </c>
      <c r="Q232" s="105">
        <v>11.510842940367645</v>
      </c>
      <c r="R232" s="105">
        <v>10.929798065236264</v>
      </c>
      <c r="S232" s="105">
        <v>11.335723829382699</v>
      </c>
      <c r="T232" s="105">
        <v>11.399380659974666</v>
      </c>
      <c r="U232" s="105">
        <v>11.613238866123327</v>
      </c>
      <c r="V232" s="105">
        <v>11.953953531079295</v>
      </c>
      <c r="W232" s="105">
        <v>12.230573931618842</v>
      </c>
      <c r="DA232" s="132" t="s">
        <v>2889</v>
      </c>
    </row>
    <row r="233" spans="1:105" ht="12" customHeight="1" x14ac:dyDescent="0.25">
      <c r="A233" s="106" t="s">
        <v>122</v>
      </c>
      <c r="B233" s="102">
        <v>21.382747384092621</v>
      </c>
      <c r="C233" s="102">
        <v>20.809086238935055</v>
      </c>
      <c r="D233" s="102">
        <v>21.014414723984736</v>
      </c>
      <c r="E233" s="102">
        <v>20.761397316191633</v>
      </c>
      <c r="F233" s="102">
        <v>21.270811044805857</v>
      </c>
      <c r="G233" s="102">
        <v>20.407274489462651</v>
      </c>
      <c r="H233" s="102">
        <v>20.963710382546445</v>
      </c>
      <c r="I233" s="102">
        <v>20.870423962405422</v>
      </c>
      <c r="J233" s="102">
        <v>22.148648956576864</v>
      </c>
      <c r="K233" s="102">
        <v>23.591073919170409</v>
      </c>
      <c r="L233" s="102">
        <v>22.822953348511298</v>
      </c>
      <c r="M233" s="102">
        <v>22.392233063862168</v>
      </c>
      <c r="N233" s="102">
        <v>21.265317665362875</v>
      </c>
      <c r="O233" s="102">
        <v>21.485463965610844</v>
      </c>
      <c r="P233" s="102">
        <v>21.313663188591079</v>
      </c>
      <c r="Q233" s="102">
        <v>21.173777330491109</v>
      </c>
      <c r="R233" s="102">
        <v>21.696996058557399</v>
      </c>
      <c r="S233" s="102">
        <v>21.310543796082683</v>
      </c>
      <c r="T233" s="102">
        <v>20.37899012671096</v>
      </c>
      <c r="U233" s="102">
        <v>20.23561183887054</v>
      </c>
      <c r="V233" s="102">
        <v>20.077257345181447</v>
      </c>
      <c r="W233" s="102">
        <v>21.054164114221514</v>
      </c>
      <c r="DA233" s="131" t="s">
        <v>2890</v>
      </c>
    </row>
    <row r="234" spans="1:105" ht="12" customHeight="1" x14ac:dyDescent="0.25">
      <c r="A234" s="107" t="s">
        <v>121</v>
      </c>
      <c r="B234" s="105">
        <v>14.226189734800471</v>
      </c>
      <c r="C234" s="105">
        <v>13.946827249434495</v>
      </c>
      <c r="D234" s="105">
        <v>14.284408463729887</v>
      </c>
      <c r="E234" s="105">
        <v>14.113613603593999</v>
      </c>
      <c r="F234" s="105">
        <v>14.548058296587222</v>
      </c>
      <c r="G234" s="105">
        <v>14.205679942717211</v>
      </c>
      <c r="H234" s="105">
        <v>14.441483749240883</v>
      </c>
      <c r="I234" s="105">
        <v>14.404389139717294</v>
      </c>
      <c r="J234" s="105">
        <v>15.269570796118225</v>
      </c>
      <c r="K234" s="105">
        <v>16.325509850474131</v>
      </c>
      <c r="L234" s="105">
        <v>15.867910283912721</v>
      </c>
      <c r="M234" s="105">
        <v>15.618910717989856</v>
      </c>
      <c r="N234" s="105">
        <v>14.671694072021376</v>
      </c>
      <c r="O234" s="105">
        <v>15.087933436621039</v>
      </c>
      <c r="P234" s="105">
        <v>15.091271770215435</v>
      </c>
      <c r="Q234" s="105">
        <v>14.985307604013013</v>
      </c>
      <c r="R234" s="105">
        <v>15.78866576698006</v>
      </c>
      <c r="S234" s="105">
        <v>15.822664139188772</v>
      </c>
      <c r="T234" s="105">
        <v>15.29727899874295</v>
      </c>
      <c r="U234" s="105">
        <v>15.428218451394278</v>
      </c>
      <c r="V234" s="105">
        <v>15.530517824852758</v>
      </c>
      <c r="W234" s="105">
        <v>16.615881702332537</v>
      </c>
      <c r="DA234" s="132" t="s">
        <v>2891</v>
      </c>
    </row>
    <row r="235" spans="1:105" ht="12" customHeight="1" x14ac:dyDescent="0.25">
      <c r="A235" s="108" t="s">
        <v>53</v>
      </c>
      <c r="B235" s="99">
        <v>4.2263826488653269</v>
      </c>
      <c r="C235" s="99">
        <v>4.0714166523364153</v>
      </c>
      <c r="D235" s="99">
        <v>4.227842561235108</v>
      </c>
      <c r="E235" s="99">
        <v>4.0347351126252802</v>
      </c>
      <c r="F235" s="99">
        <v>4.2282289731320839</v>
      </c>
      <c r="G235" s="99">
        <v>4.5999386210274551</v>
      </c>
      <c r="H235" s="99">
        <v>4.2547396947788148</v>
      </c>
      <c r="I235" s="99">
        <v>4.2819638366364892</v>
      </c>
      <c r="J235" s="99">
        <v>4.4603333879945106</v>
      </c>
      <c r="K235" s="99">
        <v>4.7974577473972131</v>
      </c>
      <c r="L235" s="99">
        <v>4.6806427176154575</v>
      </c>
      <c r="M235" s="99">
        <v>4.5016809469499108</v>
      </c>
      <c r="N235" s="99">
        <v>3.5685804098042233</v>
      </c>
      <c r="O235" s="99">
        <v>3.9398035168544343</v>
      </c>
      <c r="P235" s="99">
        <v>3.819367456447194</v>
      </c>
      <c r="Q235" s="99">
        <v>3.5653895697128966</v>
      </c>
      <c r="R235" s="99">
        <v>4.2766782097427489</v>
      </c>
      <c r="S235" s="99">
        <v>4.3501652476726873</v>
      </c>
      <c r="T235" s="99">
        <v>4.0503347664485432</v>
      </c>
      <c r="U235" s="99">
        <v>3.912268383538005</v>
      </c>
      <c r="V235" s="99">
        <v>3.8431309966030196</v>
      </c>
      <c r="W235" s="99">
        <v>4.178662855581643</v>
      </c>
      <c r="DA235" s="63" t="s">
        <v>2892</v>
      </c>
    </row>
    <row r="236" spans="1:105" ht="12" customHeight="1" x14ac:dyDescent="0.25">
      <c r="A236" s="108" t="s">
        <v>52</v>
      </c>
      <c r="B236" s="99">
        <v>9.9998070859351404</v>
      </c>
      <c r="C236" s="99">
        <v>9.8754105970980817</v>
      </c>
      <c r="D236" s="99">
        <v>10.056565902494777</v>
      </c>
      <c r="E236" s="99">
        <v>10.078878490968714</v>
      </c>
      <c r="F236" s="99">
        <v>10.319829323455137</v>
      </c>
      <c r="G236" s="99">
        <v>9.6057413216897576</v>
      </c>
      <c r="H236" s="99">
        <v>10.186744054462068</v>
      </c>
      <c r="I236" s="99">
        <v>10.122425303080805</v>
      </c>
      <c r="J236" s="99">
        <v>10.809237408123716</v>
      </c>
      <c r="K236" s="99">
        <v>11.528052103076917</v>
      </c>
      <c r="L236" s="99">
        <v>11.187267566297265</v>
      </c>
      <c r="M236" s="99">
        <v>11.117229771039947</v>
      </c>
      <c r="N236" s="99">
        <v>11.103113662217153</v>
      </c>
      <c r="O236" s="99">
        <v>11.148129919766603</v>
      </c>
      <c r="P236" s="99">
        <v>11.271904313768243</v>
      </c>
      <c r="Q236" s="99">
        <v>11.419918034300117</v>
      </c>
      <c r="R236" s="99">
        <v>11.511987557237314</v>
      </c>
      <c r="S236" s="99">
        <v>11.472498891516084</v>
      </c>
      <c r="T236" s="99">
        <v>11.246944232294409</v>
      </c>
      <c r="U236" s="99">
        <v>11.515950067856272</v>
      </c>
      <c r="V236" s="99">
        <v>11.687386828249737</v>
      </c>
      <c r="W236" s="99">
        <v>12.437218846750893</v>
      </c>
      <c r="DA236" s="63" t="s">
        <v>2893</v>
      </c>
    </row>
    <row r="237" spans="1:105" ht="12" customHeight="1" x14ac:dyDescent="0.25">
      <c r="A237" s="121" t="s">
        <v>54</v>
      </c>
      <c r="B237" s="123">
        <v>7.9265276633407646</v>
      </c>
      <c r="C237" s="123">
        <v>7.6467960001898705</v>
      </c>
      <c r="D237" s="123">
        <v>8.5422345183639283</v>
      </c>
      <c r="E237" s="123">
        <v>8.2170440553860065</v>
      </c>
      <c r="F237" s="123">
        <v>8.7697023098545532</v>
      </c>
      <c r="G237" s="123">
        <v>8.5363330864583542</v>
      </c>
      <c r="H237" s="123">
        <v>8.7656172399368391</v>
      </c>
      <c r="I237" s="123">
        <v>8.3348076769723676</v>
      </c>
      <c r="J237" s="123">
        <v>8.284944265273209</v>
      </c>
      <c r="K237" s="123">
        <v>8.6337699303089526</v>
      </c>
      <c r="L237" s="123">
        <v>8.2174297858111736</v>
      </c>
      <c r="M237" s="123">
        <v>7.7309196392073103</v>
      </c>
      <c r="N237" s="123">
        <v>7.466017943790705</v>
      </c>
      <c r="O237" s="123">
        <v>8.2521326013936207</v>
      </c>
      <c r="P237" s="123">
        <v>8.3527936239027714</v>
      </c>
      <c r="Q237" s="123">
        <v>8.181668455303889</v>
      </c>
      <c r="R237" s="123">
        <v>8.4966038098869792</v>
      </c>
      <c r="S237" s="123">
        <v>8.4285882599258706</v>
      </c>
      <c r="T237" s="123">
        <v>8.7523488140493928</v>
      </c>
      <c r="U237" s="123">
        <v>9.0658436555165487</v>
      </c>
      <c r="V237" s="123">
        <v>10.382383358989825</v>
      </c>
      <c r="W237" s="123">
        <v>10.062609625602727</v>
      </c>
      <c r="DA237" s="130" t="s">
        <v>2894</v>
      </c>
    </row>
    <row r="238" spans="1:105" ht="12" customHeight="1" x14ac:dyDescent="0.25">
      <c r="A238" s="97" t="s">
        <v>50</v>
      </c>
      <c r="B238" s="99">
        <v>9.9095786535901649</v>
      </c>
      <c r="C238" s="99">
        <v>9.9057464450756836</v>
      </c>
      <c r="D238" s="99">
        <v>10.446673241947932</v>
      </c>
      <c r="E238" s="99">
        <v>10.027043886818205</v>
      </c>
      <c r="F238" s="99">
        <v>11.379119365873587</v>
      </c>
      <c r="G238" s="99">
        <v>10.515447890418384</v>
      </c>
      <c r="H238" s="99">
        <v>10.495632412229789</v>
      </c>
      <c r="I238" s="99">
        <v>10.845905225231512</v>
      </c>
      <c r="J238" s="99">
        <v>10.881329556518429</v>
      </c>
      <c r="K238" s="99">
        <v>9.5364403896652217</v>
      </c>
      <c r="L238" s="99">
        <v>11.772445328348971</v>
      </c>
      <c r="M238" s="99">
        <v>10.940242438569184</v>
      </c>
      <c r="N238" s="99">
        <v>3.4115839110263373</v>
      </c>
      <c r="O238" s="99">
        <v>12.263452674987734</v>
      </c>
      <c r="P238" s="99">
        <v>11.823858644122682</v>
      </c>
      <c r="Q238" s="99">
        <v>10.304399741403349</v>
      </c>
      <c r="R238" s="99">
        <v>9.6729718177452977</v>
      </c>
      <c r="S238" s="99">
        <v>9.6097274045798979</v>
      </c>
      <c r="T238" s="99">
        <v>11.537569453971713</v>
      </c>
      <c r="U238" s="99">
        <v>11.893336392527139</v>
      </c>
      <c r="V238" s="99">
        <v>13.274649378581401</v>
      </c>
      <c r="W238" s="99">
        <v>12.788798267241237</v>
      </c>
      <c r="DA238" s="63" t="s">
        <v>2895</v>
      </c>
    </row>
    <row r="239" spans="1:105" ht="12" customHeight="1" x14ac:dyDescent="0.25">
      <c r="A239" s="109" t="s">
        <v>120</v>
      </c>
      <c r="B239" s="110">
        <v>7.8368102695025987</v>
      </c>
      <c r="C239" s="110">
        <v>7.5548974686805517</v>
      </c>
      <c r="D239" s="110">
        <v>8.4806851083818025</v>
      </c>
      <c r="E239" s="110">
        <v>8.1604350071601459</v>
      </c>
      <c r="F239" s="110">
        <v>8.68734482429997</v>
      </c>
      <c r="G239" s="110">
        <v>8.469352706937693</v>
      </c>
      <c r="H239" s="110">
        <v>8.7012007367568991</v>
      </c>
      <c r="I239" s="110">
        <v>8.2335914751476462</v>
      </c>
      <c r="J239" s="110">
        <v>8.1754352896622375</v>
      </c>
      <c r="K239" s="110">
        <v>8.5948132527804901</v>
      </c>
      <c r="L239" s="110">
        <v>8.0607451553999834</v>
      </c>
      <c r="M239" s="110">
        <v>7.581634424583152</v>
      </c>
      <c r="N239" s="110">
        <v>7.6798859985102288</v>
      </c>
      <c r="O239" s="110">
        <v>7.9444099712823633</v>
      </c>
      <c r="P239" s="110">
        <v>7.9931461841614952</v>
      </c>
      <c r="Q239" s="110">
        <v>7.9175883866938062</v>
      </c>
      <c r="R239" s="110">
        <v>8.3428526896339967</v>
      </c>
      <c r="S239" s="110">
        <v>8.2484086624707924</v>
      </c>
      <c r="T239" s="110">
        <v>8.1943701440234626</v>
      </c>
      <c r="U239" s="110">
        <v>8.3903222533976098</v>
      </c>
      <c r="V239" s="110">
        <v>9.5727237652278774</v>
      </c>
      <c r="W239" s="110">
        <v>9.2448113669147212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88.735682519255874</v>
      </c>
      <c r="C241" s="118">
        <f t="shared" si="98"/>
        <v>94.039374514458473</v>
      </c>
      <c r="D241" s="118">
        <f t="shared" si="98"/>
        <v>87.784955413956837</v>
      </c>
      <c r="E241" s="118">
        <f t="shared" si="98"/>
        <v>112.73527137456381</v>
      </c>
      <c r="F241" s="118">
        <f t="shared" si="98"/>
        <v>94.637381797908759</v>
      </c>
      <c r="G241" s="118">
        <f t="shared" si="98"/>
        <v>93.284246050116337</v>
      </c>
      <c r="H241" s="118">
        <f t="shared" si="98"/>
        <v>102.50480420459625</v>
      </c>
      <c r="I241" s="118">
        <f t="shared" si="98"/>
        <v>112.86014647105274</v>
      </c>
      <c r="J241" s="118">
        <f t="shared" si="98"/>
        <v>106.27146917765775</v>
      </c>
      <c r="K241" s="118">
        <f t="shared" si="98"/>
        <v>91.414262924454022</v>
      </c>
      <c r="L241" s="118">
        <f t="shared" si="98"/>
        <v>92.195481963106673</v>
      </c>
      <c r="M241" s="118">
        <f t="shared" si="98"/>
        <v>106.70278266099557</v>
      </c>
      <c r="N241" s="118">
        <f t="shared" si="98"/>
        <v>123.59402520912873</v>
      </c>
      <c r="O241" s="118">
        <f t="shared" si="98"/>
        <v>83.759135268040296</v>
      </c>
      <c r="P241" s="118">
        <f t="shared" si="98"/>
        <v>76.530744991648291</v>
      </c>
      <c r="Q241" s="118">
        <f t="shared" si="98"/>
        <v>103.84567042434242</v>
      </c>
      <c r="R241" s="118">
        <f t="shared" ref="R241:V241" si="99">R242+R244+R246+R255</f>
        <v>107.49133865236944</v>
      </c>
      <c r="S241" s="118">
        <f t="shared" si="99"/>
        <v>112.16261983961411</v>
      </c>
      <c r="T241" s="118">
        <f t="shared" si="99"/>
        <v>99.774587368350183</v>
      </c>
      <c r="U241" s="118">
        <f t="shared" si="99"/>
        <v>115.677179345279</v>
      </c>
      <c r="V241" s="118">
        <f t="shared" si="99"/>
        <v>114.97360103571866</v>
      </c>
      <c r="W241" s="118">
        <f t="shared" ref="W241" si="100">W242+W244+W246+W255</f>
        <v>116.39766926345705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43.216211132057509</v>
      </c>
      <c r="C242" s="123">
        <f t="shared" si="101"/>
        <v>47.620975637092357</v>
      </c>
      <c r="D242" s="123">
        <f t="shared" si="101"/>
        <v>48.993740466894515</v>
      </c>
      <c r="E242" s="123">
        <f t="shared" si="101"/>
        <v>66.831248176667728</v>
      </c>
      <c r="F242" s="123">
        <f t="shared" si="101"/>
        <v>60.756553363498561</v>
      </c>
      <c r="G242" s="123">
        <f t="shared" si="101"/>
        <v>59.878604229251906</v>
      </c>
      <c r="H242" s="123">
        <f t="shared" si="101"/>
        <v>65.966098512811527</v>
      </c>
      <c r="I242" s="123">
        <f t="shared" si="101"/>
        <v>66.473053231225762</v>
      </c>
      <c r="J242" s="123">
        <f t="shared" si="101"/>
        <v>60.439590529231864</v>
      </c>
      <c r="K242" s="123">
        <f t="shared" si="101"/>
        <v>52.654036052558766</v>
      </c>
      <c r="L242" s="123">
        <f t="shared" si="101"/>
        <v>49.167154931689048</v>
      </c>
      <c r="M242" s="123">
        <f t="shared" si="101"/>
        <v>63.919012872765556</v>
      </c>
      <c r="N242" s="123">
        <f t="shared" si="101"/>
        <v>64.297431200342118</v>
      </c>
      <c r="O242" s="123">
        <f t="shared" si="101"/>
        <v>35.671071717917854</v>
      </c>
      <c r="P242" s="123">
        <f t="shared" si="101"/>
        <v>34.444273920524189</v>
      </c>
      <c r="Q242" s="123">
        <f t="shared" si="101"/>
        <v>54.705602581358356</v>
      </c>
      <c r="R242" s="123">
        <f t="shared" si="101"/>
        <v>48.342877964010391</v>
      </c>
      <c r="S242" s="123">
        <f t="shared" si="101"/>
        <v>47.608833459837065</v>
      </c>
      <c r="T242" s="123">
        <f t="shared" si="101"/>
        <v>45.989623941328276</v>
      </c>
      <c r="U242" s="123">
        <f t="shared" si="101"/>
        <v>44.059093641628444</v>
      </c>
      <c r="V242" s="123">
        <f t="shared" si="101"/>
        <v>47.18244821248809</v>
      </c>
      <c r="W242" s="123">
        <f t="shared" si="101"/>
        <v>50.9925602148301</v>
      </c>
      <c r="DA242" s="130" t="s">
        <v>3049</v>
      </c>
    </row>
    <row r="243" spans="1:105" ht="12" customHeight="1" x14ac:dyDescent="0.25">
      <c r="A243" s="97" t="s">
        <v>53</v>
      </c>
      <c r="B243" s="99">
        <v>43.216211132057509</v>
      </c>
      <c r="C243" s="99">
        <v>47.620975637092357</v>
      </c>
      <c r="D243" s="99">
        <v>48.993740466894515</v>
      </c>
      <c r="E243" s="99">
        <v>66.831248176667728</v>
      </c>
      <c r="F243" s="99">
        <v>60.756553363498561</v>
      </c>
      <c r="G243" s="99">
        <v>59.878604229251906</v>
      </c>
      <c r="H243" s="99">
        <v>65.966098512811527</v>
      </c>
      <c r="I243" s="99">
        <v>66.473053231225762</v>
      </c>
      <c r="J243" s="99">
        <v>60.439590529231864</v>
      </c>
      <c r="K243" s="99">
        <v>52.654036052558766</v>
      </c>
      <c r="L243" s="99">
        <v>49.167154931689048</v>
      </c>
      <c r="M243" s="99">
        <v>63.919012872765556</v>
      </c>
      <c r="N243" s="99">
        <v>64.297431200342118</v>
      </c>
      <c r="O243" s="99">
        <v>35.671071717917854</v>
      </c>
      <c r="P243" s="99">
        <v>34.444273920524189</v>
      </c>
      <c r="Q243" s="99">
        <v>54.705602581358356</v>
      </c>
      <c r="R243" s="99">
        <v>48.342877964010391</v>
      </c>
      <c r="S243" s="99">
        <v>47.608833459837065</v>
      </c>
      <c r="T243" s="99">
        <v>45.989623941328276</v>
      </c>
      <c r="U243" s="99">
        <v>44.059093641628444</v>
      </c>
      <c r="V243" s="99">
        <v>47.18244821248809</v>
      </c>
      <c r="W243" s="99">
        <v>50.9925602148301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27.276705268510177</v>
      </c>
      <c r="C244" s="123">
        <f t="shared" si="102"/>
        <v>28.518490217229367</v>
      </c>
      <c r="D244" s="123">
        <f t="shared" si="102"/>
        <v>19.864209745522427</v>
      </c>
      <c r="E244" s="123">
        <f t="shared" si="102"/>
        <v>27.267565911288525</v>
      </c>
      <c r="F244" s="123">
        <f t="shared" si="102"/>
        <v>14.450576544982292</v>
      </c>
      <c r="G244" s="123">
        <f t="shared" si="102"/>
        <v>14.612530446755322</v>
      </c>
      <c r="H244" s="123">
        <f t="shared" si="102"/>
        <v>17.18458681047175</v>
      </c>
      <c r="I244" s="123">
        <f t="shared" si="102"/>
        <v>27.401027019790597</v>
      </c>
      <c r="J244" s="123">
        <f t="shared" si="102"/>
        <v>26.076408821684435</v>
      </c>
      <c r="K244" s="123">
        <f t="shared" si="102"/>
        <v>17.786702082055562</v>
      </c>
      <c r="L244" s="123">
        <f t="shared" si="102"/>
        <v>22.774637935568517</v>
      </c>
      <c r="M244" s="123">
        <f t="shared" si="102"/>
        <v>23.054059902711707</v>
      </c>
      <c r="N244" s="123">
        <f t="shared" si="102"/>
        <v>40.269762382581767</v>
      </c>
      <c r="O244" s="123">
        <f t="shared" si="102"/>
        <v>28.228090818553294</v>
      </c>
      <c r="P244" s="123">
        <f t="shared" si="102"/>
        <v>22.06489611435056</v>
      </c>
      <c r="Q244" s="123">
        <f t="shared" si="102"/>
        <v>29.175248653893725</v>
      </c>
      <c r="R244" s="123">
        <f t="shared" si="102"/>
        <v>38.274887965536891</v>
      </c>
      <c r="S244" s="123">
        <f t="shared" si="102"/>
        <v>43.644327525613399</v>
      </c>
      <c r="T244" s="123">
        <f t="shared" si="102"/>
        <v>33.062501785995806</v>
      </c>
      <c r="U244" s="123">
        <f t="shared" si="102"/>
        <v>50.4347513053605</v>
      </c>
      <c r="V244" s="123">
        <f t="shared" si="102"/>
        <v>45.407503787364014</v>
      </c>
      <c r="W244" s="123">
        <f t="shared" si="102"/>
        <v>42.154745042929463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27.276705268510177</v>
      </c>
      <c r="C245" s="99">
        <f>RES_hhdet_tess!C147</f>
        <v>28.518490217229367</v>
      </c>
      <c r="D245" s="99">
        <f>RES_hhdet_tess!D147</f>
        <v>19.864209745522427</v>
      </c>
      <c r="E245" s="99">
        <f>RES_hhdet_tess!E147</f>
        <v>27.267565911288525</v>
      </c>
      <c r="F245" s="99">
        <f>RES_hhdet_tess!F147</f>
        <v>14.450576544982292</v>
      </c>
      <c r="G245" s="99">
        <f>RES_hhdet_tess!G147</f>
        <v>14.612530446755322</v>
      </c>
      <c r="H245" s="99">
        <f>RES_hhdet_tess!H147</f>
        <v>17.18458681047175</v>
      </c>
      <c r="I245" s="99">
        <f>RES_hhdet_tess!I147</f>
        <v>27.401027019790597</v>
      </c>
      <c r="J245" s="99">
        <f>RES_hhdet_tess!J147</f>
        <v>26.076408821684435</v>
      </c>
      <c r="K245" s="99">
        <f>RES_hhdet_tess!K147</f>
        <v>17.786702082055562</v>
      </c>
      <c r="L245" s="99">
        <f>RES_hhdet_tess!L147</f>
        <v>22.774637935568517</v>
      </c>
      <c r="M245" s="99">
        <f>RES_hhdet_tess!M147</f>
        <v>23.054059902711707</v>
      </c>
      <c r="N245" s="99">
        <f>RES_hhdet_tess!N147</f>
        <v>40.269762382581767</v>
      </c>
      <c r="O245" s="99">
        <f>RES_hhdet_tess!O147</f>
        <v>28.228090818553294</v>
      </c>
      <c r="P245" s="99">
        <f>RES_hhdet_tess!P147</f>
        <v>22.06489611435056</v>
      </c>
      <c r="Q245" s="99">
        <f>RES_hhdet_tess!Q147</f>
        <v>29.175248653893725</v>
      </c>
      <c r="R245" s="99">
        <f>RES_hhdet_tess!R147</f>
        <v>38.274887965536891</v>
      </c>
      <c r="S245" s="99">
        <f>RES_hhdet_tess!S147</f>
        <v>43.644327525613399</v>
      </c>
      <c r="T245" s="99">
        <f>RES_hhdet_tess!T147</f>
        <v>33.062501785995806</v>
      </c>
      <c r="U245" s="99">
        <f>RES_hhdet_tess!U147</f>
        <v>50.4347513053605</v>
      </c>
      <c r="V245" s="99">
        <f>RES_hhdet_tess!V147</f>
        <v>45.407503787364014</v>
      </c>
      <c r="W245" s="99">
        <f>RES_hhdet_tess!W147</f>
        <v>42.154745042929463</v>
      </c>
      <c r="DA245" s="63" t="s">
        <v>3052</v>
      </c>
    </row>
    <row r="246" spans="1:105" ht="12" customHeight="1" x14ac:dyDescent="0.25">
      <c r="A246" s="121" t="s">
        <v>55</v>
      </c>
      <c r="B246" s="123">
        <v>12.461927669517888</v>
      </c>
      <c r="C246" s="123">
        <v>12.279774249023793</v>
      </c>
      <c r="D246" s="123">
        <v>12.587469378295587</v>
      </c>
      <c r="E246" s="123">
        <v>12.512984847039126</v>
      </c>
      <c r="F246" s="123">
        <v>12.881334507335344</v>
      </c>
      <c r="G246" s="123">
        <v>12.404920310826302</v>
      </c>
      <c r="H246" s="123">
        <v>12.784159524842526</v>
      </c>
      <c r="I246" s="123">
        <v>12.739248110243469</v>
      </c>
      <c r="J246" s="123">
        <v>13.541280714465309</v>
      </c>
      <c r="K246" s="123">
        <v>14.475214455336552</v>
      </c>
      <c r="L246" s="123">
        <v>14.073426489459802</v>
      </c>
      <c r="M246" s="123">
        <v>13.901411807660708</v>
      </c>
      <c r="N246" s="123">
        <v>13.327137651888334</v>
      </c>
      <c r="O246" s="123">
        <v>13.65243655613196</v>
      </c>
      <c r="P246" s="123">
        <v>13.743961964727804</v>
      </c>
      <c r="Q246" s="123">
        <v>13.781116619215398</v>
      </c>
      <c r="R246" s="123">
        <v>14.387937467400851</v>
      </c>
      <c r="S246" s="123">
        <v>14.447998194986804</v>
      </c>
      <c r="T246" s="123">
        <v>14.065313755304732</v>
      </c>
      <c r="U246" s="123">
        <v>14.281635766653141</v>
      </c>
      <c r="V246" s="123">
        <v>14.45134372467029</v>
      </c>
      <c r="W246" s="123">
        <v>15.490553399416905</v>
      </c>
      <c r="DA246" s="130" t="s">
        <v>3053</v>
      </c>
    </row>
    <row r="247" spans="1:105" ht="12" customHeight="1" x14ac:dyDescent="0.25">
      <c r="A247" s="97" t="s">
        <v>124</v>
      </c>
      <c r="B247" s="99">
        <v>12.284196507849419</v>
      </c>
      <c r="C247" s="99">
        <v>12.205206448011836</v>
      </c>
      <c r="D247" s="99">
        <v>12.75890463167177</v>
      </c>
      <c r="E247" s="99">
        <v>12.798262722029943</v>
      </c>
      <c r="F247" s="99">
        <v>12.992227571440118</v>
      </c>
      <c r="G247" s="99">
        <v>12.789687483598197</v>
      </c>
      <c r="H247" s="99">
        <v>13.113900318824713</v>
      </c>
      <c r="I247" s="99">
        <v>12.524361196309474</v>
      </c>
      <c r="J247" s="99">
        <v>13.536418321455963</v>
      </c>
      <c r="K247" s="99">
        <v>14.368603063977503</v>
      </c>
      <c r="L247" s="99">
        <v>13.569312678022508</v>
      </c>
      <c r="M247" s="99">
        <v>11.31070453640374</v>
      </c>
      <c r="N247" s="99">
        <v>10.083969265063525</v>
      </c>
      <c r="O247" s="99">
        <v>15.177756673002717</v>
      </c>
      <c r="P247" s="99">
        <v>14.79017094381723</v>
      </c>
      <c r="Q247" s="99">
        <v>13.967014896933716</v>
      </c>
      <c r="R247" s="99">
        <v>13.733162896016184</v>
      </c>
      <c r="S247" s="99">
        <v>14.312287554755239</v>
      </c>
      <c r="T247" s="99">
        <v>14.273147369933216</v>
      </c>
      <c r="U247" s="99">
        <v>14.429166562418589</v>
      </c>
      <c r="V247" s="99">
        <v>14.795676647316922</v>
      </c>
      <c r="W247" s="99">
        <v>15.2264227374688</v>
      </c>
      <c r="DA247" s="63" t="s">
        <v>3054</v>
      </c>
    </row>
    <row r="248" spans="1:105" ht="12" customHeight="1" x14ac:dyDescent="0.25">
      <c r="A248" s="97" t="s">
        <v>123</v>
      </c>
      <c r="B248" s="99">
        <v>12.284196507849416</v>
      </c>
      <c r="C248" s="99">
        <v>12.20852048660241</v>
      </c>
      <c r="D248" s="99">
        <v>12.752248590193084</v>
      </c>
      <c r="E248" s="99">
        <v>12.788813607090896</v>
      </c>
      <c r="F248" s="99">
        <v>12.981321996545313</v>
      </c>
      <c r="G248" s="99">
        <v>12.787898826654242</v>
      </c>
      <c r="H248" s="99">
        <v>13.12122669586552</v>
      </c>
      <c r="I248" s="99">
        <v>12.538901123572746</v>
      </c>
      <c r="J248" s="99">
        <v>13.562722440060936</v>
      </c>
      <c r="K248" s="99">
        <v>14.406233949428023</v>
      </c>
      <c r="L248" s="99">
        <v>13.623587429329003</v>
      </c>
      <c r="M248" s="99">
        <v>11.357925978249016</v>
      </c>
      <c r="N248" s="99">
        <v>10.133549937310557</v>
      </c>
      <c r="O248" s="99">
        <v>15.206806990068399</v>
      </c>
      <c r="P248" s="99">
        <v>14.745879338988971</v>
      </c>
      <c r="Q248" s="99">
        <v>13.851114826982657</v>
      </c>
      <c r="R248" s="99">
        <v>13.602619406135197</v>
      </c>
      <c r="S248" s="99">
        <v>14.210506613779854</v>
      </c>
      <c r="T248" s="99">
        <v>14.206905471859349</v>
      </c>
      <c r="U248" s="99">
        <v>14.350748304734291</v>
      </c>
      <c r="V248" s="99">
        <v>14.734952368142354</v>
      </c>
      <c r="W248" s="99">
        <v>15.160943048389283</v>
      </c>
      <c r="DA248" s="63" t="s">
        <v>3055</v>
      </c>
    </row>
    <row r="249" spans="1:105" ht="12" customHeight="1" x14ac:dyDescent="0.25">
      <c r="A249" s="100" t="s">
        <v>50</v>
      </c>
      <c r="B249" s="102">
        <v>2.4254822921258636</v>
      </c>
      <c r="C249" s="102">
        <v>2.3903625288251571</v>
      </c>
      <c r="D249" s="102">
        <v>2.568272371984301</v>
      </c>
      <c r="E249" s="102">
        <v>2.5018747402056758</v>
      </c>
      <c r="F249" s="102">
        <v>2.5893109050871681</v>
      </c>
      <c r="G249" s="102">
        <v>2.9007401586796324</v>
      </c>
      <c r="H249" s="102">
        <v>2.6729451302720286</v>
      </c>
      <c r="I249" s="102">
        <v>2.5577604906322797</v>
      </c>
      <c r="J249" s="102">
        <v>2.7197552781205117</v>
      </c>
      <c r="K249" s="102">
        <v>2.8996036906515363</v>
      </c>
      <c r="L249" s="102">
        <v>2.7268465092484631</v>
      </c>
      <c r="M249" s="102">
        <v>1.7695316747173149</v>
      </c>
      <c r="N249" s="102">
        <v>0.10133246867814848</v>
      </c>
      <c r="O249" s="102">
        <v>2.8241716243328798</v>
      </c>
      <c r="P249" s="102">
        <v>2.6615320014439727</v>
      </c>
      <c r="Q249" s="102">
        <v>2.3402718866150107</v>
      </c>
      <c r="R249" s="102">
        <v>2.6728213408989356</v>
      </c>
      <c r="S249" s="102">
        <v>2.8747827843971567</v>
      </c>
      <c r="T249" s="102">
        <v>2.8075248118846807</v>
      </c>
      <c r="U249" s="102">
        <v>2.7375094386109642</v>
      </c>
      <c r="V249" s="102">
        <v>2.7809988370630636</v>
      </c>
      <c r="W249" s="102">
        <v>2.9303691167704398</v>
      </c>
      <c r="DA249" s="131" t="s">
        <v>3056</v>
      </c>
    </row>
    <row r="250" spans="1:105" ht="12" customHeight="1" x14ac:dyDescent="0.25">
      <c r="A250" s="103" t="s">
        <v>52</v>
      </c>
      <c r="B250" s="105">
        <v>9.8587142157235519</v>
      </c>
      <c r="C250" s="105">
        <v>9.8181579577772524</v>
      </c>
      <c r="D250" s="105">
        <v>10.183976218208782</v>
      </c>
      <c r="E250" s="105">
        <v>10.286938866885224</v>
      </c>
      <c r="F250" s="105">
        <v>10.392011091458146</v>
      </c>
      <c r="G250" s="105">
        <v>9.887158667974612</v>
      </c>
      <c r="H250" s="105">
        <v>10.448281565593492</v>
      </c>
      <c r="I250" s="105">
        <v>9.9811406329404679</v>
      </c>
      <c r="J250" s="105">
        <v>10.842967161940422</v>
      </c>
      <c r="K250" s="105">
        <v>11.506630258776486</v>
      </c>
      <c r="L250" s="105">
        <v>10.896740920080539</v>
      </c>
      <c r="M250" s="105">
        <v>9.5883943035317003</v>
      </c>
      <c r="N250" s="105">
        <v>10.032217468632409</v>
      </c>
      <c r="O250" s="105">
        <v>12.382635365735521</v>
      </c>
      <c r="P250" s="105">
        <v>12.084347337545001</v>
      </c>
      <c r="Q250" s="105">
        <v>11.510842940367645</v>
      </c>
      <c r="R250" s="105">
        <v>10.929798065236264</v>
      </c>
      <c r="S250" s="105">
        <v>11.335723829382699</v>
      </c>
      <c r="T250" s="105">
        <v>11.399380659974666</v>
      </c>
      <c r="U250" s="105">
        <v>11.613238866123327</v>
      </c>
      <c r="V250" s="105">
        <v>11.953953531079295</v>
      </c>
      <c r="W250" s="105">
        <v>12.230573931618842</v>
      </c>
      <c r="DA250" s="132" t="s">
        <v>3057</v>
      </c>
    </row>
    <row r="251" spans="1:105" ht="12" customHeight="1" x14ac:dyDescent="0.25">
      <c r="A251" s="106" t="s">
        <v>122</v>
      </c>
      <c r="B251" s="102">
        <v>12.463208384067833</v>
      </c>
      <c r="C251" s="102">
        <v>12.278208778593811</v>
      </c>
      <c r="D251" s="102">
        <v>12.58694422266451</v>
      </c>
      <c r="E251" s="102">
        <v>12.510092412171064</v>
      </c>
      <c r="F251" s="102">
        <v>12.883143178897209</v>
      </c>
      <c r="G251" s="102">
        <v>12.403436483343123</v>
      </c>
      <c r="H251" s="102">
        <v>12.782029706021063</v>
      </c>
      <c r="I251" s="102">
        <v>12.736773171393811</v>
      </c>
      <c r="J251" s="102">
        <v>13.531292896694142</v>
      </c>
      <c r="K251" s="102">
        <v>14.468374167659045</v>
      </c>
      <c r="L251" s="102">
        <v>14.071379797773838</v>
      </c>
      <c r="M251" s="102">
        <v>13.913979037540706</v>
      </c>
      <c r="N251" s="102">
        <v>13.351090745232773</v>
      </c>
      <c r="O251" s="102">
        <v>13.662439310866551</v>
      </c>
      <c r="P251" s="102">
        <v>13.752964768938751</v>
      </c>
      <c r="Q251" s="102">
        <v>13.780848125566608</v>
      </c>
      <c r="R251" s="102">
        <v>14.36862719110111</v>
      </c>
      <c r="S251" s="102">
        <v>14.41633024657787</v>
      </c>
      <c r="T251" s="102">
        <v>14.010167462929514</v>
      </c>
      <c r="U251" s="102">
        <v>14.255240884129559</v>
      </c>
      <c r="V251" s="102">
        <v>14.448747076895653</v>
      </c>
      <c r="W251" s="102">
        <v>15.52333887041428</v>
      </c>
      <c r="DA251" s="131" t="s">
        <v>3058</v>
      </c>
    </row>
    <row r="252" spans="1:105" ht="12" customHeight="1" x14ac:dyDescent="0.25">
      <c r="A252" s="107" t="s">
        <v>121</v>
      </c>
      <c r="B252" s="105">
        <v>12.463208384067832</v>
      </c>
      <c r="C252" s="105">
        <v>12.281513262479836</v>
      </c>
      <c r="D252" s="105">
        <v>12.585103877400799</v>
      </c>
      <c r="E252" s="105">
        <v>12.510028394648911</v>
      </c>
      <c r="F252" s="105">
        <v>12.878458297596612</v>
      </c>
      <c r="G252" s="105">
        <v>12.400471569463948</v>
      </c>
      <c r="H252" s="105">
        <v>12.781458518097464</v>
      </c>
      <c r="I252" s="105">
        <v>12.742365151323808</v>
      </c>
      <c r="J252" s="105">
        <v>13.54509745470666</v>
      </c>
      <c r="K252" s="105">
        <v>14.47849410988084</v>
      </c>
      <c r="L252" s="105">
        <v>14.077067127183858</v>
      </c>
      <c r="M252" s="105">
        <v>13.910346394987416</v>
      </c>
      <c r="N252" s="105">
        <v>13.334119038000477</v>
      </c>
      <c r="O252" s="105">
        <v>13.638991139983689</v>
      </c>
      <c r="P252" s="105">
        <v>13.732962895006395</v>
      </c>
      <c r="Q252" s="105">
        <v>13.780053712148765</v>
      </c>
      <c r="R252" s="105">
        <v>14.397706640500539</v>
      </c>
      <c r="S252" s="105">
        <v>14.458052159397448</v>
      </c>
      <c r="T252" s="105">
        <v>14.077609924813723</v>
      </c>
      <c r="U252" s="105">
        <v>14.287250765249462</v>
      </c>
      <c r="V252" s="105">
        <v>14.44929610890877</v>
      </c>
      <c r="W252" s="105">
        <v>15.482722691463481</v>
      </c>
      <c r="DA252" s="132" t="s">
        <v>3059</v>
      </c>
    </row>
    <row r="253" spans="1:105" ht="12" customHeight="1" x14ac:dyDescent="0.25">
      <c r="A253" s="108" t="s">
        <v>53</v>
      </c>
      <c r="B253" s="99">
        <v>2.4634012981326912</v>
      </c>
      <c r="C253" s="99">
        <v>2.4061026653817534</v>
      </c>
      <c r="D253" s="99">
        <v>2.5285379749060239</v>
      </c>
      <c r="E253" s="99">
        <v>2.4311499036801947</v>
      </c>
      <c r="F253" s="99">
        <v>2.5586289741414761</v>
      </c>
      <c r="G253" s="99">
        <v>2.7947302477741904</v>
      </c>
      <c r="H253" s="99">
        <v>2.5947144636353956</v>
      </c>
      <c r="I253" s="99">
        <v>2.6199398482430021</v>
      </c>
      <c r="J253" s="99">
        <v>2.7358600465829435</v>
      </c>
      <c r="K253" s="99">
        <v>2.9504420068039225</v>
      </c>
      <c r="L253" s="99">
        <v>2.8897995608865927</v>
      </c>
      <c r="M253" s="99">
        <v>2.7931166239474692</v>
      </c>
      <c r="N253" s="99">
        <v>2.231005375783321</v>
      </c>
      <c r="O253" s="99">
        <v>2.4908612202170812</v>
      </c>
      <c r="P253" s="99">
        <v>2.4610585812381554</v>
      </c>
      <c r="Q253" s="99">
        <v>2.3601356778486471</v>
      </c>
      <c r="R253" s="99">
        <v>2.8857190832632278</v>
      </c>
      <c r="S253" s="99">
        <v>2.9855532678813628</v>
      </c>
      <c r="T253" s="99">
        <v>2.8306656925193163</v>
      </c>
      <c r="U253" s="99">
        <v>2.7713006973931891</v>
      </c>
      <c r="V253" s="99">
        <v>2.7619092806590344</v>
      </c>
      <c r="W253" s="99">
        <v>3.0455038447125862</v>
      </c>
      <c r="DA253" s="63" t="s">
        <v>3060</v>
      </c>
    </row>
    <row r="254" spans="1:105" ht="12" customHeight="1" x14ac:dyDescent="0.25">
      <c r="A254" s="108" t="s">
        <v>52</v>
      </c>
      <c r="B254" s="99">
        <v>9.9998070859351404</v>
      </c>
      <c r="C254" s="99">
        <v>9.8754105970980817</v>
      </c>
      <c r="D254" s="99">
        <v>10.056565902494777</v>
      </c>
      <c r="E254" s="99">
        <v>10.078878490968714</v>
      </c>
      <c r="F254" s="99">
        <v>10.319829323455137</v>
      </c>
      <c r="G254" s="99">
        <v>9.6057413216897576</v>
      </c>
      <c r="H254" s="99">
        <v>10.186744054462068</v>
      </c>
      <c r="I254" s="99">
        <v>10.122425303080805</v>
      </c>
      <c r="J254" s="99">
        <v>10.809237408123716</v>
      </c>
      <c r="K254" s="99">
        <v>11.528052103076917</v>
      </c>
      <c r="L254" s="99">
        <v>11.187267566297265</v>
      </c>
      <c r="M254" s="99">
        <v>11.117229771039947</v>
      </c>
      <c r="N254" s="99">
        <v>11.103113662217153</v>
      </c>
      <c r="O254" s="99">
        <v>11.148129919766603</v>
      </c>
      <c r="P254" s="99">
        <v>11.271904313768243</v>
      </c>
      <c r="Q254" s="99">
        <v>11.419918034300117</v>
      </c>
      <c r="R254" s="99">
        <v>11.511987557237314</v>
      </c>
      <c r="S254" s="99">
        <v>11.472498891516084</v>
      </c>
      <c r="T254" s="99">
        <v>11.246944232294409</v>
      </c>
      <c r="U254" s="99">
        <v>11.515950067856272</v>
      </c>
      <c r="V254" s="99">
        <v>11.687386828249737</v>
      </c>
      <c r="W254" s="99">
        <v>12.437218846750893</v>
      </c>
      <c r="DA254" s="63" t="s">
        <v>3061</v>
      </c>
    </row>
    <row r="255" spans="1:105" ht="12" customHeight="1" x14ac:dyDescent="0.25">
      <c r="A255" s="121" t="s">
        <v>54</v>
      </c>
      <c r="B255" s="123">
        <v>5.7808384491703011</v>
      </c>
      <c r="C255" s="123">
        <v>5.6201344111129599</v>
      </c>
      <c r="D255" s="123">
        <v>6.3395358232443018</v>
      </c>
      <c r="E255" s="123">
        <v>6.123472439568431</v>
      </c>
      <c r="F255" s="123">
        <v>6.5489173820925641</v>
      </c>
      <c r="G255" s="123">
        <v>6.3881910632828243</v>
      </c>
      <c r="H255" s="123">
        <v>6.5699593564704424</v>
      </c>
      <c r="I255" s="123">
        <v>6.2468181097929261</v>
      </c>
      <c r="J255" s="123">
        <v>6.2141891122761512</v>
      </c>
      <c r="K255" s="123">
        <v>6.4983103345031399</v>
      </c>
      <c r="L255" s="123">
        <v>6.1802626063892996</v>
      </c>
      <c r="M255" s="123">
        <v>5.8282980778576023</v>
      </c>
      <c r="N255" s="123">
        <v>5.6996939743165091</v>
      </c>
      <c r="O255" s="123">
        <v>6.2075361754371796</v>
      </c>
      <c r="P255" s="123">
        <v>6.2776129920457313</v>
      </c>
      <c r="Q255" s="123">
        <v>6.1837025698749404</v>
      </c>
      <c r="R255" s="123">
        <v>6.4856352554212986</v>
      </c>
      <c r="S255" s="123">
        <v>6.4614606591768329</v>
      </c>
      <c r="T255" s="123">
        <v>6.6571478857213746</v>
      </c>
      <c r="U255" s="123">
        <v>6.9016986316369247</v>
      </c>
      <c r="V255" s="123">
        <v>7.932305311196254</v>
      </c>
      <c r="W255" s="123">
        <v>7.7598106062805705</v>
      </c>
      <c r="DA255" s="130" t="s">
        <v>3062</v>
      </c>
    </row>
    <row r="256" spans="1:105" ht="12" customHeight="1" x14ac:dyDescent="0.25">
      <c r="A256" s="97" t="s">
        <v>50</v>
      </c>
      <c r="B256" s="99">
        <v>5.7862080031039689</v>
      </c>
      <c r="C256" s="99">
        <v>5.8039512570132965</v>
      </c>
      <c r="D256" s="99">
        <v>6.1426269472165416</v>
      </c>
      <c r="E256" s="99">
        <v>5.913269566440527</v>
      </c>
      <c r="F256" s="99">
        <v>6.7247172470947447</v>
      </c>
      <c r="G256" s="99">
        <v>6.2257549287692004</v>
      </c>
      <c r="H256" s="99">
        <v>6.223986851356007</v>
      </c>
      <c r="I256" s="99">
        <v>6.4384389783575999</v>
      </c>
      <c r="J256" s="99">
        <v>6.4642243467188631</v>
      </c>
      <c r="K256" s="99">
        <v>5.6699127157870883</v>
      </c>
      <c r="L256" s="99">
        <v>7.0066428867184394</v>
      </c>
      <c r="M256" s="99">
        <v>6.5191541105595414</v>
      </c>
      <c r="N256" s="99">
        <v>2.0351583765187482</v>
      </c>
      <c r="O256" s="99">
        <v>7.3223517344788966</v>
      </c>
      <c r="P256" s="99">
        <v>7.0626791907736424</v>
      </c>
      <c r="Q256" s="99">
        <v>6.1559858860709102</v>
      </c>
      <c r="R256" s="99">
        <v>5.7839479112410288</v>
      </c>
      <c r="S256" s="99">
        <v>5.7607800463711047</v>
      </c>
      <c r="T256" s="99">
        <v>6.9489037265666402</v>
      </c>
      <c r="U256" s="99">
        <v>7.1930966734782302</v>
      </c>
      <c r="V256" s="99">
        <v>8.067527898942112</v>
      </c>
      <c r="W256" s="99">
        <v>7.8107065112964262</v>
      </c>
      <c r="DA256" s="63" t="s">
        <v>3063</v>
      </c>
    </row>
    <row r="257" spans="1:105" ht="12" customHeight="1" x14ac:dyDescent="0.25">
      <c r="A257" s="109" t="s">
        <v>120</v>
      </c>
      <c r="B257" s="110">
        <v>5.780595519267151</v>
      </c>
      <c r="C257" s="110">
        <v>5.6126563815514174</v>
      </c>
      <c r="D257" s="110">
        <v>6.3458997062034452</v>
      </c>
      <c r="E257" s="110">
        <v>6.1300466858061764</v>
      </c>
      <c r="F257" s="110">
        <v>6.5433688497837794</v>
      </c>
      <c r="G257" s="110">
        <v>6.3936884876443729</v>
      </c>
      <c r="H257" s="110">
        <v>6.5828415203570971</v>
      </c>
      <c r="I257" s="110">
        <v>6.2390943411484479</v>
      </c>
      <c r="J257" s="110">
        <v>6.2036432574360401</v>
      </c>
      <c r="K257" s="110">
        <v>6.5340616084737997</v>
      </c>
      <c r="L257" s="110">
        <v>6.1438405184256446</v>
      </c>
      <c r="M257" s="110">
        <v>5.7961621421590142</v>
      </c>
      <c r="N257" s="110">
        <v>5.8929952078346917</v>
      </c>
      <c r="O257" s="110">
        <v>6.1220147087819665</v>
      </c>
      <c r="P257" s="110">
        <v>6.1962699325653805</v>
      </c>
      <c r="Q257" s="110">
        <v>6.187150685898172</v>
      </c>
      <c r="R257" s="110">
        <v>6.577345684907959</v>
      </c>
      <c r="S257" s="110">
        <v>6.5683476007631239</v>
      </c>
      <c r="T257" s="110">
        <v>6.5986988229384425</v>
      </c>
      <c r="U257" s="110">
        <v>6.8320801985910222</v>
      </c>
      <c r="V257" s="110">
        <v>7.894451163368867</v>
      </c>
      <c r="W257" s="110">
        <v>7.7445429238243424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0.13542281822950522</v>
      </c>
      <c r="C259" s="118">
        <f t="shared" si="103"/>
        <v>0.13067532598292256</v>
      </c>
      <c r="D259" s="118">
        <f t="shared" si="103"/>
        <v>0.12585488128686911</v>
      </c>
      <c r="E259" s="118">
        <f t="shared" si="103"/>
        <v>0.12347485833879907</v>
      </c>
      <c r="F259" s="118">
        <f t="shared" si="103"/>
        <v>0.13005727057100397</v>
      </c>
      <c r="G259" s="118">
        <f t="shared" si="103"/>
        <v>0.12350631294925316</v>
      </c>
      <c r="H259" s="118">
        <f t="shared" si="103"/>
        <v>0.12626178555634074</v>
      </c>
      <c r="I259" s="118">
        <f t="shared" si="103"/>
        <v>0.128320027194949</v>
      </c>
      <c r="J259" s="118">
        <f t="shared" si="103"/>
        <v>0.13130816939250312</v>
      </c>
      <c r="K259" s="118">
        <f t="shared" si="103"/>
        <v>0.11854252224392781</v>
      </c>
      <c r="L259" s="118">
        <f t="shared" si="103"/>
        <v>0.13640770642611028</v>
      </c>
      <c r="M259" s="118">
        <f t="shared" si="103"/>
        <v>0.12787548440987603</v>
      </c>
      <c r="N259" s="118">
        <f t="shared" si="103"/>
        <v>5.3300578364397909E-2</v>
      </c>
      <c r="O259" s="118">
        <f t="shared" si="103"/>
        <v>0.22283173769591022</v>
      </c>
      <c r="P259" s="118">
        <f t="shared" si="103"/>
        <v>0.27831289632937695</v>
      </c>
      <c r="Q259" s="118">
        <f t="shared" si="103"/>
        <v>0.28234545002583983</v>
      </c>
      <c r="R259" s="118">
        <f t="shared" ref="R259:V259" si="104">R260+R262+R264+R273</f>
        <v>0.27548992774048042</v>
      </c>
      <c r="S259" s="118">
        <f t="shared" si="104"/>
        <v>0.31120790733292214</v>
      </c>
      <c r="T259" s="118">
        <f t="shared" si="104"/>
        <v>0.46017276806135871</v>
      </c>
      <c r="U259" s="118">
        <f t="shared" si="104"/>
        <v>0.54595974828173233</v>
      </c>
      <c r="V259" s="118">
        <f t="shared" si="104"/>
        <v>0.68812884993083812</v>
      </c>
      <c r="W259" s="118">
        <f t="shared" ref="W259" si="105">W260+W262+W264+W273</f>
        <v>0.6989315075629281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3.7988281895792238E-2</v>
      </c>
      <c r="C264" s="123">
        <v>4.2711743419922323E-2</v>
      </c>
      <c r="D264" s="123">
        <v>5.1561029900733912E-2</v>
      </c>
      <c r="E264" s="123">
        <v>5.4397248606535942E-2</v>
      </c>
      <c r="F264" s="123">
        <v>5.0970305386955392E-2</v>
      </c>
      <c r="G264" s="123">
        <v>4.531087676792684E-2</v>
      </c>
      <c r="H264" s="123">
        <v>4.0674216586878656E-2</v>
      </c>
      <c r="I264" s="123">
        <v>3.2859821687231464E-2</v>
      </c>
      <c r="J264" s="123">
        <v>3.1272998664841595E-2</v>
      </c>
      <c r="K264" s="123">
        <v>2.8919186767209656E-2</v>
      </c>
      <c r="L264" s="123">
        <v>2.3518595517312713E-2</v>
      </c>
      <c r="M264" s="123">
        <v>1.7412624476538675E-2</v>
      </c>
      <c r="N264" s="123">
        <v>1.4469568253307913E-2</v>
      </c>
      <c r="O264" s="123">
        <v>2.4351826428443184E-2</v>
      </c>
      <c r="P264" s="123">
        <v>2.6145747678043285E-2</v>
      </c>
      <c r="Q264" s="123">
        <v>2.3361955279723168E-2</v>
      </c>
      <c r="R264" s="123">
        <v>2.1498223413859516E-2</v>
      </c>
      <c r="S264" s="123">
        <v>2.2280515663270804E-2</v>
      </c>
      <c r="T264" s="123">
        <v>2.2749866254197511E-2</v>
      </c>
      <c r="U264" s="123">
        <v>2.496567185663346E-2</v>
      </c>
      <c r="V264" s="123">
        <v>2.860622678197882E-2</v>
      </c>
      <c r="W264" s="123">
        <v>2.8559810259251393E-2</v>
      </c>
      <c r="DA264" s="130" t="s">
        <v>3221</v>
      </c>
    </row>
    <row r="265" spans="1:105" ht="12" customHeight="1" x14ac:dyDescent="0.25">
      <c r="A265" s="97" t="s">
        <v>124</v>
      </c>
      <c r="B265" s="99">
        <v>5.3636194380686018</v>
      </c>
      <c r="C265" s="99">
        <v>5.2484904991865209</v>
      </c>
      <c r="D265" s="99">
        <v>5.4163576398630982</v>
      </c>
      <c r="E265" s="99">
        <v>5.4009309039864855</v>
      </c>
      <c r="F265" s="99">
        <v>5.4644653467260502</v>
      </c>
      <c r="G265" s="99">
        <v>5.3628267119147308</v>
      </c>
      <c r="H265" s="99">
        <v>5.4832150651455667</v>
      </c>
      <c r="I265" s="99">
        <v>5.2277655253020496</v>
      </c>
      <c r="J265" s="99">
        <v>5.6384397643791022</v>
      </c>
      <c r="K265" s="99">
        <v>5.9591522648511379</v>
      </c>
      <c r="L265" s="99">
        <v>5.5835724420137298</v>
      </c>
      <c r="M265" s="99">
        <v>4.5980696432983708</v>
      </c>
      <c r="N265" s="99">
        <v>4.0296922081126034</v>
      </c>
      <c r="O265" s="99">
        <v>5.8806083708358692</v>
      </c>
      <c r="P265" s="99">
        <v>5.5172034471804174</v>
      </c>
      <c r="Q265" s="99">
        <v>5.0586868044386426</v>
      </c>
      <c r="R265" s="99">
        <v>4.8596664642721832</v>
      </c>
      <c r="S265" s="99">
        <v>4.905058366394309</v>
      </c>
      <c r="T265" s="99">
        <v>4.7386001881362194</v>
      </c>
      <c r="U265" s="99">
        <v>4.6491657101602595</v>
      </c>
      <c r="V265" s="99">
        <v>4.6406047527385557</v>
      </c>
      <c r="W265" s="99">
        <v>4.6918877737130158</v>
      </c>
      <c r="DA265" s="63" t="s">
        <v>3222</v>
      </c>
    </row>
    <row r="266" spans="1:105" ht="12" customHeight="1" x14ac:dyDescent="0.25">
      <c r="A266" s="97" t="s">
        <v>123</v>
      </c>
      <c r="B266" s="99">
        <v>1.0590325513292365</v>
      </c>
      <c r="C266" s="99">
        <v>1.043698292797987</v>
      </c>
      <c r="D266" s="99">
        <v>1.0938822247307458</v>
      </c>
      <c r="E266" s="99">
        <v>1.0586085321258376</v>
      </c>
      <c r="F266" s="99">
        <v>1.0868421839970963</v>
      </c>
      <c r="G266" s="99">
        <v>1.2150544777900856</v>
      </c>
      <c r="H266" s="99">
        <v>1.1171975651217669</v>
      </c>
      <c r="I266" s="99">
        <v>1.0665750491065826</v>
      </c>
      <c r="J266" s="99">
        <v>1.1312656371271124</v>
      </c>
      <c r="K266" s="99">
        <v>1.2016179709783001</v>
      </c>
      <c r="L266" s="99">
        <v>1.1238859011217703</v>
      </c>
      <c r="M266" s="99">
        <v>0.72932293550739613</v>
      </c>
      <c r="N266" s="99">
        <v>4.0935397585412578E-2</v>
      </c>
      <c r="O266" s="99">
        <v>1.0769758262999216</v>
      </c>
      <c r="P266" s="99">
        <v>0.98374259904763184</v>
      </c>
      <c r="Q266" s="99">
        <v>0.83648730610489297</v>
      </c>
      <c r="R266" s="99">
        <v>0.94680151411084257</v>
      </c>
      <c r="S266" s="99">
        <v>0.9929496996416689</v>
      </c>
      <c r="T266" s="99">
        <v>0.93371449950791208</v>
      </c>
      <c r="U266" s="99">
        <v>0.88494136441762705</v>
      </c>
      <c r="V266" s="99">
        <v>0.86281487670894508</v>
      </c>
      <c r="W266" s="99">
        <v>0.89904495758488401</v>
      </c>
      <c r="DA266" s="63" t="s">
        <v>3223</v>
      </c>
    </row>
    <row r="267" spans="1:105" ht="12" customHeight="1" x14ac:dyDescent="0.25">
      <c r="A267" s="100" t="s">
        <v>50</v>
      </c>
      <c r="B267" s="102">
        <v>1.0590325513292365</v>
      </c>
      <c r="C267" s="102">
        <v>1.043698292797987</v>
      </c>
      <c r="D267" s="102">
        <v>1.0938822247307458</v>
      </c>
      <c r="E267" s="102">
        <v>1.0586085321258376</v>
      </c>
      <c r="F267" s="102">
        <v>1.0868421839970963</v>
      </c>
      <c r="G267" s="102">
        <v>1.2150544777900856</v>
      </c>
      <c r="H267" s="102">
        <v>1.1171975651217669</v>
      </c>
      <c r="I267" s="102">
        <v>1.0665750491065826</v>
      </c>
      <c r="J267" s="102">
        <v>1.1312656371271124</v>
      </c>
      <c r="K267" s="102">
        <v>1.2016179709783001</v>
      </c>
      <c r="L267" s="102">
        <v>1.1238859011217703</v>
      </c>
      <c r="M267" s="102">
        <v>0.72932293550739613</v>
      </c>
      <c r="N267" s="102">
        <v>4.0935397585412578E-2</v>
      </c>
      <c r="O267" s="102">
        <v>1.0769758262999216</v>
      </c>
      <c r="P267" s="102">
        <v>0.98374259904763184</v>
      </c>
      <c r="Q267" s="102">
        <v>0.83648730610489297</v>
      </c>
      <c r="R267" s="102">
        <v>0.94680151411084257</v>
      </c>
      <c r="S267" s="102">
        <v>0.9929496996416689</v>
      </c>
      <c r="T267" s="102">
        <v>0.93371449950791208</v>
      </c>
      <c r="U267" s="102">
        <v>0.88494136441762705</v>
      </c>
      <c r="V267" s="102">
        <v>0.86281487670894508</v>
      </c>
      <c r="W267" s="102">
        <v>0.89904495758488401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9.743453633371299E-2</v>
      </c>
      <c r="C273" s="123">
        <v>8.7963582563000228E-2</v>
      </c>
      <c r="D273" s="123">
        <v>7.4293851386135215E-2</v>
      </c>
      <c r="E273" s="123">
        <v>6.9077609732263123E-2</v>
      </c>
      <c r="F273" s="123">
        <v>7.9086965184048577E-2</v>
      </c>
      <c r="G273" s="123">
        <v>7.8195436181326308E-2</v>
      </c>
      <c r="H273" s="123">
        <v>8.5587568969462083E-2</v>
      </c>
      <c r="I273" s="123">
        <v>9.5460205507717541E-2</v>
      </c>
      <c r="J273" s="123">
        <v>0.10003517072766153</v>
      </c>
      <c r="K273" s="123">
        <v>8.9623335476718149E-2</v>
      </c>
      <c r="L273" s="123">
        <v>0.11288911090879757</v>
      </c>
      <c r="M273" s="123">
        <v>0.11046285993333736</v>
      </c>
      <c r="N273" s="123">
        <v>3.8831010111089997E-2</v>
      </c>
      <c r="O273" s="123">
        <v>0.19847991126746703</v>
      </c>
      <c r="P273" s="123">
        <v>0.25216714865133366</v>
      </c>
      <c r="Q273" s="123">
        <v>0.25898349474611665</v>
      </c>
      <c r="R273" s="123">
        <v>0.25399170432662088</v>
      </c>
      <c r="S273" s="123">
        <v>0.28892739166965131</v>
      </c>
      <c r="T273" s="123">
        <v>0.4374229018071612</v>
      </c>
      <c r="U273" s="123">
        <v>0.52099407642509887</v>
      </c>
      <c r="V273" s="123">
        <v>0.65952262314885934</v>
      </c>
      <c r="W273" s="123">
        <v>0.67037169730367674</v>
      </c>
      <c r="DA273" s="130" t="s">
        <v>3230</v>
      </c>
    </row>
    <row r="274" spans="1:105" ht="12" customHeight="1" x14ac:dyDescent="0.25">
      <c r="A274" s="97" t="s">
        <v>50</v>
      </c>
      <c r="B274" s="99">
        <v>2.2510598869495428</v>
      </c>
      <c r="C274" s="99">
        <v>2.2501893624633924</v>
      </c>
      <c r="D274" s="99">
        <v>2.3730662936408931</v>
      </c>
      <c r="E274" s="99">
        <v>2.2777432893296239</v>
      </c>
      <c r="F274" s="99">
        <v>2.5848807551518438</v>
      </c>
      <c r="G274" s="99">
        <v>2.3886891427874404</v>
      </c>
      <c r="H274" s="99">
        <v>2.384187858762119</v>
      </c>
      <c r="I274" s="99">
        <v>2.4637558309635907</v>
      </c>
      <c r="J274" s="99">
        <v>2.4718028220587267</v>
      </c>
      <c r="K274" s="99">
        <v>2.1662977989163523</v>
      </c>
      <c r="L274" s="99">
        <v>2.6742286807877531</v>
      </c>
      <c r="M274" s="99">
        <v>2.4851854723453761</v>
      </c>
      <c r="N274" s="99">
        <v>0.77497540122874298</v>
      </c>
      <c r="O274" s="99">
        <v>2.7857659096502143</v>
      </c>
      <c r="P274" s="99">
        <v>2.6859077295989091</v>
      </c>
      <c r="Q274" s="99">
        <v>2.3407474452571853</v>
      </c>
      <c r="R274" s="99">
        <v>2.1973122781190217</v>
      </c>
      <c r="S274" s="99">
        <v>2.1829456772243701</v>
      </c>
      <c r="T274" s="99">
        <v>2.6208742771642144</v>
      </c>
      <c r="U274" s="99">
        <v>2.7016902949264647</v>
      </c>
      <c r="V274" s="99">
        <v>3.0154693528385512</v>
      </c>
      <c r="W274" s="99">
        <v>2.9051034143865198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0.88431422648203162</v>
      </c>
      <c r="D279" s="117">
        <f t="shared" si="108"/>
        <v>1.9437434258415816</v>
      </c>
      <c r="E279" s="117">
        <f t="shared" si="108"/>
        <v>2.448784885940817</v>
      </c>
      <c r="F279" s="117">
        <f t="shared" si="108"/>
        <v>2.8905036775943795</v>
      </c>
      <c r="G279" s="117">
        <f t="shared" si="108"/>
        <v>1.9110446723445824</v>
      </c>
      <c r="H279" s="117">
        <f t="shared" si="108"/>
        <v>2.1673904639447978</v>
      </c>
      <c r="I279" s="117">
        <f t="shared" si="108"/>
        <v>1.9162016617655615</v>
      </c>
      <c r="J279" s="117">
        <f t="shared" si="108"/>
        <v>0.95971854910949739</v>
      </c>
      <c r="K279" s="117">
        <f t="shared" si="108"/>
        <v>0.70250107913072546</v>
      </c>
      <c r="L279" s="117">
        <f t="shared" si="108"/>
        <v>0.85708253428220149</v>
      </c>
      <c r="M279" s="117">
        <f t="shared" si="108"/>
        <v>1.1935500266279329</v>
      </c>
      <c r="N279" s="117">
        <f t="shared" si="108"/>
        <v>1.6230869720317256</v>
      </c>
      <c r="O279" s="117">
        <f t="shared" si="108"/>
        <v>2.1036130527000454</v>
      </c>
      <c r="P279" s="117">
        <f t="shared" si="108"/>
        <v>5.4377856412831465</v>
      </c>
      <c r="Q279" s="117">
        <f t="shared" si="108"/>
        <v>7.8712095900582488</v>
      </c>
      <c r="R279" s="117">
        <f t="shared" ref="R279:V279" si="109">R280+R282+R284+R293</f>
        <v>6.1721440581998195</v>
      </c>
      <c r="S279" s="117">
        <f t="shared" si="109"/>
        <v>4.427431260252404</v>
      </c>
      <c r="T279" s="117">
        <f t="shared" si="109"/>
        <v>4.2961876144996047</v>
      </c>
      <c r="U279" s="117">
        <f t="shared" si="109"/>
        <v>2.7808180286384463</v>
      </c>
      <c r="V279" s="117">
        <f t="shared" si="109"/>
        <v>2.812031979496691</v>
      </c>
      <c r="W279" s="117">
        <f t="shared" ref="W279" si="110">W280+W282+W284+W293</f>
        <v>4.317044020820223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0.44067447507239665</v>
      </c>
      <c r="D280" s="122">
        <f t="shared" si="111"/>
        <v>0.9517021312091315</v>
      </c>
      <c r="E280" s="122">
        <f t="shared" si="111"/>
        <v>1.2811745325768407</v>
      </c>
      <c r="F280" s="122">
        <f t="shared" si="111"/>
        <v>1.4715001023660639</v>
      </c>
      <c r="G280" s="122">
        <f t="shared" si="111"/>
        <v>0.94444973669545984</v>
      </c>
      <c r="H280" s="122">
        <f t="shared" si="111"/>
        <v>1.0609351018681266</v>
      </c>
      <c r="I280" s="122">
        <f t="shared" si="111"/>
        <v>0.87695666608139622</v>
      </c>
      <c r="J280" s="122">
        <f t="shared" si="111"/>
        <v>0.48206900447220341</v>
      </c>
      <c r="K280" s="122">
        <f t="shared" si="111"/>
        <v>0.26734354322008436</v>
      </c>
      <c r="L280" s="122">
        <f t="shared" si="111"/>
        <v>0.29135104832008613</v>
      </c>
      <c r="M280" s="122">
        <f t="shared" si="111"/>
        <v>0.46735946992347066</v>
      </c>
      <c r="N280" s="122">
        <f t="shared" si="111"/>
        <v>0.55785151683248257</v>
      </c>
      <c r="O280" s="122">
        <f t="shared" si="111"/>
        <v>0.50245504080916759</v>
      </c>
      <c r="P280" s="122">
        <f t="shared" si="111"/>
        <v>1.2951918467572834</v>
      </c>
      <c r="Q280" s="122">
        <f t="shared" si="111"/>
        <v>2.4703094586716414</v>
      </c>
      <c r="R280" s="122">
        <f t="shared" si="111"/>
        <v>1.6083560937083372</v>
      </c>
      <c r="S280" s="122">
        <f t="shared" si="111"/>
        <v>1.0951878660032024</v>
      </c>
      <c r="T280" s="122">
        <f t="shared" si="111"/>
        <v>1.1025393207361149</v>
      </c>
      <c r="U280" s="122">
        <f t="shared" si="111"/>
        <v>0.60900793209427628</v>
      </c>
      <c r="V280" s="122">
        <f t="shared" si="111"/>
        <v>0.63876063941848338</v>
      </c>
      <c r="W280" s="122">
        <f t="shared" si="111"/>
        <v>1.0147381880598889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0.44067447507239665</v>
      </c>
      <c r="D281" s="98">
        <v>0.9517021312091315</v>
      </c>
      <c r="E281" s="98">
        <v>1.2811745325768407</v>
      </c>
      <c r="F281" s="98">
        <v>1.4715001023660639</v>
      </c>
      <c r="G281" s="98">
        <v>0.94444973669545984</v>
      </c>
      <c r="H281" s="98">
        <v>1.0609351018681266</v>
      </c>
      <c r="I281" s="98">
        <v>0.87695666608139622</v>
      </c>
      <c r="J281" s="98">
        <v>0.48206900447220341</v>
      </c>
      <c r="K281" s="98">
        <v>0.26734354322008436</v>
      </c>
      <c r="L281" s="98">
        <v>0.29135104832008613</v>
      </c>
      <c r="M281" s="98">
        <v>0.46735946992347066</v>
      </c>
      <c r="N281" s="98">
        <v>0.55785151683248257</v>
      </c>
      <c r="O281" s="98">
        <v>0.50245504080916759</v>
      </c>
      <c r="P281" s="98">
        <v>1.2951918467572834</v>
      </c>
      <c r="Q281" s="98">
        <v>2.4703094586716414</v>
      </c>
      <c r="R281" s="98">
        <v>1.6083560937083372</v>
      </c>
      <c r="S281" s="98">
        <v>1.0951878660032024</v>
      </c>
      <c r="T281" s="98">
        <v>1.1025393207361149</v>
      </c>
      <c r="U281" s="98">
        <v>0.60900793209427628</v>
      </c>
      <c r="V281" s="98">
        <v>0.63876063941848338</v>
      </c>
      <c r="W281" s="98">
        <v>1.0147381880598889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0.16120948752949227</v>
      </c>
      <c r="D282" s="122">
        <f t="shared" si="112"/>
        <v>0.29120379950362596</v>
      </c>
      <c r="E282" s="122">
        <f t="shared" si="112"/>
        <v>0.44821267677190108</v>
      </c>
      <c r="F282" s="122">
        <f t="shared" si="112"/>
        <v>0.35958220008333774</v>
      </c>
      <c r="G282" s="122">
        <f t="shared" si="112"/>
        <v>0.2651285361107904</v>
      </c>
      <c r="H282" s="122">
        <f t="shared" si="112"/>
        <v>0.34148390380494148</v>
      </c>
      <c r="I282" s="122">
        <f t="shared" si="112"/>
        <v>0.43213485626488318</v>
      </c>
      <c r="J282" s="122">
        <f t="shared" si="112"/>
        <v>6.7973883299390234E-2</v>
      </c>
      <c r="K282" s="122">
        <f t="shared" si="112"/>
        <v>0.11808277523988178</v>
      </c>
      <c r="L282" s="122">
        <f t="shared" si="112"/>
        <v>0.18960336382256621</v>
      </c>
      <c r="M282" s="122">
        <f t="shared" si="112"/>
        <v>0.23458435333917185</v>
      </c>
      <c r="N282" s="122">
        <f t="shared" si="112"/>
        <v>0.47368760342330002</v>
      </c>
      <c r="O282" s="122">
        <f t="shared" si="112"/>
        <v>0.49602216691870343</v>
      </c>
      <c r="P282" s="122">
        <f t="shared" si="112"/>
        <v>1.0254923210485767</v>
      </c>
      <c r="Q282" s="122">
        <f t="shared" si="112"/>
        <v>1.6201173514512728</v>
      </c>
      <c r="R282" s="122">
        <f t="shared" si="112"/>
        <v>1.4978342997342828</v>
      </c>
      <c r="S282" s="122">
        <f t="shared" si="112"/>
        <v>1.1388152795422584</v>
      </c>
      <c r="T282" s="122">
        <f t="shared" si="112"/>
        <v>0.87351785557195127</v>
      </c>
      <c r="U282" s="122">
        <f t="shared" si="112"/>
        <v>0.7369791908955432</v>
      </c>
      <c r="V282" s="122">
        <f t="shared" si="112"/>
        <v>0.64500122625404377</v>
      </c>
      <c r="W282" s="122">
        <f t="shared" si="112"/>
        <v>0.88447952019342901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0.16120948752949227</v>
      </c>
      <c r="D283" s="98">
        <v>0.29120379950362596</v>
      </c>
      <c r="E283" s="98">
        <v>0.44821267677190108</v>
      </c>
      <c r="F283" s="98">
        <v>0.35958220008333774</v>
      </c>
      <c r="G283" s="98">
        <v>0.2651285361107904</v>
      </c>
      <c r="H283" s="98">
        <v>0.34148390380494148</v>
      </c>
      <c r="I283" s="98">
        <v>0.43213485626488318</v>
      </c>
      <c r="J283" s="98">
        <v>6.7973883299390234E-2</v>
      </c>
      <c r="K283" s="98">
        <v>0.11808277523988178</v>
      </c>
      <c r="L283" s="98">
        <v>0.18960336382256621</v>
      </c>
      <c r="M283" s="98">
        <v>0.23458435333917185</v>
      </c>
      <c r="N283" s="98">
        <v>0.47368760342330002</v>
      </c>
      <c r="O283" s="98">
        <v>0.49602216691870343</v>
      </c>
      <c r="P283" s="98">
        <v>1.0254923210485767</v>
      </c>
      <c r="Q283" s="98">
        <v>1.6201173514512728</v>
      </c>
      <c r="R283" s="98">
        <v>1.4978342997342828</v>
      </c>
      <c r="S283" s="98">
        <v>1.1388152795422584</v>
      </c>
      <c r="T283" s="98">
        <v>0.87351785557195127</v>
      </c>
      <c r="U283" s="98">
        <v>0.7369791908955432</v>
      </c>
      <c r="V283" s="98">
        <v>0.64500122625404377</v>
      </c>
      <c r="W283" s="98">
        <v>0.88447952019342901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0.1916434468221524</v>
      </c>
      <c r="D284" s="122">
        <v>0.46830873396674422</v>
      </c>
      <c r="E284" s="122">
        <v>0.4775324466495387</v>
      </c>
      <c r="F284" s="122">
        <v>0.70673327539140729</v>
      </c>
      <c r="G284" s="122">
        <v>0.46098083890692398</v>
      </c>
      <c r="H284" s="122">
        <v>0.49887188786275599</v>
      </c>
      <c r="I284" s="122">
        <v>0.38476711335460534</v>
      </c>
      <c r="J284" s="122">
        <v>0.26768179566390343</v>
      </c>
      <c r="K284" s="122">
        <v>0.21584365951354056</v>
      </c>
      <c r="L284" s="122">
        <v>0.25614662931329379</v>
      </c>
      <c r="M284" s="122">
        <v>0.34154514207722608</v>
      </c>
      <c r="N284" s="122">
        <v>0.40819844681507705</v>
      </c>
      <c r="O284" s="122">
        <v>0.73035912481554044</v>
      </c>
      <c r="P284" s="122">
        <v>2.0342323764729335</v>
      </c>
      <c r="Q284" s="122">
        <v>2.4426838525837655</v>
      </c>
      <c r="R284" s="122">
        <v>2.0162081608612858</v>
      </c>
      <c r="S284" s="122">
        <v>1.446974985164903</v>
      </c>
      <c r="T284" s="122">
        <v>1.456707089126299</v>
      </c>
      <c r="U284" s="122">
        <v>0.9066871786082642</v>
      </c>
      <c r="V284" s="122">
        <v>0.91647201850255533</v>
      </c>
      <c r="W284" s="122">
        <v>1.5365633388433149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2.607569076695614E-3</v>
      </c>
      <c r="D285" s="98">
        <v>6.9737727585788799E-3</v>
      </c>
      <c r="E285" s="98">
        <v>7.3184990201873613E-3</v>
      </c>
      <c r="F285" s="98">
        <v>6.7369052747718299E-3</v>
      </c>
      <c r="G285" s="98">
        <v>3.7282558437259292E-3</v>
      </c>
      <c r="H285" s="98">
        <v>2.9447998418848328E-3</v>
      </c>
      <c r="I285" s="98">
        <v>1.1546292079170468E-3</v>
      </c>
      <c r="J285" s="98">
        <v>1.0668314668945082E-3</v>
      </c>
      <c r="K285" s="98">
        <v>1.1282277769400304E-3</v>
      </c>
      <c r="L285" s="98">
        <v>1.4124355622874146E-3</v>
      </c>
      <c r="M285" s="98">
        <v>1.449646264008223E-3</v>
      </c>
      <c r="N285" s="98">
        <v>1.5093816549396984E-3</v>
      </c>
      <c r="O285" s="98">
        <v>6.3917537633732587E-3</v>
      </c>
      <c r="P285" s="98">
        <v>1.7248833426257354E-2</v>
      </c>
      <c r="Q285" s="98">
        <v>1.2425822061186349E-2</v>
      </c>
      <c r="R285" s="98">
        <v>7.8975314379707354E-3</v>
      </c>
      <c r="S285" s="98">
        <v>8.6398548864473276E-3</v>
      </c>
      <c r="T285" s="98">
        <v>1.0514767670657042E-2</v>
      </c>
      <c r="U285" s="98">
        <v>8.8322329447776699E-3</v>
      </c>
      <c r="V285" s="98">
        <v>1.0441878655514115E-2</v>
      </c>
      <c r="W285" s="98">
        <v>8.7148619967396101E-3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1.0762783617453177E-4</v>
      </c>
      <c r="E286" s="98">
        <v>1.0753644844699203E-4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1.2611771804691845E-4</v>
      </c>
      <c r="P286" s="98">
        <v>2.4404164013338257E-4</v>
      </c>
      <c r="Q286" s="98">
        <v>2.2815774648489738E-4</v>
      </c>
      <c r="R286" s="98">
        <v>1.1308116025633752E-4</v>
      </c>
      <c r="S286" s="98">
        <v>1.1753069690237643E-4</v>
      </c>
      <c r="T286" s="98">
        <v>2.3317018502973859E-4</v>
      </c>
      <c r="U286" s="98">
        <v>1.172531404630011E-4</v>
      </c>
      <c r="V286" s="98">
        <v>3.6020329897169513E-4</v>
      </c>
      <c r="W286" s="98">
        <v>1.2375738262623823E-4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3.4256523233903564E-5</v>
      </c>
      <c r="E287" s="101">
        <v>3.3297741327074492E-5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3.393132170723935E-5</v>
      </c>
      <c r="P287" s="101">
        <v>6.1664221378233302E-5</v>
      </c>
      <c r="Q287" s="101">
        <v>5.2501274183030261E-5</v>
      </c>
      <c r="R287" s="101">
        <v>2.9286791586724189E-5</v>
      </c>
      <c r="S287" s="101">
        <v>3.0663766140872052E-5</v>
      </c>
      <c r="T287" s="101">
        <v>5.8497545758776983E-5</v>
      </c>
      <c r="U287" s="101">
        <v>2.8052127174874871E-5</v>
      </c>
      <c r="V287" s="101">
        <v>8.4435202100166667E-5</v>
      </c>
      <c r="W287" s="101">
        <v>2.9526378473600897E-5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7.3371312940628204E-5</v>
      </c>
      <c r="E288" s="104">
        <v>7.4238707119917541E-5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9.2186396339679095E-5</v>
      </c>
      <c r="P288" s="104">
        <v>1.8237741875514927E-4</v>
      </c>
      <c r="Q288" s="104">
        <v>1.756564723018671E-4</v>
      </c>
      <c r="R288" s="104">
        <v>8.3794368669613329E-5</v>
      </c>
      <c r="S288" s="104">
        <v>8.6866930761504387E-5</v>
      </c>
      <c r="T288" s="104">
        <v>1.7467263927096162E-4</v>
      </c>
      <c r="U288" s="104">
        <v>8.920101328812623E-5</v>
      </c>
      <c r="V288" s="104">
        <v>2.7576809687152845E-4</v>
      </c>
      <c r="W288" s="104">
        <v>9.423100415263734E-5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7.5788465364984473E-2</v>
      </c>
      <c r="D289" s="101">
        <v>0.24179566029449495</v>
      </c>
      <c r="E289" s="101">
        <v>0.19065297651916596</v>
      </c>
      <c r="F289" s="101">
        <v>0.39014890480517223</v>
      </c>
      <c r="G289" s="101">
        <v>0.20890947277533878</v>
      </c>
      <c r="H289" s="101">
        <v>0.2085844250157175</v>
      </c>
      <c r="I289" s="101">
        <v>1.8199487316263373E-2</v>
      </c>
      <c r="J289" s="101">
        <v>3.098579759877659E-2</v>
      </c>
      <c r="K289" s="101">
        <v>8.959957009664643E-2</v>
      </c>
      <c r="L289" s="101">
        <v>9.4077559658364132E-2</v>
      </c>
      <c r="M289" s="101">
        <v>0.15419589860435742</v>
      </c>
      <c r="N289" s="101">
        <v>0.17650797750753361</v>
      </c>
      <c r="O289" s="101">
        <v>0.30847521705836123</v>
      </c>
      <c r="P289" s="101">
        <v>0.66312737313004011</v>
      </c>
      <c r="Q289" s="101">
        <v>0.28723779264593513</v>
      </c>
      <c r="R289" s="101">
        <v>0.47187901317049413</v>
      </c>
      <c r="S289" s="101">
        <v>0.38791424843357247</v>
      </c>
      <c r="T289" s="101">
        <v>0.20684821930872743</v>
      </c>
      <c r="U289" s="101">
        <v>0.28968358484365475</v>
      </c>
      <c r="V289" s="101">
        <v>0.25326601191687198</v>
      </c>
      <c r="W289" s="101">
        <v>0.66642707513708788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0.11324741238047231</v>
      </c>
      <c r="D290" s="104">
        <v>0.21943167307749584</v>
      </c>
      <c r="E290" s="104">
        <v>0.27945343466173839</v>
      </c>
      <c r="F290" s="104">
        <v>0.30984746531146323</v>
      </c>
      <c r="G290" s="104">
        <v>0.24834311028785927</v>
      </c>
      <c r="H290" s="104">
        <v>0.28734266300515365</v>
      </c>
      <c r="I290" s="104">
        <v>0.36541299683042494</v>
      </c>
      <c r="J290" s="104">
        <v>0.23562916659823235</v>
      </c>
      <c r="K290" s="104">
        <v>0.12511586163995408</v>
      </c>
      <c r="L290" s="104">
        <v>0.16065663409264225</v>
      </c>
      <c r="M290" s="104">
        <v>0.18589959720886046</v>
      </c>
      <c r="N290" s="104">
        <v>0.23018108765260376</v>
      </c>
      <c r="O290" s="104">
        <v>0.41536603627575902</v>
      </c>
      <c r="P290" s="104">
        <v>1.3536121282765026</v>
      </c>
      <c r="Q290" s="104">
        <v>2.142792080130159</v>
      </c>
      <c r="R290" s="104">
        <v>1.5363185350925648</v>
      </c>
      <c r="S290" s="104">
        <v>1.0503033511479807</v>
      </c>
      <c r="T290" s="104">
        <v>1.2391109319618847</v>
      </c>
      <c r="U290" s="104">
        <v>0.60805410767936885</v>
      </c>
      <c r="V290" s="104">
        <v>0.65240392463119756</v>
      </c>
      <c r="W290" s="104">
        <v>0.86129764432686118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3.2537695584809401E-2</v>
      </c>
      <c r="D291" s="98">
        <v>6.4338068655224678E-2</v>
      </c>
      <c r="E291" s="98">
        <v>7.9379035641985438E-2</v>
      </c>
      <c r="F291" s="98">
        <v>8.9556627085042889E-2</v>
      </c>
      <c r="G291" s="98">
        <v>8.0031042408948053E-2</v>
      </c>
      <c r="H291" s="98">
        <v>8.4250779205824272E-2</v>
      </c>
      <c r="I291" s="98">
        <v>0.10807712216651745</v>
      </c>
      <c r="J291" s="98">
        <v>6.8401208780655379E-2</v>
      </c>
      <c r="K291" s="98">
        <v>3.6488010529167787E-2</v>
      </c>
      <c r="L291" s="98">
        <v>4.6986601632068553E-2</v>
      </c>
      <c r="M291" s="98">
        <v>5.2952366369751355E-2</v>
      </c>
      <c r="N291" s="98">
        <v>5.4980301118415051E-2</v>
      </c>
      <c r="O291" s="98">
        <v>0.10568559071433987</v>
      </c>
      <c r="P291" s="98">
        <v>0.3314078069671047</v>
      </c>
      <c r="Q291" s="98">
        <v>0.49287713193649646</v>
      </c>
      <c r="R291" s="98">
        <v>0.40297146695115454</v>
      </c>
      <c r="S291" s="98">
        <v>0.27939189568392692</v>
      </c>
      <c r="T291" s="98">
        <v>0.31745571289965241</v>
      </c>
      <c r="U291" s="98">
        <v>0.14882354882164245</v>
      </c>
      <c r="V291" s="98">
        <v>0.1558169123840164</v>
      </c>
      <c r="W291" s="98">
        <v>0.20958277398156225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8.0709716795662911E-2</v>
      </c>
      <c r="D292" s="98">
        <v>0.15509360442227116</v>
      </c>
      <c r="E292" s="98">
        <v>0.20007439901975294</v>
      </c>
      <c r="F292" s="98">
        <v>0.22029083822642032</v>
      </c>
      <c r="G292" s="98">
        <v>0.1683120678789112</v>
      </c>
      <c r="H292" s="98">
        <v>0.20309188379932935</v>
      </c>
      <c r="I292" s="98">
        <v>0.2573358746639075</v>
      </c>
      <c r="J292" s="98">
        <v>0.16722795781757696</v>
      </c>
      <c r="K292" s="98">
        <v>8.8627851110786304E-2</v>
      </c>
      <c r="L292" s="98">
        <v>0.11367003246057369</v>
      </c>
      <c r="M292" s="98">
        <v>0.13294723083910909</v>
      </c>
      <c r="N292" s="98">
        <v>0.17520078653418869</v>
      </c>
      <c r="O292" s="98">
        <v>0.30968044556141916</v>
      </c>
      <c r="P292" s="98">
        <v>1.0222043213093979</v>
      </c>
      <c r="Q292" s="98">
        <v>1.6499149481936626</v>
      </c>
      <c r="R292" s="98">
        <v>1.1333470681414102</v>
      </c>
      <c r="S292" s="98">
        <v>0.77091145546405371</v>
      </c>
      <c r="T292" s="98">
        <v>0.92165521906223224</v>
      </c>
      <c r="U292" s="98">
        <v>0.45923055885772635</v>
      </c>
      <c r="V292" s="98">
        <v>0.49658701224718116</v>
      </c>
      <c r="W292" s="98">
        <v>0.65171487034529896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9.0786817057990341E-2</v>
      </c>
      <c r="D293" s="122">
        <v>0.23252876116207977</v>
      </c>
      <c r="E293" s="122">
        <v>0.24186522994253684</v>
      </c>
      <c r="F293" s="122">
        <v>0.35268809975357041</v>
      </c>
      <c r="G293" s="122">
        <v>0.24048556063140822</v>
      </c>
      <c r="H293" s="122">
        <v>0.26609957040897375</v>
      </c>
      <c r="I293" s="122">
        <v>0.22234302606467693</v>
      </c>
      <c r="J293" s="122">
        <v>0.14199386567400044</v>
      </c>
      <c r="K293" s="122">
        <v>0.10123110115721874</v>
      </c>
      <c r="L293" s="122">
        <v>0.11998149282625535</v>
      </c>
      <c r="M293" s="122">
        <v>0.15006106128806429</v>
      </c>
      <c r="N293" s="122">
        <v>0.18334940496086605</v>
      </c>
      <c r="O293" s="122">
        <v>0.3747767201566341</v>
      </c>
      <c r="P293" s="122">
        <v>1.0828690970043524</v>
      </c>
      <c r="Q293" s="122">
        <v>1.3380989273515691</v>
      </c>
      <c r="R293" s="122">
        <v>1.0497455038959131</v>
      </c>
      <c r="S293" s="122">
        <v>0.74645312954204068</v>
      </c>
      <c r="T293" s="122">
        <v>0.86342334906523921</v>
      </c>
      <c r="U293" s="122">
        <v>0.52814372704036283</v>
      </c>
      <c r="V293" s="122">
        <v>0.61179809532160889</v>
      </c>
      <c r="W293" s="122">
        <v>0.88126297372358986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3.8214393669050613E-3</v>
      </c>
      <c r="D294" s="98">
        <v>6.6040008389174811E-3</v>
      </c>
      <c r="E294" s="98">
        <v>8.9032214566300231E-3</v>
      </c>
      <c r="F294" s="98">
        <v>1.4963988711765078E-2</v>
      </c>
      <c r="G294" s="98">
        <v>1.2041030498660255E-2</v>
      </c>
      <c r="H294" s="98">
        <v>1.4918123372095972E-2</v>
      </c>
      <c r="I294" s="98">
        <v>1.4453095030117375E-2</v>
      </c>
      <c r="J294" s="98">
        <v>8.6234031086413667E-3</v>
      </c>
      <c r="K294" s="98">
        <v>4.4072979772039325E-3</v>
      </c>
      <c r="L294" s="98">
        <v>6.7970051199028585E-3</v>
      </c>
      <c r="M294" s="98">
        <v>1.0656642160794901E-2</v>
      </c>
      <c r="N294" s="98">
        <v>5.7869900560194474E-3</v>
      </c>
      <c r="O294" s="98">
        <v>7.7629845430283062E-2</v>
      </c>
      <c r="P294" s="98">
        <v>0.22680209305085131</v>
      </c>
      <c r="Q294" s="98">
        <v>0.23812938750277485</v>
      </c>
      <c r="R294" s="98">
        <v>0.13916514222586981</v>
      </c>
      <c r="S294" s="98">
        <v>0.15340928476598076</v>
      </c>
      <c r="T294" s="98">
        <v>0.3144751373949089</v>
      </c>
      <c r="U294" s="98">
        <v>0.19926061829317784</v>
      </c>
      <c r="V294" s="98">
        <v>0.23900622884610578</v>
      </c>
      <c r="W294" s="98">
        <v>0.27625641358861364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8.6965377691085283E-2</v>
      </c>
      <c r="D295" s="33">
        <v>0.22592476032316228</v>
      </c>
      <c r="E295" s="33">
        <v>0.23296200848590681</v>
      </c>
      <c r="F295" s="33">
        <v>0.33772411104180533</v>
      </c>
      <c r="G295" s="33">
        <v>0.22844453013274796</v>
      </c>
      <c r="H295" s="33">
        <v>0.25118144703687778</v>
      </c>
      <c r="I295" s="33">
        <v>0.20788993103455955</v>
      </c>
      <c r="J295" s="33">
        <v>0.13337046256535906</v>
      </c>
      <c r="K295" s="33">
        <v>9.6823803180014809E-2</v>
      </c>
      <c r="L295" s="33">
        <v>0.11318448770635249</v>
      </c>
      <c r="M295" s="33">
        <v>0.13940441912726939</v>
      </c>
      <c r="N295" s="33">
        <v>0.17756241490484659</v>
      </c>
      <c r="O295" s="33">
        <v>0.29714687472635104</v>
      </c>
      <c r="P295" s="33">
        <v>0.8560670039535011</v>
      </c>
      <c r="Q295" s="33">
        <v>1.0999695398487943</v>
      </c>
      <c r="R295" s="33">
        <v>0.91058036167004341</v>
      </c>
      <c r="S295" s="33">
        <v>0.59304384477605998</v>
      </c>
      <c r="T295" s="33">
        <v>0.54894821167033037</v>
      </c>
      <c r="U295" s="33">
        <v>0.32888310874718502</v>
      </c>
      <c r="V295" s="33">
        <v>0.37279186647550311</v>
      </c>
      <c r="W295" s="33">
        <v>0.60500656013497622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1.173039434550974</v>
      </c>
      <c r="D297" s="117">
        <f t="shared" si="113"/>
        <v>2.5953269256740987</v>
      </c>
      <c r="E297" s="117">
        <f t="shared" si="113"/>
        <v>3.6620542171587527</v>
      </c>
      <c r="F297" s="117">
        <f t="shared" si="113"/>
        <v>4.2013343129922802</v>
      </c>
      <c r="G297" s="117">
        <f t="shared" si="113"/>
        <v>2.9466564685338685</v>
      </c>
      <c r="H297" s="117">
        <f t="shared" si="113"/>
        <v>3.5754618629163271</v>
      </c>
      <c r="I297" s="117">
        <f t="shared" si="113"/>
        <v>3.510288353999556</v>
      </c>
      <c r="J297" s="117">
        <f t="shared" si="113"/>
        <v>1.6138965870275193</v>
      </c>
      <c r="K297" s="117">
        <f t="shared" si="113"/>
        <v>1.2184609228811645</v>
      </c>
      <c r="L297" s="117">
        <f t="shared" si="113"/>
        <v>1.5829198103882529</v>
      </c>
      <c r="M297" s="117">
        <f t="shared" si="113"/>
        <v>2.344341668653839</v>
      </c>
      <c r="N297" s="117">
        <f t="shared" si="113"/>
        <v>3.5400302737626324</v>
      </c>
      <c r="O297" s="117">
        <f t="shared" si="113"/>
        <v>4.0110405667270443</v>
      </c>
      <c r="P297" s="117">
        <f t="shared" si="113"/>
        <v>10.217153289778492</v>
      </c>
      <c r="Q297" s="117">
        <f t="shared" si="113"/>
        <v>17.382065856525934</v>
      </c>
      <c r="R297" s="117">
        <f t="shared" ref="R297:V297" si="114">R298+R300+R302+R311</f>
        <v>13.558821987435451</v>
      </c>
      <c r="S297" s="117">
        <f t="shared" si="114"/>
        <v>9.8540666906689474</v>
      </c>
      <c r="T297" s="117">
        <f t="shared" si="114"/>
        <v>9.1169169397834775</v>
      </c>
      <c r="U297" s="117">
        <f t="shared" si="114"/>
        <v>6.1302455470938622</v>
      </c>
      <c r="V297" s="117">
        <f t="shared" si="114"/>
        <v>6.0290948465770509</v>
      </c>
      <c r="W297" s="117">
        <f t="shared" ref="W297" si="115">W298+W300+W302+W311</f>
        <v>9.1055149737056649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0.60194454479317394</v>
      </c>
      <c r="D298" s="122">
        <f t="shared" si="116"/>
        <v>1.4132585924153194</v>
      </c>
      <c r="E298" s="122">
        <f t="shared" si="116"/>
        <v>2.059368543926364</v>
      </c>
      <c r="F298" s="122">
        <f t="shared" si="116"/>
        <v>2.5497171600277611</v>
      </c>
      <c r="G298" s="122">
        <f t="shared" si="116"/>
        <v>1.7579820970357891</v>
      </c>
      <c r="H298" s="122">
        <f t="shared" si="116"/>
        <v>2.1147346825301372</v>
      </c>
      <c r="I298" s="122">
        <f t="shared" si="116"/>
        <v>1.8665882549932311</v>
      </c>
      <c r="J298" s="122">
        <f t="shared" si="116"/>
        <v>1.0930354121478887</v>
      </c>
      <c r="K298" s="122">
        <f t="shared" si="116"/>
        <v>0.6443644648219593</v>
      </c>
      <c r="L298" s="122">
        <f t="shared" si="116"/>
        <v>0.74500758891626517</v>
      </c>
      <c r="M298" s="122">
        <f t="shared" si="116"/>
        <v>1.2705306973025652</v>
      </c>
      <c r="N298" s="122">
        <f t="shared" si="116"/>
        <v>1.6162683361478283</v>
      </c>
      <c r="O298" s="122">
        <f t="shared" si="116"/>
        <v>1.5533951284238032</v>
      </c>
      <c r="P298" s="122">
        <f t="shared" si="116"/>
        <v>4.25682909884525</v>
      </c>
      <c r="Q298" s="122">
        <f t="shared" si="116"/>
        <v>8.5139533673350307</v>
      </c>
      <c r="R298" s="122">
        <f t="shared" si="116"/>
        <v>5.6393658557692907</v>
      </c>
      <c r="S298" s="122">
        <f t="shared" si="116"/>
        <v>3.8814877159777281</v>
      </c>
      <c r="T298" s="122">
        <f t="shared" si="116"/>
        <v>3.9342984695746646</v>
      </c>
      <c r="U298" s="122">
        <f t="shared" si="116"/>
        <v>2.1849446350296882</v>
      </c>
      <c r="V298" s="122">
        <f t="shared" si="116"/>
        <v>2.3065809989763699</v>
      </c>
      <c r="W298" s="122">
        <f t="shared" si="116"/>
        <v>3.6912913378662657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0.60194454479317394</v>
      </c>
      <c r="D299" s="98">
        <v>1.4132585924153194</v>
      </c>
      <c r="E299" s="98">
        <v>2.059368543926364</v>
      </c>
      <c r="F299" s="98">
        <v>2.5497171600277611</v>
      </c>
      <c r="G299" s="98">
        <v>1.7579820970357891</v>
      </c>
      <c r="H299" s="98">
        <v>2.1147346825301372</v>
      </c>
      <c r="I299" s="98">
        <v>1.8665882549932311</v>
      </c>
      <c r="J299" s="98">
        <v>1.0930354121478887</v>
      </c>
      <c r="K299" s="98">
        <v>0.6443644648219593</v>
      </c>
      <c r="L299" s="98">
        <v>0.74500758891626517</v>
      </c>
      <c r="M299" s="98">
        <v>1.2705306973025652</v>
      </c>
      <c r="N299" s="98">
        <v>1.6162683361478283</v>
      </c>
      <c r="O299" s="98">
        <v>1.5533951284238032</v>
      </c>
      <c r="P299" s="98">
        <v>4.25682909884525</v>
      </c>
      <c r="Q299" s="98">
        <v>8.5139533673350307</v>
      </c>
      <c r="R299" s="98">
        <v>5.6393658557692907</v>
      </c>
      <c r="S299" s="98">
        <v>3.8814877159777281</v>
      </c>
      <c r="T299" s="98">
        <v>3.9342984695746646</v>
      </c>
      <c r="U299" s="98">
        <v>2.1849446350296882</v>
      </c>
      <c r="V299" s="98">
        <v>2.3065809989763699</v>
      </c>
      <c r="W299" s="98">
        <v>3.6912913378662657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0.35586403003881723</v>
      </c>
      <c r="D300" s="122">
        <f t="shared" si="117"/>
        <v>0.66343754810717204</v>
      </c>
      <c r="E300" s="122">
        <f t="shared" si="117"/>
        <v>1.0532107295955822</v>
      </c>
      <c r="F300" s="122">
        <f t="shared" si="117"/>
        <v>0.87069984497442521</v>
      </c>
      <c r="G300" s="122">
        <f t="shared" si="117"/>
        <v>0.66115660140341781</v>
      </c>
      <c r="H300" s="122">
        <f t="shared" si="117"/>
        <v>0.87646074960426668</v>
      </c>
      <c r="I300" s="122">
        <f t="shared" si="117"/>
        <v>1.140954521963701</v>
      </c>
      <c r="J300" s="122">
        <f t="shared" si="117"/>
        <v>0.18456770318555282</v>
      </c>
      <c r="K300" s="122">
        <f t="shared" si="117"/>
        <v>0.32970229265428952</v>
      </c>
      <c r="L300" s="122">
        <f t="shared" si="117"/>
        <v>0.54434438506305205</v>
      </c>
      <c r="M300" s="122">
        <f t="shared" si="117"/>
        <v>0.69557191390049755</v>
      </c>
      <c r="N300" s="122">
        <f t="shared" si="117"/>
        <v>1.4584744741453242</v>
      </c>
      <c r="O300" s="122">
        <f t="shared" si="117"/>
        <v>1.5946826815710542</v>
      </c>
      <c r="P300" s="122">
        <f t="shared" si="117"/>
        <v>3.4481062067712425</v>
      </c>
      <c r="Q300" s="122">
        <f t="shared" si="117"/>
        <v>5.6527612244825605</v>
      </c>
      <c r="R300" s="122">
        <f t="shared" si="117"/>
        <v>5.3451740512133377</v>
      </c>
      <c r="S300" s="122">
        <f t="shared" si="117"/>
        <v>4.1360363097909518</v>
      </c>
      <c r="T300" s="122">
        <f t="shared" si="117"/>
        <v>3.2186903434902261</v>
      </c>
      <c r="U300" s="122">
        <f t="shared" si="117"/>
        <v>2.7510509369295755</v>
      </c>
      <c r="V300" s="122">
        <f t="shared" si="117"/>
        <v>2.4393613096292404</v>
      </c>
      <c r="W300" s="122">
        <f t="shared" si="117"/>
        <v>3.3875496180367435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0.35586403003881723</v>
      </c>
      <c r="D301" s="98">
        <v>0.66343754810717204</v>
      </c>
      <c r="E301" s="98">
        <v>1.0532107295955822</v>
      </c>
      <c r="F301" s="98">
        <v>0.87069984497442521</v>
      </c>
      <c r="G301" s="98">
        <v>0.66115660140341781</v>
      </c>
      <c r="H301" s="98">
        <v>0.87646074960426668</v>
      </c>
      <c r="I301" s="98">
        <v>1.140954521963701</v>
      </c>
      <c r="J301" s="98">
        <v>0.18456770318555282</v>
      </c>
      <c r="K301" s="98">
        <v>0.32970229265428952</v>
      </c>
      <c r="L301" s="98">
        <v>0.54434438506305205</v>
      </c>
      <c r="M301" s="98">
        <v>0.69557191390049755</v>
      </c>
      <c r="N301" s="98">
        <v>1.4584744741453242</v>
      </c>
      <c r="O301" s="98">
        <v>1.5946826815710542</v>
      </c>
      <c r="P301" s="98">
        <v>3.4481062067712425</v>
      </c>
      <c r="Q301" s="98">
        <v>5.6527612244825605</v>
      </c>
      <c r="R301" s="98">
        <v>5.3451740512133377</v>
      </c>
      <c r="S301" s="98">
        <v>4.1360363097909518</v>
      </c>
      <c r="T301" s="98">
        <v>3.2186903434902261</v>
      </c>
      <c r="U301" s="98">
        <v>2.7510509369295755</v>
      </c>
      <c r="V301" s="98">
        <v>2.4393613096292404</v>
      </c>
      <c r="W301" s="98">
        <v>3.3875496180367435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0.14758181065099049</v>
      </c>
      <c r="D302" s="122">
        <v>0.34450053088866661</v>
      </c>
      <c r="E302" s="122">
        <v>0.36830763520492715</v>
      </c>
      <c r="F302" s="122">
        <v>0.51651381170196775</v>
      </c>
      <c r="G302" s="122">
        <v>0.347147443013335</v>
      </c>
      <c r="H302" s="122">
        <v>0.38451263526528889</v>
      </c>
      <c r="I302" s="122">
        <v>0.33579463847420715</v>
      </c>
      <c r="J302" s="122">
        <v>0.22932084742020439</v>
      </c>
      <c r="K302" s="122">
        <v>0.16764318838428341</v>
      </c>
      <c r="L302" s="122">
        <v>0.20262045999293077</v>
      </c>
      <c r="M302" s="122">
        <v>0.26444959333300566</v>
      </c>
      <c r="N302" s="122">
        <v>0.32431911445270173</v>
      </c>
      <c r="O302" s="122">
        <v>0.58490734770245145</v>
      </c>
      <c r="P302" s="122">
        <v>1.7034236126345053</v>
      </c>
      <c r="Q302" s="122">
        <v>2.1982824683638809</v>
      </c>
      <c r="R302" s="122">
        <v>1.7557513232168476</v>
      </c>
      <c r="S302" s="122">
        <v>1.2563897623919449</v>
      </c>
      <c r="T302" s="122">
        <v>1.3127147007976574</v>
      </c>
      <c r="U302" s="122">
        <v>0.79158751516668446</v>
      </c>
      <c r="V302" s="122">
        <v>0.81295547898491516</v>
      </c>
      <c r="W302" s="122">
        <v>1.325527814673704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1.4037467366623964E-3</v>
      </c>
      <c r="D303" s="98">
        <v>3.7668168315995849E-3</v>
      </c>
      <c r="E303" s="98">
        <v>3.9684146775473056E-3</v>
      </c>
      <c r="F303" s="98">
        <v>3.6674969151201638E-3</v>
      </c>
      <c r="G303" s="98">
        <v>2.0386430655049237E-3</v>
      </c>
      <c r="H303" s="98">
        <v>1.618094218651117E-3</v>
      </c>
      <c r="I303" s="98">
        <v>6.378699394873525E-4</v>
      </c>
      <c r="J303" s="98">
        <v>5.93112642044368E-4</v>
      </c>
      <c r="K303" s="98">
        <v>6.3204544241319204E-4</v>
      </c>
      <c r="L303" s="98">
        <v>7.9839398202307852E-4</v>
      </c>
      <c r="M303" s="98">
        <v>8.3482371987848771E-4</v>
      </c>
      <c r="N303" s="98">
        <v>8.9595080277266623E-4</v>
      </c>
      <c r="O303" s="98">
        <v>3.9606284077546849E-3</v>
      </c>
      <c r="P303" s="98">
        <v>1.123585260906686E-2</v>
      </c>
      <c r="Q303" s="98">
        <v>8.4523725398466271E-3</v>
      </c>
      <c r="R303" s="98">
        <v>5.5257622101888403E-3</v>
      </c>
      <c r="S303" s="98">
        <v>6.2071352688389788E-3</v>
      </c>
      <c r="T303" s="98">
        <v>7.7326662242400545E-3</v>
      </c>
      <c r="U303" s="98">
        <v>6.6202862781479539E-3</v>
      </c>
      <c r="V303" s="98">
        <v>7.9339299325903983E-3</v>
      </c>
      <c r="W303" s="98">
        <v>6.6637645303555528E-3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9.18746471869029E-5</v>
      </c>
      <c r="E304" s="98">
        <v>9.2294218919132477E-5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1.132118240456787E-4</v>
      </c>
      <c r="P304" s="98">
        <v>2.225453585535588E-4</v>
      </c>
      <c r="Q304" s="98">
        <v>2.1136922643809011E-4</v>
      </c>
      <c r="R304" s="98">
        <v>1.0428581558295155E-4</v>
      </c>
      <c r="S304" s="98">
        <v>1.0889671561205782E-4</v>
      </c>
      <c r="T304" s="98">
        <v>2.17692324580049E-4</v>
      </c>
      <c r="U304" s="98">
        <v>1.1022775859362613E-4</v>
      </c>
      <c r="V304" s="98">
        <v>3.3992350409349151E-4</v>
      </c>
      <c r="W304" s="98">
        <v>1.1680816414161315E-4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1.85033342462747E-5</v>
      </c>
      <c r="E305" s="101">
        <v>1.8055511799214943E-5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2.1025427705999608E-5</v>
      </c>
      <c r="P305" s="101">
        <v>4.0167939798409514E-5</v>
      </c>
      <c r="Q305" s="101">
        <v>3.5712754136222992E-5</v>
      </c>
      <c r="R305" s="101">
        <v>2.049144691333822E-5</v>
      </c>
      <c r="S305" s="101">
        <v>2.2029784850553436E-5</v>
      </c>
      <c r="T305" s="101">
        <v>4.3019685309087394E-5</v>
      </c>
      <c r="U305" s="101">
        <v>2.1026745305499901E-5</v>
      </c>
      <c r="V305" s="101">
        <v>6.4155407221963044E-5</v>
      </c>
      <c r="W305" s="101">
        <v>2.257715998897581E-5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7.3371312940628204E-5</v>
      </c>
      <c r="E306" s="104">
        <v>7.4238707119917541E-5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9.2186396339679095E-5</v>
      </c>
      <c r="P306" s="104">
        <v>1.8237741875514927E-4</v>
      </c>
      <c r="Q306" s="104">
        <v>1.756564723018671E-4</v>
      </c>
      <c r="R306" s="104">
        <v>8.3794368669613329E-5</v>
      </c>
      <c r="S306" s="104">
        <v>8.6866930761504387E-5</v>
      </c>
      <c r="T306" s="104">
        <v>1.7467263927096162E-4</v>
      </c>
      <c r="U306" s="104">
        <v>8.920101328812623E-5</v>
      </c>
      <c r="V306" s="104">
        <v>2.7576809687152845E-4</v>
      </c>
      <c r="W306" s="104">
        <v>9.423100415263734E-5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4.5803760740726021E-2</v>
      </c>
      <c r="D307" s="101">
        <v>0.14655280928772063</v>
      </c>
      <c r="E307" s="101">
        <v>0.11591211256681207</v>
      </c>
      <c r="F307" s="101">
        <v>0.23793804988041689</v>
      </c>
      <c r="G307" s="101">
        <v>0.12782739056640693</v>
      </c>
      <c r="H307" s="101">
        <v>0.12807214890001622</v>
      </c>
      <c r="I307" s="101">
        <v>1.1215856814204797E-2</v>
      </c>
      <c r="J307" s="101">
        <v>1.9173730155382731E-2</v>
      </c>
      <c r="K307" s="101">
        <v>5.5700245939902172E-2</v>
      </c>
      <c r="L307" s="101">
        <v>5.8789760060056609E-2</v>
      </c>
      <c r="M307" s="101">
        <v>9.7265591687180006E-2</v>
      </c>
      <c r="N307" s="101">
        <v>0.11301838763220036</v>
      </c>
      <c r="O307" s="101">
        <v>0.20196020014137822</v>
      </c>
      <c r="P307" s="101">
        <v>0.44657724605980903</v>
      </c>
      <c r="Q307" s="101">
        <v>0.19871856967022575</v>
      </c>
      <c r="R307" s="101">
        <v>0.33267719545760599</v>
      </c>
      <c r="S307" s="101">
        <v>0.27854362709071157</v>
      </c>
      <c r="T307" s="101">
        <v>0.15114408850281477</v>
      </c>
      <c r="U307" s="101">
        <v>0.21511311419006485</v>
      </c>
      <c r="V307" s="101">
        <v>0.19074346390081856</v>
      </c>
      <c r="W307" s="101">
        <v>0.50744684308855481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0.10037430317360208</v>
      </c>
      <c r="D308" s="104">
        <v>0.1940890301221595</v>
      </c>
      <c r="E308" s="104">
        <v>0.24833481374164867</v>
      </c>
      <c r="F308" s="104">
        <v>0.27490826490643067</v>
      </c>
      <c r="G308" s="104">
        <v>0.21728140938142312</v>
      </c>
      <c r="H308" s="104">
        <v>0.25482239214662156</v>
      </c>
      <c r="I308" s="104">
        <v>0.32394091172051498</v>
      </c>
      <c r="J308" s="104">
        <v>0.20955400462277729</v>
      </c>
      <c r="K308" s="104">
        <v>0.11131089700196804</v>
      </c>
      <c r="L308" s="104">
        <v>0.14303230595085109</v>
      </c>
      <c r="M308" s="104">
        <v>0.16634917792594717</v>
      </c>
      <c r="N308" s="104">
        <v>0.21040477601772872</v>
      </c>
      <c r="O308" s="104">
        <v>0.37887330732927288</v>
      </c>
      <c r="P308" s="104">
        <v>1.2453879686070757</v>
      </c>
      <c r="Q308" s="104">
        <v>1.9909001569273705</v>
      </c>
      <c r="R308" s="104">
        <v>1.4174440797334698</v>
      </c>
      <c r="S308" s="104">
        <v>0.97153010331678225</v>
      </c>
      <c r="T308" s="104">
        <v>1.1536202537460225</v>
      </c>
      <c r="U308" s="104">
        <v>0.5697438869398781</v>
      </c>
      <c r="V308" s="104">
        <v>0.61393816164741266</v>
      </c>
      <c r="W308" s="104">
        <v>0.81130039889065197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1.9664586377939157E-2</v>
      </c>
      <c r="D309" s="98">
        <v>3.8995425699888335E-2</v>
      </c>
      <c r="E309" s="98">
        <v>4.8260414721895753E-2</v>
      </c>
      <c r="F309" s="98">
        <v>5.4617426680010343E-2</v>
      </c>
      <c r="G309" s="98">
        <v>4.8969341502511914E-2</v>
      </c>
      <c r="H309" s="98">
        <v>5.1730508347292196E-2</v>
      </c>
      <c r="I309" s="98">
        <v>6.6605037056607447E-2</v>
      </c>
      <c r="J309" s="98">
        <v>4.2326046805200329E-2</v>
      </c>
      <c r="K309" s="98">
        <v>2.2683045891181735E-2</v>
      </c>
      <c r="L309" s="98">
        <v>2.9362273490277386E-2</v>
      </c>
      <c r="M309" s="98">
        <v>3.3401947086838087E-2</v>
      </c>
      <c r="N309" s="98">
        <v>3.5203989483540019E-2</v>
      </c>
      <c r="O309" s="98">
        <v>6.9192861767853733E-2</v>
      </c>
      <c r="P309" s="98">
        <v>0.22318364729767773</v>
      </c>
      <c r="Q309" s="98">
        <v>0.34098520873370797</v>
      </c>
      <c r="R309" s="98">
        <v>0.28409701159205947</v>
      </c>
      <c r="S309" s="98">
        <v>0.20061864785272854</v>
      </c>
      <c r="T309" s="98">
        <v>0.23196503468379029</v>
      </c>
      <c r="U309" s="98">
        <v>0.11051332808215177</v>
      </c>
      <c r="V309" s="98">
        <v>0.11735114940023145</v>
      </c>
      <c r="W309" s="98">
        <v>0.15958552854535304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8.0709716795662911E-2</v>
      </c>
      <c r="D310" s="98">
        <v>0.15509360442227116</v>
      </c>
      <c r="E310" s="98">
        <v>0.20007439901975294</v>
      </c>
      <c r="F310" s="98">
        <v>0.22029083822642032</v>
      </c>
      <c r="G310" s="98">
        <v>0.1683120678789112</v>
      </c>
      <c r="H310" s="98">
        <v>0.20309188379932935</v>
      </c>
      <c r="I310" s="98">
        <v>0.2573358746639075</v>
      </c>
      <c r="J310" s="98">
        <v>0.16722795781757696</v>
      </c>
      <c r="K310" s="98">
        <v>8.8627851110786304E-2</v>
      </c>
      <c r="L310" s="98">
        <v>0.11367003246057369</v>
      </c>
      <c r="M310" s="98">
        <v>0.13294723083910909</v>
      </c>
      <c r="N310" s="98">
        <v>0.17520078653418869</v>
      </c>
      <c r="O310" s="98">
        <v>0.30968044556141916</v>
      </c>
      <c r="P310" s="98">
        <v>1.0222043213093979</v>
      </c>
      <c r="Q310" s="98">
        <v>1.6499149481936626</v>
      </c>
      <c r="R310" s="98">
        <v>1.1333470681414102</v>
      </c>
      <c r="S310" s="98">
        <v>0.77091145546405371</v>
      </c>
      <c r="T310" s="98">
        <v>0.92165521906223224</v>
      </c>
      <c r="U310" s="98">
        <v>0.45923055885772635</v>
      </c>
      <c r="V310" s="98">
        <v>0.49658701224718116</v>
      </c>
      <c r="W310" s="98">
        <v>0.65171487034529896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6.7649049067992448E-2</v>
      </c>
      <c r="D311" s="122">
        <v>0.17413025426294093</v>
      </c>
      <c r="E311" s="122">
        <v>0.18116730843187956</v>
      </c>
      <c r="F311" s="122">
        <v>0.26440349628812593</v>
      </c>
      <c r="G311" s="122">
        <v>0.18037032708132647</v>
      </c>
      <c r="H311" s="122">
        <v>0.19975379551663414</v>
      </c>
      <c r="I311" s="122">
        <v>0.16695093856841647</v>
      </c>
      <c r="J311" s="122">
        <v>0.10697262427387323</v>
      </c>
      <c r="K311" s="122">
        <v>7.6750977020632327E-2</v>
      </c>
      <c r="L311" s="122">
        <v>9.0947376416004977E-2</v>
      </c>
      <c r="M311" s="122">
        <v>0.11378946411777069</v>
      </c>
      <c r="N311" s="122">
        <v>0.14096834901677852</v>
      </c>
      <c r="O311" s="122">
        <v>0.27805540902973513</v>
      </c>
      <c r="P311" s="122">
        <v>0.80879437152749456</v>
      </c>
      <c r="Q311" s="122">
        <v>1.0170687963444607</v>
      </c>
      <c r="R311" s="122">
        <v>0.81853075723597413</v>
      </c>
      <c r="S311" s="122">
        <v>0.58015290250832319</v>
      </c>
      <c r="T311" s="122">
        <v>0.65121342592092912</v>
      </c>
      <c r="U311" s="122">
        <v>0.40266245996791378</v>
      </c>
      <c r="V311" s="122">
        <v>0.4701970589865252</v>
      </c>
      <c r="W311" s="122">
        <v>0.70114620312895137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2.2568188155146088E-3</v>
      </c>
      <c r="D312" s="98">
        <v>3.905189980740503E-3</v>
      </c>
      <c r="E312" s="98">
        <v>5.2715563871890327E-3</v>
      </c>
      <c r="F312" s="98">
        <v>8.8714352998934022E-3</v>
      </c>
      <c r="G312" s="98">
        <v>7.1475465718260122E-3</v>
      </c>
      <c r="H312" s="98">
        <v>8.8663960042339521E-3</v>
      </c>
      <c r="I312" s="98">
        <v>8.6005187962543556E-3</v>
      </c>
      <c r="J312" s="98">
        <v>5.1375773870209153E-3</v>
      </c>
      <c r="K312" s="98">
        <v>2.6287408259063005E-3</v>
      </c>
      <c r="L312" s="98">
        <v>4.0585138931810687E-3</v>
      </c>
      <c r="M312" s="98">
        <v>6.3668516203807465E-3</v>
      </c>
      <c r="N312" s="98">
        <v>3.4574593440741329E-3</v>
      </c>
      <c r="O312" s="98">
        <v>4.6380248084715359E-2</v>
      </c>
      <c r="P312" s="98">
        <v>0.13550377800607744</v>
      </c>
      <c r="Q312" s="98">
        <v>0.14227131340302274</v>
      </c>
      <c r="R312" s="98">
        <v>8.3452967313890028E-2</v>
      </c>
      <c r="S312" s="98">
        <v>9.2550330930698255E-2</v>
      </c>
      <c r="T312" s="98">
        <v>0.19104854247914799</v>
      </c>
      <c r="U312" s="98">
        <v>0.12192593047292832</v>
      </c>
      <c r="V312" s="98">
        <v>0.14721974513861658</v>
      </c>
      <c r="W312" s="98">
        <v>0.17120679650073389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6.539223025247784E-2</v>
      </c>
      <c r="D313" s="33">
        <v>0.17022506428220044</v>
      </c>
      <c r="E313" s="33">
        <v>0.17589575204469052</v>
      </c>
      <c r="F313" s="33">
        <v>0.2555320609882325</v>
      </c>
      <c r="G313" s="33">
        <v>0.17322278050950046</v>
      </c>
      <c r="H313" s="33">
        <v>0.19088739951240019</v>
      </c>
      <c r="I313" s="33">
        <v>0.15835041977216213</v>
      </c>
      <c r="J313" s="33">
        <v>0.10183504688685231</v>
      </c>
      <c r="K313" s="33">
        <v>7.4122236194726021E-2</v>
      </c>
      <c r="L313" s="33">
        <v>8.6888862522823906E-2</v>
      </c>
      <c r="M313" s="33">
        <v>0.10742261249738995</v>
      </c>
      <c r="N313" s="33">
        <v>0.13751088967270439</v>
      </c>
      <c r="O313" s="33">
        <v>0.23167516094501975</v>
      </c>
      <c r="P313" s="33">
        <v>0.67329059352141718</v>
      </c>
      <c r="Q313" s="33">
        <v>0.874797482941438</v>
      </c>
      <c r="R313" s="33">
        <v>0.73507778992208406</v>
      </c>
      <c r="S313" s="33">
        <v>0.48760257157762499</v>
      </c>
      <c r="T313" s="33">
        <v>0.46016488344178114</v>
      </c>
      <c r="U313" s="33">
        <v>0.28073652949498545</v>
      </c>
      <c r="V313" s="33">
        <v>0.32297731384790862</v>
      </c>
      <c r="W313" s="33">
        <v>0.52993940662821748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1.3264961700520703</v>
      </c>
      <c r="D315" s="154">
        <f t="shared" si="118"/>
        <v>1.3352209407732925</v>
      </c>
      <c r="E315" s="154">
        <f t="shared" si="118"/>
        <v>1.4954577015660568</v>
      </c>
      <c r="F315" s="154">
        <f t="shared" si="118"/>
        <v>1.4534955777979979</v>
      </c>
      <c r="G315" s="154">
        <f t="shared" si="118"/>
        <v>1.5419087325251986</v>
      </c>
      <c r="H315" s="154">
        <f t="shared" si="118"/>
        <v>1.6496620809195328</v>
      </c>
      <c r="I315" s="154">
        <f t="shared" si="118"/>
        <v>1.831899232758845</v>
      </c>
      <c r="J315" s="154">
        <f t="shared" si="118"/>
        <v>1.6816352966450632</v>
      </c>
      <c r="K315" s="154">
        <f t="shared" si="118"/>
        <v>1.7344612828052699</v>
      </c>
      <c r="L315" s="154">
        <f t="shared" si="118"/>
        <v>1.8468697553310116</v>
      </c>
      <c r="M315" s="154">
        <f t="shared" si="118"/>
        <v>1.9641754567063858</v>
      </c>
      <c r="N315" s="154">
        <f t="shared" si="118"/>
        <v>2.1810478025902342</v>
      </c>
      <c r="O315" s="154">
        <f t="shared" si="118"/>
        <v>1.9067387709820316</v>
      </c>
      <c r="P315" s="154">
        <f t="shared" si="118"/>
        <v>1.8789179941575567</v>
      </c>
      <c r="Q315" s="154">
        <f t="shared" si="118"/>
        <v>2.2083093656253792</v>
      </c>
      <c r="R315" s="154">
        <f t="shared" ref="R315:V315" si="119">IF(R297=0,"",R297/R279)</f>
        <v>2.1967766564719562</v>
      </c>
      <c r="S315" s="154">
        <f t="shared" si="119"/>
        <v>2.225684852328385</v>
      </c>
      <c r="T315" s="154">
        <f t="shared" si="119"/>
        <v>2.12209469368003</v>
      </c>
      <c r="U315" s="154">
        <f t="shared" si="119"/>
        <v>2.2044756197496942</v>
      </c>
      <c r="V315" s="154">
        <f t="shared" si="119"/>
        <v>2.1440349507177947</v>
      </c>
      <c r="W315" s="154">
        <f t="shared" ref="W315" si="120">IF(W297=0,"",W297/W279)</f>
        <v>2.1092013261369638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1.3659619034986832</v>
      </c>
      <c r="D316" s="155">
        <f t="shared" si="121"/>
        <v>1.4849799596642526</v>
      </c>
      <c r="E316" s="155">
        <f t="shared" si="121"/>
        <v>1.6074067127952762</v>
      </c>
      <c r="F316" s="155">
        <f t="shared" si="121"/>
        <v>1.7327332535879565</v>
      </c>
      <c r="G316" s="155">
        <f t="shared" si="121"/>
        <v>1.8613823782584789</v>
      </c>
      <c r="H316" s="155">
        <f t="shared" si="121"/>
        <v>1.9932743094336764</v>
      </c>
      <c r="I316" s="155">
        <f t="shared" si="121"/>
        <v>2.1284840257089517</v>
      </c>
      <c r="J316" s="155">
        <f t="shared" si="121"/>
        <v>2.2673837189441501</v>
      </c>
      <c r="K316" s="155">
        <f t="shared" si="121"/>
        <v>2.410248839604483</v>
      </c>
      <c r="L316" s="155">
        <f t="shared" si="121"/>
        <v>2.5570787996540165</v>
      </c>
      <c r="M316" s="155">
        <f t="shared" si="121"/>
        <v>2.7185299091310005</v>
      </c>
      <c r="N316" s="155">
        <f t="shared" si="121"/>
        <v>2.8973092075201401</v>
      </c>
      <c r="O316" s="155">
        <f t="shared" si="121"/>
        <v>3.0916101984411828</v>
      </c>
      <c r="P316" s="155">
        <f t="shared" si="121"/>
        <v>3.2866398205817089</v>
      </c>
      <c r="Q316" s="155">
        <f t="shared" si="121"/>
        <v>3.446512880177059</v>
      </c>
      <c r="R316" s="155">
        <f t="shared" ref="R316:V316" si="122">IF(R298=0,"",R298/R280)</f>
        <v>3.5062918453380423</v>
      </c>
      <c r="S316" s="155">
        <f t="shared" si="122"/>
        <v>3.5441295840346521</v>
      </c>
      <c r="T316" s="155">
        <f t="shared" si="122"/>
        <v>3.5683974218242973</v>
      </c>
      <c r="U316" s="155">
        <f t="shared" si="122"/>
        <v>3.5877112922257508</v>
      </c>
      <c r="V316" s="155">
        <f t="shared" si="122"/>
        <v>3.6110255651886147</v>
      </c>
      <c r="W316" s="155">
        <f t="shared" ref="W316" si="123">IF(W298=0,"",W298/W280)</f>
        <v>3.6376785473342301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1.3659619034986832</v>
      </c>
      <c r="D317" s="156">
        <f t="shared" si="124"/>
        <v>1.4849799596642526</v>
      </c>
      <c r="E317" s="156">
        <f t="shared" si="124"/>
        <v>1.6074067127952762</v>
      </c>
      <c r="F317" s="156">
        <f t="shared" si="124"/>
        <v>1.7327332535879565</v>
      </c>
      <c r="G317" s="156">
        <f t="shared" si="124"/>
        <v>1.8613823782584789</v>
      </c>
      <c r="H317" s="156">
        <f t="shared" si="124"/>
        <v>1.9932743094336764</v>
      </c>
      <c r="I317" s="156">
        <f t="shared" si="124"/>
        <v>2.1284840257089517</v>
      </c>
      <c r="J317" s="156">
        <f t="shared" si="124"/>
        <v>2.2673837189441501</v>
      </c>
      <c r="K317" s="156">
        <f t="shared" si="124"/>
        <v>2.410248839604483</v>
      </c>
      <c r="L317" s="156">
        <f t="shared" si="124"/>
        <v>2.5570787996540165</v>
      </c>
      <c r="M317" s="156">
        <f t="shared" si="124"/>
        <v>2.7185299091310005</v>
      </c>
      <c r="N317" s="156">
        <f t="shared" si="124"/>
        <v>2.8973092075201401</v>
      </c>
      <c r="O317" s="156">
        <f t="shared" si="124"/>
        <v>3.0916101984411828</v>
      </c>
      <c r="P317" s="156">
        <f t="shared" si="124"/>
        <v>3.2866398205817089</v>
      </c>
      <c r="Q317" s="156">
        <f t="shared" si="124"/>
        <v>3.446512880177059</v>
      </c>
      <c r="R317" s="156">
        <f t="shared" ref="R317:V317" si="125">IF(R299=0,"",R299/R281)</f>
        <v>3.5062918453380423</v>
      </c>
      <c r="S317" s="156">
        <f t="shared" si="125"/>
        <v>3.5441295840346521</v>
      </c>
      <c r="T317" s="156">
        <f t="shared" si="125"/>
        <v>3.5683974218242973</v>
      </c>
      <c r="U317" s="156">
        <f t="shared" si="125"/>
        <v>3.5877112922257508</v>
      </c>
      <c r="V317" s="156">
        <f t="shared" si="125"/>
        <v>3.6110255651886147</v>
      </c>
      <c r="W317" s="156">
        <f t="shared" ref="W317" si="126">IF(W299=0,"",W299/W281)</f>
        <v>3.6376785473342301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2.2074633167834747</v>
      </c>
      <c r="D318" s="155">
        <f t="shared" si="127"/>
        <v>2.2782585571961644</v>
      </c>
      <c r="E318" s="155">
        <f t="shared" si="127"/>
        <v>2.3498012978592513</v>
      </c>
      <c r="F318" s="155">
        <f t="shared" si="127"/>
        <v>2.4214208733708995</v>
      </c>
      <c r="G318" s="155">
        <f t="shared" si="127"/>
        <v>2.4937210120872746</v>
      </c>
      <c r="H318" s="155">
        <f t="shared" si="127"/>
        <v>2.5666239018542689</v>
      </c>
      <c r="I318" s="155">
        <f t="shared" si="127"/>
        <v>2.6402742232492735</v>
      </c>
      <c r="J318" s="155">
        <f t="shared" si="127"/>
        <v>2.7152737820292887</v>
      </c>
      <c r="K318" s="155">
        <f t="shared" si="127"/>
        <v>2.7921285893265022</v>
      </c>
      <c r="L318" s="155">
        <f t="shared" si="127"/>
        <v>2.8709637534303347</v>
      </c>
      <c r="M318" s="155">
        <f t="shared" si="127"/>
        <v>2.9651249284082075</v>
      </c>
      <c r="N318" s="155">
        <f t="shared" si="127"/>
        <v>3.0789796135787664</v>
      </c>
      <c r="O318" s="155">
        <f t="shared" si="127"/>
        <v>3.2149423713807894</v>
      </c>
      <c r="P318" s="155">
        <f t="shared" si="127"/>
        <v>3.362391054518592</v>
      </c>
      <c r="Q318" s="155">
        <f t="shared" si="127"/>
        <v>3.4891060326086354</v>
      </c>
      <c r="R318" s="155">
        <f t="shared" ref="R318:V318" si="128">IF(R300=0,"",R300/R282)</f>
        <v>3.568601715264216</v>
      </c>
      <c r="S318" s="155">
        <f t="shared" si="128"/>
        <v>3.6318763754675061</v>
      </c>
      <c r="T318" s="155">
        <f t="shared" si="128"/>
        <v>3.684744762753283</v>
      </c>
      <c r="U318" s="155">
        <f t="shared" si="128"/>
        <v>3.7328746468222866</v>
      </c>
      <c r="V318" s="155">
        <f t="shared" si="128"/>
        <v>3.7819483286818745</v>
      </c>
      <c r="W318" s="155">
        <f t="shared" ref="W318" si="129">IF(W300=0,"",W300/W282)</f>
        <v>3.8299921487112689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2.2074633167834747</v>
      </c>
      <c r="D319" s="156">
        <f t="shared" si="130"/>
        <v>2.2782585571961644</v>
      </c>
      <c r="E319" s="156">
        <f t="shared" si="130"/>
        <v>2.3498012978592513</v>
      </c>
      <c r="F319" s="156">
        <f t="shared" si="130"/>
        <v>2.4214208733708995</v>
      </c>
      <c r="G319" s="156">
        <f t="shared" si="130"/>
        <v>2.4937210120872746</v>
      </c>
      <c r="H319" s="156">
        <f t="shared" si="130"/>
        <v>2.5666239018542689</v>
      </c>
      <c r="I319" s="156">
        <f t="shared" si="130"/>
        <v>2.6402742232492735</v>
      </c>
      <c r="J319" s="156">
        <f t="shared" si="130"/>
        <v>2.7152737820292887</v>
      </c>
      <c r="K319" s="156">
        <f t="shared" si="130"/>
        <v>2.7921285893265022</v>
      </c>
      <c r="L319" s="156">
        <f t="shared" si="130"/>
        <v>2.8709637534303347</v>
      </c>
      <c r="M319" s="156">
        <f t="shared" si="130"/>
        <v>2.9651249284082075</v>
      </c>
      <c r="N319" s="156">
        <f t="shared" si="130"/>
        <v>3.0789796135787664</v>
      </c>
      <c r="O319" s="156">
        <f t="shared" si="130"/>
        <v>3.2149423713807894</v>
      </c>
      <c r="P319" s="156">
        <f t="shared" si="130"/>
        <v>3.362391054518592</v>
      </c>
      <c r="Q319" s="156">
        <f t="shared" si="130"/>
        <v>3.4891060326086354</v>
      </c>
      <c r="R319" s="156">
        <f t="shared" ref="R319:V319" si="131">IF(R301=0,"",R301/R283)</f>
        <v>3.568601715264216</v>
      </c>
      <c r="S319" s="156">
        <f t="shared" si="131"/>
        <v>3.6318763754675061</v>
      </c>
      <c r="T319" s="156">
        <f t="shared" si="131"/>
        <v>3.684744762753283</v>
      </c>
      <c r="U319" s="156">
        <f t="shared" si="131"/>
        <v>3.7328746468222866</v>
      </c>
      <c r="V319" s="156">
        <f t="shared" si="131"/>
        <v>3.7819483286818745</v>
      </c>
      <c r="W319" s="156">
        <f t="shared" ref="W319" si="132">IF(W301=0,"",W301/W283)</f>
        <v>3.8299921487112689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0.77008534911161519</v>
      </c>
      <c r="D320" s="155">
        <f t="shared" si="133"/>
        <v>0.73562696123692295</v>
      </c>
      <c r="E320" s="155">
        <f t="shared" si="133"/>
        <v>0.77127248166914264</v>
      </c>
      <c r="F320" s="155">
        <f t="shared" si="133"/>
        <v>0.7308468833817241</v>
      </c>
      <c r="G320" s="155">
        <f t="shared" si="133"/>
        <v>0.75306263018760111</v>
      </c>
      <c r="H320" s="155">
        <f t="shared" si="133"/>
        <v>0.77076428762622851</v>
      </c>
      <c r="I320" s="155">
        <f t="shared" si="133"/>
        <v>0.8727217758985949</v>
      </c>
      <c r="J320" s="155">
        <f t="shared" si="133"/>
        <v>0.85669197956268806</v>
      </c>
      <c r="K320" s="155">
        <f t="shared" si="133"/>
        <v>0.7766880378238149</v>
      </c>
      <c r="L320" s="155">
        <f t="shared" si="133"/>
        <v>0.79103309122645138</v>
      </c>
      <c r="M320" s="155">
        <f t="shared" si="133"/>
        <v>0.77427420494012322</v>
      </c>
      <c r="N320" s="155">
        <f t="shared" si="133"/>
        <v>0.7945133475719115</v>
      </c>
      <c r="O320" s="155">
        <f t="shared" si="133"/>
        <v>0.80084896296760266</v>
      </c>
      <c r="P320" s="155">
        <f t="shared" si="133"/>
        <v>0.83737906855459499</v>
      </c>
      <c r="Q320" s="155">
        <f t="shared" si="133"/>
        <v>0.89994555211827043</v>
      </c>
      <c r="R320" s="155">
        <f t="shared" ref="R320:V320" si="134">IF(R302=0,"",R302/R284)</f>
        <v>0.87081847861721973</v>
      </c>
      <c r="S320" s="155">
        <f t="shared" si="134"/>
        <v>0.86828713369136912</v>
      </c>
      <c r="T320" s="155">
        <f t="shared" si="134"/>
        <v>0.9011521331889687</v>
      </c>
      <c r="U320" s="155">
        <f t="shared" si="134"/>
        <v>0.87305471373461574</v>
      </c>
      <c r="V320" s="155">
        <f t="shared" si="134"/>
        <v>0.88704888155038464</v>
      </c>
      <c r="W320" s="155">
        <f t="shared" ref="W320" si="135">IF(W302=0,"",W302/W284)</f>
        <v>0.86265745196779653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0.53833539797966323</v>
      </c>
      <c r="D321" s="156">
        <f t="shared" si="136"/>
        <v>0.54014046083818612</v>
      </c>
      <c r="E321" s="156">
        <f t="shared" si="136"/>
        <v>0.54224434089569773</v>
      </c>
      <c r="F321" s="156">
        <f t="shared" si="136"/>
        <v>0.54438896875307141</v>
      </c>
      <c r="G321" s="156">
        <f t="shared" si="136"/>
        <v>0.54680878967457147</v>
      </c>
      <c r="H321" s="156">
        <f t="shared" si="136"/>
        <v>0.54947511054450759</v>
      </c>
      <c r="I321" s="156">
        <f t="shared" si="136"/>
        <v>0.55244569868284477</v>
      </c>
      <c r="J321" s="156">
        <f t="shared" si="136"/>
        <v>0.55595720640945145</v>
      </c>
      <c r="K321" s="156">
        <f t="shared" si="136"/>
        <v>0.56021085044317931</v>
      </c>
      <c r="L321" s="156">
        <f t="shared" si="136"/>
        <v>0.56526046450578848</v>
      </c>
      <c r="M321" s="156">
        <f t="shared" si="136"/>
        <v>0.57588098600704718</v>
      </c>
      <c r="N321" s="156">
        <f t="shared" si="136"/>
        <v>0.59358797679865838</v>
      </c>
      <c r="O321" s="156">
        <f t="shared" si="136"/>
        <v>0.61964658752192869</v>
      </c>
      <c r="P321" s="156">
        <f t="shared" si="136"/>
        <v>0.65139782682131286</v>
      </c>
      <c r="Q321" s="156">
        <f t="shared" si="136"/>
        <v>0.68022642672863454</v>
      </c>
      <c r="R321" s="156">
        <f t="shared" ref="R321:V321" si="137">IF(R303=0,"",R303/R285)</f>
        <v>0.69968220495095368</v>
      </c>
      <c r="S321" s="156">
        <f t="shared" si="137"/>
        <v>0.71843050032884603</v>
      </c>
      <c r="T321" s="156">
        <f t="shared" si="137"/>
        <v>0.73541008859560086</v>
      </c>
      <c r="U321" s="156">
        <f t="shared" si="137"/>
        <v>0.7495597454845665</v>
      </c>
      <c r="V321" s="156">
        <f t="shared" si="137"/>
        <v>0.75981824672906662</v>
      </c>
      <c r="W321" s="156">
        <f t="shared" ref="W321" si="138">IF(W303=0,"",W303/W285)</f>
        <v>0.76464372388783541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>
        <f t="shared" si="139"/>
        <v>0.85363276316283887</v>
      </c>
      <c r="E322" s="156">
        <f t="shared" si="139"/>
        <v>0.85825987608868348</v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>
        <f t="shared" si="139"/>
        <v>0.89766787568707451</v>
      </c>
      <c r="P322" s="156">
        <f t="shared" si="139"/>
        <v>0.91191551749908406</v>
      </c>
      <c r="Q322" s="156">
        <f t="shared" si="139"/>
        <v>0.92641705002149222</v>
      </c>
      <c r="R322" s="156">
        <f t="shared" ref="R322:V322" si="140">IF(R304=0,"",R304/R286)</f>
        <v>0.92222095481291244</v>
      </c>
      <c r="S322" s="156">
        <f t="shared" si="140"/>
        <v>0.92653850000149163</v>
      </c>
      <c r="T322" s="156">
        <f t="shared" si="140"/>
        <v>0.93361989892611896</v>
      </c>
      <c r="U322" s="156">
        <f t="shared" si="140"/>
        <v>0.94008363578464826</v>
      </c>
      <c r="V322" s="156">
        <f t="shared" si="140"/>
        <v>0.94369903069711414</v>
      </c>
      <c r="W322" s="156">
        <f t="shared" ref="W322" si="141">IF(W304=0,"",W304/W286)</f>
        <v>0.94384804900397312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>
        <f t="shared" si="142"/>
        <v>0.54014046083818612</v>
      </c>
      <c r="E323" s="157">
        <f t="shared" si="142"/>
        <v>0.54224434089569773</v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>
        <f t="shared" si="142"/>
        <v>0.61964658752192869</v>
      </c>
      <c r="P323" s="157">
        <f t="shared" si="142"/>
        <v>0.65139782682131286</v>
      </c>
      <c r="Q323" s="157">
        <f t="shared" si="142"/>
        <v>0.68022642672863465</v>
      </c>
      <c r="R323" s="157">
        <f t="shared" ref="R323:V323" si="143">IF(R305=0,"",R305/R287)</f>
        <v>0.69968220495095368</v>
      </c>
      <c r="S323" s="157">
        <f t="shared" si="143"/>
        <v>0.71843050032884603</v>
      </c>
      <c r="T323" s="157">
        <f t="shared" si="143"/>
        <v>0.73541008859560086</v>
      </c>
      <c r="U323" s="157">
        <f t="shared" si="143"/>
        <v>0.74955974548456661</v>
      </c>
      <c r="V323" s="157">
        <f t="shared" si="143"/>
        <v>0.75981824672906662</v>
      </c>
      <c r="W323" s="157">
        <f t="shared" ref="W323" si="144">IF(W305=0,"",W305/W287)</f>
        <v>0.76464372388783541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>
        <f t="shared" si="145"/>
        <v>1</v>
      </c>
      <c r="E324" s="158">
        <f t="shared" si="145"/>
        <v>1</v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0.60436321701650553</v>
      </c>
      <c r="D325" s="157">
        <f t="shared" si="148"/>
        <v>0.60610190070916359</v>
      </c>
      <c r="E325" s="157">
        <f t="shared" si="148"/>
        <v>0.60797431376666522</v>
      </c>
      <c r="F325" s="157">
        <f t="shared" si="148"/>
        <v>0.60986471306188972</v>
      </c>
      <c r="G325" s="157">
        <f t="shared" si="148"/>
        <v>0.61187934117220477</v>
      </c>
      <c r="H325" s="157">
        <f t="shared" si="148"/>
        <v>0.61400628973311688</v>
      </c>
      <c r="I325" s="157">
        <f t="shared" si="148"/>
        <v>0.61627322898168213</v>
      </c>
      <c r="J325" s="157">
        <f t="shared" si="148"/>
        <v>0.61879091846064871</v>
      </c>
      <c r="K325" s="157">
        <f t="shared" si="148"/>
        <v>0.62165751330973118</v>
      </c>
      <c r="L325" s="157">
        <f t="shared" si="148"/>
        <v>0.62490736657654999</v>
      </c>
      <c r="M325" s="157">
        <f t="shared" si="148"/>
        <v>0.63079233992305017</v>
      </c>
      <c r="N325" s="157">
        <f t="shared" si="148"/>
        <v>0.64030186753103879</v>
      </c>
      <c r="O325" s="157">
        <f t="shared" si="148"/>
        <v>0.65470478331219994</v>
      </c>
      <c r="P325" s="157">
        <f t="shared" si="148"/>
        <v>0.67344112783628773</v>
      </c>
      <c r="Q325" s="157">
        <f t="shared" si="148"/>
        <v>0.69182598793737782</v>
      </c>
      <c r="R325" s="157">
        <f t="shared" ref="R325:V325" si="149">IF(R307=0,"",R307/R289)</f>
        <v>0.70500527926086576</v>
      </c>
      <c r="S325" s="157">
        <f t="shared" si="149"/>
        <v>0.71805464278636866</v>
      </c>
      <c r="T325" s="157">
        <f t="shared" si="149"/>
        <v>0.7307004576008822</v>
      </c>
      <c r="U325" s="157">
        <f t="shared" si="149"/>
        <v>0.74257957801151775</v>
      </c>
      <c r="V325" s="157">
        <f t="shared" si="149"/>
        <v>0.75313486581620426</v>
      </c>
      <c r="W325" s="157">
        <f t="shared" ref="W325" si="150">IF(W307=0,"",W307/W289)</f>
        <v>0.76144391790230026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0.88632756425708847</v>
      </c>
      <c r="D326" s="158">
        <f t="shared" si="151"/>
        <v>0.88450781694406455</v>
      </c>
      <c r="E326" s="158">
        <f t="shared" si="151"/>
        <v>0.88864470047485034</v>
      </c>
      <c r="F326" s="158">
        <f t="shared" si="151"/>
        <v>0.88723741738564432</v>
      </c>
      <c r="G326" s="158">
        <f t="shared" si="151"/>
        <v>0.87492424947713698</v>
      </c>
      <c r="H326" s="158">
        <f t="shared" si="151"/>
        <v>0.88682407785039274</v>
      </c>
      <c r="I326" s="158">
        <f t="shared" si="151"/>
        <v>0.88650626696467594</v>
      </c>
      <c r="J326" s="158">
        <f t="shared" si="151"/>
        <v>0.88933813945064188</v>
      </c>
      <c r="K326" s="158">
        <f t="shared" si="151"/>
        <v>0.88966255391572502</v>
      </c>
      <c r="L326" s="158">
        <f t="shared" si="151"/>
        <v>0.89029816140908236</v>
      </c>
      <c r="M326" s="158">
        <f t="shared" si="151"/>
        <v>0.89483345001039372</v>
      </c>
      <c r="N326" s="158">
        <f t="shared" si="151"/>
        <v>0.91408368151982133</v>
      </c>
      <c r="O326" s="158">
        <f t="shared" si="151"/>
        <v>0.91214320440427432</v>
      </c>
      <c r="P326" s="158">
        <f t="shared" si="151"/>
        <v>0.92004787973699365</v>
      </c>
      <c r="Q326" s="158">
        <f t="shared" si="151"/>
        <v>0.92911495025053381</v>
      </c>
      <c r="R326" s="158">
        <f t="shared" ref="R326:V326" si="152">IF(R308=0,"",R308/R290)</f>
        <v>0.92262382270097865</v>
      </c>
      <c r="S326" s="158">
        <f t="shared" si="152"/>
        <v>0.92499952728409429</v>
      </c>
      <c r="T326" s="158">
        <f t="shared" si="152"/>
        <v>0.93100643694547602</v>
      </c>
      <c r="U326" s="158">
        <f t="shared" si="152"/>
        <v>0.93699537548442646</v>
      </c>
      <c r="V326" s="158">
        <f t="shared" si="152"/>
        <v>0.94103995771403504</v>
      </c>
      <c r="W326" s="158">
        <f t="shared" ref="W326" si="153">IF(W308=0,"",W308/W290)</f>
        <v>0.94195125719253059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0.60436321701650553</v>
      </c>
      <c r="D327" s="156">
        <f t="shared" si="154"/>
        <v>0.60610190070916359</v>
      </c>
      <c r="E327" s="156">
        <f t="shared" si="154"/>
        <v>0.60797431376666522</v>
      </c>
      <c r="F327" s="156">
        <f t="shared" si="154"/>
        <v>0.60986471306188972</v>
      </c>
      <c r="G327" s="156">
        <f t="shared" si="154"/>
        <v>0.61187934117220477</v>
      </c>
      <c r="H327" s="156">
        <f t="shared" si="154"/>
        <v>0.61400628973311688</v>
      </c>
      <c r="I327" s="156">
        <f t="shared" si="154"/>
        <v>0.61627322898168213</v>
      </c>
      <c r="J327" s="156">
        <f t="shared" si="154"/>
        <v>0.61879091846064871</v>
      </c>
      <c r="K327" s="156">
        <f t="shared" si="154"/>
        <v>0.62165751330973118</v>
      </c>
      <c r="L327" s="156">
        <f t="shared" si="154"/>
        <v>0.62490736657654999</v>
      </c>
      <c r="M327" s="156">
        <f t="shared" si="154"/>
        <v>0.63079233992305017</v>
      </c>
      <c r="N327" s="156">
        <f t="shared" si="154"/>
        <v>0.64030186753103879</v>
      </c>
      <c r="O327" s="156">
        <f t="shared" si="154"/>
        <v>0.65470478331219994</v>
      </c>
      <c r="P327" s="156">
        <f t="shared" si="154"/>
        <v>0.67344112783628773</v>
      </c>
      <c r="Q327" s="156">
        <f t="shared" si="154"/>
        <v>0.69182598793737782</v>
      </c>
      <c r="R327" s="156">
        <f t="shared" ref="R327:V327" si="155">IF(R309=0,"",R309/R291)</f>
        <v>0.70500527926086576</v>
      </c>
      <c r="S327" s="156">
        <f t="shared" si="155"/>
        <v>0.71805464278636877</v>
      </c>
      <c r="T327" s="156">
        <f t="shared" si="155"/>
        <v>0.7307004576008822</v>
      </c>
      <c r="U327" s="156">
        <f t="shared" si="155"/>
        <v>0.74257957801151775</v>
      </c>
      <c r="V327" s="156">
        <f t="shared" si="155"/>
        <v>0.75313486581620426</v>
      </c>
      <c r="W327" s="156">
        <f t="shared" ref="W327" si="156">IF(W309=0,"",W309/W291)</f>
        <v>0.76144391790230026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0.74514176463286985</v>
      </c>
      <c r="D329" s="155">
        <f t="shared" si="160"/>
        <v>0.74885469389985149</v>
      </c>
      <c r="E329" s="155">
        <f t="shared" si="160"/>
        <v>0.74904238395457623</v>
      </c>
      <c r="F329" s="155">
        <f t="shared" si="160"/>
        <v>0.74968079862311621</v>
      </c>
      <c r="G329" s="155">
        <f t="shared" si="160"/>
        <v>0.75002560073774971</v>
      </c>
      <c r="H329" s="155">
        <f t="shared" si="160"/>
        <v>0.75067312288264332</v>
      </c>
      <c r="I329" s="155">
        <f t="shared" si="160"/>
        <v>0.75087103707877234</v>
      </c>
      <c r="J329" s="155">
        <f t="shared" si="160"/>
        <v>0.75336088475447627</v>
      </c>
      <c r="K329" s="155">
        <f t="shared" si="160"/>
        <v>0.75817585843932367</v>
      </c>
      <c r="L329" s="155">
        <f t="shared" si="160"/>
        <v>0.75801170892002034</v>
      </c>
      <c r="M329" s="155">
        <f t="shared" si="160"/>
        <v>0.7582877472746582</v>
      </c>
      <c r="N329" s="155">
        <f t="shared" si="160"/>
        <v>0.76885086726551788</v>
      </c>
      <c r="O329" s="155">
        <f t="shared" si="160"/>
        <v>0.74192284118801377</v>
      </c>
      <c r="P329" s="155">
        <f t="shared" si="160"/>
        <v>0.74689948560259245</v>
      </c>
      <c r="Q329" s="155">
        <f t="shared" si="160"/>
        <v>0.76008490520016558</v>
      </c>
      <c r="R329" s="155">
        <f t="shared" ref="R329:V329" si="161">IF(R311=0,"",R311/R293)</f>
        <v>0.77974209386767235</v>
      </c>
      <c r="S329" s="155">
        <f t="shared" si="161"/>
        <v>0.7772127673498469</v>
      </c>
      <c r="T329" s="155">
        <f t="shared" si="161"/>
        <v>0.75422262627707126</v>
      </c>
      <c r="U329" s="155">
        <f t="shared" si="161"/>
        <v>0.76241075932942159</v>
      </c>
      <c r="V329" s="155">
        <f t="shared" si="161"/>
        <v>0.76854939984628901</v>
      </c>
      <c r="W329" s="155">
        <f t="shared" ref="W329" si="162">IF(W311=0,"",W311/W293)</f>
        <v>0.79561518415599231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0.59056774132265766</v>
      </c>
      <c r="D330" s="156">
        <f t="shared" si="163"/>
        <v>0.59133699040847432</v>
      </c>
      <c r="E330" s="156">
        <f t="shared" si="163"/>
        <v>0.59209539073785777</v>
      </c>
      <c r="F330" s="156">
        <f t="shared" si="163"/>
        <v>0.59285231169136399</v>
      </c>
      <c r="G330" s="156">
        <f t="shared" si="163"/>
        <v>0.59359924157830879</v>
      </c>
      <c r="H330" s="156">
        <f t="shared" si="163"/>
        <v>0.5943372221212726</v>
      </c>
      <c r="I330" s="156">
        <f t="shared" si="163"/>
        <v>0.59506415603942164</v>
      </c>
      <c r="J330" s="156">
        <f t="shared" si="163"/>
        <v>0.5957714515134559</v>
      </c>
      <c r="K330" s="156">
        <f t="shared" si="163"/>
        <v>0.59645180323705271</v>
      </c>
      <c r="L330" s="156">
        <f t="shared" si="163"/>
        <v>0.59710325674126785</v>
      </c>
      <c r="M330" s="156">
        <f t="shared" si="163"/>
        <v>0.59745382497725064</v>
      </c>
      <c r="N330" s="156">
        <f t="shared" si="163"/>
        <v>0.59745382497725064</v>
      </c>
      <c r="O330" s="156">
        <f t="shared" si="163"/>
        <v>0.59745382497725064</v>
      </c>
      <c r="P330" s="156">
        <f t="shared" si="163"/>
        <v>0.59745382497725064</v>
      </c>
      <c r="Q330" s="156">
        <f t="shared" si="163"/>
        <v>0.59745382497725064</v>
      </c>
      <c r="R330" s="156">
        <f t="shared" ref="R330:V330" si="164">IF(R312=0,"",R312/R294)</f>
        <v>0.59966860938813971</v>
      </c>
      <c r="S330" s="156">
        <f t="shared" si="164"/>
        <v>0.60329028371313898</v>
      </c>
      <c r="T330" s="156">
        <f t="shared" si="164"/>
        <v>0.60751557042563487</v>
      </c>
      <c r="U330" s="156">
        <f t="shared" si="164"/>
        <v>0.61189176023500647</v>
      </c>
      <c r="V330" s="156">
        <f t="shared" si="164"/>
        <v>0.61596614385062831</v>
      </c>
      <c r="W330" s="156">
        <f t="shared" ref="W330" si="165">IF(W312=0,"",W312/W294)</f>
        <v>0.61973872127249852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0.75193406834569665</v>
      </c>
      <c r="D331" s="159">
        <f t="shared" si="166"/>
        <v>0.75345908982579368</v>
      </c>
      <c r="E331" s="159">
        <f t="shared" si="166"/>
        <v>0.75504050290385205</v>
      </c>
      <c r="F331" s="159">
        <f t="shared" si="166"/>
        <v>0.75662960574526861</v>
      </c>
      <c r="G331" s="159">
        <f t="shared" si="166"/>
        <v>0.75827064193150773</v>
      </c>
      <c r="H331" s="159">
        <f t="shared" si="166"/>
        <v>0.75995819661145048</v>
      </c>
      <c r="I331" s="159">
        <f t="shared" si="166"/>
        <v>0.76170317140486243</v>
      </c>
      <c r="J331" s="159">
        <f t="shared" si="166"/>
        <v>0.76355022639999759</v>
      </c>
      <c r="K331" s="159">
        <f t="shared" si="166"/>
        <v>0.76553733441887184</v>
      </c>
      <c r="L331" s="159">
        <f t="shared" si="166"/>
        <v>0.7676746547481812</v>
      </c>
      <c r="M331" s="159">
        <f t="shared" si="166"/>
        <v>0.7705825480275369</v>
      </c>
      <c r="N331" s="159">
        <f t="shared" si="166"/>
        <v>0.77443691980870333</v>
      </c>
      <c r="O331" s="159">
        <f t="shared" si="166"/>
        <v>0.77966548077739128</v>
      </c>
      <c r="P331" s="159">
        <f t="shared" si="166"/>
        <v>0.78649286844606414</v>
      </c>
      <c r="Q331" s="159">
        <f t="shared" si="166"/>
        <v>0.79529246151824418</v>
      </c>
      <c r="R331" s="159">
        <f t="shared" ref="R331:V331" si="167">IF(R313=0,"",R313/R295)</f>
        <v>0.80726295104137746</v>
      </c>
      <c r="S331" s="159">
        <f t="shared" si="167"/>
        <v>0.82220324158620883</v>
      </c>
      <c r="T331" s="159">
        <f t="shared" si="167"/>
        <v>0.83826647698076873</v>
      </c>
      <c r="U331" s="159">
        <f t="shared" si="167"/>
        <v>0.85360580105313277</v>
      </c>
      <c r="V331" s="159">
        <f t="shared" si="167"/>
        <v>0.86637435763135706</v>
      </c>
      <c r="W331" s="159">
        <f t="shared" ref="W331" si="168">IF(W313=0,"",W313/W295)</f>
        <v>0.87592340570652427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1.6984609680102073E-2</v>
      </c>
      <c r="D333" s="117">
        <f t="shared" si="169"/>
        <v>3.5961224904677763E-2</v>
      </c>
      <c r="E333" s="117">
        <f t="shared" si="169"/>
        <v>4.2943657983983884E-2</v>
      </c>
      <c r="F333" s="117">
        <f t="shared" si="169"/>
        <v>5.7330958156927458E-2</v>
      </c>
      <c r="G333" s="117">
        <f t="shared" si="169"/>
        <v>4.1660417124788865E-2</v>
      </c>
      <c r="H333" s="117">
        <f t="shared" si="169"/>
        <v>4.7191535241658047E-2</v>
      </c>
      <c r="I333" s="117">
        <f t="shared" si="169"/>
        <v>4.1233590918915396E-2</v>
      </c>
      <c r="J333" s="117">
        <f t="shared" si="169"/>
        <v>2.5600347770258627E-2</v>
      </c>
      <c r="K333" s="117">
        <f t="shared" si="169"/>
        <v>1.4624143852520918E-2</v>
      </c>
      <c r="L333" s="117">
        <f t="shared" si="169"/>
        <v>2.1688281622610567E-2</v>
      </c>
      <c r="M333" s="117">
        <f t="shared" si="169"/>
        <v>3.1983249885865372E-2</v>
      </c>
      <c r="N333" s="117">
        <f t="shared" si="169"/>
        <v>1.9276071369129011E-2</v>
      </c>
      <c r="O333" s="117">
        <f t="shared" si="169"/>
        <v>0.22206385164704798</v>
      </c>
      <c r="P333" s="117">
        <f t="shared" si="169"/>
        <v>0.64491392527868419</v>
      </c>
      <c r="Q333" s="117">
        <f t="shared" si="169"/>
        <v>0.66207319351813687</v>
      </c>
      <c r="R333" s="117">
        <f t="shared" ref="R333:V333" si="170">R334+R336+R338+R347</f>
        <v>0.38859795524194807</v>
      </c>
      <c r="S333" s="117">
        <f t="shared" si="170"/>
        <v>0.42819389992125756</v>
      </c>
      <c r="T333" s="117">
        <f t="shared" si="170"/>
        <v>0.85873588344550267</v>
      </c>
      <c r="U333" s="117">
        <f t="shared" si="170"/>
        <v>0.54982853746995985</v>
      </c>
      <c r="V333" s="117">
        <f t="shared" si="170"/>
        <v>0.6592327382187112</v>
      </c>
      <c r="W333" s="117">
        <f t="shared" ref="W333" si="171">W334+W336+W338+W347</f>
        <v>0.75293529668481696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6.8888606027051038E-3</v>
      </c>
      <c r="D338" s="122">
        <v>1.8514307925166167E-2</v>
      </c>
      <c r="E338" s="122">
        <v>1.9422497191779554E-2</v>
      </c>
      <c r="F338" s="122">
        <v>1.7798033327785678E-2</v>
      </c>
      <c r="G338" s="122">
        <v>9.8495702484688967E-3</v>
      </c>
      <c r="H338" s="122">
        <v>7.779780714120158E-3</v>
      </c>
      <c r="I338" s="122">
        <v>3.0503811892231753E-3</v>
      </c>
      <c r="J338" s="122">
        <v>2.818430900909768E-3</v>
      </c>
      <c r="K338" s="122">
        <v>2.9806320196467803E-3</v>
      </c>
      <c r="L338" s="122">
        <v>3.7314722688887025E-3</v>
      </c>
      <c r="M338" s="122">
        <v>3.8297781352124157E-3</v>
      </c>
      <c r="N338" s="122">
        <v>3.9875913202408655E-3</v>
      </c>
      <c r="O338" s="122">
        <v>1.6975829796269687E-2</v>
      </c>
      <c r="P338" s="122">
        <v>4.5732098268757154E-2</v>
      </c>
      <c r="Q338" s="122">
        <v>3.2966118052670974E-2</v>
      </c>
      <c r="R338" s="122">
        <v>2.0941629617575553E-2</v>
      </c>
      <c r="S338" s="122">
        <v>2.2906390049128113E-2</v>
      </c>
      <c r="T338" s="122">
        <v>2.7933200635904636E-2</v>
      </c>
      <c r="U338" s="122">
        <v>2.3407728411267332E-2</v>
      </c>
      <c r="V338" s="122">
        <v>2.780916121206653E-2</v>
      </c>
      <c r="W338" s="122">
        <v>2.3101544312335229E-2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6.8888606027051038E-3</v>
      </c>
      <c r="D339" s="98">
        <v>1.8423806616724995E-2</v>
      </c>
      <c r="E339" s="98">
        <v>1.9334528861261604E-2</v>
      </c>
      <c r="F339" s="98">
        <v>1.7798033327785678E-2</v>
      </c>
      <c r="G339" s="98">
        <v>9.8495702484688967E-3</v>
      </c>
      <c r="H339" s="98">
        <v>7.779780714120158E-3</v>
      </c>
      <c r="I339" s="98">
        <v>3.0503811892231753E-3</v>
      </c>
      <c r="J339" s="98">
        <v>2.818430900909768E-3</v>
      </c>
      <c r="K339" s="98">
        <v>2.9806320196467803E-3</v>
      </c>
      <c r="L339" s="98">
        <v>3.7314722688887025E-3</v>
      </c>
      <c r="M339" s="98">
        <v>3.8297781352124157E-3</v>
      </c>
      <c r="N339" s="98">
        <v>3.9875913202408655E-3</v>
      </c>
      <c r="O339" s="98">
        <v>1.6886187628245924E-2</v>
      </c>
      <c r="P339" s="98">
        <v>4.5569189362893267E-2</v>
      </c>
      <c r="Q339" s="98">
        <v>3.282741646944403E-2</v>
      </c>
      <c r="R339" s="98">
        <v>2.0864257698056901E-2</v>
      </c>
      <c r="S339" s="98">
        <v>2.2825380340742513E-2</v>
      </c>
      <c r="T339" s="98">
        <v>2.7778657677892858E-2</v>
      </c>
      <c r="U339" s="98">
        <v>2.3333618315606142E-2</v>
      </c>
      <c r="V339" s="98">
        <v>2.7586094317146002E-2</v>
      </c>
      <c r="W339" s="98">
        <v>2.3023539435216074E-2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9.0501308441171414E-5</v>
      </c>
      <c r="E340" s="98">
        <v>8.7968330517951369E-5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8.9642168023761808E-5</v>
      </c>
      <c r="P340" s="98">
        <v>1.6290890586389035E-4</v>
      </c>
      <c r="Q340" s="98">
        <v>1.3870158322694151E-4</v>
      </c>
      <c r="R340" s="98">
        <v>7.7371919518652316E-5</v>
      </c>
      <c r="S340" s="98">
        <v>8.1009708385598576E-5</v>
      </c>
      <c r="T340" s="98">
        <v>1.5454295801177679E-4</v>
      </c>
      <c r="U340" s="98">
        <v>7.4110095661188423E-5</v>
      </c>
      <c r="V340" s="98">
        <v>2.2306689492052902E-4</v>
      </c>
      <c r="W340" s="98">
        <v>7.8004877119154794E-5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9.0501308441171414E-5</v>
      </c>
      <c r="E341" s="101">
        <v>8.7968330517951369E-5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8.9642168023761808E-5</v>
      </c>
      <c r="P341" s="101">
        <v>1.6290890586389035E-4</v>
      </c>
      <c r="Q341" s="101">
        <v>1.3870158322694151E-4</v>
      </c>
      <c r="R341" s="101">
        <v>7.7371919518652316E-5</v>
      </c>
      <c r="S341" s="101">
        <v>8.1009708385598576E-5</v>
      </c>
      <c r="T341" s="101">
        <v>1.5454295801177679E-4</v>
      </c>
      <c r="U341" s="101">
        <v>7.4110095661188423E-5</v>
      </c>
      <c r="V341" s="101">
        <v>2.2306689492052902E-4</v>
      </c>
      <c r="W341" s="101">
        <v>7.8004877119154794E-5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1.009574907739697E-2</v>
      </c>
      <c r="D347" s="122">
        <v>1.74469169795116E-2</v>
      </c>
      <c r="E347" s="122">
        <v>2.3521160792204329E-2</v>
      </c>
      <c r="F347" s="122">
        <v>3.953292482914178E-2</v>
      </c>
      <c r="G347" s="122">
        <v>3.1810846876319972E-2</v>
      </c>
      <c r="H347" s="122">
        <v>3.9411754527537889E-2</v>
      </c>
      <c r="I347" s="122">
        <v>3.8183209729692219E-2</v>
      </c>
      <c r="J347" s="122">
        <v>2.278191686934886E-2</v>
      </c>
      <c r="K347" s="122">
        <v>1.1643511832874136E-2</v>
      </c>
      <c r="L347" s="122">
        <v>1.7956809353721865E-2</v>
      </c>
      <c r="M347" s="122">
        <v>2.8153471750652959E-2</v>
      </c>
      <c r="N347" s="122">
        <v>1.5288480048888145E-2</v>
      </c>
      <c r="O347" s="122">
        <v>0.20508802185077829</v>
      </c>
      <c r="P347" s="122">
        <v>0.59918182700992706</v>
      </c>
      <c r="Q347" s="122">
        <v>0.62910707546546585</v>
      </c>
      <c r="R347" s="122">
        <v>0.3676563256243725</v>
      </c>
      <c r="S347" s="122">
        <v>0.40528750987212947</v>
      </c>
      <c r="T347" s="122">
        <v>0.83080268280959801</v>
      </c>
      <c r="U347" s="122">
        <v>0.52642080905869248</v>
      </c>
      <c r="V347" s="122">
        <v>0.63142357700664464</v>
      </c>
      <c r="W347" s="122">
        <v>0.72983375237248171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1.009574907739697E-2</v>
      </c>
      <c r="D348" s="98">
        <v>1.74469169795116E-2</v>
      </c>
      <c r="E348" s="98">
        <v>2.3521160792204329E-2</v>
      </c>
      <c r="F348" s="98">
        <v>3.953292482914178E-2</v>
      </c>
      <c r="G348" s="98">
        <v>3.1810846876319972E-2</v>
      </c>
      <c r="H348" s="98">
        <v>3.9411754527537889E-2</v>
      </c>
      <c r="I348" s="98">
        <v>3.8183209729692219E-2</v>
      </c>
      <c r="J348" s="98">
        <v>2.278191686934886E-2</v>
      </c>
      <c r="K348" s="98">
        <v>1.1643511832874136E-2</v>
      </c>
      <c r="L348" s="98">
        <v>1.7956809353721865E-2</v>
      </c>
      <c r="M348" s="98">
        <v>2.8153471750652959E-2</v>
      </c>
      <c r="N348" s="98">
        <v>1.5288480048888145E-2</v>
      </c>
      <c r="O348" s="98">
        <v>0.20508802185077829</v>
      </c>
      <c r="P348" s="98">
        <v>0.59918182700992706</v>
      </c>
      <c r="Q348" s="98">
        <v>0.62910707546546585</v>
      </c>
      <c r="R348" s="98">
        <v>0.3676563256243725</v>
      </c>
      <c r="S348" s="98">
        <v>0.40528750987212947</v>
      </c>
      <c r="T348" s="98">
        <v>0.83080268280959801</v>
      </c>
      <c r="U348" s="98">
        <v>0.52642080905869248</v>
      </c>
      <c r="V348" s="98">
        <v>0.63142357700664464</v>
      </c>
      <c r="W348" s="98">
        <v>0.72983375237248171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6151.0612763074323</v>
      </c>
      <c r="D351" s="117">
        <f t="shared" si="174"/>
        <v>5947.3128236089433</v>
      </c>
      <c r="E351" s="117">
        <f t="shared" si="174"/>
        <v>6976.8173011983599</v>
      </c>
      <c r="F351" s="117">
        <f t="shared" si="174"/>
        <v>6069.0662159997528</v>
      </c>
      <c r="G351" s="117">
        <f t="shared" si="174"/>
        <v>5754.9066647766685</v>
      </c>
      <c r="H351" s="117">
        <f t="shared" si="174"/>
        <v>6084.1783962534391</v>
      </c>
      <c r="I351" s="117">
        <f t="shared" si="174"/>
        <v>6156.194841528586</v>
      </c>
      <c r="J351" s="117">
        <f t="shared" si="174"/>
        <v>4817.2320786117625</v>
      </c>
      <c r="K351" s="117">
        <f t="shared" si="174"/>
        <v>5174.2163079736147</v>
      </c>
      <c r="L351" s="117">
        <f t="shared" si="174"/>
        <v>5093.4439824741967</v>
      </c>
      <c r="M351" s="117">
        <f t="shared" si="174"/>
        <v>5386.4908070170195</v>
      </c>
      <c r="N351" s="117">
        <f t="shared" si="174"/>
        <v>5744.5226672942699</v>
      </c>
      <c r="O351" s="117">
        <f t="shared" si="174"/>
        <v>4257.0070998610627</v>
      </c>
      <c r="P351" s="117">
        <f t="shared" si="174"/>
        <v>3833.0472760847924</v>
      </c>
      <c r="Q351" s="117">
        <f t="shared" si="174"/>
        <v>4341.9896377354944</v>
      </c>
      <c r="R351" s="117">
        <f t="shared" ref="R351:V351" si="175">R352+R354+R356+R365</f>
        <v>4467.9469312127421</v>
      </c>
      <c r="S351" s="117">
        <f t="shared" si="175"/>
        <v>4506.0843228087388</v>
      </c>
      <c r="T351" s="117">
        <f t="shared" si="175"/>
        <v>4088.092125399312</v>
      </c>
      <c r="U351" s="117">
        <f t="shared" si="175"/>
        <v>4461.4310488433075</v>
      </c>
      <c r="V351" s="117">
        <f t="shared" si="175"/>
        <v>4453.7562197394145</v>
      </c>
      <c r="W351" s="117">
        <f t="shared" ref="W351" si="176">W352+W354+W356+W365</f>
        <v>4508.1459964208661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3065.2177901267783</v>
      </c>
      <c r="D352" s="122">
        <f t="shared" si="177"/>
        <v>2911.9431165383321</v>
      </c>
      <c r="E352" s="122">
        <f t="shared" si="177"/>
        <v>3650.1861376454326</v>
      </c>
      <c r="F352" s="122">
        <f t="shared" si="177"/>
        <v>3089.6454577572345</v>
      </c>
      <c r="G352" s="122">
        <f t="shared" si="177"/>
        <v>2844.1093831611079</v>
      </c>
      <c r="H352" s="122">
        <f t="shared" si="177"/>
        <v>2978.1982222366187</v>
      </c>
      <c r="I352" s="122">
        <f t="shared" si="177"/>
        <v>2817.4049797034909</v>
      </c>
      <c r="J352" s="122">
        <f t="shared" si="177"/>
        <v>2419.7076055294456</v>
      </c>
      <c r="K352" s="122">
        <f t="shared" si="177"/>
        <v>1969.0977882517927</v>
      </c>
      <c r="L352" s="122">
        <f t="shared" si="177"/>
        <v>1731.4321369251925</v>
      </c>
      <c r="M352" s="122">
        <f t="shared" si="177"/>
        <v>2109.1931064066603</v>
      </c>
      <c r="N352" s="122">
        <f t="shared" si="177"/>
        <v>1974.3801402196507</v>
      </c>
      <c r="O352" s="122">
        <f t="shared" si="177"/>
        <v>1016.8004392919121</v>
      </c>
      <c r="P352" s="122">
        <f t="shared" si="177"/>
        <v>912.96934225027007</v>
      </c>
      <c r="Q352" s="122">
        <f t="shared" si="177"/>
        <v>1362.6950151473316</v>
      </c>
      <c r="R352" s="122">
        <f t="shared" si="177"/>
        <v>1164.2712168447631</v>
      </c>
      <c r="S352" s="122">
        <f t="shared" si="177"/>
        <v>1114.6438156661629</v>
      </c>
      <c r="T352" s="122">
        <f t="shared" si="177"/>
        <v>1049.135354292343</v>
      </c>
      <c r="U352" s="122">
        <f t="shared" si="177"/>
        <v>977.06749210324642</v>
      </c>
      <c r="V352" s="122">
        <f t="shared" si="177"/>
        <v>1011.6827231971895</v>
      </c>
      <c r="W352" s="122">
        <f t="shared" si="177"/>
        <v>1059.6574595615075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3065.2177901267783</v>
      </c>
      <c r="D353" s="98">
        <v>2911.9431165383321</v>
      </c>
      <c r="E353" s="98">
        <v>3650.1861376454326</v>
      </c>
      <c r="F353" s="98">
        <v>3089.6454577572345</v>
      </c>
      <c r="G353" s="98">
        <v>2844.1093831611079</v>
      </c>
      <c r="H353" s="98">
        <v>2978.1982222366187</v>
      </c>
      <c r="I353" s="98">
        <v>2817.4049797034909</v>
      </c>
      <c r="J353" s="98">
        <v>2419.7076055294456</v>
      </c>
      <c r="K353" s="98">
        <v>1969.0977882517927</v>
      </c>
      <c r="L353" s="98">
        <v>1731.4321369251925</v>
      </c>
      <c r="M353" s="98">
        <v>2109.1931064066603</v>
      </c>
      <c r="N353" s="98">
        <v>1974.3801402196507</v>
      </c>
      <c r="O353" s="98">
        <v>1016.8004392919121</v>
      </c>
      <c r="P353" s="98">
        <v>912.96934225027007</v>
      </c>
      <c r="Q353" s="98">
        <v>1362.6950151473316</v>
      </c>
      <c r="R353" s="98">
        <v>1164.2712168447631</v>
      </c>
      <c r="S353" s="98">
        <v>1114.6438156661629</v>
      </c>
      <c r="T353" s="98">
        <v>1049.135354292343</v>
      </c>
      <c r="U353" s="98">
        <v>977.06749210324642</v>
      </c>
      <c r="V353" s="98">
        <v>1011.6827231971895</v>
      </c>
      <c r="W353" s="98">
        <v>1059.6574595615075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1121.3315430430591</v>
      </c>
      <c r="D354" s="122">
        <f t="shared" si="178"/>
        <v>891.00241731838207</v>
      </c>
      <c r="E354" s="122">
        <f t="shared" si="178"/>
        <v>1276.9998605725648</v>
      </c>
      <c r="F354" s="122">
        <f t="shared" si="178"/>
        <v>754.99927549543565</v>
      </c>
      <c r="G354" s="122">
        <f t="shared" si="178"/>
        <v>798.40623380851684</v>
      </c>
      <c r="H354" s="122">
        <f t="shared" si="178"/>
        <v>958.59469014034983</v>
      </c>
      <c r="I354" s="122">
        <f t="shared" si="178"/>
        <v>1388.3227564532021</v>
      </c>
      <c r="J354" s="122">
        <f t="shared" si="178"/>
        <v>341.18958255153581</v>
      </c>
      <c r="K354" s="122">
        <f t="shared" si="178"/>
        <v>869.72937051287215</v>
      </c>
      <c r="L354" s="122">
        <f t="shared" si="178"/>
        <v>1126.7690961964461</v>
      </c>
      <c r="M354" s="122">
        <f t="shared" si="178"/>
        <v>1058.6790955896658</v>
      </c>
      <c r="N354" s="122">
        <f t="shared" si="178"/>
        <v>1676.502382170718</v>
      </c>
      <c r="O354" s="122">
        <f t="shared" si="178"/>
        <v>1003.7824606341605</v>
      </c>
      <c r="P354" s="122">
        <f t="shared" si="178"/>
        <v>722.86051844323583</v>
      </c>
      <c r="Q354" s="122">
        <f t="shared" si="178"/>
        <v>893.70415962520997</v>
      </c>
      <c r="R354" s="122">
        <f t="shared" si="178"/>
        <v>1084.2657105632834</v>
      </c>
      <c r="S354" s="122">
        <f t="shared" si="178"/>
        <v>1159.0462677060002</v>
      </c>
      <c r="T354" s="122">
        <f t="shared" si="178"/>
        <v>831.20705778937929</v>
      </c>
      <c r="U354" s="122">
        <f t="shared" si="178"/>
        <v>1182.3793613071</v>
      </c>
      <c r="V354" s="122">
        <f t="shared" si="178"/>
        <v>1021.5666977168091</v>
      </c>
      <c r="W354" s="122">
        <f t="shared" si="178"/>
        <v>923.63264971263186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1121.3315430430591</v>
      </c>
      <c r="D355" s="98">
        <f>RES_hhdet_in_fech!D147</f>
        <v>891.00241731838207</v>
      </c>
      <c r="E355" s="98">
        <f>RES_hhdet_in_fech!E147</f>
        <v>1276.9998605725648</v>
      </c>
      <c r="F355" s="98">
        <f>RES_hhdet_in_fech!F147</f>
        <v>754.99927549543565</v>
      </c>
      <c r="G355" s="98">
        <f>RES_hhdet_in_fech!G147</f>
        <v>798.40623380851684</v>
      </c>
      <c r="H355" s="98">
        <f>RES_hhdet_in_fech!H147</f>
        <v>958.59469014034983</v>
      </c>
      <c r="I355" s="98">
        <f>RES_hhdet_in_fech!I147</f>
        <v>1388.3227564532021</v>
      </c>
      <c r="J355" s="98">
        <f>RES_hhdet_in_fech!J147</f>
        <v>341.18958255153581</v>
      </c>
      <c r="K355" s="98">
        <f>RES_hhdet_in_fech!K147</f>
        <v>869.72937051287215</v>
      </c>
      <c r="L355" s="98">
        <f>RES_hhdet_in_fech!L147</f>
        <v>1126.7690961964461</v>
      </c>
      <c r="M355" s="98">
        <f>RES_hhdet_in_fech!M147</f>
        <v>1058.6790955896658</v>
      </c>
      <c r="N355" s="98">
        <f>RES_hhdet_in_fech!N147</f>
        <v>1676.502382170718</v>
      </c>
      <c r="O355" s="98">
        <f>RES_hhdet_in_fech!O147</f>
        <v>1003.7824606341605</v>
      </c>
      <c r="P355" s="98">
        <f>RES_hhdet_in_fech!P147</f>
        <v>722.86051844323583</v>
      </c>
      <c r="Q355" s="98">
        <f>RES_hhdet_in_fech!Q147</f>
        <v>893.70415962520997</v>
      </c>
      <c r="R355" s="98">
        <f>RES_hhdet_in_fech!R147</f>
        <v>1084.2657105632834</v>
      </c>
      <c r="S355" s="98">
        <f>RES_hhdet_in_fech!S147</f>
        <v>1159.0462677060002</v>
      </c>
      <c r="T355" s="98">
        <f>RES_hhdet_in_fech!T147</f>
        <v>831.20705778937929</v>
      </c>
      <c r="U355" s="98">
        <f>RES_hhdet_in_fech!U147</f>
        <v>1182.3793613071</v>
      </c>
      <c r="V355" s="98">
        <f>RES_hhdet_in_fech!V147</f>
        <v>1021.5666977168091</v>
      </c>
      <c r="W355" s="98">
        <f>RES_hhdet_in_fech!W147</f>
        <v>923.63264971263186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1333.0223005631772</v>
      </c>
      <c r="D356" s="122">
        <v>1432.8941268174785</v>
      </c>
      <c r="E356" s="122">
        <v>1360.5346287442762</v>
      </c>
      <c r="F356" s="122">
        <v>1483.8974531146537</v>
      </c>
      <c r="G356" s="122">
        <v>1388.1944993494371</v>
      </c>
      <c r="H356" s="122">
        <v>1400.4055167375941</v>
      </c>
      <c r="I356" s="122">
        <v>1236.1440685950442</v>
      </c>
      <c r="J356" s="122">
        <v>1343.607804735087</v>
      </c>
      <c r="K356" s="122">
        <v>1589.7794554417205</v>
      </c>
      <c r="L356" s="122">
        <v>1522.2203877943828</v>
      </c>
      <c r="M356" s="122">
        <v>1541.3930936585718</v>
      </c>
      <c r="N356" s="122">
        <v>1444.7193963662039</v>
      </c>
      <c r="O356" s="122">
        <v>1478.0018481998843</v>
      </c>
      <c r="P356" s="122">
        <v>1433.9125121752966</v>
      </c>
      <c r="Q356" s="122">
        <v>1347.4559220959634</v>
      </c>
      <c r="R356" s="122">
        <v>1459.5108247738551</v>
      </c>
      <c r="S356" s="122">
        <v>1472.6804128351991</v>
      </c>
      <c r="T356" s="122">
        <v>1386.1482119570328</v>
      </c>
      <c r="U356" s="122">
        <v>1454.6519364345584</v>
      </c>
      <c r="V356" s="122">
        <v>1451.5279279837557</v>
      </c>
      <c r="W356" s="122">
        <v>1604.5821703104741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1895.3767726231242</v>
      </c>
      <c r="D357" s="98">
        <v>1978.1701751773753</v>
      </c>
      <c r="E357" s="98">
        <v>1979.3986884832329</v>
      </c>
      <c r="F357" s="98">
        <v>2008.9797011691383</v>
      </c>
      <c r="G357" s="98">
        <v>1970.891611933298</v>
      </c>
      <c r="H357" s="98">
        <v>2014.5895388894471</v>
      </c>
      <c r="I357" s="98">
        <v>1918.3339554393222</v>
      </c>
      <c r="J357" s="98">
        <v>2067.8749933305216</v>
      </c>
      <c r="K357" s="98">
        <v>2186.8815076354258</v>
      </c>
      <c r="L357" s="98">
        <v>2053.3281986753291</v>
      </c>
      <c r="M357" s="98">
        <v>1685.9386050415633</v>
      </c>
      <c r="N357" s="98">
        <v>1462.8423872457242</v>
      </c>
      <c r="O357" s="98">
        <v>2123.8884648008857</v>
      </c>
      <c r="P357" s="98">
        <v>1986.1775519541882</v>
      </c>
      <c r="Q357" s="98">
        <v>1806.4038821449653</v>
      </c>
      <c r="R357" s="98">
        <v>1732.986615539616</v>
      </c>
      <c r="S357" s="98">
        <v>1762.8335496382883</v>
      </c>
      <c r="T357" s="98">
        <v>1722.3485635174843</v>
      </c>
      <c r="U357" s="98">
        <v>1711.9811524627382</v>
      </c>
      <c r="V357" s="98">
        <v>1734.843553766131</v>
      </c>
      <c r="W357" s="98">
        <v>1778.1376319663452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1251.7117347098047</v>
      </c>
      <c r="E358" s="98">
        <v>1250.6488954385172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1466.7490608856615</v>
      </c>
      <c r="P358" s="98">
        <v>1419.1021373756196</v>
      </c>
      <c r="Q358" s="98">
        <v>1326.7372958096785</v>
      </c>
      <c r="R358" s="98">
        <v>1315.1338937812054</v>
      </c>
      <c r="S358" s="98">
        <v>1366.882004974638</v>
      </c>
      <c r="T358" s="98">
        <v>1355.8846259479301</v>
      </c>
      <c r="U358" s="98">
        <v>1363.6540235847028</v>
      </c>
      <c r="V358" s="98">
        <v>1396.3881223469382</v>
      </c>
      <c r="W358" s="98">
        <v>1439.2983599431507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398.40336521029843</v>
      </c>
      <c r="E359" s="101">
        <v>387.25273163387635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394.62127145519366</v>
      </c>
      <c r="P359" s="101">
        <v>358.57744731442665</v>
      </c>
      <c r="Q359" s="101">
        <v>305.29490937432098</v>
      </c>
      <c r="R359" s="101">
        <v>340.6053861536023</v>
      </c>
      <c r="S359" s="101">
        <v>356.61960021834193</v>
      </c>
      <c r="T359" s="101">
        <v>340.16322858728813</v>
      </c>
      <c r="U359" s="101">
        <v>326.24623904379473</v>
      </c>
      <c r="V359" s="101">
        <v>327.32713347497946</v>
      </c>
      <c r="W359" s="101">
        <v>343.39178164797846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853.30836949950606</v>
      </c>
      <c r="E360" s="104">
        <v>863.39616380464099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1072.1277894304678</v>
      </c>
      <c r="P360" s="104">
        <v>1060.524690061193</v>
      </c>
      <c r="Q360" s="104">
        <v>1021.4423864353572</v>
      </c>
      <c r="R360" s="104">
        <v>974.52850762760306</v>
      </c>
      <c r="S360" s="104">
        <v>1010.2624047562961</v>
      </c>
      <c r="T360" s="104">
        <v>1015.7213973606418</v>
      </c>
      <c r="U360" s="104">
        <v>1037.4077845409081</v>
      </c>
      <c r="V360" s="104">
        <v>1069.0609888719584</v>
      </c>
      <c r="W360" s="104">
        <v>1095.9065782951723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1698.304146810731</v>
      </c>
      <c r="D361" s="101">
        <v>1739.0745387909565</v>
      </c>
      <c r="E361" s="101">
        <v>1725.5207135547862</v>
      </c>
      <c r="F361" s="101">
        <v>1778.6874805504324</v>
      </c>
      <c r="G361" s="101">
        <v>1708.5915389431716</v>
      </c>
      <c r="H361" s="101">
        <v>1757.8527992266629</v>
      </c>
      <c r="I361" s="101">
        <v>1749.2565081664716</v>
      </c>
      <c r="J361" s="101">
        <v>1857.5506498648028</v>
      </c>
      <c r="K361" s="101">
        <v>1984.8438099504724</v>
      </c>
      <c r="L361" s="101">
        <v>1926.2711599062936</v>
      </c>
      <c r="M361" s="101">
        <v>1893.6624084146536</v>
      </c>
      <c r="N361" s="101">
        <v>1795.9648105097251</v>
      </c>
      <c r="O361" s="101">
        <v>1809.1612578864051</v>
      </c>
      <c r="P361" s="101">
        <v>1783.5733925768657</v>
      </c>
      <c r="Q361" s="101">
        <v>1747.162933301373</v>
      </c>
      <c r="R361" s="101">
        <v>1795.2086762096324</v>
      </c>
      <c r="S361" s="101">
        <v>1773.3658448437297</v>
      </c>
      <c r="T361" s="101">
        <v>1698.9016882489409</v>
      </c>
      <c r="U361" s="101">
        <v>1705.832957838838</v>
      </c>
      <c r="V361" s="101">
        <v>1708.5172381631214</v>
      </c>
      <c r="W361" s="101">
        <v>1821.9433201326592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1158.3706297140659</v>
      </c>
      <c r="D362" s="104">
        <v>1191.4053958409322</v>
      </c>
      <c r="E362" s="104">
        <v>1180.5461115568535</v>
      </c>
      <c r="F362" s="104">
        <v>1221.9484644192328</v>
      </c>
      <c r="G362" s="104">
        <v>1194.4707910040543</v>
      </c>
      <c r="H362" s="104">
        <v>1216.9683797341356</v>
      </c>
      <c r="I362" s="104">
        <v>1216.996893796633</v>
      </c>
      <c r="J362" s="104">
        <v>1294.457821226945</v>
      </c>
      <c r="K362" s="104">
        <v>1388.4517851838416</v>
      </c>
      <c r="L362" s="104">
        <v>1352.9591994912594</v>
      </c>
      <c r="M362" s="104">
        <v>1334.575503419165</v>
      </c>
      <c r="N362" s="104">
        <v>1256.2205769121451</v>
      </c>
      <c r="O362" s="104">
        <v>1295.7905047980357</v>
      </c>
      <c r="P362" s="104">
        <v>1304.0514456474259</v>
      </c>
      <c r="Q362" s="104">
        <v>1305.4990775794306</v>
      </c>
      <c r="R362" s="104">
        <v>1379.1883105462391</v>
      </c>
      <c r="S362" s="104">
        <v>1384.1391471785851</v>
      </c>
      <c r="T362" s="104">
        <v>1342.6684187754329</v>
      </c>
      <c r="U362" s="104">
        <v>1356.5450359315289</v>
      </c>
      <c r="V362" s="104">
        <v>1368.095500083092</v>
      </c>
      <c r="W362" s="104">
        <v>1467.6764254243803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332.81741394136617</v>
      </c>
      <c r="D363" s="98">
        <v>349.32387416445516</v>
      </c>
      <c r="E363" s="98">
        <v>335.33533763759198</v>
      </c>
      <c r="F363" s="98">
        <v>353.18534181046078</v>
      </c>
      <c r="G363" s="98">
        <v>384.93011712823238</v>
      </c>
      <c r="H363" s="98">
        <v>356.82322001592729</v>
      </c>
      <c r="I363" s="98">
        <v>359.94757468402003</v>
      </c>
      <c r="J363" s="98">
        <v>375.77045730704867</v>
      </c>
      <c r="K363" s="98">
        <v>404.91942982273031</v>
      </c>
      <c r="L363" s="98">
        <v>395.69455248440062</v>
      </c>
      <c r="M363" s="98">
        <v>380.14569190136308</v>
      </c>
      <c r="N363" s="98">
        <v>300.0567348696232</v>
      </c>
      <c r="O363" s="98">
        <v>329.70048819950983</v>
      </c>
      <c r="P363" s="98">
        <v>319.27375704335878</v>
      </c>
      <c r="Q363" s="98">
        <v>300.28608331612207</v>
      </c>
      <c r="R363" s="98">
        <v>361.75670865626608</v>
      </c>
      <c r="S363" s="98">
        <v>368.19577867468217</v>
      </c>
      <c r="T363" s="98">
        <v>343.98676428053273</v>
      </c>
      <c r="U363" s="98">
        <v>332.01954206708263</v>
      </c>
      <c r="V363" s="98">
        <v>326.74913289327634</v>
      </c>
      <c r="W363" s="98">
        <v>357.13518848433245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825.55321577269979</v>
      </c>
      <c r="D364" s="98">
        <v>842.081521676477</v>
      </c>
      <c r="E364" s="98">
        <v>845.21077391926144</v>
      </c>
      <c r="F364" s="98">
        <v>868.76312260877194</v>
      </c>
      <c r="G364" s="98">
        <v>809.54067387582188</v>
      </c>
      <c r="H364" s="98">
        <v>860.14515971820833</v>
      </c>
      <c r="I364" s="98">
        <v>857.04931911261281</v>
      </c>
      <c r="J364" s="98">
        <v>918.68736391989614</v>
      </c>
      <c r="K364" s="98">
        <v>983.53235536111117</v>
      </c>
      <c r="L364" s="98">
        <v>957.26464700685892</v>
      </c>
      <c r="M364" s="98">
        <v>954.42981151780168</v>
      </c>
      <c r="N364" s="98">
        <v>956.16384204252211</v>
      </c>
      <c r="O364" s="98">
        <v>966.09001659852595</v>
      </c>
      <c r="P364" s="98">
        <v>984.77768860406695</v>
      </c>
      <c r="Q364" s="98">
        <v>1005.2129942633085</v>
      </c>
      <c r="R364" s="98">
        <v>1017.4316018899731</v>
      </c>
      <c r="S364" s="98">
        <v>1015.943368503903</v>
      </c>
      <c r="T364" s="98">
        <v>998.68165449489982</v>
      </c>
      <c r="U364" s="98">
        <v>1024.5254938644459</v>
      </c>
      <c r="V364" s="98">
        <v>1041.3463671898155</v>
      </c>
      <c r="W364" s="98">
        <v>1110.5412369400478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631.48964257441844</v>
      </c>
      <c r="D365" s="122">
        <v>711.4731629347508</v>
      </c>
      <c r="E365" s="122">
        <v>689.09667423608607</v>
      </c>
      <c r="F365" s="122">
        <v>740.52402963242889</v>
      </c>
      <c r="G365" s="122">
        <v>724.19654845760681</v>
      </c>
      <c r="H365" s="122">
        <v>746.9799671388763</v>
      </c>
      <c r="I365" s="122">
        <v>714.32303677684877</v>
      </c>
      <c r="J365" s="122">
        <v>712.72708579569485</v>
      </c>
      <c r="K365" s="122">
        <v>745.60969376722869</v>
      </c>
      <c r="L365" s="122">
        <v>713.02236155817559</v>
      </c>
      <c r="M365" s="122">
        <v>677.22551136212167</v>
      </c>
      <c r="N365" s="122">
        <v>648.92074853769702</v>
      </c>
      <c r="O365" s="122">
        <v>758.42235173510608</v>
      </c>
      <c r="P365" s="122">
        <v>763.30490321598995</v>
      </c>
      <c r="Q365" s="122">
        <v>738.13454086698994</v>
      </c>
      <c r="R365" s="122">
        <v>759.89917903083972</v>
      </c>
      <c r="S365" s="122">
        <v>759.71382660137681</v>
      </c>
      <c r="T365" s="122">
        <v>821.60150136055722</v>
      </c>
      <c r="U365" s="122">
        <v>847.33225899840249</v>
      </c>
      <c r="V365" s="122">
        <v>968.97887084166018</v>
      </c>
      <c r="W365" s="122">
        <v>920.27371683625302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823.02481179825656</v>
      </c>
      <c r="D366" s="98">
        <v>872.77874723420803</v>
      </c>
      <c r="E366" s="98">
        <v>841.82492309436725</v>
      </c>
      <c r="F366" s="98">
        <v>961.49828020899372</v>
      </c>
      <c r="G366" s="98">
        <v>891.95659044215768</v>
      </c>
      <c r="H366" s="98">
        <v>894.31842689420705</v>
      </c>
      <c r="I366" s="98">
        <v>928.67124420035952</v>
      </c>
      <c r="J366" s="98">
        <v>937.29138461214109</v>
      </c>
      <c r="K366" s="98">
        <v>826.72379798196334</v>
      </c>
      <c r="L366" s="98">
        <v>1026.6125914866266</v>
      </c>
      <c r="M366" s="98">
        <v>960.74998705460996</v>
      </c>
      <c r="N366" s="98">
        <v>301.80580426684384</v>
      </c>
      <c r="O366" s="98">
        <v>1095.673667905573</v>
      </c>
      <c r="P366" s="98">
        <v>1065.3103159052507</v>
      </c>
      <c r="Q366" s="98">
        <v>934.99148435424434</v>
      </c>
      <c r="R366" s="98">
        <v>881.05095486492428</v>
      </c>
      <c r="S366" s="98">
        <v>877.59467871537436</v>
      </c>
      <c r="T366" s="98">
        <v>1058.2597939533537</v>
      </c>
      <c r="U366" s="98">
        <v>1094.6627259091442</v>
      </c>
      <c r="V366" s="98">
        <v>1227.2152059515279</v>
      </c>
      <c r="W366" s="98">
        <v>1189.0681310272305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625.09724508487136</v>
      </c>
      <c r="D367" s="33">
        <v>707.65013804427076</v>
      </c>
      <c r="E367" s="33">
        <v>684.35164402402029</v>
      </c>
      <c r="F367" s="33">
        <v>733.05924065251884</v>
      </c>
      <c r="G367" s="33">
        <v>717.08768837890909</v>
      </c>
      <c r="H367" s="33">
        <v>739.74176476041748</v>
      </c>
      <c r="I367" s="33">
        <v>703.04155217561151</v>
      </c>
      <c r="J367" s="33">
        <v>701.85451567200266</v>
      </c>
      <c r="K367" s="33">
        <v>742.29454909925653</v>
      </c>
      <c r="L367" s="33">
        <v>700.17850639621236</v>
      </c>
      <c r="M367" s="33">
        <v>662.28488335381655</v>
      </c>
      <c r="N367" s="33">
        <v>674.19225770269861</v>
      </c>
      <c r="O367" s="33">
        <v>701.97403068605786</v>
      </c>
      <c r="P367" s="33">
        <v>709.98069286024509</v>
      </c>
      <c r="Q367" s="33">
        <v>705.95694213572528</v>
      </c>
      <c r="R367" s="33">
        <v>744.25817739985985</v>
      </c>
      <c r="S367" s="33">
        <v>734.20267348792606</v>
      </c>
      <c r="T367" s="33">
        <v>728.29884801801757</v>
      </c>
      <c r="U367" s="33">
        <v>745.30603170883899</v>
      </c>
      <c r="V367" s="33">
        <v>853.79468434621924</v>
      </c>
      <c r="W367" s="33">
        <v>834.17027793358307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8159.3592247774095</v>
      </c>
      <c r="D369" s="117">
        <f t="shared" si="179"/>
        <v>7940.9766234121989</v>
      </c>
      <c r="E369" s="117">
        <f t="shared" si="179"/>
        <v>10433.535165496396</v>
      </c>
      <c r="F369" s="117">
        <f t="shared" si="179"/>
        <v>8821.3609063188687</v>
      </c>
      <c r="G369" s="117">
        <f t="shared" si="179"/>
        <v>8873.5408412866109</v>
      </c>
      <c r="H369" s="117">
        <f t="shared" si="179"/>
        <v>10036.838393849115</v>
      </c>
      <c r="I369" s="117">
        <f t="shared" si="179"/>
        <v>11277.528606910175</v>
      </c>
      <c r="J369" s="117">
        <f t="shared" si="179"/>
        <v>8100.8274955244051</v>
      </c>
      <c r="K369" s="117">
        <f t="shared" si="179"/>
        <v>8974.4778550398642</v>
      </c>
      <c r="L369" s="117">
        <f t="shared" si="179"/>
        <v>9406.9276417043329</v>
      </c>
      <c r="M369" s="117">
        <f t="shared" si="179"/>
        <v>10580.013040917402</v>
      </c>
      <c r="N369" s="117">
        <f t="shared" si="179"/>
        <v>12529.078540431958</v>
      </c>
      <c r="O369" s="117">
        <f t="shared" si="179"/>
        <v>8117.0004856508649</v>
      </c>
      <c r="P369" s="117">
        <f t="shared" si="179"/>
        <v>7201.9814994923236</v>
      </c>
      <c r="Q369" s="117">
        <f t="shared" si="179"/>
        <v>9588.4563824596389</v>
      </c>
      <c r="R369" s="117">
        <f t="shared" ref="R369:V369" si="180">R370+R372+R374+R383</f>
        <v>9815.0815208436634</v>
      </c>
      <c r="S369" s="117">
        <f t="shared" si="180"/>
        <v>10029.12362058982</v>
      </c>
      <c r="T369" s="117">
        <f t="shared" si="180"/>
        <v>8675.3186065849968</v>
      </c>
      <c r="U369" s="117">
        <f t="shared" si="180"/>
        <v>9835.1159763693777</v>
      </c>
      <c r="V369" s="117">
        <f t="shared" si="180"/>
        <v>9549.0089970980644</v>
      </c>
      <c r="W369" s="117">
        <f t="shared" ref="W369" si="181">W370+W372+W374+W383</f>
        <v>9508.5875140699354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4186.9707272396008</v>
      </c>
      <c r="D370" s="122">
        <f t="shared" si="182"/>
        <v>4324.1771717416896</v>
      </c>
      <c r="E370" s="122">
        <f t="shared" si="182"/>
        <v>5867.3337006035308</v>
      </c>
      <c r="F370" s="122">
        <f t="shared" si="182"/>
        <v>5353.5314264529452</v>
      </c>
      <c r="G370" s="122">
        <f t="shared" si="182"/>
        <v>5293.9750876556773</v>
      </c>
      <c r="H370" s="122">
        <f t="shared" si="182"/>
        <v>5936.3660047852991</v>
      </c>
      <c r="I370" s="122">
        <f t="shared" si="182"/>
        <v>5996.8014932517344</v>
      </c>
      <c r="J370" s="122">
        <f t="shared" si="182"/>
        <v>5486.4056293827989</v>
      </c>
      <c r="K370" s="122">
        <f t="shared" si="182"/>
        <v>4746.0156592016383</v>
      </c>
      <c r="L370" s="122">
        <f t="shared" si="182"/>
        <v>4427.4084103710602</v>
      </c>
      <c r="M370" s="122">
        <f t="shared" si="182"/>
        <v>5733.9045438994308</v>
      </c>
      <c r="N370" s="122">
        <f t="shared" si="182"/>
        <v>5720.3897594032987</v>
      </c>
      <c r="O370" s="122">
        <f t="shared" si="182"/>
        <v>3143.5506078943504</v>
      </c>
      <c r="P370" s="122">
        <f t="shared" si="182"/>
        <v>3000.6013952100284</v>
      </c>
      <c r="Q370" s="122">
        <f t="shared" si="182"/>
        <v>4696.5459214583507</v>
      </c>
      <c r="R370" s="122">
        <f t="shared" si="182"/>
        <v>4082.274673384592</v>
      </c>
      <c r="S370" s="122">
        <f t="shared" si="182"/>
        <v>3950.4421227637158</v>
      </c>
      <c r="T370" s="122">
        <f t="shared" si="182"/>
        <v>3743.7318934015175</v>
      </c>
      <c r="U370" s="122">
        <f t="shared" si="182"/>
        <v>3505.4360746855114</v>
      </c>
      <c r="V370" s="122">
        <f t="shared" si="182"/>
        <v>3653.2121773246877</v>
      </c>
      <c r="W370" s="122">
        <f t="shared" si="182"/>
        <v>3854.693208169585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4186.9707272396008</v>
      </c>
      <c r="D371" s="98">
        <v>4324.1771717416896</v>
      </c>
      <c r="E371" s="98">
        <v>5867.3337006035308</v>
      </c>
      <c r="F371" s="98">
        <v>5353.5314264529452</v>
      </c>
      <c r="G371" s="98">
        <v>5293.9750876556773</v>
      </c>
      <c r="H371" s="98">
        <v>5936.3660047852991</v>
      </c>
      <c r="I371" s="98">
        <v>5996.8014932517344</v>
      </c>
      <c r="J371" s="98">
        <v>5486.4056293827989</v>
      </c>
      <c r="K371" s="98">
        <v>4746.0156592016383</v>
      </c>
      <c r="L371" s="98">
        <v>4427.4084103710602</v>
      </c>
      <c r="M371" s="98">
        <v>5733.9045438994308</v>
      </c>
      <c r="N371" s="98">
        <v>5720.3897594032987</v>
      </c>
      <c r="O371" s="98">
        <v>3143.5506078943504</v>
      </c>
      <c r="P371" s="98">
        <v>3000.6013952100284</v>
      </c>
      <c r="Q371" s="98">
        <v>4696.5459214583507</v>
      </c>
      <c r="R371" s="98">
        <v>4082.274673384592</v>
      </c>
      <c r="S371" s="98">
        <v>3950.4421227637158</v>
      </c>
      <c r="T371" s="98">
        <v>3743.7318934015175</v>
      </c>
      <c r="U371" s="98">
        <v>3505.4360746855114</v>
      </c>
      <c r="V371" s="98">
        <v>3653.2121773246877</v>
      </c>
      <c r="W371" s="98">
        <v>3854.693208169585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2475.2982472197637</v>
      </c>
      <c r="D372" s="122">
        <f t="shared" si="183"/>
        <v>2029.9338817380717</v>
      </c>
      <c r="E372" s="122">
        <f t="shared" si="183"/>
        <v>3000.6959297394951</v>
      </c>
      <c r="F372" s="122">
        <f t="shared" si="183"/>
        <v>1828.171005064554</v>
      </c>
      <c r="G372" s="122">
        <f t="shared" si="183"/>
        <v>1991.0024014297642</v>
      </c>
      <c r="H372" s="122">
        <f t="shared" si="183"/>
        <v>2460.3520439048084</v>
      </c>
      <c r="I372" s="122">
        <f t="shared" si="183"/>
        <v>3665.5527874137688</v>
      </c>
      <c r="J372" s="122">
        <f t="shared" si="183"/>
        <v>926.42312820370273</v>
      </c>
      <c r="K372" s="122">
        <f t="shared" si="183"/>
        <v>2428.3962403859323</v>
      </c>
      <c r="L372" s="122">
        <f t="shared" si="183"/>
        <v>3234.9132336654548</v>
      </c>
      <c r="M372" s="122">
        <f t="shared" si="183"/>
        <v>3139.115777517573</v>
      </c>
      <c r="N372" s="122">
        <f t="shared" si="183"/>
        <v>5161.916656819878</v>
      </c>
      <c r="O372" s="122">
        <f t="shared" si="183"/>
        <v>3227.1027643416323</v>
      </c>
      <c r="P372" s="122">
        <f t="shared" si="183"/>
        <v>2430.5397408782078</v>
      </c>
      <c r="Q372" s="122">
        <f t="shared" si="183"/>
        <v>3118.2285747157507</v>
      </c>
      <c r="R372" s="122">
        <f t="shared" si="183"/>
        <v>3869.3124745183068</v>
      </c>
      <c r="S372" s="122">
        <f t="shared" si="183"/>
        <v>4209.5127577552093</v>
      </c>
      <c r="T372" s="122">
        <f t="shared" si="183"/>
        <v>3062.7858529529808</v>
      </c>
      <c r="U372" s="122">
        <f t="shared" si="183"/>
        <v>4413.6739407492023</v>
      </c>
      <c r="V372" s="122">
        <f t="shared" si="183"/>
        <v>3863.5124650671473</v>
      </c>
      <c r="W372" s="122">
        <f t="shared" si="183"/>
        <v>3537.5057966927657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2475.2982472197637</v>
      </c>
      <c r="D373" s="98">
        <f>RES_hhdet_in_tesh!D147</f>
        <v>2029.9338817380717</v>
      </c>
      <c r="E373" s="98">
        <f>RES_hhdet_in_tesh!E147</f>
        <v>3000.6959297394951</v>
      </c>
      <c r="F373" s="98">
        <f>RES_hhdet_in_tesh!F147</f>
        <v>1828.171005064554</v>
      </c>
      <c r="G373" s="98">
        <f>RES_hhdet_in_tesh!G147</f>
        <v>1991.0024014297642</v>
      </c>
      <c r="H373" s="98">
        <f>RES_hhdet_in_tesh!H147</f>
        <v>2460.3520439048084</v>
      </c>
      <c r="I373" s="98">
        <f>RES_hhdet_in_tesh!I147</f>
        <v>3665.5527874137688</v>
      </c>
      <c r="J373" s="98">
        <f>RES_hhdet_in_tesh!J147</f>
        <v>926.42312820370273</v>
      </c>
      <c r="K373" s="98">
        <f>RES_hhdet_in_tesh!K147</f>
        <v>2428.3962403859323</v>
      </c>
      <c r="L373" s="98">
        <f>RES_hhdet_in_tesh!L147</f>
        <v>3234.9132336654548</v>
      </c>
      <c r="M373" s="98">
        <f>RES_hhdet_in_tesh!M147</f>
        <v>3139.115777517573</v>
      </c>
      <c r="N373" s="98">
        <f>RES_hhdet_in_tesh!N147</f>
        <v>5161.916656819878</v>
      </c>
      <c r="O373" s="98">
        <f>RES_hhdet_in_tesh!O147</f>
        <v>3227.1027643416323</v>
      </c>
      <c r="P373" s="98">
        <f>RES_hhdet_in_tesh!P147</f>
        <v>2430.5397408782078</v>
      </c>
      <c r="Q373" s="98">
        <f>RES_hhdet_in_tesh!Q147</f>
        <v>3118.2285747157507</v>
      </c>
      <c r="R373" s="98">
        <f>RES_hhdet_in_tesh!R147</f>
        <v>3869.3124745183068</v>
      </c>
      <c r="S373" s="98">
        <f>RES_hhdet_in_tesh!S147</f>
        <v>4209.5127577552093</v>
      </c>
      <c r="T373" s="98">
        <f>RES_hhdet_in_tesh!T147</f>
        <v>3062.7858529529808</v>
      </c>
      <c r="U373" s="98">
        <f>RES_hhdet_in_tesh!U147</f>
        <v>4413.6739407492023</v>
      </c>
      <c r="V373" s="98">
        <f>RES_hhdet_in_tesh!V147</f>
        <v>3863.5124650671473</v>
      </c>
      <c r="W373" s="98">
        <f>RES_hhdet_in_tesh!W147</f>
        <v>3537.5057966927657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1026.5409437027629</v>
      </c>
      <c r="D374" s="122">
        <v>1054.0755522849756</v>
      </c>
      <c r="E374" s="122">
        <v>1049.3429195084034</v>
      </c>
      <c r="F374" s="122">
        <v>1084.5018288669228</v>
      </c>
      <c r="G374" s="122">
        <v>1045.3974008920472</v>
      </c>
      <c r="H374" s="122">
        <v>1079.3825604960921</v>
      </c>
      <c r="I374" s="122">
        <v>1078.8098468107814</v>
      </c>
      <c r="J374" s="122">
        <v>1151.0580299943795</v>
      </c>
      <c r="K374" s="122">
        <v>1234.7626858196429</v>
      </c>
      <c r="L374" s="122">
        <v>1204.1266988849181</v>
      </c>
      <c r="M374" s="122">
        <v>1193.4609120926875</v>
      </c>
      <c r="N374" s="122">
        <v>1147.848843908984</v>
      </c>
      <c r="O374" s="122">
        <v>1183.6562473950776</v>
      </c>
      <c r="P374" s="122">
        <v>1200.728323834129</v>
      </c>
      <c r="Q374" s="122">
        <v>1212.6369637656849</v>
      </c>
      <c r="R374" s="122">
        <v>1270.9689959549321</v>
      </c>
      <c r="S374" s="122">
        <v>1278.7094545040973</v>
      </c>
      <c r="T374" s="122">
        <v>1249.1304181211549</v>
      </c>
      <c r="U374" s="122">
        <v>1269.9907299473775</v>
      </c>
      <c r="V374" s="122">
        <v>1287.5762250571377</v>
      </c>
      <c r="W374" s="122">
        <v>1384.2047665129908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1020.3484092114794</v>
      </c>
      <c r="D375" s="98">
        <v>1068.4897500366628</v>
      </c>
      <c r="E375" s="98">
        <v>1073.3177372063992</v>
      </c>
      <c r="F375" s="98">
        <v>1093.6663877653207</v>
      </c>
      <c r="G375" s="98">
        <v>1077.700856901012</v>
      </c>
      <c r="H375" s="98">
        <v>1106.9668095830875</v>
      </c>
      <c r="I375" s="98">
        <v>1059.7753423197014</v>
      </c>
      <c r="J375" s="98">
        <v>1149.6500044960001</v>
      </c>
      <c r="K375" s="98">
        <v>1225.1147492109039</v>
      </c>
      <c r="L375" s="98">
        <v>1160.6652513660504</v>
      </c>
      <c r="M375" s="98">
        <v>970.89998621868108</v>
      </c>
      <c r="N375" s="98">
        <v>868.32565302050909</v>
      </c>
      <c r="O375" s="98">
        <v>1316.0602394910566</v>
      </c>
      <c r="P375" s="98">
        <v>1293.7917410242337</v>
      </c>
      <c r="Q375" s="98">
        <v>1228.7636579802033</v>
      </c>
      <c r="R375" s="98">
        <v>1212.5398963112493</v>
      </c>
      <c r="S375" s="98">
        <v>1266.473389063111</v>
      </c>
      <c r="T375" s="98">
        <v>1266.6325096888993</v>
      </c>
      <c r="U375" s="98">
        <v>1283.2321569143451</v>
      </c>
      <c r="V375" s="98">
        <v>1318.1657873718048</v>
      </c>
      <c r="W375" s="98">
        <v>1359.6417804918435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1068.5021467836809</v>
      </c>
      <c r="E376" s="98">
        <v>1073.3817660295106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1316.6535136512432</v>
      </c>
      <c r="P376" s="98">
        <v>1294.1012599889443</v>
      </c>
      <c r="Q376" s="98">
        <v>1229.1120517374941</v>
      </c>
      <c r="R376" s="98">
        <v>1212.8440352297266</v>
      </c>
      <c r="S376" s="98">
        <v>1266.4688025682324</v>
      </c>
      <c r="T376" s="98">
        <v>1265.8808674329848</v>
      </c>
      <c r="U376" s="98">
        <v>1281.9488324438719</v>
      </c>
      <c r="V376" s="98">
        <v>1317.7701175357686</v>
      </c>
      <c r="W376" s="98">
        <v>1358.4789489669611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215.19377728417476</v>
      </c>
      <c r="E377" s="101">
        <v>209.98560222486978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244.52572422077543</v>
      </c>
      <c r="P377" s="101">
        <v>233.57656992775134</v>
      </c>
      <c r="Q377" s="101">
        <v>207.66966530213671</v>
      </c>
      <c r="R377" s="101">
        <v>238.3155276021235</v>
      </c>
      <c r="S377" s="101">
        <v>256.20639781193648</v>
      </c>
      <c r="T377" s="101">
        <v>250.15947007234317</v>
      </c>
      <c r="U377" s="101">
        <v>244.54104790296387</v>
      </c>
      <c r="V377" s="101">
        <v>248.70912866381011</v>
      </c>
      <c r="W377" s="101">
        <v>262.57237067178869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853.30836949950606</v>
      </c>
      <c r="E378" s="104">
        <v>863.39616380464099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1072.1277894304678</v>
      </c>
      <c r="P378" s="104">
        <v>1060.524690061193</v>
      </c>
      <c r="Q378" s="104">
        <v>1021.4423864353572</v>
      </c>
      <c r="R378" s="104">
        <v>974.52850762760306</v>
      </c>
      <c r="S378" s="104">
        <v>1010.2624047562961</v>
      </c>
      <c r="T378" s="104">
        <v>1015.7213973606418</v>
      </c>
      <c r="U378" s="104">
        <v>1037.4077845409081</v>
      </c>
      <c r="V378" s="104">
        <v>1069.0609888719584</v>
      </c>
      <c r="W378" s="104">
        <v>1095.9065782951723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1026.392557639005</v>
      </c>
      <c r="D379" s="101">
        <v>1054.0563834361108</v>
      </c>
      <c r="E379" s="101">
        <v>1049.0722717136377</v>
      </c>
      <c r="F379" s="101">
        <v>1084.7587299526651</v>
      </c>
      <c r="G379" s="101">
        <v>1045.4518651809512</v>
      </c>
      <c r="H379" s="101">
        <v>1079.3326751501368</v>
      </c>
      <c r="I379" s="101">
        <v>1078.0199566049735</v>
      </c>
      <c r="J379" s="101">
        <v>1149.4354727170164</v>
      </c>
      <c r="K379" s="101">
        <v>1233.8930672020235</v>
      </c>
      <c r="L379" s="101">
        <v>1203.7410378493985</v>
      </c>
      <c r="M379" s="101">
        <v>1194.5077416281979</v>
      </c>
      <c r="N379" s="101">
        <v>1149.9596221894053</v>
      </c>
      <c r="O379" s="101">
        <v>1184.4665293213459</v>
      </c>
      <c r="P379" s="101">
        <v>1201.1316770757583</v>
      </c>
      <c r="Q379" s="101">
        <v>1208.7327224187895</v>
      </c>
      <c r="R379" s="101">
        <v>1265.6315941027012</v>
      </c>
      <c r="S379" s="101">
        <v>1273.3735782488111</v>
      </c>
      <c r="T379" s="101">
        <v>1241.3882410224123</v>
      </c>
      <c r="U379" s="101">
        <v>1266.7167179901032</v>
      </c>
      <c r="V379" s="101">
        <v>1286.7439009086543</v>
      </c>
      <c r="W379" s="101">
        <v>1387.3076598777368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1026.695818741418</v>
      </c>
      <c r="D380" s="104">
        <v>1053.807385770642</v>
      </c>
      <c r="E380" s="104">
        <v>1049.0860457011893</v>
      </c>
      <c r="F380" s="104">
        <v>1084.1583997496741</v>
      </c>
      <c r="G380" s="104">
        <v>1045.0714603415845</v>
      </c>
      <c r="H380" s="104">
        <v>1079.2368611308116</v>
      </c>
      <c r="I380" s="104">
        <v>1078.8753732272594</v>
      </c>
      <c r="J380" s="104">
        <v>1151.2107103273029</v>
      </c>
      <c r="K380" s="104">
        <v>1235.2535611955043</v>
      </c>
      <c r="L380" s="104">
        <v>1204.5370877685723</v>
      </c>
      <c r="M380" s="104">
        <v>1194.2228020239293</v>
      </c>
      <c r="N380" s="104">
        <v>1148.2907297448075</v>
      </c>
      <c r="O380" s="104">
        <v>1181.9465032831126</v>
      </c>
      <c r="P380" s="104">
        <v>1199.7897676358755</v>
      </c>
      <c r="Q380" s="104">
        <v>1212.9587105173305</v>
      </c>
      <c r="R380" s="104">
        <v>1272.4719913006757</v>
      </c>
      <c r="S380" s="104">
        <v>1280.3280568356008</v>
      </c>
      <c r="T380" s="104">
        <v>1250.032940563332</v>
      </c>
      <c r="U380" s="104">
        <v>1271.0764253041978</v>
      </c>
      <c r="V380" s="104">
        <v>1287.4325315469544</v>
      </c>
      <c r="W380" s="104">
        <v>1382.4796540803345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201.14260296871799</v>
      </c>
      <c r="D381" s="98">
        <v>211.72586409416496</v>
      </c>
      <c r="E381" s="98">
        <v>203.87527178192795</v>
      </c>
      <c r="F381" s="98">
        <v>215.3952771409021</v>
      </c>
      <c r="G381" s="98">
        <v>235.53078646576245</v>
      </c>
      <c r="H381" s="98">
        <v>219.09170141260313</v>
      </c>
      <c r="I381" s="98">
        <v>221.82605411464621</v>
      </c>
      <c r="J381" s="98">
        <v>232.52334640740665</v>
      </c>
      <c r="K381" s="98">
        <v>251.72120583439275</v>
      </c>
      <c r="L381" s="98">
        <v>247.27244076171323</v>
      </c>
      <c r="M381" s="98">
        <v>239.79299050612778</v>
      </c>
      <c r="N381" s="98">
        <v>192.1268877022855</v>
      </c>
      <c r="O381" s="98">
        <v>215.85648668458663</v>
      </c>
      <c r="P381" s="98">
        <v>215.0120790318085</v>
      </c>
      <c r="Q381" s="98">
        <v>207.74571625402189</v>
      </c>
      <c r="R381" s="98">
        <v>255.04038941070257</v>
      </c>
      <c r="S381" s="98">
        <v>264.38468833169782</v>
      </c>
      <c r="T381" s="98">
        <v>251.35128606843202</v>
      </c>
      <c r="U381" s="98">
        <v>246.55093143975162</v>
      </c>
      <c r="V381" s="98">
        <v>246.08616435713878</v>
      </c>
      <c r="W381" s="98">
        <v>271.93841714028656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825.55321577269979</v>
      </c>
      <c r="D382" s="98">
        <v>842.081521676477</v>
      </c>
      <c r="E382" s="98">
        <v>845.21077391926144</v>
      </c>
      <c r="F382" s="98">
        <v>868.76312260877194</v>
      </c>
      <c r="G382" s="98">
        <v>809.54067387582188</v>
      </c>
      <c r="H382" s="98">
        <v>860.14515971820833</v>
      </c>
      <c r="I382" s="98">
        <v>857.04931911261281</v>
      </c>
      <c r="J382" s="98">
        <v>918.68736391989614</v>
      </c>
      <c r="K382" s="98">
        <v>983.53235536111117</v>
      </c>
      <c r="L382" s="98">
        <v>957.26464700685892</v>
      </c>
      <c r="M382" s="98">
        <v>954.42981151780168</v>
      </c>
      <c r="N382" s="98">
        <v>956.16384204252211</v>
      </c>
      <c r="O382" s="98">
        <v>966.09001659852595</v>
      </c>
      <c r="P382" s="98">
        <v>984.77768860406695</v>
      </c>
      <c r="Q382" s="98">
        <v>1005.2129942633085</v>
      </c>
      <c r="R382" s="98">
        <v>1017.4316018899731</v>
      </c>
      <c r="S382" s="98">
        <v>1015.943368503903</v>
      </c>
      <c r="T382" s="98">
        <v>998.68165449489982</v>
      </c>
      <c r="U382" s="98">
        <v>1024.5254938644459</v>
      </c>
      <c r="V382" s="98">
        <v>1041.3463671898155</v>
      </c>
      <c r="W382" s="98">
        <v>1110.5412369400478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470.54930661528238</v>
      </c>
      <c r="D383" s="122">
        <v>532.79001764746204</v>
      </c>
      <c r="E383" s="122">
        <v>516.16261564496801</v>
      </c>
      <c r="F383" s="122">
        <v>555.1566459344474</v>
      </c>
      <c r="G383" s="122">
        <v>543.1659513091214</v>
      </c>
      <c r="H383" s="122">
        <v>560.73778466291446</v>
      </c>
      <c r="I383" s="122">
        <v>536.36447943389055</v>
      </c>
      <c r="J383" s="122">
        <v>536.94070794352422</v>
      </c>
      <c r="K383" s="122">
        <v>565.30326963264974</v>
      </c>
      <c r="L383" s="122">
        <v>540.47929878290131</v>
      </c>
      <c r="M383" s="122">
        <v>513.53180740771177</v>
      </c>
      <c r="N383" s="122">
        <v>498.92328029979734</v>
      </c>
      <c r="O383" s="122">
        <v>562.69086601980507</v>
      </c>
      <c r="P383" s="122">
        <v>570.11203956995951</v>
      </c>
      <c r="Q383" s="122">
        <v>561.0449225198538</v>
      </c>
      <c r="R383" s="122">
        <v>592.52537698583217</v>
      </c>
      <c r="S383" s="122">
        <v>590.4592855667978</v>
      </c>
      <c r="T383" s="122">
        <v>619.67044210934432</v>
      </c>
      <c r="U383" s="122">
        <v>646.01523098728615</v>
      </c>
      <c r="V383" s="122">
        <v>744.7081296490926</v>
      </c>
      <c r="W383" s="122">
        <v>732.18374269459491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486.05190415620189</v>
      </c>
      <c r="D384" s="98">
        <v>516.10635768195516</v>
      </c>
      <c r="E384" s="98">
        <v>498.44065677242645</v>
      </c>
      <c r="F384" s="98">
        <v>570.02647810917279</v>
      </c>
      <c r="G384" s="98">
        <v>529.464755607239</v>
      </c>
      <c r="H384" s="98">
        <v>531.5267295321695</v>
      </c>
      <c r="I384" s="98">
        <v>552.61897016816658</v>
      </c>
      <c r="J384" s="98">
        <v>558.41144870143216</v>
      </c>
      <c r="K384" s="98">
        <v>493.100900085327</v>
      </c>
      <c r="L384" s="98">
        <v>612.99372178825752</v>
      </c>
      <c r="M384" s="98">
        <v>574.0037546126207</v>
      </c>
      <c r="N384" s="98">
        <v>180.31503215956127</v>
      </c>
      <c r="O384" s="98">
        <v>654.61442381703841</v>
      </c>
      <c r="P384" s="98">
        <v>636.47372302531528</v>
      </c>
      <c r="Q384" s="98">
        <v>558.61423864860035</v>
      </c>
      <c r="R384" s="98">
        <v>528.33860090394171</v>
      </c>
      <c r="S384" s="98">
        <v>529.44434270733927</v>
      </c>
      <c r="T384" s="98">
        <v>642.90930238208648</v>
      </c>
      <c r="U384" s="98">
        <v>669.81510222019676</v>
      </c>
      <c r="V384" s="98">
        <v>755.92301808481716</v>
      </c>
      <c r="W384" s="98">
        <v>736.91156302869558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470.03191460835433</v>
      </c>
      <c r="D385" s="33">
        <v>533.18542892593348</v>
      </c>
      <c r="E385" s="33">
        <v>516.71320946697415</v>
      </c>
      <c r="F385" s="33">
        <v>554.65432424284131</v>
      </c>
      <c r="G385" s="33">
        <v>543.74654178825654</v>
      </c>
      <c r="H385" s="33">
        <v>562.17281750549864</v>
      </c>
      <c r="I385" s="33">
        <v>535.50897992156024</v>
      </c>
      <c r="J385" s="33">
        <v>535.90117434121839</v>
      </c>
      <c r="K385" s="33">
        <v>568.25419047110324</v>
      </c>
      <c r="L385" s="33">
        <v>537.50929315980966</v>
      </c>
      <c r="M385" s="33">
        <v>510.34517293490399</v>
      </c>
      <c r="N385" s="33">
        <v>522.11937541415341</v>
      </c>
      <c r="O385" s="33">
        <v>547.3049201280885</v>
      </c>
      <c r="P385" s="33">
        <v>558.39475166897819</v>
      </c>
      <c r="Q385" s="33">
        <v>561.44223423701351</v>
      </c>
      <c r="R385" s="33">
        <v>600.81205262448782</v>
      </c>
      <c r="S385" s="33">
        <v>603.66381812303371</v>
      </c>
      <c r="T385" s="33">
        <v>610.50850951721588</v>
      </c>
      <c r="U385" s="33">
        <v>636.1975522265551</v>
      </c>
      <c r="V385" s="33">
        <v>739.70582119952292</v>
      </c>
      <c r="W385" s="33">
        <v>730.66927078674212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10.158259378051479</v>
      </c>
      <c r="D387" s="117">
        <f t="shared" si="184"/>
        <v>9.4609905037300095</v>
      </c>
      <c r="E387" s="117">
        <f t="shared" si="184"/>
        <v>10.520249383631526</v>
      </c>
      <c r="F387" s="117">
        <f t="shared" si="184"/>
        <v>10.350416710042872</v>
      </c>
      <c r="G387" s="117">
        <f t="shared" si="184"/>
        <v>10.787264920970706</v>
      </c>
      <c r="H387" s="117">
        <f t="shared" si="184"/>
        <v>11.39066744910887</v>
      </c>
      <c r="I387" s="117">
        <f t="shared" si="184"/>
        <v>11.390494728982153</v>
      </c>
      <c r="J387" s="117">
        <f t="shared" si="184"/>
        <v>11.048920056218659</v>
      </c>
      <c r="K387" s="117">
        <f t="shared" si="184"/>
        <v>9.2616490516281935</v>
      </c>
      <c r="L387" s="117">
        <f t="shared" si="184"/>
        <v>11.082412684011532</v>
      </c>
      <c r="M387" s="117">
        <f t="shared" si="184"/>
        <v>12.411039924666424</v>
      </c>
      <c r="N387" s="117">
        <f t="shared" si="184"/>
        <v>5.8661203192723708</v>
      </c>
      <c r="O387" s="117">
        <f t="shared" si="184"/>
        <v>38.639960265712197</v>
      </c>
      <c r="P387" s="117">
        <f t="shared" si="184"/>
        <v>39.08806141455144</v>
      </c>
      <c r="Q387" s="117">
        <f t="shared" si="184"/>
        <v>31.403177608411369</v>
      </c>
      <c r="R387" s="117">
        <f t="shared" ref="R387:V387" si="185">R388+R390+R392+R401</f>
        <v>24.187598359389273</v>
      </c>
      <c r="S387" s="117">
        <f t="shared" si="185"/>
        <v>37.472118659425711</v>
      </c>
      <c r="T387" s="117">
        <f t="shared" si="185"/>
        <v>70.261486127107077</v>
      </c>
      <c r="U387" s="117">
        <f t="shared" si="185"/>
        <v>75.848880875977358</v>
      </c>
      <c r="V387" s="117">
        <f t="shared" si="185"/>
        <v>89.777030943580442</v>
      </c>
      <c r="W387" s="117">
        <f t="shared" ref="W387" si="186">W388+W390+W392+W401</f>
        <v>67.606653199678277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4.120131939416928</v>
      </c>
      <c r="D392" s="122">
        <v>4.8709044791281677</v>
      </c>
      <c r="E392" s="122">
        <v>4.7580835844633897</v>
      </c>
      <c r="F392" s="122">
        <v>3.2132213987697558</v>
      </c>
      <c r="G392" s="122">
        <v>2.5503806961338418</v>
      </c>
      <c r="H392" s="122">
        <v>1.8778133512237891</v>
      </c>
      <c r="I392" s="122">
        <v>0.84264673735446827</v>
      </c>
      <c r="J392" s="122">
        <v>1.2164138545143581</v>
      </c>
      <c r="K392" s="122">
        <v>1.8876706900866247</v>
      </c>
      <c r="L392" s="122">
        <v>1.9067308476692399</v>
      </c>
      <c r="M392" s="122">
        <v>1.4861381975989196</v>
      </c>
      <c r="N392" s="122">
        <v>1.2135092270970376</v>
      </c>
      <c r="O392" s="122">
        <v>2.9538593694570534</v>
      </c>
      <c r="P392" s="122">
        <v>2.7718103078221197</v>
      </c>
      <c r="Q392" s="122">
        <v>1.5636350639221634</v>
      </c>
      <c r="R392" s="122">
        <v>1.3034750166547711</v>
      </c>
      <c r="S392" s="122">
        <v>2.0045847597031692</v>
      </c>
      <c r="T392" s="122">
        <v>2.2854852426693371</v>
      </c>
      <c r="U392" s="122">
        <v>3.2290975874282428</v>
      </c>
      <c r="V392" s="122">
        <v>3.7871661735076305</v>
      </c>
      <c r="W392" s="122">
        <v>2.0743058554669327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430.55378766906898</v>
      </c>
      <c r="D393" s="98">
        <v>449.36113699329258</v>
      </c>
      <c r="E393" s="98">
        <v>449.64020607585121</v>
      </c>
      <c r="F393" s="98">
        <v>456.35982891758147</v>
      </c>
      <c r="G393" s="98">
        <v>447.70773856676806</v>
      </c>
      <c r="H393" s="98">
        <v>457.63415965412696</v>
      </c>
      <c r="I393" s="98">
        <v>435.76874131759644</v>
      </c>
      <c r="J393" s="98">
        <v>469.73848348496131</v>
      </c>
      <c r="K393" s="98">
        <v>496.77200327446343</v>
      </c>
      <c r="L393" s="98">
        <v>466.43403361108784</v>
      </c>
      <c r="M393" s="98">
        <v>382.97781352124156</v>
      </c>
      <c r="N393" s="98">
        <v>332.29927668673878</v>
      </c>
      <c r="O393" s="98">
        <v>482.46250366416922</v>
      </c>
      <c r="P393" s="98">
        <v>451.18009270191351</v>
      </c>
      <c r="Q393" s="98">
        <v>410.34270586805042</v>
      </c>
      <c r="R393" s="98">
        <v>393.66523958597929</v>
      </c>
      <c r="S393" s="98">
        <v>400.4452691358336</v>
      </c>
      <c r="T393" s="98">
        <v>391.2486996886318</v>
      </c>
      <c r="U393" s="98">
        <v>388.8936385934357</v>
      </c>
      <c r="V393" s="98">
        <v>394.08706167351431</v>
      </c>
      <c r="W393" s="98">
        <v>403.92174447747499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90.501308441171417</v>
      </c>
      <c r="E394" s="98">
        <v>87.968330517951372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89.642168023761812</v>
      </c>
      <c r="P394" s="98">
        <v>81.45445293194517</v>
      </c>
      <c r="Q394" s="98">
        <v>69.350791613470761</v>
      </c>
      <c r="R394" s="98">
        <v>77.371919518652319</v>
      </c>
      <c r="S394" s="98">
        <v>81.009708385598572</v>
      </c>
      <c r="T394" s="98">
        <v>77.271479005888395</v>
      </c>
      <c r="U394" s="98">
        <v>74.110095661188424</v>
      </c>
      <c r="V394" s="98">
        <v>74.355631640176341</v>
      </c>
      <c r="W394" s="98">
        <v>78.004877119154798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90.501308441171417</v>
      </c>
      <c r="E395" s="101">
        <v>87.968330517951372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89.642168023761812</v>
      </c>
      <c r="P395" s="101">
        <v>81.45445293194517</v>
      </c>
      <c r="Q395" s="101">
        <v>69.350791613470761</v>
      </c>
      <c r="R395" s="101">
        <v>77.371919518652319</v>
      </c>
      <c r="S395" s="101">
        <v>81.009708385598572</v>
      </c>
      <c r="T395" s="101">
        <v>77.271479005888395</v>
      </c>
      <c r="U395" s="101">
        <v>74.110095661188424</v>
      </c>
      <c r="V395" s="101">
        <v>74.355631640176341</v>
      </c>
      <c r="W395" s="101">
        <v>78.004877119154798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6.0381274386345511</v>
      </c>
      <c r="D401" s="122">
        <v>4.5900860246018418</v>
      </c>
      <c r="E401" s="122">
        <v>5.7621657991681356</v>
      </c>
      <c r="F401" s="122">
        <v>7.137195311273115</v>
      </c>
      <c r="G401" s="122">
        <v>8.2368842248368637</v>
      </c>
      <c r="H401" s="122">
        <v>9.5128540978850804</v>
      </c>
      <c r="I401" s="122">
        <v>10.547847991627686</v>
      </c>
      <c r="J401" s="122">
        <v>9.8325062017042999</v>
      </c>
      <c r="K401" s="122">
        <v>7.3739783615415693</v>
      </c>
      <c r="L401" s="122">
        <v>9.1756818363422923</v>
      </c>
      <c r="M401" s="122">
        <v>10.924901727067505</v>
      </c>
      <c r="N401" s="122">
        <v>4.6526110921753334</v>
      </c>
      <c r="O401" s="122">
        <v>35.686100896255141</v>
      </c>
      <c r="P401" s="122">
        <v>36.316251106729318</v>
      </c>
      <c r="Q401" s="122">
        <v>29.839542544489206</v>
      </c>
      <c r="R401" s="122">
        <v>22.884123342734501</v>
      </c>
      <c r="S401" s="122">
        <v>35.46753389972254</v>
      </c>
      <c r="T401" s="122">
        <v>67.976000884437738</v>
      </c>
      <c r="U401" s="122">
        <v>72.619783288549115</v>
      </c>
      <c r="V401" s="122">
        <v>85.989864770072813</v>
      </c>
      <c r="W401" s="122">
        <v>65.532347344211345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186.95831624809202</v>
      </c>
      <c r="D402" s="98">
        <v>198.26042022172271</v>
      </c>
      <c r="E402" s="98">
        <v>191.22894953011649</v>
      </c>
      <c r="F402" s="98">
        <v>218.41394933227505</v>
      </c>
      <c r="G402" s="98">
        <v>202.61685908484057</v>
      </c>
      <c r="H402" s="98">
        <v>203.15337385328809</v>
      </c>
      <c r="I402" s="98">
        <v>210.95695983255371</v>
      </c>
      <c r="J402" s="98">
        <v>212.91511092849402</v>
      </c>
      <c r="K402" s="98">
        <v>187.79857794958286</v>
      </c>
      <c r="L402" s="98">
        <v>233.20531628210216</v>
      </c>
      <c r="M402" s="98">
        <v>218.24396705932526</v>
      </c>
      <c r="N402" s="98">
        <v>68.558206497256251</v>
      </c>
      <c r="O402" s="98">
        <v>248.89323040142995</v>
      </c>
      <c r="P402" s="98">
        <v>241.99589136103677</v>
      </c>
      <c r="Q402" s="98">
        <v>212.39266558591015</v>
      </c>
      <c r="R402" s="98">
        <v>200.13953490711623</v>
      </c>
      <c r="S402" s="98">
        <v>199.3544072169845</v>
      </c>
      <c r="T402" s="98">
        <v>240.39429479444388</v>
      </c>
      <c r="U402" s="98">
        <v>248.66358481752127</v>
      </c>
      <c r="V402" s="98">
        <v>278.7742061839491</v>
      </c>
      <c r="W402" s="98">
        <v>270.10871664414572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67.958235027270675</v>
      </c>
      <c r="D405" s="118">
        <f t="shared" si="189"/>
        <v>64.230227788999983</v>
      </c>
      <c r="E405" s="118">
        <f t="shared" si="189"/>
        <v>74.854792938762557</v>
      </c>
      <c r="F405" s="118">
        <f t="shared" si="189"/>
        <v>64.049453355262187</v>
      </c>
      <c r="G405" s="118">
        <f t="shared" si="189"/>
        <v>59.753471638867559</v>
      </c>
      <c r="H405" s="118">
        <f t="shared" si="189"/>
        <v>61.006129842773838</v>
      </c>
      <c r="I405" s="118">
        <f t="shared" si="189"/>
        <v>60.744788908228919</v>
      </c>
      <c r="J405" s="118">
        <f t="shared" si="189"/>
        <v>46.588094107874753</v>
      </c>
      <c r="K405" s="118">
        <f t="shared" si="189"/>
        <v>49.820891337724873</v>
      </c>
      <c r="L405" s="118">
        <f t="shared" si="189"/>
        <v>48.370209755392715</v>
      </c>
      <c r="M405" s="118">
        <f t="shared" si="189"/>
        <v>50.59350295419425</v>
      </c>
      <c r="N405" s="118">
        <f t="shared" si="189"/>
        <v>53.595458527847512</v>
      </c>
      <c r="O405" s="118">
        <f t="shared" si="189"/>
        <v>39.592911638134716</v>
      </c>
      <c r="P405" s="118">
        <f t="shared" si="189"/>
        <v>35.547219142016161</v>
      </c>
      <c r="Q405" s="118">
        <f t="shared" si="189"/>
        <v>40.157376518880753</v>
      </c>
      <c r="R405" s="118">
        <f t="shared" ref="R405:V405" si="190">R406+R408+R410+R419</f>
        <v>41.234321810039482</v>
      </c>
      <c r="S405" s="118">
        <f t="shared" si="190"/>
        <v>41.399175356833823</v>
      </c>
      <c r="T405" s="118">
        <f t="shared" si="190"/>
        <v>37.402999856959774</v>
      </c>
      <c r="U405" s="118">
        <f t="shared" si="190"/>
        <v>40.655552371368543</v>
      </c>
      <c r="V405" s="118">
        <f t="shared" si="190"/>
        <v>40.504604838248582</v>
      </c>
      <c r="W405" s="118">
        <f t="shared" ref="W405" si="191">W406+W408+W410+W419</f>
        <v>40.670510935237004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33.865178972214089</v>
      </c>
      <c r="D406" s="123">
        <f t="shared" si="192"/>
        <v>31.448618095452947</v>
      </c>
      <c r="E406" s="123">
        <f t="shared" si="192"/>
        <v>39.163119188237708</v>
      </c>
      <c r="F406" s="123">
        <f t="shared" si="192"/>
        <v>32.606350892864889</v>
      </c>
      <c r="G406" s="123">
        <f t="shared" si="192"/>
        <v>29.53052399697771</v>
      </c>
      <c r="H406" s="123">
        <f t="shared" si="192"/>
        <v>29.862429338884407</v>
      </c>
      <c r="I406" s="123">
        <f t="shared" si="192"/>
        <v>27.800073773913681</v>
      </c>
      <c r="J406" s="123">
        <f t="shared" si="192"/>
        <v>23.40131507063132</v>
      </c>
      <c r="K406" s="123">
        <f t="shared" si="192"/>
        <v>18.959819439838387</v>
      </c>
      <c r="L406" s="123">
        <f t="shared" si="192"/>
        <v>16.442653718872755</v>
      </c>
      <c r="M406" s="123">
        <f t="shared" si="192"/>
        <v>19.810943986191852</v>
      </c>
      <c r="N406" s="123">
        <f t="shared" si="192"/>
        <v>18.420644334090397</v>
      </c>
      <c r="O406" s="123">
        <f t="shared" si="192"/>
        <v>9.4568998834451445</v>
      </c>
      <c r="P406" s="123">
        <f t="shared" si="192"/>
        <v>8.4667678067518803</v>
      </c>
      <c r="Q406" s="123">
        <f t="shared" si="192"/>
        <v>12.603037171736078</v>
      </c>
      <c r="R406" s="123">
        <f t="shared" si="192"/>
        <v>10.744965141408329</v>
      </c>
      <c r="S406" s="123">
        <f t="shared" si="192"/>
        <v>10.240672717018855</v>
      </c>
      <c r="T406" s="123">
        <f t="shared" si="192"/>
        <v>9.5988075373166932</v>
      </c>
      <c r="U406" s="123">
        <f t="shared" si="192"/>
        <v>8.9036943887912585</v>
      </c>
      <c r="V406" s="123">
        <f t="shared" si="192"/>
        <v>9.2007301035400992</v>
      </c>
      <c r="W406" s="123">
        <f t="shared" si="192"/>
        <v>9.559763665799073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33.865178972214089</v>
      </c>
      <c r="D407" s="99">
        <v>31.448618095452947</v>
      </c>
      <c r="E407" s="99">
        <v>39.163119188237708</v>
      </c>
      <c r="F407" s="99">
        <v>32.606350892864889</v>
      </c>
      <c r="G407" s="99">
        <v>29.53052399697771</v>
      </c>
      <c r="H407" s="99">
        <v>29.862429338884407</v>
      </c>
      <c r="I407" s="99">
        <v>27.800073773913681</v>
      </c>
      <c r="J407" s="99">
        <v>23.40131507063132</v>
      </c>
      <c r="K407" s="99">
        <v>18.959819439838387</v>
      </c>
      <c r="L407" s="99">
        <v>16.442653718872755</v>
      </c>
      <c r="M407" s="99">
        <v>19.810943986191852</v>
      </c>
      <c r="N407" s="99">
        <v>18.420644334090397</v>
      </c>
      <c r="O407" s="99">
        <v>9.4568998834451445</v>
      </c>
      <c r="P407" s="99">
        <v>8.4667678067518803</v>
      </c>
      <c r="Q407" s="99">
        <v>12.603037171736078</v>
      </c>
      <c r="R407" s="99">
        <v>10.744965141408329</v>
      </c>
      <c r="S407" s="99">
        <v>10.240672717018855</v>
      </c>
      <c r="T407" s="99">
        <v>9.5988075373166932</v>
      </c>
      <c r="U407" s="99">
        <v>8.9036943887912585</v>
      </c>
      <c r="V407" s="99">
        <v>9.2007301035400992</v>
      </c>
      <c r="W407" s="99">
        <v>9.559763665799073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12.388709707564226</v>
      </c>
      <c r="D408" s="123">
        <f t="shared" si="193"/>
        <v>9.6227136392972632</v>
      </c>
      <c r="E408" s="123">
        <f t="shared" si="193"/>
        <v>13.70102670304542</v>
      </c>
      <c r="F408" s="123">
        <f t="shared" si="193"/>
        <v>7.9678304961673234</v>
      </c>
      <c r="G408" s="123">
        <f t="shared" si="193"/>
        <v>8.2898901801778688</v>
      </c>
      <c r="H408" s="123">
        <f t="shared" si="193"/>
        <v>9.6118404695869994</v>
      </c>
      <c r="I408" s="123">
        <f t="shared" si="193"/>
        <v>13.698944713111169</v>
      </c>
      <c r="J408" s="123">
        <f t="shared" si="193"/>
        <v>3.2996899715735108</v>
      </c>
      <c r="K408" s="123">
        <f t="shared" si="193"/>
        <v>8.3743488641508534</v>
      </c>
      <c r="L408" s="123">
        <f t="shared" si="193"/>
        <v>10.700433285700218</v>
      </c>
      <c r="M408" s="123">
        <f t="shared" si="193"/>
        <v>9.9438179455320892</v>
      </c>
      <c r="N408" s="123">
        <f t="shared" si="193"/>
        <v>15.641493488577344</v>
      </c>
      <c r="O408" s="123">
        <f t="shared" si="193"/>
        <v>9.3358242858215696</v>
      </c>
      <c r="P408" s="123">
        <f t="shared" si="193"/>
        <v>6.7037214538244845</v>
      </c>
      <c r="Q408" s="123">
        <f t="shared" si="193"/>
        <v>8.2655228199201289</v>
      </c>
      <c r="R408" s="123">
        <f t="shared" si="193"/>
        <v>10.006600777780978</v>
      </c>
      <c r="S408" s="123">
        <f t="shared" si="193"/>
        <v>10.648615570854492</v>
      </c>
      <c r="T408" s="123">
        <f t="shared" si="193"/>
        <v>7.6049258455894915</v>
      </c>
      <c r="U408" s="123">
        <f t="shared" si="193"/>
        <v>10.774633860789809</v>
      </c>
      <c r="V408" s="123">
        <f t="shared" si="193"/>
        <v>9.2906197298232218</v>
      </c>
      <c r="W408" s="123">
        <f t="shared" si="193"/>
        <v>8.3326076418339259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12.388709707564226</v>
      </c>
      <c r="D409" s="99">
        <f>RES_hhdet_in_fecs!D147</f>
        <v>9.6227136392972632</v>
      </c>
      <c r="E409" s="99">
        <f>RES_hhdet_in_fecs!E147</f>
        <v>13.70102670304542</v>
      </c>
      <c r="F409" s="99">
        <f>RES_hhdet_in_fecs!F147</f>
        <v>7.9678304961673234</v>
      </c>
      <c r="G409" s="99">
        <f>RES_hhdet_in_fecs!G147</f>
        <v>8.2898901801778688</v>
      </c>
      <c r="H409" s="99">
        <f>RES_hhdet_in_fecs!H147</f>
        <v>9.6118404695869994</v>
      </c>
      <c r="I409" s="99">
        <f>RES_hhdet_in_fecs!I147</f>
        <v>13.698944713111169</v>
      </c>
      <c r="J409" s="99">
        <f>RES_hhdet_in_fecs!J147</f>
        <v>3.2996899715735108</v>
      </c>
      <c r="K409" s="99">
        <f>RES_hhdet_in_fecs!K147</f>
        <v>8.3743488641508534</v>
      </c>
      <c r="L409" s="99">
        <f>RES_hhdet_in_fecs!L147</f>
        <v>10.700433285700218</v>
      </c>
      <c r="M409" s="99">
        <f>RES_hhdet_in_fecs!M147</f>
        <v>9.9438179455320892</v>
      </c>
      <c r="N409" s="99">
        <f>RES_hhdet_in_fecs!N147</f>
        <v>15.641493488577344</v>
      </c>
      <c r="O409" s="99">
        <f>RES_hhdet_in_fecs!O147</f>
        <v>9.3358242858215696</v>
      </c>
      <c r="P409" s="99">
        <f>RES_hhdet_in_fecs!P147</f>
        <v>6.7037214538244845</v>
      </c>
      <c r="Q409" s="99">
        <f>RES_hhdet_in_fecs!Q147</f>
        <v>8.2655228199201289</v>
      </c>
      <c r="R409" s="99">
        <f>RES_hhdet_in_fecs!R147</f>
        <v>10.006600777780978</v>
      </c>
      <c r="S409" s="99">
        <f>RES_hhdet_in_fecs!S147</f>
        <v>10.648615570854492</v>
      </c>
      <c r="T409" s="99">
        <f>RES_hhdet_in_fecs!T147</f>
        <v>7.6049258455894915</v>
      </c>
      <c r="U409" s="99">
        <f>RES_hhdet_in_fecs!U147</f>
        <v>10.774633860789809</v>
      </c>
      <c r="V409" s="99">
        <f>RES_hhdet_in_fecs!V147</f>
        <v>9.2906197298232218</v>
      </c>
      <c r="W409" s="99">
        <f>RES_hhdet_in_fecs!W147</f>
        <v>8.3326076418339259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14.727514282323614</v>
      </c>
      <c r="D410" s="123">
        <v>15.475075701021927</v>
      </c>
      <c r="E410" s="123">
        <v>14.597277458186587</v>
      </c>
      <c r="F410" s="123">
        <v>15.660204935101872</v>
      </c>
      <c r="G410" s="123">
        <v>14.413690000188312</v>
      </c>
      <c r="H410" s="123">
        <v>14.041882933485191</v>
      </c>
      <c r="I410" s="123">
        <v>12.197357692519118</v>
      </c>
      <c r="J410" s="123">
        <v>12.994210332733706</v>
      </c>
      <c r="K410" s="123">
        <v>15.307483256634134</v>
      </c>
      <c r="L410" s="123">
        <v>14.455861241411531</v>
      </c>
      <c r="M410" s="123">
        <v>14.477788755528675</v>
      </c>
      <c r="N410" s="123">
        <v>13.47899607623836</v>
      </c>
      <c r="O410" s="123">
        <v>13.746370443847205</v>
      </c>
      <c r="P410" s="123">
        <v>13.297932070600067</v>
      </c>
      <c r="Q410" s="123">
        <v>12.462096716201225</v>
      </c>
      <c r="R410" s="123">
        <v>13.469707666743933</v>
      </c>
      <c r="S410" s="123">
        <v>13.530096262720695</v>
      </c>
      <c r="T410" s="123">
        <v>12.682224319612116</v>
      </c>
      <c r="U410" s="123">
        <v>13.255764201300545</v>
      </c>
      <c r="V410" s="123">
        <v>13.200894308962365</v>
      </c>
      <c r="W410" s="123">
        <v>14.475834801248542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20.940526259311845</v>
      </c>
      <c r="D411" s="99">
        <v>21.363988195251412</v>
      </c>
      <c r="E411" s="99">
        <v>21.237116090774066</v>
      </c>
      <c r="F411" s="99">
        <v>21.201622635535031</v>
      </c>
      <c r="G411" s="99">
        <v>20.463862039282702</v>
      </c>
      <c r="H411" s="99">
        <v>20.200313499200679</v>
      </c>
      <c r="I411" s="99">
        <v>18.92870420418911</v>
      </c>
      <c r="J411" s="99">
        <v>19.998694939432138</v>
      </c>
      <c r="K411" s="99">
        <v>21.056789951453283</v>
      </c>
      <c r="L411" s="99">
        <v>19.499559827954094</v>
      </c>
      <c r="M411" s="99">
        <v>15.83545630183621</v>
      </c>
      <c r="N411" s="99">
        <v>13.648080622046479</v>
      </c>
      <c r="O411" s="99">
        <v>19.753532550805371</v>
      </c>
      <c r="P411" s="99">
        <v>18.419571585974587</v>
      </c>
      <c r="Q411" s="99">
        <v>16.706728226623714</v>
      </c>
      <c r="R411" s="99">
        <v>15.993593679111941</v>
      </c>
      <c r="S411" s="99">
        <v>16.195847662454618</v>
      </c>
      <c r="T411" s="99">
        <v>15.75820727586634</v>
      </c>
      <c r="U411" s="99">
        <v>15.600720629940021</v>
      </c>
      <c r="V411" s="99">
        <v>15.77750310850902</v>
      </c>
      <c r="W411" s="99">
        <v>16.041575863483263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13.518328736201937</v>
      </c>
      <c r="E412" s="99">
        <v>13.418305233686191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13.641712264200457</v>
      </c>
      <c r="P412" s="99">
        <v>13.160582437094565</v>
      </c>
      <c r="Q412" s="99">
        <v>12.270478185032587</v>
      </c>
      <c r="R412" s="99">
        <v>12.137264617139296</v>
      </c>
      <c r="S412" s="99">
        <v>12.558084527981769</v>
      </c>
      <c r="T412" s="99">
        <v>12.405335035210532</v>
      </c>
      <c r="U412" s="99">
        <v>12.426530179514709</v>
      </c>
      <c r="V412" s="99">
        <v>12.69942635068516</v>
      </c>
      <c r="W412" s="99">
        <v>12.984716939870767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4.302706055376686</v>
      </c>
      <c r="E413" s="102">
        <v>4.1548634269733533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3.6702323404073698</v>
      </c>
      <c r="P413" s="102">
        <v>3.3254040926127915</v>
      </c>
      <c r="Q413" s="102">
        <v>2.8235540956832264</v>
      </c>
      <c r="R413" s="102">
        <v>3.1434196330255535</v>
      </c>
      <c r="S413" s="102">
        <v>3.2764050353856993</v>
      </c>
      <c r="T413" s="102">
        <v>3.1122403311668414</v>
      </c>
      <c r="U413" s="102">
        <v>2.9729745707592716</v>
      </c>
      <c r="V413" s="102">
        <v>2.9768706548146953</v>
      </c>
      <c r="W413" s="102">
        <v>3.0979296636960139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9.2156226808252502</v>
      </c>
      <c r="E414" s="105">
        <v>9.263441806712839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9.9714799237930869</v>
      </c>
      <c r="P414" s="105">
        <v>9.8351783444817755</v>
      </c>
      <c r="Q414" s="105">
        <v>9.4469240893493573</v>
      </c>
      <c r="R414" s="105">
        <v>8.9938449841137427</v>
      </c>
      <c r="S414" s="105">
        <v>9.2816794925960711</v>
      </c>
      <c r="T414" s="105">
        <v>9.2930947040436909</v>
      </c>
      <c r="U414" s="105">
        <v>9.4535556087554387</v>
      </c>
      <c r="V414" s="105">
        <v>9.7225556958704615</v>
      </c>
      <c r="W414" s="105">
        <v>9.8867872761747524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18.763225917013873</v>
      </c>
      <c r="D415" s="102">
        <v>18.781785502382707</v>
      </c>
      <c r="E415" s="102">
        <v>18.513240371437536</v>
      </c>
      <c r="F415" s="102">
        <v>18.77125026561226</v>
      </c>
      <c r="G415" s="102">
        <v>17.740387813676534</v>
      </c>
      <c r="H415" s="102">
        <v>17.626011127507731</v>
      </c>
      <c r="I415" s="102">
        <v>17.260372692904237</v>
      </c>
      <c r="J415" s="102">
        <v>17.964620154025148</v>
      </c>
      <c r="K415" s="102">
        <v>19.111432899608609</v>
      </c>
      <c r="L415" s="102">
        <v>18.292954702364408</v>
      </c>
      <c r="M415" s="102">
        <v>17.786536371614133</v>
      </c>
      <c r="N415" s="102">
        <v>16.756058439314135</v>
      </c>
      <c r="O415" s="102">
        <v>16.826366539292572</v>
      </c>
      <c r="P415" s="102">
        <v>16.540644994746618</v>
      </c>
      <c r="Q415" s="102">
        <v>16.158831689199317</v>
      </c>
      <c r="R415" s="102">
        <v>16.567836057737249</v>
      </c>
      <c r="S415" s="102">
        <v>16.292612015911772</v>
      </c>
      <c r="T415" s="102">
        <v>15.543685820523692</v>
      </c>
      <c r="U415" s="102">
        <v>15.544694156419569</v>
      </c>
      <c r="V415" s="102">
        <v>15.538078910655345</v>
      </c>
      <c r="W415" s="102">
        <v>16.436771520635475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12.797925425651622</v>
      </c>
      <c r="D416" s="105">
        <v>12.867027888650792</v>
      </c>
      <c r="E416" s="105">
        <v>12.666167239332887</v>
      </c>
      <c r="F416" s="105">
        <v>12.895745142477631</v>
      </c>
      <c r="G416" s="105">
        <v>12.40224745443135</v>
      </c>
      <c r="H416" s="105">
        <v>12.202556557895869</v>
      </c>
      <c r="I416" s="105">
        <v>12.008427497608384</v>
      </c>
      <c r="J416" s="105">
        <v>12.518874285038514</v>
      </c>
      <c r="K416" s="105">
        <v>13.36896283418135</v>
      </c>
      <c r="L416" s="105">
        <v>12.848461766745654</v>
      </c>
      <c r="M416" s="105">
        <v>12.535220442012623</v>
      </c>
      <c r="N416" s="105">
        <v>11.720332868568105</v>
      </c>
      <c r="O416" s="105">
        <v>12.05168743074848</v>
      </c>
      <c r="P416" s="105">
        <v>12.093616168032515</v>
      </c>
      <c r="Q416" s="105">
        <v>12.07405414968942</v>
      </c>
      <c r="R416" s="105">
        <v>12.728417662353928</v>
      </c>
      <c r="S416" s="105">
        <v>12.716632705307866</v>
      </c>
      <c r="T416" s="105">
        <v>12.28441657745093</v>
      </c>
      <c r="U416" s="105">
        <v>12.361748315427409</v>
      </c>
      <c r="V416" s="105">
        <v>12.442119612710629</v>
      </c>
      <c r="W416" s="105">
        <v>13.240731368727225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3.6770376723305058</v>
      </c>
      <c r="D417" s="99">
        <v>3.7726537471932788</v>
      </c>
      <c r="E417" s="99">
        <v>3.5978378364014887</v>
      </c>
      <c r="F417" s="99">
        <v>3.7273160764691124</v>
      </c>
      <c r="G417" s="99">
        <v>3.9967478495431688</v>
      </c>
      <c r="H417" s="99">
        <v>3.5778707121101228</v>
      </c>
      <c r="I417" s="99">
        <v>3.5516971124293861</v>
      </c>
      <c r="J417" s="99">
        <v>3.63412622483095</v>
      </c>
      <c r="K417" s="99">
        <v>3.8988410443227712</v>
      </c>
      <c r="L417" s="99">
        <v>3.7577380979537791</v>
      </c>
      <c r="M417" s="99">
        <v>3.5705810842897932</v>
      </c>
      <c r="N417" s="99">
        <v>2.7994803434696633</v>
      </c>
      <c r="O417" s="99">
        <v>3.0664271846666904</v>
      </c>
      <c r="P417" s="99">
        <v>2.9609063991268236</v>
      </c>
      <c r="Q417" s="99">
        <v>2.7772294079896884</v>
      </c>
      <c r="R417" s="99">
        <v>3.3386234821782641</v>
      </c>
      <c r="S417" s="99">
        <v>3.3827599563200921</v>
      </c>
      <c r="T417" s="99">
        <v>3.1472228365998713</v>
      </c>
      <c r="U417" s="99">
        <v>3.0255847805438463</v>
      </c>
      <c r="V417" s="99">
        <v>2.9716140390496921</v>
      </c>
      <c r="W417" s="99">
        <v>3.2219166371589658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9.1208877533211172</v>
      </c>
      <c r="D418" s="99">
        <v>9.0943741414575126</v>
      </c>
      <c r="E418" s="99">
        <v>9.0683294029313988</v>
      </c>
      <c r="F418" s="99">
        <v>9.1684290660085175</v>
      </c>
      <c r="G418" s="99">
        <v>8.4054996048881812</v>
      </c>
      <c r="H418" s="99">
        <v>8.6246858457857467</v>
      </c>
      <c r="I418" s="99">
        <v>8.4567303851789966</v>
      </c>
      <c r="J418" s="99">
        <v>8.8847480602075617</v>
      </c>
      <c r="K418" s="99">
        <v>9.4701217898585774</v>
      </c>
      <c r="L418" s="99">
        <v>9.0907236687918758</v>
      </c>
      <c r="M418" s="99">
        <v>8.9646393577228274</v>
      </c>
      <c r="N418" s="99">
        <v>8.9208525250984447</v>
      </c>
      <c r="O418" s="99">
        <v>8.9852602460817899</v>
      </c>
      <c r="P418" s="99">
        <v>9.1327097689056895</v>
      </c>
      <c r="Q418" s="99">
        <v>9.2968247416997301</v>
      </c>
      <c r="R418" s="99">
        <v>9.3897941801756648</v>
      </c>
      <c r="S418" s="99">
        <v>9.3338727489877744</v>
      </c>
      <c r="T418" s="99">
        <v>9.1371937408510551</v>
      </c>
      <c r="U418" s="99">
        <v>9.3361635348835605</v>
      </c>
      <c r="V418" s="99">
        <v>9.4705055736609367</v>
      </c>
      <c r="W418" s="99">
        <v>10.018814731568259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6.9768320651687441</v>
      </c>
      <c r="D419" s="123">
        <v>7.6838203532278406</v>
      </c>
      <c r="E419" s="123">
        <v>7.3933695892928464</v>
      </c>
      <c r="F419" s="123">
        <v>7.8150670311281019</v>
      </c>
      <c r="G419" s="123">
        <v>7.519367461523669</v>
      </c>
      <c r="H419" s="123">
        <v>7.4899771008172404</v>
      </c>
      <c r="I419" s="123">
        <v>7.0484127286849514</v>
      </c>
      <c r="J419" s="123">
        <v>6.8928787329362189</v>
      </c>
      <c r="K419" s="123">
        <v>7.1792397771014969</v>
      </c>
      <c r="L419" s="123">
        <v>6.7712615094082151</v>
      </c>
      <c r="M419" s="123">
        <v>6.3609522669416405</v>
      </c>
      <c r="N419" s="123">
        <v>6.0543246289414112</v>
      </c>
      <c r="O419" s="123">
        <v>7.0538170250208001</v>
      </c>
      <c r="P419" s="123">
        <v>7.0787978108397347</v>
      </c>
      <c r="Q419" s="123">
        <v>6.8267198110233238</v>
      </c>
      <c r="R419" s="123">
        <v>7.0130482241062424</v>
      </c>
      <c r="S419" s="123">
        <v>6.9797908062397802</v>
      </c>
      <c r="T419" s="123">
        <v>7.5170421544414703</v>
      </c>
      <c r="U419" s="123">
        <v>7.7214599204869305</v>
      </c>
      <c r="V419" s="123">
        <v>8.8123606959228962</v>
      </c>
      <c r="W419" s="123">
        <v>8.3023048263554671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9.0929534077146226</v>
      </c>
      <c r="D420" s="99">
        <v>9.4259003026905983</v>
      </c>
      <c r="E420" s="99">
        <v>9.0320023570195822</v>
      </c>
      <c r="F420" s="99">
        <v>10.147102875078149</v>
      </c>
      <c r="G420" s="99">
        <v>9.2612280154425051</v>
      </c>
      <c r="H420" s="99">
        <v>8.9673416061386249</v>
      </c>
      <c r="I420" s="99">
        <v>9.1634427022270852</v>
      </c>
      <c r="J420" s="99">
        <v>9.0646700263182201</v>
      </c>
      <c r="K420" s="99">
        <v>7.9602618162867582</v>
      </c>
      <c r="L420" s="99">
        <v>9.7492907664439965</v>
      </c>
      <c r="M420" s="99">
        <v>9.0240026484344682</v>
      </c>
      <c r="N420" s="99">
        <v>2.8157988753600107</v>
      </c>
      <c r="O420" s="99">
        <v>10.190471779817363</v>
      </c>
      <c r="P420" s="99">
        <v>9.879559662623036</v>
      </c>
      <c r="Q420" s="99">
        <v>8.6473732578373017</v>
      </c>
      <c r="R420" s="99">
        <v>8.1311481902677567</v>
      </c>
      <c r="S420" s="99">
        <v>8.062808725628928</v>
      </c>
      <c r="T420" s="99">
        <v>9.6822893681725208</v>
      </c>
      <c r="U420" s="99">
        <v>9.9753010401724396</v>
      </c>
      <c r="V420" s="99">
        <v>11.160886343138209</v>
      </c>
      <c r="W420" s="99">
        <v>10.727249841526664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6.9062074962580668</v>
      </c>
      <c r="D421" s="110">
        <v>7.6425321669760971</v>
      </c>
      <c r="E421" s="110">
        <v>7.3424598064107078</v>
      </c>
      <c r="F421" s="110">
        <v>7.7362879180719322</v>
      </c>
      <c r="G421" s="110">
        <v>7.4455558267152311</v>
      </c>
      <c r="H421" s="110">
        <v>7.4173995586464772</v>
      </c>
      <c r="I421" s="110">
        <v>6.9370953616564197</v>
      </c>
      <c r="J421" s="110">
        <v>6.7877286567408008</v>
      </c>
      <c r="K421" s="110">
        <v>7.1473192982422429</v>
      </c>
      <c r="L421" s="110">
        <v>6.6492890345189828</v>
      </c>
      <c r="M421" s="110">
        <v>6.2206199551717987</v>
      </c>
      <c r="N421" s="110">
        <v>6.2901036831525277</v>
      </c>
      <c r="O421" s="110">
        <v>6.5288112322212131</v>
      </c>
      <c r="P421" s="110">
        <v>6.5842755014183938</v>
      </c>
      <c r="Q421" s="110">
        <v>6.5291216922957158</v>
      </c>
      <c r="R421" s="110">
        <v>6.8686986817744762</v>
      </c>
      <c r="S421" s="110">
        <v>6.7454097725887117</v>
      </c>
      <c r="T421" s="110">
        <v>6.6633923289047949</v>
      </c>
      <c r="U421" s="110">
        <v>6.7917284999151812</v>
      </c>
      <c r="V421" s="110">
        <v>7.7648202093252854</v>
      </c>
      <c r="W421" s="110">
        <v>7.5255174604997963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90.146338487172997</v>
      </c>
      <c r="D423" s="118">
        <f t="shared" si="194"/>
        <v>85.761545174511411</v>
      </c>
      <c r="E423" s="118">
        <f t="shared" si="194"/>
        <v>111.94217659940495</v>
      </c>
      <c r="F423" s="118">
        <f t="shared" si="194"/>
        <v>93.095597212252727</v>
      </c>
      <c r="G423" s="118">
        <f t="shared" si="194"/>
        <v>92.134399718666671</v>
      </c>
      <c r="H423" s="118">
        <f t="shared" si="194"/>
        <v>100.63949910527749</v>
      </c>
      <c r="I423" s="118">
        <f t="shared" si="194"/>
        <v>111.27833219508256</v>
      </c>
      <c r="J423" s="118">
        <f t="shared" si="194"/>
        <v>78.344183455224069</v>
      </c>
      <c r="K423" s="118">
        <f t="shared" si="194"/>
        <v>86.412407100132256</v>
      </c>
      <c r="L423" s="118">
        <f t="shared" si="194"/>
        <v>89.33347745625187</v>
      </c>
      <c r="M423" s="118">
        <f t="shared" si="194"/>
        <v>99.374516771430379</v>
      </c>
      <c r="N423" s="118">
        <f t="shared" si="194"/>
        <v>116.89425705097784</v>
      </c>
      <c r="O423" s="118">
        <f t="shared" si="194"/>
        <v>75.493339676497172</v>
      </c>
      <c r="P423" s="118">
        <f t="shared" si="194"/>
        <v>66.790309688196118</v>
      </c>
      <c r="Q423" s="118">
        <f t="shared" si="194"/>
        <v>88.679910665589048</v>
      </c>
      <c r="R423" s="118">
        <f t="shared" ref="R423:V423" si="195">R424+R426+R428+R437</f>
        <v>90.582595597747186</v>
      </c>
      <c r="S423" s="118">
        <f t="shared" si="195"/>
        <v>92.141517490591625</v>
      </c>
      <c r="T423" s="118">
        <f t="shared" si="195"/>
        <v>79.372707524169257</v>
      </c>
      <c r="U423" s="118">
        <f t="shared" si="195"/>
        <v>89.624174010138816</v>
      </c>
      <c r="V423" s="118">
        <f t="shared" si="195"/>
        <v>86.843288438218025</v>
      </c>
      <c r="W423" s="118">
        <f t="shared" ref="W423" si="196">W424+W426+W428+W437</f>
        <v>85.782295599269787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46.25854433120913</v>
      </c>
      <c r="D424" s="123">
        <f t="shared" si="197"/>
        <v>46.70056763088219</v>
      </c>
      <c r="E424" s="123">
        <f t="shared" si="197"/>
        <v>62.951060677174787</v>
      </c>
      <c r="F424" s="123">
        <f t="shared" si="197"/>
        <v>56.498108470224366</v>
      </c>
      <c r="G424" s="123">
        <f t="shared" si="197"/>
        <v>54.967596988713439</v>
      </c>
      <c r="H424" s="123">
        <f t="shared" si="197"/>
        <v>59.524013218476775</v>
      </c>
      <c r="I424" s="123">
        <f t="shared" si="197"/>
        <v>59.172012941305653</v>
      </c>
      <c r="J424" s="123">
        <f t="shared" si="197"/>
        <v>53.059760793031835</v>
      </c>
      <c r="K424" s="123">
        <f t="shared" si="197"/>
        <v>45.697882803981003</v>
      </c>
      <c r="L424" s="123">
        <f t="shared" si="197"/>
        <v>42.045161234581798</v>
      </c>
      <c r="M424" s="123">
        <f t="shared" si="197"/>
        <v>53.856643754581484</v>
      </c>
      <c r="N424" s="123">
        <f t="shared" si="197"/>
        <v>53.370302437613809</v>
      </c>
      <c r="O424" s="123">
        <f t="shared" si="197"/>
        <v>29.237048125296248</v>
      </c>
      <c r="P424" s="123">
        <f t="shared" si="197"/>
        <v>27.827216225289991</v>
      </c>
      <c r="Q424" s="123">
        <f t="shared" si="197"/>
        <v>43.436529941738641</v>
      </c>
      <c r="R424" s="123">
        <f t="shared" si="197"/>
        <v>37.674983653761544</v>
      </c>
      <c r="S424" s="123">
        <f t="shared" si="197"/>
        <v>36.294271136803047</v>
      </c>
      <c r="T424" s="123">
        <f t="shared" si="197"/>
        <v>34.252360068748523</v>
      </c>
      <c r="U424" s="123">
        <f t="shared" si="197"/>
        <v>31.943884901193449</v>
      </c>
      <c r="V424" s="123">
        <f t="shared" si="197"/>
        <v>33.22407162228378</v>
      </c>
      <c r="W424" s="123">
        <f t="shared" si="197"/>
        <v>34.775347204662523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46.25854433120913</v>
      </c>
      <c r="D425" s="99">
        <v>46.70056763088219</v>
      </c>
      <c r="E425" s="99">
        <v>62.951060677174787</v>
      </c>
      <c r="F425" s="99">
        <v>56.498108470224366</v>
      </c>
      <c r="G425" s="99">
        <v>54.967596988713439</v>
      </c>
      <c r="H425" s="99">
        <v>59.524013218476775</v>
      </c>
      <c r="I425" s="99">
        <v>59.172012941305653</v>
      </c>
      <c r="J425" s="99">
        <v>53.059760793031835</v>
      </c>
      <c r="K425" s="99">
        <v>45.697882803981003</v>
      </c>
      <c r="L425" s="99">
        <v>42.045161234581798</v>
      </c>
      <c r="M425" s="99">
        <v>53.856643754581484</v>
      </c>
      <c r="N425" s="99">
        <v>53.370302437613809</v>
      </c>
      <c r="O425" s="99">
        <v>29.237048125296248</v>
      </c>
      <c r="P425" s="99">
        <v>27.827216225289991</v>
      </c>
      <c r="Q425" s="99">
        <v>43.436529941738641</v>
      </c>
      <c r="R425" s="99">
        <v>37.674983653761544</v>
      </c>
      <c r="S425" s="99">
        <v>36.294271136803047</v>
      </c>
      <c r="T425" s="99">
        <v>34.252360068748523</v>
      </c>
      <c r="U425" s="99">
        <v>31.943884901193449</v>
      </c>
      <c r="V425" s="99">
        <v>33.22407162228378</v>
      </c>
      <c r="W425" s="99">
        <v>34.775347204662523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27.347622221727363</v>
      </c>
      <c r="D426" s="123">
        <f t="shared" si="198"/>
        <v>21.923029692177234</v>
      </c>
      <c r="E426" s="123">
        <f t="shared" si="198"/>
        <v>32.194690328820379</v>
      </c>
      <c r="F426" s="123">
        <f t="shared" si="198"/>
        <v>19.293471078900769</v>
      </c>
      <c r="G426" s="123">
        <f t="shared" si="198"/>
        <v>20.672673330205516</v>
      </c>
      <c r="H426" s="123">
        <f t="shared" si="198"/>
        <v>24.669979490052153</v>
      </c>
      <c r="I426" s="123">
        <f t="shared" si="198"/>
        <v>36.168970611744335</v>
      </c>
      <c r="J426" s="123">
        <f t="shared" si="198"/>
        <v>8.9595616686385213</v>
      </c>
      <c r="K426" s="123">
        <f t="shared" si="198"/>
        <v>23.382258880589518</v>
      </c>
      <c r="L426" s="123">
        <f t="shared" si="198"/>
        <v>30.720556109244786</v>
      </c>
      <c r="M426" s="123">
        <f t="shared" si="198"/>
        <v>29.484662473850076</v>
      </c>
      <c r="N426" s="123">
        <f t="shared" si="198"/>
        <v>48.159839577254658</v>
      </c>
      <c r="O426" s="123">
        <f t="shared" si="198"/>
        <v>30.014137068253568</v>
      </c>
      <c r="P426" s="123">
        <f t="shared" si="198"/>
        <v>22.540533048323816</v>
      </c>
      <c r="Q426" s="123">
        <f t="shared" si="198"/>
        <v>28.839285533647658</v>
      </c>
      <c r="R426" s="123">
        <f t="shared" si="198"/>
        <v>35.709572699553433</v>
      </c>
      <c r="S426" s="123">
        <f t="shared" si="198"/>
        <v>38.674455323221871</v>
      </c>
      <c r="T426" s="123">
        <f t="shared" si="198"/>
        <v>28.022210680662958</v>
      </c>
      <c r="U426" s="123">
        <f t="shared" si="198"/>
        <v>40.220357567735213</v>
      </c>
      <c r="V426" s="123">
        <f t="shared" si="198"/>
        <v>35.136643759623773</v>
      </c>
      <c r="W426" s="123">
        <f t="shared" si="198"/>
        <v>31.913821846515454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27.347622221727363</v>
      </c>
      <c r="D427" s="99">
        <f>RES_hhdet_in_tess!D147</f>
        <v>21.923029692177234</v>
      </c>
      <c r="E427" s="99">
        <f>RES_hhdet_in_tess!E147</f>
        <v>32.194690328820379</v>
      </c>
      <c r="F427" s="99">
        <f>RES_hhdet_in_tess!F147</f>
        <v>19.293471078900769</v>
      </c>
      <c r="G427" s="99">
        <f>RES_hhdet_in_tess!G147</f>
        <v>20.672673330205516</v>
      </c>
      <c r="H427" s="99">
        <f>RES_hhdet_in_tess!H147</f>
        <v>24.669979490052153</v>
      </c>
      <c r="I427" s="99">
        <f>RES_hhdet_in_tess!I147</f>
        <v>36.168970611744335</v>
      </c>
      <c r="J427" s="99">
        <f>RES_hhdet_in_tess!J147</f>
        <v>8.9595616686385213</v>
      </c>
      <c r="K427" s="99">
        <f>RES_hhdet_in_tess!K147</f>
        <v>23.382258880589518</v>
      </c>
      <c r="L427" s="99">
        <f>RES_hhdet_in_tess!L147</f>
        <v>30.720556109244786</v>
      </c>
      <c r="M427" s="99">
        <f>RES_hhdet_in_tess!M147</f>
        <v>29.484662473850076</v>
      </c>
      <c r="N427" s="99">
        <f>RES_hhdet_in_tess!N147</f>
        <v>48.159839577254658</v>
      </c>
      <c r="O427" s="99">
        <f>RES_hhdet_in_tess!O147</f>
        <v>30.014137068253568</v>
      </c>
      <c r="P427" s="99">
        <f>RES_hhdet_in_tess!P147</f>
        <v>22.540533048323816</v>
      </c>
      <c r="Q427" s="99">
        <f>RES_hhdet_in_tess!Q147</f>
        <v>28.839285533647658</v>
      </c>
      <c r="R427" s="99">
        <f>RES_hhdet_in_tess!R147</f>
        <v>35.709572699553433</v>
      </c>
      <c r="S427" s="99">
        <f>RES_hhdet_in_tess!S147</f>
        <v>38.674455323221871</v>
      </c>
      <c r="T427" s="99">
        <f>RES_hhdet_in_tess!T147</f>
        <v>28.022210680662958</v>
      </c>
      <c r="U427" s="99">
        <f>RES_hhdet_in_tess!U147</f>
        <v>40.220357567735213</v>
      </c>
      <c r="V427" s="99">
        <f>RES_hhdet_in_tess!V147</f>
        <v>35.136643759623773</v>
      </c>
      <c r="W427" s="99">
        <f>RES_hhdet_in_tess!W147</f>
        <v>31.913821846515454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11.34144297764948</v>
      </c>
      <c r="D428" s="123">
        <v>11.383882912854103</v>
      </c>
      <c r="E428" s="123">
        <v>11.258478410788602</v>
      </c>
      <c r="F428" s="123">
        <v>11.445211969938299</v>
      </c>
      <c r="G428" s="123">
        <v>10.854411302250535</v>
      </c>
      <c r="H428" s="123">
        <v>10.822981896158607</v>
      </c>
      <c r="I428" s="123">
        <v>10.644899666685673</v>
      </c>
      <c r="J428" s="123">
        <v>11.132035772803576</v>
      </c>
      <c r="K428" s="123">
        <v>11.889139134616066</v>
      </c>
      <c r="L428" s="123">
        <v>11.435064604134411</v>
      </c>
      <c r="M428" s="123">
        <v>11.209778377978019</v>
      </c>
      <c r="N428" s="123">
        <v>10.7092422944408</v>
      </c>
      <c r="O428" s="123">
        <v>11.00876651452354</v>
      </c>
      <c r="P428" s="123">
        <v>11.13540997098136</v>
      </c>
      <c r="Q428" s="123">
        <v>11.215208509812996</v>
      </c>
      <c r="R428" s="123">
        <v>11.729670337772651</v>
      </c>
      <c r="S428" s="123">
        <v>11.748008502526059</v>
      </c>
      <c r="T428" s="123">
        <v>11.428613499199475</v>
      </c>
      <c r="U428" s="123">
        <v>11.573007420100012</v>
      </c>
      <c r="V428" s="123">
        <v>11.709838532229902</v>
      </c>
      <c r="W428" s="123">
        <v>12.487686764751825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11.273026537710233</v>
      </c>
      <c r="D429" s="99">
        <v>11.539554429124665</v>
      </c>
      <c r="E429" s="99">
        <v>11.515706017167201</v>
      </c>
      <c r="F429" s="99">
        <v>11.541929482450691</v>
      </c>
      <c r="G429" s="99">
        <v>11.189819633767582</v>
      </c>
      <c r="H429" s="99">
        <v>11.099569493007003</v>
      </c>
      <c r="I429" s="99">
        <v>10.457081219244152</v>
      </c>
      <c r="J429" s="99">
        <v>11.118418570361527</v>
      </c>
      <c r="K429" s="99">
        <v>11.796242206307035</v>
      </c>
      <c r="L429" s="99">
        <v>11.022330246007742</v>
      </c>
      <c r="M429" s="99">
        <v>9.1193381889729448</v>
      </c>
      <c r="N429" s="99">
        <v>8.1013365636255443</v>
      </c>
      <c r="O429" s="99">
        <v>12.240209036609885</v>
      </c>
      <c r="P429" s="99">
        <v>11.998468902083452</v>
      </c>
      <c r="Q429" s="99">
        <v>11.364358043922667</v>
      </c>
      <c r="R429" s="99">
        <v>11.19043289049068</v>
      </c>
      <c r="S429" s="99">
        <v>11.635590939387042</v>
      </c>
      <c r="T429" s="99">
        <v>11.588744608852709</v>
      </c>
      <c r="U429" s="99">
        <v>11.69367218475367</v>
      </c>
      <c r="V429" s="99">
        <v>11.988034749669721</v>
      </c>
      <c r="W429" s="99">
        <v>12.266090305283061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11.539688312427668</v>
      </c>
      <c r="E430" s="99">
        <v>11.516392987183643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12.245726868939135</v>
      </c>
      <c r="P430" s="99">
        <v>12.001339343712447</v>
      </c>
      <c r="Q430" s="99">
        <v>11.367580202530961</v>
      </c>
      <c r="R430" s="99">
        <v>11.19323976403518</v>
      </c>
      <c r="S430" s="99">
        <v>11.635548801448168</v>
      </c>
      <c r="T430" s="99">
        <v>11.581867641717897</v>
      </c>
      <c r="U430" s="99">
        <v>11.681977671345845</v>
      </c>
      <c r="V430" s="99">
        <v>11.984436337550973</v>
      </c>
      <c r="W430" s="99">
        <v>12.255599750565864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2.3240656316024171</v>
      </c>
      <c r="E431" s="102">
        <v>2.2529511804708058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2.2742469451460483</v>
      </c>
      <c r="P431" s="102">
        <v>2.1661609992306721</v>
      </c>
      <c r="Q431" s="102">
        <v>1.9206561131816027</v>
      </c>
      <c r="R431" s="102">
        <v>2.1993947799214371</v>
      </c>
      <c r="S431" s="102">
        <v>2.3538693088520986</v>
      </c>
      <c r="T431" s="102">
        <v>2.2887729376742088</v>
      </c>
      <c r="U431" s="102">
        <v>2.2284220625904081</v>
      </c>
      <c r="V431" s="102">
        <v>2.2618806416805106</v>
      </c>
      <c r="W431" s="102">
        <v>2.3688124743911096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9.2156226808252502</v>
      </c>
      <c r="E432" s="105">
        <v>9.263441806712839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9.9714799237930869</v>
      </c>
      <c r="P432" s="105">
        <v>9.8351783444817755</v>
      </c>
      <c r="Q432" s="105">
        <v>9.4469240893493573</v>
      </c>
      <c r="R432" s="105">
        <v>8.9938449841137427</v>
      </c>
      <c r="S432" s="105">
        <v>9.2816794925960711</v>
      </c>
      <c r="T432" s="105">
        <v>9.2930947040436909</v>
      </c>
      <c r="U432" s="105">
        <v>9.4535556087554387</v>
      </c>
      <c r="V432" s="105">
        <v>9.7225556958704615</v>
      </c>
      <c r="W432" s="105">
        <v>9.8867872761747524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11.339803576813974</v>
      </c>
      <c r="D433" s="102">
        <v>11.383675891705971</v>
      </c>
      <c r="E433" s="102">
        <v>11.255574610422059</v>
      </c>
      <c r="F433" s="102">
        <v>11.447923157050543</v>
      </c>
      <c r="G433" s="102">
        <v>10.854976807571807</v>
      </c>
      <c r="H433" s="102">
        <v>10.822481695195652</v>
      </c>
      <c r="I433" s="102">
        <v>10.637105612883344</v>
      </c>
      <c r="J433" s="102">
        <v>11.116343804905904</v>
      </c>
      <c r="K433" s="102">
        <v>11.880765852156475</v>
      </c>
      <c r="L433" s="102">
        <v>11.431402149958659</v>
      </c>
      <c r="M433" s="102">
        <v>11.219610896976917</v>
      </c>
      <c r="N433" s="102">
        <v>10.728935511152065</v>
      </c>
      <c r="O433" s="102">
        <v>11.016302659039194</v>
      </c>
      <c r="P433" s="102">
        <v>11.139150620401809</v>
      </c>
      <c r="Q433" s="102">
        <v>11.179099697294127</v>
      </c>
      <c r="R433" s="102">
        <v>11.680411886633292</v>
      </c>
      <c r="S433" s="102">
        <v>11.698985701142425</v>
      </c>
      <c r="T433" s="102">
        <v>11.357778341861005</v>
      </c>
      <c r="U433" s="102">
        <v>11.543172426992147</v>
      </c>
      <c r="V433" s="102">
        <v>11.702268975418006</v>
      </c>
      <c r="W433" s="102">
        <v>12.515679704337625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11.343154070061667</v>
      </c>
      <c r="D434" s="105">
        <v>11.380986748348908</v>
      </c>
      <c r="E434" s="105">
        <v>11.255722392561335</v>
      </c>
      <c r="F434" s="105">
        <v>11.441587615475322</v>
      </c>
      <c r="G434" s="105">
        <v>10.851027045898084</v>
      </c>
      <c r="H434" s="105">
        <v>10.821520966873269</v>
      </c>
      <c r="I434" s="105">
        <v>10.645546233020776</v>
      </c>
      <c r="J434" s="105">
        <v>11.133512364672637</v>
      </c>
      <c r="K434" s="105">
        <v>11.893865618262192</v>
      </c>
      <c r="L434" s="105">
        <v>11.438961887868548</v>
      </c>
      <c r="M434" s="105">
        <v>11.216934554766967</v>
      </c>
      <c r="N434" s="105">
        <v>10.713365017138504</v>
      </c>
      <c r="O434" s="105">
        <v>10.992864791561637</v>
      </c>
      <c r="P434" s="105">
        <v>11.126705913751339</v>
      </c>
      <c r="Q434" s="105">
        <v>11.218184220610937</v>
      </c>
      <c r="R434" s="105">
        <v>11.743541360575637</v>
      </c>
      <c r="S434" s="105">
        <v>11.762879241055231</v>
      </c>
      <c r="T434" s="105">
        <v>11.436870907726529</v>
      </c>
      <c r="U434" s="105">
        <v>11.582901004457883</v>
      </c>
      <c r="V434" s="105">
        <v>11.708531714218175</v>
      </c>
      <c r="W434" s="105">
        <v>12.472123558921188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2.2222663167405474</v>
      </c>
      <c r="D435" s="99">
        <v>2.2866126068913948</v>
      </c>
      <c r="E435" s="99">
        <v>2.1873929896299384</v>
      </c>
      <c r="F435" s="99">
        <v>2.2731585494668036</v>
      </c>
      <c r="G435" s="99">
        <v>2.4455274410099004</v>
      </c>
      <c r="H435" s="99">
        <v>2.196835121087521</v>
      </c>
      <c r="I435" s="99">
        <v>2.1888158478417745</v>
      </c>
      <c r="J435" s="99">
        <v>2.2487643044650736</v>
      </c>
      <c r="K435" s="99">
        <v>2.4237438284036097</v>
      </c>
      <c r="L435" s="99">
        <v>2.34823821907667</v>
      </c>
      <c r="M435" s="99">
        <v>2.2522951970441407</v>
      </c>
      <c r="N435" s="99">
        <v>1.7925124920400592</v>
      </c>
      <c r="O435" s="99">
        <v>2.007604545479845</v>
      </c>
      <c r="P435" s="99">
        <v>1.99399614484565</v>
      </c>
      <c r="Q435" s="99">
        <v>1.9213594789112052</v>
      </c>
      <c r="R435" s="99">
        <v>2.3537471803999717</v>
      </c>
      <c r="S435" s="99">
        <v>2.4290064920674563</v>
      </c>
      <c r="T435" s="99">
        <v>2.2996771668754721</v>
      </c>
      <c r="U435" s="99">
        <v>2.2467374695743203</v>
      </c>
      <c r="V435" s="99">
        <v>2.2380261405572388</v>
      </c>
      <c r="W435" s="99">
        <v>2.4533088273529269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9.1208877533211172</v>
      </c>
      <c r="D436" s="99">
        <v>9.0943741414575126</v>
      </c>
      <c r="E436" s="99">
        <v>9.0683294029313988</v>
      </c>
      <c r="F436" s="99">
        <v>9.1684290660085175</v>
      </c>
      <c r="G436" s="99">
        <v>8.4054996048881812</v>
      </c>
      <c r="H436" s="99">
        <v>8.6246858457857467</v>
      </c>
      <c r="I436" s="99">
        <v>8.4567303851789966</v>
      </c>
      <c r="J436" s="99">
        <v>8.8847480602075617</v>
      </c>
      <c r="K436" s="99">
        <v>9.4701217898585774</v>
      </c>
      <c r="L436" s="99">
        <v>9.0907236687918758</v>
      </c>
      <c r="M436" s="99">
        <v>8.9646393577228274</v>
      </c>
      <c r="N436" s="99">
        <v>8.9208525250984447</v>
      </c>
      <c r="O436" s="99">
        <v>8.9852602460817899</v>
      </c>
      <c r="P436" s="99">
        <v>9.1327097689056895</v>
      </c>
      <c r="Q436" s="99">
        <v>9.2968247416997301</v>
      </c>
      <c r="R436" s="99">
        <v>9.3897941801756648</v>
      </c>
      <c r="S436" s="99">
        <v>9.3338727489877744</v>
      </c>
      <c r="T436" s="99">
        <v>9.1371937408510551</v>
      </c>
      <c r="U436" s="99">
        <v>9.3361635348835605</v>
      </c>
      <c r="V436" s="99">
        <v>9.4705055736609367</v>
      </c>
      <c r="W436" s="99">
        <v>10.018814731568259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5.1987289565870274</v>
      </c>
      <c r="D437" s="123">
        <v>5.7540649385978844</v>
      </c>
      <c r="E437" s="123">
        <v>5.5379471826211812</v>
      </c>
      <c r="F437" s="123">
        <v>5.8588056931893</v>
      </c>
      <c r="G437" s="123">
        <v>5.6397180974971777</v>
      </c>
      <c r="H437" s="123">
        <v>5.6225245005899644</v>
      </c>
      <c r="I437" s="123">
        <v>5.2924489753468897</v>
      </c>
      <c r="J437" s="123">
        <v>5.1928252207501435</v>
      </c>
      <c r="K437" s="123">
        <v>5.4431262809456653</v>
      </c>
      <c r="L437" s="123">
        <v>5.1326955082908778</v>
      </c>
      <c r="M437" s="123">
        <v>4.8234321650208081</v>
      </c>
      <c r="N437" s="123">
        <v>4.654872741668588</v>
      </c>
      <c r="O437" s="123">
        <v>5.2333879684238154</v>
      </c>
      <c r="P437" s="123">
        <v>5.2871504436009555</v>
      </c>
      <c r="Q437" s="123">
        <v>5.1888866803897553</v>
      </c>
      <c r="R437" s="123">
        <v>5.4683689066595624</v>
      </c>
      <c r="S437" s="123">
        <v>5.4247825280406383</v>
      </c>
      <c r="T437" s="123">
        <v>5.6695232755583005</v>
      </c>
      <c r="U437" s="123">
        <v>5.8869241211101357</v>
      </c>
      <c r="V437" s="123">
        <v>6.7727345240805672</v>
      </c>
      <c r="W437" s="123">
        <v>6.605439783339988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5.3700049559461887</v>
      </c>
      <c r="D438" s="99">
        <v>5.5738835168833862</v>
      </c>
      <c r="E438" s="99">
        <v>5.3478069647247617</v>
      </c>
      <c r="F438" s="99">
        <v>6.0157333964601669</v>
      </c>
      <c r="G438" s="99">
        <v>5.4974579260504575</v>
      </c>
      <c r="H438" s="99">
        <v>5.3296249000049425</v>
      </c>
      <c r="I438" s="99">
        <v>5.4528362980163578</v>
      </c>
      <c r="J438" s="99">
        <v>5.4004716190701219</v>
      </c>
      <c r="K438" s="99">
        <v>4.7479125145632937</v>
      </c>
      <c r="L438" s="99">
        <v>5.8213332675612817</v>
      </c>
      <c r="M438" s="99">
        <v>5.391424898912013</v>
      </c>
      <c r="N438" s="99">
        <v>1.6823098084504788</v>
      </c>
      <c r="O438" s="99">
        <v>6.088336343174614</v>
      </c>
      <c r="P438" s="99">
        <v>5.9025807095250888</v>
      </c>
      <c r="Q438" s="99">
        <v>5.1664062289008843</v>
      </c>
      <c r="R438" s="99">
        <v>4.8759943279867537</v>
      </c>
      <c r="S438" s="99">
        <v>4.8642141636094491</v>
      </c>
      <c r="T438" s="99">
        <v>5.8821415485313882</v>
      </c>
      <c r="U438" s="99">
        <v>6.1038045123452056</v>
      </c>
      <c r="V438" s="99">
        <v>6.8747281227379817</v>
      </c>
      <c r="W438" s="99">
        <v>6.6480920995583483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5.1930126995008754</v>
      </c>
      <c r="D439" s="110">
        <v>5.7583353304941607</v>
      </c>
      <c r="E439" s="110">
        <v>5.5438545447836605</v>
      </c>
      <c r="F439" s="110">
        <v>5.8535044773826508</v>
      </c>
      <c r="G439" s="110">
        <v>5.6457463962602379</v>
      </c>
      <c r="H439" s="110">
        <v>5.6369135921355449</v>
      </c>
      <c r="I439" s="110">
        <v>5.2840075373116546</v>
      </c>
      <c r="J439" s="110">
        <v>5.1827717525961905</v>
      </c>
      <c r="K439" s="110">
        <v>5.4715397638169287</v>
      </c>
      <c r="L439" s="110">
        <v>5.1044906638952288</v>
      </c>
      <c r="M439" s="110">
        <v>4.7935011753672265</v>
      </c>
      <c r="N439" s="110">
        <v>4.8712885216580233</v>
      </c>
      <c r="O439" s="110">
        <v>5.0902887482745847</v>
      </c>
      <c r="P439" s="110">
        <v>5.1784857257496997</v>
      </c>
      <c r="Q439" s="110">
        <v>5.1925612622180228</v>
      </c>
      <c r="R439" s="110">
        <v>5.5448459676632824</v>
      </c>
      <c r="S439" s="110">
        <v>5.5460977808497312</v>
      </c>
      <c r="T439" s="110">
        <v>5.5856984122917019</v>
      </c>
      <c r="U439" s="110">
        <v>5.7974588467054904</v>
      </c>
      <c r="V439" s="110">
        <v>6.7272411209771734</v>
      </c>
      <c r="W439" s="110">
        <v>6.5917768837048962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0.11223061310421832</v>
      </c>
      <c r="D441" s="118">
        <f t="shared" si="199"/>
        <v>0.10217750321655206</v>
      </c>
      <c r="E441" s="118">
        <f t="shared" si="199"/>
        <v>0.11287253991022819</v>
      </c>
      <c r="F441" s="118">
        <f t="shared" si="199"/>
        <v>0.10923237754923915</v>
      </c>
      <c r="G441" s="118">
        <f t="shared" si="199"/>
        <v>0.11200468853150169</v>
      </c>
      <c r="H441" s="118">
        <f t="shared" si="199"/>
        <v>0.11421435930019808</v>
      </c>
      <c r="I441" s="118">
        <f t="shared" si="199"/>
        <v>0.11239299854591879</v>
      </c>
      <c r="J441" s="118">
        <f t="shared" si="199"/>
        <v>0.10685557992004416</v>
      </c>
      <c r="K441" s="118">
        <f t="shared" si="199"/>
        <v>8.9177487670595454E-2</v>
      </c>
      <c r="L441" s="118">
        <f t="shared" si="199"/>
        <v>0.10524482608741015</v>
      </c>
      <c r="M441" s="118">
        <f t="shared" si="199"/>
        <v>0.11657273865115307</v>
      </c>
      <c r="N441" s="118">
        <f t="shared" si="199"/>
        <v>5.4729944766500588E-2</v>
      </c>
      <c r="O441" s="118">
        <f t="shared" si="199"/>
        <v>0.35937655179182348</v>
      </c>
      <c r="P441" s="118">
        <f t="shared" si="199"/>
        <v>0.36249797742095713</v>
      </c>
      <c r="Q441" s="118">
        <f t="shared" si="199"/>
        <v>0.29043579840691514</v>
      </c>
      <c r="R441" s="118">
        <f t="shared" ref="R441:V441" si="200">R442+R444+R446+R455</f>
        <v>0.22322539410563805</v>
      </c>
      <c r="S441" s="118">
        <f t="shared" si="200"/>
        <v>0.34427114546464627</v>
      </c>
      <c r="T441" s="118">
        <f t="shared" si="200"/>
        <v>0.64284029687938427</v>
      </c>
      <c r="U441" s="118">
        <f t="shared" si="200"/>
        <v>0.69118588071925513</v>
      </c>
      <c r="V441" s="118">
        <f t="shared" si="200"/>
        <v>0.81647557309135854</v>
      </c>
      <c r="W441" s="118">
        <f t="shared" ref="W441" si="201">W442+W444+W446+W455</f>
        <v>0.60991749833196784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4.5520095168088803E-2</v>
      </c>
      <c r="D446" s="123">
        <v>5.2605153539412017E-2</v>
      </c>
      <c r="E446" s="123">
        <v>5.1049833487707377E-2</v>
      </c>
      <c r="F446" s="123">
        <v>3.3910500689228629E-2</v>
      </c>
      <c r="G446" s="123">
        <v>2.6480724965964812E-2</v>
      </c>
      <c r="H446" s="123">
        <v>1.8828857022962414E-2</v>
      </c>
      <c r="I446" s="123">
        <v>8.3146163340235332E-3</v>
      </c>
      <c r="J446" s="123">
        <v>1.176410067097472E-2</v>
      </c>
      <c r="K446" s="123">
        <v>1.8175783680958055E-2</v>
      </c>
      <c r="L446" s="123">
        <v>1.8107388903497404E-2</v>
      </c>
      <c r="M446" s="123">
        <v>1.3958798034633738E-2</v>
      </c>
      <c r="N446" s="123">
        <v>1.1321842948645449E-2</v>
      </c>
      <c r="O446" s="123">
        <v>2.7472797264116954E-2</v>
      </c>
      <c r="P446" s="123">
        <v>2.5705435215214536E-2</v>
      </c>
      <c r="Q446" s="123">
        <v>1.4461453674218009E-2</v>
      </c>
      <c r="R446" s="123">
        <v>1.2029665780631939E-2</v>
      </c>
      <c r="S446" s="123">
        <v>1.8416911455589404E-2</v>
      </c>
      <c r="T446" s="123">
        <v>2.091048870291666E-2</v>
      </c>
      <c r="U446" s="123">
        <v>2.9425703242009139E-2</v>
      </c>
      <c r="V446" s="123">
        <v>3.4442313801289218E-2</v>
      </c>
      <c r="W446" s="123">
        <v>1.8713475349904831E-2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4.7568499450652801</v>
      </c>
      <c r="D447" s="99">
        <v>4.8530435584333107</v>
      </c>
      <c r="E447" s="99">
        <v>4.8242232911802372</v>
      </c>
      <c r="F447" s="99">
        <v>4.8161605978881381</v>
      </c>
      <c r="G447" s="99">
        <v>4.6485709008434588</v>
      </c>
      <c r="H447" s="99">
        <v>4.5887032144784277</v>
      </c>
      <c r="I447" s="99">
        <v>4.2998444470235979</v>
      </c>
      <c r="J447" s="99">
        <v>4.5429035424414046</v>
      </c>
      <c r="K447" s="99">
        <v>4.7832604053721282</v>
      </c>
      <c r="L447" s="99">
        <v>4.4295200105180523</v>
      </c>
      <c r="M447" s="99">
        <v>3.5971822535251139</v>
      </c>
      <c r="N447" s="99">
        <v>3.1002979941040785</v>
      </c>
      <c r="O447" s="99">
        <v>4.4872124542409484</v>
      </c>
      <c r="P447" s="99">
        <v>4.1841898814699885</v>
      </c>
      <c r="Q447" s="99">
        <v>3.7951003839598441</v>
      </c>
      <c r="R447" s="99">
        <v>3.6331047401470697</v>
      </c>
      <c r="S447" s="99">
        <v>3.6790487550031914</v>
      </c>
      <c r="T447" s="99">
        <v>3.5796343647857984</v>
      </c>
      <c r="U447" s="99">
        <v>3.543859698297176</v>
      </c>
      <c r="V447" s="99">
        <v>3.5840176061289091</v>
      </c>
      <c r="W447" s="99">
        <v>3.6440043731488583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0.97740270753936831</v>
      </c>
      <c r="E448" s="99">
        <v>0.94381877607126718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0.8337299784469383</v>
      </c>
      <c r="P448" s="99">
        <v>0.75539879367792184</v>
      </c>
      <c r="Q448" s="99">
        <v>0.64139854837540178</v>
      </c>
      <c r="R448" s="99">
        <v>0.71405920383808485</v>
      </c>
      <c r="S448" s="99">
        <v>0.74426816783821559</v>
      </c>
      <c r="T448" s="99">
        <v>0.70697651362785985</v>
      </c>
      <c r="U448" s="99">
        <v>0.67534090349367626</v>
      </c>
      <c r="V448" s="99">
        <v>0.67622593794770625</v>
      </c>
      <c r="W448" s="99">
        <v>0.70372570240518661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0.97740270753936831</v>
      </c>
      <c r="E449" s="102">
        <v>0.94381877607126718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0.8337299784469383</v>
      </c>
      <c r="P449" s="102">
        <v>0.75539879367792184</v>
      </c>
      <c r="Q449" s="102">
        <v>0.64139854837540178</v>
      </c>
      <c r="R449" s="102">
        <v>0.71405920383808485</v>
      </c>
      <c r="S449" s="102">
        <v>0.74426816783821559</v>
      </c>
      <c r="T449" s="102">
        <v>0.70697651362785985</v>
      </c>
      <c r="U449" s="102">
        <v>0.67534090349367626</v>
      </c>
      <c r="V449" s="102">
        <v>0.67622593794770625</v>
      </c>
      <c r="W449" s="102">
        <v>0.70372570240518661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6.6710517936129518E-2</v>
      </c>
      <c r="D455" s="123">
        <v>4.9572349677140047E-2</v>
      </c>
      <c r="E455" s="123">
        <v>6.1822706422520808E-2</v>
      </c>
      <c r="F455" s="123">
        <v>7.5321876860010517E-2</v>
      </c>
      <c r="G455" s="123">
        <v>8.5523963565536876E-2</v>
      </c>
      <c r="H455" s="123">
        <v>9.5385502277235662E-2</v>
      </c>
      <c r="I455" s="123">
        <v>0.10407838221189526</v>
      </c>
      <c r="J455" s="123">
        <v>9.5091479249069438E-2</v>
      </c>
      <c r="K455" s="123">
        <v>7.1001703989637399E-2</v>
      </c>
      <c r="L455" s="123">
        <v>8.7137437183912744E-2</v>
      </c>
      <c r="M455" s="123">
        <v>0.10261394061651934</v>
      </c>
      <c r="N455" s="123">
        <v>4.3408101817855135E-2</v>
      </c>
      <c r="O455" s="123">
        <v>0.33190375452770654</v>
      </c>
      <c r="P455" s="123">
        <v>0.33679254220574262</v>
      </c>
      <c r="Q455" s="123">
        <v>0.27597434473269711</v>
      </c>
      <c r="R455" s="123">
        <v>0.2111957283250061</v>
      </c>
      <c r="S455" s="123">
        <v>0.32585423400905689</v>
      </c>
      <c r="T455" s="123">
        <v>0.62192980817646759</v>
      </c>
      <c r="U455" s="123">
        <v>0.66176017747724603</v>
      </c>
      <c r="V455" s="123">
        <v>0.78203325929006928</v>
      </c>
      <c r="W455" s="123">
        <v>0.59120402298206298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2.0655552960964543</v>
      </c>
      <c r="D456" s="99">
        <v>2.1411875127591964</v>
      </c>
      <c r="E456" s="99">
        <v>2.0517096554205683</v>
      </c>
      <c r="F456" s="99">
        <v>2.3050158891027528</v>
      </c>
      <c r="G456" s="99">
        <v>2.1037805559879197</v>
      </c>
      <c r="H456" s="99">
        <v>2.0370213192504503</v>
      </c>
      <c r="I456" s="99">
        <v>2.081567644237905</v>
      </c>
      <c r="J456" s="99">
        <v>2.0591304431784474</v>
      </c>
      <c r="K456" s="99">
        <v>1.8082530741877008</v>
      </c>
      <c r="L456" s="99">
        <v>2.2146488905054187</v>
      </c>
      <c r="M456" s="99">
        <v>2.0498924416183746</v>
      </c>
      <c r="N456" s="99">
        <v>0.63963687252678003</v>
      </c>
      <c r="O456" s="99">
        <v>2.3148675695033121</v>
      </c>
      <c r="P456" s="99">
        <v>2.2442407729614491</v>
      </c>
      <c r="Q456" s="99">
        <v>1.9643373092503218</v>
      </c>
      <c r="R456" s="99">
        <v>1.8470716229012238</v>
      </c>
      <c r="S456" s="99">
        <v>1.8315476301138678</v>
      </c>
      <c r="T456" s="99">
        <v>2.1994288528740702</v>
      </c>
      <c r="U456" s="99">
        <v>2.2659893842855721</v>
      </c>
      <c r="V456" s="99">
        <v>2.5353069417072756</v>
      </c>
      <c r="W456" s="99">
        <v>2.4368020740011973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234519</v>
      </c>
      <c r="C5" s="120">
        <v>250557</v>
      </c>
      <c r="D5" s="120">
        <v>283440</v>
      </c>
      <c r="E5" s="120">
        <v>291046</v>
      </c>
      <c r="F5" s="120">
        <v>304533</v>
      </c>
      <c r="G5" s="120">
        <v>302386</v>
      </c>
      <c r="H5" s="120">
        <v>315837</v>
      </c>
      <c r="I5" s="120">
        <v>328157</v>
      </c>
      <c r="J5" s="120">
        <v>349805</v>
      </c>
      <c r="K5" s="120">
        <v>358424</v>
      </c>
      <c r="L5" s="120">
        <v>357477</v>
      </c>
      <c r="M5" s="120">
        <v>354462</v>
      </c>
      <c r="N5" s="120">
        <v>349938</v>
      </c>
      <c r="O5" s="120">
        <v>366710</v>
      </c>
      <c r="P5" s="120">
        <v>388565</v>
      </c>
      <c r="Q5" s="120">
        <v>399481</v>
      </c>
      <c r="R5" s="120">
        <v>406150</v>
      </c>
      <c r="S5" s="120">
        <v>395284</v>
      </c>
      <c r="T5" s="120">
        <v>367622</v>
      </c>
      <c r="U5" s="120">
        <v>302712</v>
      </c>
      <c r="V5" s="120">
        <v>260871</v>
      </c>
      <c r="W5" s="120">
        <v>242577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234519</v>
      </c>
      <c r="C7" s="52">
        <v>250557</v>
      </c>
      <c r="D7" s="52">
        <v>283440</v>
      </c>
      <c r="E7" s="52">
        <v>291046</v>
      </c>
      <c r="F7" s="52">
        <v>304533</v>
      </c>
      <c r="G7" s="52">
        <v>302386</v>
      </c>
      <c r="H7" s="52">
        <v>315837</v>
      </c>
      <c r="I7" s="52">
        <v>328157</v>
      </c>
      <c r="J7" s="52">
        <v>349805</v>
      </c>
      <c r="K7" s="52">
        <v>358424</v>
      </c>
      <c r="L7" s="52">
        <v>357477</v>
      </c>
      <c r="M7" s="52">
        <v>354462</v>
      </c>
      <c r="N7" s="52">
        <v>349938</v>
      </c>
      <c r="O7" s="52">
        <v>366710</v>
      </c>
      <c r="P7" s="52">
        <v>388565</v>
      </c>
      <c r="Q7" s="52">
        <v>399481</v>
      </c>
      <c r="R7" s="52">
        <v>406150</v>
      </c>
      <c r="S7" s="52">
        <v>395284</v>
      </c>
      <c r="T7" s="52">
        <v>367622</v>
      </c>
      <c r="U7" s="52">
        <v>302712</v>
      </c>
      <c r="V7" s="52">
        <v>260871</v>
      </c>
      <c r="W7" s="52">
        <v>242577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177441</v>
      </c>
      <c r="C9" s="52">
        <v>172255</v>
      </c>
      <c r="D9" s="52">
        <v>170924</v>
      </c>
      <c r="E9" s="52">
        <v>175189</v>
      </c>
      <c r="F9" s="52">
        <v>154238</v>
      </c>
      <c r="G9" s="52">
        <v>139949</v>
      </c>
      <c r="H9" s="52">
        <v>129077</v>
      </c>
      <c r="I9" s="52">
        <v>136238</v>
      </c>
      <c r="J9" s="52">
        <v>132929</v>
      </c>
      <c r="K9" s="52">
        <v>142558</v>
      </c>
      <c r="L9" s="52">
        <v>144682</v>
      </c>
      <c r="M9" s="52">
        <v>149910</v>
      </c>
      <c r="N9" s="52">
        <v>165204</v>
      </c>
      <c r="O9" s="52">
        <v>184474</v>
      </c>
      <c r="P9" s="52">
        <v>204948</v>
      </c>
      <c r="Q9" s="52">
        <v>225726</v>
      </c>
      <c r="R9" s="52">
        <v>244931</v>
      </c>
      <c r="S9" s="52">
        <v>256880</v>
      </c>
      <c r="T9" s="52">
        <v>254356</v>
      </c>
      <c r="U9" s="52">
        <v>233203</v>
      </c>
      <c r="V9" s="52">
        <v>213082</v>
      </c>
      <c r="W9" s="52">
        <v>194405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1651</v>
      </c>
      <c r="C11" s="52">
        <v>1904</v>
      </c>
      <c r="D11" s="52">
        <v>2411</v>
      </c>
      <c r="E11" s="52">
        <v>2625</v>
      </c>
      <c r="F11" s="52">
        <v>2711</v>
      </c>
      <c r="G11" s="52">
        <v>2614</v>
      </c>
      <c r="H11" s="52">
        <v>2479</v>
      </c>
      <c r="I11" s="52">
        <v>2241</v>
      </c>
      <c r="J11" s="52">
        <v>2016</v>
      </c>
      <c r="K11" s="52">
        <v>1739</v>
      </c>
      <c r="L11" s="52">
        <v>1465</v>
      </c>
      <c r="M11" s="52">
        <v>1310</v>
      </c>
      <c r="N11" s="52">
        <v>1227</v>
      </c>
      <c r="O11" s="52">
        <v>1455</v>
      </c>
      <c r="P11" s="52">
        <v>1733</v>
      </c>
      <c r="Q11" s="52">
        <v>1818</v>
      </c>
      <c r="R11" s="52">
        <v>1825</v>
      </c>
      <c r="S11" s="52">
        <v>1811</v>
      </c>
      <c r="T11" s="52">
        <v>1744</v>
      </c>
      <c r="U11" s="52">
        <v>1505</v>
      </c>
      <c r="V11" s="52">
        <v>1379</v>
      </c>
      <c r="W11" s="52">
        <v>1253</v>
      </c>
      <c r="DA11" s="63" t="s">
        <v>1129</v>
      </c>
    </row>
    <row r="12" spans="1:105" ht="12" customHeight="1" x14ac:dyDescent="0.25">
      <c r="A12" s="97" t="s">
        <v>123</v>
      </c>
      <c r="B12" s="52">
        <v>22</v>
      </c>
      <c r="C12" s="52">
        <v>27</v>
      </c>
      <c r="D12" s="52">
        <v>31</v>
      </c>
      <c r="E12" s="52">
        <v>36</v>
      </c>
      <c r="F12" s="52">
        <v>35</v>
      </c>
      <c r="G12" s="52">
        <v>34</v>
      </c>
      <c r="H12" s="52">
        <v>33</v>
      </c>
      <c r="I12" s="52">
        <v>32</v>
      </c>
      <c r="J12" s="52">
        <v>32</v>
      </c>
      <c r="K12" s="52">
        <v>29</v>
      </c>
      <c r="L12" s="52">
        <v>26</v>
      </c>
      <c r="M12" s="52">
        <v>20</v>
      </c>
      <c r="N12" s="52">
        <v>17</v>
      </c>
      <c r="O12" s="52">
        <v>27</v>
      </c>
      <c r="P12" s="52">
        <v>30</v>
      </c>
      <c r="Q12" s="52">
        <v>30</v>
      </c>
      <c r="R12" s="52">
        <v>27</v>
      </c>
      <c r="S12" s="52">
        <v>27</v>
      </c>
      <c r="T12" s="52">
        <v>28</v>
      </c>
      <c r="U12" s="52">
        <v>25</v>
      </c>
      <c r="V12" s="52">
        <v>26</v>
      </c>
      <c r="W12" s="52">
        <v>19</v>
      </c>
      <c r="DA12" s="63" t="s">
        <v>1130</v>
      </c>
    </row>
    <row r="13" spans="1:105" ht="12" customHeight="1" x14ac:dyDescent="0.25">
      <c r="A13" s="97" t="s">
        <v>122</v>
      </c>
      <c r="B13" s="52">
        <v>82805</v>
      </c>
      <c r="C13" s="52">
        <v>86220</v>
      </c>
      <c r="D13" s="52">
        <v>102868</v>
      </c>
      <c r="E13" s="52">
        <v>103841</v>
      </c>
      <c r="F13" s="52">
        <v>114327</v>
      </c>
      <c r="G13" s="52">
        <v>114189</v>
      </c>
      <c r="H13" s="52">
        <v>117542</v>
      </c>
      <c r="I13" s="52">
        <v>105448</v>
      </c>
      <c r="J13" s="52">
        <v>95138</v>
      </c>
      <c r="K13" s="52">
        <v>96326</v>
      </c>
      <c r="L13" s="52">
        <v>91280</v>
      </c>
      <c r="M13" s="52">
        <v>92137</v>
      </c>
      <c r="N13" s="52">
        <v>92049</v>
      </c>
      <c r="O13" s="52">
        <v>102990</v>
      </c>
      <c r="P13" s="52">
        <v>111501</v>
      </c>
      <c r="Q13" s="52">
        <v>107683</v>
      </c>
      <c r="R13" s="52">
        <v>105949</v>
      </c>
      <c r="S13" s="52">
        <v>97768</v>
      </c>
      <c r="T13" s="52">
        <v>83369</v>
      </c>
      <c r="U13" s="52">
        <v>64995</v>
      </c>
      <c r="V13" s="52">
        <v>52424</v>
      </c>
      <c r="W13" s="52">
        <v>52253</v>
      </c>
      <c r="DA13" s="63" t="s">
        <v>1131</v>
      </c>
    </row>
    <row r="14" spans="1:105" ht="12" customHeight="1" x14ac:dyDescent="0.25">
      <c r="A14" s="97" t="s">
        <v>121</v>
      </c>
      <c r="B14" s="52">
        <v>150041</v>
      </c>
      <c r="C14" s="52">
        <v>162406</v>
      </c>
      <c r="D14" s="52">
        <v>178130</v>
      </c>
      <c r="E14" s="52">
        <v>184544</v>
      </c>
      <c r="F14" s="52">
        <v>187460</v>
      </c>
      <c r="G14" s="52">
        <v>185549</v>
      </c>
      <c r="H14" s="52">
        <v>195783</v>
      </c>
      <c r="I14" s="52">
        <v>220436</v>
      </c>
      <c r="J14" s="52">
        <v>252619</v>
      </c>
      <c r="K14" s="52">
        <v>260330</v>
      </c>
      <c r="L14" s="52">
        <v>264706</v>
      </c>
      <c r="M14" s="52">
        <v>260995</v>
      </c>
      <c r="N14" s="52">
        <v>256645</v>
      </c>
      <c r="O14" s="52">
        <v>262238</v>
      </c>
      <c r="P14" s="52">
        <v>275301</v>
      </c>
      <c r="Q14" s="52">
        <v>289950</v>
      </c>
      <c r="R14" s="52">
        <v>298349</v>
      </c>
      <c r="S14" s="52">
        <v>295678</v>
      </c>
      <c r="T14" s="52">
        <v>282481</v>
      </c>
      <c r="U14" s="52">
        <v>236187</v>
      </c>
      <c r="V14" s="52">
        <v>207042</v>
      </c>
      <c r="W14" s="52">
        <v>189052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10160</v>
      </c>
      <c r="C16" s="52">
        <v>10264</v>
      </c>
      <c r="D16" s="52">
        <v>10293</v>
      </c>
      <c r="E16" s="52">
        <v>10042</v>
      </c>
      <c r="F16" s="52">
        <v>10109</v>
      </c>
      <c r="G16" s="52">
        <v>10002</v>
      </c>
      <c r="H16" s="52">
        <v>11001</v>
      </c>
      <c r="I16" s="52">
        <v>12212</v>
      </c>
      <c r="J16" s="52">
        <v>13884</v>
      </c>
      <c r="K16" s="52">
        <v>14707</v>
      </c>
      <c r="L16" s="52">
        <v>15122</v>
      </c>
      <c r="M16" s="52">
        <v>15621</v>
      </c>
      <c r="N16" s="52">
        <v>16799</v>
      </c>
      <c r="O16" s="52">
        <v>24592</v>
      </c>
      <c r="P16" s="52">
        <v>33053</v>
      </c>
      <c r="Q16" s="52">
        <v>39710</v>
      </c>
      <c r="R16" s="52">
        <v>44239</v>
      </c>
      <c r="S16" s="52">
        <v>49307</v>
      </c>
      <c r="T16" s="52">
        <v>53700</v>
      </c>
      <c r="U16" s="52">
        <v>48344</v>
      </c>
      <c r="V16" s="52">
        <v>46342</v>
      </c>
      <c r="W16" s="52">
        <v>47123</v>
      </c>
      <c r="DA16" s="63" t="s">
        <v>1133</v>
      </c>
    </row>
    <row r="17" spans="1:105" ht="12" customHeight="1" x14ac:dyDescent="0.25">
      <c r="A17" s="109" t="s">
        <v>120</v>
      </c>
      <c r="B17" s="36">
        <v>224359</v>
      </c>
      <c r="C17" s="36">
        <v>240293</v>
      </c>
      <c r="D17" s="36">
        <v>273147</v>
      </c>
      <c r="E17" s="36">
        <v>281004</v>
      </c>
      <c r="F17" s="36">
        <v>294424</v>
      </c>
      <c r="G17" s="36">
        <v>292384</v>
      </c>
      <c r="H17" s="36">
        <v>304836</v>
      </c>
      <c r="I17" s="36">
        <v>315945</v>
      </c>
      <c r="J17" s="36">
        <v>335921</v>
      </c>
      <c r="K17" s="36">
        <v>343717</v>
      </c>
      <c r="L17" s="36">
        <v>342355</v>
      </c>
      <c r="M17" s="36">
        <v>338841</v>
      </c>
      <c r="N17" s="36">
        <v>333139</v>
      </c>
      <c r="O17" s="36">
        <v>342118</v>
      </c>
      <c r="P17" s="36">
        <v>355512</v>
      </c>
      <c r="Q17" s="36">
        <v>359771</v>
      </c>
      <c r="R17" s="36">
        <v>361911</v>
      </c>
      <c r="S17" s="36">
        <v>345977</v>
      </c>
      <c r="T17" s="36">
        <v>313922</v>
      </c>
      <c r="U17" s="36">
        <v>254368</v>
      </c>
      <c r="V17" s="36">
        <v>214529</v>
      </c>
      <c r="W17" s="36">
        <v>195454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18322</v>
      </c>
      <c r="D21" s="52">
        <v>18330</v>
      </c>
      <c r="E21" s="52">
        <v>18392</v>
      </c>
      <c r="F21" s="52">
        <v>18575</v>
      </c>
      <c r="G21" s="52">
        <v>18923</v>
      </c>
      <c r="H21" s="52">
        <v>19474</v>
      </c>
      <c r="I21" s="52">
        <v>20269</v>
      </c>
      <c r="J21" s="52">
        <v>21342</v>
      </c>
      <c r="K21" s="52">
        <v>22753</v>
      </c>
      <c r="L21" s="52">
        <v>24554</v>
      </c>
      <c r="M21" s="52">
        <v>26795</v>
      </c>
      <c r="N21" s="52">
        <v>29497</v>
      </c>
      <c r="O21" s="52">
        <v>29065</v>
      </c>
      <c r="P21" s="52">
        <v>18176</v>
      </c>
      <c r="Q21" s="52">
        <v>22567</v>
      </c>
      <c r="R21" s="52">
        <v>27614</v>
      </c>
      <c r="S21" s="52">
        <v>33392</v>
      </c>
      <c r="T21" s="52">
        <v>33087</v>
      </c>
      <c r="U21" s="52">
        <v>64910</v>
      </c>
      <c r="V21" s="52">
        <v>41846</v>
      </c>
      <c r="W21" s="52">
        <v>18294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27725</v>
      </c>
      <c r="D23" s="52">
        <v>27769</v>
      </c>
      <c r="E23" s="52">
        <v>28085</v>
      </c>
      <c r="F23" s="52">
        <v>37275</v>
      </c>
      <c r="G23" s="52">
        <v>34204</v>
      </c>
      <c r="H23" s="52">
        <v>36348</v>
      </c>
      <c r="I23" s="52">
        <v>20638</v>
      </c>
      <c r="J23" s="52">
        <v>18378</v>
      </c>
      <c r="K23" s="52">
        <v>22887</v>
      </c>
      <c r="L23" s="52">
        <v>21042</v>
      </c>
      <c r="M23" s="52">
        <v>29397</v>
      </c>
      <c r="N23" s="52">
        <v>21053</v>
      </c>
      <c r="O23" s="52">
        <v>33984</v>
      </c>
      <c r="P23" s="52">
        <v>22217</v>
      </c>
      <c r="Q23" s="52">
        <v>26363</v>
      </c>
      <c r="R23" s="52">
        <v>33797</v>
      </c>
      <c r="S23" s="52">
        <v>44164</v>
      </c>
      <c r="T23" s="52">
        <v>42902</v>
      </c>
      <c r="U23" s="52">
        <v>44155</v>
      </c>
      <c r="V23" s="52">
        <v>37787</v>
      </c>
      <c r="W23" s="52">
        <v>35710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258</v>
      </c>
      <c r="D25" s="52">
        <v>258</v>
      </c>
      <c r="E25" s="52">
        <v>267</v>
      </c>
      <c r="F25" s="52">
        <v>287</v>
      </c>
      <c r="G25" s="52">
        <v>331</v>
      </c>
      <c r="H25" s="52">
        <v>397</v>
      </c>
      <c r="I25" s="52">
        <v>336</v>
      </c>
      <c r="J25" s="52">
        <v>399</v>
      </c>
      <c r="K25" s="52">
        <v>510</v>
      </c>
      <c r="L25" s="52">
        <v>489</v>
      </c>
      <c r="M25" s="52">
        <v>339</v>
      </c>
      <c r="N25" s="52">
        <v>273</v>
      </c>
      <c r="O25" s="52">
        <v>205</v>
      </c>
      <c r="P25" s="52">
        <v>159</v>
      </c>
      <c r="Q25" s="52">
        <v>166</v>
      </c>
      <c r="R25" s="52">
        <v>214</v>
      </c>
      <c r="S25" s="52">
        <v>256</v>
      </c>
      <c r="T25" s="52">
        <v>258</v>
      </c>
      <c r="U25" s="52">
        <v>331</v>
      </c>
      <c r="V25" s="52">
        <v>311</v>
      </c>
      <c r="W25" s="52">
        <v>314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3</v>
      </c>
      <c r="D26" s="52">
        <v>4</v>
      </c>
      <c r="E26" s="52">
        <v>3</v>
      </c>
      <c r="F26" s="52">
        <v>4</v>
      </c>
      <c r="G26" s="52">
        <v>3</v>
      </c>
      <c r="H26" s="52">
        <v>6</v>
      </c>
      <c r="I26" s="52">
        <v>3</v>
      </c>
      <c r="J26" s="52">
        <v>7</v>
      </c>
      <c r="K26" s="52">
        <v>5</v>
      </c>
      <c r="L26" s="52">
        <v>5</v>
      </c>
      <c r="M26" s="52">
        <v>6</v>
      </c>
      <c r="N26" s="52">
        <v>4</v>
      </c>
      <c r="O26" s="52">
        <v>3</v>
      </c>
      <c r="P26" s="52">
        <v>4</v>
      </c>
      <c r="Q26" s="52">
        <v>3</v>
      </c>
      <c r="R26" s="52">
        <v>4</v>
      </c>
      <c r="S26" s="52">
        <v>3</v>
      </c>
      <c r="T26" s="52">
        <v>1</v>
      </c>
      <c r="U26" s="52">
        <v>4</v>
      </c>
      <c r="V26" s="52">
        <v>6</v>
      </c>
      <c r="W26" s="52">
        <v>8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12938</v>
      </c>
      <c r="D27" s="52">
        <v>12970</v>
      </c>
      <c r="E27" s="52">
        <v>13220</v>
      </c>
      <c r="F27" s="52">
        <v>13977</v>
      </c>
      <c r="G27" s="52">
        <v>15460</v>
      </c>
      <c r="H27" s="52">
        <v>17919</v>
      </c>
      <c r="I27" s="52">
        <v>13791</v>
      </c>
      <c r="J27" s="52">
        <v>15713</v>
      </c>
      <c r="K27" s="52">
        <v>19934</v>
      </c>
      <c r="L27" s="52">
        <v>21239</v>
      </c>
      <c r="M27" s="52">
        <v>17147</v>
      </c>
      <c r="N27" s="52">
        <v>17927</v>
      </c>
      <c r="O27" s="52">
        <v>13768</v>
      </c>
      <c r="P27" s="52">
        <v>10406</v>
      </c>
      <c r="Q27" s="52">
        <v>9869</v>
      </c>
      <c r="R27" s="52">
        <v>14537</v>
      </c>
      <c r="S27" s="52">
        <v>19462</v>
      </c>
      <c r="T27" s="52">
        <v>18201</v>
      </c>
      <c r="U27" s="52">
        <v>21421</v>
      </c>
      <c r="V27" s="52">
        <v>17151</v>
      </c>
      <c r="W27" s="52">
        <v>14322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23444</v>
      </c>
      <c r="D28" s="52">
        <v>23513</v>
      </c>
      <c r="E28" s="52">
        <v>24011</v>
      </c>
      <c r="F28" s="52">
        <v>25369</v>
      </c>
      <c r="G28" s="52">
        <v>27959</v>
      </c>
      <c r="H28" s="52">
        <v>32109</v>
      </c>
      <c r="I28" s="52">
        <v>24104</v>
      </c>
      <c r="J28" s="52">
        <v>26876</v>
      </c>
      <c r="K28" s="52">
        <v>34471</v>
      </c>
      <c r="L28" s="52">
        <v>34945</v>
      </c>
      <c r="M28" s="52">
        <v>34501</v>
      </c>
      <c r="N28" s="52">
        <v>37625</v>
      </c>
      <c r="O28" s="52">
        <v>40884</v>
      </c>
      <c r="P28" s="52">
        <v>39732</v>
      </c>
      <c r="Q28" s="52">
        <v>45793</v>
      </c>
      <c r="R28" s="52">
        <v>45852</v>
      </c>
      <c r="S28" s="52">
        <v>41837</v>
      </c>
      <c r="T28" s="52">
        <v>42057</v>
      </c>
      <c r="U28" s="52">
        <v>54332</v>
      </c>
      <c r="V28" s="52">
        <v>43916</v>
      </c>
      <c r="W28" s="52">
        <v>40696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1587</v>
      </c>
      <c r="D30" s="52">
        <v>1591</v>
      </c>
      <c r="E30" s="52">
        <v>1614</v>
      </c>
      <c r="F30" s="52">
        <v>1675</v>
      </c>
      <c r="G30" s="52">
        <v>1791</v>
      </c>
      <c r="H30" s="52">
        <v>1983</v>
      </c>
      <c r="I30" s="52">
        <v>1317</v>
      </c>
      <c r="J30" s="52">
        <v>1318</v>
      </c>
      <c r="K30" s="52">
        <v>1685</v>
      </c>
      <c r="L30" s="52">
        <v>1775</v>
      </c>
      <c r="M30" s="52">
        <v>1956</v>
      </c>
      <c r="N30" s="52">
        <v>2306</v>
      </c>
      <c r="O30" s="52">
        <v>2478</v>
      </c>
      <c r="P30" s="52">
        <v>2359</v>
      </c>
      <c r="Q30" s="52">
        <v>2720</v>
      </c>
      <c r="R30" s="52">
        <v>3160</v>
      </c>
      <c r="S30" s="52">
        <v>3952</v>
      </c>
      <c r="T30" s="52">
        <v>4900</v>
      </c>
      <c r="U30" s="52">
        <v>8619</v>
      </c>
      <c r="V30" s="52">
        <v>8028</v>
      </c>
      <c r="W30" s="52">
        <v>8205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35056</v>
      </c>
      <c r="D31" s="36">
        <v>35156</v>
      </c>
      <c r="E31" s="36">
        <v>35886</v>
      </c>
      <c r="F31" s="36">
        <v>37963</v>
      </c>
      <c r="G31" s="36">
        <v>41960</v>
      </c>
      <c r="H31" s="36">
        <v>48452</v>
      </c>
      <c r="I31" s="36">
        <v>36921</v>
      </c>
      <c r="J31" s="36">
        <v>41670</v>
      </c>
      <c r="K31" s="36">
        <v>53235</v>
      </c>
      <c r="L31" s="36">
        <v>54902</v>
      </c>
      <c r="M31" s="36">
        <v>50043</v>
      </c>
      <c r="N31" s="36">
        <v>53532</v>
      </c>
      <c r="O31" s="36">
        <v>52375</v>
      </c>
      <c r="P31" s="36">
        <v>47950</v>
      </c>
      <c r="Q31" s="36">
        <v>53126</v>
      </c>
      <c r="R31" s="36">
        <v>57427</v>
      </c>
      <c r="S31" s="36">
        <v>57595</v>
      </c>
      <c r="T31" s="36">
        <v>55616</v>
      </c>
      <c r="U31" s="36">
        <v>67458</v>
      </c>
      <c r="V31" s="36">
        <v>53363</v>
      </c>
      <c r="W31" s="36">
        <v>47137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34360</v>
      </c>
      <c r="D35" s="52">
        <v>51213</v>
      </c>
      <c r="E35" s="52">
        <v>25998</v>
      </c>
      <c r="F35" s="52">
        <v>32062</v>
      </c>
      <c r="G35" s="52">
        <v>16776</v>
      </c>
      <c r="H35" s="52">
        <v>32925</v>
      </c>
      <c r="I35" s="52">
        <v>32589</v>
      </c>
      <c r="J35" s="52">
        <v>42990</v>
      </c>
      <c r="K35" s="52">
        <v>31372</v>
      </c>
      <c r="L35" s="52">
        <v>23607</v>
      </c>
      <c r="M35" s="52">
        <v>23780</v>
      </c>
      <c r="N35" s="52">
        <v>24973</v>
      </c>
      <c r="O35" s="52">
        <v>45837</v>
      </c>
      <c r="P35" s="52">
        <v>40031</v>
      </c>
      <c r="Q35" s="52">
        <v>33483</v>
      </c>
      <c r="R35" s="52">
        <v>34283</v>
      </c>
      <c r="S35" s="52">
        <v>22526</v>
      </c>
      <c r="T35" s="52">
        <v>5425</v>
      </c>
      <c r="U35" s="52">
        <v>0</v>
      </c>
      <c r="V35" s="52">
        <v>5</v>
      </c>
      <c r="W35" s="52">
        <v>0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22539</v>
      </c>
      <c r="D37" s="52">
        <v>26438</v>
      </c>
      <c r="E37" s="52">
        <v>32350</v>
      </c>
      <c r="F37" s="52">
        <v>16324</v>
      </c>
      <c r="G37" s="52">
        <v>19915</v>
      </c>
      <c r="H37" s="52">
        <v>25476</v>
      </c>
      <c r="I37" s="52">
        <v>27799</v>
      </c>
      <c r="J37" s="52">
        <v>15069</v>
      </c>
      <c r="K37" s="52">
        <v>32516</v>
      </c>
      <c r="L37" s="52">
        <v>23166</v>
      </c>
      <c r="M37" s="52">
        <v>34625</v>
      </c>
      <c r="N37" s="52">
        <v>36347</v>
      </c>
      <c r="O37" s="52">
        <v>53254</v>
      </c>
      <c r="P37" s="52">
        <v>42691</v>
      </c>
      <c r="Q37" s="52">
        <v>47141</v>
      </c>
      <c r="R37" s="52">
        <v>53002</v>
      </c>
      <c r="S37" s="52">
        <v>56113</v>
      </c>
      <c r="T37" s="52">
        <v>40378</v>
      </c>
      <c r="U37" s="52">
        <v>23002</v>
      </c>
      <c r="V37" s="52">
        <v>17666</v>
      </c>
      <c r="W37" s="52">
        <v>17033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511</v>
      </c>
      <c r="D39" s="52">
        <v>765</v>
      </c>
      <c r="E39" s="52">
        <v>481</v>
      </c>
      <c r="F39" s="52">
        <v>373</v>
      </c>
      <c r="G39" s="52">
        <v>234</v>
      </c>
      <c r="H39" s="52">
        <v>262</v>
      </c>
      <c r="I39" s="52">
        <v>98</v>
      </c>
      <c r="J39" s="52">
        <v>174</v>
      </c>
      <c r="K39" s="52">
        <v>233</v>
      </c>
      <c r="L39" s="52">
        <v>215</v>
      </c>
      <c r="M39" s="52">
        <v>184</v>
      </c>
      <c r="N39" s="52">
        <v>190</v>
      </c>
      <c r="O39" s="52">
        <v>433</v>
      </c>
      <c r="P39" s="52">
        <v>437</v>
      </c>
      <c r="Q39" s="52">
        <v>251</v>
      </c>
      <c r="R39" s="52">
        <v>221</v>
      </c>
      <c r="S39" s="52">
        <v>242</v>
      </c>
      <c r="T39" s="52">
        <v>191</v>
      </c>
      <c r="U39" s="52">
        <v>92</v>
      </c>
      <c r="V39" s="52">
        <v>185</v>
      </c>
      <c r="W39" s="52">
        <v>188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8</v>
      </c>
      <c r="D40" s="52">
        <v>8</v>
      </c>
      <c r="E40" s="52">
        <v>8</v>
      </c>
      <c r="F40" s="52">
        <v>3</v>
      </c>
      <c r="G40" s="52">
        <v>2</v>
      </c>
      <c r="H40" s="52">
        <v>5</v>
      </c>
      <c r="I40" s="52">
        <v>2</v>
      </c>
      <c r="J40" s="52">
        <v>7</v>
      </c>
      <c r="K40" s="52">
        <v>2</v>
      </c>
      <c r="L40" s="52">
        <v>2</v>
      </c>
      <c r="M40" s="52">
        <v>0</v>
      </c>
      <c r="N40" s="52">
        <v>1</v>
      </c>
      <c r="O40" s="52">
        <v>13</v>
      </c>
      <c r="P40" s="52">
        <v>7</v>
      </c>
      <c r="Q40" s="52">
        <v>3</v>
      </c>
      <c r="R40" s="52">
        <v>1</v>
      </c>
      <c r="S40" s="52">
        <v>3</v>
      </c>
      <c r="T40" s="52">
        <v>2</v>
      </c>
      <c r="U40" s="52">
        <v>1</v>
      </c>
      <c r="V40" s="52">
        <v>7</v>
      </c>
      <c r="W40" s="52">
        <v>1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16353</v>
      </c>
      <c r="D41" s="52">
        <v>29618</v>
      </c>
      <c r="E41" s="52">
        <v>14193</v>
      </c>
      <c r="F41" s="52">
        <v>24463</v>
      </c>
      <c r="G41" s="52">
        <v>15322</v>
      </c>
      <c r="H41" s="52">
        <v>21272</v>
      </c>
      <c r="I41" s="52">
        <v>1697</v>
      </c>
      <c r="J41" s="52">
        <v>5403</v>
      </c>
      <c r="K41" s="52">
        <v>21122</v>
      </c>
      <c r="L41" s="52">
        <v>16193</v>
      </c>
      <c r="M41" s="52">
        <v>18004</v>
      </c>
      <c r="N41" s="52">
        <v>17839</v>
      </c>
      <c r="O41" s="52">
        <v>24709</v>
      </c>
      <c r="P41" s="52">
        <v>18917</v>
      </c>
      <c r="Q41" s="52">
        <v>6051</v>
      </c>
      <c r="R41" s="52">
        <v>12803</v>
      </c>
      <c r="S41" s="52">
        <v>11281</v>
      </c>
      <c r="T41" s="52">
        <v>3802</v>
      </c>
      <c r="U41" s="52">
        <v>3047</v>
      </c>
      <c r="V41" s="52">
        <v>4580</v>
      </c>
      <c r="W41" s="52">
        <v>14151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35809</v>
      </c>
      <c r="D42" s="52">
        <v>39237</v>
      </c>
      <c r="E42" s="52">
        <v>30425</v>
      </c>
      <c r="F42" s="52">
        <v>28285</v>
      </c>
      <c r="G42" s="52">
        <v>26048</v>
      </c>
      <c r="H42" s="52">
        <v>42343</v>
      </c>
      <c r="I42" s="52">
        <v>48757</v>
      </c>
      <c r="J42" s="52">
        <v>59059</v>
      </c>
      <c r="K42" s="52">
        <v>42182</v>
      </c>
      <c r="L42" s="52">
        <v>39321</v>
      </c>
      <c r="M42" s="52">
        <v>30790</v>
      </c>
      <c r="N42" s="52">
        <v>33275</v>
      </c>
      <c r="O42" s="52">
        <v>46477</v>
      </c>
      <c r="P42" s="52">
        <v>52795</v>
      </c>
      <c r="Q42" s="52">
        <v>60442</v>
      </c>
      <c r="R42" s="52">
        <v>54251</v>
      </c>
      <c r="S42" s="52">
        <v>39166</v>
      </c>
      <c r="T42" s="52">
        <v>28860</v>
      </c>
      <c r="U42" s="52">
        <v>8038</v>
      </c>
      <c r="V42" s="52">
        <v>14771</v>
      </c>
      <c r="W42" s="52">
        <v>22706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1691</v>
      </c>
      <c r="D44" s="52">
        <v>1620</v>
      </c>
      <c r="E44" s="52">
        <v>1363</v>
      </c>
      <c r="F44" s="52">
        <v>1742</v>
      </c>
      <c r="G44" s="52">
        <v>1684</v>
      </c>
      <c r="H44" s="52">
        <v>2982</v>
      </c>
      <c r="I44" s="52">
        <v>2528</v>
      </c>
      <c r="J44" s="52">
        <v>2990</v>
      </c>
      <c r="K44" s="52">
        <v>2508</v>
      </c>
      <c r="L44" s="52">
        <v>2190</v>
      </c>
      <c r="M44" s="52">
        <v>2455</v>
      </c>
      <c r="N44" s="52">
        <v>3484</v>
      </c>
      <c r="O44" s="52">
        <v>10271</v>
      </c>
      <c r="P44" s="52">
        <v>10820</v>
      </c>
      <c r="Q44" s="52">
        <v>9377</v>
      </c>
      <c r="R44" s="52">
        <v>7689</v>
      </c>
      <c r="S44" s="52">
        <v>9020</v>
      </c>
      <c r="T44" s="52">
        <v>9293</v>
      </c>
      <c r="U44" s="52">
        <v>3263</v>
      </c>
      <c r="V44" s="52">
        <v>6026</v>
      </c>
      <c r="W44" s="52">
        <v>8986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50990</v>
      </c>
      <c r="D45" s="36">
        <v>68010</v>
      </c>
      <c r="E45" s="36">
        <v>43743</v>
      </c>
      <c r="F45" s="36">
        <v>51383</v>
      </c>
      <c r="G45" s="36">
        <v>39920</v>
      </c>
      <c r="H45" s="36">
        <v>60904</v>
      </c>
      <c r="I45" s="36">
        <v>48030</v>
      </c>
      <c r="J45" s="36">
        <v>61646</v>
      </c>
      <c r="K45" s="36">
        <v>61031</v>
      </c>
      <c r="L45" s="36">
        <v>53540</v>
      </c>
      <c r="M45" s="36">
        <v>46529</v>
      </c>
      <c r="N45" s="36">
        <v>47830</v>
      </c>
      <c r="O45" s="36">
        <v>61354</v>
      </c>
      <c r="P45" s="36">
        <v>61344</v>
      </c>
      <c r="Q45" s="36">
        <v>57385</v>
      </c>
      <c r="R45" s="36">
        <v>59567</v>
      </c>
      <c r="S45" s="36">
        <v>41661</v>
      </c>
      <c r="T45" s="36">
        <v>23561</v>
      </c>
      <c r="U45" s="36">
        <v>7904</v>
      </c>
      <c r="V45" s="36">
        <v>13524</v>
      </c>
      <c r="W45" s="36">
        <v>28062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12206</v>
      </c>
      <c r="D49" s="52">
        <v>17654</v>
      </c>
      <c r="E49" s="52">
        <v>8805</v>
      </c>
      <c r="F49" s="52">
        <v>14480</v>
      </c>
      <c r="G49" s="52">
        <v>4905</v>
      </c>
      <c r="H49" s="52">
        <v>9531</v>
      </c>
      <c r="I49" s="52">
        <v>9840</v>
      </c>
      <c r="J49" s="52">
        <v>14093</v>
      </c>
      <c r="K49" s="52">
        <v>10239</v>
      </c>
      <c r="L49" s="52">
        <v>6371</v>
      </c>
      <c r="M49" s="52">
        <v>6206</v>
      </c>
      <c r="N49" s="52">
        <v>5837</v>
      </c>
      <c r="O49" s="52">
        <v>15690</v>
      </c>
      <c r="P49" s="52">
        <v>23870</v>
      </c>
      <c r="Q49" s="52">
        <v>16526</v>
      </c>
      <c r="R49" s="52">
        <v>13005</v>
      </c>
      <c r="S49" s="52">
        <v>6026</v>
      </c>
      <c r="T49" s="52">
        <v>1522</v>
      </c>
      <c r="U49" s="52">
        <v>0</v>
      </c>
      <c r="V49" s="52">
        <v>1</v>
      </c>
      <c r="W49" s="52">
        <v>0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6603</v>
      </c>
      <c r="D51" s="52">
        <v>6862</v>
      </c>
      <c r="E51" s="52">
        <v>6095</v>
      </c>
      <c r="F51" s="52">
        <v>7508</v>
      </c>
      <c r="G51" s="52">
        <v>3976</v>
      </c>
      <c r="H51" s="52">
        <v>7834</v>
      </c>
      <c r="I51" s="52">
        <v>4622</v>
      </c>
      <c r="J51" s="52">
        <v>1525</v>
      </c>
      <c r="K51" s="52">
        <v>8118</v>
      </c>
      <c r="L51" s="52">
        <v>5218</v>
      </c>
      <c r="M51" s="52">
        <v>5179</v>
      </c>
      <c r="N51" s="52">
        <v>4909</v>
      </c>
      <c r="O51" s="52">
        <v>9832</v>
      </c>
      <c r="P51" s="52">
        <v>16172</v>
      </c>
      <c r="Q51" s="52">
        <v>13382</v>
      </c>
      <c r="R51" s="52">
        <v>11142</v>
      </c>
      <c r="S51" s="52">
        <v>5258</v>
      </c>
      <c r="T51" s="52">
        <v>1336</v>
      </c>
      <c r="U51" s="52">
        <v>0</v>
      </c>
      <c r="V51" s="52">
        <v>1</v>
      </c>
      <c r="W51" s="52">
        <v>0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118</v>
      </c>
      <c r="D53" s="52">
        <v>194</v>
      </c>
      <c r="E53" s="52">
        <v>93</v>
      </c>
      <c r="F53" s="52">
        <v>102</v>
      </c>
      <c r="G53" s="52">
        <v>28</v>
      </c>
      <c r="H53" s="52">
        <v>39</v>
      </c>
      <c r="I53" s="52">
        <v>19</v>
      </c>
      <c r="J53" s="52">
        <v>37</v>
      </c>
      <c r="K53" s="52">
        <v>37</v>
      </c>
      <c r="L53" s="52">
        <v>25</v>
      </c>
      <c r="M53" s="52">
        <v>24</v>
      </c>
      <c r="N53" s="52">
        <v>22</v>
      </c>
      <c r="O53" s="52">
        <v>96</v>
      </c>
      <c r="P53" s="52">
        <v>146</v>
      </c>
      <c r="Q53" s="52">
        <v>64</v>
      </c>
      <c r="R53" s="52">
        <v>43</v>
      </c>
      <c r="S53" s="52">
        <v>29</v>
      </c>
      <c r="T53" s="52">
        <v>9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2</v>
      </c>
      <c r="D54" s="52">
        <v>2</v>
      </c>
      <c r="E54" s="52">
        <v>2</v>
      </c>
      <c r="F54" s="52">
        <v>1</v>
      </c>
      <c r="G54" s="52">
        <v>0</v>
      </c>
      <c r="H54" s="52">
        <v>1</v>
      </c>
      <c r="I54" s="52">
        <v>1</v>
      </c>
      <c r="J54" s="52">
        <v>2</v>
      </c>
      <c r="K54" s="52">
        <v>1</v>
      </c>
      <c r="L54" s="52">
        <v>0</v>
      </c>
      <c r="M54" s="52">
        <v>0</v>
      </c>
      <c r="N54" s="52">
        <v>0</v>
      </c>
      <c r="O54" s="52">
        <v>3</v>
      </c>
      <c r="P54" s="52">
        <v>3</v>
      </c>
      <c r="Q54" s="52">
        <v>1</v>
      </c>
      <c r="R54" s="52">
        <v>1</v>
      </c>
      <c r="S54" s="52">
        <v>1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3789</v>
      </c>
      <c r="D55" s="52">
        <v>7509</v>
      </c>
      <c r="E55" s="52">
        <v>2771</v>
      </c>
      <c r="F55" s="52">
        <v>6668</v>
      </c>
      <c r="G55" s="52">
        <v>1806</v>
      </c>
      <c r="H55" s="52">
        <v>3174</v>
      </c>
      <c r="I55" s="52">
        <v>330</v>
      </c>
      <c r="J55" s="52">
        <v>1178</v>
      </c>
      <c r="K55" s="52">
        <v>3404</v>
      </c>
      <c r="L55" s="52">
        <v>1851</v>
      </c>
      <c r="M55" s="52">
        <v>2282</v>
      </c>
      <c r="N55" s="52">
        <v>2030</v>
      </c>
      <c r="O55" s="52">
        <v>5413</v>
      </c>
      <c r="P55" s="52">
        <v>6256</v>
      </c>
      <c r="Q55" s="52">
        <v>1499</v>
      </c>
      <c r="R55" s="52">
        <v>2475</v>
      </c>
      <c r="S55" s="52">
        <v>1342</v>
      </c>
      <c r="T55" s="52">
        <v>176</v>
      </c>
      <c r="U55" s="52">
        <v>0</v>
      </c>
      <c r="V55" s="52">
        <v>0</v>
      </c>
      <c r="W55" s="52">
        <v>0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8297</v>
      </c>
      <c r="D56" s="52">
        <v>9949</v>
      </c>
      <c r="E56" s="52">
        <v>5939</v>
      </c>
      <c r="F56" s="52">
        <v>7709</v>
      </c>
      <c r="G56" s="52">
        <v>3071</v>
      </c>
      <c r="H56" s="52">
        <v>6317</v>
      </c>
      <c r="I56" s="52">
        <v>9490</v>
      </c>
      <c r="J56" s="52">
        <v>12876</v>
      </c>
      <c r="K56" s="52">
        <v>6797</v>
      </c>
      <c r="L56" s="52">
        <v>4495</v>
      </c>
      <c r="M56" s="52">
        <v>3900</v>
      </c>
      <c r="N56" s="52">
        <v>3785</v>
      </c>
      <c r="O56" s="52">
        <v>10178</v>
      </c>
      <c r="P56" s="52">
        <v>17465</v>
      </c>
      <c r="Q56" s="52">
        <v>14962</v>
      </c>
      <c r="R56" s="52">
        <v>10486</v>
      </c>
      <c r="S56" s="52">
        <v>4654</v>
      </c>
      <c r="T56" s="52">
        <v>1337</v>
      </c>
      <c r="U56" s="52">
        <v>0</v>
      </c>
      <c r="V56" s="52">
        <v>1</v>
      </c>
      <c r="W56" s="52">
        <v>0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392</v>
      </c>
      <c r="D58" s="52">
        <v>411</v>
      </c>
      <c r="E58" s="52">
        <v>266</v>
      </c>
      <c r="F58" s="52">
        <v>474</v>
      </c>
      <c r="G58" s="52">
        <v>199</v>
      </c>
      <c r="H58" s="52">
        <v>445</v>
      </c>
      <c r="I58" s="52">
        <v>492</v>
      </c>
      <c r="J58" s="52">
        <v>652</v>
      </c>
      <c r="K58" s="52">
        <v>404</v>
      </c>
      <c r="L58" s="52">
        <v>251</v>
      </c>
      <c r="M58" s="52">
        <v>311</v>
      </c>
      <c r="N58" s="52">
        <v>397</v>
      </c>
      <c r="O58" s="52">
        <v>2250</v>
      </c>
      <c r="P58" s="52">
        <v>3581</v>
      </c>
      <c r="Q58" s="52">
        <v>2322</v>
      </c>
      <c r="R58" s="52">
        <v>1487</v>
      </c>
      <c r="S58" s="52">
        <v>1072</v>
      </c>
      <c r="T58" s="52">
        <v>430</v>
      </c>
      <c r="U58" s="52">
        <v>0</v>
      </c>
      <c r="V58" s="52">
        <v>0</v>
      </c>
      <c r="W58" s="52">
        <v>0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11814</v>
      </c>
      <c r="D59" s="36">
        <v>17243</v>
      </c>
      <c r="E59" s="36">
        <v>8539</v>
      </c>
      <c r="F59" s="36">
        <v>14006</v>
      </c>
      <c r="G59" s="36">
        <v>4706</v>
      </c>
      <c r="H59" s="36">
        <v>9086</v>
      </c>
      <c r="I59" s="36">
        <v>9348</v>
      </c>
      <c r="J59" s="36">
        <v>13441</v>
      </c>
      <c r="K59" s="36">
        <v>9835</v>
      </c>
      <c r="L59" s="36">
        <v>6120</v>
      </c>
      <c r="M59" s="36">
        <v>5895</v>
      </c>
      <c r="N59" s="36">
        <v>5440</v>
      </c>
      <c r="O59" s="36">
        <v>13440</v>
      </c>
      <c r="P59" s="36">
        <v>20289</v>
      </c>
      <c r="Q59" s="36">
        <v>14204</v>
      </c>
      <c r="R59" s="36">
        <v>11518</v>
      </c>
      <c r="S59" s="36">
        <v>4954</v>
      </c>
      <c r="T59" s="36">
        <v>1092</v>
      </c>
      <c r="U59" s="36">
        <v>0</v>
      </c>
      <c r="V59" s="36">
        <v>1</v>
      </c>
      <c r="W59" s="36">
        <v>0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22154</v>
      </c>
      <c r="D63" s="52">
        <v>33559</v>
      </c>
      <c r="E63" s="52">
        <v>17193</v>
      </c>
      <c r="F63" s="52">
        <v>17582</v>
      </c>
      <c r="G63" s="52">
        <v>11871</v>
      </c>
      <c r="H63" s="52">
        <v>23394</v>
      </c>
      <c r="I63" s="52">
        <v>22749</v>
      </c>
      <c r="J63" s="52">
        <v>28897</v>
      </c>
      <c r="K63" s="52">
        <v>21133</v>
      </c>
      <c r="L63" s="52">
        <v>17236</v>
      </c>
      <c r="M63" s="52">
        <v>17574</v>
      </c>
      <c r="N63" s="52">
        <v>19136</v>
      </c>
      <c r="O63" s="52">
        <v>30147</v>
      </c>
      <c r="P63" s="52">
        <v>16161</v>
      </c>
      <c r="Q63" s="52">
        <v>16957</v>
      </c>
      <c r="R63" s="52">
        <v>21278</v>
      </c>
      <c r="S63" s="52">
        <v>16500</v>
      </c>
      <c r="T63" s="52">
        <v>3903</v>
      </c>
      <c r="U63" s="52">
        <v>0</v>
      </c>
      <c r="V63" s="52">
        <v>4</v>
      </c>
      <c r="W63" s="52">
        <v>0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15936</v>
      </c>
      <c r="D65" s="52">
        <v>19576</v>
      </c>
      <c r="E65" s="52">
        <v>26255</v>
      </c>
      <c r="F65" s="52">
        <v>8816</v>
      </c>
      <c r="G65" s="52">
        <v>15939</v>
      </c>
      <c r="H65" s="52">
        <v>17642</v>
      </c>
      <c r="I65" s="52">
        <v>23177</v>
      </c>
      <c r="J65" s="52">
        <v>13544</v>
      </c>
      <c r="K65" s="52">
        <v>24398</v>
      </c>
      <c r="L65" s="52">
        <v>17948</v>
      </c>
      <c r="M65" s="52">
        <v>29446</v>
      </c>
      <c r="N65" s="52">
        <v>31438</v>
      </c>
      <c r="O65" s="52">
        <v>43422</v>
      </c>
      <c r="P65" s="52">
        <v>26519</v>
      </c>
      <c r="Q65" s="52">
        <v>33759</v>
      </c>
      <c r="R65" s="52">
        <v>41860</v>
      </c>
      <c r="S65" s="52">
        <v>50855</v>
      </c>
      <c r="T65" s="52">
        <v>39042</v>
      </c>
      <c r="U65" s="52">
        <v>23002</v>
      </c>
      <c r="V65" s="52">
        <v>17665</v>
      </c>
      <c r="W65" s="52">
        <v>17033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393</v>
      </c>
      <c r="D67" s="52">
        <f t="shared" si="0"/>
        <v>571</v>
      </c>
      <c r="E67" s="52">
        <f t="shared" si="0"/>
        <v>388</v>
      </c>
      <c r="F67" s="52">
        <f t="shared" si="0"/>
        <v>271</v>
      </c>
      <c r="G67" s="52">
        <f t="shared" si="0"/>
        <v>206</v>
      </c>
      <c r="H67" s="52">
        <f t="shared" si="0"/>
        <v>223</v>
      </c>
      <c r="I67" s="52">
        <f t="shared" si="0"/>
        <v>79</v>
      </c>
      <c r="J67" s="52">
        <f t="shared" si="0"/>
        <v>137</v>
      </c>
      <c r="K67" s="52">
        <f t="shared" si="0"/>
        <v>196</v>
      </c>
      <c r="L67" s="52">
        <f t="shared" si="0"/>
        <v>190</v>
      </c>
      <c r="M67" s="52">
        <f t="shared" si="0"/>
        <v>160</v>
      </c>
      <c r="N67" s="52">
        <f t="shared" si="0"/>
        <v>168</v>
      </c>
      <c r="O67" s="52">
        <f t="shared" si="0"/>
        <v>337</v>
      </c>
      <c r="P67" s="52">
        <f t="shared" si="0"/>
        <v>291</v>
      </c>
      <c r="Q67" s="52">
        <f t="shared" si="0"/>
        <v>187</v>
      </c>
      <c r="R67" s="52">
        <f t="shared" ref="R67:V67" si="1">R39-R53</f>
        <v>178</v>
      </c>
      <c r="S67" s="52">
        <f t="shared" si="1"/>
        <v>213</v>
      </c>
      <c r="T67" s="52">
        <f t="shared" si="1"/>
        <v>182</v>
      </c>
      <c r="U67" s="52">
        <f t="shared" si="1"/>
        <v>92</v>
      </c>
      <c r="V67" s="52">
        <f t="shared" si="1"/>
        <v>185</v>
      </c>
      <c r="W67" s="52">
        <f t="shared" ref="W67" si="2">W39-W53</f>
        <v>188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6</v>
      </c>
      <c r="D68" s="52">
        <f t="shared" si="3"/>
        <v>6</v>
      </c>
      <c r="E68" s="52">
        <f t="shared" si="3"/>
        <v>6</v>
      </c>
      <c r="F68" s="52">
        <f t="shared" si="3"/>
        <v>2</v>
      </c>
      <c r="G68" s="52">
        <f t="shared" si="3"/>
        <v>2</v>
      </c>
      <c r="H68" s="52">
        <f t="shared" si="3"/>
        <v>4</v>
      </c>
      <c r="I68" s="52">
        <f t="shared" si="3"/>
        <v>1</v>
      </c>
      <c r="J68" s="52">
        <f t="shared" si="3"/>
        <v>5</v>
      </c>
      <c r="K68" s="52">
        <f t="shared" si="3"/>
        <v>1</v>
      </c>
      <c r="L68" s="52">
        <f t="shared" si="3"/>
        <v>2</v>
      </c>
      <c r="M68" s="52">
        <f t="shared" si="3"/>
        <v>0</v>
      </c>
      <c r="N68" s="52">
        <f t="shared" si="3"/>
        <v>1</v>
      </c>
      <c r="O68" s="52">
        <f t="shared" si="3"/>
        <v>10</v>
      </c>
      <c r="P68" s="52">
        <f t="shared" si="3"/>
        <v>4</v>
      </c>
      <c r="Q68" s="52">
        <f t="shared" si="3"/>
        <v>2</v>
      </c>
      <c r="R68" s="52">
        <f t="shared" ref="R68:V68" si="4">R40-R54</f>
        <v>0</v>
      </c>
      <c r="S68" s="52">
        <f t="shared" si="4"/>
        <v>2</v>
      </c>
      <c r="T68" s="52">
        <f t="shared" si="4"/>
        <v>2</v>
      </c>
      <c r="U68" s="52">
        <f t="shared" si="4"/>
        <v>1</v>
      </c>
      <c r="V68" s="52">
        <f t="shared" si="4"/>
        <v>7</v>
      </c>
      <c r="W68" s="52">
        <f t="shared" ref="W68" si="5">W40-W54</f>
        <v>1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12564</v>
      </c>
      <c r="D69" s="52">
        <f t="shared" si="6"/>
        <v>22109</v>
      </c>
      <c r="E69" s="52">
        <f t="shared" si="6"/>
        <v>11422</v>
      </c>
      <c r="F69" s="52">
        <f t="shared" si="6"/>
        <v>17795</v>
      </c>
      <c r="G69" s="52">
        <f t="shared" si="6"/>
        <v>13516</v>
      </c>
      <c r="H69" s="52">
        <f t="shared" si="6"/>
        <v>18098</v>
      </c>
      <c r="I69" s="52">
        <f t="shared" si="6"/>
        <v>1367</v>
      </c>
      <c r="J69" s="52">
        <f t="shared" si="6"/>
        <v>4225</v>
      </c>
      <c r="K69" s="52">
        <f t="shared" si="6"/>
        <v>17718</v>
      </c>
      <c r="L69" s="52">
        <f t="shared" si="6"/>
        <v>14342</v>
      </c>
      <c r="M69" s="52">
        <f t="shared" si="6"/>
        <v>15722</v>
      </c>
      <c r="N69" s="52">
        <f t="shared" si="6"/>
        <v>15809</v>
      </c>
      <c r="O69" s="52">
        <f t="shared" si="6"/>
        <v>19296</v>
      </c>
      <c r="P69" s="52">
        <f t="shared" si="6"/>
        <v>12661</v>
      </c>
      <c r="Q69" s="52">
        <f t="shared" si="6"/>
        <v>4552</v>
      </c>
      <c r="R69" s="52">
        <f t="shared" ref="R69:V69" si="7">R41-R55</f>
        <v>10328</v>
      </c>
      <c r="S69" s="52">
        <f t="shared" si="7"/>
        <v>9939</v>
      </c>
      <c r="T69" s="52">
        <f t="shared" si="7"/>
        <v>3626</v>
      </c>
      <c r="U69" s="52">
        <f t="shared" si="7"/>
        <v>3047</v>
      </c>
      <c r="V69" s="52">
        <f t="shared" si="7"/>
        <v>4580</v>
      </c>
      <c r="W69" s="52">
        <f t="shared" ref="W69" si="8">W41-W55</f>
        <v>14151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27512</v>
      </c>
      <c r="D70" s="52">
        <f t="shared" si="9"/>
        <v>29288</v>
      </c>
      <c r="E70" s="52">
        <f t="shared" si="9"/>
        <v>24486</v>
      </c>
      <c r="F70" s="52">
        <f t="shared" si="9"/>
        <v>20576</v>
      </c>
      <c r="G70" s="52">
        <f t="shared" si="9"/>
        <v>22977</v>
      </c>
      <c r="H70" s="52">
        <f t="shared" si="9"/>
        <v>36026</v>
      </c>
      <c r="I70" s="52">
        <f t="shared" si="9"/>
        <v>39267</v>
      </c>
      <c r="J70" s="52">
        <f t="shared" si="9"/>
        <v>46183</v>
      </c>
      <c r="K70" s="52">
        <f t="shared" si="9"/>
        <v>35385</v>
      </c>
      <c r="L70" s="52">
        <f t="shared" si="9"/>
        <v>34826</v>
      </c>
      <c r="M70" s="52">
        <f t="shared" si="9"/>
        <v>26890</v>
      </c>
      <c r="N70" s="52">
        <f t="shared" si="9"/>
        <v>29490</v>
      </c>
      <c r="O70" s="52">
        <f t="shared" si="9"/>
        <v>36299</v>
      </c>
      <c r="P70" s="52">
        <f t="shared" si="9"/>
        <v>35330</v>
      </c>
      <c r="Q70" s="52">
        <f t="shared" si="9"/>
        <v>45480</v>
      </c>
      <c r="R70" s="52">
        <f t="shared" ref="R70:V70" si="10">R42-R56</f>
        <v>43765</v>
      </c>
      <c r="S70" s="52">
        <f t="shared" si="10"/>
        <v>34512</v>
      </c>
      <c r="T70" s="52">
        <f t="shared" si="10"/>
        <v>27523</v>
      </c>
      <c r="U70" s="52">
        <f t="shared" si="10"/>
        <v>8038</v>
      </c>
      <c r="V70" s="52">
        <f t="shared" si="10"/>
        <v>14770</v>
      </c>
      <c r="W70" s="52">
        <f t="shared" ref="W70" si="11">W42-W56</f>
        <v>22706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1299</v>
      </c>
      <c r="D72" s="52">
        <v>1209</v>
      </c>
      <c r="E72" s="52">
        <v>1097</v>
      </c>
      <c r="F72" s="52">
        <v>1268</v>
      </c>
      <c r="G72" s="52">
        <v>1485</v>
      </c>
      <c r="H72" s="52">
        <v>2537</v>
      </c>
      <c r="I72" s="52">
        <v>2036</v>
      </c>
      <c r="J72" s="52">
        <v>2338</v>
      </c>
      <c r="K72" s="52">
        <v>2104</v>
      </c>
      <c r="L72" s="52">
        <v>1939</v>
      </c>
      <c r="M72" s="52">
        <v>2144</v>
      </c>
      <c r="N72" s="52">
        <v>3087</v>
      </c>
      <c r="O72" s="52">
        <v>8021</v>
      </c>
      <c r="P72" s="52">
        <v>7239</v>
      </c>
      <c r="Q72" s="52">
        <v>7055</v>
      </c>
      <c r="R72" s="52">
        <v>6202</v>
      </c>
      <c r="S72" s="52">
        <v>7948</v>
      </c>
      <c r="T72" s="52">
        <v>8863</v>
      </c>
      <c r="U72" s="52">
        <v>3263</v>
      </c>
      <c r="V72" s="52">
        <v>6026</v>
      </c>
      <c r="W72" s="52">
        <v>8986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39176</v>
      </c>
      <c r="D73" s="36">
        <v>50767</v>
      </c>
      <c r="E73" s="36">
        <v>35204</v>
      </c>
      <c r="F73" s="36">
        <v>37377</v>
      </c>
      <c r="G73" s="36">
        <v>35214</v>
      </c>
      <c r="H73" s="36">
        <v>51818</v>
      </c>
      <c r="I73" s="36">
        <v>38682</v>
      </c>
      <c r="J73" s="36">
        <v>48205</v>
      </c>
      <c r="K73" s="36">
        <v>51196</v>
      </c>
      <c r="L73" s="36">
        <v>47420</v>
      </c>
      <c r="M73" s="36">
        <v>40634</v>
      </c>
      <c r="N73" s="36">
        <v>42390</v>
      </c>
      <c r="O73" s="36">
        <v>47914</v>
      </c>
      <c r="P73" s="36">
        <v>41055</v>
      </c>
      <c r="Q73" s="36">
        <v>43181</v>
      </c>
      <c r="R73" s="36">
        <v>48049</v>
      </c>
      <c r="S73" s="36">
        <v>36707</v>
      </c>
      <c r="T73" s="36">
        <v>22469</v>
      </c>
      <c r="U73" s="36">
        <v>7904</v>
      </c>
      <c r="V73" s="36">
        <v>13523</v>
      </c>
      <c r="W73" s="36">
        <v>28062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5670</v>
      </c>
      <c r="I79" s="138">
        <f>RES_hhdet_numvin!I163</f>
        <v>10519</v>
      </c>
      <c r="J79" s="138">
        <f>RES_hhdet_numvin!J163</f>
        <v>19491</v>
      </c>
      <c r="K79" s="138">
        <f>RES_hhdet_numvin!K163</f>
        <v>17737</v>
      </c>
      <c r="L79" s="138">
        <f>RES_hhdet_numvin!L163</f>
        <v>15279</v>
      </c>
      <c r="M79" s="138">
        <f>RES_hhdet_numvin!M163</f>
        <v>16383</v>
      </c>
      <c r="N79" s="138">
        <f>RES_hhdet_numvin!N163</f>
        <v>18015</v>
      </c>
      <c r="O79" s="138">
        <f>RES_hhdet_numvin!O163</f>
        <v>34185</v>
      </c>
      <c r="P79" s="138">
        <f>RES_hhdet_numvin!P163</f>
        <v>30557</v>
      </c>
      <c r="Q79" s="138">
        <f>RES_hhdet_numvin!Q163</f>
        <v>25952</v>
      </c>
      <c r="R79" s="138">
        <f>RES_hhdet_numvin!R163</f>
        <v>26813</v>
      </c>
      <c r="S79" s="138">
        <f>RES_hhdet_numvin!S163</f>
        <v>17700</v>
      </c>
      <c r="T79" s="138">
        <f>RES_hhdet_numvin!T163</f>
        <v>4271</v>
      </c>
      <c r="U79" s="138">
        <f>RES_hhdet_numvin!U163</f>
        <v>0</v>
      </c>
      <c r="V79" s="138">
        <f>RES_hhdet_numvin!V163</f>
        <v>5</v>
      </c>
      <c r="W79" s="138">
        <f>RES_hhdet_numvin!W163</f>
        <v>0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12724</v>
      </c>
      <c r="Q81" s="138">
        <f>RES_hhdet_numvin!Q165</f>
        <v>22538</v>
      </c>
      <c r="R81" s="138">
        <f>RES_hhdet_numvin!R165</f>
        <v>29361</v>
      </c>
      <c r="S81" s="138">
        <f>RES_hhdet_numvin!S165</f>
        <v>39140</v>
      </c>
      <c r="T81" s="138">
        <f>RES_hhdet_numvin!T165</f>
        <v>33806</v>
      </c>
      <c r="U81" s="138">
        <f>RES_hhdet_numvin!U165</f>
        <v>22199</v>
      </c>
      <c r="V81" s="138">
        <f>RES_hhdet_numvin!V165</f>
        <v>17604</v>
      </c>
      <c r="W81" s="138">
        <f>RES_hhdet_numvin!W165</f>
        <v>17033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139</v>
      </c>
      <c r="Q83" s="138">
        <f>RES_hhdet_numvin!Q167</f>
        <v>139</v>
      </c>
      <c r="R83" s="138">
        <f>RES_hhdet_numvin!R167</f>
        <v>163</v>
      </c>
      <c r="S83" s="138">
        <f>RES_hhdet_numvin!S167</f>
        <v>187</v>
      </c>
      <c r="T83" s="138">
        <f>RES_hhdet_numvin!T167</f>
        <v>164</v>
      </c>
      <c r="U83" s="138">
        <f>RES_hhdet_numvin!U167</f>
        <v>89</v>
      </c>
      <c r="V83" s="138">
        <f>RES_hhdet_numvin!V167</f>
        <v>184</v>
      </c>
      <c r="W83" s="138">
        <f>RES_hhdet_numvin!W167</f>
        <v>188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1</v>
      </c>
      <c r="Q84" s="138">
        <f>RES_hhdet_numvin!Q168</f>
        <v>3</v>
      </c>
      <c r="R84" s="138">
        <f>RES_hhdet_numvin!R168</f>
        <v>1</v>
      </c>
      <c r="S84" s="138">
        <f>RES_hhdet_numvin!S168</f>
        <v>3</v>
      </c>
      <c r="T84" s="138">
        <f>RES_hhdet_numvin!T168</f>
        <v>2</v>
      </c>
      <c r="U84" s="138">
        <f>RES_hhdet_numvin!U168</f>
        <v>1</v>
      </c>
      <c r="V84" s="138">
        <f>RES_hhdet_numvin!V168</f>
        <v>7</v>
      </c>
      <c r="W84" s="138">
        <f>RES_hhdet_numvin!W168</f>
        <v>1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6072</v>
      </c>
      <c r="Q87" s="138">
        <f>RES_hhdet_numvin!Q171</f>
        <v>3334</v>
      </c>
      <c r="R87" s="138">
        <f>RES_hhdet_numvin!R171</f>
        <v>9272</v>
      </c>
      <c r="S87" s="138">
        <f>RES_hhdet_numvin!S171</f>
        <v>8743</v>
      </c>
      <c r="T87" s="138">
        <f>RES_hhdet_numvin!T171</f>
        <v>3202</v>
      </c>
      <c r="U87" s="138">
        <f>RES_hhdet_numvin!U171</f>
        <v>2941</v>
      </c>
      <c r="V87" s="138">
        <f>RES_hhdet_numvin!V171</f>
        <v>4538</v>
      </c>
      <c r="W87" s="138">
        <f>RES_hhdet_numvin!W171</f>
        <v>14151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16964</v>
      </c>
      <c r="Q88" s="138">
        <f>RES_hhdet_numvin!Q172</f>
        <v>33266</v>
      </c>
      <c r="R88" s="138">
        <f>RES_hhdet_numvin!R172</f>
        <v>39252</v>
      </c>
      <c r="S88" s="138">
        <f>RES_hhdet_numvin!S172</f>
        <v>30300</v>
      </c>
      <c r="T88" s="138">
        <f>RES_hhdet_numvin!T172</f>
        <v>24191</v>
      </c>
      <c r="U88" s="138">
        <f>RES_hhdet_numvin!U172</f>
        <v>7742</v>
      </c>
      <c r="V88" s="138">
        <f>RES_hhdet_numvin!V172</f>
        <v>14631</v>
      </c>
      <c r="W88" s="138">
        <f>RES_hhdet_numvin!W172</f>
        <v>22706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3479</v>
      </c>
      <c r="Q92" s="138">
        <f>RES_hhdet_numvin!Q176</f>
        <v>5164</v>
      </c>
      <c r="R92" s="138">
        <f>RES_hhdet_numvin!R176</f>
        <v>5569</v>
      </c>
      <c r="S92" s="138">
        <f>RES_hhdet_numvin!S176</f>
        <v>6998</v>
      </c>
      <c r="T92" s="138">
        <f>RES_hhdet_numvin!T176</f>
        <v>7811</v>
      </c>
      <c r="U92" s="138">
        <f>RES_hhdet_numvin!U176</f>
        <v>3148</v>
      </c>
      <c r="V92" s="138">
        <f>RES_hhdet_numvin!V176</f>
        <v>5968</v>
      </c>
      <c r="W92" s="138">
        <f>RES_hhdet_numvin!W176</f>
        <v>8986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19710</v>
      </c>
      <c r="Q93" s="39">
        <f>RES_hhdet_numvin!Q177</f>
        <v>31588</v>
      </c>
      <c r="R93" s="39">
        <f>RES_hhdet_numvin!R177</f>
        <v>43099</v>
      </c>
      <c r="S93" s="39">
        <f>RES_hhdet_numvin!S177</f>
        <v>32230</v>
      </c>
      <c r="T93" s="39">
        <f>RES_hhdet_numvin!T177</f>
        <v>19758</v>
      </c>
      <c r="U93" s="39">
        <f>RES_hhdet_numvin!U177</f>
        <v>7614</v>
      </c>
      <c r="V93" s="39">
        <f>RES_hhdet_numvin!V177</f>
        <v>13393</v>
      </c>
      <c r="W93" s="39">
        <f>RES_hhdet_numvin!W177</f>
        <v>28062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196.28471062511301</v>
      </c>
      <c r="C97" s="117">
        <f t="shared" si="12"/>
        <v>199.39447734437118</v>
      </c>
      <c r="D97" s="117">
        <f t="shared" si="12"/>
        <v>266.81879965106361</v>
      </c>
      <c r="E97" s="117">
        <f t="shared" si="12"/>
        <v>283.3358538270287</v>
      </c>
      <c r="F97" s="117">
        <f t="shared" si="12"/>
        <v>290.96265338937968</v>
      </c>
      <c r="G97" s="117">
        <f t="shared" si="12"/>
        <v>273.26702022219365</v>
      </c>
      <c r="H97" s="117">
        <f t="shared" si="12"/>
        <v>305.19530289333869</v>
      </c>
      <c r="I97" s="117">
        <f t="shared" si="12"/>
        <v>303.43971672809067</v>
      </c>
      <c r="J97" s="117">
        <f t="shared" si="12"/>
        <v>313.47888192811899</v>
      </c>
      <c r="K97" s="117">
        <f t="shared" si="12"/>
        <v>316.45904204501466</v>
      </c>
      <c r="L97" s="117">
        <f t="shared" si="12"/>
        <v>312.04101349010955</v>
      </c>
      <c r="M97" s="117">
        <f t="shared" si="12"/>
        <v>269.79573424971272</v>
      </c>
      <c r="N97" s="117">
        <f t="shared" si="12"/>
        <v>349.57693330126244</v>
      </c>
      <c r="O97" s="117">
        <f t="shared" si="12"/>
        <v>266.73059465849963</v>
      </c>
      <c r="P97" s="117">
        <f t="shared" si="12"/>
        <v>256.60192029963326</v>
      </c>
      <c r="Q97" s="117">
        <f t="shared" si="12"/>
        <v>270.60580663916761</v>
      </c>
      <c r="R97" s="117">
        <f t="shared" ref="R97:V97" si="13">R98+R100+R102+R111</f>
        <v>444.70109675201257</v>
      </c>
      <c r="S97" s="117">
        <f t="shared" si="13"/>
        <v>400.89283099688828</v>
      </c>
      <c r="T97" s="117">
        <f t="shared" si="13"/>
        <v>234.82579060400911</v>
      </c>
      <c r="U97" s="117">
        <f t="shared" si="13"/>
        <v>238.90870808010564</v>
      </c>
      <c r="V97" s="117">
        <f t="shared" si="13"/>
        <v>221.6757770471408</v>
      </c>
      <c r="W97" s="117">
        <f t="shared" ref="W97" si="14">W98+W100+W102+W111</f>
        <v>203.16698101297624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134.27180870770081</v>
      </c>
      <c r="C98" s="122">
        <f t="shared" si="15"/>
        <v>131.24549274422705</v>
      </c>
      <c r="D98" s="122">
        <f t="shared" si="15"/>
        <v>194.90874741521253</v>
      </c>
      <c r="E98" s="122">
        <f t="shared" si="15"/>
        <v>203.15705559033475</v>
      </c>
      <c r="F98" s="122">
        <f t="shared" si="15"/>
        <v>218.78745058702049</v>
      </c>
      <c r="G98" s="122">
        <f t="shared" si="15"/>
        <v>204.09366294229974</v>
      </c>
      <c r="H98" s="122">
        <f t="shared" si="15"/>
        <v>231.95391994688876</v>
      </c>
      <c r="I98" s="122">
        <f t="shared" si="15"/>
        <v>223.07170018841251</v>
      </c>
      <c r="J98" s="122">
        <f t="shared" si="15"/>
        <v>228.02801672592608</v>
      </c>
      <c r="K98" s="122">
        <f t="shared" si="15"/>
        <v>230.76007485555229</v>
      </c>
      <c r="L98" s="122">
        <f t="shared" si="15"/>
        <v>224.5018941342874</v>
      </c>
      <c r="M98" s="122">
        <f t="shared" si="15"/>
        <v>185.52362108941296</v>
      </c>
      <c r="N98" s="122">
        <f t="shared" si="15"/>
        <v>256.40728689595204</v>
      </c>
      <c r="O98" s="122">
        <f t="shared" si="15"/>
        <v>176.30481809501725</v>
      </c>
      <c r="P98" s="122">
        <f t="shared" si="15"/>
        <v>163.72897109931483</v>
      </c>
      <c r="Q98" s="122">
        <f t="shared" si="15"/>
        <v>169.77283843118889</v>
      </c>
      <c r="R98" s="122">
        <f t="shared" si="15"/>
        <v>332.21568826476579</v>
      </c>
      <c r="S98" s="122">
        <f t="shared" si="15"/>
        <v>288.11331991939505</v>
      </c>
      <c r="T98" s="122">
        <f t="shared" si="15"/>
        <v>137.59972202204236</v>
      </c>
      <c r="U98" s="122">
        <f t="shared" si="15"/>
        <v>146.27936444322924</v>
      </c>
      <c r="V98" s="122">
        <f t="shared" si="15"/>
        <v>140.60265587177582</v>
      </c>
      <c r="W98" s="122">
        <f t="shared" si="15"/>
        <v>127.98977425732615</v>
      </c>
      <c r="DA98" s="130" t="s">
        <v>1722</v>
      </c>
    </row>
    <row r="99" spans="1:105" ht="12" customHeight="1" x14ac:dyDescent="0.25">
      <c r="A99" s="97" t="s">
        <v>53</v>
      </c>
      <c r="B99" s="98">
        <v>134.27180870770081</v>
      </c>
      <c r="C99" s="98">
        <v>131.24549274422705</v>
      </c>
      <c r="D99" s="98">
        <v>194.90874741521253</v>
      </c>
      <c r="E99" s="98">
        <v>203.15705559033475</v>
      </c>
      <c r="F99" s="98">
        <v>218.78745058702049</v>
      </c>
      <c r="G99" s="98">
        <v>204.09366294229974</v>
      </c>
      <c r="H99" s="98">
        <v>231.95391994688876</v>
      </c>
      <c r="I99" s="98">
        <v>223.07170018841251</v>
      </c>
      <c r="J99" s="98">
        <v>228.02801672592608</v>
      </c>
      <c r="K99" s="98">
        <v>230.76007485555229</v>
      </c>
      <c r="L99" s="98">
        <v>224.5018941342874</v>
      </c>
      <c r="M99" s="98">
        <v>185.52362108941296</v>
      </c>
      <c r="N99" s="98">
        <v>256.40728689595204</v>
      </c>
      <c r="O99" s="98">
        <v>176.30481809501725</v>
      </c>
      <c r="P99" s="98">
        <v>163.72897109931483</v>
      </c>
      <c r="Q99" s="98">
        <v>169.77283843118889</v>
      </c>
      <c r="R99" s="98">
        <v>332.21568826476579</v>
      </c>
      <c r="S99" s="98">
        <v>288.11331991939505</v>
      </c>
      <c r="T99" s="98">
        <v>137.59972202204236</v>
      </c>
      <c r="U99" s="98">
        <v>146.27936444322924</v>
      </c>
      <c r="V99" s="98">
        <v>140.60265587177582</v>
      </c>
      <c r="W99" s="98">
        <v>127.98977425732615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20.333484538335558</v>
      </c>
      <c r="C100" s="122">
        <f t="shared" si="16"/>
        <v>24.64888456616794</v>
      </c>
      <c r="D100" s="122">
        <f t="shared" si="16"/>
        <v>19.647383400937812</v>
      </c>
      <c r="E100" s="122">
        <f t="shared" si="16"/>
        <v>27.503354064944933</v>
      </c>
      <c r="F100" s="122">
        <f t="shared" si="16"/>
        <v>14.261031820821032</v>
      </c>
      <c r="G100" s="122">
        <f t="shared" si="16"/>
        <v>13.250018318897741</v>
      </c>
      <c r="H100" s="122">
        <f t="shared" si="16"/>
        <v>13.462771805591954</v>
      </c>
      <c r="I100" s="122">
        <f t="shared" si="16"/>
        <v>20.040244678106067</v>
      </c>
      <c r="J100" s="122">
        <f t="shared" si="16"/>
        <v>19.195887918994078</v>
      </c>
      <c r="K100" s="122">
        <f t="shared" si="16"/>
        <v>13.43924434592509</v>
      </c>
      <c r="L100" s="122">
        <f t="shared" si="16"/>
        <v>17.895851539970966</v>
      </c>
      <c r="M100" s="122">
        <f t="shared" si="16"/>
        <v>16.793570005731304</v>
      </c>
      <c r="N100" s="122">
        <f t="shared" si="16"/>
        <v>29.372970413590835</v>
      </c>
      <c r="O100" s="122">
        <f t="shared" si="16"/>
        <v>19.378190627538384</v>
      </c>
      <c r="P100" s="122">
        <f t="shared" si="16"/>
        <v>16.570084241397382</v>
      </c>
      <c r="Q100" s="122">
        <f t="shared" si="16"/>
        <v>22.843113927940429</v>
      </c>
      <c r="R100" s="122">
        <f t="shared" si="16"/>
        <v>29.34471567756119</v>
      </c>
      <c r="S100" s="122">
        <f t="shared" si="16"/>
        <v>31.964048095916905</v>
      </c>
      <c r="T100" s="122">
        <f t="shared" si="16"/>
        <v>22.79604155126254</v>
      </c>
      <c r="U100" s="122">
        <f t="shared" si="16"/>
        <v>30.034579674665057</v>
      </c>
      <c r="V100" s="122">
        <f t="shared" si="16"/>
        <v>24.014773624939895</v>
      </c>
      <c r="W100" s="122">
        <f t="shared" si="16"/>
        <v>20.240321706404863</v>
      </c>
      <c r="DA100" s="130" t="s">
        <v>1724</v>
      </c>
    </row>
    <row r="101" spans="1:105" ht="12" customHeight="1" x14ac:dyDescent="0.25">
      <c r="A101" s="97" t="s">
        <v>53</v>
      </c>
      <c r="B101" s="98">
        <v>20.333484538335558</v>
      </c>
      <c r="C101" s="98">
        <v>24.64888456616794</v>
      </c>
      <c r="D101" s="98">
        <v>19.647383400937812</v>
      </c>
      <c r="E101" s="98">
        <v>27.503354064944933</v>
      </c>
      <c r="F101" s="98">
        <v>14.261031820821032</v>
      </c>
      <c r="G101" s="98">
        <v>13.250018318897741</v>
      </c>
      <c r="H101" s="98">
        <v>13.462771805591954</v>
      </c>
      <c r="I101" s="98">
        <v>20.040244678106067</v>
      </c>
      <c r="J101" s="98">
        <v>19.195887918994078</v>
      </c>
      <c r="K101" s="98">
        <v>13.43924434592509</v>
      </c>
      <c r="L101" s="98">
        <v>17.895851539970966</v>
      </c>
      <c r="M101" s="98">
        <v>16.793570005731304</v>
      </c>
      <c r="N101" s="98">
        <v>29.372970413590835</v>
      </c>
      <c r="O101" s="98">
        <v>19.378190627538384</v>
      </c>
      <c r="P101" s="98">
        <v>16.570084241397382</v>
      </c>
      <c r="Q101" s="98">
        <v>22.843113927940429</v>
      </c>
      <c r="R101" s="98">
        <v>29.34471567756119</v>
      </c>
      <c r="S101" s="98">
        <v>31.964048095916905</v>
      </c>
      <c r="T101" s="98">
        <v>22.79604155126254</v>
      </c>
      <c r="U101" s="98">
        <v>30.034579674665057</v>
      </c>
      <c r="V101" s="98">
        <v>24.014773624939895</v>
      </c>
      <c r="W101" s="98">
        <v>20.240321706404863</v>
      </c>
      <c r="DA101" s="63" t="s">
        <v>1725</v>
      </c>
    </row>
    <row r="102" spans="1:105" ht="12" customHeight="1" x14ac:dyDescent="0.25">
      <c r="A102" s="121" t="s">
        <v>55</v>
      </c>
      <c r="B102" s="122">
        <v>28.328592298345573</v>
      </c>
      <c r="C102" s="122">
        <v>29.65394661240196</v>
      </c>
      <c r="D102" s="122">
        <v>34.655416529094524</v>
      </c>
      <c r="E102" s="122">
        <v>35.221100595772626</v>
      </c>
      <c r="F102" s="122">
        <v>38.335312953226421</v>
      </c>
      <c r="G102" s="122">
        <v>36.972522138989163</v>
      </c>
      <c r="H102" s="122">
        <v>39.41745932849738</v>
      </c>
      <c r="I102" s="122">
        <v>40.134243728297982</v>
      </c>
      <c r="J102" s="122">
        <v>44.728479487628327</v>
      </c>
      <c r="K102" s="122">
        <v>49.128068902597093</v>
      </c>
      <c r="L102" s="122">
        <v>47.549744074984211</v>
      </c>
      <c r="M102" s="122">
        <v>46.726312508228389</v>
      </c>
      <c r="N102" s="122">
        <v>43.844110103316261</v>
      </c>
      <c r="O102" s="122">
        <v>47.805583848272335</v>
      </c>
      <c r="P102" s="122">
        <v>51.19824107982766</v>
      </c>
      <c r="Q102" s="122">
        <v>52.469071044929741</v>
      </c>
      <c r="R102" s="122">
        <v>55.939889176105311</v>
      </c>
      <c r="S102" s="122">
        <v>54.361495162239819</v>
      </c>
      <c r="T102" s="122">
        <v>48.809541518884849</v>
      </c>
      <c r="U102" s="122">
        <v>40.609852156419791</v>
      </c>
      <c r="V102" s="122">
        <v>35.204985445296209</v>
      </c>
      <c r="W102" s="122">
        <v>35.111470814546848</v>
      </c>
      <c r="DA102" s="130" t="s">
        <v>1726</v>
      </c>
    </row>
    <row r="103" spans="1:105" ht="12" customHeight="1" x14ac:dyDescent="0.25">
      <c r="A103" s="97" t="s">
        <v>124</v>
      </c>
      <c r="B103" s="98">
        <v>0.27997280466439395</v>
      </c>
      <c r="C103" s="98">
        <v>0.31878712182571073</v>
      </c>
      <c r="D103" s="98">
        <v>0.4193120172812369</v>
      </c>
      <c r="E103" s="98">
        <v>0.45683473819236409</v>
      </c>
      <c r="F103" s="98">
        <v>0.47930783743332028</v>
      </c>
      <c r="G103" s="98">
        <v>0.4544045393689915</v>
      </c>
      <c r="H103" s="98">
        <v>0.44121709333585341</v>
      </c>
      <c r="I103" s="98">
        <v>0.38168805530296829</v>
      </c>
      <c r="J103" s="98">
        <v>0.37236257228516545</v>
      </c>
      <c r="K103" s="98">
        <v>0.3411291708834322</v>
      </c>
      <c r="L103" s="98">
        <v>0.27077488680818729</v>
      </c>
      <c r="M103" s="98">
        <v>0.20119670311246249</v>
      </c>
      <c r="N103" s="98">
        <v>0.16675937100742697</v>
      </c>
      <c r="O103" s="98">
        <v>0.29136667927990778</v>
      </c>
      <c r="P103" s="98">
        <v>0.3310176706174271</v>
      </c>
      <c r="Q103" s="98">
        <v>0.32339227808418647</v>
      </c>
      <c r="R103" s="98">
        <v>0.31374444892631437</v>
      </c>
      <c r="S103" s="98">
        <v>0.31759097931611868</v>
      </c>
      <c r="T103" s="98">
        <v>0.29955822771010315</v>
      </c>
      <c r="U103" s="98">
        <v>0.25815377745009155</v>
      </c>
      <c r="V103" s="98">
        <v>0.23759900563797112</v>
      </c>
      <c r="W103" s="98">
        <v>0.21636995888723087</v>
      </c>
      <c r="DA103" s="63" t="s">
        <v>1727</v>
      </c>
    </row>
    <row r="104" spans="1:105" ht="12" customHeight="1" x14ac:dyDescent="0.25">
      <c r="A104" s="97" t="s">
        <v>123</v>
      </c>
      <c r="B104" s="98">
        <v>2.2943253340616046E-3</v>
      </c>
      <c r="C104" s="98">
        <v>2.7928344812679861E-3</v>
      </c>
      <c r="D104" s="98">
        <v>3.3695850139828605E-3</v>
      </c>
      <c r="E104" s="98">
        <v>3.9133945226964067E-3</v>
      </c>
      <c r="F104" s="98">
        <v>3.8900703328046083E-3</v>
      </c>
      <c r="G104" s="98">
        <v>3.8030714300510858E-3</v>
      </c>
      <c r="H104" s="98">
        <v>3.7283026328450456E-3</v>
      </c>
      <c r="I104" s="98">
        <v>3.467284623116124E-3</v>
      </c>
      <c r="J104" s="98">
        <v>3.7530116140501047E-3</v>
      </c>
      <c r="K104" s="98">
        <v>3.6305751835150001E-3</v>
      </c>
      <c r="L104" s="98">
        <v>3.0850310221566613E-3</v>
      </c>
      <c r="M104" s="98">
        <v>1.9262193327028107E-3</v>
      </c>
      <c r="N104" s="98">
        <v>1.3155986158634283E-3</v>
      </c>
      <c r="O104" s="98">
        <v>3.5625201304316729E-3</v>
      </c>
      <c r="P104" s="98">
        <v>3.8521976943300777E-3</v>
      </c>
      <c r="Q104" s="98">
        <v>3.6259700155128489E-3</v>
      </c>
      <c r="R104" s="98">
        <v>3.2610784399380748E-3</v>
      </c>
      <c r="S104" s="98">
        <v>3.4024680415777877E-3</v>
      </c>
      <c r="T104" s="98">
        <v>3.532597228033361E-3</v>
      </c>
      <c r="U104" s="98">
        <v>3.1891997038557725E-3</v>
      </c>
      <c r="V104" s="98">
        <v>3.3718860165320554E-3</v>
      </c>
      <c r="W104" s="98">
        <v>2.5287375282677651E-3</v>
      </c>
      <c r="DA104" s="63" t="s">
        <v>1728</v>
      </c>
    </row>
    <row r="105" spans="1:105" ht="12" customHeight="1" x14ac:dyDescent="0.25">
      <c r="A105" s="100" t="s">
        <v>50</v>
      </c>
      <c r="B105" s="101">
        <v>7.3661881677638001E-4</v>
      </c>
      <c r="C105" s="101">
        <v>8.8426220057703786E-4</v>
      </c>
      <c r="D105" s="101">
        <v>1.0865641956440309E-3</v>
      </c>
      <c r="E105" s="101">
        <v>1.2255434030908827E-3</v>
      </c>
      <c r="F105" s="101">
        <v>1.2346667700615006E-3</v>
      </c>
      <c r="G105" s="101">
        <v>1.3421556100101332E-3</v>
      </c>
      <c r="H105" s="101">
        <v>1.1956920351796523E-3</v>
      </c>
      <c r="I105" s="101">
        <v>1.1111455220340211E-3</v>
      </c>
      <c r="J105" s="101">
        <v>1.1802288151414719E-3</v>
      </c>
      <c r="K105" s="101">
        <v>1.1422217589767353E-3</v>
      </c>
      <c r="L105" s="101">
        <v>9.6258377006084206E-4</v>
      </c>
      <c r="M105" s="101">
        <v>4.8108357589922462E-4</v>
      </c>
      <c r="N105" s="101">
        <v>2.3388877193674005E-5</v>
      </c>
      <c r="O105" s="101">
        <v>9.9703983070738907E-4</v>
      </c>
      <c r="P105" s="101">
        <v>1.0271475443663371E-3</v>
      </c>
      <c r="Q105" s="101">
        <v>8.9748202923116719E-4</v>
      </c>
      <c r="R105" s="101">
        <v>9.1106285672691828E-4</v>
      </c>
      <c r="S105" s="101">
        <v>9.596480155715715E-4</v>
      </c>
      <c r="T105" s="101">
        <v>9.6825607019310732E-4</v>
      </c>
      <c r="U105" s="101">
        <v>8.3812067679194034E-4</v>
      </c>
      <c r="V105" s="101">
        <v>8.4434157967201793E-4</v>
      </c>
      <c r="W105" s="101">
        <v>6.2648312223845097E-4</v>
      </c>
      <c r="DA105" s="131" t="s">
        <v>1729</v>
      </c>
    </row>
    <row r="106" spans="1:105" ht="12" customHeight="1" x14ac:dyDescent="0.25">
      <c r="A106" s="103" t="s">
        <v>52</v>
      </c>
      <c r="B106" s="104">
        <v>1.5577065172852247E-3</v>
      </c>
      <c r="C106" s="104">
        <v>1.9085722806909482E-3</v>
      </c>
      <c r="D106" s="104">
        <v>2.2830208183388296E-3</v>
      </c>
      <c r="E106" s="104">
        <v>2.6878511196055241E-3</v>
      </c>
      <c r="F106" s="104">
        <v>2.6554035627431079E-3</v>
      </c>
      <c r="G106" s="104">
        <v>2.4609158200409524E-3</v>
      </c>
      <c r="H106" s="104">
        <v>2.5326105976653931E-3</v>
      </c>
      <c r="I106" s="104">
        <v>2.3561391010821029E-3</v>
      </c>
      <c r="J106" s="104">
        <v>2.5727827989086328E-3</v>
      </c>
      <c r="K106" s="104">
        <v>2.4883534245382648E-3</v>
      </c>
      <c r="L106" s="104">
        <v>2.1224472520958194E-3</v>
      </c>
      <c r="M106" s="104">
        <v>1.4451357568035861E-3</v>
      </c>
      <c r="N106" s="104">
        <v>1.2922097386697542E-3</v>
      </c>
      <c r="O106" s="104">
        <v>2.5654802997242838E-3</v>
      </c>
      <c r="P106" s="104">
        <v>2.8250501499637406E-3</v>
      </c>
      <c r="Q106" s="104">
        <v>2.7284879862816817E-3</v>
      </c>
      <c r="R106" s="104">
        <v>2.3500155832111565E-3</v>
      </c>
      <c r="S106" s="104">
        <v>2.4428200260062163E-3</v>
      </c>
      <c r="T106" s="104">
        <v>2.5643411578402538E-3</v>
      </c>
      <c r="U106" s="104">
        <v>2.3510790270638319E-3</v>
      </c>
      <c r="V106" s="104">
        <v>2.5275444368600374E-3</v>
      </c>
      <c r="W106" s="104">
        <v>1.902254406029314E-3</v>
      </c>
      <c r="DA106" s="132" t="s">
        <v>1730</v>
      </c>
    </row>
    <row r="107" spans="1:105" ht="12" customHeight="1" x14ac:dyDescent="0.25">
      <c r="A107" s="106" t="s">
        <v>122</v>
      </c>
      <c r="B107" s="101">
        <v>12.716357982521988</v>
      </c>
      <c r="C107" s="101">
        <v>12.991746614267138</v>
      </c>
      <c r="D107" s="101">
        <v>15.787934348435284</v>
      </c>
      <c r="E107" s="101">
        <v>15.807986325306588</v>
      </c>
      <c r="F107" s="101">
        <v>17.89998351458269</v>
      </c>
      <c r="G107" s="101">
        <v>17.171925992509603</v>
      </c>
      <c r="H107" s="101">
        <v>18.167007783095329</v>
      </c>
      <c r="I107" s="101">
        <v>16.279724398520898</v>
      </c>
      <c r="J107" s="101">
        <v>15.67955412465624</v>
      </c>
      <c r="K107" s="101">
        <v>16.995806936637351</v>
      </c>
      <c r="L107" s="101">
        <v>15.6729830632818</v>
      </c>
      <c r="M107" s="101">
        <v>15.645563053087814</v>
      </c>
      <c r="N107" s="101">
        <v>14.962225339216449</v>
      </c>
      <c r="O107" s="101">
        <v>17.060551767340709</v>
      </c>
      <c r="P107" s="101">
        <v>18.5429305806217</v>
      </c>
      <c r="Q107" s="101">
        <v>17.969277952066463</v>
      </c>
      <c r="R107" s="101">
        <v>18.313384135811916</v>
      </c>
      <c r="S107" s="101">
        <v>16.767983525789774</v>
      </c>
      <c r="T107" s="101">
        <v>13.81573857858684</v>
      </c>
      <c r="U107" s="101">
        <v>10.878903197424844</v>
      </c>
      <c r="V107" s="101">
        <v>8.7798650653404309</v>
      </c>
      <c r="W107" s="101">
        <v>9.1426603253157133</v>
      </c>
      <c r="DA107" s="131" t="s">
        <v>1731</v>
      </c>
    </row>
    <row r="108" spans="1:105" ht="12" customHeight="1" x14ac:dyDescent="0.25">
      <c r="A108" s="107" t="s">
        <v>121</v>
      </c>
      <c r="B108" s="104">
        <v>15.329967185825129</v>
      </c>
      <c r="C108" s="104">
        <v>16.340620041827844</v>
      </c>
      <c r="D108" s="104">
        <v>18.444800578364017</v>
      </c>
      <c r="E108" s="104">
        <v>18.952366137750978</v>
      </c>
      <c r="F108" s="104">
        <v>19.952131530877608</v>
      </c>
      <c r="G108" s="104">
        <v>19.34238853568052</v>
      </c>
      <c r="H108" s="104">
        <v>20.805506149433352</v>
      </c>
      <c r="I108" s="104">
        <v>23.469363989851001</v>
      </c>
      <c r="J108" s="104">
        <v>28.672809779072871</v>
      </c>
      <c r="K108" s="104">
        <v>31.787502219892797</v>
      </c>
      <c r="L108" s="104">
        <v>31.60290109387207</v>
      </c>
      <c r="M108" s="104">
        <v>30.877626532695409</v>
      </c>
      <c r="N108" s="104">
        <v>28.713809794476521</v>
      </c>
      <c r="O108" s="104">
        <v>30.450102881521289</v>
      </c>
      <c r="P108" s="104">
        <v>32.320440630894204</v>
      </c>
      <c r="Q108" s="104">
        <v>34.17277484476358</v>
      </c>
      <c r="R108" s="104">
        <v>37.309499512927147</v>
      </c>
      <c r="S108" s="104">
        <v>37.272518189092352</v>
      </c>
      <c r="T108" s="104">
        <v>34.690712115359872</v>
      </c>
      <c r="U108" s="104">
        <v>29.469605981840999</v>
      </c>
      <c r="V108" s="104">
        <v>26.184149488301273</v>
      </c>
      <c r="W108" s="104">
        <v>25.749911792815638</v>
      </c>
      <c r="DA108" s="132" t="s">
        <v>1732</v>
      </c>
    </row>
    <row r="109" spans="1:105" ht="12" customHeight="1" x14ac:dyDescent="0.25">
      <c r="A109" s="108" t="s">
        <v>53</v>
      </c>
      <c r="B109" s="98">
        <v>4.5542979905121372</v>
      </c>
      <c r="C109" s="98">
        <v>4.790340089772525</v>
      </c>
      <c r="D109" s="98">
        <v>5.4979394432861666</v>
      </c>
      <c r="E109" s="98">
        <v>5.4616694164199826</v>
      </c>
      <c r="F109" s="98">
        <v>5.8376234750356302</v>
      </c>
      <c r="G109" s="98">
        <v>6.2936809602940382</v>
      </c>
      <c r="H109" s="98">
        <v>6.1430730345609073</v>
      </c>
      <c r="I109" s="98">
        <v>6.9833200138543425</v>
      </c>
      <c r="J109" s="98">
        <v>8.3767513250896926</v>
      </c>
      <c r="K109" s="98">
        <v>9.3367967154763321</v>
      </c>
      <c r="L109" s="98">
        <v>9.3197184703328144</v>
      </c>
      <c r="M109" s="98">
        <v>8.905360588164827</v>
      </c>
      <c r="N109" s="98">
        <v>6.9998132145880332</v>
      </c>
      <c r="O109" s="98">
        <v>7.9740656501270024</v>
      </c>
      <c r="P109" s="98">
        <v>8.2277062058664594</v>
      </c>
      <c r="Q109" s="98">
        <v>8.2185657857581731</v>
      </c>
      <c r="R109" s="98">
        <v>10.200899313356601</v>
      </c>
      <c r="S109" s="98">
        <v>10.34543626349056</v>
      </c>
      <c r="T109" s="98">
        <v>9.2972741246087161</v>
      </c>
      <c r="U109" s="98">
        <v>7.5871461868574936</v>
      </c>
      <c r="V109" s="98">
        <v>6.5865835083698494</v>
      </c>
      <c r="W109" s="98">
        <v>6.5599359189280069</v>
      </c>
      <c r="DA109" s="63" t="s">
        <v>1733</v>
      </c>
    </row>
    <row r="110" spans="1:105" ht="12" customHeight="1" x14ac:dyDescent="0.25">
      <c r="A110" s="108" t="s">
        <v>52</v>
      </c>
      <c r="B110" s="98">
        <v>10.775669195312993</v>
      </c>
      <c r="C110" s="98">
        <v>11.550279952055318</v>
      </c>
      <c r="D110" s="98">
        <v>12.946861135077851</v>
      </c>
      <c r="E110" s="98">
        <v>13.490696721330995</v>
      </c>
      <c r="F110" s="98">
        <v>14.114508055841977</v>
      </c>
      <c r="G110" s="98">
        <v>13.048707575386484</v>
      </c>
      <c r="H110" s="98">
        <v>14.662433114872446</v>
      </c>
      <c r="I110" s="98">
        <v>16.486043975996658</v>
      </c>
      <c r="J110" s="98">
        <v>20.296058453983179</v>
      </c>
      <c r="K110" s="98">
        <v>22.450705504416465</v>
      </c>
      <c r="L110" s="98">
        <v>22.283182623539254</v>
      </c>
      <c r="M110" s="98">
        <v>21.97226594453058</v>
      </c>
      <c r="N110" s="98">
        <v>21.713996579888487</v>
      </c>
      <c r="O110" s="98">
        <v>22.476037231394287</v>
      </c>
      <c r="P110" s="98">
        <v>24.092734425027743</v>
      </c>
      <c r="Q110" s="98">
        <v>25.954209059005407</v>
      </c>
      <c r="R110" s="98">
        <v>27.108600199570542</v>
      </c>
      <c r="S110" s="98">
        <v>26.927081925601794</v>
      </c>
      <c r="T110" s="98">
        <v>25.39343799075116</v>
      </c>
      <c r="U110" s="98">
        <v>21.882459794983504</v>
      </c>
      <c r="V110" s="98">
        <v>19.597565979931424</v>
      </c>
      <c r="W110" s="98">
        <v>19.189975873887629</v>
      </c>
      <c r="DA110" s="63" t="s">
        <v>1734</v>
      </c>
    </row>
    <row r="111" spans="1:105" ht="12" customHeight="1" x14ac:dyDescent="0.25">
      <c r="A111" s="121" t="s">
        <v>54</v>
      </c>
      <c r="B111" s="122">
        <v>13.350825080731065</v>
      </c>
      <c r="C111" s="122">
        <v>13.846153421574225</v>
      </c>
      <c r="D111" s="122">
        <v>17.607252305818736</v>
      </c>
      <c r="E111" s="122">
        <v>17.454343575976377</v>
      </c>
      <c r="F111" s="122">
        <v>19.578858028311764</v>
      </c>
      <c r="G111" s="122">
        <v>18.950816822007013</v>
      </c>
      <c r="H111" s="122">
        <v>20.36115181236061</v>
      </c>
      <c r="I111" s="122">
        <v>20.193528133274132</v>
      </c>
      <c r="J111" s="122">
        <v>21.526497795570513</v>
      </c>
      <c r="K111" s="122">
        <v>23.131653940940168</v>
      </c>
      <c r="L111" s="122">
        <v>22.093523740866914</v>
      </c>
      <c r="M111" s="122">
        <v>20.752230646340067</v>
      </c>
      <c r="N111" s="122">
        <v>19.952565888403278</v>
      </c>
      <c r="O111" s="122">
        <v>23.242002087671651</v>
      </c>
      <c r="P111" s="122">
        <v>25.104623879093392</v>
      </c>
      <c r="Q111" s="122">
        <v>25.520783235108532</v>
      </c>
      <c r="R111" s="122">
        <v>27.200803633580261</v>
      </c>
      <c r="S111" s="122">
        <v>26.453967819336555</v>
      </c>
      <c r="T111" s="122">
        <v>25.620485511819354</v>
      </c>
      <c r="U111" s="122">
        <v>21.98491180579153</v>
      </c>
      <c r="V111" s="122">
        <v>21.85336210512888</v>
      </c>
      <c r="W111" s="122">
        <v>19.825414234698364</v>
      </c>
      <c r="DA111" s="130" t="s">
        <v>1735</v>
      </c>
    </row>
    <row r="112" spans="1:105" ht="12" customHeight="1" x14ac:dyDescent="0.25">
      <c r="A112" s="97" t="s">
        <v>50</v>
      </c>
      <c r="B112" s="98">
        <v>0.72308870162578698</v>
      </c>
      <c r="C112" s="98">
        <v>0.73328399104846709</v>
      </c>
      <c r="D112" s="98">
        <v>0.77928401594576258</v>
      </c>
      <c r="E112" s="98">
        <v>0.73282480463454491</v>
      </c>
      <c r="F112" s="98">
        <v>0.84157425705463884</v>
      </c>
      <c r="G112" s="98">
        <v>0.77139210999021801</v>
      </c>
      <c r="H112" s="98">
        <v>0.84887006541389387</v>
      </c>
      <c r="I112" s="98">
        <v>0.97794344285036461</v>
      </c>
      <c r="J112" s="98">
        <v>1.1222420316974682</v>
      </c>
      <c r="K112" s="98">
        <v>1.0485652209230276</v>
      </c>
      <c r="L112" s="98">
        <v>1.3390038872633183</v>
      </c>
      <c r="M112" s="98">
        <v>1.2940145241775136</v>
      </c>
      <c r="N112" s="98">
        <v>0.43674238340939292</v>
      </c>
      <c r="O112" s="98">
        <v>2.3187135583724952</v>
      </c>
      <c r="P112" s="98">
        <v>3.0287823275588082</v>
      </c>
      <c r="Q112" s="98">
        <v>3.1929752591202725</v>
      </c>
      <c r="R112" s="98">
        <v>3.3618292113526822</v>
      </c>
      <c r="S112" s="98">
        <v>3.748264653073774</v>
      </c>
      <c r="T112" s="98">
        <v>4.9438943362992731</v>
      </c>
      <c r="U112" s="98">
        <v>4.6290577000750233</v>
      </c>
      <c r="V112" s="98">
        <v>4.9891824521831705</v>
      </c>
      <c r="W112" s="98">
        <v>4.9133813506604973</v>
      </c>
      <c r="DA112" s="63" t="s">
        <v>1736</v>
      </c>
    </row>
    <row r="113" spans="1:105" ht="12" customHeight="1" x14ac:dyDescent="0.25">
      <c r="A113" s="109" t="s">
        <v>120</v>
      </c>
      <c r="B113" s="33">
        <v>12.627736379105277</v>
      </c>
      <c r="C113" s="33">
        <v>13.112869430525759</v>
      </c>
      <c r="D113" s="33">
        <v>16.827968289872974</v>
      </c>
      <c r="E113" s="33">
        <v>16.721518771341831</v>
      </c>
      <c r="F113" s="33">
        <v>18.737283771257125</v>
      </c>
      <c r="G113" s="33">
        <v>18.179424712016797</v>
      </c>
      <c r="H113" s="33">
        <v>19.512281746946716</v>
      </c>
      <c r="I113" s="33">
        <v>19.215584690423768</v>
      </c>
      <c r="J113" s="33">
        <v>20.404255763873046</v>
      </c>
      <c r="K113" s="33">
        <v>22.083088720017141</v>
      </c>
      <c r="L113" s="33">
        <v>20.754519853603597</v>
      </c>
      <c r="M113" s="33">
        <v>19.458216122162554</v>
      </c>
      <c r="N113" s="33">
        <v>19.515823504993886</v>
      </c>
      <c r="O113" s="33">
        <v>20.923288529299157</v>
      </c>
      <c r="P113" s="33">
        <v>22.075841551534584</v>
      </c>
      <c r="Q113" s="33">
        <v>22.327807975988261</v>
      </c>
      <c r="R113" s="33">
        <v>23.838974422227579</v>
      </c>
      <c r="S113" s="33">
        <v>22.705703166262779</v>
      </c>
      <c r="T113" s="33">
        <v>20.67659117552008</v>
      </c>
      <c r="U113" s="33">
        <v>17.355854105716507</v>
      </c>
      <c r="V113" s="33">
        <v>16.864179652945708</v>
      </c>
      <c r="W113" s="33">
        <v>14.912032884037867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149.99747425023656</v>
      </c>
      <c r="C115" s="117">
        <f t="shared" si="17"/>
        <v>158.9384377117446</v>
      </c>
      <c r="D115" s="117">
        <f t="shared" si="17"/>
        <v>199.59643302129774</v>
      </c>
      <c r="E115" s="117">
        <f t="shared" si="17"/>
        <v>223.38363575683783</v>
      </c>
      <c r="F115" s="117">
        <f t="shared" si="17"/>
        <v>213.46916906247333</v>
      </c>
      <c r="G115" s="117">
        <f t="shared" si="17"/>
        <v>202.4718096193524</v>
      </c>
      <c r="H115" s="117">
        <f t="shared" si="17"/>
        <v>227.79181681692955</v>
      </c>
      <c r="I115" s="117">
        <f t="shared" si="17"/>
        <v>241.77635063411063</v>
      </c>
      <c r="J115" s="117">
        <f t="shared" si="17"/>
        <v>250.23553370385082</v>
      </c>
      <c r="K115" s="117">
        <f t="shared" si="17"/>
        <v>244.89727576605736</v>
      </c>
      <c r="L115" s="117">
        <f t="shared" si="17"/>
        <v>252.73121013553845</v>
      </c>
      <c r="M115" s="117">
        <f t="shared" si="17"/>
        <v>224.4655997323124</v>
      </c>
      <c r="N115" s="117">
        <f t="shared" si="17"/>
        <v>308.59077305899041</v>
      </c>
      <c r="O115" s="117">
        <f t="shared" si="17"/>
        <v>234.7890703300304</v>
      </c>
      <c r="P115" s="117">
        <f t="shared" si="17"/>
        <v>224.69347628626451</v>
      </c>
      <c r="Q115" s="117">
        <f t="shared" si="17"/>
        <v>253.3944824991562</v>
      </c>
      <c r="R115" s="117">
        <f t="shared" ref="R115:V115" si="18">R116+R118+R120+R129</f>
        <v>396.84412676231676</v>
      </c>
      <c r="S115" s="117">
        <f t="shared" si="18"/>
        <v>378.23122273309627</v>
      </c>
      <c r="T115" s="117">
        <f t="shared" si="18"/>
        <v>237.93627577299918</v>
      </c>
      <c r="U115" s="117">
        <f t="shared" si="18"/>
        <v>262.23582300672285</v>
      </c>
      <c r="V115" s="117">
        <f t="shared" si="18"/>
        <v>234.3908285926403</v>
      </c>
      <c r="W115" s="117">
        <f t="shared" ref="W115" si="19">W116+W118+W120+W129</f>
        <v>211.99287683798127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84.510383087577438</v>
      </c>
      <c r="C116" s="122">
        <f t="shared" si="20"/>
        <v>83.20069435991968</v>
      </c>
      <c r="D116" s="122">
        <f t="shared" si="20"/>
        <v>124.74625647044289</v>
      </c>
      <c r="E116" s="122">
        <f t="shared" si="20"/>
        <v>130.69641445337274</v>
      </c>
      <c r="F116" s="122">
        <f t="shared" si="20"/>
        <v>141.62182346386933</v>
      </c>
      <c r="G116" s="122">
        <f t="shared" si="20"/>
        <v>132.65935820980445</v>
      </c>
      <c r="H116" s="122">
        <f t="shared" si="20"/>
        <v>151.77015564506002</v>
      </c>
      <c r="I116" s="122">
        <f t="shared" si="20"/>
        <v>146.92014342891568</v>
      </c>
      <c r="J116" s="122">
        <f t="shared" si="20"/>
        <v>151.35353156672079</v>
      </c>
      <c r="K116" s="122">
        <f t="shared" si="20"/>
        <v>154.14907848552181</v>
      </c>
      <c r="L116" s="122">
        <f t="shared" si="20"/>
        <v>150.84997230449193</v>
      </c>
      <c r="M116" s="122">
        <f t="shared" si="20"/>
        <v>125.47196978369824</v>
      </c>
      <c r="N116" s="122">
        <f t="shared" si="20"/>
        <v>174.72867876098823</v>
      </c>
      <c r="O116" s="122">
        <f t="shared" si="20"/>
        <v>121.42709637531263</v>
      </c>
      <c r="P116" s="122">
        <f t="shared" si="20"/>
        <v>113.58945997712736</v>
      </c>
      <c r="Q116" s="122">
        <f t="shared" si="20"/>
        <v>118.66815895930154</v>
      </c>
      <c r="R116" s="122">
        <f t="shared" si="20"/>
        <v>234.33578539095893</v>
      </c>
      <c r="S116" s="122">
        <f t="shared" si="20"/>
        <v>205.02941279111494</v>
      </c>
      <c r="T116" s="122">
        <f t="shared" si="20"/>
        <v>98.486983335823339</v>
      </c>
      <c r="U116" s="122">
        <f t="shared" si="20"/>
        <v>105.10494061131945</v>
      </c>
      <c r="V116" s="122">
        <f t="shared" si="20"/>
        <v>101.2896587416104</v>
      </c>
      <c r="W116" s="122">
        <f t="shared" si="20"/>
        <v>92.463914223391114</v>
      </c>
      <c r="DA116" s="130" t="s">
        <v>1890</v>
      </c>
    </row>
    <row r="117" spans="1:105" ht="12" customHeight="1" x14ac:dyDescent="0.25">
      <c r="A117" s="97" t="s">
        <v>53</v>
      </c>
      <c r="B117" s="98">
        <v>84.510383087577438</v>
      </c>
      <c r="C117" s="98">
        <v>83.20069435991968</v>
      </c>
      <c r="D117" s="98">
        <v>124.74625647044289</v>
      </c>
      <c r="E117" s="98">
        <v>130.69641445337274</v>
      </c>
      <c r="F117" s="98">
        <v>141.62182346386933</v>
      </c>
      <c r="G117" s="98">
        <v>132.65935820980445</v>
      </c>
      <c r="H117" s="98">
        <v>151.77015564506002</v>
      </c>
      <c r="I117" s="98">
        <v>146.92014342891568</v>
      </c>
      <c r="J117" s="98">
        <v>151.35353156672079</v>
      </c>
      <c r="K117" s="98">
        <v>154.14907848552181</v>
      </c>
      <c r="L117" s="98">
        <v>150.84997230449193</v>
      </c>
      <c r="M117" s="98">
        <v>125.47196978369824</v>
      </c>
      <c r="N117" s="98">
        <v>174.72867876098823</v>
      </c>
      <c r="O117" s="98">
        <v>121.42709637531263</v>
      </c>
      <c r="P117" s="98">
        <v>113.58945997712736</v>
      </c>
      <c r="Q117" s="98">
        <v>118.66815895930154</v>
      </c>
      <c r="R117" s="98">
        <v>234.33578539095893</v>
      </c>
      <c r="S117" s="98">
        <v>205.02941279111494</v>
      </c>
      <c r="T117" s="98">
        <v>98.486983335823339</v>
      </c>
      <c r="U117" s="98">
        <v>105.10494061131945</v>
      </c>
      <c r="V117" s="98">
        <v>101.2896587416104</v>
      </c>
      <c r="W117" s="98">
        <v>92.463914223391114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34.760704204274184</v>
      </c>
      <c r="C118" s="122">
        <f t="shared" si="21"/>
        <v>43.439207519896982</v>
      </c>
      <c r="D118" s="122">
        <f t="shared" si="21"/>
        <v>36.085230020169512</v>
      </c>
      <c r="E118" s="122">
        <f t="shared" si="21"/>
        <v>53.358409471570802</v>
      </c>
      <c r="F118" s="122">
        <f t="shared" si="21"/>
        <v>28.689266832976976</v>
      </c>
      <c r="G118" s="122">
        <f t="shared" si="21"/>
        <v>28.224752561613247</v>
      </c>
      <c r="H118" s="122">
        <f t="shared" si="21"/>
        <v>31.098934624586668</v>
      </c>
      <c r="I118" s="122">
        <f t="shared" si="21"/>
        <v>48.841332081945005</v>
      </c>
      <c r="J118" s="122">
        <f t="shared" si="21"/>
        <v>47.525335898792399</v>
      </c>
      <c r="K118" s="122">
        <f t="shared" si="21"/>
        <v>34.515103295159079</v>
      </c>
      <c r="L118" s="122">
        <f t="shared" si="21"/>
        <v>47.403149965424966</v>
      </c>
      <c r="M118" s="122">
        <f t="shared" si="21"/>
        <v>46.037852763548699</v>
      </c>
      <c r="N118" s="122">
        <f t="shared" si="21"/>
        <v>83.107771234187169</v>
      </c>
      <c r="O118" s="122">
        <f t="shared" si="21"/>
        <v>57.390101612865784</v>
      </c>
      <c r="P118" s="122">
        <f t="shared" si="21"/>
        <v>50.770451485725012</v>
      </c>
      <c r="Q118" s="122">
        <f t="shared" si="21"/>
        <v>72.324684321897706</v>
      </c>
      <c r="R118" s="122">
        <f t="shared" si="21"/>
        <v>95.701582148626898</v>
      </c>
      <c r="S118" s="122">
        <f t="shared" si="21"/>
        <v>107.67904289872865</v>
      </c>
      <c r="T118" s="122">
        <f t="shared" si="21"/>
        <v>78.686978350535711</v>
      </c>
      <c r="U118" s="122">
        <f t="shared" si="21"/>
        <v>105.65347513692677</v>
      </c>
      <c r="V118" s="122">
        <f t="shared" si="21"/>
        <v>85.912263428942268</v>
      </c>
      <c r="W118" s="122">
        <f t="shared" si="21"/>
        <v>73.591742180698901</v>
      </c>
      <c r="DA118" s="130" t="s">
        <v>1892</v>
      </c>
    </row>
    <row r="119" spans="1:105" ht="12" customHeight="1" x14ac:dyDescent="0.25">
      <c r="A119" s="97" t="s">
        <v>53</v>
      </c>
      <c r="B119" s="98">
        <v>34.760704204274184</v>
      </c>
      <c r="C119" s="98">
        <v>43.439207519896982</v>
      </c>
      <c r="D119" s="98">
        <v>36.085230020169512</v>
      </c>
      <c r="E119" s="98">
        <v>53.358409471570802</v>
      </c>
      <c r="F119" s="98">
        <v>28.689266832976976</v>
      </c>
      <c r="G119" s="98">
        <v>28.224752561613247</v>
      </c>
      <c r="H119" s="98">
        <v>31.098934624586668</v>
      </c>
      <c r="I119" s="98">
        <v>48.841332081945005</v>
      </c>
      <c r="J119" s="98">
        <v>47.525335898792399</v>
      </c>
      <c r="K119" s="98">
        <v>34.515103295159079</v>
      </c>
      <c r="L119" s="98">
        <v>47.403149965424966</v>
      </c>
      <c r="M119" s="98">
        <v>46.037852763548699</v>
      </c>
      <c r="N119" s="98">
        <v>83.107771234187169</v>
      </c>
      <c r="O119" s="98">
        <v>57.390101612865784</v>
      </c>
      <c r="P119" s="98">
        <v>50.770451485725012</v>
      </c>
      <c r="Q119" s="98">
        <v>72.324684321897706</v>
      </c>
      <c r="R119" s="98">
        <v>95.701582148626898</v>
      </c>
      <c r="S119" s="98">
        <v>107.67904289872865</v>
      </c>
      <c r="T119" s="98">
        <v>78.686978350535711</v>
      </c>
      <c r="U119" s="98">
        <v>105.65347513692677</v>
      </c>
      <c r="V119" s="98">
        <v>85.912263428942268</v>
      </c>
      <c r="W119" s="98">
        <v>73.591742180698901</v>
      </c>
      <c r="DA119" s="63" t="s">
        <v>1893</v>
      </c>
    </row>
    <row r="120" spans="1:105" ht="12" customHeight="1" x14ac:dyDescent="0.25">
      <c r="A120" s="121" t="s">
        <v>55</v>
      </c>
      <c r="B120" s="122">
        <v>20.989692060131684</v>
      </c>
      <c r="C120" s="122">
        <v>22.158018583325649</v>
      </c>
      <c r="D120" s="122">
        <v>25.785558474412568</v>
      </c>
      <c r="E120" s="122">
        <v>26.413608066772486</v>
      </c>
      <c r="F120" s="122">
        <v>28.621024386600354</v>
      </c>
      <c r="G120" s="122">
        <v>27.46229082043671</v>
      </c>
      <c r="H120" s="122">
        <v>29.684735270525383</v>
      </c>
      <c r="I120" s="122">
        <v>30.886760976645377</v>
      </c>
      <c r="J120" s="122">
        <v>35.211056355306908</v>
      </c>
      <c r="K120" s="122">
        <v>38.815152409820904</v>
      </c>
      <c r="L120" s="122">
        <v>37.858252515612214</v>
      </c>
      <c r="M120" s="122">
        <v>37.315847572577098</v>
      </c>
      <c r="N120" s="122">
        <v>35.537862287259188</v>
      </c>
      <c r="O120" s="122">
        <v>38.487681234810665</v>
      </c>
      <c r="P120" s="122">
        <v>41.455370419070157</v>
      </c>
      <c r="Q120" s="122">
        <v>43.126213124197747</v>
      </c>
      <c r="R120" s="122">
        <v>46.10051140306016</v>
      </c>
      <c r="S120" s="122">
        <v>45.319920180946198</v>
      </c>
      <c r="T120" s="122">
        <v>41.314654425197155</v>
      </c>
      <c r="U120" s="122">
        <v>34.778366822836347</v>
      </c>
      <c r="V120" s="122">
        <v>30.53204188036803</v>
      </c>
      <c r="W120" s="122">
        <v>30.671724712743092</v>
      </c>
      <c r="DA120" s="130" t="s">
        <v>1894</v>
      </c>
    </row>
    <row r="121" spans="1:105" ht="12" customHeight="1" x14ac:dyDescent="0.25">
      <c r="A121" s="97" t="s">
        <v>124</v>
      </c>
      <c r="B121" s="98">
        <v>0.14565872599192714</v>
      </c>
      <c r="C121" s="98">
        <v>0.16735987615076089</v>
      </c>
      <c r="D121" s="98">
        <v>0.2223282865786177</v>
      </c>
      <c r="E121" s="98">
        <v>0.24365888202179145</v>
      </c>
      <c r="F121" s="98">
        <v>0.25694774354177746</v>
      </c>
      <c r="G121" s="98">
        <v>0.24472040667321096</v>
      </c>
      <c r="H121" s="98">
        <v>0.23896414818674269</v>
      </c>
      <c r="I121" s="98">
        <v>0.2073545849469946</v>
      </c>
      <c r="J121" s="98">
        <v>0.20287660994655526</v>
      </c>
      <c r="K121" s="98">
        <v>0.18695967189008114</v>
      </c>
      <c r="L121" s="98">
        <v>0.14961178165632055</v>
      </c>
      <c r="M121" s="98">
        <v>0.11221837419387885</v>
      </c>
      <c r="N121" s="98">
        <v>9.4280742281295196E-2</v>
      </c>
      <c r="O121" s="98">
        <v>0.16976176931762757</v>
      </c>
      <c r="P121" s="98">
        <v>0.19900322276572951</v>
      </c>
      <c r="Q121" s="98">
        <v>0.19883636192306928</v>
      </c>
      <c r="R121" s="98">
        <v>0.19763657336298709</v>
      </c>
      <c r="S121" s="98">
        <v>0.20561838091050355</v>
      </c>
      <c r="T121" s="98">
        <v>0.19887434668521844</v>
      </c>
      <c r="U121" s="98">
        <v>0.17471454961837901</v>
      </c>
      <c r="V121" s="98">
        <v>0.16530016935120592</v>
      </c>
      <c r="W121" s="98">
        <v>0.15575389995628861</v>
      </c>
      <c r="DA121" s="63" t="s">
        <v>1895</v>
      </c>
    </row>
    <row r="122" spans="1:105" ht="12" customHeight="1" x14ac:dyDescent="0.25">
      <c r="A122" s="97" t="s">
        <v>123</v>
      </c>
      <c r="B122" s="98">
        <v>1.9409400192746189E-3</v>
      </c>
      <c r="C122" s="98">
        <v>2.3732398571281533E-3</v>
      </c>
      <c r="D122" s="98">
        <v>2.8587703258760632E-3</v>
      </c>
      <c r="E122" s="98">
        <v>3.3415603433690714E-3</v>
      </c>
      <c r="F122" s="98">
        <v>3.3170334765207782E-3</v>
      </c>
      <c r="G122" s="98">
        <v>3.1829106403976821E-3</v>
      </c>
      <c r="H122" s="98">
        <v>3.1805189758428447E-3</v>
      </c>
      <c r="I122" s="98">
        <v>2.9599217472551041E-3</v>
      </c>
      <c r="J122" s="98">
        <v>3.2181171886825474E-3</v>
      </c>
      <c r="K122" s="98">
        <v>3.1154039694128808E-3</v>
      </c>
      <c r="L122" s="98">
        <v>2.6535774242169253E-3</v>
      </c>
      <c r="M122" s="98">
        <v>1.7118345819643979E-3</v>
      </c>
      <c r="N122" s="98">
        <v>1.3052619679778576E-3</v>
      </c>
      <c r="O122" s="98">
        <v>3.1506026465645412E-3</v>
      </c>
      <c r="P122" s="98">
        <v>3.4472568086925774E-3</v>
      </c>
      <c r="Q122" s="98">
        <v>3.2832174496530129E-3</v>
      </c>
      <c r="R122" s="98">
        <v>2.9246988266491093E-3</v>
      </c>
      <c r="S122" s="98">
        <v>3.0623284986756416E-3</v>
      </c>
      <c r="T122" s="98">
        <v>3.1959062964667939E-3</v>
      </c>
      <c r="U122" s="98">
        <v>2.9052828199679888E-3</v>
      </c>
      <c r="V122" s="98">
        <v>3.1155589478130794E-3</v>
      </c>
      <c r="W122" s="98">
        <v>2.3580226794427091E-3</v>
      </c>
      <c r="DA122" s="63" t="s">
        <v>1896</v>
      </c>
    </row>
    <row r="123" spans="1:105" ht="12" customHeight="1" x14ac:dyDescent="0.25">
      <c r="A123" s="100" t="s">
        <v>50</v>
      </c>
      <c r="B123" s="101">
        <v>3.832335019893943E-4</v>
      </c>
      <c r="C123" s="101">
        <v>4.6466757643720492E-4</v>
      </c>
      <c r="D123" s="101">
        <v>5.7574950753723378E-4</v>
      </c>
      <c r="E123" s="101">
        <v>6.5370922376354744E-4</v>
      </c>
      <c r="F123" s="101">
        <v>6.6162991377767045E-4</v>
      </c>
      <c r="G123" s="101">
        <v>7.219948203567297E-4</v>
      </c>
      <c r="H123" s="101">
        <v>6.4790837817745169E-4</v>
      </c>
      <c r="I123" s="101">
        <v>6.0378264617300093E-4</v>
      </c>
      <c r="J123" s="101">
        <v>6.4533438977391444E-4</v>
      </c>
      <c r="K123" s="101">
        <v>6.2705054487461611E-4</v>
      </c>
      <c r="L123" s="101">
        <v>5.3113017212110599E-4</v>
      </c>
      <c r="M123" s="101">
        <v>2.666988251608117E-4</v>
      </c>
      <c r="N123" s="101">
        <v>1.3052229308103447E-5</v>
      </c>
      <c r="O123" s="101">
        <v>5.8512234684025724E-4</v>
      </c>
      <c r="P123" s="101">
        <v>6.2220665872883671E-4</v>
      </c>
      <c r="Q123" s="101">
        <v>5.5472946337133122E-4</v>
      </c>
      <c r="R123" s="101">
        <v>5.7468324343795283E-4</v>
      </c>
      <c r="S123" s="101">
        <v>6.1950847266942536E-4</v>
      </c>
      <c r="T123" s="101">
        <v>6.3156513862654032E-4</v>
      </c>
      <c r="U123" s="101">
        <v>5.5420379290415712E-4</v>
      </c>
      <c r="V123" s="101">
        <v>5.8801451095304191E-4</v>
      </c>
      <c r="W123" s="101">
        <v>4.5576827341339496E-4</v>
      </c>
      <c r="DA123" s="131" t="s">
        <v>1897</v>
      </c>
    </row>
    <row r="124" spans="1:105" ht="12" customHeight="1" x14ac:dyDescent="0.25">
      <c r="A124" s="103" t="s">
        <v>52</v>
      </c>
      <c r="B124" s="104">
        <v>1.5577065172852247E-3</v>
      </c>
      <c r="C124" s="104">
        <v>1.9085722806909482E-3</v>
      </c>
      <c r="D124" s="104">
        <v>2.2830208183388296E-3</v>
      </c>
      <c r="E124" s="104">
        <v>2.6878511196055241E-3</v>
      </c>
      <c r="F124" s="104">
        <v>2.6554035627431079E-3</v>
      </c>
      <c r="G124" s="104">
        <v>2.4609158200409524E-3</v>
      </c>
      <c r="H124" s="104">
        <v>2.5326105976653931E-3</v>
      </c>
      <c r="I124" s="104">
        <v>2.3561391010821029E-3</v>
      </c>
      <c r="J124" s="104">
        <v>2.5727827989086328E-3</v>
      </c>
      <c r="K124" s="104">
        <v>2.4883534245382648E-3</v>
      </c>
      <c r="L124" s="104">
        <v>2.1224472520958194E-3</v>
      </c>
      <c r="M124" s="104">
        <v>1.4451357568035861E-3</v>
      </c>
      <c r="N124" s="104">
        <v>1.2922097386697542E-3</v>
      </c>
      <c r="O124" s="104">
        <v>2.5654802997242838E-3</v>
      </c>
      <c r="P124" s="104">
        <v>2.8250501499637406E-3</v>
      </c>
      <c r="Q124" s="104">
        <v>2.7284879862816817E-3</v>
      </c>
      <c r="R124" s="104">
        <v>2.3500155832111565E-3</v>
      </c>
      <c r="S124" s="104">
        <v>2.4428200260062163E-3</v>
      </c>
      <c r="T124" s="104">
        <v>2.5643411578402538E-3</v>
      </c>
      <c r="U124" s="104">
        <v>2.3510790270638319E-3</v>
      </c>
      <c r="V124" s="104">
        <v>2.5275444368600374E-3</v>
      </c>
      <c r="W124" s="104">
        <v>1.902254406029314E-3</v>
      </c>
      <c r="DA124" s="132" t="s">
        <v>1898</v>
      </c>
    </row>
    <row r="125" spans="1:105" ht="12" customHeight="1" x14ac:dyDescent="0.25">
      <c r="A125" s="106" t="s">
        <v>122</v>
      </c>
      <c r="B125" s="101">
        <v>7.4118922407735006</v>
      </c>
      <c r="C125" s="101">
        <v>7.6238279066157446</v>
      </c>
      <c r="D125" s="101">
        <v>9.358260890810552</v>
      </c>
      <c r="E125" s="101">
        <v>9.421788327431484</v>
      </c>
      <c r="F125" s="101">
        <v>10.746795493420329</v>
      </c>
      <c r="G125" s="101">
        <v>10.36924022214628</v>
      </c>
      <c r="H125" s="101">
        <v>11.045418785736603</v>
      </c>
      <c r="I125" s="101">
        <v>9.9233970817777699</v>
      </c>
      <c r="J125" s="101">
        <v>9.5718918078146729</v>
      </c>
      <c r="K125" s="101">
        <v>10.428431057388424</v>
      </c>
      <c r="L125" s="101">
        <v>9.6668028123709746</v>
      </c>
      <c r="M125" s="101">
        <v>9.7092922525173524</v>
      </c>
      <c r="N125" s="101">
        <v>9.3651753908308528</v>
      </c>
      <c r="O125" s="101">
        <v>10.816840971156827</v>
      </c>
      <c r="P125" s="101">
        <v>11.899882627600743</v>
      </c>
      <c r="Q125" s="101">
        <v>11.605970786393902</v>
      </c>
      <c r="R125" s="101">
        <v>11.996015543775053</v>
      </c>
      <c r="S125" s="101">
        <v>11.176770733552113</v>
      </c>
      <c r="T125" s="101">
        <v>9.3280472081859873</v>
      </c>
      <c r="U125" s="101">
        <v>7.4522973523545923</v>
      </c>
      <c r="V125" s="101">
        <v>6.1348538850768941</v>
      </c>
      <c r="W125" s="101">
        <v>6.6245843367007948</v>
      </c>
      <c r="DA125" s="131" t="s">
        <v>1899</v>
      </c>
    </row>
    <row r="126" spans="1:105" ht="12" customHeight="1" x14ac:dyDescent="0.25">
      <c r="A126" s="107" t="s">
        <v>121</v>
      </c>
      <c r="B126" s="104">
        <v>13.430200153346982</v>
      </c>
      <c r="C126" s="104">
        <v>14.364457560702014</v>
      </c>
      <c r="D126" s="104">
        <v>16.202110526697524</v>
      </c>
      <c r="E126" s="104">
        <v>16.744819296975841</v>
      </c>
      <c r="F126" s="104">
        <v>17.613964116161728</v>
      </c>
      <c r="G126" s="104">
        <v>16.845147280976821</v>
      </c>
      <c r="H126" s="104">
        <v>18.397171817626194</v>
      </c>
      <c r="I126" s="104">
        <v>20.753049388173356</v>
      </c>
      <c r="J126" s="104">
        <v>25.433069820356998</v>
      </c>
      <c r="K126" s="104">
        <v>28.196646276572984</v>
      </c>
      <c r="L126" s="104">
        <v>28.039184344160702</v>
      </c>
      <c r="M126" s="104">
        <v>27.492625111283907</v>
      </c>
      <c r="N126" s="104">
        <v>26.077100892179057</v>
      </c>
      <c r="O126" s="104">
        <v>27.497927891689649</v>
      </c>
      <c r="P126" s="104">
        <v>29.353037311894994</v>
      </c>
      <c r="Q126" s="104">
        <v>31.318122758431119</v>
      </c>
      <c r="R126" s="104">
        <v>33.90393458709547</v>
      </c>
      <c r="S126" s="104">
        <v>33.934468737984908</v>
      </c>
      <c r="T126" s="104">
        <v>31.784536964029481</v>
      </c>
      <c r="U126" s="104">
        <v>27.148449638043409</v>
      </c>
      <c r="V126" s="104">
        <v>24.228772266992117</v>
      </c>
      <c r="W126" s="104">
        <v>23.889028453406567</v>
      </c>
      <c r="DA126" s="132" t="s">
        <v>1900</v>
      </c>
    </row>
    <row r="127" spans="1:105" ht="12" customHeight="1" x14ac:dyDescent="0.25">
      <c r="A127" s="108" t="s">
        <v>53</v>
      </c>
      <c r="B127" s="98">
        <v>2.6545309580339893</v>
      </c>
      <c r="C127" s="98">
        <v>2.8141776086466965</v>
      </c>
      <c r="D127" s="98">
        <v>3.2552493916196714</v>
      </c>
      <c r="E127" s="98">
        <v>3.2541225756448457</v>
      </c>
      <c r="F127" s="98">
        <v>3.4994560603197504</v>
      </c>
      <c r="G127" s="98">
        <v>3.7964397055903381</v>
      </c>
      <c r="H127" s="98">
        <v>3.7347387027537486</v>
      </c>
      <c r="I127" s="98">
        <v>4.2670054121766983</v>
      </c>
      <c r="J127" s="98">
        <v>5.1370113663738204</v>
      </c>
      <c r="K127" s="98">
        <v>5.7459407721565201</v>
      </c>
      <c r="L127" s="98">
        <v>5.7560017206214482</v>
      </c>
      <c r="M127" s="98">
        <v>5.5203591667533249</v>
      </c>
      <c r="N127" s="98">
        <v>4.3631043122905711</v>
      </c>
      <c r="O127" s="98">
        <v>5.0218906602953624</v>
      </c>
      <c r="P127" s="98">
        <v>5.2603028868672501</v>
      </c>
      <c r="Q127" s="98">
        <v>5.3639136994257122</v>
      </c>
      <c r="R127" s="98">
        <v>6.7953343875249281</v>
      </c>
      <c r="S127" s="98">
        <v>7.0073868123831149</v>
      </c>
      <c r="T127" s="98">
        <v>6.3910989732783223</v>
      </c>
      <c r="U127" s="98">
        <v>5.2659898430599048</v>
      </c>
      <c r="V127" s="98">
        <v>4.6312062870606905</v>
      </c>
      <c r="W127" s="98">
        <v>4.6990525795189377</v>
      </c>
      <c r="DA127" s="63" t="s">
        <v>1901</v>
      </c>
    </row>
    <row r="128" spans="1:105" ht="12" customHeight="1" x14ac:dyDescent="0.25">
      <c r="A128" s="108" t="s">
        <v>52</v>
      </c>
      <c r="B128" s="98">
        <v>10.775669195312993</v>
      </c>
      <c r="C128" s="98">
        <v>11.550279952055318</v>
      </c>
      <c r="D128" s="98">
        <v>12.946861135077851</v>
      </c>
      <c r="E128" s="98">
        <v>13.490696721330995</v>
      </c>
      <c r="F128" s="98">
        <v>14.114508055841977</v>
      </c>
      <c r="G128" s="98">
        <v>13.048707575386484</v>
      </c>
      <c r="H128" s="98">
        <v>14.662433114872446</v>
      </c>
      <c r="I128" s="98">
        <v>16.486043975996658</v>
      </c>
      <c r="J128" s="98">
        <v>20.296058453983179</v>
      </c>
      <c r="K128" s="98">
        <v>22.450705504416465</v>
      </c>
      <c r="L128" s="98">
        <v>22.283182623539254</v>
      </c>
      <c r="M128" s="98">
        <v>21.97226594453058</v>
      </c>
      <c r="N128" s="98">
        <v>21.713996579888487</v>
      </c>
      <c r="O128" s="98">
        <v>22.476037231394287</v>
      </c>
      <c r="P128" s="98">
        <v>24.092734425027743</v>
      </c>
      <c r="Q128" s="98">
        <v>25.954209059005407</v>
      </c>
      <c r="R128" s="98">
        <v>27.108600199570542</v>
      </c>
      <c r="S128" s="98">
        <v>26.927081925601794</v>
      </c>
      <c r="T128" s="98">
        <v>25.39343799075116</v>
      </c>
      <c r="U128" s="98">
        <v>21.882459794983504</v>
      </c>
      <c r="V128" s="98">
        <v>19.597565979931424</v>
      </c>
      <c r="W128" s="98">
        <v>19.189975873887629</v>
      </c>
      <c r="DA128" s="63" t="s">
        <v>1902</v>
      </c>
    </row>
    <row r="129" spans="1:105" ht="12" customHeight="1" x14ac:dyDescent="0.25">
      <c r="A129" s="121" t="s">
        <v>54</v>
      </c>
      <c r="B129" s="122">
        <v>9.7366948982532637</v>
      </c>
      <c r="C129" s="122">
        <v>10.140517248602281</v>
      </c>
      <c r="D129" s="122">
        <v>12.979388056272768</v>
      </c>
      <c r="E129" s="122">
        <v>12.915203765121781</v>
      </c>
      <c r="F129" s="122">
        <v>14.537054379026648</v>
      </c>
      <c r="G129" s="122">
        <v>14.125408027497958</v>
      </c>
      <c r="H129" s="122">
        <v>15.237991276757485</v>
      </c>
      <c r="I129" s="122">
        <v>15.128114146604556</v>
      </c>
      <c r="J129" s="122">
        <v>16.145609883030716</v>
      </c>
      <c r="K129" s="122">
        <v>17.417941575555545</v>
      </c>
      <c r="L129" s="122">
        <v>16.619835350009328</v>
      </c>
      <c r="M129" s="122">
        <v>15.639929612488363</v>
      </c>
      <c r="N129" s="122">
        <v>15.216460776555838</v>
      </c>
      <c r="O129" s="122">
        <v>17.484191107041319</v>
      </c>
      <c r="P129" s="122">
        <v>18.878194404341954</v>
      </c>
      <c r="Q129" s="122">
        <v>19.275426093759229</v>
      </c>
      <c r="R129" s="122">
        <v>20.70624781967074</v>
      </c>
      <c r="S129" s="122">
        <v>20.202846862306448</v>
      </c>
      <c r="T129" s="122">
        <v>19.447659661442984</v>
      </c>
      <c r="U129" s="122">
        <v>16.699040435640303</v>
      </c>
      <c r="V129" s="122">
        <v>16.656864541719578</v>
      </c>
      <c r="W129" s="122">
        <v>15.265495721148151</v>
      </c>
      <c r="DA129" s="130" t="s">
        <v>1903</v>
      </c>
    </row>
    <row r="130" spans="1:105" ht="12" customHeight="1" x14ac:dyDescent="0.25">
      <c r="A130" s="97" t="s">
        <v>50</v>
      </c>
      <c r="B130" s="98">
        <v>0.42221185971266051</v>
      </c>
      <c r="C130" s="98">
        <v>0.42896274671188783</v>
      </c>
      <c r="D130" s="98">
        <v>0.45677409627002274</v>
      </c>
      <c r="E130" s="98">
        <v>0.43038186374107534</v>
      </c>
      <c r="F130" s="98">
        <v>0.4954770135172511</v>
      </c>
      <c r="G130" s="98">
        <v>0.45534879497709424</v>
      </c>
      <c r="H130" s="98">
        <v>0.50277949712668912</v>
      </c>
      <c r="I130" s="98">
        <v>0.58027367701579124</v>
      </c>
      <c r="J130" s="98">
        <v>0.66663667702241425</v>
      </c>
      <c r="K130" s="98">
        <v>0.6235627633323213</v>
      </c>
      <c r="L130" s="98">
        <v>0.79704996224265001</v>
      </c>
      <c r="M130" s="98">
        <v>0.77098131133308301</v>
      </c>
      <c r="N130" s="98">
        <v>0.26045676915292126</v>
      </c>
      <c r="O130" s="98">
        <v>1.384202743809857</v>
      </c>
      <c r="P130" s="98">
        <v>1.8088878733581866</v>
      </c>
      <c r="Q130" s="98">
        <v>1.9073578174321442</v>
      </c>
      <c r="R130" s="98">
        <v>2.0097309858460393</v>
      </c>
      <c r="S130" s="98">
        <v>2.2446528121986988</v>
      </c>
      <c r="T130" s="98">
        <v>2.9685494013687062</v>
      </c>
      <c r="U130" s="98">
        <v>2.7843113759013844</v>
      </c>
      <c r="V130" s="98">
        <v>3.0121224853041033</v>
      </c>
      <c r="W130" s="98">
        <v>2.9858541345314848</v>
      </c>
      <c r="DA130" s="63" t="s">
        <v>1904</v>
      </c>
    </row>
    <row r="131" spans="1:105" ht="12" customHeight="1" x14ac:dyDescent="0.25">
      <c r="A131" s="109" t="s">
        <v>120</v>
      </c>
      <c r="B131" s="33">
        <v>9.3144830385406028</v>
      </c>
      <c r="C131" s="33">
        <v>9.7115545018903937</v>
      </c>
      <c r="D131" s="33">
        <v>12.522613960002746</v>
      </c>
      <c r="E131" s="33">
        <v>12.484821901380705</v>
      </c>
      <c r="F131" s="33">
        <v>14.041577365509397</v>
      </c>
      <c r="G131" s="33">
        <v>13.670059232520863</v>
      </c>
      <c r="H131" s="33">
        <v>14.735211779630797</v>
      </c>
      <c r="I131" s="33">
        <v>14.547840469588765</v>
      </c>
      <c r="J131" s="33">
        <v>15.4789732060083</v>
      </c>
      <c r="K131" s="33">
        <v>16.794378812223226</v>
      </c>
      <c r="L131" s="33">
        <v>15.822785387766677</v>
      </c>
      <c r="M131" s="33">
        <v>14.86894830115528</v>
      </c>
      <c r="N131" s="33">
        <v>14.956004007402917</v>
      </c>
      <c r="O131" s="33">
        <v>16.099988363231461</v>
      </c>
      <c r="P131" s="33">
        <v>17.069306530983766</v>
      </c>
      <c r="Q131" s="33">
        <v>17.368068276327087</v>
      </c>
      <c r="R131" s="33">
        <v>18.696516833824699</v>
      </c>
      <c r="S131" s="33">
        <v>17.95819405010775</v>
      </c>
      <c r="T131" s="33">
        <v>16.479110260074279</v>
      </c>
      <c r="U131" s="33">
        <v>13.914729059738919</v>
      </c>
      <c r="V131" s="33">
        <v>13.644742056415476</v>
      </c>
      <c r="W131" s="33">
        <v>12.279641586616666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0.76418317948726477</v>
      </c>
      <c r="C133" s="154">
        <f t="shared" si="22"/>
        <v>0.79710551580244837</v>
      </c>
      <c r="D133" s="154">
        <f t="shared" si="22"/>
        <v>0.74805985666048658</v>
      </c>
      <c r="E133" s="154">
        <f t="shared" si="22"/>
        <v>0.78840581853509228</v>
      </c>
      <c r="F133" s="154">
        <f t="shared" si="22"/>
        <v>0.73366518546556903</v>
      </c>
      <c r="G133" s="154">
        <f t="shared" si="22"/>
        <v>0.74093027930967448</v>
      </c>
      <c r="H133" s="154">
        <f t="shared" si="22"/>
        <v>0.74638048049035499</v>
      </c>
      <c r="I133" s="154">
        <f t="shared" si="22"/>
        <v>0.79678544799975548</v>
      </c>
      <c r="J133" s="154">
        <f t="shared" si="22"/>
        <v>0.79825324170076017</v>
      </c>
      <c r="K133" s="154">
        <f t="shared" si="22"/>
        <v>0.77386720942933906</v>
      </c>
      <c r="L133" s="154">
        <f t="shared" si="22"/>
        <v>0.80992946186398995</v>
      </c>
      <c r="M133" s="154">
        <f t="shared" si="22"/>
        <v>0.83198350172784985</v>
      </c>
      <c r="N133" s="154">
        <f t="shared" si="22"/>
        <v>0.88275496367790807</v>
      </c>
      <c r="O133" s="154">
        <f t="shared" si="22"/>
        <v>0.88024799191347136</v>
      </c>
      <c r="P133" s="154">
        <f t="shared" si="22"/>
        <v>0.87565001861206115</v>
      </c>
      <c r="Q133" s="154">
        <f t="shared" si="22"/>
        <v>0.9363970627468412</v>
      </c>
      <c r="R133" s="154">
        <f t="shared" ref="R133:V133" si="23">IF(R115=0,"",R115/R97)</f>
        <v>0.89238396230809558</v>
      </c>
      <c r="S133" s="154">
        <f t="shared" si="23"/>
        <v>0.94347215387354255</v>
      </c>
      <c r="T133" s="154">
        <f t="shared" si="23"/>
        <v>1.0132459265270199</v>
      </c>
      <c r="U133" s="154">
        <f t="shared" si="23"/>
        <v>1.0976402874306099</v>
      </c>
      <c r="V133" s="154">
        <f t="shared" si="23"/>
        <v>1.0573587773769055</v>
      </c>
      <c r="W133" s="154">
        <f t="shared" ref="W133" si="24">IF(W115=0,"",W115/W97)</f>
        <v>1.0434415857389805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0.62939781552768015</v>
      </c>
      <c r="C134" s="155">
        <f t="shared" si="25"/>
        <v>0.63393182211645382</v>
      </c>
      <c r="D134" s="155">
        <f t="shared" si="25"/>
        <v>0.64002389900283407</v>
      </c>
      <c r="E134" s="155">
        <f t="shared" si="25"/>
        <v>0.6433269771192266</v>
      </c>
      <c r="F134" s="155">
        <f t="shared" si="25"/>
        <v>0.64730323007050483</v>
      </c>
      <c r="G134" s="155">
        <f t="shared" si="25"/>
        <v>0.6499925391966197</v>
      </c>
      <c r="H134" s="155">
        <f t="shared" si="25"/>
        <v>0.65431166535064944</v>
      </c>
      <c r="I134" s="155">
        <f t="shared" si="25"/>
        <v>0.65862295981436858</v>
      </c>
      <c r="J134" s="155">
        <f t="shared" si="25"/>
        <v>0.66374971698603724</v>
      </c>
      <c r="K134" s="155">
        <f t="shared" si="25"/>
        <v>0.66800584365390647</v>
      </c>
      <c r="L134" s="155">
        <f t="shared" si="25"/>
        <v>0.67193184666076777</v>
      </c>
      <c r="M134" s="155">
        <f t="shared" si="25"/>
        <v>0.6763126390424814</v>
      </c>
      <c r="N134" s="155">
        <f t="shared" si="25"/>
        <v>0.68144973910937123</v>
      </c>
      <c r="O134" s="155">
        <f t="shared" si="25"/>
        <v>0.68873385133394949</v>
      </c>
      <c r="P134" s="155">
        <f t="shared" si="25"/>
        <v>0.69376518532096676</v>
      </c>
      <c r="Q134" s="155">
        <f t="shared" si="25"/>
        <v>0.69898200475336503</v>
      </c>
      <c r="R134" s="155">
        <f t="shared" ref="R134:V134" si="26">IF(R116=0,"",R116/R98)</f>
        <v>0.70537242420713275</v>
      </c>
      <c r="S134" s="155">
        <f t="shared" si="26"/>
        <v>0.7116276777778815</v>
      </c>
      <c r="T134" s="155">
        <f t="shared" si="26"/>
        <v>0.71574987135545609</v>
      </c>
      <c r="U134" s="155">
        <f t="shared" si="26"/>
        <v>0.71852199393517657</v>
      </c>
      <c r="V134" s="155">
        <f t="shared" si="26"/>
        <v>0.72039648265238065</v>
      </c>
      <c r="W134" s="155">
        <f t="shared" ref="W134" si="27">IF(W116=0,"",W116/W98)</f>
        <v>0.72243204396540661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0.62939781552768015</v>
      </c>
      <c r="C135" s="156">
        <f t="shared" si="28"/>
        <v>0.63393182211645382</v>
      </c>
      <c r="D135" s="156">
        <f t="shared" si="28"/>
        <v>0.64002389900283407</v>
      </c>
      <c r="E135" s="156">
        <f t="shared" si="28"/>
        <v>0.6433269771192266</v>
      </c>
      <c r="F135" s="156">
        <f t="shared" si="28"/>
        <v>0.64730323007050483</v>
      </c>
      <c r="G135" s="156">
        <f t="shared" si="28"/>
        <v>0.6499925391966197</v>
      </c>
      <c r="H135" s="156">
        <f t="shared" si="28"/>
        <v>0.65431166535064944</v>
      </c>
      <c r="I135" s="156">
        <f t="shared" si="28"/>
        <v>0.65862295981436858</v>
      </c>
      <c r="J135" s="156">
        <f t="shared" si="28"/>
        <v>0.66374971698603724</v>
      </c>
      <c r="K135" s="156">
        <f t="shared" si="28"/>
        <v>0.66800584365390647</v>
      </c>
      <c r="L135" s="156">
        <f t="shared" si="28"/>
        <v>0.67193184666076777</v>
      </c>
      <c r="M135" s="156">
        <f t="shared" si="28"/>
        <v>0.6763126390424814</v>
      </c>
      <c r="N135" s="156">
        <f t="shared" si="28"/>
        <v>0.68144973910937123</v>
      </c>
      <c r="O135" s="156">
        <f t="shared" si="28"/>
        <v>0.68873385133394949</v>
      </c>
      <c r="P135" s="156">
        <f t="shared" si="28"/>
        <v>0.69376518532096676</v>
      </c>
      <c r="Q135" s="156">
        <f t="shared" si="28"/>
        <v>0.69898200475336503</v>
      </c>
      <c r="R135" s="156">
        <f t="shared" ref="R135:V135" si="29">IF(R117=0,"",R117/R99)</f>
        <v>0.70537242420713275</v>
      </c>
      <c r="S135" s="156">
        <f t="shared" si="29"/>
        <v>0.7116276777778815</v>
      </c>
      <c r="T135" s="156">
        <f t="shared" si="29"/>
        <v>0.71574987135545609</v>
      </c>
      <c r="U135" s="156">
        <f t="shared" si="29"/>
        <v>0.71852199393517657</v>
      </c>
      <c r="V135" s="156">
        <f t="shared" si="29"/>
        <v>0.72039648265238065</v>
      </c>
      <c r="W135" s="156">
        <f t="shared" ref="W135" si="30">IF(W117=0,"",W117/W99)</f>
        <v>0.72243204396540661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1.7095301171197879</v>
      </c>
      <c r="C136" s="155">
        <f t="shared" si="31"/>
        <v>1.7623194024576625</v>
      </c>
      <c r="D136" s="155">
        <f t="shared" si="31"/>
        <v>1.8366430421695281</v>
      </c>
      <c r="E136" s="155">
        <f t="shared" si="31"/>
        <v>1.9400691764929157</v>
      </c>
      <c r="F136" s="155">
        <f t="shared" si="31"/>
        <v>2.0117244806291503</v>
      </c>
      <c r="G136" s="155">
        <f t="shared" si="31"/>
        <v>2.1301670595698652</v>
      </c>
      <c r="H136" s="155">
        <f t="shared" si="31"/>
        <v>2.3099949307370182</v>
      </c>
      <c r="I136" s="155">
        <f t="shared" si="31"/>
        <v>2.437162463156155</v>
      </c>
      <c r="J136" s="155">
        <f t="shared" si="31"/>
        <v>2.4758081574213979</v>
      </c>
      <c r="K136" s="155">
        <f t="shared" si="31"/>
        <v>2.5682324397669274</v>
      </c>
      <c r="L136" s="155">
        <f t="shared" si="31"/>
        <v>2.6488345558493536</v>
      </c>
      <c r="M136" s="155">
        <f t="shared" si="31"/>
        <v>2.7413976151489479</v>
      </c>
      <c r="N136" s="155">
        <f t="shared" si="31"/>
        <v>2.8293962123671808</v>
      </c>
      <c r="O136" s="155">
        <f t="shared" si="31"/>
        <v>2.9615820545860769</v>
      </c>
      <c r="P136" s="155">
        <f t="shared" si="31"/>
        <v>3.063982701963829</v>
      </c>
      <c r="Q136" s="155">
        <f t="shared" si="31"/>
        <v>3.1661482121066764</v>
      </c>
      <c r="R136" s="155">
        <f t="shared" ref="R136:V136" si="32">IF(R118=0,"",R118/R100)</f>
        <v>3.2612884445769676</v>
      </c>
      <c r="S136" s="155">
        <f t="shared" si="32"/>
        <v>3.3687548765916042</v>
      </c>
      <c r="T136" s="155">
        <f t="shared" si="32"/>
        <v>3.4517825462630682</v>
      </c>
      <c r="U136" s="155">
        <f t="shared" si="32"/>
        <v>3.5177277751633795</v>
      </c>
      <c r="V136" s="155">
        <f t="shared" si="32"/>
        <v>3.5774754645082476</v>
      </c>
      <c r="W136" s="155">
        <f t="shared" ref="W136" si="33">IF(W118=0,"",W118/W100)</f>
        <v>3.6358978502506445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1.7095301171197879</v>
      </c>
      <c r="C137" s="156">
        <f t="shared" si="34"/>
        <v>1.7623194024576625</v>
      </c>
      <c r="D137" s="156">
        <f t="shared" si="34"/>
        <v>1.8366430421695281</v>
      </c>
      <c r="E137" s="156">
        <f t="shared" si="34"/>
        <v>1.9400691764929157</v>
      </c>
      <c r="F137" s="156">
        <f t="shared" si="34"/>
        <v>2.0117244806291503</v>
      </c>
      <c r="G137" s="156">
        <f t="shared" si="34"/>
        <v>2.1301670595698652</v>
      </c>
      <c r="H137" s="156">
        <f t="shared" si="34"/>
        <v>2.3099949307370182</v>
      </c>
      <c r="I137" s="156">
        <f t="shared" si="34"/>
        <v>2.437162463156155</v>
      </c>
      <c r="J137" s="156">
        <f t="shared" si="34"/>
        <v>2.4758081574213979</v>
      </c>
      <c r="K137" s="156">
        <f t="shared" si="34"/>
        <v>2.5682324397669274</v>
      </c>
      <c r="L137" s="156">
        <f t="shared" si="34"/>
        <v>2.6488345558493536</v>
      </c>
      <c r="M137" s="156">
        <f t="shared" si="34"/>
        <v>2.7413976151489479</v>
      </c>
      <c r="N137" s="156">
        <f t="shared" si="34"/>
        <v>2.8293962123671808</v>
      </c>
      <c r="O137" s="156">
        <f t="shared" si="34"/>
        <v>2.9615820545860769</v>
      </c>
      <c r="P137" s="156">
        <f t="shared" si="34"/>
        <v>3.063982701963829</v>
      </c>
      <c r="Q137" s="156">
        <f t="shared" si="34"/>
        <v>3.1661482121066764</v>
      </c>
      <c r="R137" s="156">
        <f t="shared" ref="R137:V137" si="35">IF(R119=0,"",R119/R101)</f>
        <v>3.2612884445769676</v>
      </c>
      <c r="S137" s="156">
        <f t="shared" si="35"/>
        <v>3.3687548765916042</v>
      </c>
      <c r="T137" s="156">
        <f t="shared" si="35"/>
        <v>3.4517825462630682</v>
      </c>
      <c r="U137" s="156">
        <f t="shared" si="35"/>
        <v>3.5177277751633795</v>
      </c>
      <c r="V137" s="156">
        <f t="shared" si="35"/>
        <v>3.5774754645082476</v>
      </c>
      <c r="W137" s="156">
        <f t="shared" ref="W137" si="36">IF(W119=0,"",W119/W101)</f>
        <v>3.6358978502506445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0.7409366423532987</v>
      </c>
      <c r="C138" s="155">
        <f t="shared" si="37"/>
        <v>0.74721988519594418</v>
      </c>
      <c r="D138" s="155">
        <f t="shared" si="37"/>
        <v>0.74405565008184571</v>
      </c>
      <c r="E138" s="155">
        <f t="shared" si="37"/>
        <v>0.74993704398728389</v>
      </c>
      <c r="F138" s="155">
        <f t="shared" si="37"/>
        <v>0.7465968628330063</v>
      </c>
      <c r="G138" s="155">
        <f t="shared" si="37"/>
        <v>0.74277569480380423</v>
      </c>
      <c r="H138" s="155">
        <f t="shared" si="37"/>
        <v>0.75308596181044085</v>
      </c>
      <c r="I138" s="155">
        <f t="shared" si="37"/>
        <v>0.76958622132619481</v>
      </c>
      <c r="J138" s="155">
        <f t="shared" si="37"/>
        <v>0.78721782539122775</v>
      </c>
      <c r="K138" s="155">
        <f t="shared" si="37"/>
        <v>0.79008097156794599</v>
      </c>
      <c r="L138" s="155">
        <f t="shared" si="37"/>
        <v>0.79618204581524421</v>
      </c>
      <c r="M138" s="155">
        <f t="shared" si="37"/>
        <v>0.79860458849616833</v>
      </c>
      <c r="N138" s="155">
        <f t="shared" si="37"/>
        <v>0.81055042977303327</v>
      </c>
      <c r="O138" s="155">
        <f t="shared" si="37"/>
        <v>0.80508756794948311</v>
      </c>
      <c r="P138" s="155">
        <f t="shared" si="37"/>
        <v>0.80970301996182759</v>
      </c>
      <c r="Q138" s="155">
        <f t="shared" si="37"/>
        <v>0.82193589986124171</v>
      </c>
      <c r="R138" s="155">
        <f t="shared" ref="R138:V138" si="38">IF(R120=0,"",R120/R102)</f>
        <v>0.82410802170040709</v>
      </c>
      <c r="S138" s="155">
        <f t="shared" si="38"/>
        <v>0.83367685244290313</v>
      </c>
      <c r="T138" s="155">
        <f t="shared" si="38"/>
        <v>0.84644627135479533</v>
      </c>
      <c r="U138" s="155">
        <f t="shared" si="38"/>
        <v>0.85640220232465003</v>
      </c>
      <c r="V138" s="155">
        <f t="shared" si="38"/>
        <v>0.8672647210097757</v>
      </c>
      <c r="W138" s="155">
        <f t="shared" ref="W138" si="39">IF(W120=0,"",W120/W102)</f>
        <v>0.87355283049081645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0.52026026658742675</v>
      </c>
      <c r="C139" s="156">
        <f t="shared" si="40"/>
        <v>0.52498945124345686</v>
      </c>
      <c r="D139" s="156">
        <f t="shared" si="40"/>
        <v>0.53022159493582988</v>
      </c>
      <c r="E139" s="156">
        <f t="shared" si="40"/>
        <v>0.53336329672721061</v>
      </c>
      <c r="F139" s="156">
        <f t="shared" si="40"/>
        <v>0.53608083046946453</v>
      </c>
      <c r="G139" s="156">
        <f t="shared" si="40"/>
        <v>0.53855185296573349</v>
      </c>
      <c r="H139" s="156">
        <f t="shared" si="40"/>
        <v>0.54160219945251253</v>
      </c>
      <c r="I139" s="156">
        <f t="shared" si="40"/>
        <v>0.54325667797595878</v>
      </c>
      <c r="J139" s="156">
        <f t="shared" si="40"/>
        <v>0.54483620279426692</v>
      </c>
      <c r="K139" s="156">
        <f t="shared" si="40"/>
        <v>0.54806122679542824</v>
      </c>
      <c r="L139" s="156">
        <f t="shared" si="40"/>
        <v>0.55253197008001409</v>
      </c>
      <c r="M139" s="156">
        <f t="shared" si="40"/>
        <v>0.55775453801125352</v>
      </c>
      <c r="N139" s="156">
        <f t="shared" si="40"/>
        <v>0.56536998017998163</v>
      </c>
      <c r="O139" s="156">
        <f t="shared" si="40"/>
        <v>0.58263961320897029</v>
      </c>
      <c r="P139" s="156">
        <f t="shared" si="40"/>
        <v>0.60118610101551662</v>
      </c>
      <c r="Q139" s="156">
        <f t="shared" si="40"/>
        <v>0.61484573194202119</v>
      </c>
      <c r="R139" s="156">
        <f t="shared" ref="R139:V139" si="41">IF(R121=0,"",R121/R103)</f>
        <v>0.62992851041455011</v>
      </c>
      <c r="S139" s="156">
        <f t="shared" si="41"/>
        <v>0.64743142690409472</v>
      </c>
      <c r="T139" s="156">
        <f t="shared" si="41"/>
        <v>0.66389211942353554</v>
      </c>
      <c r="U139" s="156">
        <f t="shared" si="41"/>
        <v>0.67678478829214994</v>
      </c>
      <c r="V139" s="156">
        <f t="shared" si="41"/>
        <v>0.69571069503158312</v>
      </c>
      <c r="W139" s="156">
        <f t="shared" ref="W139" si="42">IF(W121=0,"",W121/W103)</f>
        <v>0.7198499309114601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0.84597419139272911</v>
      </c>
      <c r="C140" s="156">
        <f t="shared" si="43"/>
        <v>0.84976029658967434</v>
      </c>
      <c r="D140" s="156">
        <f t="shared" si="43"/>
        <v>0.84840427352713899</v>
      </c>
      <c r="E140" s="156">
        <f t="shared" si="43"/>
        <v>0.85387770744531777</v>
      </c>
      <c r="F140" s="156">
        <f t="shared" si="43"/>
        <v>0.8526924175505356</v>
      </c>
      <c r="G140" s="156">
        <f t="shared" si="43"/>
        <v>0.83693159566948416</v>
      </c>
      <c r="H140" s="156">
        <f t="shared" si="43"/>
        <v>0.85307425095365974</v>
      </c>
      <c r="I140" s="156">
        <f t="shared" si="43"/>
        <v>0.85367140831806243</v>
      </c>
      <c r="J140" s="156">
        <f t="shared" si="43"/>
        <v>0.85747594721927334</v>
      </c>
      <c r="K140" s="156">
        <f t="shared" si="43"/>
        <v>0.85810203946710506</v>
      </c>
      <c r="L140" s="156">
        <f t="shared" si="43"/>
        <v>0.86014610717330209</v>
      </c>
      <c r="M140" s="156">
        <f t="shared" si="43"/>
        <v>0.88870179677950023</v>
      </c>
      <c r="N140" s="156">
        <f t="shared" si="43"/>
        <v>0.99214300793499488</v>
      </c>
      <c r="O140" s="156">
        <f t="shared" si="43"/>
        <v>0.88437469297409432</v>
      </c>
      <c r="P140" s="156">
        <f t="shared" si="43"/>
        <v>0.89488055448620418</v>
      </c>
      <c r="Q140" s="156">
        <f t="shared" si="43"/>
        <v>0.90547286260133131</v>
      </c>
      <c r="R140" s="156">
        <f t="shared" ref="R140:V140" si="44">IF(R122=0,"",R122/R104)</f>
        <v>0.89685019251013387</v>
      </c>
      <c r="S140" s="156">
        <f t="shared" si="44"/>
        <v>0.90003152454463109</v>
      </c>
      <c r="T140" s="156">
        <f t="shared" si="44"/>
        <v>0.90469025766800848</v>
      </c>
      <c r="U140" s="156">
        <f t="shared" si="44"/>
        <v>0.91097550788540294</v>
      </c>
      <c r="V140" s="156">
        <f t="shared" si="44"/>
        <v>0.92398109916461368</v>
      </c>
      <c r="W140" s="156">
        <f t="shared" ref="W140" si="45">IF(W122=0,"",W122/W104)</f>
        <v>0.93249008767548958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0.52026026658742675</v>
      </c>
      <c r="C141" s="157">
        <f t="shared" si="46"/>
        <v>0.52548619191680868</v>
      </c>
      <c r="D141" s="157">
        <f t="shared" si="46"/>
        <v>0.52988080211494015</v>
      </c>
      <c r="E141" s="157">
        <f t="shared" si="46"/>
        <v>0.53340356784986942</v>
      </c>
      <c r="F141" s="157">
        <f t="shared" si="46"/>
        <v>0.53587731509507919</v>
      </c>
      <c r="G141" s="157">
        <f t="shared" si="46"/>
        <v>0.5379367451671857</v>
      </c>
      <c r="H141" s="157">
        <f t="shared" si="46"/>
        <v>0.54186894209770631</v>
      </c>
      <c r="I141" s="157">
        <f t="shared" si="46"/>
        <v>0.543387552935226</v>
      </c>
      <c r="J141" s="157">
        <f t="shared" si="46"/>
        <v>0.54678752246576812</v>
      </c>
      <c r="K141" s="157">
        <f t="shared" si="46"/>
        <v>0.5489744350837461</v>
      </c>
      <c r="L141" s="157">
        <f t="shared" si="46"/>
        <v>0.55177553231292775</v>
      </c>
      <c r="M141" s="157">
        <f t="shared" si="46"/>
        <v>0.55437108752321795</v>
      </c>
      <c r="N141" s="157">
        <f t="shared" si="46"/>
        <v>0.5580528385361605</v>
      </c>
      <c r="O141" s="157">
        <f t="shared" si="46"/>
        <v>0.58685955046060623</v>
      </c>
      <c r="P141" s="157">
        <f t="shared" si="46"/>
        <v>0.60576171567706505</v>
      </c>
      <c r="Q141" s="157">
        <f t="shared" si="46"/>
        <v>0.6180953437547303</v>
      </c>
      <c r="R141" s="157">
        <f t="shared" ref="R141:V141" si="47">IF(R123=0,"",R123/R105)</f>
        <v>0.63078330896131374</v>
      </c>
      <c r="S141" s="157">
        <f t="shared" si="47"/>
        <v>0.64555801983338945</v>
      </c>
      <c r="T141" s="157">
        <f t="shared" si="47"/>
        <v>0.65227077636660935</v>
      </c>
      <c r="U141" s="157">
        <f t="shared" si="47"/>
        <v>0.66124581847267283</v>
      </c>
      <c r="V141" s="157">
        <f t="shared" si="47"/>
        <v>0.69641780661975039</v>
      </c>
      <c r="W141" s="157">
        <f t="shared" ref="W141" si="48">IF(W123=0,"",W123/W105)</f>
        <v>0.72750287635030841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0.5828628174010817</v>
      </c>
      <c r="C143" s="157">
        <f t="shared" si="52"/>
        <v>0.58682085888617086</v>
      </c>
      <c r="D143" s="157">
        <f t="shared" si="52"/>
        <v>0.59274764413610792</v>
      </c>
      <c r="E143" s="157">
        <f t="shared" si="52"/>
        <v>0.59601445329873493</v>
      </c>
      <c r="F143" s="157">
        <f t="shared" si="52"/>
        <v>0.60038018943789362</v>
      </c>
      <c r="G143" s="157">
        <f t="shared" si="52"/>
        <v>0.60384841086954044</v>
      </c>
      <c r="H143" s="157">
        <f t="shared" si="52"/>
        <v>0.60799328748097581</v>
      </c>
      <c r="I143" s="157">
        <f t="shared" si="52"/>
        <v>0.60955559436125129</v>
      </c>
      <c r="J143" s="157">
        <f t="shared" si="52"/>
        <v>0.6104696429321792</v>
      </c>
      <c r="K143" s="157">
        <f t="shared" si="52"/>
        <v>0.61358846309957593</v>
      </c>
      <c r="L143" s="157">
        <f t="shared" si="52"/>
        <v>0.61678129640923773</v>
      </c>
      <c r="M143" s="157">
        <f t="shared" si="52"/>
        <v>0.62057800154409415</v>
      </c>
      <c r="N143" s="157">
        <f t="shared" si="52"/>
        <v>0.6259212903500686</v>
      </c>
      <c r="O143" s="157">
        <f t="shared" si="52"/>
        <v>0.63402644408392939</v>
      </c>
      <c r="P143" s="157">
        <f t="shared" si="52"/>
        <v>0.64174767714639036</v>
      </c>
      <c r="Q143" s="157">
        <f t="shared" si="52"/>
        <v>0.64587852763773501</v>
      </c>
      <c r="R143" s="157">
        <f t="shared" ref="R143:V143" si="53">IF(R125=0,"",R125/R107)</f>
        <v>0.65504089549002487</v>
      </c>
      <c r="S143" s="157">
        <f t="shared" si="53"/>
        <v>0.66655425301210669</v>
      </c>
      <c r="T143" s="157">
        <f t="shared" si="53"/>
        <v>0.67517542801827668</v>
      </c>
      <c r="U143" s="157">
        <f t="shared" si="53"/>
        <v>0.68502285727835444</v>
      </c>
      <c r="V143" s="157">
        <f t="shared" si="53"/>
        <v>0.69874124937238102</v>
      </c>
      <c r="W143" s="157">
        <f t="shared" ref="W143" si="54">IF(W125=0,"",W125/W107)</f>
        <v>0.72457950979077146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0.87607494461992275</v>
      </c>
      <c r="C144" s="158">
        <f t="shared" si="55"/>
        <v>0.87906441272929947</v>
      </c>
      <c r="D144" s="158">
        <f t="shared" si="55"/>
        <v>0.87841071839523188</v>
      </c>
      <c r="E144" s="158">
        <f t="shared" si="55"/>
        <v>0.88352130679989593</v>
      </c>
      <c r="F144" s="158">
        <f t="shared" si="55"/>
        <v>0.88281114671395544</v>
      </c>
      <c r="G144" s="158">
        <f t="shared" si="55"/>
        <v>0.87089281915224237</v>
      </c>
      <c r="H144" s="158">
        <f t="shared" si="55"/>
        <v>0.88424533801246885</v>
      </c>
      <c r="I144" s="158">
        <f t="shared" si="55"/>
        <v>0.88426126064377897</v>
      </c>
      <c r="J144" s="158">
        <f t="shared" si="55"/>
        <v>0.88701002853649769</v>
      </c>
      <c r="K144" s="158">
        <f t="shared" si="55"/>
        <v>0.8870356054250581</v>
      </c>
      <c r="L144" s="158">
        <f t="shared" si="55"/>
        <v>0.88723450612569277</v>
      </c>
      <c r="M144" s="158">
        <f t="shared" si="55"/>
        <v>0.89037365233279109</v>
      </c>
      <c r="N144" s="158">
        <f t="shared" si="55"/>
        <v>0.90817279486177171</v>
      </c>
      <c r="O144" s="158">
        <f t="shared" si="55"/>
        <v>0.90304876796908384</v>
      </c>
      <c r="P144" s="158">
        <f t="shared" si="55"/>
        <v>0.90818803020393379</v>
      </c>
      <c r="Q144" s="158">
        <f t="shared" si="55"/>
        <v>0.9164641414312924</v>
      </c>
      <c r="R144" s="158">
        <f t="shared" ref="R144:V144" si="56">IF(R126=0,"",R126/R108)</f>
        <v>0.90872123801468574</v>
      </c>
      <c r="S144" s="158">
        <f t="shared" si="56"/>
        <v>0.9104420733213483</v>
      </c>
      <c r="T144" s="158">
        <f t="shared" si="56"/>
        <v>0.91622613160357591</v>
      </c>
      <c r="U144" s="158">
        <f t="shared" si="56"/>
        <v>0.92123558268041073</v>
      </c>
      <c r="V144" s="158">
        <f t="shared" si="56"/>
        <v>0.92532210289347783</v>
      </c>
      <c r="W144" s="158">
        <f t="shared" ref="W144" si="57">IF(W126=0,"",W126/W108)</f>
        <v>0.92773243829408891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0.5828628174010817</v>
      </c>
      <c r="C145" s="156">
        <f t="shared" si="58"/>
        <v>0.58746927272554694</v>
      </c>
      <c r="D145" s="156">
        <f t="shared" si="58"/>
        <v>0.59208534855632755</v>
      </c>
      <c r="E145" s="156">
        <f t="shared" si="58"/>
        <v>0.59581097417973339</v>
      </c>
      <c r="F145" s="156">
        <f t="shared" si="58"/>
        <v>0.59946587430399345</v>
      </c>
      <c r="G145" s="156">
        <f t="shared" si="58"/>
        <v>0.60321451461260123</v>
      </c>
      <c r="H145" s="156">
        <f t="shared" si="58"/>
        <v>0.60795935222357311</v>
      </c>
      <c r="I145" s="156">
        <f t="shared" si="58"/>
        <v>0.61102819342537706</v>
      </c>
      <c r="J145" s="156">
        <f t="shared" si="58"/>
        <v>0.61324625347151707</v>
      </c>
      <c r="K145" s="156">
        <f t="shared" si="58"/>
        <v>0.61540814770361862</v>
      </c>
      <c r="L145" s="156">
        <f t="shared" si="58"/>
        <v>0.61761540747656263</v>
      </c>
      <c r="M145" s="156">
        <f t="shared" si="58"/>
        <v>0.61989170591136422</v>
      </c>
      <c r="N145" s="156">
        <f t="shared" si="58"/>
        <v>0.62331724840851443</v>
      </c>
      <c r="O145" s="156">
        <f t="shared" si="58"/>
        <v>0.62977794272553789</v>
      </c>
      <c r="P145" s="156">
        <f t="shared" si="58"/>
        <v>0.63934014599556155</v>
      </c>
      <c r="Q145" s="156">
        <f t="shared" si="58"/>
        <v>0.65265812055927763</v>
      </c>
      <c r="R145" s="156">
        <f t="shared" ref="R145:V145" si="59">IF(R127=0,"",R127/R109)</f>
        <v>0.66615052053571611</v>
      </c>
      <c r="S145" s="156">
        <f t="shared" si="59"/>
        <v>0.67734087127020937</v>
      </c>
      <c r="T145" s="156">
        <f t="shared" si="59"/>
        <v>0.68741642847357665</v>
      </c>
      <c r="U145" s="156">
        <f t="shared" si="59"/>
        <v>0.69406727027109194</v>
      </c>
      <c r="V145" s="156">
        <f t="shared" si="59"/>
        <v>0.7031272405755763</v>
      </c>
      <c r="W145" s="156">
        <f t="shared" ref="W145" si="60">IF(W127=0,"",W127/W109)</f>
        <v>0.71632598817929216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0.7292953685915643</v>
      </c>
      <c r="C147" s="155">
        <f t="shared" si="64"/>
        <v>0.7323707126343082</v>
      </c>
      <c r="D147" s="155">
        <f t="shared" si="64"/>
        <v>0.73716147362660445</v>
      </c>
      <c r="E147" s="155">
        <f t="shared" si="64"/>
        <v>0.73994210718401754</v>
      </c>
      <c r="F147" s="155">
        <f t="shared" si="64"/>
        <v>0.74248734824091989</v>
      </c>
      <c r="G147" s="155">
        <f t="shared" si="64"/>
        <v>0.74537198898437695</v>
      </c>
      <c r="H147" s="155">
        <f t="shared" si="64"/>
        <v>0.74838552441355422</v>
      </c>
      <c r="I147" s="155">
        <f t="shared" si="64"/>
        <v>0.74915656376445783</v>
      </c>
      <c r="J147" s="155">
        <f t="shared" si="64"/>
        <v>0.7500342153359002</v>
      </c>
      <c r="K147" s="155">
        <f t="shared" si="64"/>
        <v>0.752991620055665</v>
      </c>
      <c r="L147" s="155">
        <f t="shared" si="64"/>
        <v>0.75224919052940498</v>
      </c>
      <c r="M147" s="155">
        <f t="shared" si="64"/>
        <v>0.75365052938280985</v>
      </c>
      <c r="N147" s="155">
        <f t="shared" si="64"/>
        <v>0.76263177686835093</v>
      </c>
      <c r="O147" s="155">
        <f t="shared" si="64"/>
        <v>0.75226699666787866</v>
      </c>
      <c r="P147" s="155">
        <f t="shared" si="64"/>
        <v>0.75198077036570632</v>
      </c>
      <c r="Q147" s="155">
        <f t="shared" si="64"/>
        <v>0.75528348468719153</v>
      </c>
      <c r="R147" s="155">
        <f t="shared" ref="R147:V147" si="65">IF(R129=0,"",R129/R111)</f>
        <v>0.76123662001324899</v>
      </c>
      <c r="S147" s="155">
        <f t="shared" si="65"/>
        <v>0.76369817186891553</v>
      </c>
      <c r="T147" s="155">
        <f t="shared" si="65"/>
        <v>0.75906678866297461</v>
      </c>
      <c r="U147" s="155">
        <f t="shared" si="65"/>
        <v>0.75956822493330356</v>
      </c>
      <c r="V147" s="155">
        <f t="shared" si="65"/>
        <v>0.76221061370736598</v>
      </c>
      <c r="W147" s="155">
        <f t="shared" ref="W147" si="66">IF(W129=0,"",W129/W111)</f>
        <v>0.76999630577355294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0.58390050731447285</v>
      </c>
      <c r="C148" s="156">
        <f t="shared" si="67"/>
        <v>0.58498856097832785</v>
      </c>
      <c r="D148" s="156">
        <f t="shared" si="67"/>
        <v>0.58614585558471632</v>
      </c>
      <c r="E148" s="156">
        <f t="shared" si="67"/>
        <v>0.58729161597594126</v>
      </c>
      <c r="F148" s="156">
        <f t="shared" si="67"/>
        <v>0.58875020161777891</v>
      </c>
      <c r="G148" s="156">
        <f t="shared" si="67"/>
        <v>0.59029485663635906</v>
      </c>
      <c r="H148" s="156">
        <f t="shared" si="67"/>
        <v>0.592292645967605</v>
      </c>
      <c r="I148" s="156">
        <f t="shared" si="67"/>
        <v>0.59336118183327202</v>
      </c>
      <c r="J148" s="156">
        <f t="shared" si="67"/>
        <v>0.59402219681086132</v>
      </c>
      <c r="K148" s="156">
        <f t="shared" si="67"/>
        <v>0.59468190522608932</v>
      </c>
      <c r="L148" s="156">
        <f t="shared" si="67"/>
        <v>0.59525589867530249</v>
      </c>
      <c r="M148" s="156">
        <f t="shared" si="67"/>
        <v>0.59580576332643953</v>
      </c>
      <c r="N148" s="156">
        <f t="shared" si="67"/>
        <v>0.59636247602004477</v>
      </c>
      <c r="O148" s="156">
        <f t="shared" si="67"/>
        <v>0.59697013406926758</v>
      </c>
      <c r="P148" s="156">
        <f t="shared" si="67"/>
        <v>0.59723270863645928</v>
      </c>
      <c r="Q148" s="156">
        <f t="shared" si="67"/>
        <v>0.59736066290650147</v>
      </c>
      <c r="R148" s="156">
        <f t="shared" ref="R148:V148" si="68">IF(R130=0,"",R130/R112)</f>
        <v>0.59780877001702115</v>
      </c>
      <c r="S148" s="156">
        <f t="shared" si="68"/>
        <v>0.59885120714674334</v>
      </c>
      <c r="T148" s="156">
        <f t="shared" si="68"/>
        <v>0.60044758229820883</v>
      </c>
      <c r="U148" s="156">
        <f t="shared" si="68"/>
        <v>0.60148556278662479</v>
      </c>
      <c r="V148" s="156">
        <f t="shared" si="68"/>
        <v>0.60373067414803727</v>
      </c>
      <c r="W148" s="156">
        <f t="shared" ref="W148" si="69">IF(W130=0,"",W130/W112)</f>
        <v>0.60769843035491267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0.73762096063020355</v>
      </c>
      <c r="C149" s="159">
        <f t="shared" si="70"/>
        <v>0.74061246116602342</v>
      </c>
      <c r="D149" s="159">
        <f t="shared" si="70"/>
        <v>0.74415483463555254</v>
      </c>
      <c r="E149" s="159">
        <f t="shared" si="70"/>
        <v>0.74663205370900954</v>
      </c>
      <c r="F149" s="159">
        <f t="shared" si="70"/>
        <v>0.74939236321163516</v>
      </c>
      <c r="G149" s="159">
        <f t="shared" si="70"/>
        <v>0.75195224541317884</v>
      </c>
      <c r="H149" s="159">
        <f t="shared" si="70"/>
        <v>0.75517625107768671</v>
      </c>
      <c r="I149" s="159">
        <f t="shared" si="70"/>
        <v>0.75708549617221854</v>
      </c>
      <c r="J149" s="159">
        <f t="shared" si="70"/>
        <v>0.75861493725317575</v>
      </c>
      <c r="K149" s="159">
        <f t="shared" si="70"/>
        <v>0.76050859665296811</v>
      </c>
      <c r="L149" s="159">
        <f t="shared" si="70"/>
        <v>0.76237780971933089</v>
      </c>
      <c r="M149" s="159">
        <f t="shared" si="70"/>
        <v>0.76414755637439025</v>
      </c>
      <c r="N149" s="159">
        <f t="shared" si="70"/>
        <v>0.76635269854617405</v>
      </c>
      <c r="O149" s="159">
        <f t="shared" si="70"/>
        <v>0.76947695581822306</v>
      </c>
      <c r="P149" s="159">
        <f t="shared" si="70"/>
        <v>0.77321204227420304</v>
      </c>
      <c r="Q149" s="159">
        <f t="shared" si="70"/>
        <v>0.77786714643036292</v>
      </c>
      <c r="R149" s="159">
        <f t="shared" ref="R149:V149" si="71">IF(R131=0,"",R131/R113)</f>
        <v>0.78428360644541706</v>
      </c>
      <c r="S149" s="159">
        <f t="shared" si="71"/>
        <v>0.79091116089242697</v>
      </c>
      <c r="T149" s="159">
        <f t="shared" si="71"/>
        <v>0.79699357211185839</v>
      </c>
      <c r="U149" s="159">
        <f t="shared" si="71"/>
        <v>0.8017311608511285</v>
      </c>
      <c r="V149" s="159">
        <f t="shared" si="71"/>
        <v>0.80909610412221356</v>
      </c>
      <c r="W149" s="159">
        <f t="shared" ref="W149" si="72">IF(W131=0,"",W131/W113)</f>
        <v>0.82347200291926903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2.6519049558148176</v>
      </c>
      <c r="C151" s="117">
        <f t="shared" si="73"/>
        <v>2.781772059113043</v>
      </c>
      <c r="D151" s="117">
        <f t="shared" si="73"/>
        <v>3.1694064233990376</v>
      </c>
      <c r="E151" s="117">
        <f t="shared" si="73"/>
        <v>3.1461645354665193</v>
      </c>
      <c r="F151" s="117">
        <f t="shared" si="73"/>
        <v>3.4928616657581362</v>
      </c>
      <c r="G151" s="117">
        <f t="shared" si="73"/>
        <v>3.2419421763950771</v>
      </c>
      <c r="H151" s="117">
        <f t="shared" si="73"/>
        <v>3.411402458029456</v>
      </c>
      <c r="I151" s="117">
        <f t="shared" si="73"/>
        <v>3.5949062566407575</v>
      </c>
      <c r="J151" s="117">
        <f t="shared" si="73"/>
        <v>3.9516702728513251</v>
      </c>
      <c r="K151" s="117">
        <f t="shared" si="73"/>
        <v>3.6744106369494114</v>
      </c>
      <c r="L151" s="117">
        <f t="shared" si="73"/>
        <v>4.2553705596339864</v>
      </c>
      <c r="M151" s="117">
        <f t="shared" si="73"/>
        <v>3.951425841861079</v>
      </c>
      <c r="N151" s="117">
        <f t="shared" si="73"/>
        <v>1.5944354531342704</v>
      </c>
      <c r="O151" s="117">
        <f t="shared" si="73"/>
        <v>6.8981288159261274</v>
      </c>
      <c r="P151" s="117">
        <f t="shared" si="73"/>
        <v>8.8788711001266023</v>
      </c>
      <c r="Q151" s="117">
        <f t="shared" si="73"/>
        <v>9.2921597501749265</v>
      </c>
      <c r="R151" s="117">
        <f t="shared" ref="R151:V151" si="74">R152+R154+R156+R165</f>
        <v>9.7127976366983546</v>
      </c>
      <c r="S151" s="117">
        <f t="shared" si="74"/>
        <v>10.744000538297009</v>
      </c>
      <c r="T151" s="117">
        <f t="shared" si="74"/>
        <v>13.855082227480271</v>
      </c>
      <c r="U151" s="117">
        <f t="shared" si="74"/>
        <v>12.913595502441353</v>
      </c>
      <c r="V151" s="117">
        <f t="shared" si="74"/>
        <v>13.810711952763668</v>
      </c>
      <c r="W151" s="117">
        <f t="shared" ref="W151" si="75">W152+W154+W156+W165</f>
        <v>13.55379528342324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0.74159802917973838</v>
      </c>
      <c r="C156" s="122">
        <v>0.84453049505463629</v>
      </c>
      <c r="D156" s="122">
        <v>1.1106387367651926</v>
      </c>
      <c r="E156" s="122">
        <v>1.2101360825868102</v>
      </c>
      <c r="F156" s="122">
        <v>1.2695312100137917</v>
      </c>
      <c r="G156" s="122">
        <v>1.2040238856615313</v>
      </c>
      <c r="H156" s="122">
        <v>1.1687974192183994</v>
      </c>
      <c r="I156" s="122">
        <v>1.0113060309229096</v>
      </c>
      <c r="J156" s="122">
        <v>0.98685181877710881</v>
      </c>
      <c r="K156" s="122">
        <v>0.90423679789731515</v>
      </c>
      <c r="L156" s="122">
        <v>0.71789528878653297</v>
      </c>
      <c r="M156" s="122">
        <v>0.53280665566061158</v>
      </c>
      <c r="N156" s="122">
        <v>0.44061850328259067</v>
      </c>
      <c r="O156" s="122">
        <v>0.77238717249773636</v>
      </c>
      <c r="P156" s="122">
        <v>0.8772195093929519</v>
      </c>
      <c r="Q156" s="122">
        <v>0.8567316479826429</v>
      </c>
      <c r="R156" s="122">
        <v>0.83127920863867288</v>
      </c>
      <c r="S156" s="122">
        <v>0.84156960066927455</v>
      </c>
      <c r="T156" s="122">
        <v>0.79395214212583842</v>
      </c>
      <c r="U156" s="122">
        <v>0.68422313309798821</v>
      </c>
      <c r="V156" s="122">
        <v>0.62993651646855275</v>
      </c>
      <c r="W156" s="122">
        <v>0.5732765638487104</v>
      </c>
      <c r="DA156" s="130" t="s">
        <v>2230</v>
      </c>
    </row>
    <row r="157" spans="1:105" ht="12" customHeight="1" x14ac:dyDescent="0.25">
      <c r="A157" s="97" t="s">
        <v>124</v>
      </c>
      <c r="B157" s="98">
        <v>0.73965197743696631</v>
      </c>
      <c r="C157" s="98">
        <v>0.84219438856738804</v>
      </c>
      <c r="D157" s="98">
        <v>1.1077681745443952</v>
      </c>
      <c r="E157" s="98">
        <v>1.2068983552560517</v>
      </c>
      <c r="F157" s="98">
        <v>1.2662693799262359</v>
      </c>
      <c r="G157" s="98">
        <v>1.2004780839463893</v>
      </c>
      <c r="H157" s="98">
        <v>1.1656385553448658</v>
      </c>
      <c r="I157" s="98">
        <v>1.0083705280136972</v>
      </c>
      <c r="J157" s="98">
        <v>0.98373380673306798</v>
      </c>
      <c r="K157" s="98">
        <v>0.90121919558514985</v>
      </c>
      <c r="L157" s="98">
        <v>0.71535226683185527</v>
      </c>
      <c r="M157" s="98">
        <v>0.53153569500908382</v>
      </c>
      <c r="N157" s="98">
        <v>0.44055671289088794</v>
      </c>
      <c r="O157" s="98">
        <v>0.76975312208255353</v>
      </c>
      <c r="P157" s="98">
        <v>0.87450591828819879</v>
      </c>
      <c r="Q157" s="98">
        <v>0.85436061641609229</v>
      </c>
      <c r="R157" s="98">
        <v>0.82887229828052145</v>
      </c>
      <c r="S157" s="98">
        <v>0.83903433459865806</v>
      </c>
      <c r="T157" s="98">
        <v>0.79139413468707254</v>
      </c>
      <c r="U157" s="98">
        <v>0.68200892655509537</v>
      </c>
      <c r="V157" s="98">
        <v>0.62770587510399134</v>
      </c>
      <c r="W157" s="98">
        <v>0.57162147638137584</v>
      </c>
      <c r="DA157" s="63" t="s">
        <v>2231</v>
      </c>
    </row>
    <row r="158" spans="1:105" ht="12" customHeight="1" x14ac:dyDescent="0.25">
      <c r="A158" s="97" t="s">
        <v>123</v>
      </c>
      <c r="B158" s="98">
        <v>1.9460517427720688E-3</v>
      </c>
      <c r="C158" s="98">
        <v>2.3361064872482198E-3</v>
      </c>
      <c r="D158" s="98">
        <v>2.8705622207974529E-3</v>
      </c>
      <c r="E158" s="98">
        <v>3.2377273307584334E-3</v>
      </c>
      <c r="F158" s="98">
        <v>3.2618300875557932E-3</v>
      </c>
      <c r="G158" s="98">
        <v>3.545801715141959E-3</v>
      </c>
      <c r="H158" s="98">
        <v>3.1588638735336968E-3</v>
      </c>
      <c r="I158" s="98">
        <v>2.9355029092124371E-3</v>
      </c>
      <c r="J158" s="98">
        <v>3.1180120440408529E-3</v>
      </c>
      <c r="K158" s="98">
        <v>3.0176023121652753E-3</v>
      </c>
      <c r="L158" s="98">
        <v>2.5430219546776532E-3</v>
      </c>
      <c r="M158" s="98">
        <v>1.2709606515277454E-3</v>
      </c>
      <c r="N158" s="98">
        <v>6.1790391702753312E-5</v>
      </c>
      <c r="O158" s="98">
        <v>2.634050415182795E-3</v>
      </c>
      <c r="P158" s="98">
        <v>2.7135911047531311E-3</v>
      </c>
      <c r="Q158" s="98">
        <v>2.3710315665505673E-3</v>
      </c>
      <c r="R158" s="98">
        <v>2.4069103581514295E-3</v>
      </c>
      <c r="S158" s="98">
        <v>2.5352660706164805E-3</v>
      </c>
      <c r="T158" s="98">
        <v>2.5580074387659209E-3</v>
      </c>
      <c r="U158" s="98">
        <v>2.214206542892865E-3</v>
      </c>
      <c r="V158" s="98">
        <v>2.2306413645613783E-3</v>
      </c>
      <c r="W158" s="98">
        <v>1.6550874673345946E-3</v>
      </c>
      <c r="DA158" s="63" t="s">
        <v>2232</v>
      </c>
    </row>
    <row r="159" spans="1:105" ht="12" customHeight="1" x14ac:dyDescent="0.25">
      <c r="A159" s="100" t="s">
        <v>50</v>
      </c>
      <c r="B159" s="101">
        <v>1.9460517427720688E-3</v>
      </c>
      <c r="C159" s="101">
        <v>2.3361064872482198E-3</v>
      </c>
      <c r="D159" s="101">
        <v>2.8705622207974529E-3</v>
      </c>
      <c r="E159" s="101">
        <v>3.2377273307584334E-3</v>
      </c>
      <c r="F159" s="101">
        <v>3.2618300875557932E-3</v>
      </c>
      <c r="G159" s="101">
        <v>3.545801715141959E-3</v>
      </c>
      <c r="H159" s="101">
        <v>3.1588638735336968E-3</v>
      </c>
      <c r="I159" s="101">
        <v>2.9355029092124371E-3</v>
      </c>
      <c r="J159" s="101">
        <v>3.1180120440408529E-3</v>
      </c>
      <c r="K159" s="101">
        <v>3.0176023121652753E-3</v>
      </c>
      <c r="L159" s="101">
        <v>2.5430219546776532E-3</v>
      </c>
      <c r="M159" s="101">
        <v>1.2709606515277454E-3</v>
      </c>
      <c r="N159" s="101">
        <v>6.1790391702753312E-5</v>
      </c>
      <c r="O159" s="101">
        <v>2.634050415182795E-3</v>
      </c>
      <c r="P159" s="101">
        <v>2.7135911047531311E-3</v>
      </c>
      <c r="Q159" s="101">
        <v>2.3710315665505673E-3</v>
      </c>
      <c r="R159" s="101">
        <v>2.4069103581514295E-3</v>
      </c>
      <c r="S159" s="101">
        <v>2.5352660706164805E-3</v>
      </c>
      <c r="T159" s="101">
        <v>2.5580074387659209E-3</v>
      </c>
      <c r="U159" s="101">
        <v>2.214206542892865E-3</v>
      </c>
      <c r="V159" s="101">
        <v>2.2306413645613783E-3</v>
      </c>
      <c r="W159" s="101">
        <v>1.6550874673345946E-3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1.9103069266350794</v>
      </c>
      <c r="C165" s="122">
        <v>1.9372415640584069</v>
      </c>
      <c r="D165" s="122">
        <v>2.0587676866338449</v>
      </c>
      <c r="E165" s="122">
        <v>1.9360284528797091</v>
      </c>
      <c r="F165" s="122">
        <v>2.2233304557443447</v>
      </c>
      <c r="G165" s="122">
        <v>2.0379182907335456</v>
      </c>
      <c r="H165" s="122">
        <v>2.2426050388110563</v>
      </c>
      <c r="I165" s="122">
        <v>2.5836002257178476</v>
      </c>
      <c r="J165" s="122">
        <v>2.9648184540742162</v>
      </c>
      <c r="K165" s="122">
        <v>2.770173839052096</v>
      </c>
      <c r="L165" s="122">
        <v>3.5374752708474531</v>
      </c>
      <c r="M165" s="122">
        <v>3.4186191862004676</v>
      </c>
      <c r="N165" s="122">
        <v>1.1538169498516797</v>
      </c>
      <c r="O165" s="122">
        <v>6.1257416434283911</v>
      </c>
      <c r="P165" s="122">
        <v>8.0016515907336512</v>
      </c>
      <c r="Q165" s="122">
        <v>8.435428102192283</v>
      </c>
      <c r="R165" s="122">
        <v>8.8815184280596817</v>
      </c>
      <c r="S165" s="122">
        <v>9.9024309376277344</v>
      </c>
      <c r="T165" s="122">
        <v>13.061130085354431</v>
      </c>
      <c r="U165" s="122">
        <v>12.229372369343364</v>
      </c>
      <c r="V165" s="122">
        <v>13.180775436295116</v>
      </c>
      <c r="W165" s="122">
        <v>12.98051871957453</v>
      </c>
      <c r="DA165" s="130" t="s">
        <v>2239</v>
      </c>
    </row>
    <row r="166" spans="1:105" ht="12" customHeight="1" x14ac:dyDescent="0.25">
      <c r="A166" s="97" t="s">
        <v>50</v>
      </c>
      <c r="B166" s="98">
        <v>1.9103069266350794</v>
      </c>
      <c r="C166" s="98">
        <v>1.9372415640584069</v>
      </c>
      <c r="D166" s="98">
        <v>2.0587676866338449</v>
      </c>
      <c r="E166" s="98">
        <v>1.9360284528797091</v>
      </c>
      <c r="F166" s="98">
        <v>2.2233304557443447</v>
      </c>
      <c r="G166" s="98">
        <v>2.0379182907335456</v>
      </c>
      <c r="H166" s="98">
        <v>2.2426050388110563</v>
      </c>
      <c r="I166" s="98">
        <v>2.5836002257178476</v>
      </c>
      <c r="J166" s="98">
        <v>2.9648184540742162</v>
      </c>
      <c r="K166" s="98">
        <v>2.770173839052096</v>
      </c>
      <c r="L166" s="98">
        <v>3.5374752708474531</v>
      </c>
      <c r="M166" s="98">
        <v>3.4186191862004676</v>
      </c>
      <c r="N166" s="98">
        <v>1.1538169498516797</v>
      </c>
      <c r="O166" s="98">
        <v>6.1257416434283911</v>
      </c>
      <c r="P166" s="98">
        <v>8.0016515907336512</v>
      </c>
      <c r="Q166" s="98">
        <v>8.435428102192283</v>
      </c>
      <c r="R166" s="98">
        <v>8.8815184280596817</v>
      </c>
      <c r="S166" s="98">
        <v>9.9024309376277344</v>
      </c>
      <c r="T166" s="98">
        <v>13.061130085354431</v>
      </c>
      <c r="U166" s="98">
        <v>12.229372369343364</v>
      </c>
      <c r="V166" s="98">
        <v>13.180775436295116</v>
      </c>
      <c r="W166" s="98">
        <v>12.98051871957453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9733.9285284777125</v>
      </c>
      <c r="C169" s="117">
        <f t="shared" si="78"/>
        <v>9255.2104771171289</v>
      </c>
      <c r="D169" s="117">
        <f t="shared" si="78"/>
        <v>10948.005362481901</v>
      </c>
      <c r="E169" s="117">
        <f t="shared" si="78"/>
        <v>11321.907808416345</v>
      </c>
      <c r="F169" s="117">
        <f t="shared" si="78"/>
        <v>11111.753599506412</v>
      </c>
      <c r="G169" s="117">
        <f t="shared" si="78"/>
        <v>10510.061461787624</v>
      </c>
      <c r="H169" s="117">
        <f t="shared" si="78"/>
        <v>11238.143006201075</v>
      </c>
      <c r="I169" s="117">
        <f t="shared" si="78"/>
        <v>10754.010749573206</v>
      </c>
      <c r="J169" s="117">
        <f t="shared" si="78"/>
        <v>10422.262108386169</v>
      </c>
      <c r="K169" s="117">
        <f t="shared" si="78"/>
        <v>10268.337664284536</v>
      </c>
      <c r="L169" s="117">
        <f t="shared" si="78"/>
        <v>10151.805534034282</v>
      </c>
      <c r="M169" s="117">
        <f t="shared" si="78"/>
        <v>8852.0755097137608</v>
      </c>
      <c r="N169" s="117">
        <f t="shared" si="78"/>
        <v>11618.000143721694</v>
      </c>
      <c r="O169" s="117">
        <f t="shared" si="78"/>
        <v>8459.2097730586866</v>
      </c>
      <c r="P169" s="117">
        <f t="shared" si="78"/>
        <v>7680.2602732740597</v>
      </c>
      <c r="Q169" s="117">
        <f t="shared" si="78"/>
        <v>7878.0856441570904</v>
      </c>
      <c r="R169" s="117">
        <f t="shared" ref="R169:V169" si="79">R170+R172+R174+R183</f>
        <v>12733.900665335235</v>
      </c>
      <c r="S169" s="117">
        <f t="shared" si="79"/>
        <v>11795.022375036206</v>
      </c>
      <c r="T169" s="117">
        <f t="shared" si="79"/>
        <v>7428.8914828944562</v>
      </c>
      <c r="U169" s="117">
        <f t="shared" si="79"/>
        <v>9178.7186334589587</v>
      </c>
      <c r="V169" s="117">
        <f t="shared" si="79"/>
        <v>9882.6212459730978</v>
      </c>
      <c r="W169" s="117">
        <f t="shared" ref="W169" si="80">W170+W172+W174+W183</f>
        <v>9740.5441949604174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6658.6550994612826</v>
      </c>
      <c r="C170" s="122">
        <f t="shared" si="81"/>
        <v>6091.9674190517944</v>
      </c>
      <c r="D170" s="122">
        <f t="shared" si="81"/>
        <v>7997.4200269507546</v>
      </c>
      <c r="E170" s="122">
        <f t="shared" si="81"/>
        <v>8118.0176209794772</v>
      </c>
      <c r="F170" s="122">
        <f t="shared" si="81"/>
        <v>8355.4099238080871</v>
      </c>
      <c r="G170" s="122">
        <f t="shared" si="81"/>
        <v>7849.6005106683051</v>
      </c>
      <c r="H170" s="122">
        <f t="shared" si="81"/>
        <v>8541.1908325570348</v>
      </c>
      <c r="I170" s="122">
        <f t="shared" si="81"/>
        <v>7905.7398537627951</v>
      </c>
      <c r="J170" s="122">
        <f t="shared" si="81"/>
        <v>7581.2690914152745</v>
      </c>
      <c r="K170" s="122">
        <f t="shared" si="81"/>
        <v>7487.6115175604118</v>
      </c>
      <c r="L170" s="122">
        <f t="shared" si="81"/>
        <v>7303.8462020822653</v>
      </c>
      <c r="M170" s="122">
        <f t="shared" si="81"/>
        <v>6087.0832790817431</v>
      </c>
      <c r="N170" s="122">
        <f t="shared" si="81"/>
        <v>8521.5573804500309</v>
      </c>
      <c r="O170" s="122">
        <f t="shared" si="81"/>
        <v>5591.4074730578677</v>
      </c>
      <c r="P170" s="122">
        <f t="shared" si="81"/>
        <v>4900.513257460223</v>
      </c>
      <c r="Q170" s="122">
        <f t="shared" si="81"/>
        <v>4942.5582467119257</v>
      </c>
      <c r="R170" s="122">
        <f t="shared" si="81"/>
        <v>9512.9101428517206</v>
      </c>
      <c r="S170" s="122">
        <f t="shared" si="81"/>
        <v>8476.836681126897</v>
      </c>
      <c r="T170" s="122">
        <f t="shared" si="81"/>
        <v>4353.0712718943723</v>
      </c>
      <c r="U170" s="122">
        <f t="shared" si="81"/>
        <v>5619.9589328297388</v>
      </c>
      <c r="V170" s="122">
        <f t="shared" si="81"/>
        <v>6268.2662610591169</v>
      </c>
      <c r="W170" s="122">
        <f t="shared" si="81"/>
        <v>6136.2828075732778</v>
      </c>
      <c r="DA170" s="130" t="s">
        <v>2394</v>
      </c>
    </row>
    <row r="171" spans="1:105" ht="12" customHeight="1" x14ac:dyDescent="0.25">
      <c r="A171" s="97" t="s">
        <v>53</v>
      </c>
      <c r="B171" s="98">
        <v>6658.6550994612826</v>
      </c>
      <c r="C171" s="98">
        <v>6091.9674190517944</v>
      </c>
      <c r="D171" s="98">
        <v>7997.4200269507546</v>
      </c>
      <c r="E171" s="98">
        <v>8118.0176209794772</v>
      </c>
      <c r="F171" s="98">
        <v>8355.4099238080871</v>
      </c>
      <c r="G171" s="98">
        <v>7849.6005106683051</v>
      </c>
      <c r="H171" s="98">
        <v>8541.1908325570348</v>
      </c>
      <c r="I171" s="98">
        <v>7905.7398537627951</v>
      </c>
      <c r="J171" s="98">
        <v>7581.2690914152745</v>
      </c>
      <c r="K171" s="98">
        <v>7487.6115175604118</v>
      </c>
      <c r="L171" s="98">
        <v>7303.8462020822653</v>
      </c>
      <c r="M171" s="98">
        <v>6087.0832790817431</v>
      </c>
      <c r="N171" s="98">
        <v>8521.5573804500309</v>
      </c>
      <c r="O171" s="98">
        <v>5591.4074730578677</v>
      </c>
      <c r="P171" s="98">
        <v>4900.513257460223</v>
      </c>
      <c r="Q171" s="98">
        <v>4942.5582467119257</v>
      </c>
      <c r="R171" s="98">
        <v>9512.9101428517206</v>
      </c>
      <c r="S171" s="98">
        <v>8476.836681126897</v>
      </c>
      <c r="T171" s="98">
        <v>4353.0712718943723</v>
      </c>
      <c r="U171" s="98">
        <v>5619.9589328297388</v>
      </c>
      <c r="V171" s="98">
        <v>6268.2662610591169</v>
      </c>
      <c r="W171" s="98">
        <v>6136.2828075732778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1008.3550807433194</v>
      </c>
      <c r="C172" s="122">
        <f t="shared" si="82"/>
        <v>1144.1170173035803</v>
      </c>
      <c r="D172" s="122">
        <f t="shared" si="82"/>
        <v>806.16380522476277</v>
      </c>
      <c r="E172" s="122">
        <f t="shared" si="82"/>
        <v>1099.0153026508167</v>
      </c>
      <c r="F172" s="122">
        <f t="shared" si="82"/>
        <v>544.62340723714215</v>
      </c>
      <c r="G172" s="122">
        <f t="shared" si="82"/>
        <v>509.60597728989018</v>
      </c>
      <c r="H172" s="122">
        <f t="shared" si="82"/>
        <v>495.73683925263481</v>
      </c>
      <c r="I172" s="122">
        <f t="shared" si="82"/>
        <v>710.23335051933554</v>
      </c>
      <c r="J172" s="122">
        <f t="shared" si="82"/>
        <v>638.20750560426848</v>
      </c>
      <c r="K172" s="122">
        <f t="shared" si="82"/>
        <v>436.07127799229073</v>
      </c>
      <c r="L172" s="122">
        <f t="shared" si="82"/>
        <v>582.21578845593513</v>
      </c>
      <c r="M172" s="122">
        <f t="shared" si="82"/>
        <v>551.00185398337499</v>
      </c>
      <c r="N172" s="122">
        <f t="shared" si="82"/>
        <v>976.19477138824993</v>
      </c>
      <c r="O172" s="122">
        <f t="shared" si="82"/>
        <v>614.56834282749696</v>
      </c>
      <c r="P172" s="122">
        <f t="shared" si="82"/>
        <v>495.95326323125227</v>
      </c>
      <c r="Q172" s="122">
        <f t="shared" si="82"/>
        <v>665.02640922083208</v>
      </c>
      <c r="R172" s="122">
        <f t="shared" si="82"/>
        <v>840.27832901646343</v>
      </c>
      <c r="S172" s="122">
        <f t="shared" si="82"/>
        <v>940.44251564827709</v>
      </c>
      <c r="T172" s="122">
        <f t="shared" si="82"/>
        <v>721.1700149642387</v>
      </c>
      <c r="U172" s="122">
        <f t="shared" si="82"/>
        <v>1153.909199557185</v>
      </c>
      <c r="V172" s="122">
        <f t="shared" si="82"/>
        <v>1070.6127444524343</v>
      </c>
      <c r="W172" s="122">
        <f t="shared" si="82"/>
        <v>970.39266478474281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1008.3550807433194</v>
      </c>
      <c r="C173" s="98">
        <f>RES_hhdet_fech!C165</f>
        <v>1144.1170173035803</v>
      </c>
      <c r="D173" s="98">
        <f>RES_hhdet_fech!D165</f>
        <v>806.16380522476277</v>
      </c>
      <c r="E173" s="98">
        <f>RES_hhdet_fech!E165</f>
        <v>1099.0153026508167</v>
      </c>
      <c r="F173" s="98">
        <f>RES_hhdet_fech!F165</f>
        <v>544.62340723714215</v>
      </c>
      <c r="G173" s="98">
        <f>RES_hhdet_fech!G165</f>
        <v>509.60597728989018</v>
      </c>
      <c r="H173" s="98">
        <f>RES_hhdet_fech!H165</f>
        <v>495.73683925263481</v>
      </c>
      <c r="I173" s="98">
        <f>RES_hhdet_fech!I165</f>
        <v>710.23335051933554</v>
      </c>
      <c r="J173" s="98">
        <f>RES_hhdet_fech!J165</f>
        <v>638.20750560426848</v>
      </c>
      <c r="K173" s="98">
        <f>RES_hhdet_fech!K165</f>
        <v>436.07127799229073</v>
      </c>
      <c r="L173" s="98">
        <f>RES_hhdet_fech!L165</f>
        <v>582.21578845593513</v>
      </c>
      <c r="M173" s="98">
        <f>RES_hhdet_fech!M165</f>
        <v>551.00185398337499</v>
      </c>
      <c r="N173" s="98">
        <f>RES_hhdet_fech!N165</f>
        <v>976.19477138824993</v>
      </c>
      <c r="O173" s="98">
        <f>RES_hhdet_fech!O165</f>
        <v>614.56834282749696</v>
      </c>
      <c r="P173" s="98">
        <f>RES_hhdet_fech!P165</f>
        <v>495.95326323125227</v>
      </c>
      <c r="Q173" s="98">
        <f>RES_hhdet_fech!Q165</f>
        <v>665.02640922083208</v>
      </c>
      <c r="R173" s="98">
        <f>RES_hhdet_fech!R165</f>
        <v>840.27832901646343</v>
      </c>
      <c r="S173" s="98">
        <f>RES_hhdet_fech!S165</f>
        <v>940.44251564827709</v>
      </c>
      <c r="T173" s="98">
        <f>RES_hhdet_fech!T165</f>
        <v>721.1700149642387</v>
      </c>
      <c r="U173" s="98">
        <f>RES_hhdet_fech!U165</f>
        <v>1153.909199557185</v>
      </c>
      <c r="V173" s="98">
        <f>RES_hhdet_fech!V165</f>
        <v>1070.6127444524343</v>
      </c>
      <c r="W173" s="98">
        <f>RES_hhdet_fech!W165</f>
        <v>970.39266478474281</v>
      </c>
      <c r="DA173" s="63" t="s">
        <v>2397</v>
      </c>
    </row>
    <row r="174" spans="1:105" ht="12" customHeight="1" x14ac:dyDescent="0.25">
      <c r="A174" s="121" t="s">
        <v>55</v>
      </c>
      <c r="B174" s="122">
        <v>1404.83938798033</v>
      </c>
      <c r="C174" s="122">
        <v>1376.434899452958</v>
      </c>
      <c r="D174" s="122">
        <v>1421.9675918479018</v>
      </c>
      <c r="E174" s="122">
        <v>1407.4111993596739</v>
      </c>
      <c r="F174" s="122">
        <v>1464.0110912315686</v>
      </c>
      <c r="G174" s="122">
        <v>1421.9918662783462</v>
      </c>
      <c r="H174" s="122">
        <v>1451.4608864396018</v>
      </c>
      <c r="I174" s="122">
        <v>1422.371774973886</v>
      </c>
      <c r="J174" s="122">
        <v>1487.0919982307785</v>
      </c>
      <c r="K174" s="122">
        <v>1594.0881228299561</v>
      </c>
      <c r="L174" s="122">
        <v>1546.9625279166671</v>
      </c>
      <c r="M174" s="122">
        <v>1533.1037303595201</v>
      </c>
      <c r="N174" s="122">
        <v>1457.1352653943502</v>
      </c>
      <c r="O174" s="122">
        <v>1516.1270217758101</v>
      </c>
      <c r="P174" s="122">
        <v>1532.3962368159655</v>
      </c>
      <c r="Q174" s="122">
        <v>1527.5201980883517</v>
      </c>
      <c r="R174" s="122">
        <v>1601.82423025509</v>
      </c>
      <c r="S174" s="122">
        <v>1599.4176054099055</v>
      </c>
      <c r="T174" s="122">
        <v>1544.1267602717755</v>
      </c>
      <c r="U174" s="122">
        <v>1560.2043545652705</v>
      </c>
      <c r="V174" s="122">
        <v>1569.4882939414306</v>
      </c>
      <c r="W174" s="122">
        <v>1683.3681906082597</v>
      </c>
      <c r="DA174" s="130" t="s">
        <v>2398</v>
      </c>
    </row>
    <row r="175" spans="1:105" ht="12" customHeight="1" x14ac:dyDescent="0.25">
      <c r="A175" s="97" t="s">
        <v>124</v>
      </c>
      <c r="B175" s="98">
        <v>1972.1888057219273</v>
      </c>
      <c r="C175" s="98">
        <v>1947.213354429105</v>
      </c>
      <c r="D175" s="98">
        <v>2022.6456909916155</v>
      </c>
      <c r="E175" s="98">
        <v>2023.9954305436931</v>
      </c>
      <c r="F175" s="98">
        <v>2056.1970303760663</v>
      </c>
      <c r="G175" s="98">
        <v>2021.7003798245491</v>
      </c>
      <c r="H175" s="98">
        <v>2069.9293245243948</v>
      </c>
      <c r="I175" s="98">
        <v>1980.8264538926912</v>
      </c>
      <c r="J175" s="98">
        <v>2148.1035296014256</v>
      </c>
      <c r="K175" s="98">
        <v>2281.3871520266339</v>
      </c>
      <c r="L175" s="98">
        <v>2149.5644597810365</v>
      </c>
      <c r="M175" s="98">
        <v>1786.1966848839227</v>
      </c>
      <c r="N175" s="98">
        <v>1580.6124570630609</v>
      </c>
      <c r="O175" s="98">
        <v>2328.9309141067542</v>
      </c>
      <c r="P175" s="98">
        <v>2221.4284531336857</v>
      </c>
      <c r="Q175" s="98">
        <v>2068.7855853240312</v>
      </c>
      <c r="R175" s="98">
        <v>1999.3687348016638</v>
      </c>
      <c r="S175" s="98">
        <v>2039.5268301747435</v>
      </c>
      <c r="T175" s="98">
        <v>1997.6274015301033</v>
      </c>
      <c r="U175" s="98">
        <v>1994.9026124548602</v>
      </c>
      <c r="V175" s="98">
        <v>2003.8262767002204</v>
      </c>
      <c r="W175" s="98">
        <v>2008.2862105814006</v>
      </c>
      <c r="DA175" s="63" t="s">
        <v>2399</v>
      </c>
    </row>
    <row r="176" spans="1:105" ht="12" customHeight="1" x14ac:dyDescent="0.25">
      <c r="A176" s="97" t="s">
        <v>123</v>
      </c>
      <c r="B176" s="98">
        <v>1212.8638015971119</v>
      </c>
      <c r="C176" s="98">
        <v>1202.9875932276545</v>
      </c>
      <c r="D176" s="98">
        <v>1264.1378616974409</v>
      </c>
      <c r="E176" s="98">
        <v>1264.2438416377558</v>
      </c>
      <c r="F176" s="98">
        <v>1292.6147991576454</v>
      </c>
      <c r="G176" s="98">
        <v>1300.874139161592</v>
      </c>
      <c r="H176" s="98">
        <v>1313.9442309087237</v>
      </c>
      <c r="I176" s="98">
        <v>1260.1412552137663</v>
      </c>
      <c r="J176" s="98">
        <v>1363.985158481335</v>
      </c>
      <c r="K176" s="98">
        <v>1455.9858408372222</v>
      </c>
      <c r="L176" s="98">
        <v>1379.9581072185376</v>
      </c>
      <c r="M176" s="98">
        <v>1120.0965419666843</v>
      </c>
      <c r="N176" s="98">
        <v>900.02422955833356</v>
      </c>
      <c r="O176" s="98">
        <v>1534.5225598859392</v>
      </c>
      <c r="P176" s="98">
        <v>1493.3686395019602</v>
      </c>
      <c r="Q176" s="98">
        <v>1405.6677093471478</v>
      </c>
      <c r="R176" s="98">
        <v>1404.6793428325857</v>
      </c>
      <c r="S176" s="98">
        <v>1465.5816045759138</v>
      </c>
      <c r="T176" s="98">
        <v>1467.2894915009997</v>
      </c>
      <c r="U176" s="98">
        <v>1483.6157022337054</v>
      </c>
      <c r="V176" s="98">
        <v>1508.2705527795308</v>
      </c>
      <c r="W176" s="98">
        <v>1547.8535501975848</v>
      </c>
      <c r="DA176" s="63" t="s">
        <v>2400</v>
      </c>
    </row>
    <row r="177" spans="1:105" ht="12" customHeight="1" x14ac:dyDescent="0.25">
      <c r="A177" s="100" t="s">
        <v>50</v>
      </c>
      <c r="B177" s="101">
        <v>389.40349268678636</v>
      </c>
      <c r="C177" s="101">
        <v>380.8877552855908</v>
      </c>
      <c r="D177" s="101">
        <v>407.63682565613152</v>
      </c>
      <c r="E177" s="101">
        <v>395.91860494297123</v>
      </c>
      <c r="F177" s="101">
        <v>410.2621295947215</v>
      </c>
      <c r="G177" s="101">
        <v>459.09616895346619</v>
      </c>
      <c r="H177" s="101">
        <v>421.3908596708896</v>
      </c>
      <c r="I177" s="101">
        <v>403.83195066423957</v>
      </c>
      <c r="J177" s="101">
        <v>428.93941000297872</v>
      </c>
      <c r="K177" s="101">
        <v>458.07031230687693</v>
      </c>
      <c r="L177" s="101">
        <v>430.57112483875358</v>
      </c>
      <c r="M177" s="101">
        <v>279.7500993853991</v>
      </c>
      <c r="N177" s="101">
        <v>16.000743633084042</v>
      </c>
      <c r="O177" s="101">
        <v>429.46567522692351</v>
      </c>
      <c r="P177" s="101">
        <v>398.19086469934996</v>
      </c>
      <c r="Q177" s="101">
        <v>347.9238666652825</v>
      </c>
      <c r="R177" s="101">
        <v>392.43188976792811</v>
      </c>
      <c r="S177" s="101">
        <v>413.3594970776806</v>
      </c>
      <c r="T177" s="101">
        <v>402.17207486949422</v>
      </c>
      <c r="U177" s="101">
        <v>389.89373884361061</v>
      </c>
      <c r="V177" s="101">
        <v>377.68048352252185</v>
      </c>
      <c r="W177" s="101">
        <v>383.4736164017466</v>
      </c>
      <c r="DA177" s="131" t="s">
        <v>2401</v>
      </c>
    </row>
    <row r="178" spans="1:105" ht="12" customHeight="1" x14ac:dyDescent="0.25">
      <c r="A178" s="103" t="s">
        <v>52</v>
      </c>
      <c r="B178" s="104">
        <v>823.46030891032569</v>
      </c>
      <c r="C178" s="104">
        <v>822.09983794206403</v>
      </c>
      <c r="D178" s="104">
        <v>856.50103604130925</v>
      </c>
      <c r="E178" s="104">
        <v>868.32523669478451</v>
      </c>
      <c r="F178" s="104">
        <v>882.35266956292423</v>
      </c>
      <c r="G178" s="104">
        <v>841.77797020812568</v>
      </c>
      <c r="H178" s="104">
        <v>892.55337123783397</v>
      </c>
      <c r="I178" s="104">
        <v>856.30930454952681</v>
      </c>
      <c r="J178" s="104">
        <v>935.04574847835624</v>
      </c>
      <c r="K178" s="104">
        <v>997.91552853034557</v>
      </c>
      <c r="L178" s="104">
        <v>949.38698237978383</v>
      </c>
      <c r="M178" s="104">
        <v>840.34644258128537</v>
      </c>
      <c r="N178" s="104">
        <v>884.02348592524947</v>
      </c>
      <c r="O178" s="104">
        <v>1105.0568846590156</v>
      </c>
      <c r="P178" s="104">
        <v>1095.1777748026102</v>
      </c>
      <c r="Q178" s="104">
        <v>1057.7438426818653</v>
      </c>
      <c r="R178" s="104">
        <v>1012.2474530646573</v>
      </c>
      <c r="S178" s="104">
        <v>1052.2221074982331</v>
      </c>
      <c r="T178" s="104">
        <v>1065.1174166315054</v>
      </c>
      <c r="U178" s="104">
        <v>1093.7219633900945</v>
      </c>
      <c r="V178" s="104">
        <v>1130.590069257009</v>
      </c>
      <c r="W178" s="104">
        <v>1164.379933795838</v>
      </c>
      <c r="DA178" s="132" t="s">
        <v>2402</v>
      </c>
    </row>
    <row r="179" spans="1:105" ht="12" customHeight="1" x14ac:dyDescent="0.25">
      <c r="A179" s="106" t="s">
        <v>122</v>
      </c>
      <c r="B179" s="101">
        <v>1786.0182759100383</v>
      </c>
      <c r="C179" s="101">
        <v>1752.4241837616194</v>
      </c>
      <c r="D179" s="101">
        <v>1784.9445548888123</v>
      </c>
      <c r="E179" s="101">
        <v>1770.4652397734578</v>
      </c>
      <c r="F179" s="101">
        <v>1820.8892761517113</v>
      </c>
      <c r="G179" s="101">
        <v>1748.9381577287365</v>
      </c>
      <c r="H179" s="101">
        <v>1797.5047261183124</v>
      </c>
      <c r="I179" s="101">
        <v>1795.5124303428993</v>
      </c>
      <c r="J179" s="101">
        <v>1916.7232280450721</v>
      </c>
      <c r="K179" s="101">
        <v>2052.0029345461494</v>
      </c>
      <c r="L179" s="101">
        <v>1996.8973819672146</v>
      </c>
      <c r="M179" s="101">
        <v>1974.862414745556</v>
      </c>
      <c r="N179" s="101">
        <v>1890.4135916206294</v>
      </c>
      <c r="O179" s="101">
        <v>1926.5386644739533</v>
      </c>
      <c r="P179" s="101">
        <v>1934.1017807251092</v>
      </c>
      <c r="Q179" s="101">
        <v>1940.7214006160023</v>
      </c>
      <c r="R179" s="101">
        <v>2010.2564205371696</v>
      </c>
      <c r="S179" s="101">
        <v>1994.6367769099813</v>
      </c>
      <c r="T179" s="101">
        <v>1927.299591802288</v>
      </c>
      <c r="U179" s="101">
        <v>1946.6365749065458</v>
      </c>
      <c r="V179" s="101">
        <v>1947.7687835706777</v>
      </c>
      <c r="W179" s="101">
        <v>2034.8906203169529</v>
      </c>
      <c r="DA179" s="131" t="s">
        <v>2403</v>
      </c>
    </row>
    <row r="180" spans="1:105" ht="12" customHeight="1" x14ac:dyDescent="0.25">
      <c r="A180" s="107" t="s">
        <v>121</v>
      </c>
      <c r="B180" s="104">
        <v>1188.2586651058461</v>
      </c>
      <c r="C180" s="104">
        <v>1170.1625006862912</v>
      </c>
      <c r="D180" s="104">
        <v>1204.249877765528</v>
      </c>
      <c r="E180" s="104">
        <v>1194.3819261641879</v>
      </c>
      <c r="F180" s="104">
        <v>1237.8282817886834</v>
      </c>
      <c r="G180" s="104">
        <v>1212.3588845532147</v>
      </c>
      <c r="H180" s="104">
        <v>1235.8991154385717</v>
      </c>
      <c r="I180" s="104">
        <v>1238.221992786873</v>
      </c>
      <c r="J180" s="104">
        <v>1320.0304717009312</v>
      </c>
      <c r="K180" s="104">
        <v>1420.0770207711491</v>
      </c>
      <c r="L180" s="104">
        <v>1388.4903996196995</v>
      </c>
      <c r="M180" s="104">
        <v>1375.9144679984199</v>
      </c>
      <c r="N180" s="104">
        <v>1301.1810396063122</v>
      </c>
      <c r="O180" s="104">
        <v>1350.4324183073873</v>
      </c>
      <c r="P180" s="104">
        <v>1365.3663609550986</v>
      </c>
      <c r="Q180" s="104">
        <v>1370.6824329870683</v>
      </c>
      <c r="R180" s="104">
        <v>1454.3688074548354</v>
      </c>
      <c r="S180" s="104">
        <v>1466.0522140272324</v>
      </c>
      <c r="T180" s="104">
        <v>1428.2482074958502</v>
      </c>
      <c r="U180" s="104">
        <v>1451.1023789150581</v>
      </c>
      <c r="V180" s="104">
        <v>1470.8206960372477</v>
      </c>
      <c r="W180" s="104">
        <v>1584.0693256376335</v>
      </c>
      <c r="DA180" s="132" t="s">
        <v>2404</v>
      </c>
    </row>
    <row r="181" spans="1:105" ht="12" customHeight="1" x14ac:dyDescent="0.25">
      <c r="A181" s="108" t="s">
        <v>53</v>
      </c>
      <c r="B181" s="98">
        <v>353.01341386458472</v>
      </c>
      <c r="C181" s="98">
        <v>343.03939044157522</v>
      </c>
      <c r="D181" s="98">
        <v>358.9571421176563</v>
      </c>
      <c r="E181" s="98">
        <v>344.19550520723732</v>
      </c>
      <c r="F181" s="98">
        <v>362.16558740352269</v>
      </c>
      <c r="G181" s="98">
        <v>394.48075477755026</v>
      </c>
      <c r="H181" s="98">
        <v>364.91390668210903</v>
      </c>
      <c r="I181" s="98">
        <v>368.43352157145841</v>
      </c>
      <c r="J181" s="98">
        <v>385.646439542525</v>
      </c>
      <c r="K181" s="98">
        <v>417.11268697802689</v>
      </c>
      <c r="L181" s="98">
        <v>409.46682663018834</v>
      </c>
      <c r="M181" s="98">
        <v>396.82501059544029</v>
      </c>
      <c r="N181" s="98">
        <v>317.20013125390642</v>
      </c>
      <c r="O181" s="98">
        <v>353.64204848640185</v>
      </c>
      <c r="P181" s="98">
        <v>347.57673664180999</v>
      </c>
      <c r="Q181" s="98">
        <v>329.64966403989501</v>
      </c>
      <c r="R181" s="98">
        <v>397.64322660487301</v>
      </c>
      <c r="S181" s="98">
        <v>406.9204463788148</v>
      </c>
      <c r="T181" s="98">
        <v>382.77724190016096</v>
      </c>
      <c r="U181" s="98">
        <v>373.59596486323397</v>
      </c>
      <c r="V181" s="98">
        <v>369.98273877928801</v>
      </c>
      <c r="W181" s="98">
        <v>403.55063547136621</v>
      </c>
      <c r="DA181" s="63" t="s">
        <v>2405</v>
      </c>
    </row>
    <row r="182" spans="1:105" ht="12" customHeight="1" x14ac:dyDescent="0.25">
      <c r="A182" s="108" t="s">
        <v>52</v>
      </c>
      <c r="B182" s="98">
        <v>835.24525124126149</v>
      </c>
      <c r="C182" s="98">
        <v>827.1231102447158</v>
      </c>
      <c r="D182" s="98">
        <v>845.29273564787184</v>
      </c>
      <c r="E182" s="98">
        <v>850.18642095695054</v>
      </c>
      <c r="F182" s="98">
        <v>875.66269438516053</v>
      </c>
      <c r="G182" s="98">
        <v>817.87812977566466</v>
      </c>
      <c r="H182" s="98">
        <v>870.98520875646273</v>
      </c>
      <c r="I182" s="98">
        <v>869.78847121541457</v>
      </c>
      <c r="J182" s="98">
        <v>934.38403215840606</v>
      </c>
      <c r="K182" s="98">
        <v>1002.9643337931223</v>
      </c>
      <c r="L182" s="98">
        <v>979.02357298951108</v>
      </c>
      <c r="M182" s="98">
        <v>979.08945740297952</v>
      </c>
      <c r="N182" s="98">
        <v>983.98090835240544</v>
      </c>
      <c r="O182" s="98">
        <v>996.79036982098523</v>
      </c>
      <c r="P182" s="98">
        <v>1017.7896243132885</v>
      </c>
      <c r="Q182" s="98">
        <v>1041.0327689471733</v>
      </c>
      <c r="R182" s="98">
        <v>1056.7255808499624</v>
      </c>
      <c r="S182" s="98">
        <v>1059.1317676484177</v>
      </c>
      <c r="T182" s="98">
        <v>1045.4709655956894</v>
      </c>
      <c r="U182" s="98">
        <v>1077.5064140518239</v>
      </c>
      <c r="V182" s="98">
        <v>1100.8379572579595</v>
      </c>
      <c r="W182" s="98">
        <v>1180.5186901662671</v>
      </c>
      <c r="DA182" s="63" t="s">
        <v>2406</v>
      </c>
    </row>
    <row r="183" spans="1:105" ht="12" customHeight="1" x14ac:dyDescent="0.25">
      <c r="A183" s="121" t="s">
        <v>54</v>
      </c>
      <c r="B183" s="122">
        <v>662.07896029277924</v>
      </c>
      <c r="C183" s="122">
        <v>642.691141308797</v>
      </c>
      <c r="D183" s="122">
        <v>722.45393845848116</v>
      </c>
      <c r="E183" s="122">
        <v>697.46368542637686</v>
      </c>
      <c r="F183" s="122">
        <v>747.70917722961315</v>
      </c>
      <c r="G183" s="122">
        <v>728.86310755108218</v>
      </c>
      <c r="H183" s="122">
        <v>749.75444795180397</v>
      </c>
      <c r="I183" s="122">
        <v>715.66577031719009</v>
      </c>
      <c r="J183" s="122">
        <v>715.6935131358473</v>
      </c>
      <c r="K183" s="122">
        <v>750.56674590187652</v>
      </c>
      <c r="L183" s="122">
        <v>718.78101557941409</v>
      </c>
      <c r="M183" s="122">
        <v>680.88664628912261</v>
      </c>
      <c r="N183" s="122">
        <v>663.11272648906413</v>
      </c>
      <c r="O183" s="122">
        <v>737.10693539751117</v>
      </c>
      <c r="P183" s="122">
        <v>751.39751576661865</v>
      </c>
      <c r="Q183" s="122">
        <v>742.98079013598192</v>
      </c>
      <c r="R183" s="122">
        <v>778.88796321196219</v>
      </c>
      <c r="S183" s="122">
        <v>778.325572851125</v>
      </c>
      <c r="T183" s="122">
        <v>810.52343576407043</v>
      </c>
      <c r="U183" s="122">
        <v>844.6461465067639</v>
      </c>
      <c r="V183" s="122">
        <v>974.25394652011494</v>
      </c>
      <c r="W183" s="122">
        <v>950.50053199413787</v>
      </c>
      <c r="DA183" s="130" t="s">
        <v>2407</v>
      </c>
    </row>
    <row r="184" spans="1:105" ht="12" customHeight="1" x14ac:dyDescent="0.25">
      <c r="A184" s="97" t="s">
        <v>50</v>
      </c>
      <c r="B184" s="98">
        <v>827.70881888857309</v>
      </c>
      <c r="C184" s="98">
        <v>830.87420263967965</v>
      </c>
      <c r="D184" s="98">
        <v>880.50841401430273</v>
      </c>
      <c r="E184" s="98">
        <v>848.71066300535335</v>
      </c>
      <c r="F184" s="98">
        <v>968.1975081160798</v>
      </c>
      <c r="G184" s="98">
        <v>896.94963399182507</v>
      </c>
      <c r="H184" s="98">
        <v>897.40558683425024</v>
      </c>
      <c r="I184" s="98">
        <v>931.33657389041434</v>
      </c>
      <c r="J184" s="98">
        <v>940.05148578518833</v>
      </c>
      <c r="K184" s="98">
        <v>829.18430130786783</v>
      </c>
      <c r="L184" s="98">
        <v>1029.7986515588145</v>
      </c>
      <c r="M184" s="98">
        <v>963.40752296168512</v>
      </c>
      <c r="N184" s="98">
        <v>302.35811173589138</v>
      </c>
      <c r="O184" s="98">
        <v>1096.561429890701</v>
      </c>
      <c r="P184" s="98">
        <v>1065.7047308719011</v>
      </c>
      <c r="Q184" s="98">
        <v>935.13730202892884</v>
      </c>
      <c r="R184" s="98">
        <v>883.79198734220245</v>
      </c>
      <c r="S184" s="98">
        <v>884.09998408436923</v>
      </c>
      <c r="T184" s="98">
        <v>1070.7167808409786</v>
      </c>
      <c r="U184" s="98">
        <v>1113.6012959596335</v>
      </c>
      <c r="V184" s="98">
        <v>1252.0864856693772</v>
      </c>
      <c r="W184" s="98">
        <v>1212.627063391159</v>
      </c>
      <c r="DA184" s="63" t="s">
        <v>2408</v>
      </c>
    </row>
    <row r="185" spans="1:105" ht="12" customHeight="1" x14ac:dyDescent="0.25">
      <c r="A185" s="109" t="s">
        <v>120</v>
      </c>
      <c r="B185" s="33">
        <v>654.57848398769113</v>
      </c>
      <c r="C185" s="33">
        <v>634.65299229280322</v>
      </c>
      <c r="D185" s="33">
        <v>716.49797073086165</v>
      </c>
      <c r="E185" s="33">
        <v>692.05870133772294</v>
      </c>
      <c r="F185" s="33">
        <v>740.13874636483558</v>
      </c>
      <c r="G185" s="33">
        <v>723.11312999601671</v>
      </c>
      <c r="H185" s="33">
        <v>744.42597566229153</v>
      </c>
      <c r="I185" s="33">
        <v>707.32959834663768</v>
      </c>
      <c r="J185" s="33">
        <v>706.42054094219634</v>
      </c>
      <c r="K185" s="33">
        <v>747.20284947732978</v>
      </c>
      <c r="L185" s="33">
        <v>705.04320339241383</v>
      </c>
      <c r="M185" s="33">
        <v>667.86207542992292</v>
      </c>
      <c r="N185" s="33">
        <v>681.30428248592602</v>
      </c>
      <c r="O185" s="33">
        <v>711.26875988912934</v>
      </c>
      <c r="P185" s="33">
        <v>722.17544624189122</v>
      </c>
      <c r="Q185" s="33">
        <v>721.77136778879753</v>
      </c>
      <c r="R185" s="33">
        <v>766.06478534917915</v>
      </c>
      <c r="S185" s="33">
        <v>763.25110577765611</v>
      </c>
      <c r="T185" s="33">
        <v>766.01434551034504</v>
      </c>
      <c r="U185" s="33">
        <v>793.5297806700645</v>
      </c>
      <c r="V185" s="33">
        <v>914.23727963938939</v>
      </c>
      <c r="W185" s="33">
        <v>887.30311194122601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7438.5044517938904</v>
      </c>
      <c r="C187" s="117">
        <f t="shared" si="83"/>
        <v>7377.3793212226738</v>
      </c>
      <c r="D187" s="117">
        <f t="shared" si="83"/>
        <v>8189.763322176449</v>
      </c>
      <c r="E187" s="117">
        <f t="shared" si="83"/>
        <v>8926.2579930733409</v>
      </c>
      <c r="F187" s="117">
        <f t="shared" si="83"/>
        <v>8152.3067654295755</v>
      </c>
      <c r="G187" s="117">
        <f t="shared" si="83"/>
        <v>7787.222774444147</v>
      </c>
      <c r="H187" s="117">
        <f t="shared" si="83"/>
        <v>8387.9305767876795</v>
      </c>
      <c r="I187" s="117">
        <f t="shared" si="83"/>
        <v>8568.6392728928731</v>
      </c>
      <c r="J187" s="117">
        <f t="shared" si="83"/>
        <v>8319.6045138742575</v>
      </c>
      <c r="K187" s="117">
        <f t="shared" si="83"/>
        <v>7946.3298137380507</v>
      </c>
      <c r="L187" s="117">
        <f t="shared" si="83"/>
        <v>8222.2463931282618</v>
      </c>
      <c r="M187" s="117">
        <f t="shared" si="83"/>
        <v>7364.7807801309955</v>
      </c>
      <c r="N187" s="117">
        <f t="shared" si="83"/>
        <v>10255.847294880976</v>
      </c>
      <c r="O187" s="117">
        <f t="shared" si="83"/>
        <v>7446.2024159097209</v>
      </c>
      <c r="P187" s="117">
        <f t="shared" si="83"/>
        <v>6725.2200512379022</v>
      </c>
      <c r="Q187" s="117">
        <f t="shared" si="83"/>
        <v>7377.0162572567579</v>
      </c>
      <c r="R187" s="117">
        <f t="shared" ref="R187:V187" si="84">R188+R190+R192+R201</f>
        <v>11363.528731369552</v>
      </c>
      <c r="S187" s="117">
        <f t="shared" si="84"/>
        <v>11128.275165162035</v>
      </c>
      <c r="T187" s="117">
        <f t="shared" si="84"/>
        <v>7527.2940336540814</v>
      </c>
      <c r="U187" s="117">
        <f t="shared" si="84"/>
        <v>10074.93135907459</v>
      </c>
      <c r="V187" s="117">
        <f t="shared" si="84"/>
        <v>10449.476317921142</v>
      </c>
      <c r="W187" s="117">
        <f t="shared" ref="W187" si="85">W188+W190+W192+W201</f>
        <v>10163.688880750122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4190.9429739531797</v>
      </c>
      <c r="C188" s="122">
        <f t="shared" si="86"/>
        <v>3861.8920062335751</v>
      </c>
      <c r="D188" s="122">
        <f t="shared" si="86"/>
        <v>5118.5399476123721</v>
      </c>
      <c r="E188" s="122">
        <f t="shared" si="86"/>
        <v>5222.5397363053426</v>
      </c>
      <c r="F188" s="122">
        <f t="shared" si="86"/>
        <v>5408.4838322441265</v>
      </c>
      <c r="G188" s="122">
        <f t="shared" si="86"/>
        <v>5102.1817676083738</v>
      </c>
      <c r="H188" s="122">
        <f t="shared" si="86"/>
        <v>5588.6007977280933</v>
      </c>
      <c r="I188" s="122">
        <f t="shared" si="86"/>
        <v>5206.9017820076651</v>
      </c>
      <c r="J188" s="122">
        <f t="shared" si="86"/>
        <v>5032.0652138218802</v>
      </c>
      <c r="K188" s="122">
        <f t="shared" si="86"/>
        <v>5001.7682487406501</v>
      </c>
      <c r="L188" s="122">
        <f t="shared" si="86"/>
        <v>4907.686866291373</v>
      </c>
      <c r="M188" s="122">
        <f t="shared" si="86"/>
        <v>4116.7713565471349</v>
      </c>
      <c r="N188" s="122">
        <f t="shared" si="86"/>
        <v>5807.013053713209</v>
      </c>
      <c r="O188" s="122">
        <f t="shared" si="86"/>
        <v>3850.9916032965725</v>
      </c>
      <c r="P188" s="122">
        <f t="shared" si="86"/>
        <v>3399.8054882297461</v>
      </c>
      <c r="Q188" s="122">
        <f t="shared" si="86"/>
        <v>3454.7592718969786</v>
      </c>
      <c r="R188" s="122">
        <f t="shared" si="86"/>
        <v>6710.1444887279386</v>
      </c>
      <c r="S188" s="122">
        <f t="shared" si="86"/>
        <v>6032.3516022926979</v>
      </c>
      <c r="T188" s="122">
        <f t="shared" si="86"/>
        <v>3115.7102028595277</v>
      </c>
      <c r="U188" s="122">
        <f t="shared" si="86"/>
        <v>4038.0640982506316</v>
      </c>
      <c r="V188" s="122">
        <f t="shared" si="86"/>
        <v>4515.6369667955769</v>
      </c>
      <c r="W188" s="122">
        <f t="shared" si="86"/>
        <v>4433.0473310249481</v>
      </c>
      <c r="DA188" s="130" t="s">
        <v>2562</v>
      </c>
    </row>
    <row r="189" spans="1:105" ht="12" customHeight="1" x14ac:dyDescent="0.25">
      <c r="A189" s="97" t="s">
        <v>53</v>
      </c>
      <c r="B189" s="98">
        <v>4190.9429739531797</v>
      </c>
      <c r="C189" s="98">
        <v>3861.8920062335751</v>
      </c>
      <c r="D189" s="98">
        <v>5118.5399476123721</v>
      </c>
      <c r="E189" s="98">
        <v>5222.5397363053426</v>
      </c>
      <c r="F189" s="98">
        <v>5408.4838322441265</v>
      </c>
      <c r="G189" s="98">
        <v>5102.1817676083738</v>
      </c>
      <c r="H189" s="98">
        <v>5588.6007977280933</v>
      </c>
      <c r="I189" s="98">
        <v>5206.9017820076651</v>
      </c>
      <c r="J189" s="98">
        <v>5032.0652138218802</v>
      </c>
      <c r="K189" s="98">
        <v>5001.7682487406501</v>
      </c>
      <c r="L189" s="98">
        <v>4907.686866291373</v>
      </c>
      <c r="M189" s="98">
        <v>4116.7713565471349</v>
      </c>
      <c r="N189" s="98">
        <v>5807.013053713209</v>
      </c>
      <c r="O189" s="98">
        <v>3850.9916032965725</v>
      </c>
      <c r="P189" s="98">
        <v>3399.8054882297461</v>
      </c>
      <c r="Q189" s="98">
        <v>3454.7592718969786</v>
      </c>
      <c r="R189" s="98">
        <v>6710.1444887279386</v>
      </c>
      <c r="S189" s="98">
        <v>6032.3516022926979</v>
      </c>
      <c r="T189" s="98">
        <v>3115.7102028595277</v>
      </c>
      <c r="U189" s="98">
        <v>4038.0640982506316</v>
      </c>
      <c r="V189" s="98">
        <v>4515.6369667955769</v>
      </c>
      <c r="W189" s="98">
        <v>4433.0473310249481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1723.8133792814601</v>
      </c>
      <c r="C190" s="122">
        <f t="shared" si="87"/>
        <v>2016.2996182760887</v>
      </c>
      <c r="D190" s="122">
        <f t="shared" si="87"/>
        <v>1480.6351437149713</v>
      </c>
      <c r="E190" s="122">
        <f t="shared" si="87"/>
        <v>2132.1657131668826</v>
      </c>
      <c r="F190" s="122">
        <f t="shared" si="87"/>
        <v>1095.6322410626178</v>
      </c>
      <c r="G190" s="122">
        <f t="shared" si="87"/>
        <v>1085.5458661828327</v>
      </c>
      <c r="H190" s="122">
        <f t="shared" si="87"/>
        <v>1145.1495856531785</v>
      </c>
      <c r="I190" s="122">
        <f t="shared" si="87"/>
        <v>1730.9540619673523</v>
      </c>
      <c r="J190" s="122">
        <f t="shared" si="87"/>
        <v>1580.0793485026102</v>
      </c>
      <c r="K190" s="122">
        <f t="shared" si="87"/>
        <v>1119.9324021904229</v>
      </c>
      <c r="L190" s="122">
        <f t="shared" si="87"/>
        <v>1542.1932994231581</v>
      </c>
      <c r="M190" s="122">
        <f t="shared" si="87"/>
        <v>1510.5151684526729</v>
      </c>
      <c r="N190" s="122">
        <f t="shared" si="87"/>
        <v>2762.0417886985601</v>
      </c>
      <c r="O190" s="122">
        <f t="shared" si="87"/>
        <v>1820.0945754346192</v>
      </c>
      <c r="P190" s="122">
        <f t="shared" si="87"/>
        <v>1519.5922195230705</v>
      </c>
      <c r="Q190" s="122">
        <f t="shared" si="87"/>
        <v>2105.5721765582603</v>
      </c>
      <c r="R190" s="122">
        <f t="shared" si="87"/>
        <v>2740.3900046498356</v>
      </c>
      <c r="S190" s="122">
        <f t="shared" si="87"/>
        <v>3168.1203107442097</v>
      </c>
      <c r="T190" s="122">
        <f t="shared" si="87"/>
        <v>2489.3220705418344</v>
      </c>
      <c r="U190" s="122">
        <f t="shared" si="87"/>
        <v>4059.1384412988532</v>
      </c>
      <c r="V190" s="122">
        <f t="shared" si="87"/>
        <v>3830.0908252684226</v>
      </c>
      <c r="W190" s="122">
        <f t="shared" si="87"/>
        <v>3528.2486037898407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1723.8133792814601</v>
      </c>
      <c r="C191" s="98">
        <f>RES_hhdet_tesh!C165</f>
        <v>2016.2996182760887</v>
      </c>
      <c r="D191" s="98">
        <f>RES_hhdet_tesh!D165</f>
        <v>1480.6351437149713</v>
      </c>
      <c r="E191" s="98">
        <f>RES_hhdet_tesh!E165</f>
        <v>2132.1657131668826</v>
      </c>
      <c r="F191" s="98">
        <f>RES_hhdet_tesh!F165</f>
        <v>1095.6322410626178</v>
      </c>
      <c r="G191" s="98">
        <f>RES_hhdet_tesh!G165</f>
        <v>1085.5458661828327</v>
      </c>
      <c r="H191" s="98">
        <f>RES_hhdet_tesh!H165</f>
        <v>1145.1495856531785</v>
      </c>
      <c r="I191" s="98">
        <f>RES_hhdet_tesh!I165</f>
        <v>1730.9540619673523</v>
      </c>
      <c r="J191" s="98">
        <f>RES_hhdet_tesh!J165</f>
        <v>1580.0793485026102</v>
      </c>
      <c r="K191" s="98">
        <f>RES_hhdet_tesh!K165</f>
        <v>1119.9324021904229</v>
      </c>
      <c r="L191" s="98">
        <f>RES_hhdet_tesh!L165</f>
        <v>1542.1932994231581</v>
      </c>
      <c r="M191" s="98">
        <f>RES_hhdet_tesh!M165</f>
        <v>1510.5151684526729</v>
      </c>
      <c r="N191" s="98">
        <f>RES_hhdet_tesh!N165</f>
        <v>2762.0417886985601</v>
      </c>
      <c r="O191" s="98">
        <f>RES_hhdet_tesh!O165</f>
        <v>1820.0945754346192</v>
      </c>
      <c r="P191" s="98">
        <f>RES_hhdet_tesh!P165</f>
        <v>1519.5922195230705</v>
      </c>
      <c r="Q191" s="98">
        <f>RES_hhdet_tesh!Q165</f>
        <v>2105.5721765582603</v>
      </c>
      <c r="R191" s="98">
        <f>RES_hhdet_tesh!R165</f>
        <v>2740.3900046498356</v>
      </c>
      <c r="S191" s="98">
        <f>RES_hhdet_tesh!S165</f>
        <v>3168.1203107442097</v>
      </c>
      <c r="T191" s="98">
        <f>RES_hhdet_tesh!T165</f>
        <v>2489.3220705418344</v>
      </c>
      <c r="U191" s="98">
        <f>RES_hhdet_tesh!U165</f>
        <v>4059.1384412988532</v>
      </c>
      <c r="V191" s="98">
        <f>RES_hhdet_tesh!V165</f>
        <v>3830.0908252684226</v>
      </c>
      <c r="W191" s="98">
        <f>RES_hhdet_tesh!W165</f>
        <v>3528.2486037898407</v>
      </c>
      <c r="DA191" s="63" t="s">
        <v>2565</v>
      </c>
    </row>
    <row r="192" spans="1:105" ht="12" customHeight="1" x14ac:dyDescent="0.25">
      <c r="A192" s="121" t="s">
        <v>55</v>
      </c>
      <c r="B192" s="122">
        <v>1040.8969791758088</v>
      </c>
      <c r="C192" s="122">
        <v>1028.4995275489302</v>
      </c>
      <c r="D192" s="122">
        <v>1058.0230209477074</v>
      </c>
      <c r="E192" s="122">
        <v>1055.4697945223918</v>
      </c>
      <c r="F192" s="122">
        <v>1093.0260878662152</v>
      </c>
      <c r="G192" s="122">
        <v>1056.2209964802569</v>
      </c>
      <c r="H192" s="122">
        <v>1093.0748176946026</v>
      </c>
      <c r="I192" s="122">
        <v>1094.6377196231856</v>
      </c>
      <c r="J192" s="122">
        <v>1170.6653290039289</v>
      </c>
      <c r="K192" s="122">
        <v>1259.458692850415</v>
      </c>
      <c r="L192" s="122">
        <v>1231.6637902762136</v>
      </c>
      <c r="M192" s="122">
        <v>1224.343673705705</v>
      </c>
      <c r="N192" s="122">
        <v>1181.0816156028336</v>
      </c>
      <c r="O192" s="122">
        <v>1220.6150166639798</v>
      </c>
      <c r="P192" s="122">
        <v>1240.7858607280273</v>
      </c>
      <c r="Q192" s="122">
        <v>1255.5236885719717</v>
      </c>
      <c r="R192" s="122">
        <v>1320.0761975072992</v>
      </c>
      <c r="S192" s="122">
        <v>1333.3974350198953</v>
      </c>
      <c r="T192" s="122">
        <v>1307.0203387312047</v>
      </c>
      <c r="U192" s="122">
        <v>1336.1624453262068</v>
      </c>
      <c r="V192" s="122">
        <v>1361.1618273732236</v>
      </c>
      <c r="W192" s="122">
        <v>1470.5110476640496</v>
      </c>
      <c r="DA192" s="130" t="s">
        <v>2566</v>
      </c>
    </row>
    <row r="193" spans="1:105" ht="12" customHeight="1" x14ac:dyDescent="0.25">
      <c r="A193" s="97" t="s">
        <v>124</v>
      </c>
      <c r="B193" s="98">
        <v>1026.0514738256284</v>
      </c>
      <c r="C193" s="98">
        <v>1022.2664703956667</v>
      </c>
      <c r="D193" s="98">
        <v>1072.4504242676583</v>
      </c>
      <c r="E193" s="98">
        <v>1079.5248753955943</v>
      </c>
      <c r="F193" s="98">
        <v>1102.2878116528484</v>
      </c>
      <c r="G193" s="98">
        <v>1088.7904856960381</v>
      </c>
      <c r="H193" s="98">
        <v>1121.0782748736658</v>
      </c>
      <c r="I193" s="98">
        <v>1076.0971989886423</v>
      </c>
      <c r="J193" s="98">
        <v>1170.3645702770029</v>
      </c>
      <c r="K193" s="98">
        <v>1250.3398413350453</v>
      </c>
      <c r="L193" s="98">
        <v>1187.7030857767973</v>
      </c>
      <c r="M193" s="98">
        <v>996.25930677466488</v>
      </c>
      <c r="N193" s="98">
        <v>893.63083352197486</v>
      </c>
      <c r="O193" s="98">
        <v>1356.927406985573</v>
      </c>
      <c r="P193" s="98">
        <v>1335.4919104243706</v>
      </c>
      <c r="Q193" s="98">
        <v>1271.9839874396564</v>
      </c>
      <c r="R193" s="98">
        <v>1259.4593688830355</v>
      </c>
      <c r="S193" s="98">
        <v>1320.4537658692193</v>
      </c>
      <c r="T193" s="98">
        <v>1326.2090894203502</v>
      </c>
      <c r="U193" s="98">
        <v>1350.1197422337195</v>
      </c>
      <c r="V193" s="98">
        <v>1394.0833716856598</v>
      </c>
      <c r="W193" s="98">
        <v>1445.6646899374593</v>
      </c>
      <c r="DA193" s="63" t="s">
        <v>2567</v>
      </c>
    </row>
    <row r="194" spans="1:105" ht="12" customHeight="1" x14ac:dyDescent="0.25">
      <c r="A194" s="97" t="s">
        <v>123</v>
      </c>
      <c r="B194" s="98">
        <v>1026.0514738256281</v>
      </c>
      <c r="C194" s="98">
        <v>1022.2510940148305</v>
      </c>
      <c r="D194" s="98">
        <v>1072.4999641915683</v>
      </c>
      <c r="E194" s="98">
        <v>1079.5096331495083</v>
      </c>
      <c r="F194" s="98">
        <v>1102.2028380553329</v>
      </c>
      <c r="G194" s="98">
        <v>1088.7426690536779</v>
      </c>
      <c r="H194" s="98">
        <v>1120.8919905773419</v>
      </c>
      <c r="I194" s="98">
        <v>1075.7465600180269</v>
      </c>
      <c r="J194" s="98">
        <v>1169.5844657618134</v>
      </c>
      <c r="K194" s="98">
        <v>1249.3844194576484</v>
      </c>
      <c r="L194" s="98">
        <v>1186.9655939862632</v>
      </c>
      <c r="M194" s="98">
        <v>995.4318094122973</v>
      </c>
      <c r="N194" s="98">
        <v>892.95274632838141</v>
      </c>
      <c r="O194" s="98">
        <v>1357.0929177609489</v>
      </c>
      <c r="P194" s="98">
        <v>1336.3865561698226</v>
      </c>
      <c r="Q194" s="98">
        <v>1272.793964648818</v>
      </c>
      <c r="R194" s="98">
        <v>1259.7869390344129</v>
      </c>
      <c r="S194" s="98">
        <v>1319.0696459110263</v>
      </c>
      <c r="T194" s="98">
        <v>1327.4425081396005</v>
      </c>
      <c r="U194" s="98">
        <v>1351.5375678491087</v>
      </c>
      <c r="V194" s="98">
        <v>1393.6134831948507</v>
      </c>
      <c r="W194" s="98">
        <v>1443.3580927325634</v>
      </c>
      <c r="DA194" s="63" t="s">
        <v>2568</v>
      </c>
    </row>
    <row r="195" spans="1:105" ht="12" customHeight="1" x14ac:dyDescent="0.25">
      <c r="A195" s="100" t="s">
        <v>50</v>
      </c>
      <c r="B195" s="101">
        <v>202.59116491530256</v>
      </c>
      <c r="C195" s="101">
        <v>200.15125607276642</v>
      </c>
      <c r="D195" s="101">
        <v>215.99892815025899</v>
      </c>
      <c r="E195" s="101">
        <v>211.18439645472381</v>
      </c>
      <c r="F195" s="101">
        <v>219.85016849240876</v>
      </c>
      <c r="G195" s="101">
        <v>246.96469884555196</v>
      </c>
      <c r="H195" s="101">
        <v>228.33861933950797</v>
      </c>
      <c r="I195" s="101">
        <v>219.43725546850001</v>
      </c>
      <c r="J195" s="101">
        <v>234.538717283457</v>
      </c>
      <c r="K195" s="101">
        <v>251.46889092730294</v>
      </c>
      <c r="L195" s="101">
        <v>237.57861160647934</v>
      </c>
      <c r="M195" s="101">
        <v>155.08536683101198</v>
      </c>
      <c r="N195" s="101">
        <v>8.9292604031319467</v>
      </c>
      <c r="O195" s="101">
        <v>252.03603310193301</v>
      </c>
      <c r="P195" s="101">
        <v>241.20878136721237</v>
      </c>
      <c r="Q195" s="101">
        <v>215.05012196695273</v>
      </c>
      <c r="R195" s="101">
        <v>247.53948596975522</v>
      </c>
      <c r="S195" s="101">
        <v>266.8475384127932</v>
      </c>
      <c r="T195" s="101">
        <v>262.32509150809517</v>
      </c>
      <c r="U195" s="101">
        <v>257.81560445901391</v>
      </c>
      <c r="V195" s="101">
        <v>263.02341393784144</v>
      </c>
      <c r="W195" s="101">
        <v>278.97815893672544</v>
      </c>
      <c r="DA195" s="131" t="s">
        <v>2569</v>
      </c>
    </row>
    <row r="196" spans="1:105" ht="12" customHeight="1" x14ac:dyDescent="0.25">
      <c r="A196" s="103" t="s">
        <v>52</v>
      </c>
      <c r="B196" s="104">
        <v>823.46030891032569</v>
      </c>
      <c r="C196" s="104">
        <v>822.09983794206403</v>
      </c>
      <c r="D196" s="104">
        <v>856.50103604130925</v>
      </c>
      <c r="E196" s="104">
        <v>868.32523669478451</v>
      </c>
      <c r="F196" s="104">
        <v>882.35266956292423</v>
      </c>
      <c r="G196" s="104">
        <v>841.77797020812568</v>
      </c>
      <c r="H196" s="104">
        <v>892.55337123783397</v>
      </c>
      <c r="I196" s="104">
        <v>856.30930454952681</v>
      </c>
      <c r="J196" s="104">
        <v>935.04574847835624</v>
      </c>
      <c r="K196" s="104">
        <v>997.91552853034557</v>
      </c>
      <c r="L196" s="104">
        <v>949.38698237978383</v>
      </c>
      <c r="M196" s="104">
        <v>840.34644258128537</v>
      </c>
      <c r="N196" s="104">
        <v>884.02348592524947</v>
      </c>
      <c r="O196" s="104">
        <v>1105.0568846590156</v>
      </c>
      <c r="P196" s="104">
        <v>1095.1777748026102</v>
      </c>
      <c r="Q196" s="104">
        <v>1057.7438426818653</v>
      </c>
      <c r="R196" s="104">
        <v>1012.2474530646573</v>
      </c>
      <c r="S196" s="104">
        <v>1052.2221074982331</v>
      </c>
      <c r="T196" s="104">
        <v>1065.1174166315054</v>
      </c>
      <c r="U196" s="104">
        <v>1093.7219633900945</v>
      </c>
      <c r="V196" s="104">
        <v>1130.590069257009</v>
      </c>
      <c r="W196" s="104">
        <v>1164.379933795838</v>
      </c>
      <c r="DA196" s="132" t="s">
        <v>2570</v>
      </c>
    </row>
    <row r="197" spans="1:105" ht="12" customHeight="1" x14ac:dyDescent="0.25">
      <c r="A197" s="106" t="s">
        <v>122</v>
      </c>
      <c r="B197" s="101">
        <v>1041.0036442267474</v>
      </c>
      <c r="C197" s="101">
        <v>1028.3590646478904</v>
      </c>
      <c r="D197" s="101">
        <v>1058.0216798239171</v>
      </c>
      <c r="E197" s="101">
        <v>1055.2228719679911</v>
      </c>
      <c r="F197" s="101">
        <v>1093.2258485613934</v>
      </c>
      <c r="G197" s="101">
        <v>1056.0935272535992</v>
      </c>
      <c r="H197" s="101">
        <v>1092.8708076952637</v>
      </c>
      <c r="I197" s="101">
        <v>1094.4646466606807</v>
      </c>
      <c r="J197" s="101">
        <v>1170.101344624489</v>
      </c>
      <c r="K197" s="101">
        <v>1259.0853268839917</v>
      </c>
      <c r="L197" s="101">
        <v>1231.6489560459513</v>
      </c>
      <c r="M197" s="101">
        <v>1225.5561706673411</v>
      </c>
      <c r="N197" s="101">
        <v>1183.2501145624919</v>
      </c>
      <c r="O197" s="101">
        <v>1221.476458826623</v>
      </c>
      <c r="P197" s="101">
        <v>1241.2053251450359</v>
      </c>
      <c r="Q197" s="101">
        <v>1253.4702807849062</v>
      </c>
      <c r="R197" s="101">
        <v>1316.8001658732394</v>
      </c>
      <c r="S197" s="101">
        <v>1329.5336268637086</v>
      </c>
      <c r="T197" s="101">
        <v>1301.2653268145598</v>
      </c>
      <c r="U197" s="101">
        <v>1333.4905486250314</v>
      </c>
      <c r="V197" s="101">
        <v>1360.9863933206982</v>
      </c>
      <c r="W197" s="101">
        <v>1474.4400481470966</v>
      </c>
      <c r="DA197" s="131" t="s">
        <v>2571</v>
      </c>
    </row>
    <row r="198" spans="1:105" ht="12" customHeight="1" x14ac:dyDescent="0.25">
      <c r="A198" s="107" t="s">
        <v>121</v>
      </c>
      <c r="B198" s="104">
        <v>1041.0036442267474</v>
      </c>
      <c r="C198" s="104">
        <v>1028.6482114636433</v>
      </c>
      <c r="D198" s="104">
        <v>1057.8260002553877</v>
      </c>
      <c r="E198" s="104">
        <v>1055.2618802227601</v>
      </c>
      <c r="F198" s="104">
        <v>1092.7686048808328</v>
      </c>
      <c r="G198" s="104">
        <v>1055.8346467928172</v>
      </c>
      <c r="H198" s="104">
        <v>1092.8380310802911</v>
      </c>
      <c r="I198" s="104">
        <v>1094.9117402985726</v>
      </c>
      <c r="J198" s="104">
        <v>1170.8802663724894</v>
      </c>
      <c r="K198" s="104">
        <v>1259.658879869949</v>
      </c>
      <c r="L198" s="104">
        <v>1231.9165939668499</v>
      </c>
      <c r="M198" s="104">
        <v>1225.0779901692822</v>
      </c>
      <c r="N198" s="104">
        <v>1181.6972213604101</v>
      </c>
      <c r="O198" s="104">
        <v>1219.5063315779964</v>
      </c>
      <c r="P198" s="104">
        <v>1240.0093858625241</v>
      </c>
      <c r="Q198" s="104">
        <v>1256.1812991224483</v>
      </c>
      <c r="R198" s="104">
        <v>1321.6158232403</v>
      </c>
      <c r="S198" s="104">
        <v>1334.7556173363066</v>
      </c>
      <c r="T198" s="104">
        <v>1308.5983301236645</v>
      </c>
      <c r="U198" s="104">
        <v>1336.8071455687436</v>
      </c>
      <c r="V198" s="104">
        <v>1360.9828994364345</v>
      </c>
      <c r="W198" s="104">
        <v>1469.5924979006747</v>
      </c>
      <c r="DA198" s="132" t="s">
        <v>2572</v>
      </c>
    </row>
    <row r="199" spans="1:105" ht="12" customHeight="1" x14ac:dyDescent="0.25">
      <c r="A199" s="108" t="s">
        <v>53</v>
      </c>
      <c r="B199" s="98">
        <v>205.75839298548593</v>
      </c>
      <c r="C199" s="98">
        <v>201.52510121892715</v>
      </c>
      <c r="D199" s="98">
        <v>212.53326460751575</v>
      </c>
      <c r="E199" s="98">
        <v>205.07545926580954</v>
      </c>
      <c r="F199" s="98">
        <v>217.10591049567211</v>
      </c>
      <c r="G199" s="98">
        <v>237.95651701715252</v>
      </c>
      <c r="H199" s="98">
        <v>221.85282232382841</v>
      </c>
      <c r="I199" s="98">
        <v>225.12326908315794</v>
      </c>
      <c r="J199" s="98">
        <v>236.49623421408342</v>
      </c>
      <c r="K199" s="98">
        <v>256.69454607682684</v>
      </c>
      <c r="L199" s="98">
        <v>252.89302097733881</v>
      </c>
      <c r="M199" s="98">
        <v>245.98853276630271</v>
      </c>
      <c r="N199" s="98">
        <v>197.71631300800459</v>
      </c>
      <c r="O199" s="98">
        <v>222.71596175701106</v>
      </c>
      <c r="P199" s="98">
        <v>222.21976154923561</v>
      </c>
      <c r="Q199" s="98">
        <v>215.14853017527517</v>
      </c>
      <c r="R199" s="98">
        <v>264.8902423903379</v>
      </c>
      <c r="S199" s="98">
        <v>275.62384968788899</v>
      </c>
      <c r="T199" s="98">
        <v>263.12736452797492</v>
      </c>
      <c r="U199" s="98">
        <v>259.3007315169196</v>
      </c>
      <c r="V199" s="98">
        <v>260.14494217847505</v>
      </c>
      <c r="W199" s="98">
        <v>289.07380773440775</v>
      </c>
      <c r="DA199" s="63" t="s">
        <v>2573</v>
      </c>
    </row>
    <row r="200" spans="1:105" ht="12" customHeight="1" x14ac:dyDescent="0.25">
      <c r="A200" s="108" t="s">
        <v>52</v>
      </c>
      <c r="B200" s="98">
        <v>835.24525124126149</v>
      </c>
      <c r="C200" s="98">
        <v>827.1231102447158</v>
      </c>
      <c r="D200" s="98">
        <v>845.29273564787184</v>
      </c>
      <c r="E200" s="98">
        <v>850.18642095695054</v>
      </c>
      <c r="F200" s="98">
        <v>875.66269438516053</v>
      </c>
      <c r="G200" s="98">
        <v>817.87812977566466</v>
      </c>
      <c r="H200" s="98">
        <v>870.98520875646273</v>
      </c>
      <c r="I200" s="98">
        <v>869.78847121541457</v>
      </c>
      <c r="J200" s="98">
        <v>934.38403215840606</v>
      </c>
      <c r="K200" s="98">
        <v>1002.9643337931223</v>
      </c>
      <c r="L200" s="98">
        <v>979.02357298951108</v>
      </c>
      <c r="M200" s="98">
        <v>979.08945740297952</v>
      </c>
      <c r="N200" s="98">
        <v>983.98090835240544</v>
      </c>
      <c r="O200" s="98">
        <v>996.79036982098523</v>
      </c>
      <c r="P200" s="98">
        <v>1017.7896243132885</v>
      </c>
      <c r="Q200" s="98">
        <v>1041.0327689471733</v>
      </c>
      <c r="R200" s="98">
        <v>1056.7255808499624</v>
      </c>
      <c r="S200" s="98">
        <v>1059.1317676484177</v>
      </c>
      <c r="T200" s="98">
        <v>1045.4709655956894</v>
      </c>
      <c r="U200" s="98">
        <v>1077.5064140518239</v>
      </c>
      <c r="V200" s="98">
        <v>1100.8379572579595</v>
      </c>
      <c r="W200" s="98">
        <v>1180.5186901662671</v>
      </c>
      <c r="DA200" s="63" t="s">
        <v>2574</v>
      </c>
    </row>
    <row r="201" spans="1:105" ht="12" customHeight="1" x14ac:dyDescent="0.25">
      <c r="A201" s="121" t="s">
        <v>54</v>
      </c>
      <c r="B201" s="122">
        <v>482.8511193834421</v>
      </c>
      <c r="C201" s="122">
        <v>470.68816916408059</v>
      </c>
      <c r="D201" s="122">
        <v>532.56520990139813</v>
      </c>
      <c r="E201" s="122">
        <v>516.08274907872408</v>
      </c>
      <c r="F201" s="122">
        <v>555.16460425661558</v>
      </c>
      <c r="G201" s="122">
        <v>543.27414417268415</v>
      </c>
      <c r="H201" s="122">
        <v>561.10537571180555</v>
      </c>
      <c r="I201" s="122">
        <v>536.14570929466981</v>
      </c>
      <c r="J201" s="122">
        <v>536.79462254583893</v>
      </c>
      <c r="K201" s="122">
        <v>565.17046995656256</v>
      </c>
      <c r="L201" s="122">
        <v>540.7024371375179</v>
      </c>
      <c r="M201" s="122">
        <v>513.15058142548321</v>
      </c>
      <c r="N201" s="122">
        <v>505.71083686637172</v>
      </c>
      <c r="O201" s="122">
        <v>554.5012205145498</v>
      </c>
      <c r="P201" s="122">
        <v>565.03648275705973</v>
      </c>
      <c r="Q201" s="122">
        <v>561.16112022954735</v>
      </c>
      <c r="R201" s="122">
        <v>592.91804048447796</v>
      </c>
      <c r="S201" s="122">
        <v>594.40581710523065</v>
      </c>
      <c r="T201" s="122">
        <v>615.24142152151364</v>
      </c>
      <c r="U201" s="122">
        <v>641.56637419889773</v>
      </c>
      <c r="V201" s="122">
        <v>742.58669848392003</v>
      </c>
      <c r="W201" s="122">
        <v>731.88189827128292</v>
      </c>
      <c r="DA201" s="130" t="s">
        <v>2575</v>
      </c>
    </row>
    <row r="202" spans="1:105" ht="12" customHeight="1" x14ac:dyDescent="0.25">
      <c r="A202" s="97" t="s">
        <v>50</v>
      </c>
      <c r="B202" s="98">
        <v>483.29959925770095</v>
      </c>
      <c r="C202" s="98">
        <v>486.05190415620177</v>
      </c>
      <c r="D202" s="98">
        <v>516.10635768195527</v>
      </c>
      <c r="E202" s="98">
        <v>498.44065677242645</v>
      </c>
      <c r="F202" s="98">
        <v>570.02647810917313</v>
      </c>
      <c r="G202" s="98">
        <v>529.46475560723923</v>
      </c>
      <c r="H202" s="98">
        <v>531.52672953216927</v>
      </c>
      <c r="I202" s="98">
        <v>552.6189701681667</v>
      </c>
      <c r="J202" s="98">
        <v>558.41144870143171</v>
      </c>
      <c r="K202" s="98">
        <v>493.10090008532649</v>
      </c>
      <c r="L202" s="98">
        <v>612.99372178825695</v>
      </c>
      <c r="M202" s="98">
        <v>574.00375461262126</v>
      </c>
      <c r="N202" s="98">
        <v>180.31503215956153</v>
      </c>
      <c r="O202" s="98">
        <v>654.61442381703966</v>
      </c>
      <c r="P202" s="98">
        <v>636.47372302531414</v>
      </c>
      <c r="Q202" s="98">
        <v>558.6142386485983</v>
      </c>
      <c r="R202" s="98">
        <v>528.3386009039408</v>
      </c>
      <c r="S202" s="98">
        <v>529.44434270734109</v>
      </c>
      <c r="T202" s="98">
        <v>642.90930238208671</v>
      </c>
      <c r="U202" s="98">
        <v>669.81510222019494</v>
      </c>
      <c r="V202" s="98">
        <v>755.92301808481989</v>
      </c>
      <c r="W202" s="98">
        <v>736.91156302869456</v>
      </c>
      <c r="DA202" s="63" t="s">
        <v>2576</v>
      </c>
    </row>
    <row r="203" spans="1:105" ht="12" customHeight="1" x14ac:dyDescent="0.25">
      <c r="A203" s="109" t="s">
        <v>120</v>
      </c>
      <c r="B203" s="33">
        <v>482.83081016686293</v>
      </c>
      <c r="C203" s="33">
        <v>470.03191460835427</v>
      </c>
      <c r="D203" s="33">
        <v>533.18542892593337</v>
      </c>
      <c r="E203" s="33">
        <v>516.71320946697415</v>
      </c>
      <c r="F203" s="33">
        <v>554.65432424284131</v>
      </c>
      <c r="G203" s="33">
        <v>543.74654178825665</v>
      </c>
      <c r="H203" s="33">
        <v>562.17281750549853</v>
      </c>
      <c r="I203" s="33">
        <v>535.50897992156024</v>
      </c>
      <c r="J203" s="33">
        <v>535.90117434121873</v>
      </c>
      <c r="K203" s="33">
        <v>568.25419047110302</v>
      </c>
      <c r="L203" s="33">
        <v>537.50929315980909</v>
      </c>
      <c r="M203" s="33">
        <v>510.34517293490427</v>
      </c>
      <c r="N203" s="33">
        <v>522.11937541415432</v>
      </c>
      <c r="O203" s="33">
        <v>547.30492012808998</v>
      </c>
      <c r="P203" s="33">
        <v>558.3947516689766</v>
      </c>
      <c r="Q203" s="33">
        <v>561.44223423701192</v>
      </c>
      <c r="R203" s="33">
        <v>600.8120526244885</v>
      </c>
      <c r="S203" s="33">
        <v>603.6638181230345</v>
      </c>
      <c r="T203" s="33">
        <v>610.50850951721725</v>
      </c>
      <c r="U203" s="33">
        <v>636.19755222655226</v>
      </c>
      <c r="V203" s="33">
        <v>739.70582119952064</v>
      </c>
      <c r="W203" s="33">
        <v>730.66927078674178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11.307846936985138</v>
      </c>
      <c r="C205" s="117">
        <f t="shared" si="88"/>
        <v>11.10235219576002</v>
      </c>
      <c r="D205" s="117">
        <f t="shared" si="88"/>
        <v>11.181930649869592</v>
      </c>
      <c r="E205" s="117">
        <f t="shared" si="88"/>
        <v>10.809853203502263</v>
      </c>
      <c r="F205" s="117">
        <f t="shared" si="88"/>
        <v>11.469567060903536</v>
      </c>
      <c r="G205" s="117">
        <f t="shared" si="88"/>
        <v>10.72120460733988</v>
      </c>
      <c r="H205" s="117">
        <f t="shared" si="88"/>
        <v>10.801148877520543</v>
      </c>
      <c r="I205" s="117">
        <f t="shared" si="88"/>
        <v>10.954836424762407</v>
      </c>
      <c r="J205" s="117">
        <f t="shared" si="88"/>
        <v>11.296780414377508</v>
      </c>
      <c r="K205" s="117">
        <f t="shared" si="88"/>
        <v>10.251575332425872</v>
      </c>
      <c r="L205" s="117">
        <f t="shared" si="88"/>
        <v>11.903900277875181</v>
      </c>
      <c r="M205" s="117">
        <f t="shared" si="88"/>
        <v>11.147671236581296</v>
      </c>
      <c r="N205" s="117">
        <f t="shared" si="88"/>
        <v>4.5563369886501901</v>
      </c>
      <c r="O205" s="117">
        <f t="shared" si="88"/>
        <v>18.810855487786338</v>
      </c>
      <c r="P205" s="117">
        <f t="shared" si="88"/>
        <v>22.85041395938029</v>
      </c>
      <c r="Q205" s="117">
        <f t="shared" si="88"/>
        <v>23.260579977958717</v>
      </c>
      <c r="R205" s="117">
        <f t="shared" ref="R205:V205" si="89">R206+R208+R210+R219</f>
        <v>23.914311551639429</v>
      </c>
      <c r="S205" s="117">
        <f t="shared" si="89"/>
        <v>27.180458956843712</v>
      </c>
      <c r="T205" s="117">
        <f t="shared" si="89"/>
        <v>37.688392499579102</v>
      </c>
      <c r="U205" s="117">
        <f t="shared" si="89"/>
        <v>42.659674880550995</v>
      </c>
      <c r="V205" s="117">
        <f t="shared" si="89"/>
        <v>52.940771311351853</v>
      </c>
      <c r="W205" s="117">
        <f t="shared" ref="W205" si="90">W206+W208+W210+W219</f>
        <v>55.874197815222551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3.1622087301230959</v>
      </c>
      <c r="C210" s="122">
        <v>3.3706122561119276</v>
      </c>
      <c r="D210" s="122">
        <v>3.9184262516412383</v>
      </c>
      <c r="E210" s="122">
        <v>4.1578859788033862</v>
      </c>
      <c r="F210" s="122">
        <v>4.1687804277821838</v>
      </c>
      <c r="G210" s="122">
        <v>3.981744808494875</v>
      </c>
      <c r="H210" s="122">
        <v>3.7006348819751937</v>
      </c>
      <c r="I210" s="122">
        <v>3.0817749763768854</v>
      </c>
      <c r="J210" s="122">
        <v>2.8211484077617781</v>
      </c>
      <c r="K210" s="122">
        <v>2.5228131986064413</v>
      </c>
      <c r="L210" s="122">
        <v>2.0082279105691638</v>
      </c>
      <c r="M210" s="122">
        <v>1.5031418196043909</v>
      </c>
      <c r="N210" s="122">
        <v>1.2591330558058589</v>
      </c>
      <c r="O210" s="122">
        <v>2.1062615486289884</v>
      </c>
      <c r="P210" s="122">
        <v>2.2575875577907221</v>
      </c>
      <c r="Q210" s="122">
        <v>2.1446117537070419</v>
      </c>
      <c r="R210" s="122">
        <v>2.0467295546932731</v>
      </c>
      <c r="S210" s="122">
        <v>2.1290252088859516</v>
      </c>
      <c r="T210" s="122">
        <v>2.1596970315319499</v>
      </c>
      <c r="U210" s="122">
        <v>2.2603105694455068</v>
      </c>
      <c r="V210" s="122">
        <v>2.4147433653742758</v>
      </c>
      <c r="W210" s="122">
        <v>2.3632766661666622</v>
      </c>
      <c r="DA210" s="130" t="s">
        <v>2734</v>
      </c>
    </row>
    <row r="211" spans="1:105" ht="12" customHeight="1" x14ac:dyDescent="0.25">
      <c r="A211" s="97" t="s">
        <v>124</v>
      </c>
      <c r="B211" s="98">
        <v>448.00240910779303</v>
      </c>
      <c r="C211" s="98">
        <v>442.3289855921156</v>
      </c>
      <c r="D211" s="98">
        <v>459.46419516565538</v>
      </c>
      <c r="E211" s="98">
        <v>459.77080200230546</v>
      </c>
      <c r="F211" s="98">
        <v>467.08571742022718</v>
      </c>
      <c r="G211" s="98">
        <v>459.24945828094468</v>
      </c>
      <c r="H211" s="98">
        <v>470.20514535896166</v>
      </c>
      <c r="I211" s="98">
        <v>449.96453726626385</v>
      </c>
      <c r="J211" s="98">
        <v>487.96319778425988</v>
      </c>
      <c r="K211" s="98">
        <v>518.23990545437016</v>
      </c>
      <c r="L211" s="98">
        <v>488.29506268386029</v>
      </c>
      <c r="M211" s="98">
        <v>405.75243893823193</v>
      </c>
      <c r="N211" s="98">
        <v>359.05192574644491</v>
      </c>
      <c r="O211" s="98">
        <v>529.03994644849047</v>
      </c>
      <c r="P211" s="98">
        <v>504.61968741384811</v>
      </c>
      <c r="Q211" s="98">
        <v>469.94533356220694</v>
      </c>
      <c r="R211" s="98">
        <v>454.17660179754597</v>
      </c>
      <c r="S211" s="98">
        <v>463.29891474249479</v>
      </c>
      <c r="T211" s="98">
        <v>453.78104053157824</v>
      </c>
      <c r="U211" s="98">
        <v>453.1620774452461</v>
      </c>
      <c r="V211" s="98">
        <v>455.18917701522219</v>
      </c>
      <c r="W211" s="98">
        <v>456.20229559567105</v>
      </c>
      <c r="DA211" s="63" t="s">
        <v>2735</v>
      </c>
    </row>
    <row r="212" spans="1:105" ht="12" customHeight="1" x14ac:dyDescent="0.25">
      <c r="A212" s="97" t="s">
        <v>123</v>
      </c>
      <c r="B212" s="98">
        <v>88.456897398730405</v>
      </c>
      <c r="C212" s="98">
        <v>86.522462490674812</v>
      </c>
      <c r="D212" s="98">
        <v>92.598781316046868</v>
      </c>
      <c r="E212" s="98">
        <v>89.936870298845363</v>
      </c>
      <c r="F212" s="98">
        <v>93.195145358736951</v>
      </c>
      <c r="G212" s="98">
        <v>104.28828573946939</v>
      </c>
      <c r="H212" s="98">
        <v>95.723147682839297</v>
      </c>
      <c r="I212" s="98">
        <v>91.734465912888666</v>
      </c>
      <c r="J212" s="98">
        <v>97.437876376276648</v>
      </c>
      <c r="K212" s="98">
        <v>104.05525214363018</v>
      </c>
      <c r="L212" s="98">
        <v>97.808536718371286</v>
      </c>
      <c r="M212" s="98">
        <v>63.548032576387264</v>
      </c>
      <c r="N212" s="98">
        <v>3.6347289236913713</v>
      </c>
      <c r="O212" s="98">
        <v>97.557422784547967</v>
      </c>
      <c r="P212" s="98">
        <v>90.453036825104377</v>
      </c>
      <c r="Q212" s="98">
        <v>79.034385551685574</v>
      </c>
      <c r="R212" s="98">
        <v>89.144828079682583</v>
      </c>
      <c r="S212" s="98">
        <v>93.898743356165951</v>
      </c>
      <c r="T212" s="98">
        <v>91.357408527354323</v>
      </c>
      <c r="U212" s="98">
        <v>88.568261715714598</v>
      </c>
      <c r="V212" s="98">
        <v>85.793898636976095</v>
      </c>
      <c r="W212" s="98">
        <v>87.109866701820764</v>
      </c>
      <c r="DA212" s="63" t="s">
        <v>2736</v>
      </c>
    </row>
    <row r="213" spans="1:105" ht="12" customHeight="1" x14ac:dyDescent="0.25">
      <c r="A213" s="100" t="s">
        <v>50</v>
      </c>
      <c r="B213" s="101">
        <v>88.456897398730405</v>
      </c>
      <c r="C213" s="101">
        <v>86.522462490674812</v>
      </c>
      <c r="D213" s="101">
        <v>92.598781316046868</v>
      </c>
      <c r="E213" s="101">
        <v>89.936870298845363</v>
      </c>
      <c r="F213" s="101">
        <v>93.195145358736951</v>
      </c>
      <c r="G213" s="101">
        <v>104.28828573946939</v>
      </c>
      <c r="H213" s="101">
        <v>95.723147682839297</v>
      </c>
      <c r="I213" s="101">
        <v>91.734465912888666</v>
      </c>
      <c r="J213" s="101">
        <v>97.437876376276648</v>
      </c>
      <c r="K213" s="101">
        <v>104.05525214363018</v>
      </c>
      <c r="L213" s="101">
        <v>97.808536718371286</v>
      </c>
      <c r="M213" s="101">
        <v>63.548032576387264</v>
      </c>
      <c r="N213" s="101">
        <v>3.6347289236913713</v>
      </c>
      <c r="O213" s="101">
        <v>97.557422784547967</v>
      </c>
      <c r="P213" s="101">
        <v>90.453036825104377</v>
      </c>
      <c r="Q213" s="101">
        <v>79.034385551685574</v>
      </c>
      <c r="R213" s="101">
        <v>89.144828079682583</v>
      </c>
      <c r="S213" s="101">
        <v>93.898743356165951</v>
      </c>
      <c r="T213" s="101">
        <v>91.357408527354323</v>
      </c>
      <c r="U213" s="101">
        <v>88.568261715714598</v>
      </c>
      <c r="V213" s="101">
        <v>85.793898636976095</v>
      </c>
      <c r="W213" s="101">
        <v>87.109866701820764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8.1456382068620421</v>
      </c>
      <c r="C219" s="122">
        <v>7.7317399396480919</v>
      </c>
      <c r="D219" s="122">
        <v>7.2635043982283545</v>
      </c>
      <c r="E219" s="122">
        <v>6.6519672246988764</v>
      </c>
      <c r="F219" s="122">
        <v>7.3007866331213522</v>
      </c>
      <c r="G219" s="122">
        <v>6.7394597988450045</v>
      </c>
      <c r="H219" s="122">
        <v>7.1005139955453487</v>
      </c>
      <c r="I219" s="122">
        <v>7.8730614483855215</v>
      </c>
      <c r="J219" s="122">
        <v>8.4756320066157311</v>
      </c>
      <c r="K219" s="122">
        <v>7.7287621338194317</v>
      </c>
      <c r="L219" s="122">
        <v>9.8956723673060178</v>
      </c>
      <c r="M219" s="122">
        <v>9.6445294169769049</v>
      </c>
      <c r="N219" s="122">
        <v>3.2972039328443312</v>
      </c>
      <c r="O219" s="122">
        <v>16.704593939157348</v>
      </c>
      <c r="P219" s="122">
        <v>20.592826401589569</v>
      </c>
      <c r="Q219" s="122">
        <v>21.115968224251674</v>
      </c>
      <c r="R219" s="122">
        <v>21.867581996946157</v>
      </c>
      <c r="S219" s="122">
        <v>25.051433747957759</v>
      </c>
      <c r="T219" s="122">
        <v>35.528695468047154</v>
      </c>
      <c r="U219" s="122">
        <v>40.399364311105487</v>
      </c>
      <c r="V219" s="122">
        <v>50.526027945977575</v>
      </c>
      <c r="W219" s="122">
        <v>53.510921149055889</v>
      </c>
      <c r="DA219" s="130" t="s">
        <v>2743</v>
      </c>
    </row>
    <row r="220" spans="1:105" ht="12" customHeight="1" x14ac:dyDescent="0.25">
      <c r="A220" s="97" t="s">
        <v>50</v>
      </c>
      <c r="B220" s="98">
        <v>188.02233529872828</v>
      </c>
      <c r="C220" s="98">
        <v>188.74138387162967</v>
      </c>
      <c r="D220" s="98">
        <v>200.01629132748906</v>
      </c>
      <c r="E220" s="98">
        <v>192.79311420829609</v>
      </c>
      <c r="F220" s="98">
        <v>219.9357459436487</v>
      </c>
      <c r="G220" s="98">
        <v>203.75107885758302</v>
      </c>
      <c r="H220" s="98">
        <v>203.85465310526828</v>
      </c>
      <c r="I220" s="98">
        <v>211.56241612494659</v>
      </c>
      <c r="J220" s="98">
        <v>213.54209551096341</v>
      </c>
      <c r="K220" s="98">
        <v>188.35750588509526</v>
      </c>
      <c r="L220" s="98">
        <v>233.92906168810035</v>
      </c>
      <c r="M220" s="98">
        <v>218.8476529159764</v>
      </c>
      <c r="N220" s="98">
        <v>68.683668661925097</v>
      </c>
      <c r="O220" s="98">
        <v>249.09489441397164</v>
      </c>
      <c r="P220" s="98">
        <v>242.08548666486101</v>
      </c>
      <c r="Q220" s="98">
        <v>212.42578952889153</v>
      </c>
      <c r="R220" s="98">
        <v>200.76218784465476</v>
      </c>
      <c r="S220" s="98">
        <v>200.83215238460531</v>
      </c>
      <c r="T220" s="98">
        <v>243.2240239358367</v>
      </c>
      <c r="U220" s="98">
        <v>252.96567039019041</v>
      </c>
      <c r="V220" s="98">
        <v>284.42396608465572</v>
      </c>
      <c r="W220" s="98">
        <v>275.46036371993569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116.53751676936101</v>
      </c>
      <c r="C223" s="118">
        <f t="shared" si="93"/>
        <v>110.51657245503493</v>
      </c>
      <c r="D223" s="118">
        <f t="shared" si="93"/>
        <v>130.30165537951831</v>
      </c>
      <c r="E223" s="118">
        <f t="shared" si="93"/>
        <v>134.31788111161433</v>
      </c>
      <c r="F223" s="118">
        <f t="shared" si="93"/>
        <v>131.08759670942285</v>
      </c>
      <c r="G223" s="118">
        <f t="shared" si="93"/>
        <v>123.58342317298693</v>
      </c>
      <c r="H223" s="118">
        <f t="shared" si="93"/>
        <v>131.59461306079174</v>
      </c>
      <c r="I223" s="118">
        <f t="shared" si="93"/>
        <v>125.29255367881915</v>
      </c>
      <c r="J223" s="118">
        <f t="shared" si="93"/>
        <v>120.64910313996312</v>
      </c>
      <c r="K223" s="118">
        <f t="shared" si="93"/>
        <v>118.07031437713417</v>
      </c>
      <c r="L223" s="118">
        <f t="shared" si="93"/>
        <v>116.03720153101372</v>
      </c>
      <c r="M223" s="118">
        <f t="shared" si="93"/>
        <v>100.53600517836236</v>
      </c>
      <c r="N223" s="118">
        <f t="shared" si="93"/>
        <v>131.12866979369861</v>
      </c>
      <c r="O223" s="118">
        <f t="shared" si="93"/>
        <v>94.622585602222316</v>
      </c>
      <c r="P223" s="118">
        <f t="shared" si="93"/>
        <v>85.224593646925356</v>
      </c>
      <c r="Q223" s="118">
        <f t="shared" si="93"/>
        <v>86.817307328244496</v>
      </c>
      <c r="R223" s="118">
        <f t="shared" ref="R223:V223" si="94">R224+R226+R228+R237</f>
        <v>139.40343944054794</v>
      </c>
      <c r="S223" s="118">
        <f t="shared" si="94"/>
        <v>128.33932495557758</v>
      </c>
      <c r="T223" s="118">
        <f t="shared" si="94"/>
        <v>80.29538772961287</v>
      </c>
      <c r="U223" s="118">
        <f t="shared" si="94"/>
        <v>98.56960562740764</v>
      </c>
      <c r="V223" s="118">
        <f t="shared" si="94"/>
        <v>105.47148414472542</v>
      </c>
      <c r="W223" s="118">
        <f t="shared" ref="W223" si="95">W224+W226+W228+W237</f>
        <v>103.24241847211405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79.719419353104328</v>
      </c>
      <c r="C224" s="123">
        <f t="shared" si="96"/>
        <v>72.744251503080037</v>
      </c>
      <c r="D224" s="123">
        <f t="shared" si="96"/>
        <v>95.184194177336209</v>
      </c>
      <c r="E224" s="123">
        <f t="shared" si="96"/>
        <v>96.30840880599176</v>
      </c>
      <c r="F224" s="123">
        <f t="shared" si="96"/>
        <v>98.570454845463573</v>
      </c>
      <c r="G224" s="123">
        <f t="shared" si="96"/>
        <v>92.300173997633067</v>
      </c>
      <c r="H224" s="123">
        <f t="shared" si="96"/>
        <v>100.01427300475966</v>
      </c>
      <c r="I224" s="123">
        <f t="shared" si="96"/>
        <v>92.107991898526407</v>
      </c>
      <c r="J224" s="123">
        <f t="shared" si="96"/>
        <v>87.761496211651902</v>
      </c>
      <c r="K224" s="123">
        <f t="shared" si="96"/>
        <v>86.096179802031017</v>
      </c>
      <c r="L224" s="123">
        <f t="shared" si="96"/>
        <v>83.484447260264758</v>
      </c>
      <c r="M224" s="123">
        <f t="shared" si="96"/>
        <v>69.133056467417504</v>
      </c>
      <c r="N224" s="123">
        <f t="shared" si="96"/>
        <v>96.180105874153853</v>
      </c>
      <c r="O224" s="123">
        <f t="shared" si="96"/>
        <v>62.544072844882407</v>
      </c>
      <c r="P224" s="123">
        <f t="shared" si="96"/>
        <v>54.378918964731668</v>
      </c>
      <c r="Q224" s="123">
        <f t="shared" si="96"/>
        <v>54.467495997684054</v>
      </c>
      <c r="R224" s="123">
        <f t="shared" si="96"/>
        <v>104.14188298267929</v>
      </c>
      <c r="S224" s="123">
        <f t="shared" si="96"/>
        <v>92.234797257954781</v>
      </c>
      <c r="T224" s="123">
        <f t="shared" si="96"/>
        <v>47.050296318935139</v>
      </c>
      <c r="U224" s="123">
        <f t="shared" si="96"/>
        <v>60.352338683956134</v>
      </c>
      <c r="V224" s="123">
        <f t="shared" si="96"/>
        <v>66.89756989701533</v>
      </c>
      <c r="W224" s="123">
        <f t="shared" si="96"/>
        <v>65.03996745997965</v>
      </c>
      <c r="DA224" s="130" t="s">
        <v>2898</v>
      </c>
    </row>
    <row r="225" spans="1:105" ht="12" customHeight="1" x14ac:dyDescent="0.25">
      <c r="A225" s="97" t="s">
        <v>53</v>
      </c>
      <c r="B225" s="99">
        <v>79.719419353104328</v>
      </c>
      <c r="C225" s="99">
        <v>72.744251503080037</v>
      </c>
      <c r="D225" s="99">
        <v>95.184194177336209</v>
      </c>
      <c r="E225" s="99">
        <v>96.30840880599176</v>
      </c>
      <c r="F225" s="99">
        <v>98.570454845463573</v>
      </c>
      <c r="G225" s="99">
        <v>92.300173997633067</v>
      </c>
      <c r="H225" s="99">
        <v>100.01427300475966</v>
      </c>
      <c r="I225" s="99">
        <v>92.107991898526407</v>
      </c>
      <c r="J225" s="99">
        <v>87.761496211651902</v>
      </c>
      <c r="K225" s="99">
        <v>86.096179802031017</v>
      </c>
      <c r="L225" s="99">
        <v>83.484447260264758</v>
      </c>
      <c r="M225" s="99">
        <v>69.133056467417504</v>
      </c>
      <c r="N225" s="99">
        <v>96.180105874153853</v>
      </c>
      <c r="O225" s="99">
        <v>62.544072844882407</v>
      </c>
      <c r="P225" s="99">
        <v>54.378918964731668</v>
      </c>
      <c r="Q225" s="99">
        <v>54.467495997684054</v>
      </c>
      <c r="R225" s="99">
        <v>104.14188298267929</v>
      </c>
      <c r="S225" s="99">
        <v>92.234797257954781</v>
      </c>
      <c r="T225" s="99">
        <v>47.050296318935139</v>
      </c>
      <c r="U225" s="99">
        <v>60.352338683956134</v>
      </c>
      <c r="V225" s="99">
        <v>66.89756989701533</v>
      </c>
      <c r="W225" s="99">
        <v>65.03996745997965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12.07232997322742</v>
      </c>
      <c r="C226" s="123">
        <f t="shared" si="97"/>
        <v>13.661914178234348</v>
      </c>
      <c r="D226" s="123">
        <f t="shared" si="97"/>
        <v>9.5948508289755434</v>
      </c>
      <c r="E226" s="123">
        <f t="shared" si="97"/>
        <v>13.038209572026647</v>
      </c>
      <c r="F226" s="123">
        <f t="shared" si="97"/>
        <v>6.4250321002065398</v>
      </c>
      <c r="G226" s="123">
        <f t="shared" si="97"/>
        <v>5.9922438486090623</v>
      </c>
      <c r="H226" s="123">
        <f t="shared" si="97"/>
        <v>5.8049001072004316</v>
      </c>
      <c r="I226" s="123">
        <f t="shared" si="97"/>
        <v>8.2747685739446588</v>
      </c>
      <c r="J226" s="123">
        <f t="shared" si="97"/>
        <v>7.3879511345614084</v>
      </c>
      <c r="K226" s="123">
        <f t="shared" si="97"/>
        <v>5.0141585295224012</v>
      </c>
      <c r="L226" s="123">
        <f t="shared" si="97"/>
        <v>6.6548448503181552</v>
      </c>
      <c r="M226" s="123">
        <f t="shared" si="97"/>
        <v>6.2579137722641391</v>
      </c>
      <c r="N226" s="123">
        <f t="shared" si="97"/>
        <v>11.017999677068284</v>
      </c>
      <c r="O226" s="123">
        <f t="shared" si="97"/>
        <v>6.8744063792833563</v>
      </c>
      <c r="P226" s="123">
        <f t="shared" si="97"/>
        <v>5.5033831957275154</v>
      </c>
      <c r="Q226" s="123">
        <f t="shared" si="97"/>
        <v>7.3286588593441548</v>
      </c>
      <c r="R226" s="123">
        <f t="shared" si="97"/>
        <v>9.198885104477732</v>
      </c>
      <c r="S226" s="123">
        <f t="shared" si="97"/>
        <v>10.232770551862105</v>
      </c>
      <c r="T226" s="123">
        <f t="shared" si="97"/>
        <v>7.7947868943648357</v>
      </c>
      <c r="U226" s="123">
        <f t="shared" si="97"/>
        <v>12.391748703961177</v>
      </c>
      <c r="V226" s="123">
        <f t="shared" si="97"/>
        <v>11.426028812716808</v>
      </c>
      <c r="W226" s="123">
        <f t="shared" si="97"/>
        <v>10.285430010348968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12.07232997322742</v>
      </c>
      <c r="C227" s="99">
        <f>RES_hhdet_fecs!C165</f>
        <v>13.661914178234348</v>
      </c>
      <c r="D227" s="99">
        <f>RES_hhdet_fecs!D165</f>
        <v>9.5948508289755434</v>
      </c>
      <c r="E227" s="99">
        <f>RES_hhdet_fecs!E165</f>
        <v>13.038209572026647</v>
      </c>
      <c r="F227" s="99">
        <f>RES_hhdet_fecs!F165</f>
        <v>6.4250321002065398</v>
      </c>
      <c r="G227" s="99">
        <f>RES_hhdet_fecs!G165</f>
        <v>5.9922438486090623</v>
      </c>
      <c r="H227" s="99">
        <f>RES_hhdet_fecs!H165</f>
        <v>5.8049001072004316</v>
      </c>
      <c r="I227" s="99">
        <f>RES_hhdet_fecs!I165</f>
        <v>8.2747685739446588</v>
      </c>
      <c r="J227" s="99">
        <f>RES_hhdet_fecs!J165</f>
        <v>7.3879511345614084</v>
      </c>
      <c r="K227" s="99">
        <f>RES_hhdet_fecs!K165</f>
        <v>5.0141585295224012</v>
      </c>
      <c r="L227" s="99">
        <f>RES_hhdet_fecs!L165</f>
        <v>6.6548448503181552</v>
      </c>
      <c r="M227" s="99">
        <f>RES_hhdet_fecs!M165</f>
        <v>6.2579137722641391</v>
      </c>
      <c r="N227" s="99">
        <f>RES_hhdet_fecs!N165</f>
        <v>11.017999677068284</v>
      </c>
      <c r="O227" s="99">
        <f>RES_hhdet_fecs!O165</f>
        <v>6.8744063792833563</v>
      </c>
      <c r="P227" s="99">
        <f>RES_hhdet_fecs!P165</f>
        <v>5.5033831957275154</v>
      </c>
      <c r="Q227" s="99">
        <f>RES_hhdet_fecs!Q165</f>
        <v>7.3286588593441548</v>
      </c>
      <c r="R227" s="99">
        <f>RES_hhdet_fecs!R165</f>
        <v>9.198885104477732</v>
      </c>
      <c r="S227" s="99">
        <f>RES_hhdet_fecs!S165</f>
        <v>10.232770551862105</v>
      </c>
      <c r="T227" s="99">
        <f>RES_hhdet_fecs!T165</f>
        <v>7.7947868943648357</v>
      </c>
      <c r="U227" s="99">
        <f>RES_hhdet_fecs!U165</f>
        <v>12.391748703961177</v>
      </c>
      <c r="V227" s="99">
        <f>RES_hhdet_fecs!V165</f>
        <v>11.426028812716808</v>
      </c>
      <c r="W227" s="99">
        <f>RES_hhdet_fecs!W165</f>
        <v>10.285430010348968</v>
      </c>
      <c r="DA227" s="63" t="s">
        <v>2901</v>
      </c>
    </row>
    <row r="228" spans="1:105" ht="12" customHeight="1" x14ac:dyDescent="0.25">
      <c r="A228" s="121" t="s">
        <v>55</v>
      </c>
      <c r="B228" s="123">
        <v>16.819159217786055</v>
      </c>
      <c r="C228" s="123">
        <v>16.436024623225478</v>
      </c>
      <c r="D228" s="123">
        <v>16.924062875303981</v>
      </c>
      <c r="E228" s="123">
        <v>16.696875946138736</v>
      </c>
      <c r="F228" s="123">
        <v>17.271233904431682</v>
      </c>
      <c r="G228" s="123">
        <v>16.720608456739903</v>
      </c>
      <c r="H228" s="123">
        <v>16.996084995403528</v>
      </c>
      <c r="I228" s="123">
        <v>16.571732734619555</v>
      </c>
      <c r="J228" s="123">
        <v>17.214719223842344</v>
      </c>
      <c r="K228" s="123">
        <v>18.329596470326315</v>
      </c>
      <c r="L228" s="123">
        <v>17.682096254798743</v>
      </c>
      <c r="M228" s="123">
        <v>17.411975802200917</v>
      </c>
      <c r="N228" s="123">
        <v>16.446221957046841</v>
      </c>
      <c r="O228" s="123">
        <v>16.959014228341054</v>
      </c>
      <c r="P228" s="123">
        <v>17.004351668025567</v>
      </c>
      <c r="Q228" s="123">
        <v>16.833428383187677</v>
      </c>
      <c r="R228" s="123">
        <v>17.535852755993609</v>
      </c>
      <c r="S228" s="123">
        <v>17.402949250424253</v>
      </c>
      <c r="T228" s="123">
        <v>16.68973859763334</v>
      </c>
      <c r="U228" s="123">
        <v>16.754923434199245</v>
      </c>
      <c r="V228" s="123">
        <v>16.750238179696236</v>
      </c>
      <c r="W228" s="123">
        <v>17.842432588863137</v>
      </c>
      <c r="DA228" s="130" t="s">
        <v>2902</v>
      </c>
    </row>
    <row r="229" spans="1:105" ht="12" customHeight="1" x14ac:dyDescent="0.25">
      <c r="A229" s="97" t="s">
        <v>124</v>
      </c>
      <c r="B229" s="99">
        <v>23.611636899403955</v>
      </c>
      <c r="C229" s="99">
        <v>23.251696576997507</v>
      </c>
      <c r="D229" s="99">
        <v>24.073251067782611</v>
      </c>
      <c r="E229" s="99">
        <v>24.011746271960213</v>
      </c>
      <c r="F229" s="99">
        <v>24.257370779444194</v>
      </c>
      <c r="G229" s="99">
        <v>23.772330397614027</v>
      </c>
      <c r="H229" s="99">
        <v>24.238127987308165</v>
      </c>
      <c r="I229" s="99">
        <v>23.078162239388185</v>
      </c>
      <c r="J229" s="99">
        <v>24.866651942064024</v>
      </c>
      <c r="K229" s="99">
        <v>26.23249322941971</v>
      </c>
      <c r="L229" s="99">
        <v>24.569958869611501</v>
      </c>
      <c r="M229" s="99">
        <v>20.286437792357972</v>
      </c>
      <c r="N229" s="99">
        <v>17.839869718544705</v>
      </c>
      <c r="O229" s="99">
        <v>26.050833434060461</v>
      </c>
      <c r="P229" s="99">
        <v>24.650250186551286</v>
      </c>
      <c r="Q229" s="99">
        <v>22.798228157182649</v>
      </c>
      <c r="R229" s="99">
        <v>21.88794193282731</v>
      </c>
      <c r="S229" s="99">
        <v>22.191691400891646</v>
      </c>
      <c r="T229" s="99">
        <v>21.591413350765933</v>
      </c>
      <c r="U229" s="99">
        <v>21.423117063199388</v>
      </c>
      <c r="V229" s="99">
        <v>21.385675531973821</v>
      </c>
      <c r="W229" s="99">
        <v>21.286318424785268</v>
      </c>
      <c r="DA229" s="63" t="s">
        <v>2903</v>
      </c>
    </row>
    <row r="230" spans="1:105" ht="12" customHeight="1" x14ac:dyDescent="0.25">
      <c r="A230" s="97" t="s">
        <v>123</v>
      </c>
      <c r="B230" s="99">
        <v>14.520769821152484</v>
      </c>
      <c r="C230" s="99">
        <v>14.364888387807285</v>
      </c>
      <c r="D230" s="99">
        <v>15.045595115579982</v>
      </c>
      <c r="E230" s="99">
        <v>14.998404587869802</v>
      </c>
      <c r="F230" s="99">
        <v>15.249237303114414</v>
      </c>
      <c r="G230" s="99">
        <v>15.296435688726964</v>
      </c>
      <c r="H230" s="99">
        <v>15.385814413865754</v>
      </c>
      <c r="I230" s="99">
        <v>14.681621539947908</v>
      </c>
      <c r="J230" s="99">
        <v>15.78962267074238</v>
      </c>
      <c r="K230" s="99">
        <v>16.74162961686018</v>
      </c>
      <c r="L230" s="99">
        <v>15.773201767394388</v>
      </c>
      <c r="M230" s="99">
        <v>12.721313958501204</v>
      </c>
      <c r="N230" s="99">
        <v>10.15828701533108</v>
      </c>
      <c r="O230" s="99">
        <v>17.164782075010173</v>
      </c>
      <c r="P230" s="99">
        <v>16.571278959060713</v>
      </c>
      <c r="Q230" s="99">
        <v>15.490601528848694</v>
      </c>
      <c r="R230" s="99">
        <v>15.377623624394428</v>
      </c>
      <c r="S230" s="99">
        <v>15.946705976300251</v>
      </c>
      <c r="T230" s="99">
        <v>15.859240763300987</v>
      </c>
      <c r="U230" s="99">
        <v>15.932443352029861</v>
      </c>
      <c r="V230" s="99">
        <v>16.096896737620416</v>
      </c>
      <c r="W230" s="99">
        <v>16.406079656794354</v>
      </c>
      <c r="DA230" s="63" t="s">
        <v>2904</v>
      </c>
    </row>
    <row r="231" spans="1:105" ht="12" customHeight="1" x14ac:dyDescent="0.25">
      <c r="A231" s="100" t="s">
        <v>50</v>
      </c>
      <c r="B231" s="102">
        <v>4.6620556054289324</v>
      </c>
      <c r="C231" s="102">
        <v>4.5481849719497074</v>
      </c>
      <c r="D231" s="102">
        <v>4.8516374826295072</v>
      </c>
      <c r="E231" s="102">
        <v>4.6969953305108767</v>
      </c>
      <c r="F231" s="102">
        <v>4.8399450282852534</v>
      </c>
      <c r="G231" s="102">
        <v>5.3983201079418945</v>
      </c>
      <c r="H231" s="102">
        <v>4.9343354231341356</v>
      </c>
      <c r="I231" s="102">
        <v>4.7049549729927067</v>
      </c>
      <c r="J231" s="102">
        <v>4.9654436417026258</v>
      </c>
      <c r="K231" s="102">
        <v>5.2671140694001926</v>
      </c>
      <c r="L231" s="102">
        <v>4.9215155096154533</v>
      </c>
      <c r="M231" s="102">
        <v>3.1772161692018042</v>
      </c>
      <c r="N231" s="102">
        <v>0.18059530059914269</v>
      </c>
      <c r="O231" s="102">
        <v>4.8038946553611916</v>
      </c>
      <c r="P231" s="102">
        <v>4.4185552872485294</v>
      </c>
      <c r="Q231" s="102">
        <v>3.8341564973355702</v>
      </c>
      <c r="R231" s="102">
        <v>4.2961192031854871</v>
      </c>
      <c r="S231" s="102">
        <v>4.4976836102664652</v>
      </c>
      <c r="T231" s="102">
        <v>4.3468884637802052</v>
      </c>
      <c r="U231" s="102">
        <v>4.1870410902798714</v>
      </c>
      <c r="V231" s="102">
        <v>4.0307647271061198</v>
      </c>
      <c r="W231" s="102">
        <v>4.0645309733359252</v>
      </c>
      <c r="DA231" s="131" t="s">
        <v>2905</v>
      </c>
    </row>
    <row r="232" spans="1:105" ht="12" customHeight="1" x14ac:dyDescent="0.25">
      <c r="A232" s="103" t="s">
        <v>52</v>
      </c>
      <c r="B232" s="105">
        <v>9.8587142157235537</v>
      </c>
      <c r="C232" s="105">
        <v>9.8167034158575817</v>
      </c>
      <c r="D232" s="105">
        <v>10.193957632950472</v>
      </c>
      <c r="E232" s="105">
        <v>10.301409257358925</v>
      </c>
      <c r="F232" s="105">
        <v>10.409292274829165</v>
      </c>
      <c r="G232" s="105">
        <v>9.8981155807850687</v>
      </c>
      <c r="H232" s="105">
        <v>10.451478990731616</v>
      </c>
      <c r="I232" s="105">
        <v>9.9766665669552044</v>
      </c>
      <c r="J232" s="105">
        <v>10.824179029039753</v>
      </c>
      <c r="K232" s="105">
        <v>11.47451554745999</v>
      </c>
      <c r="L232" s="105">
        <v>10.851686257778933</v>
      </c>
      <c r="M232" s="105">
        <v>9.5440977892994017</v>
      </c>
      <c r="N232" s="105">
        <v>9.9776917147319359</v>
      </c>
      <c r="O232" s="105">
        <v>12.36088741964898</v>
      </c>
      <c r="P232" s="105">
        <v>12.152723671812184</v>
      </c>
      <c r="Q232" s="105">
        <v>11.656445031513124</v>
      </c>
      <c r="R232" s="105">
        <v>11.081504421208939</v>
      </c>
      <c r="S232" s="105">
        <v>11.449022366033784</v>
      </c>
      <c r="T232" s="105">
        <v>11.51235229952078</v>
      </c>
      <c r="U232" s="105">
        <v>11.745402261749986</v>
      </c>
      <c r="V232" s="105">
        <v>12.066132010514293</v>
      </c>
      <c r="W232" s="105">
        <v>12.341548683458427</v>
      </c>
      <c r="DA232" s="132" t="s">
        <v>2906</v>
      </c>
    </row>
    <row r="233" spans="1:105" ht="12" customHeight="1" x14ac:dyDescent="0.25">
      <c r="A233" s="106" t="s">
        <v>122</v>
      </c>
      <c r="B233" s="102">
        <v>21.382747384092621</v>
      </c>
      <c r="C233" s="102">
        <v>20.925716898117763</v>
      </c>
      <c r="D233" s="102">
        <v>21.244164810122438</v>
      </c>
      <c r="E233" s="102">
        <v>21.003981273488225</v>
      </c>
      <c r="F233" s="102">
        <v>21.481397778231095</v>
      </c>
      <c r="G233" s="102">
        <v>20.565033347884157</v>
      </c>
      <c r="H233" s="102">
        <v>21.048133911266543</v>
      </c>
      <c r="I233" s="102">
        <v>20.919110348541622</v>
      </c>
      <c r="J233" s="102">
        <v>22.188171437858887</v>
      </c>
      <c r="K233" s="102">
        <v>23.594922518702258</v>
      </c>
      <c r="L233" s="102">
        <v>22.824943126742607</v>
      </c>
      <c r="M233" s="102">
        <v>22.429178076660182</v>
      </c>
      <c r="N233" s="102">
        <v>21.336496519420198</v>
      </c>
      <c r="O233" s="102">
        <v>21.549775284655663</v>
      </c>
      <c r="P233" s="102">
        <v>21.461907861076249</v>
      </c>
      <c r="Q233" s="102">
        <v>21.386947779723943</v>
      </c>
      <c r="R233" s="102">
        <v>22.007134070332285</v>
      </c>
      <c r="S233" s="102">
        <v>21.703251536172711</v>
      </c>
      <c r="T233" s="102">
        <v>20.831273192133654</v>
      </c>
      <c r="U233" s="102">
        <v>20.904791523837897</v>
      </c>
      <c r="V233" s="102">
        <v>20.787406423945946</v>
      </c>
      <c r="W233" s="102">
        <v>21.568305092895926</v>
      </c>
      <c r="DA233" s="131" t="s">
        <v>2907</v>
      </c>
    </row>
    <row r="234" spans="1:105" ht="12" customHeight="1" x14ac:dyDescent="0.25">
      <c r="A234" s="107" t="s">
        <v>121</v>
      </c>
      <c r="B234" s="105">
        <v>14.226189734800471</v>
      </c>
      <c r="C234" s="105">
        <v>13.972923588394016</v>
      </c>
      <c r="D234" s="105">
        <v>14.332816560464149</v>
      </c>
      <c r="E234" s="105">
        <v>14.169595113742766</v>
      </c>
      <c r="F234" s="105">
        <v>14.602909715874242</v>
      </c>
      <c r="G234" s="105">
        <v>14.255621778427416</v>
      </c>
      <c r="H234" s="105">
        <v>14.47193417885607</v>
      </c>
      <c r="I234" s="105">
        <v>14.426245157296382</v>
      </c>
      <c r="J234" s="105">
        <v>15.280799011952737</v>
      </c>
      <c r="K234" s="105">
        <v>16.328732630733594</v>
      </c>
      <c r="L234" s="105">
        <v>15.870727604503456</v>
      </c>
      <c r="M234" s="105">
        <v>15.626724368525613</v>
      </c>
      <c r="N234" s="105">
        <v>14.686016248378243</v>
      </c>
      <c r="O234" s="105">
        <v>15.105596211630955</v>
      </c>
      <c r="P234" s="105">
        <v>15.150891916580134</v>
      </c>
      <c r="Q234" s="105">
        <v>15.105060215018314</v>
      </c>
      <c r="R234" s="105">
        <v>15.921595377775361</v>
      </c>
      <c r="S234" s="105">
        <v>15.951826585433453</v>
      </c>
      <c r="T234" s="105">
        <v>15.43726191977183</v>
      </c>
      <c r="U234" s="105">
        <v>15.583285088754092</v>
      </c>
      <c r="V234" s="105">
        <v>15.697216139395987</v>
      </c>
      <c r="W234" s="105">
        <v>16.789939548853376</v>
      </c>
      <c r="DA234" s="132" t="s">
        <v>2908</v>
      </c>
    </row>
    <row r="235" spans="1:105" ht="12" customHeight="1" x14ac:dyDescent="0.25">
      <c r="A235" s="108" t="s">
        <v>53</v>
      </c>
      <c r="B235" s="99">
        <v>4.2263826488653287</v>
      </c>
      <c r="C235" s="99">
        <v>4.0962372214441833</v>
      </c>
      <c r="D235" s="99">
        <v>4.2722585785826022</v>
      </c>
      <c r="E235" s="99">
        <v>4.0833763823099343</v>
      </c>
      <c r="F235" s="99">
        <v>4.2725404265347544</v>
      </c>
      <c r="G235" s="99">
        <v>4.6385344394533465</v>
      </c>
      <c r="H235" s="99">
        <v>4.2730106142835833</v>
      </c>
      <c r="I235" s="99">
        <v>4.292535859739619</v>
      </c>
      <c r="J235" s="99">
        <v>4.464280074331219</v>
      </c>
      <c r="K235" s="99">
        <v>4.7961634777052575</v>
      </c>
      <c r="L235" s="99">
        <v>4.680289089725127</v>
      </c>
      <c r="M235" s="99">
        <v>4.5068753962105461</v>
      </c>
      <c r="N235" s="99">
        <v>3.5801369216016528</v>
      </c>
      <c r="O235" s="99">
        <v>3.9557507028638699</v>
      </c>
      <c r="P235" s="99">
        <v>3.8569117565588549</v>
      </c>
      <c r="Q235" s="99">
        <v>3.6327729205165564</v>
      </c>
      <c r="R235" s="99">
        <v>4.3531699292941797</v>
      </c>
      <c r="S235" s="99">
        <v>4.427621562584708</v>
      </c>
      <c r="T235" s="99">
        <v>4.1372588525778449</v>
      </c>
      <c r="U235" s="99">
        <v>4.0120204563545272</v>
      </c>
      <c r="V235" s="99">
        <v>3.9486111625377163</v>
      </c>
      <c r="W235" s="99">
        <v>4.2773322258091406</v>
      </c>
      <c r="DA235" s="63" t="s">
        <v>2909</v>
      </c>
    </row>
    <row r="236" spans="1:105" ht="12" customHeight="1" x14ac:dyDescent="0.25">
      <c r="A236" s="108" t="s">
        <v>52</v>
      </c>
      <c r="B236" s="99">
        <v>9.9998070859351422</v>
      </c>
      <c r="C236" s="99">
        <v>9.8766863669498299</v>
      </c>
      <c r="D236" s="99">
        <v>10.060557981881548</v>
      </c>
      <c r="E236" s="99">
        <v>10.086218731432831</v>
      </c>
      <c r="F236" s="99">
        <v>10.330369289339485</v>
      </c>
      <c r="G236" s="99">
        <v>9.6170873389740716</v>
      </c>
      <c r="H236" s="99">
        <v>10.198923564572487</v>
      </c>
      <c r="I236" s="99">
        <v>10.133709297556763</v>
      </c>
      <c r="J236" s="99">
        <v>10.816518937621517</v>
      </c>
      <c r="K236" s="99">
        <v>11.532569153028337</v>
      </c>
      <c r="L236" s="99">
        <v>11.190438514778329</v>
      </c>
      <c r="M236" s="99">
        <v>11.119848972315067</v>
      </c>
      <c r="N236" s="99">
        <v>11.105879326776586</v>
      </c>
      <c r="O236" s="99">
        <v>11.149845508767084</v>
      </c>
      <c r="P236" s="99">
        <v>11.293980160021277</v>
      </c>
      <c r="Q236" s="99">
        <v>11.472287294501758</v>
      </c>
      <c r="R236" s="99">
        <v>11.568425448481181</v>
      </c>
      <c r="S236" s="99">
        <v>11.524205022848747</v>
      </c>
      <c r="T236" s="99">
        <v>11.300003067193986</v>
      </c>
      <c r="U236" s="99">
        <v>11.571264632399561</v>
      </c>
      <c r="V236" s="99">
        <v>11.748604976858269</v>
      </c>
      <c r="W236" s="99">
        <v>12.512607323044232</v>
      </c>
      <c r="DA236" s="63" t="s">
        <v>2910</v>
      </c>
    </row>
    <row r="237" spans="1:105" ht="12" customHeight="1" x14ac:dyDescent="0.25">
      <c r="A237" s="121" t="s">
        <v>54</v>
      </c>
      <c r="B237" s="123">
        <v>7.9266082252431991</v>
      </c>
      <c r="C237" s="123">
        <v>7.6743821504950809</v>
      </c>
      <c r="D237" s="123">
        <v>8.5985474979025778</v>
      </c>
      <c r="E237" s="123">
        <v>8.2743867874571784</v>
      </c>
      <c r="F237" s="123">
        <v>8.8208758593210508</v>
      </c>
      <c r="G237" s="123">
        <v>8.57039687000489</v>
      </c>
      <c r="H237" s="123">
        <v>8.7793549534281361</v>
      </c>
      <c r="I237" s="123">
        <v>8.3380604717285252</v>
      </c>
      <c r="J237" s="123">
        <v>8.2849365699074582</v>
      </c>
      <c r="K237" s="123">
        <v>8.630379575254441</v>
      </c>
      <c r="L237" s="123">
        <v>8.215813165632051</v>
      </c>
      <c r="M237" s="123">
        <v>7.7330591364797909</v>
      </c>
      <c r="N237" s="123">
        <v>7.4843422854296184</v>
      </c>
      <c r="O237" s="123">
        <v>8.245092149715493</v>
      </c>
      <c r="P237" s="123">
        <v>8.3379398184405993</v>
      </c>
      <c r="Q237" s="123">
        <v>8.1877240880286184</v>
      </c>
      <c r="R237" s="123">
        <v>8.5268185973973125</v>
      </c>
      <c r="S237" s="123">
        <v>8.4688078953364432</v>
      </c>
      <c r="T237" s="123">
        <v>8.7605659186795553</v>
      </c>
      <c r="U237" s="123">
        <v>9.0705948052910834</v>
      </c>
      <c r="V237" s="123">
        <v>10.397647255297048</v>
      </c>
      <c r="W237" s="123">
        <v>10.074588412922303</v>
      </c>
      <c r="DA237" s="130" t="s">
        <v>2911</v>
      </c>
    </row>
    <row r="238" spans="1:105" ht="12" customHeight="1" x14ac:dyDescent="0.25">
      <c r="A238" s="97" t="s">
        <v>50</v>
      </c>
      <c r="B238" s="99">
        <v>9.9095786535901667</v>
      </c>
      <c r="C238" s="99">
        <v>9.9214782034486895</v>
      </c>
      <c r="D238" s="99">
        <v>10.479690146557287</v>
      </c>
      <c r="E238" s="99">
        <v>10.06871102120887</v>
      </c>
      <c r="F238" s="99">
        <v>11.422021136666187</v>
      </c>
      <c r="G238" s="99">
        <v>10.546856132619956</v>
      </c>
      <c r="H238" s="99">
        <v>10.508296690376977</v>
      </c>
      <c r="I238" s="99">
        <v>10.850792359663886</v>
      </c>
      <c r="J238" s="99">
        <v>10.882125922942718</v>
      </c>
      <c r="K238" s="99">
        <v>9.5343622631858391</v>
      </c>
      <c r="L238" s="99">
        <v>11.77080798747428</v>
      </c>
      <c r="M238" s="99">
        <v>10.941743957229436</v>
      </c>
      <c r="N238" s="99">
        <v>3.4126197712854562</v>
      </c>
      <c r="O238" s="99">
        <v>12.265859406677267</v>
      </c>
      <c r="P238" s="99">
        <v>11.825673792881208</v>
      </c>
      <c r="Q238" s="99">
        <v>10.305308448196916</v>
      </c>
      <c r="R238" s="99">
        <v>9.6752476733928372</v>
      </c>
      <c r="S238" s="99">
        <v>9.6197185170898472</v>
      </c>
      <c r="T238" s="99">
        <v>11.572873188979754</v>
      </c>
      <c r="U238" s="99">
        <v>11.95888499825883</v>
      </c>
      <c r="V238" s="99">
        <v>13.362792788898327</v>
      </c>
      <c r="W238" s="99">
        <v>12.852931850975455</v>
      </c>
      <c r="DA238" s="63" t="s">
        <v>2912</v>
      </c>
    </row>
    <row r="239" spans="1:105" ht="12" customHeight="1" x14ac:dyDescent="0.25">
      <c r="A239" s="109" t="s">
        <v>120</v>
      </c>
      <c r="B239" s="110">
        <v>7.8368102695025996</v>
      </c>
      <c r="C239" s="110">
        <v>7.5783985226427673</v>
      </c>
      <c r="D239" s="110">
        <v>8.5276603884611291</v>
      </c>
      <c r="E239" s="110">
        <v>8.2102645544806556</v>
      </c>
      <c r="F239" s="110">
        <v>8.7315659606419977</v>
      </c>
      <c r="G239" s="110">
        <v>8.5027852854288692</v>
      </c>
      <c r="H239" s="110">
        <v>8.7169604591814771</v>
      </c>
      <c r="I239" s="110">
        <v>8.2409376123211402</v>
      </c>
      <c r="J239" s="110">
        <v>8.1775917567593037</v>
      </c>
      <c r="K239" s="110">
        <v>8.5916998666819602</v>
      </c>
      <c r="L239" s="110">
        <v>8.058787178875912</v>
      </c>
      <c r="M239" s="110">
        <v>7.5851346952671577</v>
      </c>
      <c r="N239" s="110">
        <v>7.6896645878772691</v>
      </c>
      <c r="O239" s="110">
        <v>7.9560728394681393</v>
      </c>
      <c r="P239" s="110">
        <v>8.0136748961392836</v>
      </c>
      <c r="Q239" s="110">
        <v>7.95399409049607</v>
      </c>
      <c r="R239" s="110">
        <v>8.3864378024146635</v>
      </c>
      <c r="S239" s="110">
        <v>8.3047855758562612</v>
      </c>
      <c r="T239" s="110">
        <v>8.2794881337039232</v>
      </c>
      <c r="U239" s="110">
        <v>8.5216597934624208</v>
      </c>
      <c r="V239" s="110">
        <v>9.7571241823411725</v>
      </c>
      <c r="W239" s="110">
        <v>9.4047434477060428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89.056010094360744</v>
      </c>
      <c r="C241" s="118">
        <f t="shared" si="98"/>
        <v>88.093369491489298</v>
      </c>
      <c r="D241" s="118">
        <f t="shared" si="98"/>
        <v>97.473437645826593</v>
      </c>
      <c r="E241" s="118">
        <f t="shared" si="98"/>
        <v>105.89699900170149</v>
      </c>
      <c r="F241" s="118">
        <f t="shared" si="98"/>
        <v>96.174405952054414</v>
      </c>
      <c r="G241" s="118">
        <f t="shared" si="98"/>
        <v>91.566700249606882</v>
      </c>
      <c r="H241" s="118">
        <f t="shared" si="98"/>
        <v>98.219650526256089</v>
      </c>
      <c r="I241" s="118">
        <f t="shared" si="98"/>
        <v>99.831283514011318</v>
      </c>
      <c r="J241" s="118">
        <f t="shared" si="98"/>
        <v>96.308537689764918</v>
      </c>
      <c r="K241" s="118">
        <f t="shared" si="98"/>
        <v>91.370744703477598</v>
      </c>
      <c r="L241" s="118">
        <f t="shared" si="98"/>
        <v>93.981948192217317</v>
      </c>
      <c r="M241" s="118">
        <f t="shared" si="98"/>
        <v>83.644297638023147</v>
      </c>
      <c r="N241" s="118">
        <f t="shared" si="98"/>
        <v>115.7544841408688</v>
      </c>
      <c r="O241" s="118">
        <f t="shared" si="98"/>
        <v>83.291340966016747</v>
      </c>
      <c r="P241" s="118">
        <f t="shared" si="98"/>
        <v>74.626917013135525</v>
      </c>
      <c r="Q241" s="118">
        <f t="shared" si="98"/>
        <v>81.295471577757979</v>
      </c>
      <c r="R241" s="118">
        <f t="shared" ref="R241:V241" si="99">R242+R244+R246+R255</f>
        <v>124.40139364733281</v>
      </c>
      <c r="S241" s="118">
        <f t="shared" si="99"/>
        <v>121.08457934251526</v>
      </c>
      <c r="T241" s="118">
        <f t="shared" si="99"/>
        <v>81.358974535937904</v>
      </c>
      <c r="U241" s="118">
        <f t="shared" si="99"/>
        <v>108.19397025278963</v>
      </c>
      <c r="V241" s="118">
        <f t="shared" si="99"/>
        <v>111.52119952339454</v>
      </c>
      <c r="W241" s="118">
        <f t="shared" ref="W241" si="100">W242+W244+W246+W255</f>
        <v>107.72743284607013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50.175228395978941</v>
      </c>
      <c r="C242" s="123">
        <f t="shared" si="101"/>
        <v>46.114895903845117</v>
      </c>
      <c r="D242" s="123">
        <f t="shared" si="101"/>
        <v>60.92015908082157</v>
      </c>
      <c r="E242" s="123">
        <f t="shared" si="101"/>
        <v>61.957797508321377</v>
      </c>
      <c r="F242" s="123">
        <f t="shared" si="101"/>
        <v>63.80497381098742</v>
      </c>
      <c r="G242" s="123">
        <f t="shared" si="101"/>
        <v>59.994424465011321</v>
      </c>
      <c r="H242" s="123">
        <f t="shared" si="101"/>
        <v>65.440505528578797</v>
      </c>
      <c r="I242" s="123">
        <f t="shared" si="101"/>
        <v>60.664438246765343</v>
      </c>
      <c r="J242" s="123">
        <f t="shared" si="101"/>
        <v>58.251668272755133</v>
      </c>
      <c r="K242" s="123">
        <f t="shared" si="101"/>
        <v>57.512751224034155</v>
      </c>
      <c r="L242" s="123">
        <f t="shared" si="101"/>
        <v>56.095858815043186</v>
      </c>
      <c r="M242" s="123">
        <f t="shared" si="101"/>
        <v>46.755559864552019</v>
      </c>
      <c r="N242" s="123">
        <f t="shared" si="101"/>
        <v>65.541908055453831</v>
      </c>
      <c r="O242" s="123">
        <f t="shared" si="101"/>
        <v>43.076220168566955</v>
      </c>
      <c r="P242" s="123">
        <f t="shared" si="101"/>
        <v>37.726200793120896</v>
      </c>
      <c r="Q242" s="123">
        <f t="shared" si="101"/>
        <v>38.071799546357084</v>
      </c>
      <c r="R242" s="123">
        <f t="shared" si="101"/>
        <v>73.458812460988028</v>
      </c>
      <c r="S242" s="123">
        <f t="shared" si="101"/>
        <v>65.63683458299208</v>
      </c>
      <c r="T242" s="123">
        <f t="shared" si="101"/>
        <v>33.676243537513905</v>
      </c>
      <c r="U242" s="123">
        <f t="shared" si="101"/>
        <v>43.364482729847253</v>
      </c>
      <c r="V242" s="123">
        <f t="shared" si="101"/>
        <v>48.192774051801621</v>
      </c>
      <c r="W242" s="123">
        <f t="shared" si="101"/>
        <v>46.986956631556652</v>
      </c>
      <c r="DA242" s="130" t="s">
        <v>3066</v>
      </c>
    </row>
    <row r="243" spans="1:105" ht="12" customHeight="1" x14ac:dyDescent="0.25">
      <c r="A243" s="97" t="s">
        <v>53</v>
      </c>
      <c r="B243" s="99">
        <v>50.175228395978941</v>
      </c>
      <c r="C243" s="99">
        <v>46.114895903845117</v>
      </c>
      <c r="D243" s="99">
        <v>60.92015908082157</v>
      </c>
      <c r="E243" s="99">
        <v>61.957797508321377</v>
      </c>
      <c r="F243" s="99">
        <v>63.80497381098742</v>
      </c>
      <c r="G243" s="99">
        <v>59.994424465011321</v>
      </c>
      <c r="H243" s="99">
        <v>65.440505528578797</v>
      </c>
      <c r="I243" s="99">
        <v>60.664438246765343</v>
      </c>
      <c r="J243" s="99">
        <v>58.251668272755133</v>
      </c>
      <c r="K243" s="99">
        <v>57.512751224034155</v>
      </c>
      <c r="L243" s="99">
        <v>56.095858815043186</v>
      </c>
      <c r="M243" s="99">
        <v>46.755559864552019</v>
      </c>
      <c r="N243" s="99">
        <v>65.541908055453831</v>
      </c>
      <c r="O243" s="99">
        <v>43.076220168566955</v>
      </c>
      <c r="P243" s="99">
        <v>37.726200793120896</v>
      </c>
      <c r="Q243" s="99">
        <v>38.071799546357084</v>
      </c>
      <c r="R243" s="99">
        <v>73.458812460988028</v>
      </c>
      <c r="S243" s="99">
        <v>65.63683458299208</v>
      </c>
      <c r="T243" s="99">
        <v>33.676243537513905</v>
      </c>
      <c r="U243" s="99">
        <v>43.364482729847253</v>
      </c>
      <c r="V243" s="99">
        <v>48.192774051801621</v>
      </c>
      <c r="W243" s="99">
        <v>46.986956631556652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20.6380116730402</v>
      </c>
      <c r="C244" s="123">
        <f t="shared" si="102"/>
        <v>24.076656431013824</v>
      </c>
      <c r="D244" s="123">
        <f t="shared" si="102"/>
        <v>17.622316015692462</v>
      </c>
      <c r="E244" s="123">
        <f t="shared" si="102"/>
        <v>25.29502850734379</v>
      </c>
      <c r="F244" s="123">
        <f t="shared" si="102"/>
        <v>12.925394364813616</v>
      </c>
      <c r="G244" s="123">
        <f t="shared" si="102"/>
        <v>12.764480459217177</v>
      </c>
      <c r="H244" s="123">
        <f t="shared" si="102"/>
        <v>13.409289821067771</v>
      </c>
      <c r="I244" s="123">
        <f t="shared" si="102"/>
        <v>20.166955359722106</v>
      </c>
      <c r="J244" s="123">
        <f t="shared" si="102"/>
        <v>18.291149685577803</v>
      </c>
      <c r="K244" s="123">
        <f t="shared" si="102"/>
        <v>12.877524593653467</v>
      </c>
      <c r="L244" s="123">
        <f t="shared" si="102"/>
        <v>17.627583003338849</v>
      </c>
      <c r="M244" s="123">
        <f t="shared" si="102"/>
        <v>17.155429891092666</v>
      </c>
      <c r="N244" s="123">
        <f t="shared" si="102"/>
        <v>31.174286554159824</v>
      </c>
      <c r="O244" s="123">
        <f t="shared" si="102"/>
        <v>20.359118568817639</v>
      </c>
      <c r="P244" s="123">
        <f t="shared" si="102"/>
        <v>16.862270913987526</v>
      </c>
      <c r="Q244" s="123">
        <f t="shared" si="102"/>
        <v>23.203620144652248</v>
      </c>
      <c r="R244" s="123">
        <f t="shared" si="102"/>
        <v>30.000217694224421</v>
      </c>
      <c r="S244" s="123">
        <f t="shared" si="102"/>
        <v>34.471695697628427</v>
      </c>
      <c r="T244" s="123">
        <f t="shared" si="102"/>
        <v>26.905909353808642</v>
      </c>
      <c r="U244" s="123">
        <f t="shared" si="102"/>
        <v>43.590798598769048</v>
      </c>
      <c r="V244" s="123">
        <f t="shared" si="102"/>
        <v>40.876337734258691</v>
      </c>
      <c r="W244" s="123">
        <f t="shared" si="102"/>
        <v>37.396772863531282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20.6380116730402</v>
      </c>
      <c r="C245" s="99">
        <f>RES_hhdet_tess!C165</f>
        <v>24.076656431013824</v>
      </c>
      <c r="D245" s="99">
        <f>RES_hhdet_tess!D165</f>
        <v>17.622316015692462</v>
      </c>
      <c r="E245" s="99">
        <f>RES_hhdet_tess!E165</f>
        <v>25.29502850734379</v>
      </c>
      <c r="F245" s="99">
        <f>RES_hhdet_tess!F165</f>
        <v>12.925394364813616</v>
      </c>
      <c r="G245" s="99">
        <f>RES_hhdet_tess!G165</f>
        <v>12.764480459217177</v>
      </c>
      <c r="H245" s="99">
        <f>RES_hhdet_tess!H165</f>
        <v>13.409289821067771</v>
      </c>
      <c r="I245" s="99">
        <f>RES_hhdet_tess!I165</f>
        <v>20.166955359722106</v>
      </c>
      <c r="J245" s="99">
        <f>RES_hhdet_tess!J165</f>
        <v>18.291149685577803</v>
      </c>
      <c r="K245" s="99">
        <f>RES_hhdet_tess!K165</f>
        <v>12.877524593653467</v>
      </c>
      <c r="L245" s="99">
        <f>RES_hhdet_tess!L165</f>
        <v>17.627583003338849</v>
      </c>
      <c r="M245" s="99">
        <f>RES_hhdet_tess!M165</f>
        <v>17.155429891092666</v>
      </c>
      <c r="N245" s="99">
        <f>RES_hhdet_tess!N165</f>
        <v>31.174286554159824</v>
      </c>
      <c r="O245" s="99">
        <f>RES_hhdet_tess!O165</f>
        <v>20.359118568817639</v>
      </c>
      <c r="P245" s="99">
        <f>RES_hhdet_tess!P165</f>
        <v>16.862270913987526</v>
      </c>
      <c r="Q245" s="99">
        <f>RES_hhdet_tess!Q165</f>
        <v>23.203620144652248</v>
      </c>
      <c r="R245" s="99">
        <f>RES_hhdet_tess!R165</f>
        <v>30.000217694224421</v>
      </c>
      <c r="S245" s="99">
        <f>RES_hhdet_tess!S165</f>
        <v>34.471695697628427</v>
      </c>
      <c r="T245" s="99">
        <f>RES_hhdet_tess!T165</f>
        <v>26.905909353808642</v>
      </c>
      <c r="U245" s="99">
        <f>RES_hhdet_tess!U165</f>
        <v>43.590798598769048</v>
      </c>
      <c r="V245" s="99">
        <f>RES_hhdet_tess!V165</f>
        <v>40.876337734258691</v>
      </c>
      <c r="W245" s="99">
        <f>RES_hhdet_tess!W165</f>
        <v>37.396772863531282</v>
      </c>
      <c r="DA245" s="63" t="s">
        <v>3069</v>
      </c>
    </row>
    <row r="246" spans="1:105" ht="12" customHeight="1" x14ac:dyDescent="0.25">
      <c r="A246" s="121" t="s">
        <v>55</v>
      </c>
      <c r="B246" s="123">
        <v>12.461931358031935</v>
      </c>
      <c r="C246" s="123">
        <v>12.281324432044254</v>
      </c>
      <c r="D246" s="123">
        <v>12.592444604710337</v>
      </c>
      <c r="E246" s="123">
        <v>12.521605790869668</v>
      </c>
      <c r="F246" s="123">
        <v>12.894649050303748</v>
      </c>
      <c r="G246" s="123">
        <v>12.419661563997346</v>
      </c>
      <c r="H246" s="123">
        <v>12.799513015775469</v>
      </c>
      <c r="I246" s="123">
        <v>12.753377176063472</v>
      </c>
      <c r="J246" s="123">
        <v>13.551733832113735</v>
      </c>
      <c r="K246" s="123">
        <v>14.481865387723809</v>
      </c>
      <c r="L246" s="123">
        <v>14.078167570447727</v>
      </c>
      <c r="M246" s="123">
        <v>13.905283770421901</v>
      </c>
      <c r="N246" s="123">
        <v>13.330492275427016</v>
      </c>
      <c r="O246" s="123">
        <v>13.653491519915779</v>
      </c>
      <c r="P246" s="123">
        <v>13.768474898093242</v>
      </c>
      <c r="Q246" s="123">
        <v>13.835999105885131</v>
      </c>
      <c r="R246" s="123">
        <v>14.451436923571521</v>
      </c>
      <c r="S246" s="123">
        <v>14.508435954317273</v>
      </c>
      <c r="T246" s="123">
        <v>14.126967005852956</v>
      </c>
      <c r="U246" s="123">
        <v>14.348953328829124</v>
      </c>
      <c r="V246" s="123">
        <v>14.526890641761549</v>
      </c>
      <c r="W246" s="123">
        <v>15.58630749084298</v>
      </c>
      <c r="DA246" s="130" t="s">
        <v>3070</v>
      </c>
    </row>
    <row r="247" spans="1:105" ht="12" customHeight="1" x14ac:dyDescent="0.25">
      <c r="A247" s="97" t="s">
        <v>124</v>
      </c>
      <c r="B247" s="99">
        <v>12.284196507849419</v>
      </c>
      <c r="C247" s="99">
        <v>12.206895426437285</v>
      </c>
      <c r="D247" s="99">
        <v>12.764157576450367</v>
      </c>
      <c r="E247" s="99">
        <v>12.80698415179001</v>
      </c>
      <c r="F247" s="99">
        <v>13.003911472450165</v>
      </c>
      <c r="G247" s="99">
        <v>12.802632584948666</v>
      </c>
      <c r="H247" s="99">
        <v>13.127423428537602</v>
      </c>
      <c r="I247" s="99">
        <v>12.537365751960239</v>
      </c>
      <c r="J247" s="99">
        <v>13.548252220320846</v>
      </c>
      <c r="K247" s="99">
        <v>14.377012421218533</v>
      </c>
      <c r="L247" s="99">
        <v>13.575687779011359</v>
      </c>
      <c r="M247" s="99">
        <v>11.314852738770655</v>
      </c>
      <c r="N247" s="99">
        <v>10.086126789187077</v>
      </c>
      <c r="O247" s="99">
        <v>15.1782475157923</v>
      </c>
      <c r="P247" s="99">
        <v>14.819387798709778</v>
      </c>
      <c r="Q247" s="99">
        <v>14.017393278284159</v>
      </c>
      <c r="R247" s="99">
        <v>13.787838657786073</v>
      </c>
      <c r="S247" s="99">
        <v>14.367598429094606</v>
      </c>
      <c r="T247" s="99">
        <v>14.334369170789614</v>
      </c>
      <c r="U247" s="99">
        <v>14.498839746175346</v>
      </c>
      <c r="V247" s="99">
        <v>14.878243188069428</v>
      </c>
      <c r="W247" s="99">
        <v>15.322954847441018</v>
      </c>
      <c r="DA247" s="63" t="s">
        <v>3071</v>
      </c>
    </row>
    <row r="248" spans="1:105" ht="12" customHeight="1" x14ac:dyDescent="0.25">
      <c r="A248" s="97" t="s">
        <v>123</v>
      </c>
      <c r="B248" s="99">
        <v>12.284196507849416</v>
      </c>
      <c r="C248" s="99">
        <v>12.206711816900691</v>
      </c>
      <c r="D248" s="99">
        <v>12.764747193817106</v>
      </c>
      <c r="E248" s="99">
        <v>12.806803324827603</v>
      </c>
      <c r="F248" s="99">
        <v>13.002909021794441</v>
      </c>
      <c r="G248" s="99">
        <v>12.802070329021905</v>
      </c>
      <c r="H248" s="99">
        <v>13.125242106420547</v>
      </c>
      <c r="I248" s="99">
        <v>12.533280536400133</v>
      </c>
      <c r="J248" s="99">
        <v>13.539221655829735</v>
      </c>
      <c r="K248" s="99">
        <v>14.366026518230612</v>
      </c>
      <c r="L248" s="99">
        <v>13.567258097883331</v>
      </c>
      <c r="M248" s="99">
        <v>11.305454572316158</v>
      </c>
      <c r="N248" s="99">
        <v>10.078473434857578</v>
      </c>
      <c r="O248" s="99">
        <v>15.180098877554361</v>
      </c>
      <c r="P248" s="99">
        <v>14.829315303429821</v>
      </c>
      <c r="Q248" s="99">
        <v>14.026319309743187</v>
      </c>
      <c r="R248" s="99">
        <v>13.791424707886526</v>
      </c>
      <c r="S248" s="99">
        <v>14.352538091314493</v>
      </c>
      <c r="T248" s="99">
        <v>14.347700612569751</v>
      </c>
      <c r="U248" s="99">
        <v>14.514065674470816</v>
      </c>
      <c r="V248" s="99">
        <v>14.873228340765797</v>
      </c>
      <c r="W248" s="99">
        <v>15.298506657575231</v>
      </c>
      <c r="DA248" s="63" t="s">
        <v>3072</v>
      </c>
    </row>
    <row r="249" spans="1:105" ht="12" customHeight="1" x14ac:dyDescent="0.25">
      <c r="A249" s="100" t="s">
        <v>50</v>
      </c>
      <c r="B249" s="102">
        <v>2.4254822921258632</v>
      </c>
      <c r="C249" s="102">
        <v>2.3900084010431093</v>
      </c>
      <c r="D249" s="102">
        <v>2.5707895608666327</v>
      </c>
      <c r="E249" s="102">
        <v>2.5053940674686785</v>
      </c>
      <c r="F249" s="102">
        <v>2.5936167469652784</v>
      </c>
      <c r="G249" s="102">
        <v>2.9039547482368331</v>
      </c>
      <c r="H249" s="102">
        <v>2.6737631156889323</v>
      </c>
      <c r="I249" s="102">
        <v>2.5566139694449288</v>
      </c>
      <c r="J249" s="102">
        <v>2.7150426267899794</v>
      </c>
      <c r="K249" s="102">
        <v>2.8915109707706224</v>
      </c>
      <c r="L249" s="102">
        <v>2.7155718401043969</v>
      </c>
      <c r="M249" s="102">
        <v>1.7613567830167565</v>
      </c>
      <c r="N249" s="102">
        <v>0.10078172012564275</v>
      </c>
      <c r="O249" s="102">
        <v>2.8192114579053773</v>
      </c>
      <c r="P249" s="102">
        <v>2.676591631617637</v>
      </c>
      <c r="Q249" s="102">
        <v>2.3698742782300619</v>
      </c>
      <c r="R249" s="102">
        <v>2.7099202866775838</v>
      </c>
      <c r="S249" s="102">
        <v>2.9035157252807093</v>
      </c>
      <c r="T249" s="102">
        <v>2.8353483130489727</v>
      </c>
      <c r="U249" s="102">
        <v>2.7686634127208265</v>
      </c>
      <c r="V249" s="102">
        <v>2.8070963302515008</v>
      </c>
      <c r="W249" s="102">
        <v>2.9569579741168042</v>
      </c>
      <c r="DA249" s="131" t="s">
        <v>3073</v>
      </c>
    </row>
    <row r="250" spans="1:105" ht="12" customHeight="1" x14ac:dyDescent="0.25">
      <c r="A250" s="103" t="s">
        <v>52</v>
      </c>
      <c r="B250" s="105">
        <v>9.8587142157235537</v>
      </c>
      <c r="C250" s="105">
        <v>9.8167034158575817</v>
      </c>
      <c r="D250" s="105">
        <v>10.193957632950472</v>
      </c>
      <c r="E250" s="105">
        <v>10.301409257358925</v>
      </c>
      <c r="F250" s="105">
        <v>10.409292274829165</v>
      </c>
      <c r="G250" s="105">
        <v>9.8981155807850687</v>
      </c>
      <c r="H250" s="105">
        <v>10.451478990731616</v>
      </c>
      <c r="I250" s="105">
        <v>9.9766665669552044</v>
      </c>
      <c r="J250" s="105">
        <v>10.824179029039753</v>
      </c>
      <c r="K250" s="105">
        <v>11.47451554745999</v>
      </c>
      <c r="L250" s="105">
        <v>10.851686257778933</v>
      </c>
      <c r="M250" s="105">
        <v>9.5440977892994017</v>
      </c>
      <c r="N250" s="105">
        <v>9.9776917147319359</v>
      </c>
      <c r="O250" s="105">
        <v>12.36088741964898</v>
      </c>
      <c r="P250" s="105">
        <v>12.152723671812184</v>
      </c>
      <c r="Q250" s="105">
        <v>11.656445031513124</v>
      </c>
      <c r="R250" s="105">
        <v>11.081504421208939</v>
      </c>
      <c r="S250" s="105">
        <v>11.449022366033784</v>
      </c>
      <c r="T250" s="105">
        <v>11.51235229952078</v>
      </c>
      <c r="U250" s="105">
        <v>11.745402261749986</v>
      </c>
      <c r="V250" s="105">
        <v>12.066132010514293</v>
      </c>
      <c r="W250" s="105">
        <v>12.341548683458427</v>
      </c>
      <c r="DA250" s="132" t="s">
        <v>3074</v>
      </c>
    </row>
    <row r="251" spans="1:105" ht="12" customHeight="1" x14ac:dyDescent="0.25">
      <c r="A251" s="106" t="s">
        <v>122</v>
      </c>
      <c r="B251" s="102">
        <v>12.463208384067833</v>
      </c>
      <c r="C251" s="102">
        <v>12.279647162962323</v>
      </c>
      <c r="D251" s="102">
        <v>12.592428642839279</v>
      </c>
      <c r="E251" s="102">
        <v>12.518676415814951</v>
      </c>
      <c r="F251" s="102">
        <v>12.897005667485132</v>
      </c>
      <c r="G251" s="102">
        <v>12.418162706598952</v>
      </c>
      <c r="H251" s="102">
        <v>12.797124132050754</v>
      </c>
      <c r="I251" s="102">
        <v>12.751360742013892</v>
      </c>
      <c r="J251" s="102">
        <v>13.545205094987692</v>
      </c>
      <c r="K251" s="102">
        <v>14.477572245204096</v>
      </c>
      <c r="L251" s="102">
        <v>14.077998012179425</v>
      </c>
      <c r="M251" s="102">
        <v>13.919054507090385</v>
      </c>
      <c r="N251" s="102">
        <v>13.354967432985237</v>
      </c>
      <c r="O251" s="102">
        <v>13.663127394537977</v>
      </c>
      <c r="P251" s="102">
        <v>13.773129516975535</v>
      </c>
      <c r="Q251" s="102">
        <v>13.813370342633224</v>
      </c>
      <c r="R251" s="102">
        <v>14.415572808599492</v>
      </c>
      <c r="S251" s="102">
        <v>14.466394615627458</v>
      </c>
      <c r="T251" s="102">
        <v>14.064763793664493</v>
      </c>
      <c r="U251" s="102">
        <v>14.32026002046776</v>
      </c>
      <c r="V251" s="102">
        <v>14.525018335879452</v>
      </c>
      <c r="W251" s="102">
        <v>15.627951931228329</v>
      </c>
      <c r="DA251" s="131" t="s">
        <v>3075</v>
      </c>
    </row>
    <row r="252" spans="1:105" ht="12" customHeight="1" x14ac:dyDescent="0.25">
      <c r="A252" s="107" t="s">
        <v>121</v>
      </c>
      <c r="B252" s="105">
        <v>12.463208384067833</v>
      </c>
      <c r="C252" s="105">
        <v>12.283099868342964</v>
      </c>
      <c r="D252" s="105">
        <v>12.59009969150439</v>
      </c>
      <c r="E252" s="105">
        <v>12.519139191719427</v>
      </c>
      <c r="F252" s="105">
        <v>12.8916114716313</v>
      </c>
      <c r="G252" s="105">
        <v>12.415118639382756</v>
      </c>
      <c r="H252" s="105">
        <v>12.796740329676787</v>
      </c>
      <c r="I252" s="105">
        <v>12.75656972914711</v>
      </c>
      <c r="J252" s="105">
        <v>13.554221967652682</v>
      </c>
      <c r="K252" s="105">
        <v>14.484167234926675</v>
      </c>
      <c r="L252" s="105">
        <v>14.081057168037024</v>
      </c>
      <c r="M252" s="105">
        <v>13.913623650001977</v>
      </c>
      <c r="N252" s="105">
        <v>13.337440421675058</v>
      </c>
      <c r="O252" s="105">
        <v>13.641090048351794</v>
      </c>
      <c r="P252" s="105">
        <v>13.759858685551613</v>
      </c>
      <c r="Q252" s="105">
        <v>13.843246041224729</v>
      </c>
      <c r="R252" s="105">
        <v>14.468291862860921</v>
      </c>
      <c r="S252" s="105">
        <v>14.523214069704638</v>
      </c>
      <c r="T252" s="105">
        <v>14.144022771303737</v>
      </c>
      <c r="U252" s="105">
        <v>14.355876718813331</v>
      </c>
      <c r="V252" s="105">
        <v>14.524981047679333</v>
      </c>
      <c r="W252" s="105">
        <v>15.576571556468096</v>
      </c>
      <c r="DA252" s="132" t="s">
        <v>3076</v>
      </c>
    </row>
    <row r="253" spans="1:105" ht="12" customHeight="1" x14ac:dyDescent="0.25">
      <c r="A253" s="108" t="s">
        <v>53</v>
      </c>
      <c r="B253" s="99">
        <v>2.463401298132692</v>
      </c>
      <c r="C253" s="99">
        <v>2.4064135013931298</v>
      </c>
      <c r="D253" s="99">
        <v>2.5295417096228405</v>
      </c>
      <c r="E253" s="99">
        <v>2.432920460286597</v>
      </c>
      <c r="F253" s="99">
        <v>2.5612421822918137</v>
      </c>
      <c r="G253" s="99">
        <v>2.7980313004086845</v>
      </c>
      <c r="H253" s="99">
        <v>2.5978167651042994</v>
      </c>
      <c r="I253" s="99">
        <v>2.6228604315903472</v>
      </c>
      <c r="J253" s="99">
        <v>2.7377030300311662</v>
      </c>
      <c r="K253" s="99">
        <v>2.9515980818983385</v>
      </c>
      <c r="L253" s="99">
        <v>2.8906186532586946</v>
      </c>
      <c r="M253" s="99">
        <v>2.7937746776869115</v>
      </c>
      <c r="N253" s="99">
        <v>2.2315610948984719</v>
      </c>
      <c r="O253" s="99">
        <v>2.491244539584708</v>
      </c>
      <c r="P253" s="99">
        <v>2.4658785255303357</v>
      </c>
      <c r="Q253" s="99">
        <v>2.370958746722974</v>
      </c>
      <c r="R253" s="99">
        <v>2.8998664143797446</v>
      </c>
      <c r="S253" s="99">
        <v>2.999009046855893</v>
      </c>
      <c r="T253" s="99">
        <v>2.8440197041097495</v>
      </c>
      <c r="U253" s="99">
        <v>2.7846120864137673</v>
      </c>
      <c r="V253" s="99">
        <v>2.7763760708210627</v>
      </c>
      <c r="W253" s="99">
        <v>3.0639642334238641</v>
      </c>
      <c r="DA253" s="63" t="s">
        <v>3077</v>
      </c>
    </row>
    <row r="254" spans="1:105" ht="12" customHeight="1" x14ac:dyDescent="0.25">
      <c r="A254" s="108" t="s">
        <v>52</v>
      </c>
      <c r="B254" s="99">
        <v>9.9998070859351422</v>
      </c>
      <c r="C254" s="99">
        <v>9.8766863669498299</v>
      </c>
      <c r="D254" s="99">
        <v>10.060557981881548</v>
      </c>
      <c r="E254" s="99">
        <v>10.086218731432831</v>
      </c>
      <c r="F254" s="99">
        <v>10.330369289339485</v>
      </c>
      <c r="G254" s="99">
        <v>9.6170873389740716</v>
      </c>
      <c r="H254" s="99">
        <v>10.198923564572487</v>
      </c>
      <c r="I254" s="99">
        <v>10.133709297556763</v>
      </c>
      <c r="J254" s="99">
        <v>10.816518937621517</v>
      </c>
      <c r="K254" s="99">
        <v>11.532569153028337</v>
      </c>
      <c r="L254" s="99">
        <v>11.190438514778329</v>
      </c>
      <c r="M254" s="99">
        <v>11.119848972315067</v>
      </c>
      <c r="N254" s="99">
        <v>11.105879326776586</v>
      </c>
      <c r="O254" s="99">
        <v>11.149845508767084</v>
      </c>
      <c r="P254" s="99">
        <v>11.293980160021277</v>
      </c>
      <c r="Q254" s="99">
        <v>11.472287294501758</v>
      </c>
      <c r="R254" s="99">
        <v>11.568425448481181</v>
      </c>
      <c r="S254" s="99">
        <v>11.524205022848747</v>
      </c>
      <c r="T254" s="99">
        <v>11.300003067193986</v>
      </c>
      <c r="U254" s="99">
        <v>11.571264632399561</v>
      </c>
      <c r="V254" s="99">
        <v>11.748604976858269</v>
      </c>
      <c r="W254" s="99">
        <v>12.512607323044232</v>
      </c>
      <c r="DA254" s="63" t="s">
        <v>3078</v>
      </c>
    </row>
    <row r="255" spans="1:105" ht="12" customHeight="1" x14ac:dyDescent="0.25">
      <c r="A255" s="121" t="s">
        <v>54</v>
      </c>
      <c r="B255" s="123">
        <v>5.7808386673096646</v>
      </c>
      <c r="C255" s="123">
        <v>5.6204927245860983</v>
      </c>
      <c r="D255" s="123">
        <v>6.3385179446022155</v>
      </c>
      <c r="E255" s="123">
        <v>6.122567195166658</v>
      </c>
      <c r="F255" s="123">
        <v>6.5493887259496342</v>
      </c>
      <c r="G255" s="123">
        <v>6.3881337613810256</v>
      </c>
      <c r="H255" s="123">
        <v>6.5703421608340493</v>
      </c>
      <c r="I255" s="123">
        <v>6.2465127314603954</v>
      </c>
      <c r="J255" s="123">
        <v>6.2139858993182449</v>
      </c>
      <c r="K255" s="123">
        <v>6.4986034980661618</v>
      </c>
      <c r="L255" s="123">
        <v>6.1803388033875395</v>
      </c>
      <c r="M255" s="123">
        <v>5.8280241119565686</v>
      </c>
      <c r="N255" s="123">
        <v>5.7077972558281234</v>
      </c>
      <c r="O255" s="123">
        <v>6.2025107087163782</v>
      </c>
      <c r="P255" s="123">
        <v>6.2699704079338581</v>
      </c>
      <c r="Q255" s="123">
        <v>6.184052780863512</v>
      </c>
      <c r="R255" s="123">
        <v>6.4909265685488435</v>
      </c>
      <c r="S255" s="123">
        <v>6.4676131075774803</v>
      </c>
      <c r="T255" s="123">
        <v>6.6498546387623918</v>
      </c>
      <c r="U255" s="123">
        <v>6.8897355953441917</v>
      </c>
      <c r="V255" s="123">
        <v>7.9251970955726723</v>
      </c>
      <c r="W255" s="123">
        <v>7.7573958601392148</v>
      </c>
      <c r="DA255" s="130" t="s">
        <v>3079</v>
      </c>
    </row>
    <row r="256" spans="1:105" ht="12" customHeight="1" x14ac:dyDescent="0.25">
      <c r="A256" s="97" t="s">
        <v>50</v>
      </c>
      <c r="B256" s="99">
        <v>5.7862080031039689</v>
      </c>
      <c r="C256" s="99">
        <v>5.8039512570132938</v>
      </c>
      <c r="D256" s="99">
        <v>6.1426269472165442</v>
      </c>
      <c r="E256" s="99">
        <v>5.913269566440527</v>
      </c>
      <c r="F256" s="99">
        <v>6.72471724709475</v>
      </c>
      <c r="G256" s="99">
        <v>6.2257549287692022</v>
      </c>
      <c r="H256" s="99">
        <v>6.2239868513560044</v>
      </c>
      <c r="I256" s="99">
        <v>6.4384389783576017</v>
      </c>
      <c r="J256" s="99">
        <v>6.4642243467188552</v>
      </c>
      <c r="K256" s="99">
        <v>5.669912715787083</v>
      </c>
      <c r="L256" s="99">
        <v>7.0066428867184323</v>
      </c>
      <c r="M256" s="99">
        <v>6.5191541105595423</v>
      </c>
      <c r="N256" s="99">
        <v>2.0351583765187531</v>
      </c>
      <c r="O256" s="99">
        <v>7.3223517344789171</v>
      </c>
      <c r="P256" s="99">
        <v>7.0626791907736326</v>
      </c>
      <c r="Q256" s="99">
        <v>6.1559858860708809</v>
      </c>
      <c r="R256" s="99">
        <v>5.7839479112410173</v>
      </c>
      <c r="S256" s="99">
        <v>5.7607800463711341</v>
      </c>
      <c r="T256" s="99">
        <v>6.9489037265666553</v>
      </c>
      <c r="U256" s="99">
        <v>7.1930966734782382</v>
      </c>
      <c r="V256" s="99">
        <v>8.0675278989421173</v>
      </c>
      <c r="W256" s="99">
        <v>7.8107065112964467</v>
      </c>
      <c r="DA256" s="63" t="s">
        <v>3080</v>
      </c>
    </row>
    <row r="257" spans="1:105" ht="12" customHeight="1" x14ac:dyDescent="0.25">
      <c r="A257" s="109" t="s">
        <v>120</v>
      </c>
      <c r="B257" s="110">
        <v>5.780595519267151</v>
      </c>
      <c r="C257" s="110">
        <v>5.6126563815514157</v>
      </c>
      <c r="D257" s="110">
        <v>6.3458997062034443</v>
      </c>
      <c r="E257" s="110">
        <v>6.1300466858061773</v>
      </c>
      <c r="F257" s="110">
        <v>6.5433688497837794</v>
      </c>
      <c r="G257" s="110">
        <v>6.3936884876443747</v>
      </c>
      <c r="H257" s="110">
        <v>6.582841520357098</v>
      </c>
      <c r="I257" s="110">
        <v>6.2390943411484479</v>
      </c>
      <c r="J257" s="110">
        <v>6.2036432574360472</v>
      </c>
      <c r="K257" s="110">
        <v>6.5340616084737908</v>
      </c>
      <c r="L257" s="110">
        <v>6.1438405184256428</v>
      </c>
      <c r="M257" s="110">
        <v>5.7961621421590035</v>
      </c>
      <c r="N257" s="110">
        <v>5.8929952078346997</v>
      </c>
      <c r="O257" s="110">
        <v>6.1220147087819905</v>
      </c>
      <c r="P257" s="110">
        <v>6.1962699325653663</v>
      </c>
      <c r="Q257" s="110">
        <v>6.187150685898148</v>
      </c>
      <c r="R257" s="110">
        <v>6.5773456849079501</v>
      </c>
      <c r="S257" s="110">
        <v>6.5683476007631576</v>
      </c>
      <c r="T257" s="110">
        <v>6.5986988229384336</v>
      </c>
      <c r="U257" s="110">
        <v>6.8320801985910151</v>
      </c>
      <c r="V257" s="110">
        <v>7.8944511633688812</v>
      </c>
      <c r="W257" s="110">
        <v>7.7445429238243673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0.13538094081838936</v>
      </c>
      <c r="C259" s="118">
        <f t="shared" si="103"/>
        <v>0.13257331250301507</v>
      </c>
      <c r="D259" s="118">
        <f t="shared" si="103"/>
        <v>0.13308580200463796</v>
      </c>
      <c r="E259" s="118">
        <f t="shared" si="103"/>
        <v>0.12824310195695834</v>
      </c>
      <c r="F259" s="118">
        <f t="shared" si="103"/>
        <v>0.13530879422831965</v>
      </c>
      <c r="G259" s="118">
        <f t="shared" si="103"/>
        <v>0.12606616723701847</v>
      </c>
      <c r="H259" s="118">
        <f t="shared" si="103"/>
        <v>0.12647756896891454</v>
      </c>
      <c r="I259" s="118">
        <f t="shared" si="103"/>
        <v>0.12763232832426727</v>
      </c>
      <c r="J259" s="118">
        <f t="shared" si="103"/>
        <v>0.13077261070483598</v>
      </c>
      <c r="K259" s="118">
        <f t="shared" si="103"/>
        <v>0.11787757297565787</v>
      </c>
      <c r="L259" s="118">
        <f t="shared" si="103"/>
        <v>0.13606400072559033</v>
      </c>
      <c r="M259" s="118">
        <f t="shared" si="103"/>
        <v>0.12660785958476967</v>
      </c>
      <c r="N259" s="118">
        <f t="shared" si="103"/>
        <v>5.1425925379798995E-2</v>
      </c>
      <c r="O259" s="118">
        <f t="shared" si="103"/>
        <v>0.21041348203858376</v>
      </c>
      <c r="P259" s="118">
        <f t="shared" si="103"/>
        <v>0.25356136056077183</v>
      </c>
      <c r="Q259" s="118">
        <f t="shared" si="103"/>
        <v>0.25633396383262075</v>
      </c>
      <c r="R259" s="118">
        <f t="shared" ref="R259:V259" si="104">R260+R262+R264+R273</f>
        <v>0.26180016396912886</v>
      </c>
      <c r="S259" s="118">
        <f t="shared" si="104"/>
        <v>0.29574524266160174</v>
      </c>
      <c r="T259" s="118">
        <f t="shared" si="104"/>
        <v>0.40735607669429347</v>
      </c>
      <c r="U259" s="118">
        <f t="shared" si="104"/>
        <v>0.45811920999965594</v>
      </c>
      <c r="V259" s="118">
        <f t="shared" si="104"/>
        <v>0.56500614391652482</v>
      </c>
      <c r="W259" s="118">
        <f t="shared" ref="W259" si="105">W260+W262+W264+W273</f>
        <v>0.5922243354347132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3.7858912959634422E-2</v>
      </c>
      <c r="C264" s="123">
        <v>4.0248518879330113E-2</v>
      </c>
      <c r="D264" s="123">
        <v>4.6636570787691595E-2</v>
      </c>
      <c r="E264" s="123">
        <v>4.9327237425604749E-2</v>
      </c>
      <c r="F264" s="123">
        <v>4.917994289501891E-2</v>
      </c>
      <c r="G264" s="123">
        <v>4.6819674216383694E-2</v>
      </c>
      <c r="H264" s="123">
        <v>4.333310361899493E-2</v>
      </c>
      <c r="I264" s="123">
        <v>3.5905065156185245E-2</v>
      </c>
      <c r="J264" s="123">
        <v>3.2657883833809839E-2</v>
      </c>
      <c r="K264" s="123">
        <v>2.900852671706531E-2</v>
      </c>
      <c r="L264" s="123">
        <v>2.2954453372622467E-2</v>
      </c>
      <c r="M264" s="123">
        <v>1.7071688283016761E-2</v>
      </c>
      <c r="N264" s="123">
        <v>1.4211434038440846E-2</v>
      </c>
      <c r="O264" s="123">
        <v>2.356011010869551E-2</v>
      </c>
      <c r="P264" s="123">
        <v>2.5051492448061114E-2</v>
      </c>
      <c r="Q264" s="123">
        <v>2.3633840266694742E-2</v>
      </c>
      <c r="R264" s="123">
        <v>2.2406421019568391E-2</v>
      </c>
      <c r="S264" s="123">
        <v>2.3165505705197265E-2</v>
      </c>
      <c r="T264" s="123">
        <v>2.3343147618275096E-2</v>
      </c>
      <c r="U264" s="123">
        <v>2.4273314208973024E-2</v>
      </c>
      <c r="V264" s="123">
        <v>2.5771155266972493E-2</v>
      </c>
      <c r="W264" s="123">
        <v>2.5048949386215748E-2</v>
      </c>
      <c r="DA264" s="130" t="s">
        <v>3238</v>
      </c>
    </row>
    <row r="265" spans="1:105" ht="12" customHeight="1" x14ac:dyDescent="0.25">
      <c r="A265" s="97" t="s">
        <v>124</v>
      </c>
      <c r="B265" s="99">
        <v>5.3636194380686018</v>
      </c>
      <c r="C265" s="99">
        <v>5.2818553944307549</v>
      </c>
      <c r="D265" s="99">
        <v>5.4684797125574978</v>
      </c>
      <c r="E265" s="99">
        <v>5.4545082831384839</v>
      </c>
      <c r="F265" s="99">
        <v>5.5103043462585424</v>
      </c>
      <c r="G265" s="99">
        <v>5.4001225731220037</v>
      </c>
      <c r="H265" s="99">
        <v>5.5059331535969243</v>
      </c>
      <c r="I265" s="99">
        <v>5.2424353342994214</v>
      </c>
      <c r="J265" s="99">
        <v>5.6487086551592638</v>
      </c>
      <c r="K265" s="99">
        <v>5.9589731619949813</v>
      </c>
      <c r="L265" s="99">
        <v>5.5813118568209497</v>
      </c>
      <c r="M265" s="99">
        <v>4.6082672089120376</v>
      </c>
      <c r="N265" s="99">
        <v>4.0525048052646158</v>
      </c>
      <c r="O265" s="99">
        <v>5.9177073228811761</v>
      </c>
      <c r="P265" s="99">
        <v>5.5995508323769911</v>
      </c>
      <c r="Q265" s="99">
        <v>5.1788455081856108</v>
      </c>
      <c r="R265" s="99">
        <v>4.972064889461052</v>
      </c>
      <c r="S265" s="99">
        <v>5.0410646186265469</v>
      </c>
      <c r="T265" s="99">
        <v>4.9047054567599888</v>
      </c>
      <c r="U265" s="99">
        <v>4.8664752720763742</v>
      </c>
      <c r="V265" s="99">
        <v>4.8579700538431743</v>
      </c>
      <c r="W265" s="99">
        <v>4.8354000933742229</v>
      </c>
      <c r="DA265" s="63" t="s">
        <v>3239</v>
      </c>
    </row>
    <row r="266" spans="1:105" ht="12" customHeight="1" x14ac:dyDescent="0.25">
      <c r="A266" s="97" t="s">
        <v>123</v>
      </c>
      <c r="B266" s="99">
        <v>1.0590325513292365</v>
      </c>
      <c r="C266" s="99">
        <v>1.0331656982280957</v>
      </c>
      <c r="D266" s="99">
        <v>1.1020979705541194</v>
      </c>
      <c r="E266" s="99">
        <v>1.066969459278851</v>
      </c>
      <c r="F266" s="99">
        <v>1.0994419126252784</v>
      </c>
      <c r="G266" s="99">
        <v>1.2262823957200808</v>
      </c>
      <c r="H266" s="99">
        <v>1.1208836347191506</v>
      </c>
      <c r="I266" s="99">
        <v>1.0687775716650232</v>
      </c>
      <c r="J266" s="99">
        <v>1.1279501776491685</v>
      </c>
      <c r="K266" s="99">
        <v>1.1964776320049482</v>
      </c>
      <c r="L266" s="99">
        <v>1.1179714631642468</v>
      </c>
      <c r="M266" s="99">
        <v>0.72173642499588198</v>
      </c>
      <c r="N266" s="99">
        <v>4.1024028484101256E-2</v>
      </c>
      <c r="O266" s="99">
        <v>1.0912527099118485</v>
      </c>
      <c r="P266" s="99">
        <v>1.0037190190513765</v>
      </c>
      <c r="Q266" s="99">
        <v>0.87096698993474819</v>
      </c>
      <c r="R266" s="99">
        <v>0.97590643819561551</v>
      </c>
      <c r="S266" s="99">
        <v>1.0216938089081304</v>
      </c>
      <c r="T266" s="99">
        <v>0.98743918343231152</v>
      </c>
      <c r="U266" s="99">
        <v>0.95112825406797563</v>
      </c>
      <c r="V266" s="99">
        <v>0.91562851540942658</v>
      </c>
      <c r="W266" s="99">
        <v>0.92329885590298888</v>
      </c>
      <c r="DA266" s="63" t="s">
        <v>3240</v>
      </c>
    </row>
    <row r="267" spans="1:105" ht="12" customHeight="1" x14ac:dyDescent="0.25">
      <c r="A267" s="100" t="s">
        <v>50</v>
      </c>
      <c r="B267" s="102">
        <v>1.0590325513292365</v>
      </c>
      <c r="C267" s="102">
        <v>1.0331656982280957</v>
      </c>
      <c r="D267" s="102">
        <v>1.1020979705541194</v>
      </c>
      <c r="E267" s="102">
        <v>1.066969459278851</v>
      </c>
      <c r="F267" s="102">
        <v>1.0994419126252784</v>
      </c>
      <c r="G267" s="102">
        <v>1.2262823957200808</v>
      </c>
      <c r="H267" s="102">
        <v>1.1208836347191506</v>
      </c>
      <c r="I267" s="102">
        <v>1.0687775716650232</v>
      </c>
      <c r="J267" s="102">
        <v>1.1279501776491685</v>
      </c>
      <c r="K267" s="102">
        <v>1.1964776320049482</v>
      </c>
      <c r="L267" s="102">
        <v>1.1179714631642468</v>
      </c>
      <c r="M267" s="102">
        <v>0.72173642499588198</v>
      </c>
      <c r="N267" s="102">
        <v>4.1024028484101256E-2</v>
      </c>
      <c r="O267" s="102">
        <v>1.0912527099118485</v>
      </c>
      <c r="P267" s="102">
        <v>1.0037190190513765</v>
      </c>
      <c r="Q267" s="102">
        <v>0.87096698993474819</v>
      </c>
      <c r="R267" s="102">
        <v>0.97590643819561551</v>
      </c>
      <c r="S267" s="102">
        <v>1.0216938089081304</v>
      </c>
      <c r="T267" s="102">
        <v>0.98743918343231152</v>
      </c>
      <c r="U267" s="102">
        <v>0.95112825406797563</v>
      </c>
      <c r="V267" s="102">
        <v>0.91562851540942658</v>
      </c>
      <c r="W267" s="102">
        <v>0.92329885590298888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9.7522027858754939E-2</v>
      </c>
      <c r="C273" s="123">
        <v>9.2324793623684967E-2</v>
      </c>
      <c r="D273" s="123">
        <v>8.6449231216946365E-2</v>
      </c>
      <c r="E273" s="123">
        <v>7.8915864531353588E-2</v>
      </c>
      <c r="F273" s="123">
        <v>8.6128851333300727E-2</v>
      </c>
      <c r="G273" s="123">
        <v>7.9246493020634773E-2</v>
      </c>
      <c r="H273" s="123">
        <v>8.3144465349919608E-2</v>
      </c>
      <c r="I273" s="123">
        <v>9.1727263168082024E-2</v>
      </c>
      <c r="J273" s="123">
        <v>9.8114726871026126E-2</v>
      </c>
      <c r="K273" s="123">
        <v>8.8869046258592557E-2</v>
      </c>
      <c r="L273" s="123">
        <v>0.11310954735296787</v>
      </c>
      <c r="M273" s="123">
        <v>0.1095361713017529</v>
      </c>
      <c r="N273" s="123">
        <v>3.7214491341358145E-2</v>
      </c>
      <c r="O273" s="123">
        <v>0.18685337192988824</v>
      </c>
      <c r="P273" s="123">
        <v>0.22850986811271073</v>
      </c>
      <c r="Q273" s="123">
        <v>0.23270012356592598</v>
      </c>
      <c r="R273" s="123">
        <v>0.23939374294956045</v>
      </c>
      <c r="S273" s="123">
        <v>0.27257973695640447</v>
      </c>
      <c r="T273" s="123">
        <v>0.38401292907601836</v>
      </c>
      <c r="U273" s="123">
        <v>0.43384589579068289</v>
      </c>
      <c r="V273" s="123">
        <v>0.53923498864955233</v>
      </c>
      <c r="W273" s="123">
        <v>0.56717538604849749</v>
      </c>
      <c r="DA273" s="130" t="s">
        <v>3247</v>
      </c>
    </row>
    <row r="274" spans="1:105" ht="12" customHeight="1" x14ac:dyDescent="0.25">
      <c r="A274" s="97" t="s">
        <v>50</v>
      </c>
      <c r="B274" s="99">
        <v>2.2510598869495424</v>
      </c>
      <c r="C274" s="99">
        <v>2.2537629886954047</v>
      </c>
      <c r="D274" s="99">
        <v>2.380566413691954</v>
      </c>
      <c r="E274" s="99">
        <v>2.2872083955778071</v>
      </c>
      <c r="F274" s="99">
        <v>2.5946263214050913</v>
      </c>
      <c r="G274" s="99">
        <v>2.3958238390859496</v>
      </c>
      <c r="H274" s="99">
        <v>2.3870646761860339</v>
      </c>
      <c r="I274" s="99">
        <v>2.4648659924212493</v>
      </c>
      <c r="J274" s="99">
        <v>2.4719837246556682</v>
      </c>
      <c r="K274" s="99">
        <v>2.1658257317052954</v>
      </c>
      <c r="L274" s="99">
        <v>2.673856742434658</v>
      </c>
      <c r="M274" s="99">
        <v>2.4855265573242384</v>
      </c>
      <c r="N274" s="99">
        <v>0.77521070724520436</v>
      </c>
      <c r="O274" s="99">
        <v>2.7863126228208084</v>
      </c>
      <c r="P274" s="99">
        <v>2.6863200587908946</v>
      </c>
      <c r="Q274" s="99">
        <v>2.3409538670924119</v>
      </c>
      <c r="R274" s="99">
        <v>2.1978292614879171</v>
      </c>
      <c r="S274" s="99">
        <v>2.1852152583421294</v>
      </c>
      <c r="T274" s="99">
        <v>2.6288938736086411</v>
      </c>
      <c r="U274" s="99">
        <v>2.7165803162044768</v>
      </c>
      <c r="V274" s="99">
        <v>3.0354920099261435</v>
      </c>
      <c r="W274" s="99">
        <v>2.9196719992675844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9.2956231719325917</v>
      </c>
      <c r="D279" s="117">
        <f t="shared" si="108"/>
        <v>16.256864504162881</v>
      </c>
      <c r="E279" s="117">
        <f t="shared" si="108"/>
        <v>8.5706766091106221</v>
      </c>
      <c r="F279" s="117">
        <f t="shared" si="108"/>
        <v>13.847745304258527</v>
      </c>
      <c r="G279" s="117">
        <f t="shared" si="108"/>
        <v>4.5521166913461908</v>
      </c>
      <c r="H279" s="117">
        <f t="shared" si="108"/>
        <v>9.6644489419575255</v>
      </c>
      <c r="I279" s="117">
        <f t="shared" si="108"/>
        <v>9.1059753338178702</v>
      </c>
      <c r="J279" s="117">
        <f t="shared" si="108"/>
        <v>12.04211016634766</v>
      </c>
      <c r="K279" s="117">
        <f t="shared" si="108"/>
        <v>9.3911265796976373</v>
      </c>
      <c r="L279" s="117">
        <f t="shared" si="108"/>
        <v>5.8137664231574702</v>
      </c>
      <c r="M279" s="117">
        <f t="shared" si="108"/>
        <v>4.9222762517543508</v>
      </c>
      <c r="N279" s="117">
        <f t="shared" si="108"/>
        <v>5.9863757829397093</v>
      </c>
      <c r="O279" s="117">
        <f t="shared" si="108"/>
        <v>11.07585994437056</v>
      </c>
      <c r="P279" s="117">
        <f t="shared" si="108"/>
        <v>14.886114267976795</v>
      </c>
      <c r="Q279" s="117">
        <f t="shared" si="108"/>
        <v>10.384600691844447</v>
      </c>
      <c r="R279" s="117">
        <f t="shared" ref="R279:V279" si="109">R280+R282+R284+R293</f>
        <v>12.765117730409521</v>
      </c>
      <c r="S279" s="117">
        <f t="shared" si="109"/>
        <v>5.3580578253148046</v>
      </c>
      <c r="T279" s="117">
        <f t="shared" si="109"/>
        <v>0.84390109941620162</v>
      </c>
      <c r="U279" s="117">
        <f t="shared" si="109"/>
        <v>0</v>
      </c>
      <c r="V279" s="117">
        <f t="shared" si="109"/>
        <v>6.7460665414433214E-4</v>
      </c>
      <c r="W279" s="117">
        <f t="shared" ref="W279" si="110">W280+W282+W284+W293</f>
        <v>0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6.4370064720445361</v>
      </c>
      <c r="D280" s="122">
        <f t="shared" si="111"/>
        <v>12.325353390686228</v>
      </c>
      <c r="E280" s="122">
        <f t="shared" si="111"/>
        <v>6.1910898083143469</v>
      </c>
      <c r="F280" s="122">
        <f t="shared" si="111"/>
        <v>10.474666045063547</v>
      </c>
      <c r="G280" s="122">
        <f t="shared" si="111"/>
        <v>3.3263470933046357</v>
      </c>
      <c r="H280" s="122">
        <f t="shared" si="111"/>
        <v>7.1310556344560849</v>
      </c>
      <c r="I280" s="122">
        <f t="shared" si="111"/>
        <v>6.7973442822829249</v>
      </c>
      <c r="J280" s="122">
        <f t="shared" si="111"/>
        <v>9.3391965105691455</v>
      </c>
      <c r="K280" s="122">
        <f t="shared" si="111"/>
        <v>6.6056674816107934</v>
      </c>
      <c r="L280" s="122">
        <f t="shared" si="111"/>
        <v>3.9762645400665151</v>
      </c>
      <c r="M280" s="122">
        <f t="shared" si="111"/>
        <v>3.1860702507315377</v>
      </c>
      <c r="N280" s="122">
        <f t="shared" si="111"/>
        <v>4.1156930972747832</v>
      </c>
      <c r="O280" s="122">
        <f t="shared" si="111"/>
        <v>7.0979201248930908</v>
      </c>
      <c r="P280" s="122">
        <f t="shared" si="111"/>
        <v>9.1895021112743827</v>
      </c>
      <c r="Q280" s="122">
        <f t="shared" si="111"/>
        <v>6.2135299027022954</v>
      </c>
      <c r="R280" s="122">
        <f t="shared" si="111"/>
        <v>9.1027821044992869</v>
      </c>
      <c r="S280" s="122">
        <f t="shared" si="111"/>
        <v>3.6235666173921985</v>
      </c>
      <c r="T280" s="122">
        <f t="shared" si="111"/>
        <v>0.45038311461536118</v>
      </c>
      <c r="U280" s="122">
        <f t="shared" si="111"/>
        <v>0</v>
      </c>
      <c r="V280" s="122">
        <f t="shared" si="111"/>
        <v>3.8909433548103308E-4</v>
      </c>
      <c r="W280" s="122">
        <f t="shared" si="111"/>
        <v>0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6.4370064720445361</v>
      </c>
      <c r="D281" s="98">
        <v>12.325353390686228</v>
      </c>
      <c r="E281" s="98">
        <v>6.1910898083143469</v>
      </c>
      <c r="F281" s="98">
        <v>10.474666045063547</v>
      </c>
      <c r="G281" s="98">
        <v>3.3263470933046357</v>
      </c>
      <c r="H281" s="98">
        <v>7.1310556344560849</v>
      </c>
      <c r="I281" s="98">
        <v>6.7973442822829249</v>
      </c>
      <c r="J281" s="98">
        <v>9.3391965105691455</v>
      </c>
      <c r="K281" s="98">
        <v>6.6056674816107934</v>
      </c>
      <c r="L281" s="98">
        <v>3.9762645400665151</v>
      </c>
      <c r="M281" s="98">
        <v>3.1860702507315377</v>
      </c>
      <c r="N281" s="98">
        <v>4.1156930972747832</v>
      </c>
      <c r="O281" s="98">
        <v>7.0979201248930908</v>
      </c>
      <c r="P281" s="98">
        <v>9.1895021112743827</v>
      </c>
      <c r="Q281" s="98">
        <v>6.2135299027022954</v>
      </c>
      <c r="R281" s="98">
        <v>9.1027821044992869</v>
      </c>
      <c r="S281" s="98">
        <v>3.6235666173921985</v>
      </c>
      <c r="T281" s="98">
        <v>0.45038311461536118</v>
      </c>
      <c r="U281" s="98">
        <v>0</v>
      </c>
      <c r="V281" s="98">
        <v>3.8909433548103308E-4</v>
      </c>
      <c r="W281" s="98">
        <v>0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0.79675617227338125</v>
      </c>
      <c r="D282" s="122">
        <f t="shared" si="112"/>
        <v>0.67622351004869086</v>
      </c>
      <c r="E282" s="122">
        <f t="shared" si="112"/>
        <v>0.82783523179537477</v>
      </c>
      <c r="F282" s="122">
        <f t="shared" si="112"/>
        <v>0.60356430990961307</v>
      </c>
      <c r="G282" s="122">
        <f t="shared" si="112"/>
        <v>0.33486374192392082</v>
      </c>
      <c r="H282" s="122">
        <f t="shared" si="112"/>
        <v>0.7736220076367587</v>
      </c>
      <c r="I282" s="122">
        <f t="shared" si="112"/>
        <v>0.65831486672916606</v>
      </c>
      <c r="J282" s="122">
        <f t="shared" si="112"/>
        <v>0.2111205133025868</v>
      </c>
      <c r="K282" s="122">
        <f t="shared" si="112"/>
        <v>0.72952509086557105</v>
      </c>
      <c r="L282" s="122">
        <f t="shared" si="112"/>
        <v>0.61298039183776365</v>
      </c>
      <c r="M282" s="122">
        <f t="shared" si="112"/>
        <v>0.55223289361071415</v>
      </c>
      <c r="N282" s="122">
        <f t="shared" si="112"/>
        <v>0.81993386643334976</v>
      </c>
      <c r="O282" s="122">
        <f t="shared" si="112"/>
        <v>0.96077422087168873</v>
      </c>
      <c r="P282" s="122">
        <f t="shared" si="112"/>
        <v>1.1869640578297724</v>
      </c>
      <c r="Q282" s="122">
        <f t="shared" si="112"/>
        <v>1.2074187122477686</v>
      </c>
      <c r="R282" s="122">
        <f t="shared" si="112"/>
        <v>1.1805099927593814</v>
      </c>
      <c r="S282" s="122">
        <f t="shared" si="112"/>
        <v>0.57781441086878249</v>
      </c>
      <c r="T282" s="122">
        <f t="shared" si="112"/>
        <v>0.1046091659236399</v>
      </c>
      <c r="U282" s="122">
        <f t="shared" si="112"/>
        <v>0</v>
      </c>
      <c r="V282" s="122">
        <f t="shared" si="112"/>
        <v>9.4464151472472717E-5</v>
      </c>
      <c r="W282" s="122">
        <f t="shared" si="112"/>
        <v>0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0.79675617227338125</v>
      </c>
      <c r="D283" s="98">
        <v>0.67622351004869086</v>
      </c>
      <c r="E283" s="98">
        <v>0.82783523179537477</v>
      </c>
      <c r="F283" s="98">
        <v>0.60356430990961307</v>
      </c>
      <c r="G283" s="98">
        <v>0.33486374192392082</v>
      </c>
      <c r="H283" s="98">
        <v>0.7736220076367587</v>
      </c>
      <c r="I283" s="98">
        <v>0.65831486672916606</v>
      </c>
      <c r="J283" s="98">
        <v>0.2111205133025868</v>
      </c>
      <c r="K283" s="98">
        <v>0.72952509086557105</v>
      </c>
      <c r="L283" s="98">
        <v>0.61298039183776365</v>
      </c>
      <c r="M283" s="98">
        <v>0.55223289361071415</v>
      </c>
      <c r="N283" s="98">
        <v>0.81993386643334976</v>
      </c>
      <c r="O283" s="98">
        <v>0.96077422087168873</v>
      </c>
      <c r="P283" s="98">
        <v>1.1869640578297724</v>
      </c>
      <c r="Q283" s="98">
        <v>1.2074187122477686</v>
      </c>
      <c r="R283" s="98">
        <v>1.1805099927593814</v>
      </c>
      <c r="S283" s="98">
        <v>0.57781441086878249</v>
      </c>
      <c r="T283" s="98">
        <v>0.1046091659236399</v>
      </c>
      <c r="U283" s="98">
        <v>0</v>
      </c>
      <c r="V283" s="98">
        <v>9.4464151472472717E-5</v>
      </c>
      <c r="W283" s="98">
        <v>0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1.3991327047722319</v>
      </c>
      <c r="D284" s="122">
        <v>2.1752597964279068</v>
      </c>
      <c r="E284" s="122">
        <v>1.0300315244725953</v>
      </c>
      <c r="F284" s="122">
        <v>1.8475048109020278</v>
      </c>
      <c r="G284" s="122">
        <v>0.58547902696809551</v>
      </c>
      <c r="H284" s="122">
        <v>1.1476246640451577</v>
      </c>
      <c r="I284" s="122">
        <v>1.045936246552625</v>
      </c>
      <c r="J284" s="122">
        <v>1.6281009216750242</v>
      </c>
      <c r="K284" s="122">
        <v>1.3994883232336628</v>
      </c>
      <c r="L284" s="122">
        <v>0.83391338982516294</v>
      </c>
      <c r="M284" s="122">
        <v>0.82258337109698876</v>
      </c>
      <c r="N284" s="122">
        <v>0.7250890783720223</v>
      </c>
      <c r="O284" s="122">
        <v>1.9939672559395585</v>
      </c>
      <c r="P284" s="122">
        <v>2.943038080067979</v>
      </c>
      <c r="Q284" s="122">
        <v>1.914773088694349</v>
      </c>
      <c r="R284" s="122">
        <v>1.6320845792234469</v>
      </c>
      <c r="S284" s="122">
        <v>0.76303779962974227</v>
      </c>
      <c r="T284" s="122">
        <v>0.1813977222791251</v>
      </c>
      <c r="U284" s="122">
        <v>0</v>
      </c>
      <c r="V284" s="122">
        <v>1.1763503870017986E-4</v>
      </c>
      <c r="W284" s="122">
        <v>0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1.9230821940630152E-2</v>
      </c>
      <c r="D285" s="98">
        <v>3.2997851589373246E-2</v>
      </c>
      <c r="E285" s="98">
        <v>1.582838160180057E-2</v>
      </c>
      <c r="F285" s="98">
        <v>1.7619598410941708E-2</v>
      </c>
      <c r="G285" s="98">
        <v>4.7450528920148193E-3</v>
      </c>
      <c r="H285" s="98">
        <v>6.7557172843240301E-3</v>
      </c>
      <c r="I285" s="98">
        <v>3.1339935643462705E-3</v>
      </c>
      <c r="J285" s="98">
        <v>6.5787940458494664E-3</v>
      </c>
      <c r="K285" s="98">
        <v>6.9574046244635195E-3</v>
      </c>
      <c r="L285" s="98">
        <v>4.4138611321481707E-3</v>
      </c>
      <c r="M285" s="98">
        <v>3.4791510336197344E-3</v>
      </c>
      <c r="N285" s="98">
        <v>2.7671997007227803E-3</v>
      </c>
      <c r="O285" s="98">
        <v>1.7531667465252369E-2</v>
      </c>
      <c r="P285" s="98">
        <v>2.4933957230035386E-2</v>
      </c>
      <c r="Q285" s="98">
        <v>9.9406576489490771E-3</v>
      </c>
      <c r="R285" s="98">
        <v>6.4074311666555027E-3</v>
      </c>
      <c r="S285" s="98">
        <v>4.3957156439819751E-3</v>
      </c>
      <c r="T285" s="98">
        <v>1.3328578737452587E-3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2.0493296028067061E-4</v>
      </c>
      <c r="D286" s="98">
        <v>2.1525567234906355E-4</v>
      </c>
      <c r="E286" s="98">
        <v>2.1507289689398407E-4</v>
      </c>
      <c r="F286" s="98">
        <v>1.0973248092706241E-4</v>
      </c>
      <c r="G286" s="98">
        <v>0</v>
      </c>
      <c r="H286" s="98">
        <v>1.1107577837749533E-4</v>
      </c>
      <c r="I286" s="98">
        <v>1.0619367400705268E-4</v>
      </c>
      <c r="J286" s="98">
        <v>2.2947314431821938E-4</v>
      </c>
      <c r="K286" s="98">
        <v>1.2205249002650902E-4</v>
      </c>
      <c r="L286" s="98">
        <v>0</v>
      </c>
      <c r="M286" s="98">
        <v>0</v>
      </c>
      <c r="N286" s="98">
        <v>0</v>
      </c>
      <c r="O286" s="98">
        <v>3.7835315414075528E-4</v>
      </c>
      <c r="P286" s="98">
        <v>3.6606246020007391E-4</v>
      </c>
      <c r="Q286" s="98">
        <v>1.1407887324244869E-4</v>
      </c>
      <c r="R286" s="98">
        <v>1.1308116025633752E-4</v>
      </c>
      <c r="S286" s="98">
        <v>1.1753069690237643E-4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6.3819081474212881E-5</v>
      </c>
      <c r="D287" s="101">
        <v>6.8513046467807127E-5</v>
      </c>
      <c r="E287" s="101">
        <v>6.6595482654148983E-5</v>
      </c>
      <c r="F287" s="101">
        <v>3.4454352661586768E-5</v>
      </c>
      <c r="G287" s="101">
        <v>0</v>
      </c>
      <c r="H287" s="101">
        <v>3.5286297056548217E-5</v>
      </c>
      <c r="I287" s="101">
        <v>3.3650242502739906E-5</v>
      </c>
      <c r="J287" s="101">
        <v>7.1343409946329363E-5</v>
      </c>
      <c r="K287" s="101">
        <v>3.7867920997885123E-5</v>
      </c>
      <c r="L287" s="101">
        <v>0</v>
      </c>
      <c r="M287" s="101">
        <v>0</v>
      </c>
      <c r="N287" s="101">
        <v>0</v>
      </c>
      <c r="O287" s="101">
        <v>1.0179396512171806E-4</v>
      </c>
      <c r="P287" s="101">
        <v>9.2496332067349966E-5</v>
      </c>
      <c r="Q287" s="101">
        <v>2.6250637091515131E-5</v>
      </c>
      <c r="R287" s="101">
        <v>2.9286791586724189E-5</v>
      </c>
      <c r="S287" s="101">
        <v>3.0663766140872052E-5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1.4111387880645773E-4</v>
      </c>
      <c r="D288" s="104">
        <v>1.4674262588125641E-4</v>
      </c>
      <c r="E288" s="104">
        <v>1.4847741423983508E-4</v>
      </c>
      <c r="F288" s="104">
        <v>7.5278128265475654E-5</v>
      </c>
      <c r="G288" s="104">
        <v>0</v>
      </c>
      <c r="H288" s="104">
        <v>7.5789481320947104E-5</v>
      </c>
      <c r="I288" s="104">
        <v>7.2543431504312777E-5</v>
      </c>
      <c r="J288" s="104">
        <v>1.5812973437189E-4</v>
      </c>
      <c r="K288" s="104">
        <v>8.4184569028623909E-5</v>
      </c>
      <c r="L288" s="104">
        <v>0</v>
      </c>
      <c r="M288" s="104">
        <v>0</v>
      </c>
      <c r="N288" s="104">
        <v>0</v>
      </c>
      <c r="O288" s="104">
        <v>2.7655918901903724E-4</v>
      </c>
      <c r="P288" s="104">
        <v>2.7356612813272393E-4</v>
      </c>
      <c r="Q288" s="104">
        <v>8.7828236150933552E-5</v>
      </c>
      <c r="R288" s="104">
        <v>8.3794368669613329E-5</v>
      </c>
      <c r="S288" s="104">
        <v>8.6866930761504387E-5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0.55329960552586932</v>
      </c>
      <c r="D289" s="101">
        <v>1.1228470087516158</v>
      </c>
      <c r="E289" s="101">
        <v>0.41112793613588244</v>
      </c>
      <c r="F289" s="101">
        <v>1.0198012141281414</v>
      </c>
      <c r="G289" s="101">
        <v>0.265323845170367</v>
      </c>
      <c r="H289" s="101">
        <v>0.47974417753615023</v>
      </c>
      <c r="I289" s="101">
        <v>4.9634965407991005E-2</v>
      </c>
      <c r="J289" s="101">
        <v>0.18815087407916917</v>
      </c>
      <c r="K289" s="101">
        <v>0.580946545921875</v>
      </c>
      <c r="L289" s="101">
        <v>0.30658021642188732</v>
      </c>
      <c r="M289" s="101">
        <v>0.37156815270870497</v>
      </c>
      <c r="N289" s="101">
        <v>0.31348310965904924</v>
      </c>
      <c r="O289" s="101">
        <v>0.84204556224755911</v>
      </c>
      <c r="P289" s="101">
        <v>0.95941832708176022</v>
      </c>
      <c r="Q289" s="101">
        <v>0.22519322760264471</v>
      </c>
      <c r="R289" s="101">
        <v>0.38204139927934994</v>
      </c>
      <c r="S289" s="101">
        <v>0.20463086532934519</v>
      </c>
      <c r="T289" s="101">
        <v>2.5709948162666689E-2</v>
      </c>
      <c r="U289" s="101">
        <v>0</v>
      </c>
      <c r="V289" s="101">
        <v>0</v>
      </c>
      <c r="W289" s="101">
        <v>0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0.82639734434545187</v>
      </c>
      <c r="D290" s="104">
        <v>1.0191996804145687</v>
      </c>
      <c r="E290" s="104">
        <v>0.60286013383801818</v>
      </c>
      <c r="F290" s="104">
        <v>0.80997426588201771</v>
      </c>
      <c r="G290" s="104">
        <v>0.31541012890571368</v>
      </c>
      <c r="H290" s="104">
        <v>0.66101369344630589</v>
      </c>
      <c r="I290" s="104">
        <v>0.99306109390628072</v>
      </c>
      <c r="J290" s="104">
        <v>1.4331417804056874</v>
      </c>
      <c r="K290" s="104">
        <v>0.81146232019729769</v>
      </c>
      <c r="L290" s="104">
        <v>0.52291931227112753</v>
      </c>
      <c r="M290" s="104">
        <v>0.447536067354664</v>
      </c>
      <c r="N290" s="104">
        <v>0.40883876901225025</v>
      </c>
      <c r="O290" s="104">
        <v>1.1340116730726062</v>
      </c>
      <c r="P290" s="104">
        <v>1.9583197332959832</v>
      </c>
      <c r="Q290" s="104">
        <v>1.6795251245695129</v>
      </c>
      <c r="R290" s="104">
        <v>1.2435226676171851</v>
      </c>
      <c r="S290" s="104">
        <v>0.55389368795951277</v>
      </c>
      <c r="T290" s="104">
        <v>0.15435491624271314</v>
      </c>
      <c r="U290" s="104">
        <v>0</v>
      </c>
      <c r="V290" s="104">
        <v>1.1763503870017986E-4</v>
      </c>
      <c r="W290" s="104">
        <v>0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0.23743646461491963</v>
      </c>
      <c r="D291" s="98">
        <v>0.29883260740001411</v>
      </c>
      <c r="E291" s="98">
        <v>0.17124304129231802</v>
      </c>
      <c r="F291" s="98">
        <v>0.23411055890084628</v>
      </c>
      <c r="G291" s="98">
        <v>0.10164405758390384</v>
      </c>
      <c r="H291" s="98">
        <v>0.19381360970254616</v>
      </c>
      <c r="I291" s="98">
        <v>0.29371474494852534</v>
      </c>
      <c r="J291" s="98">
        <v>0.41602926984398619</v>
      </c>
      <c r="K291" s="98">
        <v>0.23664981638048996</v>
      </c>
      <c r="L291" s="98">
        <v>0.15293611465325718</v>
      </c>
      <c r="M291" s="98">
        <v>0.12747791903829031</v>
      </c>
      <c r="N291" s="98">
        <v>9.7653890067198962E-2</v>
      </c>
      <c r="O291" s="98">
        <v>0.28853753816806638</v>
      </c>
      <c r="P291" s="98">
        <v>0.47945968759778684</v>
      </c>
      <c r="Q291" s="98">
        <v>0.38631817528596885</v>
      </c>
      <c r="R291" s="98">
        <v>0.32617204187184923</v>
      </c>
      <c r="S291" s="98">
        <v>0.14734162974651507</v>
      </c>
      <c r="T291" s="98">
        <v>3.9545168000264169E-2</v>
      </c>
      <c r="U291" s="98">
        <v>0</v>
      </c>
      <c r="V291" s="98">
        <v>2.8095368262534509E-5</v>
      </c>
      <c r="W291" s="98">
        <v>0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0.58896087973053224</v>
      </c>
      <c r="D292" s="98">
        <v>0.72036707301455449</v>
      </c>
      <c r="E292" s="98">
        <v>0.43161709254570019</v>
      </c>
      <c r="F292" s="98">
        <v>0.5758637069811714</v>
      </c>
      <c r="G292" s="98">
        <v>0.21376607132180986</v>
      </c>
      <c r="H292" s="98">
        <v>0.46720008374375971</v>
      </c>
      <c r="I292" s="98">
        <v>0.69934634895775538</v>
      </c>
      <c r="J292" s="98">
        <v>1.0171125105617012</v>
      </c>
      <c r="K292" s="98">
        <v>0.57481250381680771</v>
      </c>
      <c r="L292" s="98">
        <v>0.3699831976178703</v>
      </c>
      <c r="M292" s="98">
        <v>0.32005814831637369</v>
      </c>
      <c r="N292" s="98">
        <v>0.31118487894505126</v>
      </c>
      <c r="O292" s="98">
        <v>0.84547413490453971</v>
      </c>
      <c r="P292" s="98">
        <v>1.4788600456981964</v>
      </c>
      <c r="Q292" s="98">
        <v>1.2932069492835441</v>
      </c>
      <c r="R292" s="98">
        <v>0.91735062574533588</v>
      </c>
      <c r="S292" s="98">
        <v>0.40655205821299772</v>
      </c>
      <c r="T292" s="98">
        <v>0.11480974824244895</v>
      </c>
      <c r="U292" s="98">
        <v>0</v>
      </c>
      <c r="V292" s="98">
        <v>8.9539670437645353E-5</v>
      </c>
      <c r="W292" s="98">
        <v>0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0.66272782284244081</v>
      </c>
      <c r="D293" s="122">
        <v>1.0800278070000531</v>
      </c>
      <c r="E293" s="122">
        <v>0.521720044528307</v>
      </c>
      <c r="F293" s="122">
        <v>0.92201013838333989</v>
      </c>
      <c r="G293" s="122">
        <v>0.30542682914953878</v>
      </c>
      <c r="H293" s="122">
        <v>0.61214663581952489</v>
      </c>
      <c r="I293" s="122">
        <v>0.60437993825315472</v>
      </c>
      <c r="J293" s="122">
        <v>0.86369222080090313</v>
      </c>
      <c r="K293" s="122">
        <v>0.65644568398760983</v>
      </c>
      <c r="L293" s="122">
        <v>0.39060810142802788</v>
      </c>
      <c r="M293" s="122">
        <v>0.36138973631511034</v>
      </c>
      <c r="N293" s="122">
        <v>0.32565974085955446</v>
      </c>
      <c r="O293" s="122">
        <v>1.0231983426662212</v>
      </c>
      <c r="P293" s="122">
        <v>1.5666100188046617</v>
      </c>
      <c r="Q293" s="122">
        <v>1.0488789882000342</v>
      </c>
      <c r="R293" s="122">
        <v>0.84974105392740562</v>
      </c>
      <c r="S293" s="122">
        <v>0.39363899742408154</v>
      </c>
      <c r="T293" s="122">
        <v>0.10751109659807545</v>
      </c>
      <c r="U293" s="122">
        <v>0</v>
      </c>
      <c r="V293" s="122">
        <v>7.3413128490646532E-5</v>
      </c>
      <c r="W293" s="122">
        <v>0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2.7740819107903405E-2</v>
      </c>
      <c r="D294" s="98">
        <v>3.0843685736307781E-2</v>
      </c>
      <c r="E294" s="98">
        <v>1.9254121198890944E-2</v>
      </c>
      <c r="F294" s="98">
        <v>3.9187462151252198E-2</v>
      </c>
      <c r="G294" s="98">
        <v>1.5262197893206314E-2</v>
      </c>
      <c r="H294" s="98">
        <v>3.4219406704034581E-2</v>
      </c>
      <c r="I294" s="98">
        <v>3.928686604871684E-2</v>
      </c>
      <c r="J294" s="98">
        <v>5.2546344176020304E-2</v>
      </c>
      <c r="K294" s="98">
        <v>2.871852230307078E-2</v>
      </c>
      <c r="L294" s="98">
        <v>2.2156471235008017E-2</v>
      </c>
      <c r="M294" s="98">
        <v>2.5691594666722592E-2</v>
      </c>
      <c r="N294" s="98">
        <v>1.030239933739785E-2</v>
      </c>
      <c r="O294" s="98">
        <v>0.21197469929385543</v>
      </c>
      <c r="P294" s="98">
        <v>0.32802031309171992</v>
      </c>
      <c r="Q294" s="98">
        <v>0.18667671768448454</v>
      </c>
      <c r="R294" s="98">
        <v>0.11265028115942755</v>
      </c>
      <c r="S294" s="98">
        <v>8.0892647943497972E-2</v>
      </c>
      <c r="T294" s="98">
        <v>3.9127404247630448E-2</v>
      </c>
      <c r="U294" s="98">
        <v>0</v>
      </c>
      <c r="V294" s="98">
        <v>0</v>
      </c>
      <c r="W294" s="98">
        <v>0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0.63498700373453743</v>
      </c>
      <c r="D295" s="33">
        <v>1.0491841212637454</v>
      </c>
      <c r="E295" s="33">
        <v>0.50246592332941609</v>
      </c>
      <c r="F295" s="33">
        <v>0.88282267623208766</v>
      </c>
      <c r="G295" s="33">
        <v>0.29016463125633246</v>
      </c>
      <c r="H295" s="33">
        <v>0.57792722911549033</v>
      </c>
      <c r="I295" s="33">
        <v>0.56509307220443794</v>
      </c>
      <c r="J295" s="33">
        <v>0.8111458766248828</v>
      </c>
      <c r="K295" s="33">
        <v>0.62772716168453901</v>
      </c>
      <c r="L295" s="33">
        <v>0.36845163019301985</v>
      </c>
      <c r="M295" s="33">
        <v>0.33569814164838774</v>
      </c>
      <c r="N295" s="33">
        <v>0.31535734152215661</v>
      </c>
      <c r="O295" s="33">
        <v>0.81122364337236585</v>
      </c>
      <c r="P295" s="33">
        <v>1.2385897057129418</v>
      </c>
      <c r="Q295" s="33">
        <v>0.86220227051554965</v>
      </c>
      <c r="R295" s="33">
        <v>0.73709077276797808</v>
      </c>
      <c r="S295" s="33">
        <v>0.31274634948058355</v>
      </c>
      <c r="T295" s="33">
        <v>6.8383692350445002E-2</v>
      </c>
      <c r="U295" s="33">
        <v>0</v>
      </c>
      <c r="V295" s="33">
        <v>7.3413128490646532E-5</v>
      </c>
      <c r="W295" s="33">
        <v>0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7.6004190638059246</v>
      </c>
      <c r="D297" s="117">
        <f t="shared" si="113"/>
        <v>12.168474091213406</v>
      </c>
      <c r="E297" s="117">
        <f t="shared" si="113"/>
        <v>7.2807361059123803</v>
      </c>
      <c r="F297" s="117">
        <f t="shared" si="113"/>
        <v>10.561719594438651</v>
      </c>
      <c r="G297" s="117">
        <f t="shared" si="113"/>
        <v>3.7586435050270155</v>
      </c>
      <c r="H297" s="117">
        <f t="shared" si="113"/>
        <v>8.1872769050005214</v>
      </c>
      <c r="I297" s="117">
        <f t="shared" si="113"/>
        <v>7.7606039176383472</v>
      </c>
      <c r="J297" s="117">
        <f t="shared" si="113"/>
        <v>9.0524160196446335</v>
      </c>
      <c r="K297" s="117">
        <f t="shared" si="113"/>
        <v>8.19968093434675</v>
      </c>
      <c r="L297" s="117">
        <f t="shared" si="113"/>
        <v>5.4887012070283179</v>
      </c>
      <c r="M297" s="117">
        <f t="shared" si="113"/>
        <v>4.788940452760464</v>
      </c>
      <c r="N297" s="117">
        <f t="shared" si="113"/>
        <v>6.2768047133654212</v>
      </c>
      <c r="O297" s="117">
        <f t="shared" si="113"/>
        <v>10.560979712342304</v>
      </c>
      <c r="P297" s="117">
        <f t="shared" si="113"/>
        <v>14.358289896538732</v>
      </c>
      <c r="Q297" s="117">
        <f t="shared" si="113"/>
        <v>11.363832123295802</v>
      </c>
      <c r="R297" s="117">
        <f t="shared" ref="R297:V297" si="114">R298+R300+R302+R311</f>
        <v>13.203744256450667</v>
      </c>
      <c r="S297" s="117">
        <f t="shared" si="114"/>
        <v>5.8737498688269705</v>
      </c>
      <c r="T297" s="117">
        <f t="shared" si="114"/>
        <v>0.9860644709526083</v>
      </c>
      <c r="U297" s="117">
        <f t="shared" si="114"/>
        <v>0</v>
      </c>
      <c r="V297" s="117">
        <f t="shared" si="114"/>
        <v>8.4861682578056996E-4</v>
      </c>
      <c r="W297" s="117">
        <f t="shared" ref="W297" si="115">W298+W300+W302+W311</f>
        <v>0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4.2703770701197463</v>
      </c>
      <c r="D298" s="122">
        <f t="shared" si="116"/>
        <v>8.2190487528822196</v>
      </c>
      <c r="E298" s="122">
        <f t="shared" si="116"/>
        <v>4.1502542772765487</v>
      </c>
      <c r="F298" s="122">
        <f t="shared" si="116"/>
        <v>7.0587680246646798</v>
      </c>
      <c r="G298" s="122">
        <f t="shared" si="116"/>
        <v>2.2536030187831169</v>
      </c>
      <c r="H298" s="122">
        <f t="shared" si="116"/>
        <v>4.8575656887332075</v>
      </c>
      <c r="I298" s="122">
        <f t="shared" si="116"/>
        <v>4.6558946749491499</v>
      </c>
      <c r="J298" s="122">
        <f t="shared" si="116"/>
        <v>6.4336807772315945</v>
      </c>
      <c r="K298" s="122">
        <f t="shared" si="116"/>
        <v>4.5779948415501162</v>
      </c>
      <c r="L298" s="122">
        <f t="shared" si="116"/>
        <v>2.7731427222036462</v>
      </c>
      <c r="M298" s="122">
        <f t="shared" si="116"/>
        <v>2.2406120981946396</v>
      </c>
      <c r="N298" s="122">
        <f t="shared" si="116"/>
        <v>2.925786233883644</v>
      </c>
      <c r="O298" s="122">
        <f t="shared" si="116"/>
        <v>5.1161424214429898</v>
      </c>
      <c r="P298" s="122">
        <f t="shared" si="116"/>
        <v>6.732698182941637</v>
      </c>
      <c r="Q298" s="122">
        <f t="shared" si="116"/>
        <v>4.6306525130808112</v>
      </c>
      <c r="R298" s="122">
        <f t="shared" si="116"/>
        <v>6.9071630695601121</v>
      </c>
      <c r="S298" s="122">
        <f t="shared" si="116"/>
        <v>2.8067020943822927</v>
      </c>
      <c r="T298" s="122">
        <f t="shared" si="116"/>
        <v>0.35604024188865147</v>
      </c>
      <c r="U298" s="122">
        <f t="shared" si="116"/>
        <v>0</v>
      </c>
      <c r="V298" s="122">
        <f t="shared" si="116"/>
        <v>3.17055762117002E-4</v>
      </c>
      <c r="W298" s="122">
        <f t="shared" si="116"/>
        <v>0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4.2703770701197463</v>
      </c>
      <c r="D299" s="98">
        <v>8.2190487528822196</v>
      </c>
      <c r="E299" s="98">
        <v>4.1502542772765487</v>
      </c>
      <c r="F299" s="98">
        <v>7.0587680246646798</v>
      </c>
      <c r="G299" s="98">
        <v>2.2536030187831169</v>
      </c>
      <c r="H299" s="98">
        <v>4.8575656887332075</v>
      </c>
      <c r="I299" s="98">
        <v>4.6558946749491499</v>
      </c>
      <c r="J299" s="98">
        <v>6.4336807772315945</v>
      </c>
      <c r="K299" s="98">
        <v>4.5779948415501162</v>
      </c>
      <c r="L299" s="98">
        <v>2.7731427222036462</v>
      </c>
      <c r="M299" s="98">
        <v>2.2406120981946396</v>
      </c>
      <c r="N299" s="98">
        <v>2.925786233883644</v>
      </c>
      <c r="O299" s="98">
        <v>5.1161424214429898</v>
      </c>
      <c r="P299" s="98">
        <v>6.732698182941637</v>
      </c>
      <c r="Q299" s="98">
        <v>4.6306525130808112</v>
      </c>
      <c r="R299" s="98">
        <v>6.9071630695601121</v>
      </c>
      <c r="S299" s="98">
        <v>2.8067020943822927</v>
      </c>
      <c r="T299" s="98">
        <v>0.35604024188865147</v>
      </c>
      <c r="U299" s="98">
        <v>0</v>
      </c>
      <c r="V299" s="98">
        <v>3.17055762117002E-4</v>
      </c>
      <c r="W299" s="98">
        <v>0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1.7588100227143038</v>
      </c>
      <c r="D300" s="122">
        <f t="shared" si="117"/>
        <v>1.5406119983456565</v>
      </c>
      <c r="E300" s="122">
        <f t="shared" si="117"/>
        <v>1.9452483020863853</v>
      </c>
      <c r="F300" s="122">
        <f t="shared" si="117"/>
        <v>1.4614832184368396</v>
      </c>
      <c r="G300" s="122">
        <f t="shared" si="117"/>
        <v>0.83505674942185171</v>
      </c>
      <c r="H300" s="122">
        <f t="shared" si="117"/>
        <v>1.9855967358009907</v>
      </c>
      <c r="I300" s="122">
        <f t="shared" si="117"/>
        <v>1.738131773406798</v>
      </c>
      <c r="J300" s="122">
        <f t="shared" si="117"/>
        <v>0.57324999461907966</v>
      </c>
      <c r="K300" s="122">
        <f t="shared" si="117"/>
        <v>2.0369278628367753</v>
      </c>
      <c r="L300" s="122">
        <f t="shared" si="117"/>
        <v>1.7598444865297433</v>
      </c>
      <c r="M300" s="122">
        <f t="shared" si="117"/>
        <v>1.637439519132126</v>
      </c>
      <c r="N300" s="122">
        <f t="shared" si="117"/>
        <v>2.524559659231099</v>
      </c>
      <c r="O300" s="122">
        <f t="shared" si="117"/>
        <v>3.0888337520107574</v>
      </c>
      <c r="P300" s="122">
        <f t="shared" si="117"/>
        <v>3.9910373300819155</v>
      </c>
      <c r="Q300" s="122">
        <f t="shared" si="117"/>
        <v>4.21281191278824</v>
      </c>
      <c r="R300" s="122">
        <f t="shared" si="117"/>
        <v>4.2127699850476761</v>
      </c>
      <c r="S300" s="122">
        <f t="shared" si="117"/>
        <v>2.0985505082390059</v>
      </c>
      <c r="T300" s="122">
        <f t="shared" si="117"/>
        <v>0.38545807627312134</v>
      </c>
      <c r="U300" s="122">
        <f t="shared" si="117"/>
        <v>0</v>
      </c>
      <c r="V300" s="122">
        <f t="shared" si="117"/>
        <v>3.5725853978166961E-4</v>
      </c>
      <c r="W300" s="122">
        <f t="shared" si="117"/>
        <v>0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1.7588100227143038</v>
      </c>
      <c r="D301" s="98">
        <v>1.5406119983456565</v>
      </c>
      <c r="E301" s="98">
        <v>1.9452483020863853</v>
      </c>
      <c r="F301" s="98">
        <v>1.4614832184368396</v>
      </c>
      <c r="G301" s="98">
        <v>0.83505674942185171</v>
      </c>
      <c r="H301" s="98">
        <v>1.9855967358009907</v>
      </c>
      <c r="I301" s="98">
        <v>1.738131773406798</v>
      </c>
      <c r="J301" s="98">
        <v>0.57324999461907966</v>
      </c>
      <c r="K301" s="98">
        <v>2.0369278628367753</v>
      </c>
      <c r="L301" s="98">
        <v>1.7598444865297433</v>
      </c>
      <c r="M301" s="98">
        <v>1.637439519132126</v>
      </c>
      <c r="N301" s="98">
        <v>2.524559659231099</v>
      </c>
      <c r="O301" s="98">
        <v>3.0888337520107574</v>
      </c>
      <c r="P301" s="98">
        <v>3.9910373300819155</v>
      </c>
      <c r="Q301" s="98">
        <v>4.21281191278824</v>
      </c>
      <c r="R301" s="98">
        <v>4.2127699850476761</v>
      </c>
      <c r="S301" s="98">
        <v>2.0985505082390059</v>
      </c>
      <c r="T301" s="98">
        <v>0.38545807627312134</v>
      </c>
      <c r="U301" s="98">
        <v>0</v>
      </c>
      <c r="V301" s="98">
        <v>3.5725853978166961E-4</v>
      </c>
      <c r="W301" s="98">
        <v>0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1.0773807770241244</v>
      </c>
      <c r="D302" s="122">
        <v>1.6000570146220594</v>
      </c>
      <c r="E302" s="122">
        <v>0.79445112669218465</v>
      </c>
      <c r="F302" s="122">
        <v>1.3502662003509762</v>
      </c>
      <c r="G302" s="122">
        <v>0.44090078651926329</v>
      </c>
      <c r="H302" s="122">
        <v>0.88457607853194808</v>
      </c>
      <c r="I302" s="122">
        <v>0.91276607825664846</v>
      </c>
      <c r="J302" s="122">
        <v>1.3948290183121324</v>
      </c>
      <c r="K302" s="122">
        <v>1.0870804374475813</v>
      </c>
      <c r="L302" s="122">
        <v>0.65963331916277901</v>
      </c>
      <c r="M302" s="122">
        <v>0.63685616457077554</v>
      </c>
      <c r="N302" s="122">
        <v>0.57607924415262612</v>
      </c>
      <c r="O302" s="122">
        <v>1.5968753720691369</v>
      </c>
      <c r="P302" s="122">
        <v>2.4644354223143603</v>
      </c>
      <c r="Q302" s="122">
        <v>1.7231340123670273</v>
      </c>
      <c r="R302" s="122">
        <v>1.4212322919827758</v>
      </c>
      <c r="S302" s="122">
        <v>0.66255445534034285</v>
      </c>
      <c r="T302" s="122">
        <v>0.16347188861051759</v>
      </c>
      <c r="U302" s="122">
        <v>0</v>
      </c>
      <c r="V302" s="122">
        <v>1.1069927184410612E-4</v>
      </c>
      <c r="W302" s="122">
        <v>0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1.0352632182885173E-2</v>
      </c>
      <c r="D303" s="98">
        <v>1.7823474764154138E-2</v>
      </c>
      <c r="E303" s="98">
        <v>8.5828503491139387E-3</v>
      </c>
      <c r="F303" s="98">
        <v>9.5919150087758129E-3</v>
      </c>
      <c r="G303" s="98">
        <v>2.5946366288244482E-3</v>
      </c>
      <c r="H303" s="98">
        <v>3.712098501611387E-3</v>
      </c>
      <c r="I303" s="98">
        <v>1.7313612643228143E-3</v>
      </c>
      <c r="J303" s="98">
        <v>3.6575279592736022E-3</v>
      </c>
      <c r="K303" s="98">
        <v>3.8976135615480167E-3</v>
      </c>
      <c r="L303" s="98">
        <v>2.4949811938221205E-3</v>
      </c>
      <c r="M303" s="98">
        <v>2.0035769277083702E-3</v>
      </c>
      <c r="N303" s="98">
        <v>1.642576471749888E-3</v>
      </c>
      <c r="O303" s="98">
        <v>1.0863437918412851E-2</v>
      </c>
      <c r="P303" s="98">
        <v>1.6241925553700614E-2</v>
      </c>
      <c r="Q303" s="98">
        <v>6.7618980318773008E-3</v>
      </c>
      <c r="R303" s="98">
        <v>4.4831655667569833E-3</v>
      </c>
      <c r="S303" s="98">
        <v>3.158016189409306E-3</v>
      </c>
      <c r="T303" s="98">
        <v>9.8019712701634485E-4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1.7546994943057467E-4</v>
      </c>
      <c r="D304" s="98">
        <v>1.837492943738058E-4</v>
      </c>
      <c r="E304" s="98">
        <v>1.8458843783826495E-4</v>
      </c>
      <c r="F304" s="98">
        <v>9.4034697779971514E-5</v>
      </c>
      <c r="G304" s="98">
        <v>0</v>
      </c>
      <c r="H304" s="98">
        <v>9.517842329680027E-5</v>
      </c>
      <c r="I304" s="98">
        <v>9.1133363234586082E-5</v>
      </c>
      <c r="J304" s="98">
        <v>1.9779361726137554E-4</v>
      </c>
      <c r="K304" s="98">
        <v>1.0539858925536427E-4</v>
      </c>
      <c r="L304" s="98">
        <v>0</v>
      </c>
      <c r="M304" s="98">
        <v>0</v>
      </c>
      <c r="N304" s="98">
        <v>0</v>
      </c>
      <c r="O304" s="98">
        <v>3.3963547213703609E-4</v>
      </c>
      <c r="P304" s="98">
        <v>3.3381803783033819E-4</v>
      </c>
      <c r="Q304" s="98">
        <v>1.0568461321904505E-4</v>
      </c>
      <c r="R304" s="98">
        <v>1.0428581558295155E-4</v>
      </c>
      <c r="S304" s="98">
        <v>1.0889671561205782E-4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3.4356070624116941E-5</v>
      </c>
      <c r="D305" s="101">
        <v>3.70066684925494E-5</v>
      </c>
      <c r="E305" s="101">
        <v>3.6111023598429885E-5</v>
      </c>
      <c r="F305" s="101">
        <v>1.875656951449586E-5</v>
      </c>
      <c r="G305" s="101">
        <v>0</v>
      </c>
      <c r="H305" s="101">
        <v>1.9388941975853166E-5</v>
      </c>
      <c r="I305" s="101">
        <v>1.8589931730273306E-5</v>
      </c>
      <c r="J305" s="101">
        <v>3.9663882889485543E-5</v>
      </c>
      <c r="K305" s="101">
        <v>2.1214020226740351E-5</v>
      </c>
      <c r="L305" s="101">
        <v>0</v>
      </c>
      <c r="M305" s="101">
        <v>0</v>
      </c>
      <c r="N305" s="101">
        <v>0</v>
      </c>
      <c r="O305" s="101">
        <v>6.307628311799883E-5</v>
      </c>
      <c r="P305" s="101">
        <v>6.0251909697614278E-5</v>
      </c>
      <c r="Q305" s="101">
        <v>1.7856377068111496E-5</v>
      </c>
      <c r="R305" s="101">
        <v>2.049144691333822E-5</v>
      </c>
      <c r="S305" s="101">
        <v>2.2029784850553436E-5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1.4111387880645773E-4</v>
      </c>
      <c r="D306" s="104">
        <v>1.4674262588125641E-4</v>
      </c>
      <c r="E306" s="104">
        <v>1.4847741423983508E-4</v>
      </c>
      <c r="F306" s="104">
        <v>7.5278128265475654E-5</v>
      </c>
      <c r="G306" s="104">
        <v>0</v>
      </c>
      <c r="H306" s="104">
        <v>7.5789481320947104E-5</v>
      </c>
      <c r="I306" s="104">
        <v>7.2543431504312777E-5</v>
      </c>
      <c r="J306" s="104">
        <v>1.5812973437189E-4</v>
      </c>
      <c r="K306" s="104">
        <v>8.4184569028623909E-5</v>
      </c>
      <c r="L306" s="104">
        <v>0</v>
      </c>
      <c r="M306" s="104">
        <v>0</v>
      </c>
      <c r="N306" s="104">
        <v>0</v>
      </c>
      <c r="O306" s="104">
        <v>2.7655918901903724E-4</v>
      </c>
      <c r="P306" s="104">
        <v>2.7356612813272393E-4</v>
      </c>
      <c r="Q306" s="104">
        <v>8.7828236150933552E-5</v>
      </c>
      <c r="R306" s="104">
        <v>8.3794368669613329E-5</v>
      </c>
      <c r="S306" s="104">
        <v>8.6866930761504387E-5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0.33439392956957786</v>
      </c>
      <c r="D307" s="101">
        <v>0.68055970620995321</v>
      </c>
      <c r="E307" s="101">
        <v>0.2499552248425185</v>
      </c>
      <c r="F307" s="101">
        <v>0.62194077483442567</v>
      </c>
      <c r="G307" s="101">
        <v>0.16234617958012024</v>
      </c>
      <c r="H307" s="101">
        <v>0.29456594247003731</v>
      </c>
      <c r="I307" s="101">
        <v>3.0588700402376712E-2</v>
      </c>
      <c r="J307" s="101">
        <v>0.11642605218062295</v>
      </c>
      <c r="K307" s="101">
        <v>0.36114978510367035</v>
      </c>
      <c r="L307" s="101">
        <v>0.19158423568867036</v>
      </c>
      <c r="M307" s="101">
        <v>0.23438234448800924</v>
      </c>
      <c r="N307" s="101">
        <v>0.20072382055412666</v>
      </c>
      <c r="O307" s="101">
        <v>0.55129125737028772</v>
      </c>
      <c r="P307" s="101">
        <v>0.64611176025674499</v>
      </c>
      <c r="Q307" s="101">
        <v>0.15579452716300646</v>
      </c>
      <c r="R307" s="101">
        <v>0.26934120338815004</v>
      </c>
      <c r="S307" s="101">
        <v>0.1469361429071285</v>
      </c>
      <c r="T307" s="101">
        <v>1.8786270887355509E-2</v>
      </c>
      <c r="U307" s="101">
        <v>0</v>
      </c>
      <c r="V307" s="101">
        <v>0</v>
      </c>
      <c r="W307" s="101">
        <v>0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0.73245874532223076</v>
      </c>
      <c r="D308" s="104">
        <v>0.90149008435357825</v>
      </c>
      <c r="E308" s="104">
        <v>0.53572846306271393</v>
      </c>
      <c r="F308" s="104">
        <v>0.71863947580999465</v>
      </c>
      <c r="G308" s="104">
        <v>0.2759599703103186</v>
      </c>
      <c r="H308" s="104">
        <v>0.58620285913700254</v>
      </c>
      <c r="I308" s="104">
        <v>0.88035488322671429</v>
      </c>
      <c r="J308" s="104">
        <v>1.2745476445549744</v>
      </c>
      <c r="K308" s="104">
        <v>0.72192764019310762</v>
      </c>
      <c r="L308" s="104">
        <v>0.46555410228028654</v>
      </c>
      <c r="M308" s="104">
        <v>0.40047024315505797</v>
      </c>
      <c r="N308" s="104">
        <v>0.37371284712674951</v>
      </c>
      <c r="O308" s="104">
        <v>1.0343810413082992</v>
      </c>
      <c r="P308" s="104">
        <v>1.8017479184660843</v>
      </c>
      <c r="Q308" s="104">
        <v>1.5604719025589247</v>
      </c>
      <c r="R308" s="104">
        <v>1.1473036372122858</v>
      </c>
      <c r="S308" s="104">
        <v>0.51235139952819297</v>
      </c>
      <c r="T308" s="104">
        <v>0.14370542059614574</v>
      </c>
      <c r="U308" s="104">
        <v>0</v>
      </c>
      <c r="V308" s="104">
        <v>1.1069927184410612E-4</v>
      </c>
      <c r="W308" s="104">
        <v>0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0.1434978655916985</v>
      </c>
      <c r="D309" s="98">
        <v>0.18112301133902381</v>
      </c>
      <c r="E309" s="98">
        <v>0.10411137051701376</v>
      </c>
      <c r="F309" s="98">
        <v>0.14277576882882326</v>
      </c>
      <c r="G309" s="98">
        <v>6.2193898988508724E-2</v>
      </c>
      <c r="H309" s="98">
        <v>0.11900277539324279</v>
      </c>
      <c r="I309" s="98">
        <v>0.18100853426895891</v>
      </c>
      <c r="J309" s="98">
        <v>0.25743513399327328</v>
      </c>
      <c r="K309" s="98">
        <v>0.14711513637629989</v>
      </c>
      <c r="L309" s="98">
        <v>9.5570904662416259E-2</v>
      </c>
      <c r="M309" s="98">
        <v>8.0412094838684292E-2</v>
      </c>
      <c r="N309" s="98">
        <v>6.2527968181698257E-2</v>
      </c>
      <c r="O309" s="98">
        <v>0.18890690640375951</v>
      </c>
      <c r="P309" s="98">
        <v>0.32288787276788777</v>
      </c>
      <c r="Q309" s="98">
        <v>0.26726495327538047</v>
      </c>
      <c r="R309" s="98">
        <v>0.22995301146694985</v>
      </c>
      <c r="S309" s="98">
        <v>0.10579934131519529</v>
      </c>
      <c r="T309" s="98">
        <v>2.8895672353696791E-2</v>
      </c>
      <c r="U309" s="98">
        <v>0</v>
      </c>
      <c r="V309" s="98">
        <v>2.115960140646077E-5</v>
      </c>
      <c r="W309" s="98">
        <v>0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0.58896087973053224</v>
      </c>
      <c r="D310" s="98">
        <v>0.72036707301455449</v>
      </c>
      <c r="E310" s="98">
        <v>0.43161709254570019</v>
      </c>
      <c r="F310" s="98">
        <v>0.5758637069811714</v>
      </c>
      <c r="G310" s="98">
        <v>0.21376607132180986</v>
      </c>
      <c r="H310" s="98">
        <v>0.46720008374375971</v>
      </c>
      <c r="I310" s="98">
        <v>0.69934634895775538</v>
      </c>
      <c r="J310" s="98">
        <v>1.0171125105617012</v>
      </c>
      <c r="K310" s="98">
        <v>0.57481250381680771</v>
      </c>
      <c r="L310" s="98">
        <v>0.3699831976178703</v>
      </c>
      <c r="M310" s="98">
        <v>0.32005814831637369</v>
      </c>
      <c r="N310" s="98">
        <v>0.31118487894505126</v>
      </c>
      <c r="O310" s="98">
        <v>0.84547413490453971</v>
      </c>
      <c r="P310" s="98">
        <v>1.4788600456981964</v>
      </c>
      <c r="Q310" s="98">
        <v>1.2932069492835441</v>
      </c>
      <c r="R310" s="98">
        <v>0.91735062574533588</v>
      </c>
      <c r="S310" s="98">
        <v>0.40655205821299772</v>
      </c>
      <c r="T310" s="98">
        <v>0.11480974824244895</v>
      </c>
      <c r="U310" s="98">
        <v>0</v>
      </c>
      <c r="V310" s="98">
        <v>8.9539670437645353E-5</v>
      </c>
      <c r="W310" s="98">
        <v>0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0.49385119394774973</v>
      </c>
      <c r="D311" s="122">
        <v>0.80875632536346975</v>
      </c>
      <c r="E311" s="122">
        <v>0.3907823998572621</v>
      </c>
      <c r="F311" s="122">
        <v>0.69120215098615523</v>
      </c>
      <c r="G311" s="122">
        <v>0.22908295030278378</v>
      </c>
      <c r="H311" s="122">
        <v>0.45953840193437456</v>
      </c>
      <c r="I311" s="122">
        <v>0.45381139102575069</v>
      </c>
      <c r="J311" s="122">
        <v>0.65065622948182711</v>
      </c>
      <c r="K311" s="122">
        <v>0.49767779251227628</v>
      </c>
      <c r="L311" s="122">
        <v>0.29608067913214858</v>
      </c>
      <c r="M311" s="122">
        <v>0.27403267086292221</v>
      </c>
      <c r="N311" s="122">
        <v>0.25037957609805167</v>
      </c>
      <c r="O311" s="122">
        <v>0.75912816681941908</v>
      </c>
      <c r="P311" s="122">
        <v>1.1701189612008214</v>
      </c>
      <c r="Q311" s="122">
        <v>0.79723368505972414</v>
      </c>
      <c r="R311" s="122">
        <v>0.66257890986010426</v>
      </c>
      <c r="S311" s="122">
        <v>0.3059428108653291</v>
      </c>
      <c r="T311" s="122">
        <v>8.1094264180317899E-2</v>
      </c>
      <c r="U311" s="122">
        <v>0</v>
      </c>
      <c r="V311" s="122">
        <v>6.3603252037792161E-5</v>
      </c>
      <c r="W311" s="122">
        <v>0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1.6382832882994938E-2</v>
      </c>
      <c r="D312" s="98">
        <v>1.8239012296413032E-2</v>
      </c>
      <c r="E312" s="98">
        <v>1.1400276414571404E-2</v>
      </c>
      <c r="F312" s="98">
        <v>2.3232377525687697E-2</v>
      </c>
      <c r="G312" s="98">
        <v>9.0596290942253303E-3</v>
      </c>
      <c r="H312" s="98">
        <v>2.0337867123113966E-2</v>
      </c>
      <c r="I312" s="98">
        <v>2.3378205788713493E-2</v>
      </c>
      <c r="J312" s="98">
        <v>3.1305611741473248E-2</v>
      </c>
      <c r="K312" s="98">
        <v>1.7129214413970084E-2</v>
      </c>
      <c r="L312" s="98">
        <v>1.3229701132317508E-2</v>
      </c>
      <c r="M312" s="98">
        <v>1.5349541503398545E-2</v>
      </c>
      <c r="N312" s="98">
        <v>6.155207890571438E-3</v>
      </c>
      <c r="O312" s="98">
        <v>0.12664509489151643</v>
      </c>
      <c r="P312" s="98">
        <v>0.19597699072688338</v>
      </c>
      <c r="Q312" s="98">
        <v>0.11153071901479365</v>
      </c>
      <c r="R312" s="98">
        <v>6.7552837450056871E-2</v>
      </c>
      <c r="S312" s="98">
        <v>4.8801748528139961E-2</v>
      </c>
      <c r="T312" s="98">
        <v>2.3770507310773622E-2</v>
      </c>
      <c r="U312" s="98">
        <v>0</v>
      </c>
      <c r="V312" s="98">
        <v>0</v>
      </c>
      <c r="W312" s="98">
        <v>0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0.47746836106475482</v>
      </c>
      <c r="D313" s="33">
        <v>0.79051731306705675</v>
      </c>
      <c r="E313" s="33">
        <v>0.37938212344269068</v>
      </c>
      <c r="F313" s="33">
        <v>0.66796977346046749</v>
      </c>
      <c r="G313" s="33">
        <v>0.22002332120855844</v>
      </c>
      <c r="H313" s="33">
        <v>0.43920053481126059</v>
      </c>
      <c r="I313" s="33">
        <v>0.43043318523703722</v>
      </c>
      <c r="J313" s="33">
        <v>0.61935061774035383</v>
      </c>
      <c r="K313" s="33">
        <v>0.4805485780983062</v>
      </c>
      <c r="L313" s="33">
        <v>0.28285097799983105</v>
      </c>
      <c r="M313" s="33">
        <v>0.25868312935952364</v>
      </c>
      <c r="N313" s="33">
        <v>0.24422436820748025</v>
      </c>
      <c r="O313" s="33">
        <v>0.63248307192790265</v>
      </c>
      <c r="P313" s="33">
        <v>0.97414197047393802</v>
      </c>
      <c r="Q313" s="33">
        <v>0.68570296604493053</v>
      </c>
      <c r="R313" s="33">
        <v>0.59502607241004735</v>
      </c>
      <c r="S313" s="33">
        <v>0.25714106233718914</v>
      </c>
      <c r="T313" s="33">
        <v>5.7323756869544273E-2</v>
      </c>
      <c r="U313" s="33">
        <v>0</v>
      </c>
      <c r="V313" s="33">
        <v>6.3603252037792161E-5</v>
      </c>
      <c r="W313" s="33">
        <v>0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0.81763416214577167</v>
      </c>
      <c r="D315" s="154">
        <f t="shared" si="118"/>
        <v>0.74851297973833986</v>
      </c>
      <c r="E315" s="154">
        <f t="shared" si="118"/>
        <v>0.84949373753910673</v>
      </c>
      <c r="F315" s="154">
        <f t="shared" si="118"/>
        <v>0.7627031955296476</v>
      </c>
      <c r="G315" s="154">
        <f t="shared" si="118"/>
        <v>0.8256913782927382</v>
      </c>
      <c r="H315" s="154">
        <f t="shared" si="118"/>
        <v>0.84715403373450859</v>
      </c>
      <c r="I315" s="154">
        <f t="shared" si="118"/>
        <v>0.85225400170116117</v>
      </c>
      <c r="J315" s="154">
        <f t="shared" si="118"/>
        <v>0.75173004519939601</v>
      </c>
      <c r="K315" s="154">
        <f t="shared" si="118"/>
        <v>0.87313070106768298</v>
      </c>
      <c r="L315" s="154">
        <f t="shared" si="118"/>
        <v>0.94408698381236156</v>
      </c>
      <c r="M315" s="154">
        <f t="shared" si="118"/>
        <v>0.97291176029659765</v>
      </c>
      <c r="N315" s="154">
        <f t="shared" si="118"/>
        <v>1.0485149848516679</v>
      </c>
      <c r="O315" s="154">
        <f t="shared" si="118"/>
        <v>0.95351329516495464</v>
      </c>
      <c r="P315" s="154">
        <f t="shared" si="118"/>
        <v>0.9645425016941106</v>
      </c>
      <c r="Q315" s="154">
        <f t="shared" si="118"/>
        <v>1.0942964934819686</v>
      </c>
      <c r="R315" s="154">
        <f t="shared" ref="R315:V315" si="119">IF(R297=0,"",R297/R279)</f>
        <v>1.0343613380859178</v>
      </c>
      <c r="S315" s="154">
        <f t="shared" si="119"/>
        <v>1.0962460765308868</v>
      </c>
      <c r="T315" s="154">
        <f t="shared" si="119"/>
        <v>1.1684597539151842</v>
      </c>
      <c r="U315" s="154" t="str">
        <f t="shared" si="119"/>
        <v/>
      </c>
      <c r="V315" s="154">
        <f t="shared" si="119"/>
        <v>1.257943159272497</v>
      </c>
      <c r="W315" s="154" t="str">
        <f t="shared" ref="W315" si="120">IF(W297=0,"",W297/W279)</f>
        <v/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0.66341040492435299</v>
      </c>
      <c r="D316" s="155">
        <f t="shared" si="121"/>
        <v>0.66684081927363015</v>
      </c>
      <c r="E316" s="155">
        <f t="shared" si="121"/>
        <v>0.67035924300483407</v>
      </c>
      <c r="F316" s="155">
        <f t="shared" si="121"/>
        <v>0.67388955354727553</v>
      </c>
      <c r="G316" s="155">
        <f t="shared" si="121"/>
        <v>0.6775008607247367</v>
      </c>
      <c r="H316" s="155">
        <f t="shared" si="121"/>
        <v>0.68118465732650457</v>
      </c>
      <c r="I316" s="155">
        <f t="shared" si="121"/>
        <v>0.6849579014387428</v>
      </c>
      <c r="J316" s="155">
        <f t="shared" si="121"/>
        <v>0.68889018128600399</v>
      </c>
      <c r="K316" s="155">
        <f t="shared" si="121"/>
        <v>0.69304046173904155</v>
      </c>
      <c r="L316" s="155">
        <f t="shared" si="121"/>
        <v>0.69742410100240892</v>
      </c>
      <c r="M316" s="155">
        <f t="shared" si="121"/>
        <v>0.70325257193565771</v>
      </c>
      <c r="N316" s="155">
        <f t="shared" si="121"/>
        <v>0.71088542433374369</v>
      </c>
      <c r="O316" s="155">
        <f t="shared" si="121"/>
        <v>0.72079458931922669</v>
      </c>
      <c r="P316" s="155">
        <f t="shared" si="121"/>
        <v>0.73265102955702566</v>
      </c>
      <c r="Q316" s="155">
        <f t="shared" si="121"/>
        <v>0.74525311466947586</v>
      </c>
      <c r="R316" s="155">
        <f t="shared" ref="R316:V316" si="122">IF(R298=0,"",R298/R280)</f>
        <v>0.75879692496935269</v>
      </c>
      <c r="S316" s="155">
        <f t="shared" si="122"/>
        <v>0.77456892358783636</v>
      </c>
      <c r="T316" s="155">
        <f t="shared" si="122"/>
        <v>0.79052750943542593</v>
      </c>
      <c r="U316" s="155" t="str">
        <f t="shared" si="122"/>
        <v/>
      </c>
      <c r="V316" s="155">
        <f t="shared" si="122"/>
        <v>0.81485576428407636</v>
      </c>
      <c r="W316" s="155" t="str">
        <f t="shared" ref="W316" si="123">IF(W298=0,"",W298/W280)</f>
        <v/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0.66341040492435299</v>
      </c>
      <c r="D317" s="156">
        <f t="shared" si="124"/>
        <v>0.66684081927363015</v>
      </c>
      <c r="E317" s="156">
        <f t="shared" si="124"/>
        <v>0.67035924300483407</v>
      </c>
      <c r="F317" s="156">
        <f t="shared" si="124"/>
        <v>0.67388955354727553</v>
      </c>
      <c r="G317" s="156">
        <f t="shared" si="124"/>
        <v>0.6775008607247367</v>
      </c>
      <c r="H317" s="156">
        <f t="shared" si="124"/>
        <v>0.68118465732650457</v>
      </c>
      <c r="I317" s="156">
        <f t="shared" si="124"/>
        <v>0.6849579014387428</v>
      </c>
      <c r="J317" s="156">
        <f t="shared" si="124"/>
        <v>0.68889018128600399</v>
      </c>
      <c r="K317" s="156">
        <f t="shared" si="124"/>
        <v>0.69304046173904155</v>
      </c>
      <c r="L317" s="156">
        <f t="shared" si="124"/>
        <v>0.69742410100240892</v>
      </c>
      <c r="M317" s="156">
        <f t="shared" si="124"/>
        <v>0.70325257193565771</v>
      </c>
      <c r="N317" s="156">
        <f t="shared" si="124"/>
        <v>0.71088542433374369</v>
      </c>
      <c r="O317" s="156">
        <f t="shared" si="124"/>
        <v>0.72079458931922669</v>
      </c>
      <c r="P317" s="156">
        <f t="shared" si="124"/>
        <v>0.73265102955702566</v>
      </c>
      <c r="Q317" s="156">
        <f t="shared" si="124"/>
        <v>0.74525311466947586</v>
      </c>
      <c r="R317" s="156">
        <f t="shared" ref="R317:V317" si="125">IF(R299=0,"",R299/R281)</f>
        <v>0.75879692496935269</v>
      </c>
      <c r="S317" s="156">
        <f t="shared" si="125"/>
        <v>0.77456892358783636</v>
      </c>
      <c r="T317" s="156">
        <f t="shared" si="125"/>
        <v>0.79052750943542593</v>
      </c>
      <c r="U317" s="156" t="str">
        <f t="shared" si="125"/>
        <v/>
      </c>
      <c r="V317" s="156">
        <f t="shared" si="125"/>
        <v>0.81485576428407636</v>
      </c>
      <c r="W317" s="156" t="str">
        <f t="shared" ref="W317" si="126">IF(W299=0,"",W299/W281)</f>
        <v/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2.2074633167834747</v>
      </c>
      <c r="D318" s="155">
        <f t="shared" si="127"/>
        <v>2.2782585571961644</v>
      </c>
      <c r="E318" s="155">
        <f t="shared" si="127"/>
        <v>2.3498012978592508</v>
      </c>
      <c r="F318" s="155">
        <f t="shared" si="127"/>
        <v>2.4214208733708995</v>
      </c>
      <c r="G318" s="155">
        <f t="shared" si="127"/>
        <v>2.4937210120872746</v>
      </c>
      <c r="H318" s="155">
        <f t="shared" si="127"/>
        <v>2.5666239018542689</v>
      </c>
      <c r="I318" s="155">
        <f t="shared" si="127"/>
        <v>2.6402742232492735</v>
      </c>
      <c r="J318" s="155">
        <f t="shared" si="127"/>
        <v>2.7152737820292892</v>
      </c>
      <c r="K318" s="155">
        <f t="shared" si="127"/>
        <v>2.7921285893265022</v>
      </c>
      <c r="L318" s="155">
        <f t="shared" si="127"/>
        <v>2.8709637534303347</v>
      </c>
      <c r="M318" s="155">
        <f t="shared" si="127"/>
        <v>2.9651249284082075</v>
      </c>
      <c r="N318" s="155">
        <f t="shared" si="127"/>
        <v>3.0789796135787664</v>
      </c>
      <c r="O318" s="155">
        <f t="shared" si="127"/>
        <v>3.2149423713807894</v>
      </c>
      <c r="P318" s="155">
        <f t="shared" si="127"/>
        <v>3.362391054518592</v>
      </c>
      <c r="Q318" s="155">
        <f t="shared" si="127"/>
        <v>3.4891060326086358</v>
      </c>
      <c r="R318" s="155">
        <f t="shared" ref="R318:V318" si="128">IF(R300=0,"",R300/R282)</f>
        <v>3.5686017152642164</v>
      </c>
      <c r="S318" s="155">
        <f t="shared" si="128"/>
        <v>3.6318763754675056</v>
      </c>
      <c r="T318" s="155">
        <f t="shared" si="128"/>
        <v>3.684744762753283</v>
      </c>
      <c r="U318" s="155" t="str">
        <f t="shared" si="128"/>
        <v/>
      </c>
      <c r="V318" s="155">
        <f t="shared" si="128"/>
        <v>3.7819483286818745</v>
      </c>
      <c r="W318" s="155" t="str">
        <f t="shared" ref="W318" si="129">IF(W300=0,"",W300/W282)</f>
        <v/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2.2074633167834747</v>
      </c>
      <c r="D319" s="156">
        <f t="shared" si="130"/>
        <v>2.2782585571961644</v>
      </c>
      <c r="E319" s="156">
        <f t="shared" si="130"/>
        <v>2.3498012978592508</v>
      </c>
      <c r="F319" s="156">
        <f t="shared" si="130"/>
        <v>2.4214208733708995</v>
      </c>
      <c r="G319" s="156">
        <f t="shared" si="130"/>
        <v>2.4937210120872746</v>
      </c>
      <c r="H319" s="156">
        <f t="shared" si="130"/>
        <v>2.5666239018542689</v>
      </c>
      <c r="I319" s="156">
        <f t="shared" si="130"/>
        <v>2.6402742232492735</v>
      </c>
      <c r="J319" s="156">
        <f t="shared" si="130"/>
        <v>2.7152737820292892</v>
      </c>
      <c r="K319" s="156">
        <f t="shared" si="130"/>
        <v>2.7921285893265022</v>
      </c>
      <c r="L319" s="156">
        <f t="shared" si="130"/>
        <v>2.8709637534303347</v>
      </c>
      <c r="M319" s="156">
        <f t="shared" si="130"/>
        <v>2.9651249284082075</v>
      </c>
      <c r="N319" s="156">
        <f t="shared" si="130"/>
        <v>3.0789796135787664</v>
      </c>
      <c r="O319" s="156">
        <f t="shared" si="130"/>
        <v>3.2149423713807894</v>
      </c>
      <c r="P319" s="156">
        <f t="shared" si="130"/>
        <v>3.362391054518592</v>
      </c>
      <c r="Q319" s="156">
        <f t="shared" si="130"/>
        <v>3.4891060326086358</v>
      </c>
      <c r="R319" s="156">
        <f t="shared" ref="R319:V319" si="131">IF(R301=0,"",R301/R283)</f>
        <v>3.5686017152642164</v>
      </c>
      <c r="S319" s="156">
        <f t="shared" si="131"/>
        <v>3.6318763754675056</v>
      </c>
      <c r="T319" s="156">
        <f t="shared" si="131"/>
        <v>3.684744762753283</v>
      </c>
      <c r="U319" s="156" t="str">
        <f t="shared" si="131"/>
        <v/>
      </c>
      <c r="V319" s="156">
        <f t="shared" si="131"/>
        <v>3.7819483286818745</v>
      </c>
      <c r="W319" s="156" t="str">
        <f t="shared" ref="W319" si="132">IF(W301=0,"",W301/W283)</f>
        <v/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0.77003473176585757</v>
      </c>
      <c r="D320" s="155">
        <f t="shared" si="133"/>
        <v>0.73557053610312939</v>
      </c>
      <c r="E320" s="155">
        <f t="shared" si="133"/>
        <v>0.77128816722280968</v>
      </c>
      <c r="F320" s="155">
        <f t="shared" si="133"/>
        <v>0.7308593690165931</v>
      </c>
      <c r="G320" s="155">
        <f t="shared" si="133"/>
        <v>0.75305991540374906</v>
      </c>
      <c r="H320" s="155">
        <f t="shared" si="133"/>
        <v>0.77078866135029411</v>
      </c>
      <c r="I320" s="155">
        <f t="shared" si="133"/>
        <v>0.8726785033649026</v>
      </c>
      <c r="J320" s="155">
        <f t="shared" si="133"/>
        <v>0.85672147207993909</v>
      </c>
      <c r="K320" s="155">
        <f t="shared" si="133"/>
        <v>0.7767699232643609</v>
      </c>
      <c r="L320" s="155">
        <f t="shared" si="133"/>
        <v>0.79100938683941358</v>
      </c>
      <c r="M320" s="155">
        <f t="shared" si="133"/>
        <v>0.77421473244890748</v>
      </c>
      <c r="N320" s="155">
        <f t="shared" si="133"/>
        <v>0.79449444397376023</v>
      </c>
      <c r="O320" s="155">
        <f t="shared" si="133"/>
        <v>0.80085335770305233</v>
      </c>
      <c r="P320" s="155">
        <f t="shared" si="133"/>
        <v>0.83737802748968715</v>
      </c>
      <c r="Q320" s="155">
        <f t="shared" si="133"/>
        <v>0.8999155161210266</v>
      </c>
      <c r="R320" s="155">
        <f t="shared" ref="R320:V320" si="134">IF(R302=0,"",R302/R284)</f>
        <v>0.87080799002402465</v>
      </c>
      <c r="S320" s="155">
        <f t="shared" si="134"/>
        <v>0.86831144625055523</v>
      </c>
      <c r="T320" s="155">
        <f t="shared" si="134"/>
        <v>0.90117938944666465</v>
      </c>
      <c r="U320" s="155" t="str">
        <f t="shared" si="134"/>
        <v/>
      </c>
      <c r="V320" s="155">
        <f t="shared" si="134"/>
        <v>0.94103995771403504</v>
      </c>
      <c r="W320" s="155" t="str">
        <f t="shared" ref="W320" si="135">IF(W302=0,"",W302/W284)</f>
        <v/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0.53833539797966323</v>
      </c>
      <c r="D321" s="156">
        <f t="shared" si="136"/>
        <v>0.54014046083818612</v>
      </c>
      <c r="E321" s="156">
        <f t="shared" si="136"/>
        <v>0.54224434089569773</v>
      </c>
      <c r="F321" s="156">
        <f t="shared" si="136"/>
        <v>0.54438896875307141</v>
      </c>
      <c r="G321" s="156">
        <f t="shared" si="136"/>
        <v>0.54680878967457147</v>
      </c>
      <c r="H321" s="156">
        <f t="shared" si="136"/>
        <v>0.54947511054450759</v>
      </c>
      <c r="I321" s="156">
        <f t="shared" si="136"/>
        <v>0.55244569868284477</v>
      </c>
      <c r="J321" s="156">
        <f t="shared" si="136"/>
        <v>0.55595720640945145</v>
      </c>
      <c r="K321" s="156">
        <f t="shared" si="136"/>
        <v>0.56021085044317931</v>
      </c>
      <c r="L321" s="156">
        <f t="shared" si="136"/>
        <v>0.56526046450578848</v>
      </c>
      <c r="M321" s="156">
        <f t="shared" si="136"/>
        <v>0.57588098600704718</v>
      </c>
      <c r="N321" s="156">
        <f t="shared" si="136"/>
        <v>0.59358797679865838</v>
      </c>
      <c r="O321" s="156">
        <f t="shared" si="136"/>
        <v>0.61964658752192869</v>
      </c>
      <c r="P321" s="156">
        <f t="shared" si="136"/>
        <v>0.65139782682131298</v>
      </c>
      <c r="Q321" s="156">
        <f t="shared" si="136"/>
        <v>0.68022642672863465</v>
      </c>
      <c r="R321" s="156">
        <f t="shared" ref="R321:V321" si="137">IF(R303=0,"",R303/R285)</f>
        <v>0.69968220495095357</v>
      </c>
      <c r="S321" s="156">
        <f t="shared" si="137"/>
        <v>0.71843050032884603</v>
      </c>
      <c r="T321" s="156">
        <f t="shared" si="137"/>
        <v>0.73541008859560086</v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0.85623098007395104</v>
      </c>
      <c r="D322" s="156">
        <f t="shared" si="139"/>
        <v>0.85363276316283887</v>
      </c>
      <c r="E322" s="156">
        <f t="shared" si="139"/>
        <v>0.85825987608868348</v>
      </c>
      <c r="F322" s="156">
        <f t="shared" si="139"/>
        <v>0.85694497185819585</v>
      </c>
      <c r="G322" s="156" t="str">
        <f t="shared" si="139"/>
        <v/>
      </c>
      <c r="H322" s="156">
        <f t="shared" si="139"/>
        <v>0.85687829234320301</v>
      </c>
      <c r="I322" s="156">
        <f t="shared" si="139"/>
        <v>0.85818071638178384</v>
      </c>
      <c r="J322" s="156">
        <f t="shared" si="139"/>
        <v>0.86194669031547932</v>
      </c>
      <c r="K322" s="156">
        <f t="shared" si="139"/>
        <v>0.86355132314361116</v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>
        <f t="shared" si="139"/>
        <v>0.89766787568707462</v>
      </c>
      <c r="P322" s="156">
        <f t="shared" si="139"/>
        <v>0.91191551749908384</v>
      </c>
      <c r="Q322" s="156">
        <f t="shared" si="139"/>
        <v>0.92641705002149222</v>
      </c>
      <c r="R322" s="156">
        <f t="shared" ref="R322:V322" si="140">IF(R304=0,"",R304/R286)</f>
        <v>0.92222095481291244</v>
      </c>
      <c r="S322" s="156">
        <f t="shared" si="140"/>
        <v>0.92653850000149163</v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0.53833539797966323</v>
      </c>
      <c r="D323" s="157">
        <f t="shared" si="142"/>
        <v>0.54014046083818612</v>
      </c>
      <c r="E323" s="157">
        <f t="shared" si="142"/>
        <v>0.54224434089569773</v>
      </c>
      <c r="F323" s="157">
        <f t="shared" si="142"/>
        <v>0.54438896875307141</v>
      </c>
      <c r="G323" s="157" t="str">
        <f t="shared" si="142"/>
        <v/>
      </c>
      <c r="H323" s="157">
        <f t="shared" si="142"/>
        <v>0.54947511054450759</v>
      </c>
      <c r="I323" s="157">
        <f t="shared" si="142"/>
        <v>0.55244569868284477</v>
      </c>
      <c r="J323" s="157">
        <f t="shared" si="142"/>
        <v>0.55595720640945145</v>
      </c>
      <c r="K323" s="157">
        <f t="shared" si="142"/>
        <v>0.56021085044317931</v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>
        <f t="shared" si="142"/>
        <v>0.61964658752192869</v>
      </c>
      <c r="P323" s="157">
        <f t="shared" si="142"/>
        <v>0.65139782682131286</v>
      </c>
      <c r="Q323" s="157">
        <f t="shared" si="142"/>
        <v>0.68022642672863465</v>
      </c>
      <c r="R323" s="157">
        <f t="shared" ref="R323:V323" si="143">IF(R305=0,"",R305/R287)</f>
        <v>0.69968220495095368</v>
      </c>
      <c r="S323" s="157">
        <f t="shared" si="143"/>
        <v>0.71843050032884603</v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 t="str">
        <f t="shared" si="145"/>
        <v/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0.60436321701650553</v>
      </c>
      <c r="D325" s="157">
        <f t="shared" si="148"/>
        <v>0.60610190070916359</v>
      </c>
      <c r="E325" s="157">
        <f t="shared" si="148"/>
        <v>0.60797431376666522</v>
      </c>
      <c r="F325" s="157">
        <f t="shared" si="148"/>
        <v>0.60986471306188972</v>
      </c>
      <c r="G325" s="157">
        <f t="shared" si="148"/>
        <v>0.61187934117220477</v>
      </c>
      <c r="H325" s="157">
        <f t="shared" si="148"/>
        <v>0.61400628973311688</v>
      </c>
      <c r="I325" s="157">
        <f t="shared" si="148"/>
        <v>0.61627322898168213</v>
      </c>
      <c r="J325" s="157">
        <f t="shared" si="148"/>
        <v>0.61879091846064871</v>
      </c>
      <c r="K325" s="157">
        <f t="shared" si="148"/>
        <v>0.62165751330973118</v>
      </c>
      <c r="L325" s="157">
        <f t="shared" si="148"/>
        <v>0.62490736657654999</v>
      </c>
      <c r="M325" s="157">
        <f t="shared" si="148"/>
        <v>0.63079233992305017</v>
      </c>
      <c r="N325" s="157">
        <f t="shared" si="148"/>
        <v>0.64030186753103879</v>
      </c>
      <c r="O325" s="157">
        <f t="shared" si="148"/>
        <v>0.65470478331219994</v>
      </c>
      <c r="P325" s="157">
        <f t="shared" si="148"/>
        <v>0.67344112783628773</v>
      </c>
      <c r="Q325" s="157">
        <f t="shared" si="148"/>
        <v>0.69182598793737782</v>
      </c>
      <c r="R325" s="157">
        <f t="shared" ref="R325:V325" si="149">IF(R307=0,"",R307/R289)</f>
        <v>0.70500527926086587</v>
      </c>
      <c r="S325" s="157">
        <f t="shared" si="149"/>
        <v>0.71805464278636888</v>
      </c>
      <c r="T325" s="157">
        <f t="shared" si="149"/>
        <v>0.7307004576008822</v>
      </c>
      <c r="U325" s="157" t="str">
        <f t="shared" si="149"/>
        <v/>
      </c>
      <c r="V325" s="157" t="str">
        <f t="shared" si="149"/>
        <v/>
      </c>
      <c r="W325" s="157" t="str">
        <f t="shared" ref="W325" si="150">IF(W307=0,"",W307/W289)</f>
        <v/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0.88632756425708847</v>
      </c>
      <c r="D326" s="158">
        <f t="shared" si="151"/>
        <v>0.88450781694406444</v>
      </c>
      <c r="E326" s="158">
        <f t="shared" si="151"/>
        <v>0.88864470047485045</v>
      </c>
      <c r="F326" s="158">
        <f t="shared" si="151"/>
        <v>0.88723741738564443</v>
      </c>
      <c r="G326" s="158">
        <f t="shared" si="151"/>
        <v>0.87492424947713709</v>
      </c>
      <c r="H326" s="158">
        <f t="shared" si="151"/>
        <v>0.88682407785039297</v>
      </c>
      <c r="I326" s="158">
        <f t="shared" si="151"/>
        <v>0.88650626696467583</v>
      </c>
      <c r="J326" s="158">
        <f t="shared" si="151"/>
        <v>0.88933813945064188</v>
      </c>
      <c r="K326" s="158">
        <f t="shared" si="151"/>
        <v>0.88966255391572491</v>
      </c>
      <c r="L326" s="158">
        <f t="shared" si="151"/>
        <v>0.89029816140908213</v>
      </c>
      <c r="M326" s="158">
        <f t="shared" si="151"/>
        <v>0.89483345001039383</v>
      </c>
      <c r="N326" s="158">
        <f t="shared" si="151"/>
        <v>0.91408368151982122</v>
      </c>
      <c r="O326" s="158">
        <f t="shared" si="151"/>
        <v>0.91214320440427421</v>
      </c>
      <c r="P326" s="158">
        <f t="shared" si="151"/>
        <v>0.92004787973699365</v>
      </c>
      <c r="Q326" s="158">
        <f t="shared" si="151"/>
        <v>0.92911495025053392</v>
      </c>
      <c r="R326" s="158">
        <f t="shared" ref="R326:V326" si="152">IF(R308=0,"",R308/R290)</f>
        <v>0.92262382270097865</v>
      </c>
      <c r="S326" s="158">
        <f t="shared" si="152"/>
        <v>0.9249995272840944</v>
      </c>
      <c r="T326" s="158">
        <f t="shared" si="152"/>
        <v>0.93100643694547602</v>
      </c>
      <c r="U326" s="158" t="str">
        <f t="shared" si="152"/>
        <v/>
      </c>
      <c r="V326" s="158">
        <f t="shared" si="152"/>
        <v>0.94103995771403504</v>
      </c>
      <c r="W326" s="158" t="str">
        <f t="shared" ref="W326" si="153">IF(W308=0,"",W308/W290)</f>
        <v/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0.60436321701650553</v>
      </c>
      <c r="D327" s="156">
        <f t="shared" si="154"/>
        <v>0.60610190070916359</v>
      </c>
      <c r="E327" s="156">
        <f t="shared" si="154"/>
        <v>0.60797431376666522</v>
      </c>
      <c r="F327" s="156">
        <f t="shared" si="154"/>
        <v>0.60986471306188972</v>
      </c>
      <c r="G327" s="156">
        <f t="shared" si="154"/>
        <v>0.61187934117220477</v>
      </c>
      <c r="H327" s="156">
        <f t="shared" si="154"/>
        <v>0.61400628973311688</v>
      </c>
      <c r="I327" s="156">
        <f t="shared" si="154"/>
        <v>0.61627322898168213</v>
      </c>
      <c r="J327" s="156">
        <f t="shared" si="154"/>
        <v>0.61879091846064871</v>
      </c>
      <c r="K327" s="156">
        <f t="shared" si="154"/>
        <v>0.62165751330973118</v>
      </c>
      <c r="L327" s="156">
        <f t="shared" si="154"/>
        <v>0.62490736657654999</v>
      </c>
      <c r="M327" s="156">
        <f t="shared" si="154"/>
        <v>0.63079233992305017</v>
      </c>
      <c r="N327" s="156">
        <f t="shared" si="154"/>
        <v>0.64030186753103879</v>
      </c>
      <c r="O327" s="156">
        <f t="shared" si="154"/>
        <v>0.65470478331219994</v>
      </c>
      <c r="P327" s="156">
        <f t="shared" si="154"/>
        <v>0.67344112783628773</v>
      </c>
      <c r="Q327" s="156">
        <f t="shared" si="154"/>
        <v>0.69182598793737771</v>
      </c>
      <c r="R327" s="156">
        <f t="shared" ref="R327:V327" si="155">IF(R309=0,"",R309/R291)</f>
        <v>0.70500527926086576</v>
      </c>
      <c r="S327" s="156">
        <f t="shared" si="155"/>
        <v>0.71805464278636877</v>
      </c>
      <c r="T327" s="156">
        <f t="shared" si="155"/>
        <v>0.7307004576008822</v>
      </c>
      <c r="U327" s="156" t="str">
        <f t="shared" si="155"/>
        <v/>
      </c>
      <c r="V327" s="156">
        <f t="shared" si="155"/>
        <v>0.75313486581620426</v>
      </c>
      <c r="W327" s="156" t="str">
        <f t="shared" ref="W327" si="156">IF(W309=0,"",W309/W291)</f>
        <v/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 t="str">
        <f t="shared" si="158"/>
        <v/>
      </c>
      <c r="V328" s="156">
        <f t="shared" si="158"/>
        <v>1</v>
      </c>
      <c r="W328" s="156" t="str">
        <f t="shared" ref="W328" si="159">IF(W310=0,"",W310/W292)</f>
        <v/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0.74517950948493616</v>
      </c>
      <c r="D329" s="155">
        <f t="shared" si="160"/>
        <v>0.74882916913955899</v>
      </c>
      <c r="E329" s="155">
        <f t="shared" si="160"/>
        <v>0.7490270001233571</v>
      </c>
      <c r="F329" s="155">
        <f t="shared" si="160"/>
        <v>0.74966870993209977</v>
      </c>
      <c r="G329" s="155">
        <f t="shared" si="160"/>
        <v>0.75004200168225366</v>
      </c>
      <c r="H329" s="155">
        <f t="shared" si="160"/>
        <v>0.75069987327326781</v>
      </c>
      <c r="I329" s="155">
        <f t="shared" si="160"/>
        <v>0.75087103707877234</v>
      </c>
      <c r="J329" s="155">
        <f t="shared" si="160"/>
        <v>0.7533426998780568</v>
      </c>
      <c r="K329" s="155">
        <f t="shared" si="160"/>
        <v>0.75814009392080906</v>
      </c>
      <c r="L329" s="155">
        <f t="shared" si="160"/>
        <v>0.75799932989025165</v>
      </c>
      <c r="M329" s="155">
        <f t="shared" si="160"/>
        <v>0.75827463628901193</v>
      </c>
      <c r="N329" s="155">
        <f t="shared" si="160"/>
        <v>0.76883797621773442</v>
      </c>
      <c r="O329" s="155">
        <f t="shared" si="160"/>
        <v>0.74191692379143659</v>
      </c>
      <c r="P329" s="155">
        <f t="shared" si="160"/>
        <v>0.74691145030058803</v>
      </c>
      <c r="Q329" s="155">
        <f t="shared" si="160"/>
        <v>0.76008166244977904</v>
      </c>
      <c r="R329" s="155">
        <f t="shared" ref="R329:V329" si="161">IF(R311=0,"",R311/R293)</f>
        <v>0.7797421423829537</v>
      </c>
      <c r="S329" s="155">
        <f t="shared" si="161"/>
        <v>0.77721672107534057</v>
      </c>
      <c r="T329" s="155">
        <f t="shared" si="161"/>
        <v>0.75428738750088764</v>
      </c>
      <c r="U329" s="155" t="str">
        <f t="shared" si="161"/>
        <v/>
      </c>
      <c r="V329" s="155">
        <f t="shared" si="161"/>
        <v>0.86637435763135695</v>
      </c>
      <c r="W329" s="155" t="str">
        <f t="shared" ref="W329" si="162">IF(W311=0,"",W311/W293)</f>
        <v/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0.59056774132265766</v>
      </c>
      <c r="D330" s="156">
        <f t="shared" si="163"/>
        <v>0.59133699040847432</v>
      </c>
      <c r="E330" s="156">
        <f t="shared" si="163"/>
        <v>0.59209539073785777</v>
      </c>
      <c r="F330" s="156">
        <f t="shared" si="163"/>
        <v>0.59285231169136399</v>
      </c>
      <c r="G330" s="156">
        <f t="shared" si="163"/>
        <v>0.59359924157830879</v>
      </c>
      <c r="H330" s="156">
        <f t="shared" si="163"/>
        <v>0.5943372221212726</v>
      </c>
      <c r="I330" s="156">
        <f t="shared" si="163"/>
        <v>0.59506415603942164</v>
      </c>
      <c r="J330" s="156">
        <f t="shared" si="163"/>
        <v>0.5957714515134559</v>
      </c>
      <c r="K330" s="156">
        <f t="shared" si="163"/>
        <v>0.59645180323705271</v>
      </c>
      <c r="L330" s="156">
        <f t="shared" si="163"/>
        <v>0.59710325674126785</v>
      </c>
      <c r="M330" s="156">
        <f t="shared" si="163"/>
        <v>0.59745382497725064</v>
      </c>
      <c r="N330" s="156">
        <f t="shared" si="163"/>
        <v>0.59745382497725064</v>
      </c>
      <c r="O330" s="156">
        <f t="shared" si="163"/>
        <v>0.59745382497725064</v>
      </c>
      <c r="P330" s="156">
        <f t="shared" si="163"/>
        <v>0.59745382497725064</v>
      </c>
      <c r="Q330" s="156">
        <f t="shared" si="163"/>
        <v>0.59745382497725064</v>
      </c>
      <c r="R330" s="156">
        <f t="shared" ref="R330:V330" si="164">IF(R312=0,"",R312/R294)</f>
        <v>0.59966860938813971</v>
      </c>
      <c r="S330" s="156">
        <f t="shared" si="164"/>
        <v>0.60329028371313898</v>
      </c>
      <c r="T330" s="156">
        <f t="shared" si="164"/>
        <v>0.60751557042563487</v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0.75193406834569665</v>
      </c>
      <c r="D331" s="159">
        <f t="shared" si="166"/>
        <v>0.75345908982579368</v>
      </c>
      <c r="E331" s="159">
        <f t="shared" si="166"/>
        <v>0.75504050290385205</v>
      </c>
      <c r="F331" s="159">
        <f t="shared" si="166"/>
        <v>0.75662960574526872</v>
      </c>
      <c r="G331" s="159">
        <f t="shared" si="166"/>
        <v>0.75827064193150773</v>
      </c>
      <c r="H331" s="159">
        <f t="shared" si="166"/>
        <v>0.75995819661145048</v>
      </c>
      <c r="I331" s="159">
        <f t="shared" si="166"/>
        <v>0.76170317140486232</v>
      </c>
      <c r="J331" s="159">
        <f t="shared" si="166"/>
        <v>0.7635502263999977</v>
      </c>
      <c r="K331" s="159">
        <f t="shared" si="166"/>
        <v>0.76553733441887184</v>
      </c>
      <c r="L331" s="159">
        <f t="shared" si="166"/>
        <v>0.7676746547481812</v>
      </c>
      <c r="M331" s="159">
        <f t="shared" si="166"/>
        <v>0.7705825480275369</v>
      </c>
      <c r="N331" s="159">
        <f t="shared" si="166"/>
        <v>0.77443691980870333</v>
      </c>
      <c r="O331" s="159">
        <f t="shared" si="166"/>
        <v>0.77966548077739128</v>
      </c>
      <c r="P331" s="159">
        <f t="shared" si="166"/>
        <v>0.78649286844606414</v>
      </c>
      <c r="Q331" s="159">
        <f t="shared" si="166"/>
        <v>0.79529246151824418</v>
      </c>
      <c r="R331" s="159">
        <f t="shared" ref="R331:V331" si="167">IF(R313=0,"",R313/R295)</f>
        <v>0.80726295104137746</v>
      </c>
      <c r="S331" s="159">
        <f t="shared" si="167"/>
        <v>0.82220324158620883</v>
      </c>
      <c r="T331" s="159">
        <f t="shared" si="167"/>
        <v>0.83826647698076873</v>
      </c>
      <c r="U331" s="159" t="str">
        <f t="shared" si="167"/>
        <v/>
      </c>
      <c r="V331" s="159">
        <f t="shared" si="167"/>
        <v>0.86637435763135695</v>
      </c>
      <c r="W331" s="159" t="str">
        <f t="shared" ref="W331" si="168">IF(W313=0,"",W313/W295)</f>
        <v/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0.12426160868203176</v>
      </c>
      <c r="D333" s="117">
        <f t="shared" si="169"/>
        <v>0.16884209590470917</v>
      </c>
      <c r="E333" s="117">
        <f t="shared" si="169"/>
        <v>9.2859376401101035E-2</v>
      </c>
      <c r="F333" s="117">
        <f t="shared" si="169"/>
        <v>0.15016793848132123</v>
      </c>
      <c r="G333" s="117">
        <f t="shared" si="169"/>
        <v>5.2856571637752793E-2</v>
      </c>
      <c r="H333" s="117">
        <f t="shared" si="169"/>
        <v>0.108344205429058</v>
      </c>
      <c r="I333" s="117">
        <f t="shared" si="169"/>
        <v>0.11215932991573166</v>
      </c>
      <c r="J333" s="117">
        <f t="shared" si="169"/>
        <v>0.15638945628583134</v>
      </c>
      <c r="K333" s="117">
        <f t="shared" si="169"/>
        <v>9.4351231767527619E-2</v>
      </c>
      <c r="L333" s="117">
        <f t="shared" si="169"/>
        <v>7.0195385227084822E-2</v>
      </c>
      <c r="M333" s="117">
        <f t="shared" si="169"/>
        <v>7.7065341279959954E-2</v>
      </c>
      <c r="N333" s="117">
        <f t="shared" si="169"/>
        <v>3.4528192066518984E-2</v>
      </c>
      <c r="O333" s="117">
        <f t="shared" si="169"/>
        <v>0.60659509525904887</v>
      </c>
      <c r="P333" s="117">
        <f t="shared" si="169"/>
        <v>0.93270394385714783</v>
      </c>
      <c r="Q333" s="117">
        <f t="shared" si="169"/>
        <v>0.51950705345765213</v>
      </c>
      <c r="R333" s="117">
        <f t="shared" ref="R333:V333" si="170">R334+R336+R338+R347</f>
        <v>0.31461246562859757</v>
      </c>
      <c r="S333" s="117">
        <f t="shared" si="170"/>
        <v>0.22540184704993213</v>
      </c>
      <c r="T333" s="117">
        <f t="shared" si="170"/>
        <v>0.10689078505880856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0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5.0973948712779688E-2</v>
      </c>
      <c r="D338" s="122">
        <v>8.7357063193581122E-2</v>
      </c>
      <c r="E338" s="122">
        <v>4.1992475826090059E-2</v>
      </c>
      <c r="F338" s="122">
        <v>4.6639726497822852E-2</v>
      </c>
      <c r="G338" s="122">
        <v>1.2535816679869506E-2</v>
      </c>
      <c r="H338" s="122">
        <v>1.7940954064344775E-2</v>
      </c>
      <c r="I338" s="122">
        <v>8.3685056781152411E-3</v>
      </c>
      <c r="J338" s="122">
        <v>1.7568803960453204E-2</v>
      </c>
      <c r="K338" s="122">
        <v>1.848060627589616E-2</v>
      </c>
      <c r="L338" s="122">
        <v>1.1660850840277195E-2</v>
      </c>
      <c r="M338" s="122">
        <v>9.1914675245097967E-3</v>
      </c>
      <c r="N338" s="122">
        <v>7.3105840871082531E-3</v>
      </c>
      <c r="O338" s="122">
        <v>4.6585326855831541E-2</v>
      </c>
      <c r="P338" s="122">
        <v>6.6116656893275214E-2</v>
      </c>
      <c r="Q338" s="122">
        <v>2.6331283967168693E-2</v>
      </c>
      <c r="R338" s="122">
        <v>1.7004977221715761E-2</v>
      </c>
      <c r="S338" s="122">
        <v>1.1693922513324776E-2</v>
      </c>
      <c r="T338" s="122">
        <v>3.5212382971976861E-3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5.080534694495014E-2</v>
      </c>
      <c r="D339" s="98">
        <v>8.7176060576698786E-2</v>
      </c>
      <c r="E339" s="98">
        <v>4.1816539165054158E-2</v>
      </c>
      <c r="F339" s="98">
        <v>4.6548702549593306E-2</v>
      </c>
      <c r="G339" s="98">
        <v>1.2535816679869506E-2</v>
      </c>
      <c r="H339" s="98">
        <v>1.7847732226510954E-2</v>
      </c>
      <c r="I339" s="98">
        <v>8.2796060850343339E-3</v>
      </c>
      <c r="J339" s="98">
        <v>1.7380323888943568E-2</v>
      </c>
      <c r="K339" s="98">
        <v>1.838056412115514E-2</v>
      </c>
      <c r="L339" s="98">
        <v>1.1660850840277195E-2</v>
      </c>
      <c r="M339" s="98">
        <v>9.1914675245097967E-3</v>
      </c>
      <c r="N339" s="98">
        <v>7.3105840871082531E-3</v>
      </c>
      <c r="O339" s="98">
        <v>4.6316400351760253E-2</v>
      </c>
      <c r="P339" s="98">
        <v>6.5872293534479376E-2</v>
      </c>
      <c r="Q339" s="98">
        <v>2.6261933175555221E-2</v>
      </c>
      <c r="R339" s="98">
        <v>1.6927605302197109E-2</v>
      </c>
      <c r="S339" s="98">
        <v>1.1612912804939177E-2</v>
      </c>
      <c r="T339" s="98">
        <v>3.5212382971976861E-3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1.68601767829544E-4</v>
      </c>
      <c r="D340" s="98">
        <v>1.8100261688234283E-4</v>
      </c>
      <c r="E340" s="98">
        <v>1.7593666103590274E-4</v>
      </c>
      <c r="F340" s="98">
        <v>9.1023948229548374E-5</v>
      </c>
      <c r="G340" s="98">
        <v>0</v>
      </c>
      <c r="H340" s="98">
        <v>9.3221837833820694E-5</v>
      </c>
      <c r="I340" s="98">
        <v>8.8899593080907495E-5</v>
      </c>
      <c r="J340" s="98">
        <v>1.8848007150963714E-4</v>
      </c>
      <c r="K340" s="98">
        <v>1.0004215474101959E-4</v>
      </c>
      <c r="L340" s="98">
        <v>0</v>
      </c>
      <c r="M340" s="98">
        <v>0</v>
      </c>
      <c r="N340" s="98">
        <v>0</v>
      </c>
      <c r="O340" s="98">
        <v>2.6892650407128542E-4</v>
      </c>
      <c r="P340" s="98">
        <v>2.4436335879583554E-4</v>
      </c>
      <c r="Q340" s="98">
        <v>6.9350791613470756E-5</v>
      </c>
      <c r="R340" s="98">
        <v>7.7371919518652316E-5</v>
      </c>
      <c r="S340" s="98">
        <v>8.1009708385598576E-5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1.68601767829544E-4</v>
      </c>
      <c r="D341" s="101">
        <v>1.8100261688234283E-4</v>
      </c>
      <c r="E341" s="101">
        <v>1.7593666103590274E-4</v>
      </c>
      <c r="F341" s="101">
        <v>9.1023948229548374E-5</v>
      </c>
      <c r="G341" s="101">
        <v>0</v>
      </c>
      <c r="H341" s="101">
        <v>9.3221837833820694E-5</v>
      </c>
      <c r="I341" s="101">
        <v>8.8899593080907495E-5</v>
      </c>
      <c r="J341" s="101">
        <v>1.8848007150963714E-4</v>
      </c>
      <c r="K341" s="101">
        <v>1.0004215474101959E-4</v>
      </c>
      <c r="L341" s="101">
        <v>0</v>
      </c>
      <c r="M341" s="101">
        <v>0</v>
      </c>
      <c r="N341" s="101">
        <v>0</v>
      </c>
      <c r="O341" s="101">
        <v>2.6892650407128542E-4</v>
      </c>
      <c r="P341" s="101">
        <v>2.4436335879583554E-4</v>
      </c>
      <c r="Q341" s="101">
        <v>6.9350791613470756E-5</v>
      </c>
      <c r="R341" s="101">
        <v>7.7371919518652316E-5</v>
      </c>
      <c r="S341" s="101">
        <v>8.1009708385598576E-5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7.3287659969252072E-2</v>
      </c>
      <c r="D347" s="122">
        <v>8.1485032711128044E-2</v>
      </c>
      <c r="E347" s="122">
        <v>5.0866900575010983E-2</v>
      </c>
      <c r="F347" s="122">
        <v>0.10352821198349837</v>
      </c>
      <c r="G347" s="122">
        <v>4.0320754957883287E-2</v>
      </c>
      <c r="H347" s="122">
        <v>9.0403251364713222E-2</v>
      </c>
      <c r="I347" s="122">
        <v>0.10379082423761642</v>
      </c>
      <c r="J347" s="122">
        <v>0.13882065232537813</v>
      </c>
      <c r="K347" s="122">
        <v>7.5870625491631455E-2</v>
      </c>
      <c r="L347" s="122">
        <v>5.8534534386807627E-2</v>
      </c>
      <c r="M347" s="122">
        <v>6.7873873755450162E-2</v>
      </c>
      <c r="N347" s="122">
        <v>2.7217607979410731E-2</v>
      </c>
      <c r="O347" s="122">
        <v>0.56000976840321737</v>
      </c>
      <c r="P347" s="122">
        <v>0.86658728696387266</v>
      </c>
      <c r="Q347" s="122">
        <v>0.49317576949048342</v>
      </c>
      <c r="R347" s="122">
        <v>0.29760748840688184</v>
      </c>
      <c r="S347" s="122">
        <v>0.21370792453660736</v>
      </c>
      <c r="T347" s="122">
        <v>0.10336954676161086</v>
      </c>
      <c r="U347" s="122">
        <v>0</v>
      </c>
      <c r="V347" s="122">
        <v>0</v>
      </c>
      <c r="W347" s="122">
        <v>0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7.3287659969252072E-2</v>
      </c>
      <c r="D348" s="98">
        <v>8.1485032711128044E-2</v>
      </c>
      <c r="E348" s="98">
        <v>5.0866900575010983E-2</v>
      </c>
      <c r="F348" s="98">
        <v>0.10352821198349837</v>
      </c>
      <c r="G348" s="98">
        <v>4.0320754957883287E-2</v>
      </c>
      <c r="H348" s="98">
        <v>9.0403251364713222E-2</v>
      </c>
      <c r="I348" s="98">
        <v>0.10379082423761642</v>
      </c>
      <c r="J348" s="98">
        <v>0.13882065232537813</v>
      </c>
      <c r="K348" s="98">
        <v>7.5870625491631455E-2</v>
      </c>
      <c r="L348" s="98">
        <v>5.8534534386807627E-2</v>
      </c>
      <c r="M348" s="98">
        <v>6.7873873755450162E-2</v>
      </c>
      <c r="N348" s="98">
        <v>2.7217607979410731E-2</v>
      </c>
      <c r="O348" s="98">
        <v>0.56000976840321737</v>
      </c>
      <c r="P348" s="98">
        <v>0.86658728696387266</v>
      </c>
      <c r="Q348" s="98">
        <v>0.49317576949048342</v>
      </c>
      <c r="R348" s="98">
        <v>0.29760748840688184</v>
      </c>
      <c r="S348" s="98">
        <v>0.21370792453660736</v>
      </c>
      <c r="T348" s="98">
        <v>0.10336954676161086</v>
      </c>
      <c r="U348" s="98">
        <v>0</v>
      </c>
      <c r="V348" s="98">
        <v>0</v>
      </c>
      <c r="W348" s="98">
        <v>0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8856.9635826295271</v>
      </c>
      <c r="D351" s="117">
        <f t="shared" si="174"/>
        <v>10709.603159817281</v>
      </c>
      <c r="E351" s="117">
        <f t="shared" si="174"/>
        <v>11320.496191250035</v>
      </c>
      <c r="F351" s="117">
        <f t="shared" si="174"/>
        <v>11122.187699483886</v>
      </c>
      <c r="G351" s="117">
        <f t="shared" si="174"/>
        <v>10793.296049002283</v>
      </c>
      <c r="H351" s="117">
        <f t="shared" si="174"/>
        <v>11792.838232605816</v>
      </c>
      <c r="I351" s="117">
        <f t="shared" si="174"/>
        <v>10762.448489055063</v>
      </c>
      <c r="J351" s="117">
        <f t="shared" si="174"/>
        <v>9937.5392914654985</v>
      </c>
      <c r="K351" s="117">
        <f t="shared" si="174"/>
        <v>10666.940338107583</v>
      </c>
      <c r="L351" s="117">
        <f t="shared" si="174"/>
        <v>10612.79288986366</v>
      </c>
      <c r="M351" s="117">
        <f t="shared" si="174"/>
        <v>9224.3107972773287</v>
      </c>
      <c r="N351" s="117">
        <f t="shared" si="174"/>
        <v>11927.625553467333</v>
      </c>
      <c r="O351" s="117">
        <f t="shared" si="174"/>
        <v>8209.8311761013119</v>
      </c>
      <c r="P351" s="117">
        <f t="shared" si="174"/>
        <v>7252.8491385240941</v>
      </c>
      <c r="Q351" s="117">
        <f t="shared" si="174"/>
        <v>7308.0543414105596</v>
      </c>
      <c r="R351" s="117">
        <f t="shared" ref="R351:V351" si="175">R352+R354+R356+R365</f>
        <v>11415.480138766838</v>
      </c>
      <c r="S351" s="117">
        <f t="shared" si="175"/>
        <v>10340.891554664981</v>
      </c>
      <c r="T351" s="117">
        <f t="shared" si="175"/>
        <v>6448.4689791132887</v>
      </c>
      <c r="U351" s="117">
        <f t="shared" si="175"/>
        <v>0</v>
      </c>
      <c r="V351" s="117">
        <f t="shared" si="175"/>
        <v>7845.675387698584</v>
      </c>
      <c r="W351" s="117">
        <f t="shared" ref="W351" si="176">W352+W354+W356+W365</f>
        <v>0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6133.244737823853</v>
      </c>
      <c r="D352" s="122">
        <f t="shared" si="177"/>
        <v>8119.6250104044884</v>
      </c>
      <c r="E352" s="122">
        <f t="shared" si="177"/>
        <v>8177.441734320937</v>
      </c>
      <c r="F352" s="122">
        <f t="shared" si="177"/>
        <v>8413.0087088459295</v>
      </c>
      <c r="G352" s="122">
        <f t="shared" si="177"/>
        <v>7886.9351060413683</v>
      </c>
      <c r="H352" s="122">
        <f t="shared" si="177"/>
        <v>8701.5189412154305</v>
      </c>
      <c r="I352" s="122">
        <f t="shared" si="177"/>
        <v>8033.8530490803269</v>
      </c>
      <c r="J352" s="122">
        <f t="shared" si="177"/>
        <v>7707.0074092045097</v>
      </c>
      <c r="K352" s="122">
        <f t="shared" si="177"/>
        <v>7503.0679569424292</v>
      </c>
      <c r="L352" s="122">
        <f t="shared" si="177"/>
        <v>7258.5083347941563</v>
      </c>
      <c r="M352" s="122">
        <f t="shared" si="177"/>
        <v>5970.6730609100514</v>
      </c>
      <c r="N352" s="122">
        <f t="shared" si="177"/>
        <v>8200.3616106400077</v>
      </c>
      <c r="O352" s="122">
        <f t="shared" si="177"/>
        <v>5261.237160771615</v>
      </c>
      <c r="P352" s="122">
        <f t="shared" si="177"/>
        <v>4477.3317785555537</v>
      </c>
      <c r="Q352" s="122">
        <f t="shared" si="177"/>
        <v>4372.7068115955281</v>
      </c>
      <c r="R352" s="122">
        <f t="shared" si="177"/>
        <v>8140.3580065610695</v>
      </c>
      <c r="S352" s="122">
        <f t="shared" si="177"/>
        <v>6993.3753335996125</v>
      </c>
      <c r="T352" s="122">
        <f t="shared" si="177"/>
        <v>3441.4951530727008</v>
      </c>
      <c r="U352" s="122">
        <f t="shared" si="177"/>
        <v>0</v>
      </c>
      <c r="V352" s="122">
        <f t="shared" si="177"/>
        <v>4525.1671216444147</v>
      </c>
      <c r="W352" s="122">
        <f t="shared" si="177"/>
        <v>0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6133.244737823853</v>
      </c>
      <c r="D353" s="98">
        <v>8119.6250104044884</v>
      </c>
      <c r="E353" s="98">
        <v>8177.441734320937</v>
      </c>
      <c r="F353" s="98">
        <v>8413.0087088459295</v>
      </c>
      <c r="G353" s="98">
        <v>7886.9351060413683</v>
      </c>
      <c r="H353" s="98">
        <v>8701.5189412154305</v>
      </c>
      <c r="I353" s="98">
        <v>8033.8530490803269</v>
      </c>
      <c r="J353" s="98">
        <v>7707.0074092045097</v>
      </c>
      <c r="K353" s="98">
        <v>7503.0679569424292</v>
      </c>
      <c r="L353" s="98">
        <v>7258.5083347941563</v>
      </c>
      <c r="M353" s="98">
        <v>5970.6730609100514</v>
      </c>
      <c r="N353" s="98">
        <v>8200.3616106400077</v>
      </c>
      <c r="O353" s="98">
        <v>5261.237160771615</v>
      </c>
      <c r="P353" s="98">
        <v>4477.3317785555537</v>
      </c>
      <c r="Q353" s="98">
        <v>4372.7068115955281</v>
      </c>
      <c r="R353" s="98">
        <v>8140.3580065610695</v>
      </c>
      <c r="S353" s="98">
        <v>6993.3753335996125</v>
      </c>
      <c r="T353" s="98">
        <v>3441.4951530727008</v>
      </c>
      <c r="U353" s="98">
        <v>0</v>
      </c>
      <c r="V353" s="98">
        <v>4525.1671216444147</v>
      </c>
      <c r="W353" s="98">
        <v>0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759.15732291818972</v>
      </c>
      <c r="D354" s="122">
        <f t="shared" si="178"/>
        <v>445.47861231824373</v>
      </c>
      <c r="E354" s="122">
        <f t="shared" si="178"/>
        <v>1093.4382448359124</v>
      </c>
      <c r="F354" s="122">
        <f t="shared" si="178"/>
        <v>484.76884835972373</v>
      </c>
      <c r="G354" s="122">
        <f t="shared" si="178"/>
        <v>793.97865822124345</v>
      </c>
      <c r="H354" s="122">
        <f t="shared" si="178"/>
        <v>943.99579779829025</v>
      </c>
      <c r="I354" s="122">
        <f t="shared" si="178"/>
        <v>778.06929878660583</v>
      </c>
      <c r="J354" s="122">
        <f t="shared" si="178"/>
        <v>174.22348468807809</v>
      </c>
      <c r="K354" s="122">
        <f t="shared" si="178"/>
        <v>828.6333437607766</v>
      </c>
      <c r="L354" s="122">
        <f t="shared" si="178"/>
        <v>1118.9706415120377</v>
      </c>
      <c r="M354" s="122">
        <f t="shared" si="178"/>
        <v>1034.8805273433138</v>
      </c>
      <c r="N354" s="122">
        <f t="shared" si="178"/>
        <v>1633.6869738940993</v>
      </c>
      <c r="O354" s="122">
        <f t="shared" si="178"/>
        <v>712.16087882331044</v>
      </c>
      <c r="P354" s="122">
        <f t="shared" si="178"/>
        <v>578.31554221031638</v>
      </c>
      <c r="Q354" s="122">
        <f t="shared" si="178"/>
        <v>849.7083155900732</v>
      </c>
      <c r="R354" s="122">
        <f t="shared" si="178"/>
        <v>1055.6963641516038</v>
      </c>
      <c r="S354" s="122">
        <f t="shared" si="178"/>
        <v>1115.1645533361998</v>
      </c>
      <c r="T354" s="122">
        <f t="shared" si="178"/>
        <v>799.34599191322741</v>
      </c>
      <c r="U354" s="122">
        <f t="shared" si="178"/>
        <v>0</v>
      </c>
      <c r="V354" s="122">
        <f t="shared" si="178"/>
        <v>1098.6180816248577</v>
      </c>
      <c r="W354" s="122">
        <f t="shared" si="178"/>
        <v>0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759.15732291818972</v>
      </c>
      <c r="D355" s="98">
        <f>RES_hhdet_in_fech!D165</f>
        <v>445.47861231824373</v>
      </c>
      <c r="E355" s="98">
        <f>RES_hhdet_in_fech!E165</f>
        <v>1093.4382448359124</v>
      </c>
      <c r="F355" s="98">
        <f>RES_hhdet_in_fech!F165</f>
        <v>484.76884835972373</v>
      </c>
      <c r="G355" s="98">
        <f>RES_hhdet_in_fech!G165</f>
        <v>793.97865822124345</v>
      </c>
      <c r="H355" s="98">
        <f>RES_hhdet_in_fech!H165</f>
        <v>943.99579779829025</v>
      </c>
      <c r="I355" s="98">
        <f>RES_hhdet_in_fech!I165</f>
        <v>778.06929878660583</v>
      </c>
      <c r="J355" s="98">
        <f>RES_hhdet_in_fech!J165</f>
        <v>174.22348468807809</v>
      </c>
      <c r="K355" s="98">
        <f>RES_hhdet_in_fech!K165</f>
        <v>828.6333437607766</v>
      </c>
      <c r="L355" s="98">
        <f>RES_hhdet_in_fech!L165</f>
        <v>1118.9706415120377</v>
      </c>
      <c r="M355" s="98">
        <f>RES_hhdet_in_fech!M165</f>
        <v>1034.8805273433138</v>
      </c>
      <c r="N355" s="98">
        <f>RES_hhdet_in_fech!N165</f>
        <v>1633.6869738940993</v>
      </c>
      <c r="O355" s="98">
        <f>RES_hhdet_in_fech!O165</f>
        <v>712.16087882331044</v>
      </c>
      <c r="P355" s="98">
        <f>RES_hhdet_in_fech!P165</f>
        <v>578.31554221031638</v>
      </c>
      <c r="Q355" s="98">
        <f>RES_hhdet_in_fech!Q165</f>
        <v>849.7083155900732</v>
      </c>
      <c r="R355" s="98">
        <f>RES_hhdet_in_fech!R165</f>
        <v>1055.6963641516038</v>
      </c>
      <c r="S355" s="98">
        <f>RES_hhdet_in_fech!S165</f>
        <v>1115.1645533361998</v>
      </c>
      <c r="T355" s="98">
        <f>RES_hhdet_in_fech!T165</f>
        <v>799.34599191322741</v>
      </c>
      <c r="U355" s="98">
        <f>RES_hhdet_in_fech!U165</f>
        <v>0</v>
      </c>
      <c r="V355" s="98">
        <f>RES_hhdet_in_fech!V165</f>
        <v>1098.6180816248577</v>
      </c>
      <c r="W355" s="98">
        <f>RES_hhdet_in_fech!W165</f>
        <v>0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1333.107763108394</v>
      </c>
      <c r="D356" s="122">
        <v>1433.0050658466384</v>
      </c>
      <c r="E356" s="122">
        <v>1360.5072833181468</v>
      </c>
      <c r="F356" s="122">
        <v>1483.8729938391286</v>
      </c>
      <c r="G356" s="122">
        <v>1388.200017051774</v>
      </c>
      <c r="H356" s="122">
        <v>1400.3645832383993</v>
      </c>
      <c r="I356" s="122">
        <v>1236.2031044112834</v>
      </c>
      <c r="J356" s="122">
        <v>1343.5616064060548</v>
      </c>
      <c r="K356" s="122">
        <v>1589.6131652707782</v>
      </c>
      <c r="L356" s="122">
        <v>1522.274795741115</v>
      </c>
      <c r="M356" s="122">
        <v>1541.5154053912311</v>
      </c>
      <c r="N356" s="122">
        <v>1444.7123490605825</v>
      </c>
      <c r="O356" s="122">
        <v>1478.0012228538599</v>
      </c>
      <c r="P356" s="122">
        <v>1433.9142384244071</v>
      </c>
      <c r="Q356" s="122">
        <v>1347.5015745803751</v>
      </c>
      <c r="R356" s="122">
        <v>1459.5266171756007</v>
      </c>
      <c r="S356" s="122">
        <v>1472.6401609183374</v>
      </c>
      <c r="T356" s="122">
        <v>1386.1074310816196</v>
      </c>
      <c r="U356" s="122">
        <v>0</v>
      </c>
      <c r="V356" s="122">
        <v>1368.0955000830916</v>
      </c>
      <c r="W356" s="122">
        <v>0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1895.3767726231245</v>
      </c>
      <c r="D357" s="98">
        <v>1978.1701751773755</v>
      </c>
      <c r="E357" s="98">
        <v>1979.3986884832325</v>
      </c>
      <c r="F357" s="98">
        <v>2008.9797011691378</v>
      </c>
      <c r="G357" s="98">
        <v>1970.8916119332982</v>
      </c>
      <c r="H357" s="98">
        <v>2014.589538889448</v>
      </c>
      <c r="I357" s="98">
        <v>1918.3339554393224</v>
      </c>
      <c r="J357" s="98">
        <v>2067.8749933305212</v>
      </c>
      <c r="K357" s="98">
        <v>2186.8815076354254</v>
      </c>
      <c r="L357" s="98">
        <v>2053.3281986753291</v>
      </c>
      <c r="M357" s="98">
        <v>1685.9386050415631</v>
      </c>
      <c r="N357" s="98">
        <v>1462.8423872457242</v>
      </c>
      <c r="O357" s="98">
        <v>2123.8884648008857</v>
      </c>
      <c r="P357" s="98">
        <v>1986.1775519541889</v>
      </c>
      <c r="Q357" s="98">
        <v>1806.4038821449651</v>
      </c>
      <c r="R357" s="98">
        <v>1732.986615539616</v>
      </c>
      <c r="S357" s="98">
        <v>1762.8335496382886</v>
      </c>
      <c r="T357" s="98">
        <v>1722.3485635174843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1191.6851640320995</v>
      </c>
      <c r="D358" s="98">
        <v>1251.7117347098047</v>
      </c>
      <c r="E358" s="98">
        <v>1250.6488954385172</v>
      </c>
      <c r="F358" s="98">
        <v>1276.188753181736</v>
      </c>
      <c r="G358" s="98">
        <v>0</v>
      </c>
      <c r="H358" s="98">
        <v>1291.8113025302707</v>
      </c>
      <c r="I358" s="98">
        <v>1235.0324287020226</v>
      </c>
      <c r="J358" s="98">
        <v>1334.3863342104455</v>
      </c>
      <c r="K358" s="98">
        <v>1419.4704590082999</v>
      </c>
      <c r="L358" s="98">
        <v>0</v>
      </c>
      <c r="M358" s="98">
        <v>0</v>
      </c>
      <c r="N358" s="98">
        <v>0</v>
      </c>
      <c r="O358" s="98">
        <v>1466.7490608856613</v>
      </c>
      <c r="P358" s="98">
        <v>1419.10213737562</v>
      </c>
      <c r="Q358" s="98">
        <v>1326.7372958096785</v>
      </c>
      <c r="R358" s="98">
        <v>1315.1338937812054</v>
      </c>
      <c r="S358" s="98">
        <v>1366.882004974638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371.10795877254793</v>
      </c>
      <c r="D359" s="101">
        <v>398.40336521029843</v>
      </c>
      <c r="E359" s="101">
        <v>387.25273163387635</v>
      </c>
      <c r="F359" s="101">
        <v>400.70412145425411</v>
      </c>
      <c r="G359" s="101">
        <v>0</v>
      </c>
      <c r="H359" s="101">
        <v>410.37963476765577</v>
      </c>
      <c r="I359" s="101">
        <v>391.35232030686512</v>
      </c>
      <c r="J359" s="101">
        <v>414.86192883790523</v>
      </c>
      <c r="K359" s="101">
        <v>440.403921205404</v>
      </c>
      <c r="L359" s="101">
        <v>0</v>
      </c>
      <c r="M359" s="101">
        <v>0</v>
      </c>
      <c r="N359" s="101">
        <v>0</v>
      </c>
      <c r="O359" s="101">
        <v>394.62127145519366</v>
      </c>
      <c r="P359" s="101">
        <v>358.57744731442671</v>
      </c>
      <c r="Q359" s="101">
        <v>305.29490937432098</v>
      </c>
      <c r="R359" s="101">
        <v>340.6053861536023</v>
      </c>
      <c r="S359" s="101">
        <v>356.61960021834193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820.57720525955165</v>
      </c>
      <c r="D360" s="104">
        <v>853.30836949950606</v>
      </c>
      <c r="E360" s="104">
        <v>863.39616380464099</v>
      </c>
      <c r="F360" s="104">
        <v>875.48463172748177</v>
      </c>
      <c r="G360" s="104">
        <v>0</v>
      </c>
      <c r="H360" s="104">
        <v>881.43166776261478</v>
      </c>
      <c r="I360" s="104">
        <v>843.68010839515762</v>
      </c>
      <c r="J360" s="104">
        <v>919.52440537254029</v>
      </c>
      <c r="K360" s="104">
        <v>979.06653780289605</v>
      </c>
      <c r="L360" s="104">
        <v>0</v>
      </c>
      <c r="M360" s="104">
        <v>0</v>
      </c>
      <c r="N360" s="104">
        <v>0</v>
      </c>
      <c r="O360" s="104">
        <v>1072.1277894304678</v>
      </c>
      <c r="P360" s="104">
        <v>1060.524690061193</v>
      </c>
      <c r="Q360" s="104">
        <v>1021.4423864353572</v>
      </c>
      <c r="R360" s="104">
        <v>974.52850762760306</v>
      </c>
      <c r="S360" s="104">
        <v>1010.2624047562961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1698.304146810731</v>
      </c>
      <c r="D361" s="101">
        <v>1739.0745387909565</v>
      </c>
      <c r="E361" s="101">
        <v>1725.5207135547864</v>
      </c>
      <c r="F361" s="101">
        <v>1778.6874805504326</v>
      </c>
      <c r="G361" s="101">
        <v>1708.5915389431716</v>
      </c>
      <c r="H361" s="101">
        <v>1757.8527992266625</v>
      </c>
      <c r="I361" s="101">
        <v>1749.2565081664711</v>
      </c>
      <c r="J361" s="101">
        <v>1857.5506498648024</v>
      </c>
      <c r="K361" s="101">
        <v>1984.843809950472</v>
      </c>
      <c r="L361" s="101">
        <v>1926.2711599062934</v>
      </c>
      <c r="M361" s="101">
        <v>1893.6624084146536</v>
      </c>
      <c r="N361" s="101">
        <v>1795.9648105097253</v>
      </c>
      <c r="O361" s="101">
        <v>1809.1612578864053</v>
      </c>
      <c r="P361" s="101">
        <v>1783.5733925768654</v>
      </c>
      <c r="Q361" s="101">
        <v>1747.162933301373</v>
      </c>
      <c r="R361" s="101">
        <v>1795.2086762096324</v>
      </c>
      <c r="S361" s="101">
        <v>1773.3658448437291</v>
      </c>
      <c r="T361" s="101">
        <v>1698.9016882489411</v>
      </c>
      <c r="U361" s="101">
        <v>0</v>
      </c>
      <c r="V361" s="101">
        <v>0</v>
      </c>
      <c r="W361" s="101">
        <v>0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1158.3706297140657</v>
      </c>
      <c r="D362" s="104">
        <v>1191.405395840932</v>
      </c>
      <c r="E362" s="104">
        <v>1180.5461115568532</v>
      </c>
      <c r="F362" s="104">
        <v>1221.948464419233</v>
      </c>
      <c r="G362" s="104">
        <v>1194.470791004054</v>
      </c>
      <c r="H362" s="104">
        <v>1216.9683797341361</v>
      </c>
      <c r="I362" s="104">
        <v>1216.9968937966328</v>
      </c>
      <c r="J362" s="104">
        <v>1294.457821226945</v>
      </c>
      <c r="K362" s="104">
        <v>1388.4517851838418</v>
      </c>
      <c r="L362" s="104">
        <v>1352.9591994912598</v>
      </c>
      <c r="M362" s="104">
        <v>1334.5755034191648</v>
      </c>
      <c r="N362" s="104">
        <v>1256.2205769121456</v>
      </c>
      <c r="O362" s="104">
        <v>1295.790504798036</v>
      </c>
      <c r="P362" s="104">
        <v>1304.0514456474252</v>
      </c>
      <c r="Q362" s="104">
        <v>1305.4990775794301</v>
      </c>
      <c r="R362" s="104">
        <v>1379.1883105462391</v>
      </c>
      <c r="S362" s="104">
        <v>1384.1391471785848</v>
      </c>
      <c r="T362" s="104">
        <v>1342.6684187754327</v>
      </c>
      <c r="U362" s="104">
        <v>0</v>
      </c>
      <c r="V362" s="104">
        <v>1368.0955000830916</v>
      </c>
      <c r="W362" s="104">
        <v>0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332.81741394136617</v>
      </c>
      <c r="D363" s="98">
        <v>349.32387416445516</v>
      </c>
      <c r="E363" s="98">
        <v>335.33533763759198</v>
      </c>
      <c r="F363" s="98">
        <v>353.18534181046078</v>
      </c>
      <c r="G363" s="98">
        <v>384.93011712823238</v>
      </c>
      <c r="H363" s="98">
        <v>356.82322001592712</v>
      </c>
      <c r="I363" s="98">
        <v>359.94757468401997</v>
      </c>
      <c r="J363" s="98">
        <v>375.77045730704873</v>
      </c>
      <c r="K363" s="98">
        <v>404.91942982273036</v>
      </c>
      <c r="L363" s="98">
        <v>395.69455248440067</v>
      </c>
      <c r="M363" s="98">
        <v>380.14569190136319</v>
      </c>
      <c r="N363" s="98">
        <v>300.05673486962326</v>
      </c>
      <c r="O363" s="98">
        <v>329.70048819950995</v>
      </c>
      <c r="P363" s="98">
        <v>319.27375704335878</v>
      </c>
      <c r="Q363" s="98">
        <v>300.28608331612202</v>
      </c>
      <c r="R363" s="98">
        <v>361.75670865626608</v>
      </c>
      <c r="S363" s="98">
        <v>368.19577867468206</v>
      </c>
      <c r="T363" s="98">
        <v>343.98676428053278</v>
      </c>
      <c r="U363" s="98">
        <v>0</v>
      </c>
      <c r="V363" s="98">
        <v>326.74913289327634</v>
      </c>
      <c r="W363" s="98">
        <v>0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825.55321577269979</v>
      </c>
      <c r="D364" s="98">
        <v>842.081521676477</v>
      </c>
      <c r="E364" s="98">
        <v>845.21077391926133</v>
      </c>
      <c r="F364" s="98">
        <v>868.76312260877194</v>
      </c>
      <c r="G364" s="98">
        <v>809.54067387582188</v>
      </c>
      <c r="H364" s="98">
        <v>860.1451597182089</v>
      </c>
      <c r="I364" s="98">
        <v>857.04931911261281</v>
      </c>
      <c r="J364" s="98">
        <v>918.68736391989637</v>
      </c>
      <c r="K364" s="98">
        <v>983.53235536111129</v>
      </c>
      <c r="L364" s="98">
        <v>957.26464700685904</v>
      </c>
      <c r="M364" s="98">
        <v>954.42981151780145</v>
      </c>
      <c r="N364" s="98">
        <v>956.16384204252211</v>
      </c>
      <c r="O364" s="98">
        <v>966.09001659852595</v>
      </c>
      <c r="P364" s="98">
        <v>984.77768860406684</v>
      </c>
      <c r="Q364" s="98">
        <v>1005.2129942633082</v>
      </c>
      <c r="R364" s="98">
        <v>1017.4316018899729</v>
      </c>
      <c r="S364" s="98">
        <v>1015.9433685039028</v>
      </c>
      <c r="T364" s="98">
        <v>998.68165449489993</v>
      </c>
      <c r="U364" s="98">
        <v>0</v>
      </c>
      <c r="V364" s="98">
        <v>1041.3463671898155</v>
      </c>
      <c r="W364" s="98">
        <v>0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631.45375877909112</v>
      </c>
      <c r="D365" s="122">
        <v>711.49447124791084</v>
      </c>
      <c r="E365" s="122">
        <v>689.10892877503818</v>
      </c>
      <c r="F365" s="122">
        <v>740.53714843910518</v>
      </c>
      <c r="G365" s="122">
        <v>724.18226768789725</v>
      </c>
      <c r="H365" s="122">
        <v>746.95891035369584</v>
      </c>
      <c r="I365" s="122">
        <v>714.32303677684854</v>
      </c>
      <c r="J365" s="122">
        <v>712.74679116685616</v>
      </c>
      <c r="K365" s="122">
        <v>745.62587213359734</v>
      </c>
      <c r="L365" s="122">
        <v>713.03911781634974</v>
      </c>
      <c r="M365" s="122">
        <v>677.24180363273172</v>
      </c>
      <c r="N365" s="122">
        <v>648.86461987264317</v>
      </c>
      <c r="O365" s="122">
        <v>758.43191365252721</v>
      </c>
      <c r="P365" s="122">
        <v>763.28757933381712</v>
      </c>
      <c r="Q365" s="122">
        <v>738.13763964458417</v>
      </c>
      <c r="R365" s="122">
        <v>759.89915087856411</v>
      </c>
      <c r="S365" s="122">
        <v>759.71150681083122</v>
      </c>
      <c r="T365" s="122">
        <v>821.52040304574086</v>
      </c>
      <c r="U365" s="122">
        <v>0</v>
      </c>
      <c r="V365" s="122">
        <v>853.79468434621924</v>
      </c>
      <c r="W365" s="122">
        <v>0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823.02481179825656</v>
      </c>
      <c r="D366" s="98">
        <v>872.77874723420803</v>
      </c>
      <c r="E366" s="98">
        <v>841.82492309436714</v>
      </c>
      <c r="F366" s="98">
        <v>961.49828020899383</v>
      </c>
      <c r="G366" s="98">
        <v>891.95659044215802</v>
      </c>
      <c r="H366" s="98">
        <v>894.31842689420716</v>
      </c>
      <c r="I366" s="98">
        <v>928.67124420035941</v>
      </c>
      <c r="J366" s="98">
        <v>937.29138461214131</v>
      </c>
      <c r="K366" s="98">
        <v>826.72379798196323</v>
      </c>
      <c r="L366" s="98">
        <v>1026.6125914866263</v>
      </c>
      <c r="M366" s="98">
        <v>960.74998705461007</v>
      </c>
      <c r="N366" s="98">
        <v>301.80580426684378</v>
      </c>
      <c r="O366" s="98">
        <v>1095.6736679055725</v>
      </c>
      <c r="P366" s="98">
        <v>1065.3103159052507</v>
      </c>
      <c r="Q366" s="98">
        <v>934.99148435424434</v>
      </c>
      <c r="R366" s="98">
        <v>881.05095486492428</v>
      </c>
      <c r="S366" s="98">
        <v>877.59467871537458</v>
      </c>
      <c r="T366" s="98">
        <v>1058.2597939533537</v>
      </c>
      <c r="U366" s="98">
        <v>0</v>
      </c>
      <c r="V366" s="98">
        <v>0</v>
      </c>
      <c r="W366" s="98">
        <v>0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625.09724508487136</v>
      </c>
      <c r="D367" s="33">
        <v>707.65013804427065</v>
      </c>
      <c r="E367" s="33">
        <v>684.35164402402029</v>
      </c>
      <c r="F367" s="33">
        <v>733.05924065251895</v>
      </c>
      <c r="G367" s="33">
        <v>717.08768837890921</v>
      </c>
      <c r="H367" s="33">
        <v>739.74176476041737</v>
      </c>
      <c r="I367" s="33">
        <v>703.04155217561106</v>
      </c>
      <c r="J367" s="33">
        <v>701.85451567200266</v>
      </c>
      <c r="K367" s="33">
        <v>742.29454909925664</v>
      </c>
      <c r="L367" s="33">
        <v>700.1785063962127</v>
      </c>
      <c r="M367" s="33">
        <v>662.28488335381667</v>
      </c>
      <c r="N367" s="33">
        <v>674.19225770269873</v>
      </c>
      <c r="O367" s="33">
        <v>701.97403068605763</v>
      </c>
      <c r="P367" s="33">
        <v>709.98069286024509</v>
      </c>
      <c r="Q367" s="33">
        <v>705.95694213572528</v>
      </c>
      <c r="R367" s="33">
        <v>744.25817739985973</v>
      </c>
      <c r="S367" s="33">
        <v>734.20267348792618</v>
      </c>
      <c r="T367" s="33">
        <v>728.29884801801768</v>
      </c>
      <c r="U367" s="33">
        <v>0</v>
      </c>
      <c r="V367" s="33">
        <v>853.79468434621924</v>
      </c>
      <c r="W367" s="33">
        <v>0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7241.7559980389078</v>
      </c>
      <c r="D369" s="117">
        <f t="shared" si="179"/>
        <v>8016.276972969973</v>
      </c>
      <c r="E369" s="117">
        <f t="shared" si="179"/>
        <v>9616.6906203022136</v>
      </c>
      <c r="F369" s="117">
        <f t="shared" si="179"/>
        <v>8482.9280996769012</v>
      </c>
      <c r="G369" s="117">
        <f t="shared" si="179"/>
        <v>8911.931491022262</v>
      </c>
      <c r="H369" s="117">
        <f t="shared" si="179"/>
        <v>9990.3504779305476</v>
      </c>
      <c r="I369" s="117">
        <f t="shared" si="179"/>
        <v>9172.3397928997947</v>
      </c>
      <c r="J369" s="117">
        <f t="shared" si="179"/>
        <v>7470.3468607441355</v>
      </c>
      <c r="K369" s="117">
        <f t="shared" si="179"/>
        <v>9313.6330956590191</v>
      </c>
      <c r="L369" s="117">
        <f t="shared" si="179"/>
        <v>10019.399629216658</v>
      </c>
      <c r="M369" s="117">
        <f t="shared" si="179"/>
        <v>8974.440455301994</v>
      </c>
      <c r="N369" s="117">
        <f t="shared" si="179"/>
        <v>12506.294126510165</v>
      </c>
      <c r="O369" s="117">
        <f t="shared" si="179"/>
        <v>7828.1831774723378</v>
      </c>
      <c r="P369" s="117">
        <f t="shared" si="179"/>
        <v>6995.681252482007</v>
      </c>
      <c r="Q369" s="117">
        <f t="shared" si="179"/>
        <v>7997.1782399812519</v>
      </c>
      <c r="R369" s="117">
        <f t="shared" ref="R369:V369" si="180">R370+R372+R374+R383</f>
        <v>11807.731311228086</v>
      </c>
      <c r="S369" s="117">
        <f t="shared" si="180"/>
        <v>11336.16179463287</v>
      </c>
      <c r="T369" s="117">
        <f t="shared" si="180"/>
        <v>7534.7764764644126</v>
      </c>
      <c r="U369" s="117">
        <f t="shared" si="180"/>
        <v>0</v>
      </c>
      <c r="V369" s="117">
        <f t="shared" si="180"/>
        <v>9869.4136838280265</v>
      </c>
      <c r="W369" s="117">
        <f t="shared" ref="W369" si="181">W370+W372+W374+W383</f>
        <v>0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4068.8583750198795</v>
      </c>
      <c r="D370" s="122">
        <f t="shared" si="182"/>
        <v>5414.4973941327862</v>
      </c>
      <c r="E370" s="122">
        <f t="shared" si="182"/>
        <v>5481.8236507355214</v>
      </c>
      <c r="F370" s="122">
        <f t="shared" si="182"/>
        <v>5669.4386827935241</v>
      </c>
      <c r="G370" s="122">
        <f t="shared" si="182"/>
        <v>5343.4053228231696</v>
      </c>
      <c r="H370" s="122">
        <f t="shared" si="182"/>
        <v>5927.3411981919216</v>
      </c>
      <c r="I370" s="122">
        <f t="shared" si="182"/>
        <v>5502.8511249653066</v>
      </c>
      <c r="J370" s="122">
        <f t="shared" si="182"/>
        <v>5309.2817312994712</v>
      </c>
      <c r="K370" s="122">
        <f t="shared" si="182"/>
        <v>5199.9296813387882</v>
      </c>
      <c r="L370" s="122">
        <f t="shared" si="182"/>
        <v>5062.258650012307</v>
      </c>
      <c r="M370" s="122">
        <f t="shared" si="182"/>
        <v>4198.8911862719397</v>
      </c>
      <c r="N370" s="122">
        <f t="shared" si="182"/>
        <v>5829.5175432699634</v>
      </c>
      <c r="O370" s="122">
        <f t="shared" si="182"/>
        <v>3792.2712786094307</v>
      </c>
      <c r="P370" s="122">
        <f t="shared" si="182"/>
        <v>3280.3217372271156</v>
      </c>
      <c r="Q370" s="122">
        <f t="shared" si="182"/>
        <v>3258.7733708780002</v>
      </c>
      <c r="R370" s="122">
        <f t="shared" si="182"/>
        <v>6176.8786235281887</v>
      </c>
      <c r="S370" s="122">
        <f t="shared" si="182"/>
        <v>5416.8512043919791</v>
      </c>
      <c r="T370" s="122">
        <f t="shared" si="182"/>
        <v>2720.5965920926524</v>
      </c>
      <c r="U370" s="122">
        <f t="shared" si="182"/>
        <v>0</v>
      </c>
      <c r="V370" s="122">
        <f t="shared" si="182"/>
        <v>3687.3585134207333</v>
      </c>
      <c r="W370" s="122">
        <f t="shared" si="182"/>
        <v>0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4068.8583750198795</v>
      </c>
      <c r="D371" s="98">
        <v>5414.4973941327862</v>
      </c>
      <c r="E371" s="98">
        <v>5481.8236507355214</v>
      </c>
      <c r="F371" s="98">
        <v>5669.4386827935241</v>
      </c>
      <c r="G371" s="98">
        <v>5343.4053228231696</v>
      </c>
      <c r="H371" s="98">
        <v>5927.3411981919216</v>
      </c>
      <c r="I371" s="98">
        <v>5502.8511249653066</v>
      </c>
      <c r="J371" s="98">
        <v>5309.2817312994712</v>
      </c>
      <c r="K371" s="98">
        <v>5199.9296813387882</v>
      </c>
      <c r="L371" s="98">
        <v>5062.258650012307</v>
      </c>
      <c r="M371" s="98">
        <v>4198.8911862719397</v>
      </c>
      <c r="N371" s="98">
        <v>5829.5175432699634</v>
      </c>
      <c r="O371" s="98">
        <v>3792.2712786094307</v>
      </c>
      <c r="P371" s="98">
        <v>3280.3217372271156</v>
      </c>
      <c r="Q371" s="98">
        <v>3258.7733708780002</v>
      </c>
      <c r="R371" s="98">
        <v>6176.8786235281887</v>
      </c>
      <c r="S371" s="98">
        <v>5416.8512043919791</v>
      </c>
      <c r="T371" s="98">
        <v>2720.5965920926524</v>
      </c>
      <c r="U371" s="98">
        <v>0</v>
      </c>
      <c r="V371" s="98">
        <v>3687.3585134207333</v>
      </c>
      <c r="W371" s="98">
        <v>0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1675.8119420094506</v>
      </c>
      <c r="D372" s="122">
        <f t="shared" si="183"/>
        <v>1014.9154605619115</v>
      </c>
      <c r="E372" s="122">
        <f t="shared" si="183"/>
        <v>2569.3626068443682</v>
      </c>
      <c r="F372" s="122">
        <f t="shared" si="183"/>
        <v>1173.8294081782076</v>
      </c>
      <c r="G372" s="122">
        <f t="shared" si="183"/>
        <v>1979.9612631551754</v>
      </c>
      <c r="H372" s="122">
        <f t="shared" si="183"/>
        <v>2422.8821778790812</v>
      </c>
      <c r="I372" s="122">
        <f t="shared" si="183"/>
        <v>2054.3163134879128</v>
      </c>
      <c r="J372" s="122">
        <f t="shared" si="183"/>
        <v>473.06446018731964</v>
      </c>
      <c r="K372" s="122">
        <f t="shared" si="183"/>
        <v>2313.6508491836798</v>
      </c>
      <c r="L372" s="122">
        <f t="shared" si="183"/>
        <v>3212.5241529337491</v>
      </c>
      <c r="M372" s="122">
        <f t="shared" si="183"/>
        <v>3068.5500495498914</v>
      </c>
      <c r="N372" s="122">
        <f t="shared" si="183"/>
        <v>5030.0888875891178</v>
      </c>
      <c r="O372" s="122">
        <f t="shared" si="183"/>
        <v>2289.5561845688408</v>
      </c>
      <c r="P372" s="122">
        <f t="shared" si="183"/>
        <v>1944.5230058170371</v>
      </c>
      <c r="Q372" s="122">
        <f t="shared" si="183"/>
        <v>2964.7224098830466</v>
      </c>
      <c r="R372" s="122">
        <f t="shared" si="183"/>
        <v>3767.3598559096099</v>
      </c>
      <c r="S372" s="122">
        <f t="shared" si="183"/>
        <v>4050.1397960205177</v>
      </c>
      <c r="T372" s="122">
        <f t="shared" si="183"/>
        <v>2945.3859573300929</v>
      </c>
      <c r="U372" s="122">
        <f t="shared" si="183"/>
        <v>0</v>
      </c>
      <c r="V372" s="122">
        <f t="shared" si="183"/>
        <v>4154.9168176608173</v>
      </c>
      <c r="W372" s="122">
        <f t="shared" si="183"/>
        <v>0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1675.8119420094506</v>
      </c>
      <c r="D373" s="98">
        <f>RES_hhdet_in_tesh!D165</f>
        <v>1014.9154605619115</v>
      </c>
      <c r="E373" s="98">
        <f>RES_hhdet_in_tesh!E165</f>
        <v>2569.3626068443682</v>
      </c>
      <c r="F373" s="98">
        <f>RES_hhdet_in_tesh!F165</f>
        <v>1173.8294081782076</v>
      </c>
      <c r="G373" s="98">
        <f>RES_hhdet_in_tesh!G165</f>
        <v>1979.9612631551754</v>
      </c>
      <c r="H373" s="98">
        <f>RES_hhdet_in_tesh!H165</f>
        <v>2422.8821778790812</v>
      </c>
      <c r="I373" s="98">
        <f>RES_hhdet_in_tesh!I165</f>
        <v>2054.3163134879128</v>
      </c>
      <c r="J373" s="98">
        <f>RES_hhdet_in_tesh!J165</f>
        <v>473.06446018731964</v>
      </c>
      <c r="K373" s="98">
        <f>RES_hhdet_in_tesh!K165</f>
        <v>2313.6508491836798</v>
      </c>
      <c r="L373" s="98">
        <f>RES_hhdet_in_tesh!L165</f>
        <v>3212.5241529337491</v>
      </c>
      <c r="M373" s="98">
        <f>RES_hhdet_in_tesh!M165</f>
        <v>3068.5500495498914</v>
      </c>
      <c r="N373" s="98">
        <f>RES_hhdet_in_tesh!N165</f>
        <v>5030.0888875891178</v>
      </c>
      <c r="O373" s="98">
        <f>RES_hhdet_in_tesh!O165</f>
        <v>2289.5561845688408</v>
      </c>
      <c r="P373" s="98">
        <f>RES_hhdet_in_tesh!P165</f>
        <v>1944.5230058170371</v>
      </c>
      <c r="Q373" s="98">
        <f>RES_hhdet_in_tesh!Q165</f>
        <v>2964.7224098830466</v>
      </c>
      <c r="R373" s="98">
        <f>RES_hhdet_in_tesh!R165</f>
        <v>3767.3598559096099</v>
      </c>
      <c r="S373" s="98">
        <f>RES_hhdet_in_tesh!S165</f>
        <v>4050.1397960205177</v>
      </c>
      <c r="T373" s="98">
        <f>RES_hhdet_in_tesh!T165</f>
        <v>2945.3859573300929</v>
      </c>
      <c r="U373" s="98">
        <f>RES_hhdet_in_tesh!U165</f>
        <v>0</v>
      </c>
      <c r="V373" s="98">
        <f>RES_hhdet_in_tesh!V165</f>
        <v>4154.9168176608173</v>
      </c>
      <c r="W373" s="98">
        <f>RES_hhdet_in_tesh!W165</f>
        <v>0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1026.5392787801545</v>
      </c>
      <c r="D374" s="122">
        <v>1054.076304523312</v>
      </c>
      <c r="E374" s="122">
        <v>1049.3431690437374</v>
      </c>
      <c r="F374" s="122">
        <v>1084.5024799780285</v>
      </c>
      <c r="G374" s="122">
        <v>1045.3977874044917</v>
      </c>
      <c r="H374" s="122">
        <v>1079.3851425166881</v>
      </c>
      <c r="I374" s="122">
        <v>1078.8078750126851</v>
      </c>
      <c r="J374" s="122">
        <v>1151.0580772702831</v>
      </c>
      <c r="K374" s="122">
        <v>1234.7636964074002</v>
      </c>
      <c r="L374" s="122">
        <v>1204.1336527802732</v>
      </c>
      <c r="M374" s="122">
        <v>1193.463937150841</v>
      </c>
      <c r="N374" s="122">
        <v>1147.8159344689125</v>
      </c>
      <c r="O374" s="122">
        <v>1183.6622420117312</v>
      </c>
      <c r="P374" s="122">
        <v>1200.7282765612069</v>
      </c>
      <c r="Q374" s="122">
        <v>1212.6375749623942</v>
      </c>
      <c r="R374" s="122">
        <v>1270.9674398892489</v>
      </c>
      <c r="S374" s="122">
        <v>1278.7103079336521</v>
      </c>
      <c r="T374" s="122">
        <v>1249.1314484496186</v>
      </c>
      <c r="U374" s="122">
        <v>0</v>
      </c>
      <c r="V374" s="122">
        <v>1287.4325315469541</v>
      </c>
      <c r="W374" s="122">
        <v>0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1020.3484092114793</v>
      </c>
      <c r="D375" s="98">
        <v>1068.4897500366631</v>
      </c>
      <c r="E375" s="98">
        <v>1073.317737206399</v>
      </c>
      <c r="F375" s="98">
        <v>1093.6663877653207</v>
      </c>
      <c r="G375" s="98">
        <v>1077.7008569010118</v>
      </c>
      <c r="H375" s="98">
        <v>1106.966809583088</v>
      </c>
      <c r="I375" s="98">
        <v>1059.7753423197016</v>
      </c>
      <c r="J375" s="98">
        <v>1149.6500044959998</v>
      </c>
      <c r="K375" s="98">
        <v>1225.1147492109035</v>
      </c>
      <c r="L375" s="98">
        <v>1160.6652513660506</v>
      </c>
      <c r="M375" s="98">
        <v>970.89998621868097</v>
      </c>
      <c r="N375" s="98">
        <v>868.32565302050909</v>
      </c>
      <c r="O375" s="98">
        <v>1316.0602394910568</v>
      </c>
      <c r="P375" s="98">
        <v>1293.7917410242337</v>
      </c>
      <c r="Q375" s="98">
        <v>1228.7636579802033</v>
      </c>
      <c r="R375" s="98">
        <v>1212.5398963112491</v>
      </c>
      <c r="S375" s="98">
        <v>1266.4733890631112</v>
      </c>
      <c r="T375" s="98">
        <v>1266.6325096888991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1020.3577559387918</v>
      </c>
      <c r="D376" s="98">
        <v>1068.5021467836809</v>
      </c>
      <c r="E376" s="98">
        <v>1073.3817660295106</v>
      </c>
      <c r="F376" s="98">
        <v>1093.6235351810687</v>
      </c>
      <c r="G376" s="98">
        <v>0</v>
      </c>
      <c r="H376" s="98">
        <v>1106.925062941787</v>
      </c>
      <c r="I376" s="98">
        <v>1059.8810144182362</v>
      </c>
      <c r="J376" s="98">
        <v>1150.1698843748989</v>
      </c>
      <c r="K376" s="98">
        <v>1225.7855930398864</v>
      </c>
      <c r="L376" s="98">
        <v>0</v>
      </c>
      <c r="M376" s="98">
        <v>0</v>
      </c>
      <c r="N376" s="98">
        <v>0</v>
      </c>
      <c r="O376" s="98">
        <v>1316.6535136512432</v>
      </c>
      <c r="P376" s="98">
        <v>1294.1012599889443</v>
      </c>
      <c r="Q376" s="98">
        <v>1229.1120517374941</v>
      </c>
      <c r="R376" s="98">
        <v>1212.8440352297266</v>
      </c>
      <c r="S376" s="98">
        <v>1266.4688025682324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199.78055067924001</v>
      </c>
      <c r="D377" s="101">
        <v>215.19377728417476</v>
      </c>
      <c r="E377" s="101">
        <v>209.98560222486978</v>
      </c>
      <c r="F377" s="101">
        <v>218.13890345358686</v>
      </c>
      <c r="G377" s="101">
        <v>0</v>
      </c>
      <c r="H377" s="101">
        <v>225.49339517917232</v>
      </c>
      <c r="I377" s="101">
        <v>216.20090602307855</v>
      </c>
      <c r="J377" s="101">
        <v>230.64547900235843</v>
      </c>
      <c r="K377" s="101">
        <v>246.71905523699027</v>
      </c>
      <c r="L377" s="101">
        <v>0</v>
      </c>
      <c r="M377" s="101">
        <v>0</v>
      </c>
      <c r="N377" s="101">
        <v>0</v>
      </c>
      <c r="O377" s="101">
        <v>244.52572422077546</v>
      </c>
      <c r="P377" s="101">
        <v>233.57656992775136</v>
      </c>
      <c r="Q377" s="101">
        <v>207.66966530213671</v>
      </c>
      <c r="R377" s="101">
        <v>238.3155276021235</v>
      </c>
      <c r="S377" s="101">
        <v>256.20639781193648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820.57720525955165</v>
      </c>
      <c r="D378" s="104">
        <v>853.30836949950606</v>
      </c>
      <c r="E378" s="104">
        <v>863.39616380464099</v>
      </c>
      <c r="F378" s="104">
        <v>875.48463172748177</v>
      </c>
      <c r="G378" s="104">
        <v>0</v>
      </c>
      <c r="H378" s="104">
        <v>881.43166776261478</v>
      </c>
      <c r="I378" s="104">
        <v>843.68010839515762</v>
      </c>
      <c r="J378" s="104">
        <v>919.52440537254029</v>
      </c>
      <c r="K378" s="104">
        <v>979.06653780289605</v>
      </c>
      <c r="L378" s="104">
        <v>0</v>
      </c>
      <c r="M378" s="104">
        <v>0</v>
      </c>
      <c r="N378" s="104">
        <v>0</v>
      </c>
      <c r="O378" s="104">
        <v>1072.1277894304678</v>
      </c>
      <c r="P378" s="104">
        <v>1060.524690061193</v>
      </c>
      <c r="Q378" s="104">
        <v>1021.4423864353572</v>
      </c>
      <c r="R378" s="104">
        <v>974.52850762760306</v>
      </c>
      <c r="S378" s="104">
        <v>1010.2624047562961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1026.3925576390052</v>
      </c>
      <c r="D379" s="101">
        <v>1054.0563834361108</v>
      </c>
      <c r="E379" s="101">
        <v>1049.0722717136377</v>
      </c>
      <c r="F379" s="101">
        <v>1084.7587299526651</v>
      </c>
      <c r="G379" s="101">
        <v>1045.4518651809515</v>
      </c>
      <c r="H379" s="101">
        <v>1079.3326751501368</v>
      </c>
      <c r="I379" s="101">
        <v>1078.0199566049732</v>
      </c>
      <c r="J379" s="101">
        <v>1149.4354727170162</v>
      </c>
      <c r="K379" s="101">
        <v>1233.8930672020231</v>
      </c>
      <c r="L379" s="101">
        <v>1203.7410378493983</v>
      </c>
      <c r="M379" s="101">
        <v>1194.5077416281979</v>
      </c>
      <c r="N379" s="101">
        <v>1149.9596221894053</v>
      </c>
      <c r="O379" s="101">
        <v>1184.4665293213459</v>
      </c>
      <c r="P379" s="101">
        <v>1201.1316770757583</v>
      </c>
      <c r="Q379" s="101">
        <v>1208.7327224187893</v>
      </c>
      <c r="R379" s="101">
        <v>1265.631594102701</v>
      </c>
      <c r="S379" s="101">
        <v>1273.3735782488109</v>
      </c>
      <c r="T379" s="101">
        <v>1241.3882410224123</v>
      </c>
      <c r="U379" s="101">
        <v>0</v>
      </c>
      <c r="V379" s="101">
        <v>0</v>
      </c>
      <c r="W379" s="101">
        <v>0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1026.6958187414177</v>
      </c>
      <c r="D380" s="104">
        <v>1053.8073857706418</v>
      </c>
      <c r="E380" s="104">
        <v>1049.0860457011893</v>
      </c>
      <c r="F380" s="104">
        <v>1084.1583997496741</v>
      </c>
      <c r="G380" s="104">
        <v>1045.0714603415843</v>
      </c>
      <c r="H380" s="104">
        <v>1079.236861130812</v>
      </c>
      <c r="I380" s="104">
        <v>1078.8753732272587</v>
      </c>
      <c r="J380" s="104">
        <v>1151.2107103273031</v>
      </c>
      <c r="K380" s="104">
        <v>1235.2535611955041</v>
      </c>
      <c r="L380" s="104">
        <v>1204.5370877685723</v>
      </c>
      <c r="M380" s="104">
        <v>1194.2228020239293</v>
      </c>
      <c r="N380" s="104">
        <v>1148.2907297448073</v>
      </c>
      <c r="O380" s="104">
        <v>1181.9465032831124</v>
      </c>
      <c r="P380" s="104">
        <v>1199.7897676358753</v>
      </c>
      <c r="Q380" s="104">
        <v>1212.9587105173302</v>
      </c>
      <c r="R380" s="104">
        <v>1272.4719913006754</v>
      </c>
      <c r="S380" s="104">
        <v>1280.3280568356004</v>
      </c>
      <c r="T380" s="104">
        <v>1250.032940563332</v>
      </c>
      <c r="U380" s="104">
        <v>0</v>
      </c>
      <c r="V380" s="104">
        <v>1287.4325315469541</v>
      </c>
      <c r="W380" s="104">
        <v>0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201.14260296871805</v>
      </c>
      <c r="D381" s="98">
        <v>211.72586409416493</v>
      </c>
      <c r="E381" s="98">
        <v>203.87527178192795</v>
      </c>
      <c r="F381" s="98">
        <v>215.39527714090212</v>
      </c>
      <c r="G381" s="98">
        <v>235.53078646576245</v>
      </c>
      <c r="H381" s="98">
        <v>219.09170141260304</v>
      </c>
      <c r="I381" s="98">
        <v>221.82605411464615</v>
      </c>
      <c r="J381" s="98">
        <v>232.52334640740668</v>
      </c>
      <c r="K381" s="98">
        <v>251.72120583439278</v>
      </c>
      <c r="L381" s="98">
        <v>247.27244076171328</v>
      </c>
      <c r="M381" s="98">
        <v>239.79299050612778</v>
      </c>
      <c r="N381" s="98">
        <v>192.12688770228553</v>
      </c>
      <c r="O381" s="98">
        <v>215.85648668458668</v>
      </c>
      <c r="P381" s="98">
        <v>215.01207903180847</v>
      </c>
      <c r="Q381" s="98">
        <v>207.74571625402183</v>
      </c>
      <c r="R381" s="98">
        <v>255.04038941070255</v>
      </c>
      <c r="S381" s="98">
        <v>264.38468833169776</v>
      </c>
      <c r="T381" s="98">
        <v>251.3512860684321</v>
      </c>
      <c r="U381" s="98">
        <v>0</v>
      </c>
      <c r="V381" s="98">
        <v>246.08616435713876</v>
      </c>
      <c r="W381" s="98">
        <v>0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825.55321577269979</v>
      </c>
      <c r="D382" s="98">
        <v>842.081521676477</v>
      </c>
      <c r="E382" s="98">
        <v>845.21077391926133</v>
      </c>
      <c r="F382" s="98">
        <v>868.76312260877194</v>
      </c>
      <c r="G382" s="98">
        <v>809.54067387582188</v>
      </c>
      <c r="H382" s="98">
        <v>860.1451597182089</v>
      </c>
      <c r="I382" s="98">
        <v>857.04931911261281</v>
      </c>
      <c r="J382" s="98">
        <v>918.68736391989637</v>
      </c>
      <c r="K382" s="98">
        <v>983.53235536111129</v>
      </c>
      <c r="L382" s="98">
        <v>957.26464700685904</v>
      </c>
      <c r="M382" s="98">
        <v>954.42981151780145</v>
      </c>
      <c r="N382" s="98">
        <v>956.16384204252211</v>
      </c>
      <c r="O382" s="98">
        <v>966.09001659852595</v>
      </c>
      <c r="P382" s="98">
        <v>984.77768860406684</v>
      </c>
      <c r="Q382" s="98">
        <v>1005.2129942633082</v>
      </c>
      <c r="R382" s="98">
        <v>1017.4316018899729</v>
      </c>
      <c r="S382" s="98">
        <v>1015.9433685039028</v>
      </c>
      <c r="T382" s="98">
        <v>998.68165449489993</v>
      </c>
      <c r="U382" s="98">
        <v>0</v>
      </c>
      <c r="V382" s="98">
        <v>1041.3463671898155</v>
      </c>
      <c r="W382" s="98">
        <v>0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470.54640222942231</v>
      </c>
      <c r="D383" s="122">
        <v>532.78781375196286</v>
      </c>
      <c r="E383" s="122">
        <v>516.16119367858698</v>
      </c>
      <c r="F383" s="122">
        <v>555.15752872713983</v>
      </c>
      <c r="G383" s="122">
        <v>543.16711763942419</v>
      </c>
      <c r="H383" s="122">
        <v>560.74195934285763</v>
      </c>
      <c r="I383" s="122">
        <v>536.36447943389032</v>
      </c>
      <c r="J383" s="122">
        <v>536.94259198706095</v>
      </c>
      <c r="K383" s="122">
        <v>565.28886872915064</v>
      </c>
      <c r="L383" s="122">
        <v>540.48317349032925</v>
      </c>
      <c r="M383" s="122">
        <v>513.5352823293241</v>
      </c>
      <c r="N383" s="122">
        <v>498.87176118217258</v>
      </c>
      <c r="O383" s="122">
        <v>562.69347228233551</v>
      </c>
      <c r="P383" s="122">
        <v>570.10823287664653</v>
      </c>
      <c r="Q383" s="122">
        <v>561.04488425781142</v>
      </c>
      <c r="R383" s="122">
        <v>592.52539190103892</v>
      </c>
      <c r="S383" s="122">
        <v>590.46048628672042</v>
      </c>
      <c r="T383" s="122">
        <v>619.66247859204805</v>
      </c>
      <c r="U383" s="122">
        <v>0</v>
      </c>
      <c r="V383" s="122">
        <v>739.7058211995228</v>
      </c>
      <c r="W383" s="122">
        <v>0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486.05190415620189</v>
      </c>
      <c r="D384" s="98">
        <v>516.10635768195516</v>
      </c>
      <c r="E384" s="98">
        <v>498.44065677242639</v>
      </c>
      <c r="F384" s="98">
        <v>570.0264781091729</v>
      </c>
      <c r="G384" s="98">
        <v>529.46475560723911</v>
      </c>
      <c r="H384" s="98">
        <v>531.5267295321695</v>
      </c>
      <c r="I384" s="98">
        <v>552.61897016816658</v>
      </c>
      <c r="J384" s="98">
        <v>558.41144870143228</v>
      </c>
      <c r="K384" s="98">
        <v>493.100900085327</v>
      </c>
      <c r="L384" s="98">
        <v>612.9937217882574</v>
      </c>
      <c r="M384" s="98">
        <v>574.00375461262081</v>
      </c>
      <c r="N384" s="98">
        <v>180.31503215956124</v>
      </c>
      <c r="O384" s="98">
        <v>654.6144238170383</v>
      </c>
      <c r="P384" s="98">
        <v>636.47372302531517</v>
      </c>
      <c r="Q384" s="98">
        <v>558.61423864860046</v>
      </c>
      <c r="R384" s="98">
        <v>528.33860090394171</v>
      </c>
      <c r="S384" s="98">
        <v>529.44434270733927</v>
      </c>
      <c r="T384" s="98">
        <v>642.90930238208659</v>
      </c>
      <c r="U384" s="98">
        <v>0</v>
      </c>
      <c r="V384" s="98">
        <v>0</v>
      </c>
      <c r="W384" s="98">
        <v>0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470.03191460835438</v>
      </c>
      <c r="D385" s="33">
        <v>533.18542892593337</v>
      </c>
      <c r="E385" s="33">
        <v>516.71320946697426</v>
      </c>
      <c r="F385" s="33">
        <v>554.65432424284143</v>
      </c>
      <c r="G385" s="33">
        <v>543.74654178825642</v>
      </c>
      <c r="H385" s="33">
        <v>562.17281750549864</v>
      </c>
      <c r="I385" s="33">
        <v>535.5089799215599</v>
      </c>
      <c r="J385" s="33">
        <v>535.90117434121828</v>
      </c>
      <c r="K385" s="33">
        <v>568.25419047110336</v>
      </c>
      <c r="L385" s="33">
        <v>537.50929315980966</v>
      </c>
      <c r="M385" s="33">
        <v>510.34517293490416</v>
      </c>
      <c r="N385" s="33">
        <v>522.11937541415352</v>
      </c>
      <c r="O385" s="33">
        <v>547.30492012808838</v>
      </c>
      <c r="P385" s="33">
        <v>558.39475166897819</v>
      </c>
      <c r="Q385" s="33">
        <v>561.44223423701374</v>
      </c>
      <c r="R385" s="33">
        <v>600.81205262448782</v>
      </c>
      <c r="S385" s="33">
        <v>603.66381812303382</v>
      </c>
      <c r="T385" s="33">
        <v>610.508509517216</v>
      </c>
      <c r="U385" s="33">
        <v>0</v>
      </c>
      <c r="V385" s="33">
        <v>739.7058211995228</v>
      </c>
      <c r="W385" s="33">
        <v>0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10.180371020975894</v>
      </c>
      <c r="D387" s="117">
        <f t="shared" si="184"/>
        <v>9.56395694486854</v>
      </c>
      <c r="E387" s="117">
        <f t="shared" si="184"/>
        <v>10.546209699159686</v>
      </c>
      <c r="F387" s="117">
        <f t="shared" si="184"/>
        <v>10.370713983516659</v>
      </c>
      <c r="G387" s="117">
        <f t="shared" si="184"/>
        <v>10.77605945723808</v>
      </c>
      <c r="H387" s="117">
        <f t="shared" si="184"/>
        <v>11.367559062958556</v>
      </c>
      <c r="I387" s="117">
        <f t="shared" si="184"/>
        <v>11.398305885745087</v>
      </c>
      <c r="J387" s="117">
        <f t="shared" si="184"/>
        <v>11.096959929456562</v>
      </c>
      <c r="K387" s="117">
        <f t="shared" si="184"/>
        <v>9.2148873686422128</v>
      </c>
      <c r="L387" s="117">
        <f t="shared" si="184"/>
        <v>11.017954046002954</v>
      </c>
      <c r="M387" s="117">
        <f t="shared" si="184"/>
        <v>12.417876455037053</v>
      </c>
      <c r="N387" s="117">
        <f t="shared" si="184"/>
        <v>5.9154003883020359</v>
      </c>
      <c r="O387" s="117">
        <f t="shared" si="184"/>
        <v>38.661255274636638</v>
      </c>
      <c r="P387" s="117">
        <f t="shared" si="184"/>
        <v>39.074316877132297</v>
      </c>
      <c r="Q387" s="117">
        <f t="shared" si="184"/>
        <v>31.435740860320227</v>
      </c>
      <c r="R387" s="117">
        <f t="shared" ref="R387:V387" si="185">R388+R390+R392+R401</f>
        <v>24.191654412041338</v>
      </c>
      <c r="S387" s="117">
        <f t="shared" si="185"/>
        <v>37.40488666610225</v>
      </c>
      <c r="T387" s="117">
        <f t="shared" si="185"/>
        <v>70.230476385550958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0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4.1761386787464927</v>
      </c>
      <c r="D392" s="122">
        <v>4.9482872546494354</v>
      </c>
      <c r="E392" s="122">
        <v>4.7691625015434473</v>
      </c>
      <c r="F392" s="122">
        <v>3.2209755868662189</v>
      </c>
      <c r="G392" s="122">
        <v>2.5557220550192672</v>
      </c>
      <c r="H392" s="122">
        <v>1.8823789806258291</v>
      </c>
      <c r="I392" s="122">
        <v>0.85045789411740258</v>
      </c>
      <c r="J392" s="122">
        <v>1.2466333612753284</v>
      </c>
      <c r="K392" s="122">
        <v>1.8049229686391406</v>
      </c>
      <c r="L392" s="122">
        <v>1.8303014974536485</v>
      </c>
      <c r="M392" s="122">
        <v>1.4810614767176598</v>
      </c>
      <c r="N392" s="122">
        <v>1.2524557284749449</v>
      </c>
      <c r="O392" s="122">
        <v>2.9691094235711626</v>
      </c>
      <c r="P392" s="122">
        <v>2.7698641346156352</v>
      </c>
      <c r="Q392" s="122">
        <v>1.5933246984853378</v>
      </c>
      <c r="R392" s="122">
        <v>1.3075722584940994</v>
      </c>
      <c r="S392" s="122">
        <v>1.9405779145909021</v>
      </c>
      <c r="T392" s="122">
        <v>2.3135599850181903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430.55378766906898</v>
      </c>
      <c r="D393" s="98">
        <v>449.36113699329269</v>
      </c>
      <c r="E393" s="98">
        <v>449.64020607585115</v>
      </c>
      <c r="F393" s="98">
        <v>456.35982891758141</v>
      </c>
      <c r="G393" s="98">
        <v>447.70773856676806</v>
      </c>
      <c r="H393" s="98">
        <v>457.63415965412702</v>
      </c>
      <c r="I393" s="98">
        <v>435.76874131759655</v>
      </c>
      <c r="J393" s="98">
        <v>469.73848348496125</v>
      </c>
      <c r="K393" s="98">
        <v>496.77200327446326</v>
      </c>
      <c r="L393" s="98">
        <v>466.43403361108778</v>
      </c>
      <c r="M393" s="98">
        <v>382.97781352124156</v>
      </c>
      <c r="N393" s="98">
        <v>332.29927668673878</v>
      </c>
      <c r="O393" s="98">
        <v>482.46250366416933</v>
      </c>
      <c r="P393" s="98">
        <v>451.18009270191357</v>
      </c>
      <c r="Q393" s="98">
        <v>410.3427058680503</v>
      </c>
      <c r="R393" s="98">
        <v>393.66523958597929</v>
      </c>
      <c r="S393" s="98">
        <v>400.44526913583366</v>
      </c>
      <c r="T393" s="98">
        <v>391.24869968863175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84.300883914772001</v>
      </c>
      <c r="D394" s="98">
        <v>90.501308441171417</v>
      </c>
      <c r="E394" s="98">
        <v>87.968330517951372</v>
      </c>
      <c r="F394" s="98">
        <v>91.023948229548367</v>
      </c>
      <c r="G394" s="98">
        <v>0</v>
      </c>
      <c r="H394" s="98">
        <v>93.2218378338207</v>
      </c>
      <c r="I394" s="98">
        <v>88.899593080907493</v>
      </c>
      <c r="J394" s="98">
        <v>94.240035754818578</v>
      </c>
      <c r="K394" s="98">
        <v>100.04215474101959</v>
      </c>
      <c r="L394" s="98">
        <v>0</v>
      </c>
      <c r="M394" s="98">
        <v>0</v>
      </c>
      <c r="N394" s="98">
        <v>0</v>
      </c>
      <c r="O394" s="98">
        <v>89.642168023761812</v>
      </c>
      <c r="P394" s="98">
        <v>81.45445293194517</v>
      </c>
      <c r="Q394" s="98">
        <v>69.350791613470761</v>
      </c>
      <c r="R394" s="98">
        <v>77.371919518652319</v>
      </c>
      <c r="S394" s="98">
        <v>81.009708385598572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84.300883914772001</v>
      </c>
      <c r="D395" s="101">
        <v>90.501308441171417</v>
      </c>
      <c r="E395" s="101">
        <v>87.968330517951372</v>
      </c>
      <c r="F395" s="101">
        <v>91.023948229548367</v>
      </c>
      <c r="G395" s="101">
        <v>0</v>
      </c>
      <c r="H395" s="101">
        <v>93.2218378338207</v>
      </c>
      <c r="I395" s="101">
        <v>88.899593080907493</v>
      </c>
      <c r="J395" s="101">
        <v>94.240035754818578</v>
      </c>
      <c r="K395" s="101">
        <v>100.04215474101959</v>
      </c>
      <c r="L395" s="101">
        <v>0</v>
      </c>
      <c r="M395" s="101">
        <v>0</v>
      </c>
      <c r="N395" s="101">
        <v>0</v>
      </c>
      <c r="O395" s="101">
        <v>89.642168023761812</v>
      </c>
      <c r="P395" s="101">
        <v>81.45445293194517</v>
      </c>
      <c r="Q395" s="101">
        <v>69.350791613470761</v>
      </c>
      <c r="R395" s="101">
        <v>77.371919518652319</v>
      </c>
      <c r="S395" s="101">
        <v>81.009708385598572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6.0042323422294013</v>
      </c>
      <c r="D401" s="122">
        <v>4.6156696902191037</v>
      </c>
      <c r="E401" s="122">
        <v>5.7770471976162394</v>
      </c>
      <c r="F401" s="122">
        <v>7.1497383966504406</v>
      </c>
      <c r="G401" s="122">
        <v>8.2203374022188136</v>
      </c>
      <c r="H401" s="122">
        <v>9.485180082332727</v>
      </c>
      <c r="I401" s="122">
        <v>10.547847991627684</v>
      </c>
      <c r="J401" s="122">
        <v>9.8503265681812326</v>
      </c>
      <c r="K401" s="122">
        <v>7.409964400003072</v>
      </c>
      <c r="L401" s="122">
        <v>9.1876525485493055</v>
      </c>
      <c r="M401" s="122">
        <v>10.936814978319394</v>
      </c>
      <c r="N401" s="122">
        <v>4.6629446598270912</v>
      </c>
      <c r="O401" s="122">
        <v>35.692145851065476</v>
      </c>
      <c r="P401" s="122">
        <v>36.304452742516659</v>
      </c>
      <c r="Q401" s="122">
        <v>29.84241616183489</v>
      </c>
      <c r="R401" s="122">
        <v>22.88408215354724</v>
      </c>
      <c r="S401" s="122">
        <v>35.464308751511346</v>
      </c>
      <c r="T401" s="122">
        <v>67.91691640053277</v>
      </c>
      <c r="U401" s="122">
        <v>0</v>
      </c>
      <c r="V401" s="122">
        <v>0</v>
      </c>
      <c r="W401" s="122">
        <v>0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186.95831624809202</v>
      </c>
      <c r="D402" s="98">
        <v>198.26042022172274</v>
      </c>
      <c r="E402" s="98">
        <v>191.22894953011649</v>
      </c>
      <c r="F402" s="98">
        <v>218.41394933227505</v>
      </c>
      <c r="G402" s="98">
        <v>202.61685908484063</v>
      </c>
      <c r="H402" s="98">
        <v>203.15337385328814</v>
      </c>
      <c r="I402" s="98">
        <v>210.95695983255368</v>
      </c>
      <c r="J402" s="98">
        <v>212.91511092849404</v>
      </c>
      <c r="K402" s="98">
        <v>187.79857794958281</v>
      </c>
      <c r="L402" s="98">
        <v>233.20531628210207</v>
      </c>
      <c r="M402" s="98">
        <v>218.24396705932526</v>
      </c>
      <c r="N402" s="98">
        <v>68.558206497256251</v>
      </c>
      <c r="O402" s="98">
        <v>248.89323040142992</v>
      </c>
      <c r="P402" s="98">
        <v>241.99589136103674</v>
      </c>
      <c r="Q402" s="98">
        <v>212.39266558591015</v>
      </c>
      <c r="R402" s="98">
        <v>200.13953490711626</v>
      </c>
      <c r="S402" s="98">
        <v>199.3544072169845</v>
      </c>
      <c r="T402" s="98">
        <v>240.39429479444388</v>
      </c>
      <c r="U402" s="98">
        <v>0</v>
      </c>
      <c r="V402" s="98">
        <v>0</v>
      </c>
      <c r="W402" s="98">
        <v>0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97.853620007772989</v>
      </c>
      <c r="D405" s="118">
        <f t="shared" si="189"/>
        <v>115.6623622948152</v>
      </c>
      <c r="E405" s="118">
        <f t="shared" si="189"/>
        <v>121.45844756670361</v>
      </c>
      <c r="F405" s="118">
        <f t="shared" si="189"/>
        <v>117.37720712101604</v>
      </c>
      <c r="G405" s="118">
        <f t="shared" si="189"/>
        <v>112.06731002282682</v>
      </c>
      <c r="H405" s="118">
        <f t="shared" si="189"/>
        <v>118.24693057590113</v>
      </c>
      <c r="I405" s="118">
        <f t="shared" si="189"/>
        <v>106.19590159706635</v>
      </c>
      <c r="J405" s="118">
        <f t="shared" si="189"/>
        <v>96.10726827280395</v>
      </c>
      <c r="K405" s="118">
        <f t="shared" si="189"/>
        <v>102.70859273353017</v>
      </c>
      <c r="L405" s="118">
        <f t="shared" si="189"/>
        <v>100.78505230244697</v>
      </c>
      <c r="M405" s="118">
        <f t="shared" si="189"/>
        <v>86.640859938811346</v>
      </c>
      <c r="N405" s="118">
        <f t="shared" si="189"/>
        <v>111.28279888704033</v>
      </c>
      <c r="O405" s="118">
        <f t="shared" si="189"/>
        <v>76.356724969989287</v>
      </c>
      <c r="P405" s="118">
        <f t="shared" si="189"/>
        <v>67.262050050800326</v>
      </c>
      <c r="Q405" s="118">
        <f t="shared" si="189"/>
        <v>67.589357482096958</v>
      </c>
      <c r="R405" s="118">
        <f t="shared" ref="R405:V405" si="190">R406+R408+R410+R419</f>
        <v>105.35254534239969</v>
      </c>
      <c r="S405" s="118">
        <f t="shared" si="190"/>
        <v>95.005852564856312</v>
      </c>
      <c r="T405" s="118">
        <f t="shared" si="190"/>
        <v>58.998691053182888</v>
      </c>
      <c r="U405" s="118">
        <f t="shared" si="190"/>
        <v>0</v>
      </c>
      <c r="V405" s="118">
        <f t="shared" si="190"/>
        <v>71.35235194496056</v>
      </c>
      <c r="W405" s="118">
        <f t="shared" ref="W405" si="191">W406+W408+W410+W419</f>
        <v>0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67.761394115556257</v>
      </c>
      <c r="D406" s="123">
        <f t="shared" si="192"/>
        <v>87.690925203942783</v>
      </c>
      <c r="E406" s="123">
        <f t="shared" si="192"/>
        <v>87.736381986991319</v>
      </c>
      <c r="F406" s="123">
        <f t="shared" si="192"/>
        <v>88.786081696404395</v>
      </c>
      <c r="G406" s="123">
        <f t="shared" si="192"/>
        <v>81.890425097749258</v>
      </c>
      <c r="H406" s="123">
        <f t="shared" si="192"/>
        <v>87.250234918166242</v>
      </c>
      <c r="I406" s="123">
        <f t="shared" si="192"/>
        <v>79.272134841161304</v>
      </c>
      <c r="J406" s="123">
        <f t="shared" si="192"/>
        <v>74.535496860176323</v>
      </c>
      <c r="K406" s="123">
        <f t="shared" si="192"/>
        <v>72.244666850580458</v>
      </c>
      <c r="L406" s="123">
        <f t="shared" si="192"/>
        <v>68.930878963885476</v>
      </c>
      <c r="M406" s="123">
        <f t="shared" si="192"/>
        <v>56.080531085686168</v>
      </c>
      <c r="N406" s="123">
        <f t="shared" si="192"/>
        <v>76.508034883152348</v>
      </c>
      <c r="O406" s="123">
        <f t="shared" si="192"/>
        <v>48.93289889521207</v>
      </c>
      <c r="P406" s="123">
        <f t="shared" si="192"/>
        <v>41.522236080113117</v>
      </c>
      <c r="Q406" s="123">
        <f t="shared" si="192"/>
        <v>40.441467734938243</v>
      </c>
      <c r="R406" s="123">
        <f t="shared" si="192"/>
        <v>75.126707380197402</v>
      </c>
      <c r="S406" s="123">
        <f t="shared" si="192"/>
        <v>64.250899679432223</v>
      </c>
      <c r="T406" s="123">
        <f t="shared" si="192"/>
        <v>31.48711887346051</v>
      </c>
      <c r="U406" s="123">
        <f t="shared" si="192"/>
        <v>0</v>
      </c>
      <c r="V406" s="123">
        <f t="shared" si="192"/>
        <v>41.154049985242771</v>
      </c>
      <c r="W406" s="123">
        <f t="shared" si="192"/>
        <v>0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67.761394115556257</v>
      </c>
      <c r="D407" s="99">
        <v>87.690925203942783</v>
      </c>
      <c r="E407" s="99">
        <v>87.736381986991319</v>
      </c>
      <c r="F407" s="99">
        <v>88.786081696404395</v>
      </c>
      <c r="G407" s="99">
        <v>81.890425097749258</v>
      </c>
      <c r="H407" s="99">
        <v>87.250234918166242</v>
      </c>
      <c r="I407" s="99">
        <v>79.272134841161304</v>
      </c>
      <c r="J407" s="99">
        <v>74.535496860176323</v>
      </c>
      <c r="K407" s="99">
        <v>72.244666850580458</v>
      </c>
      <c r="L407" s="99">
        <v>68.930878963885476</v>
      </c>
      <c r="M407" s="99">
        <v>56.080531085686168</v>
      </c>
      <c r="N407" s="99">
        <v>76.508034883152348</v>
      </c>
      <c r="O407" s="99">
        <v>48.93289889521207</v>
      </c>
      <c r="P407" s="99">
        <v>41.522236080113117</v>
      </c>
      <c r="Q407" s="99">
        <v>40.441467734938243</v>
      </c>
      <c r="R407" s="99">
        <v>75.126707380197402</v>
      </c>
      <c r="S407" s="99">
        <v>64.250899679432223</v>
      </c>
      <c r="T407" s="99">
        <v>31.48711887346051</v>
      </c>
      <c r="U407" s="99">
        <v>0</v>
      </c>
      <c r="V407" s="99">
        <v>41.154049985242771</v>
      </c>
      <c r="W407" s="99">
        <v>0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8.3873317881363612</v>
      </c>
      <c r="D408" s="123">
        <f t="shared" si="193"/>
        <v>4.8111127820186486</v>
      </c>
      <c r="E408" s="123">
        <f t="shared" si="193"/>
        <v>11.731580443486392</v>
      </c>
      <c r="F408" s="123">
        <f t="shared" si="193"/>
        <v>5.1159731392031924</v>
      </c>
      <c r="G408" s="123">
        <f t="shared" si="193"/>
        <v>8.2439184507139718</v>
      </c>
      <c r="H408" s="123">
        <f t="shared" si="193"/>
        <v>9.465457200758328</v>
      </c>
      <c r="I408" s="123">
        <f t="shared" si="193"/>
        <v>7.6774138128205314</v>
      </c>
      <c r="J408" s="123">
        <f t="shared" si="193"/>
        <v>1.6849385638877403</v>
      </c>
      <c r="K408" s="123">
        <f t="shared" si="193"/>
        <v>7.9786482282742242</v>
      </c>
      <c r="L408" s="123">
        <f t="shared" si="193"/>
        <v>10.626374772413197</v>
      </c>
      <c r="M408" s="123">
        <f t="shared" si="193"/>
        <v>9.7202859697030615</v>
      </c>
      <c r="N408" s="123">
        <f t="shared" si="193"/>
        <v>15.242032720199315</v>
      </c>
      <c r="O408" s="123">
        <f t="shared" si="193"/>
        <v>6.6235554900314719</v>
      </c>
      <c r="P408" s="123">
        <f t="shared" si="193"/>
        <v>5.3632287398192933</v>
      </c>
      <c r="Q408" s="123">
        <f t="shared" si="193"/>
        <v>7.8586223384380105</v>
      </c>
      <c r="R408" s="123">
        <f t="shared" si="193"/>
        <v>9.7429365843654274</v>
      </c>
      <c r="S408" s="123">
        <f t="shared" si="193"/>
        <v>10.245456939543862</v>
      </c>
      <c r="T408" s="123">
        <f t="shared" si="193"/>
        <v>7.313420809535077</v>
      </c>
      <c r="U408" s="123">
        <f t="shared" si="193"/>
        <v>0</v>
      </c>
      <c r="V408" s="123">
        <f t="shared" si="193"/>
        <v>9.9913621376818842</v>
      </c>
      <c r="W408" s="123">
        <f t="shared" si="193"/>
        <v>0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8.3873317881363612</v>
      </c>
      <c r="D409" s="99">
        <f>RES_hhdet_in_fecs!D165</f>
        <v>4.8111127820186486</v>
      </c>
      <c r="E409" s="99">
        <f>RES_hhdet_in_fecs!E165</f>
        <v>11.731580443486392</v>
      </c>
      <c r="F409" s="99">
        <f>RES_hhdet_in_fecs!F165</f>
        <v>5.1159731392031924</v>
      </c>
      <c r="G409" s="99">
        <f>RES_hhdet_in_fecs!G165</f>
        <v>8.2439184507139718</v>
      </c>
      <c r="H409" s="99">
        <f>RES_hhdet_in_fecs!H165</f>
        <v>9.465457200758328</v>
      </c>
      <c r="I409" s="99">
        <f>RES_hhdet_in_fecs!I165</f>
        <v>7.6774138128205314</v>
      </c>
      <c r="J409" s="99">
        <f>RES_hhdet_in_fecs!J165</f>
        <v>1.6849385638877403</v>
      </c>
      <c r="K409" s="99">
        <f>RES_hhdet_in_fecs!K165</f>
        <v>7.9786482282742242</v>
      </c>
      <c r="L409" s="99">
        <f>RES_hhdet_in_fecs!L165</f>
        <v>10.626374772413197</v>
      </c>
      <c r="M409" s="99">
        <f>RES_hhdet_in_fecs!M165</f>
        <v>9.7202859697030615</v>
      </c>
      <c r="N409" s="99">
        <f>RES_hhdet_in_fecs!N165</f>
        <v>15.242032720199315</v>
      </c>
      <c r="O409" s="99">
        <f>RES_hhdet_in_fecs!O165</f>
        <v>6.6235554900314719</v>
      </c>
      <c r="P409" s="99">
        <f>RES_hhdet_in_fecs!P165</f>
        <v>5.3632287398192933</v>
      </c>
      <c r="Q409" s="99">
        <f>RES_hhdet_in_fecs!Q165</f>
        <v>7.8586223384380105</v>
      </c>
      <c r="R409" s="99">
        <f>RES_hhdet_in_fecs!R165</f>
        <v>9.7429365843654274</v>
      </c>
      <c r="S409" s="99">
        <f>RES_hhdet_in_fecs!S165</f>
        <v>10.245456939543862</v>
      </c>
      <c r="T409" s="99">
        <f>RES_hhdet_in_fecs!T165</f>
        <v>7.313420809535077</v>
      </c>
      <c r="U409" s="99">
        <f>RES_hhdet_in_fecs!U165</f>
        <v>0</v>
      </c>
      <c r="V409" s="99">
        <f>RES_hhdet_in_fecs!V165</f>
        <v>9.9913621376818842</v>
      </c>
      <c r="W409" s="99">
        <f>RES_hhdet_in_fecs!W165</f>
        <v>0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14.728458490724893</v>
      </c>
      <c r="D410" s="123">
        <v>15.476273828533456</v>
      </c>
      <c r="E410" s="123">
        <v>14.596984067071073</v>
      </c>
      <c r="F410" s="123">
        <v>15.659946805898615</v>
      </c>
      <c r="G410" s="123">
        <v>14.413747290756049</v>
      </c>
      <c r="H410" s="123">
        <v>14.041472492797203</v>
      </c>
      <c r="I410" s="123">
        <v>12.197940214399564</v>
      </c>
      <c r="J410" s="123">
        <v>12.993763542530234</v>
      </c>
      <c r="K410" s="123">
        <v>15.305882101204221</v>
      </c>
      <c r="L410" s="123">
        <v>14.45637792988496</v>
      </c>
      <c r="M410" s="123">
        <v>14.478937588642724</v>
      </c>
      <c r="N410" s="123">
        <v>13.478930326027587</v>
      </c>
      <c r="O410" s="123">
        <v>13.746364627725853</v>
      </c>
      <c r="P410" s="123">
        <v>13.29794807962657</v>
      </c>
      <c r="Q410" s="123">
        <v>12.462518938306411</v>
      </c>
      <c r="R410" s="123">
        <v>13.469853413545708</v>
      </c>
      <c r="S410" s="123">
        <v>13.529726452471879</v>
      </c>
      <c r="T410" s="123">
        <v>12.681851204958516</v>
      </c>
      <c r="U410" s="123">
        <v>0</v>
      </c>
      <c r="V410" s="123">
        <v>12.442119612710625</v>
      </c>
      <c r="W410" s="123">
        <v>0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20.940526259311849</v>
      </c>
      <c r="D411" s="99">
        <v>21.363988195251412</v>
      </c>
      <c r="E411" s="99">
        <v>21.237116090774062</v>
      </c>
      <c r="F411" s="99">
        <v>21.201622635535024</v>
      </c>
      <c r="G411" s="99">
        <v>20.463862039282702</v>
      </c>
      <c r="H411" s="99">
        <v>20.200313499200689</v>
      </c>
      <c r="I411" s="99">
        <v>18.92870420418911</v>
      </c>
      <c r="J411" s="99">
        <v>19.998694939432134</v>
      </c>
      <c r="K411" s="99">
        <v>21.056789951453279</v>
      </c>
      <c r="L411" s="99">
        <v>19.499559827954094</v>
      </c>
      <c r="M411" s="99">
        <v>15.835456301836208</v>
      </c>
      <c r="N411" s="99">
        <v>13.648080622046479</v>
      </c>
      <c r="O411" s="99">
        <v>19.753532550805371</v>
      </c>
      <c r="P411" s="99">
        <v>18.419571585974595</v>
      </c>
      <c r="Q411" s="99">
        <v>16.706728226623714</v>
      </c>
      <c r="R411" s="99">
        <v>15.993593679111941</v>
      </c>
      <c r="S411" s="99">
        <v>16.195847662454621</v>
      </c>
      <c r="T411" s="99">
        <v>15.75820727586634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13.16599149609209</v>
      </c>
      <c r="D412" s="99">
        <v>13.518328736201937</v>
      </c>
      <c r="E412" s="99">
        <v>13.418305233686191</v>
      </c>
      <c r="F412" s="99">
        <v>13.468166124788107</v>
      </c>
      <c r="G412" s="99">
        <v>0</v>
      </c>
      <c r="H412" s="99">
        <v>12.953007443544674</v>
      </c>
      <c r="I412" s="99">
        <v>12.186388850177085</v>
      </c>
      <c r="J412" s="99">
        <v>12.905028261036882</v>
      </c>
      <c r="K412" s="99">
        <v>13.667631827912285</v>
      </c>
      <c r="L412" s="99">
        <v>0</v>
      </c>
      <c r="M412" s="99">
        <v>0</v>
      </c>
      <c r="N412" s="99">
        <v>0</v>
      </c>
      <c r="O412" s="99">
        <v>13.641712264200454</v>
      </c>
      <c r="P412" s="99">
        <v>13.16058243709457</v>
      </c>
      <c r="Q412" s="99">
        <v>12.270478185032587</v>
      </c>
      <c r="R412" s="99">
        <v>12.137264617139296</v>
      </c>
      <c r="S412" s="99">
        <v>12.558084527981769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4.1000797667057718</v>
      </c>
      <c r="D413" s="102">
        <v>4.302706055376686</v>
      </c>
      <c r="E413" s="102">
        <v>4.1548634269733533</v>
      </c>
      <c r="F413" s="102">
        <v>4.2288020962245847</v>
      </c>
      <c r="G413" s="102">
        <v>0</v>
      </c>
      <c r="H413" s="102">
        <v>4.1148815259727378</v>
      </c>
      <c r="I413" s="102">
        <v>3.8615759731027879</v>
      </c>
      <c r="J413" s="102">
        <v>4.0121850612695891</v>
      </c>
      <c r="K413" s="102">
        <v>4.2405099820179899</v>
      </c>
      <c r="L413" s="102">
        <v>0</v>
      </c>
      <c r="M413" s="102">
        <v>0</v>
      </c>
      <c r="N413" s="102">
        <v>0</v>
      </c>
      <c r="O413" s="102">
        <v>3.6702323404073698</v>
      </c>
      <c r="P413" s="102">
        <v>3.3254040926127919</v>
      </c>
      <c r="Q413" s="102">
        <v>2.8235540956832264</v>
      </c>
      <c r="R413" s="102">
        <v>3.1434196330255535</v>
      </c>
      <c r="S413" s="102">
        <v>3.2764050353856993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9.0659117293863183</v>
      </c>
      <c r="D414" s="105">
        <v>9.2156226808252502</v>
      </c>
      <c r="E414" s="105">
        <v>9.263441806712839</v>
      </c>
      <c r="F414" s="105">
        <v>9.2393640285635215</v>
      </c>
      <c r="G414" s="105">
        <v>0</v>
      </c>
      <c r="H414" s="105">
        <v>8.8381259175719347</v>
      </c>
      <c r="I414" s="105">
        <v>8.3248128770742991</v>
      </c>
      <c r="J414" s="105">
        <v>8.8928431997672934</v>
      </c>
      <c r="K414" s="105">
        <v>9.4271218458942965</v>
      </c>
      <c r="L414" s="105">
        <v>0</v>
      </c>
      <c r="M414" s="105">
        <v>0</v>
      </c>
      <c r="N414" s="105">
        <v>0</v>
      </c>
      <c r="O414" s="105">
        <v>9.9714799237930869</v>
      </c>
      <c r="P414" s="105">
        <v>9.8351783444817755</v>
      </c>
      <c r="Q414" s="105">
        <v>9.4469240893493573</v>
      </c>
      <c r="R414" s="105">
        <v>8.9938449841137427</v>
      </c>
      <c r="S414" s="105">
        <v>9.2816794925960711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18.763225917013873</v>
      </c>
      <c r="D415" s="102">
        <v>18.781785502382707</v>
      </c>
      <c r="E415" s="102">
        <v>18.51324037143754</v>
      </c>
      <c r="F415" s="102">
        <v>18.77125026561226</v>
      </c>
      <c r="G415" s="102">
        <v>17.740387813676534</v>
      </c>
      <c r="H415" s="102">
        <v>17.626011127507724</v>
      </c>
      <c r="I415" s="102">
        <v>17.260372692904234</v>
      </c>
      <c r="J415" s="102">
        <v>17.964620154025145</v>
      </c>
      <c r="K415" s="102">
        <v>19.111432899608605</v>
      </c>
      <c r="L415" s="102">
        <v>18.292954702364405</v>
      </c>
      <c r="M415" s="102">
        <v>17.786536371614133</v>
      </c>
      <c r="N415" s="102">
        <v>16.756058439314138</v>
      </c>
      <c r="O415" s="102">
        <v>16.826366539292575</v>
      </c>
      <c r="P415" s="102">
        <v>16.540644994746614</v>
      </c>
      <c r="Q415" s="102">
        <v>16.158831689199317</v>
      </c>
      <c r="R415" s="102">
        <v>16.567836057737249</v>
      </c>
      <c r="S415" s="102">
        <v>16.292612015911768</v>
      </c>
      <c r="T415" s="102">
        <v>15.543685820523693</v>
      </c>
      <c r="U415" s="102">
        <v>0</v>
      </c>
      <c r="V415" s="102">
        <v>0</v>
      </c>
      <c r="W415" s="102">
        <v>0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12.79792542565162</v>
      </c>
      <c r="D416" s="105">
        <v>12.867027888650789</v>
      </c>
      <c r="E416" s="105">
        <v>12.666167239332886</v>
      </c>
      <c r="F416" s="105">
        <v>12.895745142477633</v>
      </c>
      <c r="G416" s="105">
        <v>12.402247454431349</v>
      </c>
      <c r="H416" s="105">
        <v>12.202556557895875</v>
      </c>
      <c r="I416" s="105">
        <v>12.008427497608382</v>
      </c>
      <c r="J416" s="105">
        <v>12.518874285038514</v>
      </c>
      <c r="K416" s="105">
        <v>13.368962834181353</v>
      </c>
      <c r="L416" s="105">
        <v>12.848461766745658</v>
      </c>
      <c r="M416" s="105">
        <v>12.535220442012621</v>
      </c>
      <c r="N416" s="105">
        <v>11.720332868568111</v>
      </c>
      <c r="O416" s="105">
        <v>12.051687430748483</v>
      </c>
      <c r="P416" s="105">
        <v>12.093616168032508</v>
      </c>
      <c r="Q416" s="105">
        <v>12.074054149689415</v>
      </c>
      <c r="R416" s="105">
        <v>12.728417662353928</v>
      </c>
      <c r="S416" s="105">
        <v>12.716632705307864</v>
      </c>
      <c r="T416" s="105">
        <v>12.284416577450928</v>
      </c>
      <c r="U416" s="105">
        <v>0</v>
      </c>
      <c r="V416" s="105">
        <v>12.442119612710625</v>
      </c>
      <c r="W416" s="105">
        <v>0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3.6770376723305058</v>
      </c>
      <c r="D417" s="99">
        <v>3.7726537471932788</v>
      </c>
      <c r="E417" s="99">
        <v>3.5978378364014887</v>
      </c>
      <c r="F417" s="99">
        <v>3.7273160764691124</v>
      </c>
      <c r="G417" s="99">
        <v>3.9967478495431688</v>
      </c>
      <c r="H417" s="99">
        <v>3.577870712110121</v>
      </c>
      <c r="I417" s="99">
        <v>3.5516971124293857</v>
      </c>
      <c r="J417" s="99">
        <v>3.6341262248309505</v>
      </c>
      <c r="K417" s="99">
        <v>3.8988410443227717</v>
      </c>
      <c r="L417" s="99">
        <v>3.7577380979537796</v>
      </c>
      <c r="M417" s="99">
        <v>3.570581084289794</v>
      </c>
      <c r="N417" s="99">
        <v>2.7994803434696638</v>
      </c>
      <c r="O417" s="99">
        <v>3.0664271846666917</v>
      </c>
      <c r="P417" s="99">
        <v>2.9609063991268236</v>
      </c>
      <c r="Q417" s="99">
        <v>2.777229407989688</v>
      </c>
      <c r="R417" s="99">
        <v>3.3386234821782641</v>
      </c>
      <c r="S417" s="99">
        <v>3.3827599563200912</v>
      </c>
      <c r="T417" s="99">
        <v>3.1472228365998718</v>
      </c>
      <c r="U417" s="99">
        <v>0</v>
      </c>
      <c r="V417" s="99">
        <v>2.9716140390496921</v>
      </c>
      <c r="W417" s="99">
        <v>0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9.1208877533211172</v>
      </c>
      <c r="D418" s="99">
        <v>9.0943741414575126</v>
      </c>
      <c r="E418" s="99">
        <v>9.068329402931397</v>
      </c>
      <c r="F418" s="99">
        <v>9.1684290660085175</v>
      </c>
      <c r="G418" s="99">
        <v>8.4054996048881812</v>
      </c>
      <c r="H418" s="99">
        <v>8.624685845785752</v>
      </c>
      <c r="I418" s="99">
        <v>8.4567303851789966</v>
      </c>
      <c r="J418" s="99">
        <v>8.8847480602075652</v>
      </c>
      <c r="K418" s="99">
        <v>9.4701217898585792</v>
      </c>
      <c r="L418" s="99">
        <v>9.0907236687918775</v>
      </c>
      <c r="M418" s="99">
        <v>8.9646393577228256</v>
      </c>
      <c r="N418" s="99">
        <v>8.9208525250984447</v>
      </c>
      <c r="O418" s="99">
        <v>8.9852602460817899</v>
      </c>
      <c r="P418" s="99">
        <v>9.1327097689056878</v>
      </c>
      <c r="Q418" s="99">
        <v>9.2968247416997283</v>
      </c>
      <c r="R418" s="99">
        <v>9.389794180175663</v>
      </c>
      <c r="S418" s="99">
        <v>9.3338727489877726</v>
      </c>
      <c r="T418" s="99">
        <v>9.1371937408510568</v>
      </c>
      <c r="U418" s="99">
        <v>0</v>
      </c>
      <c r="V418" s="99">
        <v>9.4705055736609367</v>
      </c>
      <c r="W418" s="99">
        <v>0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6.9764356133554744</v>
      </c>
      <c r="D419" s="123">
        <v>7.6840504803203045</v>
      </c>
      <c r="E419" s="123">
        <v>7.3935010691548264</v>
      </c>
      <c r="F419" s="123">
        <v>7.8152054795098431</v>
      </c>
      <c r="G419" s="123">
        <v>7.5192191836075306</v>
      </c>
      <c r="H419" s="123">
        <v>7.4897659641793703</v>
      </c>
      <c r="I419" s="123">
        <v>7.0484127286849496</v>
      </c>
      <c r="J419" s="123">
        <v>6.8930693062096484</v>
      </c>
      <c r="K419" s="123">
        <v>7.1793955534712692</v>
      </c>
      <c r="L419" s="123">
        <v>6.7714206362633229</v>
      </c>
      <c r="M419" s="123">
        <v>6.3611052947793878</v>
      </c>
      <c r="N419" s="123">
        <v>6.053800957661073</v>
      </c>
      <c r="O419" s="123">
        <v>7.0539059570198939</v>
      </c>
      <c r="P419" s="123">
        <v>7.0786371512413435</v>
      </c>
      <c r="Q419" s="123">
        <v>6.8267484704142909</v>
      </c>
      <c r="R419" s="123">
        <v>7.0130479642911618</v>
      </c>
      <c r="S419" s="123">
        <v>6.979769493408349</v>
      </c>
      <c r="T419" s="123">
        <v>7.5163001652287926</v>
      </c>
      <c r="U419" s="123">
        <v>0</v>
      </c>
      <c r="V419" s="123">
        <v>7.7648202093252854</v>
      </c>
      <c r="W419" s="123">
        <v>0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9.0929534077146226</v>
      </c>
      <c r="D420" s="99">
        <v>9.4259003026905983</v>
      </c>
      <c r="E420" s="99">
        <v>9.0320023570195804</v>
      </c>
      <c r="F420" s="99">
        <v>10.147102875078151</v>
      </c>
      <c r="G420" s="99">
        <v>9.2612280154425086</v>
      </c>
      <c r="H420" s="99">
        <v>8.9673416061386266</v>
      </c>
      <c r="I420" s="99">
        <v>9.1634427022270852</v>
      </c>
      <c r="J420" s="99">
        <v>9.0646700263182218</v>
      </c>
      <c r="K420" s="99">
        <v>7.9602618162867573</v>
      </c>
      <c r="L420" s="99">
        <v>9.7492907664439947</v>
      </c>
      <c r="M420" s="99">
        <v>9.02400264843447</v>
      </c>
      <c r="N420" s="99">
        <v>2.8157988753600103</v>
      </c>
      <c r="O420" s="99">
        <v>10.19047177981736</v>
      </c>
      <c r="P420" s="99">
        <v>9.879559662623036</v>
      </c>
      <c r="Q420" s="99">
        <v>8.6473732578373017</v>
      </c>
      <c r="R420" s="99">
        <v>8.1311481902677567</v>
      </c>
      <c r="S420" s="99">
        <v>8.0628087256289298</v>
      </c>
      <c r="T420" s="99">
        <v>9.6822893681725208</v>
      </c>
      <c r="U420" s="99">
        <v>0</v>
      </c>
      <c r="V420" s="99">
        <v>0</v>
      </c>
      <c r="W420" s="99">
        <v>0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6.9062074962580668</v>
      </c>
      <c r="D421" s="110">
        <v>7.6425321669760962</v>
      </c>
      <c r="E421" s="110">
        <v>7.3424598064107078</v>
      </c>
      <c r="F421" s="110">
        <v>7.7362879180719331</v>
      </c>
      <c r="G421" s="110">
        <v>7.445555826715232</v>
      </c>
      <c r="H421" s="110">
        <v>7.4173995586464763</v>
      </c>
      <c r="I421" s="110">
        <v>6.9370953616564153</v>
      </c>
      <c r="J421" s="110">
        <v>6.7877286567408008</v>
      </c>
      <c r="K421" s="110">
        <v>7.1473192982422438</v>
      </c>
      <c r="L421" s="110">
        <v>6.6492890345189855</v>
      </c>
      <c r="M421" s="110">
        <v>6.2206199551717996</v>
      </c>
      <c r="N421" s="110">
        <v>6.2901036831525285</v>
      </c>
      <c r="O421" s="110">
        <v>6.5288112322212113</v>
      </c>
      <c r="P421" s="110">
        <v>6.5842755014183938</v>
      </c>
      <c r="Q421" s="110">
        <v>6.5291216922957158</v>
      </c>
      <c r="R421" s="110">
        <v>6.8686986817744753</v>
      </c>
      <c r="S421" s="110">
        <v>6.7454097725887134</v>
      </c>
      <c r="T421" s="110">
        <v>6.6633923289047958</v>
      </c>
      <c r="U421" s="110">
        <v>0</v>
      </c>
      <c r="V421" s="110">
        <v>7.7648202093252854</v>
      </c>
      <c r="W421" s="110">
        <v>0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80.008462607986203</v>
      </c>
      <c r="D423" s="118">
        <f t="shared" si="194"/>
        <v>86.574779444867517</v>
      </c>
      <c r="E423" s="118">
        <f t="shared" si="194"/>
        <v>103.17819057913667</v>
      </c>
      <c r="F423" s="118">
        <f t="shared" si="194"/>
        <v>89.52397095354425</v>
      </c>
      <c r="G423" s="118">
        <f t="shared" si="194"/>
        <v>92.533011674307474</v>
      </c>
      <c r="H423" s="118">
        <f t="shared" si="194"/>
        <v>100.17336421409902</v>
      </c>
      <c r="I423" s="118">
        <f t="shared" si="194"/>
        <v>90.505882100362527</v>
      </c>
      <c r="J423" s="118">
        <f t="shared" si="194"/>
        <v>72.246721122705409</v>
      </c>
      <c r="K423" s="118">
        <f t="shared" si="194"/>
        <v>89.678025579102311</v>
      </c>
      <c r="L423" s="118">
        <f t="shared" si="194"/>
        <v>95.149856041588265</v>
      </c>
      <c r="M423" s="118">
        <f t="shared" si="194"/>
        <v>84.293911556679888</v>
      </c>
      <c r="N423" s="118">
        <f t="shared" si="194"/>
        <v>116.68168218929628</v>
      </c>
      <c r="O423" s="118">
        <f t="shared" si="194"/>
        <v>72.807152434138672</v>
      </c>
      <c r="P423" s="118">
        <f t="shared" si="194"/>
        <v>64.877106025073431</v>
      </c>
      <c r="Q423" s="118">
        <f t="shared" si="194"/>
        <v>73.962796889357946</v>
      </c>
      <c r="R423" s="118">
        <f t="shared" ref="R423:V423" si="195">R424+R426+R428+R437</f>
        <v>108.97259977112191</v>
      </c>
      <c r="S423" s="118">
        <f t="shared" si="195"/>
        <v>104.14979312169564</v>
      </c>
      <c r="T423" s="118">
        <f t="shared" si="195"/>
        <v>68.937596029320062</v>
      </c>
      <c r="U423" s="118">
        <f t="shared" si="195"/>
        <v>0</v>
      </c>
      <c r="V423" s="118">
        <f t="shared" si="195"/>
        <v>89.757203027166781</v>
      </c>
      <c r="W423" s="118">
        <f t="shared" ref="W423" si="196">W424+W426+W428+W437</f>
        <v>0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44.953613908439849</v>
      </c>
      <c r="D424" s="123">
        <f t="shared" si="197"/>
        <v>58.47588840585982</v>
      </c>
      <c r="E424" s="123">
        <f t="shared" si="197"/>
        <v>58.814894612782467</v>
      </c>
      <c r="F424" s="123">
        <f t="shared" si="197"/>
        <v>59.83201295560189</v>
      </c>
      <c r="G424" s="123">
        <f t="shared" si="197"/>
        <v>55.480833488839707</v>
      </c>
      <c r="H424" s="123">
        <f t="shared" si="197"/>
        <v>59.433521374388093</v>
      </c>
      <c r="I424" s="123">
        <f t="shared" si="197"/>
        <v>54.298075123370907</v>
      </c>
      <c r="J424" s="123">
        <f t="shared" si="197"/>
        <v>51.346771944249248</v>
      </c>
      <c r="K424" s="123">
        <f t="shared" si="197"/>
        <v>50.068477272309501</v>
      </c>
      <c r="L424" s="123">
        <f t="shared" si="197"/>
        <v>48.07405629269369</v>
      </c>
      <c r="M424" s="123">
        <f t="shared" si="197"/>
        <v>39.438777721526399</v>
      </c>
      <c r="N424" s="123">
        <f t="shared" si="197"/>
        <v>54.38844684285062</v>
      </c>
      <c r="O424" s="123">
        <f t="shared" si="197"/>
        <v>35.270568763373632</v>
      </c>
      <c r="P424" s="123">
        <f t="shared" si="197"/>
        <v>30.421309013604755</v>
      </c>
      <c r="Q424" s="123">
        <f t="shared" si="197"/>
        <v>30.139129791267834</v>
      </c>
      <c r="R424" s="123">
        <f t="shared" si="197"/>
        <v>57.005914543166163</v>
      </c>
      <c r="S424" s="123">
        <f t="shared" si="197"/>
        <v>49.766750204247892</v>
      </c>
      <c r="T424" s="123">
        <f t="shared" si="197"/>
        <v>24.891433662333935</v>
      </c>
      <c r="U424" s="123">
        <f t="shared" si="197"/>
        <v>0</v>
      </c>
      <c r="V424" s="123">
        <f t="shared" si="197"/>
        <v>33.534614854110082</v>
      </c>
      <c r="W424" s="123">
        <f t="shared" si="197"/>
        <v>0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44.953613908439849</v>
      </c>
      <c r="D425" s="99">
        <v>58.47588840585982</v>
      </c>
      <c r="E425" s="99">
        <v>58.814894612782467</v>
      </c>
      <c r="F425" s="99">
        <v>59.83201295560189</v>
      </c>
      <c r="G425" s="99">
        <v>55.480833488839707</v>
      </c>
      <c r="H425" s="99">
        <v>59.433521374388093</v>
      </c>
      <c r="I425" s="99">
        <v>54.298075123370907</v>
      </c>
      <c r="J425" s="99">
        <v>51.346771944249248</v>
      </c>
      <c r="K425" s="99">
        <v>50.068477272309501</v>
      </c>
      <c r="L425" s="99">
        <v>48.07405629269369</v>
      </c>
      <c r="M425" s="99">
        <v>39.438777721526399</v>
      </c>
      <c r="N425" s="99">
        <v>54.38844684285062</v>
      </c>
      <c r="O425" s="99">
        <v>35.270568763373632</v>
      </c>
      <c r="P425" s="99">
        <v>30.421309013604755</v>
      </c>
      <c r="Q425" s="99">
        <v>30.139129791267834</v>
      </c>
      <c r="R425" s="99">
        <v>57.005914543166163</v>
      </c>
      <c r="S425" s="99">
        <v>49.766750204247892</v>
      </c>
      <c r="T425" s="99">
        <v>24.891433662333935</v>
      </c>
      <c r="U425" s="99">
        <v>0</v>
      </c>
      <c r="V425" s="99">
        <v>33.534614854110082</v>
      </c>
      <c r="W425" s="99">
        <v>0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18.514727248002966</v>
      </c>
      <c r="D426" s="123">
        <f t="shared" si="198"/>
        <v>10.960958865269831</v>
      </c>
      <c r="E426" s="123">
        <f t="shared" si="198"/>
        <v>27.56688295204453</v>
      </c>
      <c r="F426" s="123">
        <f t="shared" si="198"/>
        <v>12.387924146871459</v>
      </c>
      <c r="G426" s="123">
        <f t="shared" si="198"/>
        <v>20.558032662479402</v>
      </c>
      <c r="H426" s="123">
        <f t="shared" si="198"/>
        <v>24.294268693444927</v>
      </c>
      <c r="I426" s="123">
        <f t="shared" si="198"/>
        <v>20.270477791207973</v>
      </c>
      <c r="J426" s="123">
        <f t="shared" si="198"/>
        <v>4.5750695068544625</v>
      </c>
      <c r="K426" s="123">
        <f t="shared" si="198"/>
        <v>22.277411822343705</v>
      </c>
      <c r="L426" s="123">
        <f t="shared" si="198"/>
        <v>30.50793680196481</v>
      </c>
      <c r="M426" s="123">
        <f t="shared" si="198"/>
        <v>28.821862240023094</v>
      </c>
      <c r="N426" s="123">
        <f t="shared" si="198"/>
        <v>46.929908014994197</v>
      </c>
      <c r="O426" s="123">
        <f t="shared" si="198"/>
        <v>21.294349194094028</v>
      </c>
      <c r="P426" s="123">
        <f t="shared" si="198"/>
        <v>18.033272338105416</v>
      </c>
      <c r="Q426" s="123">
        <f t="shared" si="198"/>
        <v>27.419566609037044</v>
      </c>
      <c r="R426" s="123">
        <f t="shared" si="198"/>
        <v>34.768660206676948</v>
      </c>
      <c r="S426" s="123">
        <f t="shared" si="198"/>
        <v>37.21023301459897</v>
      </c>
      <c r="T426" s="123">
        <f t="shared" si="198"/>
        <v>26.948089025745251</v>
      </c>
      <c r="U426" s="123">
        <f t="shared" si="198"/>
        <v>0</v>
      </c>
      <c r="V426" s="123">
        <f t="shared" si="198"/>
        <v>37.786815337861363</v>
      </c>
      <c r="W426" s="123">
        <f t="shared" si="198"/>
        <v>0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18.514727248002966</v>
      </c>
      <c r="D427" s="99">
        <f>RES_hhdet_in_tess!D165</f>
        <v>10.960958865269831</v>
      </c>
      <c r="E427" s="99">
        <f>RES_hhdet_in_tess!E165</f>
        <v>27.56688295204453</v>
      </c>
      <c r="F427" s="99">
        <f>RES_hhdet_in_tess!F165</f>
        <v>12.387924146871459</v>
      </c>
      <c r="G427" s="99">
        <f>RES_hhdet_in_tess!G165</f>
        <v>20.558032662479402</v>
      </c>
      <c r="H427" s="99">
        <f>RES_hhdet_in_tess!H165</f>
        <v>24.294268693444927</v>
      </c>
      <c r="I427" s="99">
        <f>RES_hhdet_in_tess!I165</f>
        <v>20.270477791207973</v>
      </c>
      <c r="J427" s="99">
        <f>RES_hhdet_in_tess!J165</f>
        <v>4.5750695068544625</v>
      </c>
      <c r="K427" s="99">
        <f>RES_hhdet_in_tess!K165</f>
        <v>22.277411822343705</v>
      </c>
      <c r="L427" s="99">
        <f>RES_hhdet_in_tess!L165</f>
        <v>30.50793680196481</v>
      </c>
      <c r="M427" s="99">
        <f>RES_hhdet_in_tess!M165</f>
        <v>28.821862240023094</v>
      </c>
      <c r="N427" s="99">
        <f>RES_hhdet_in_tess!N165</f>
        <v>46.929908014994197</v>
      </c>
      <c r="O427" s="99">
        <f>RES_hhdet_in_tess!O165</f>
        <v>21.294349194094028</v>
      </c>
      <c r="P427" s="99">
        <f>RES_hhdet_in_tess!P165</f>
        <v>18.033272338105416</v>
      </c>
      <c r="Q427" s="99">
        <f>RES_hhdet_in_tess!Q165</f>
        <v>27.419566609037044</v>
      </c>
      <c r="R427" s="99">
        <f>RES_hhdet_in_tess!R165</f>
        <v>34.768660206676948</v>
      </c>
      <c r="S427" s="99">
        <f>RES_hhdet_in_tess!S165</f>
        <v>37.21023301459897</v>
      </c>
      <c r="T427" s="99">
        <f>RES_hhdet_in_tess!T165</f>
        <v>26.948089025745251</v>
      </c>
      <c r="U427" s="99">
        <f>RES_hhdet_in_tess!U165</f>
        <v>0</v>
      </c>
      <c r="V427" s="99">
        <f>RES_hhdet_in_tess!V165</f>
        <v>37.786815337861363</v>
      </c>
      <c r="W427" s="99">
        <f>RES_hhdet_in_tess!W165</f>
        <v>0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11.341424583229911</v>
      </c>
      <c r="D428" s="123">
        <v>11.383891036933184</v>
      </c>
      <c r="E428" s="123">
        <v>11.258481088071802</v>
      </c>
      <c r="F428" s="123">
        <v>11.445218841392474</v>
      </c>
      <c r="G428" s="123">
        <v>10.854415315427765</v>
      </c>
      <c r="H428" s="123">
        <v>10.82300778611013</v>
      </c>
      <c r="I428" s="123">
        <v>10.644880210436769</v>
      </c>
      <c r="J428" s="123">
        <v>11.132036230015148</v>
      </c>
      <c r="K428" s="123">
        <v>11.889148865245758</v>
      </c>
      <c r="L428" s="123">
        <v>11.435130642237137</v>
      </c>
      <c r="M428" s="123">
        <v>11.209806791335456</v>
      </c>
      <c r="N428" s="123">
        <v>10.708935254738343</v>
      </c>
      <c r="O428" s="123">
        <v>11.008822268324721</v>
      </c>
      <c r="P428" s="123">
        <v>11.13540953257797</v>
      </c>
      <c r="Q428" s="123">
        <v>11.215214162534082</v>
      </c>
      <c r="R428" s="123">
        <v>11.729655976967985</v>
      </c>
      <c r="S428" s="123">
        <v>11.748016343320252</v>
      </c>
      <c r="T428" s="123">
        <v>11.428622925937963</v>
      </c>
      <c r="U428" s="123">
        <v>0</v>
      </c>
      <c r="V428" s="123">
        <v>11.708531714218173</v>
      </c>
      <c r="W428" s="123">
        <v>0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11.273026537710232</v>
      </c>
      <c r="D429" s="99">
        <v>11.539554429124667</v>
      </c>
      <c r="E429" s="99">
        <v>11.515706017167199</v>
      </c>
      <c r="F429" s="99">
        <v>11.541929482450691</v>
      </c>
      <c r="G429" s="99">
        <v>11.189819633767581</v>
      </c>
      <c r="H429" s="99">
        <v>11.099569493007007</v>
      </c>
      <c r="I429" s="99">
        <v>10.457081219244154</v>
      </c>
      <c r="J429" s="99">
        <v>11.118418570361525</v>
      </c>
      <c r="K429" s="99">
        <v>11.79624220630703</v>
      </c>
      <c r="L429" s="99">
        <v>11.022330246007744</v>
      </c>
      <c r="M429" s="99">
        <v>9.1193381889729448</v>
      </c>
      <c r="N429" s="99">
        <v>8.1013365636255443</v>
      </c>
      <c r="O429" s="99">
        <v>12.240209036609887</v>
      </c>
      <c r="P429" s="99">
        <v>11.998468902083452</v>
      </c>
      <c r="Q429" s="99">
        <v>11.364358043922667</v>
      </c>
      <c r="R429" s="99">
        <v>11.190432890490678</v>
      </c>
      <c r="S429" s="99">
        <v>11.635590939387043</v>
      </c>
      <c r="T429" s="99">
        <v>11.588744608852707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11.273129802344236</v>
      </c>
      <c r="D430" s="99">
        <v>11.539688312427668</v>
      </c>
      <c r="E430" s="99">
        <v>11.516392987183643</v>
      </c>
      <c r="F430" s="99">
        <v>11.541477240788049</v>
      </c>
      <c r="G430" s="99">
        <v>0</v>
      </c>
      <c r="H430" s="99">
        <v>11.099150898933356</v>
      </c>
      <c r="I430" s="99">
        <v>10.458123913551955</v>
      </c>
      <c r="J430" s="99">
        <v>11.12344639802847</v>
      </c>
      <c r="K430" s="99">
        <v>11.802701549233385</v>
      </c>
      <c r="L430" s="99">
        <v>0</v>
      </c>
      <c r="M430" s="99">
        <v>0</v>
      </c>
      <c r="N430" s="99">
        <v>0</v>
      </c>
      <c r="O430" s="99">
        <v>12.245726868939135</v>
      </c>
      <c r="P430" s="99">
        <v>12.001339343712447</v>
      </c>
      <c r="Q430" s="99">
        <v>11.367580202530961</v>
      </c>
      <c r="R430" s="99">
        <v>11.19323976403518</v>
      </c>
      <c r="S430" s="99">
        <v>11.635548801448168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2.2072180729579158</v>
      </c>
      <c r="D431" s="102">
        <v>2.3240656316024171</v>
      </c>
      <c r="E431" s="102">
        <v>2.2529511804708058</v>
      </c>
      <c r="F431" s="102">
        <v>2.3021132122245285</v>
      </c>
      <c r="G431" s="102">
        <v>0</v>
      </c>
      <c r="H431" s="102">
        <v>2.2610249813614223</v>
      </c>
      <c r="I431" s="102">
        <v>2.1333110364776555</v>
      </c>
      <c r="J431" s="102">
        <v>2.2306031982611749</v>
      </c>
      <c r="K431" s="102">
        <v>2.3755797033390889</v>
      </c>
      <c r="L431" s="102">
        <v>0</v>
      </c>
      <c r="M431" s="102">
        <v>0</v>
      </c>
      <c r="N431" s="102">
        <v>0</v>
      </c>
      <c r="O431" s="102">
        <v>2.2742469451460483</v>
      </c>
      <c r="P431" s="102">
        <v>2.1661609992306725</v>
      </c>
      <c r="Q431" s="102">
        <v>1.9206561131816027</v>
      </c>
      <c r="R431" s="102">
        <v>2.1993947799214371</v>
      </c>
      <c r="S431" s="102">
        <v>2.3538693088520986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9.0659117293863183</v>
      </c>
      <c r="D432" s="105">
        <v>9.2156226808252502</v>
      </c>
      <c r="E432" s="105">
        <v>9.263441806712839</v>
      </c>
      <c r="F432" s="105">
        <v>9.2393640285635215</v>
      </c>
      <c r="G432" s="105">
        <v>0</v>
      </c>
      <c r="H432" s="105">
        <v>8.8381259175719347</v>
      </c>
      <c r="I432" s="105">
        <v>8.3248128770742991</v>
      </c>
      <c r="J432" s="105">
        <v>8.8928431997672934</v>
      </c>
      <c r="K432" s="105">
        <v>9.4271218458942965</v>
      </c>
      <c r="L432" s="105">
        <v>0</v>
      </c>
      <c r="M432" s="105">
        <v>0</v>
      </c>
      <c r="N432" s="105">
        <v>0</v>
      </c>
      <c r="O432" s="105">
        <v>9.9714799237930869</v>
      </c>
      <c r="P432" s="105">
        <v>9.8351783444817755</v>
      </c>
      <c r="Q432" s="105">
        <v>9.4469240893493573</v>
      </c>
      <c r="R432" s="105">
        <v>8.9938449841137427</v>
      </c>
      <c r="S432" s="105">
        <v>9.2816794925960711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11.339803576813976</v>
      </c>
      <c r="D433" s="102">
        <v>11.383675891705971</v>
      </c>
      <c r="E433" s="102">
        <v>11.255574610422059</v>
      </c>
      <c r="F433" s="102">
        <v>11.447923157050543</v>
      </c>
      <c r="G433" s="102">
        <v>10.854976807571809</v>
      </c>
      <c r="H433" s="102">
        <v>10.822481695195652</v>
      </c>
      <c r="I433" s="102">
        <v>10.637105612883342</v>
      </c>
      <c r="J433" s="102">
        <v>11.116343804905902</v>
      </c>
      <c r="K433" s="102">
        <v>11.880765852156472</v>
      </c>
      <c r="L433" s="102">
        <v>11.431402149958657</v>
      </c>
      <c r="M433" s="102">
        <v>11.219610896976917</v>
      </c>
      <c r="N433" s="102">
        <v>10.728935511152065</v>
      </c>
      <c r="O433" s="102">
        <v>11.016302659039194</v>
      </c>
      <c r="P433" s="102">
        <v>11.139150620401809</v>
      </c>
      <c r="Q433" s="102">
        <v>11.179099697294125</v>
      </c>
      <c r="R433" s="102">
        <v>11.680411886633291</v>
      </c>
      <c r="S433" s="102">
        <v>11.698985701142423</v>
      </c>
      <c r="T433" s="102">
        <v>11.357778341861005</v>
      </c>
      <c r="U433" s="102">
        <v>0</v>
      </c>
      <c r="V433" s="102">
        <v>0</v>
      </c>
      <c r="W433" s="102">
        <v>0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11.343154070061665</v>
      </c>
      <c r="D434" s="105">
        <v>11.380986748348905</v>
      </c>
      <c r="E434" s="105">
        <v>11.255722392561335</v>
      </c>
      <c r="F434" s="105">
        <v>11.441587615475322</v>
      </c>
      <c r="G434" s="105">
        <v>10.851027045898082</v>
      </c>
      <c r="H434" s="105">
        <v>10.821520966873273</v>
      </c>
      <c r="I434" s="105">
        <v>10.645546233020768</v>
      </c>
      <c r="J434" s="105">
        <v>11.133512364672638</v>
      </c>
      <c r="K434" s="105">
        <v>11.893865618262188</v>
      </c>
      <c r="L434" s="105">
        <v>11.438961887868548</v>
      </c>
      <c r="M434" s="105">
        <v>11.216934554766967</v>
      </c>
      <c r="N434" s="105">
        <v>10.7133650171385</v>
      </c>
      <c r="O434" s="105">
        <v>10.992864791561633</v>
      </c>
      <c r="P434" s="105">
        <v>11.126705913751337</v>
      </c>
      <c r="Q434" s="105">
        <v>11.218184220610935</v>
      </c>
      <c r="R434" s="105">
        <v>11.743541360575636</v>
      </c>
      <c r="S434" s="105">
        <v>11.762879241055227</v>
      </c>
      <c r="T434" s="105">
        <v>11.436870907726529</v>
      </c>
      <c r="U434" s="105">
        <v>0</v>
      </c>
      <c r="V434" s="105">
        <v>11.708531714218173</v>
      </c>
      <c r="W434" s="105">
        <v>0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2.2222663167405479</v>
      </c>
      <c r="D435" s="99">
        <v>2.2866126068913943</v>
      </c>
      <c r="E435" s="99">
        <v>2.1873929896299384</v>
      </c>
      <c r="F435" s="99">
        <v>2.2731585494668041</v>
      </c>
      <c r="G435" s="99">
        <v>2.4455274410099004</v>
      </c>
      <c r="H435" s="99">
        <v>2.1968351210875201</v>
      </c>
      <c r="I435" s="99">
        <v>2.1888158478417736</v>
      </c>
      <c r="J435" s="99">
        <v>2.248764304465074</v>
      </c>
      <c r="K435" s="99">
        <v>2.4237438284036097</v>
      </c>
      <c r="L435" s="99">
        <v>2.3482382190766704</v>
      </c>
      <c r="M435" s="99">
        <v>2.2522951970441407</v>
      </c>
      <c r="N435" s="99">
        <v>1.7925124920400595</v>
      </c>
      <c r="O435" s="99">
        <v>2.0076045454798455</v>
      </c>
      <c r="P435" s="99">
        <v>1.9939961448456498</v>
      </c>
      <c r="Q435" s="99">
        <v>1.9213594789112045</v>
      </c>
      <c r="R435" s="99">
        <v>2.3537471803999712</v>
      </c>
      <c r="S435" s="99">
        <v>2.4290064920674559</v>
      </c>
      <c r="T435" s="99">
        <v>2.2996771668754725</v>
      </c>
      <c r="U435" s="99">
        <v>0</v>
      </c>
      <c r="V435" s="99">
        <v>2.2380261405572384</v>
      </c>
      <c r="W435" s="99">
        <v>0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9.1208877533211172</v>
      </c>
      <c r="D436" s="99">
        <v>9.0943741414575126</v>
      </c>
      <c r="E436" s="99">
        <v>9.068329402931397</v>
      </c>
      <c r="F436" s="99">
        <v>9.1684290660085175</v>
      </c>
      <c r="G436" s="99">
        <v>8.4054996048881812</v>
      </c>
      <c r="H436" s="99">
        <v>8.624685845785752</v>
      </c>
      <c r="I436" s="99">
        <v>8.4567303851789966</v>
      </c>
      <c r="J436" s="99">
        <v>8.8847480602075652</v>
      </c>
      <c r="K436" s="99">
        <v>9.4701217898585792</v>
      </c>
      <c r="L436" s="99">
        <v>9.0907236687918775</v>
      </c>
      <c r="M436" s="99">
        <v>8.9646393577228256</v>
      </c>
      <c r="N436" s="99">
        <v>8.9208525250984447</v>
      </c>
      <c r="O436" s="99">
        <v>8.9852602460817899</v>
      </c>
      <c r="P436" s="99">
        <v>9.1327097689056878</v>
      </c>
      <c r="Q436" s="99">
        <v>9.2968247416997283</v>
      </c>
      <c r="R436" s="99">
        <v>9.389794180175663</v>
      </c>
      <c r="S436" s="99">
        <v>9.3338727489877726</v>
      </c>
      <c r="T436" s="99">
        <v>9.1371937408510568</v>
      </c>
      <c r="U436" s="99">
        <v>0</v>
      </c>
      <c r="V436" s="99">
        <v>9.4705055736609367</v>
      </c>
      <c r="W436" s="99">
        <v>0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5.1986968683134727</v>
      </c>
      <c r="D437" s="123">
        <v>5.7540411368046822</v>
      </c>
      <c r="E437" s="123">
        <v>5.5379319262378726</v>
      </c>
      <c r="F437" s="123">
        <v>5.8588150096784215</v>
      </c>
      <c r="G437" s="123">
        <v>5.6397302075605946</v>
      </c>
      <c r="H437" s="123">
        <v>5.6225663601558873</v>
      </c>
      <c r="I437" s="123">
        <v>5.292448975346888</v>
      </c>
      <c r="J437" s="123">
        <v>5.1928434415865405</v>
      </c>
      <c r="K437" s="123">
        <v>5.4429876192033468</v>
      </c>
      <c r="L437" s="123">
        <v>5.1327323046926194</v>
      </c>
      <c r="M437" s="123">
        <v>4.8234648037949484</v>
      </c>
      <c r="N437" s="123">
        <v>4.6543920767131226</v>
      </c>
      <c r="O437" s="123">
        <v>5.2334122083462891</v>
      </c>
      <c r="P437" s="123">
        <v>5.2871151407852954</v>
      </c>
      <c r="Q437" s="123">
        <v>5.18888632651898</v>
      </c>
      <c r="R437" s="123">
        <v>5.4683690443108022</v>
      </c>
      <c r="S437" s="123">
        <v>5.4247935595285268</v>
      </c>
      <c r="T437" s="123">
        <v>5.6694504153029159</v>
      </c>
      <c r="U437" s="123">
        <v>0</v>
      </c>
      <c r="V437" s="123">
        <v>6.7272411209771725</v>
      </c>
      <c r="W437" s="123">
        <v>0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5.3700049559461887</v>
      </c>
      <c r="D438" s="99">
        <v>5.5738835168833862</v>
      </c>
      <c r="E438" s="99">
        <v>5.3478069647247608</v>
      </c>
      <c r="F438" s="99">
        <v>6.0157333964601678</v>
      </c>
      <c r="G438" s="99">
        <v>5.4974579260504584</v>
      </c>
      <c r="H438" s="99">
        <v>5.3296249000049425</v>
      </c>
      <c r="I438" s="99">
        <v>5.4528362980163578</v>
      </c>
      <c r="J438" s="99">
        <v>5.4004716190701236</v>
      </c>
      <c r="K438" s="99">
        <v>4.7479125145632937</v>
      </c>
      <c r="L438" s="99">
        <v>5.8213332675612808</v>
      </c>
      <c r="M438" s="99">
        <v>5.3914248989120139</v>
      </c>
      <c r="N438" s="99">
        <v>1.6823098084504786</v>
      </c>
      <c r="O438" s="99">
        <v>6.0883363431746131</v>
      </c>
      <c r="P438" s="99">
        <v>5.902580709525088</v>
      </c>
      <c r="Q438" s="99">
        <v>5.1664062289008852</v>
      </c>
      <c r="R438" s="99">
        <v>4.8759943279867537</v>
      </c>
      <c r="S438" s="99">
        <v>4.8642141636094491</v>
      </c>
      <c r="T438" s="99">
        <v>5.8821415485313899</v>
      </c>
      <c r="U438" s="99">
        <v>0</v>
      </c>
      <c r="V438" s="99">
        <v>0</v>
      </c>
      <c r="W438" s="99">
        <v>0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5.1930126995008763</v>
      </c>
      <c r="D439" s="110">
        <v>5.7583353304941598</v>
      </c>
      <c r="E439" s="110">
        <v>5.5438545447836614</v>
      </c>
      <c r="F439" s="110">
        <v>5.8535044773826517</v>
      </c>
      <c r="G439" s="110">
        <v>5.6457463962602361</v>
      </c>
      <c r="H439" s="110">
        <v>5.6369135921355449</v>
      </c>
      <c r="I439" s="110">
        <v>5.2840075373116511</v>
      </c>
      <c r="J439" s="110">
        <v>5.1827717525961896</v>
      </c>
      <c r="K439" s="110">
        <v>5.4715397638169296</v>
      </c>
      <c r="L439" s="110">
        <v>5.1044906638952288</v>
      </c>
      <c r="M439" s="110">
        <v>4.7935011753672283</v>
      </c>
      <c r="N439" s="110">
        <v>4.8712885216580242</v>
      </c>
      <c r="O439" s="110">
        <v>5.0902887482745838</v>
      </c>
      <c r="P439" s="110">
        <v>5.1784857257496997</v>
      </c>
      <c r="Q439" s="110">
        <v>5.1925612622180246</v>
      </c>
      <c r="R439" s="110">
        <v>5.5448459676632824</v>
      </c>
      <c r="S439" s="110">
        <v>5.546097780849732</v>
      </c>
      <c r="T439" s="110">
        <v>5.5856984122917028</v>
      </c>
      <c r="U439" s="110">
        <v>0</v>
      </c>
      <c r="V439" s="110">
        <v>6.7272411209771725</v>
      </c>
      <c r="W439" s="110">
        <v>0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0.11247490724456194</v>
      </c>
      <c r="D441" s="118">
        <f t="shared" si="199"/>
        <v>0.10328952778379807</v>
      </c>
      <c r="E441" s="118">
        <f t="shared" si="199"/>
        <v>0.11315107007084335</v>
      </c>
      <c r="F441" s="118">
        <f t="shared" si="199"/>
        <v>0.10944658336349955</v>
      </c>
      <c r="G441" s="118">
        <f t="shared" si="199"/>
        <v>0.11188834166467135</v>
      </c>
      <c r="H441" s="118">
        <f t="shared" si="199"/>
        <v>0.11398265123476542</v>
      </c>
      <c r="I441" s="118">
        <f t="shared" si="199"/>
        <v>0.11247007327810443</v>
      </c>
      <c r="J441" s="118">
        <f t="shared" si="199"/>
        <v>0.10732017994321405</v>
      </c>
      <c r="K441" s="118">
        <f t="shared" si="199"/>
        <v>8.8727234223861196E-2</v>
      </c>
      <c r="L441" s="118">
        <f t="shared" si="199"/>
        <v>0.10463269059485344</v>
      </c>
      <c r="M441" s="118">
        <f t="shared" si="199"/>
        <v>0.11663695188977075</v>
      </c>
      <c r="N441" s="118">
        <f t="shared" si="199"/>
        <v>5.5189719764163342E-2</v>
      </c>
      <c r="O441" s="118">
        <f t="shared" si="199"/>
        <v>0.35957460910930039</v>
      </c>
      <c r="P441" s="118">
        <f t="shared" si="199"/>
        <v>0.36237051223504818</v>
      </c>
      <c r="Q441" s="118">
        <f t="shared" si="199"/>
        <v>0.29073696328216458</v>
      </c>
      <c r="R441" s="118">
        <f t="shared" ref="R441:V441" si="200">R442+R444+R446+R455</f>
        <v>0.22326282708837233</v>
      </c>
      <c r="S441" s="118">
        <f t="shared" si="200"/>
        <v>0.34365345860355079</v>
      </c>
      <c r="T441" s="118">
        <f t="shared" si="200"/>
        <v>0.64255658082715006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4.6138869552458862E-2</v>
      </c>
      <c r="D446" s="123">
        <v>5.3440877747317393E-2</v>
      </c>
      <c r="E446" s="123">
        <v>5.1168700014980632E-2</v>
      </c>
      <c r="F446" s="123">
        <v>3.399233395502544E-2</v>
      </c>
      <c r="G446" s="123">
        <v>2.6536184551196097E-2</v>
      </c>
      <c r="H446" s="123">
        <v>1.8874636643804291E-2</v>
      </c>
      <c r="I446" s="123">
        <v>8.3916910662091872E-3</v>
      </c>
      <c r="J446" s="123">
        <v>1.2056357552498967E-2</v>
      </c>
      <c r="K446" s="123">
        <v>1.737903205843187E-2</v>
      </c>
      <c r="L446" s="123">
        <v>1.7381572792803533E-2</v>
      </c>
      <c r="M446" s="123">
        <v>1.3911114096777751E-2</v>
      </c>
      <c r="N446" s="123">
        <v>1.1685207447368465E-2</v>
      </c>
      <c r="O446" s="123">
        <v>2.7614632603089353E-2</v>
      </c>
      <c r="P446" s="123">
        <v>2.5687386639114039E-2</v>
      </c>
      <c r="Q446" s="123">
        <v>1.4736041578228571E-2</v>
      </c>
      <c r="R446" s="123">
        <v>1.2067478895052832E-2</v>
      </c>
      <c r="S446" s="123">
        <v>1.7828855304170395E-2</v>
      </c>
      <c r="T446" s="123">
        <v>2.116735169715649E-2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4.7568499450652801</v>
      </c>
      <c r="D447" s="99">
        <v>4.8530435584333116</v>
      </c>
      <c r="E447" s="99">
        <v>4.8242232911802363</v>
      </c>
      <c r="F447" s="99">
        <v>4.8161605978881372</v>
      </c>
      <c r="G447" s="99">
        <v>4.6485709008434588</v>
      </c>
      <c r="H447" s="99">
        <v>4.5887032144784285</v>
      </c>
      <c r="I447" s="99">
        <v>4.2998444470235997</v>
      </c>
      <c r="J447" s="99">
        <v>4.5429035424414037</v>
      </c>
      <c r="K447" s="99">
        <v>4.7832604053721264</v>
      </c>
      <c r="L447" s="99">
        <v>4.4295200105180523</v>
      </c>
      <c r="M447" s="99">
        <v>3.5971822535251139</v>
      </c>
      <c r="N447" s="99">
        <v>3.1002979941040785</v>
      </c>
      <c r="O447" s="99">
        <v>4.4872124542409493</v>
      </c>
      <c r="P447" s="99">
        <v>4.1841898814699885</v>
      </c>
      <c r="Q447" s="99">
        <v>3.7951003839598427</v>
      </c>
      <c r="R447" s="99">
        <v>3.6331047401470697</v>
      </c>
      <c r="S447" s="99">
        <v>3.6790487550031918</v>
      </c>
      <c r="T447" s="99">
        <v>3.579634364785798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0.93137411980488327</v>
      </c>
      <c r="D448" s="99">
        <v>0.97740270753936831</v>
      </c>
      <c r="E448" s="99">
        <v>0.94381877607126718</v>
      </c>
      <c r="F448" s="99">
        <v>0.9606146841783767</v>
      </c>
      <c r="G448" s="99">
        <v>0</v>
      </c>
      <c r="H448" s="99">
        <v>0.93473648743996718</v>
      </c>
      <c r="I448" s="99">
        <v>0.87719559805002945</v>
      </c>
      <c r="J448" s="99">
        <v>0.91140795851800016</v>
      </c>
      <c r="K448" s="99">
        <v>0.96327424751520674</v>
      </c>
      <c r="L448" s="99">
        <v>0</v>
      </c>
      <c r="M448" s="99">
        <v>0</v>
      </c>
      <c r="N448" s="99">
        <v>0</v>
      </c>
      <c r="O448" s="99">
        <v>0.8337299784469383</v>
      </c>
      <c r="P448" s="99">
        <v>0.75539879367792184</v>
      </c>
      <c r="Q448" s="99">
        <v>0.64139854837540178</v>
      </c>
      <c r="R448" s="99">
        <v>0.71405920383808485</v>
      </c>
      <c r="S448" s="99">
        <v>0.74426816783821559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0.93137411980488327</v>
      </c>
      <c r="D449" s="102">
        <v>0.97740270753936831</v>
      </c>
      <c r="E449" s="102">
        <v>0.94381877607126718</v>
      </c>
      <c r="F449" s="102">
        <v>0.9606146841783767</v>
      </c>
      <c r="G449" s="102">
        <v>0</v>
      </c>
      <c r="H449" s="102">
        <v>0.93473648743996718</v>
      </c>
      <c r="I449" s="102">
        <v>0.87719559805002945</v>
      </c>
      <c r="J449" s="102">
        <v>0.91140795851800016</v>
      </c>
      <c r="K449" s="102">
        <v>0.96327424751520674</v>
      </c>
      <c r="L449" s="102">
        <v>0</v>
      </c>
      <c r="M449" s="102">
        <v>0</v>
      </c>
      <c r="N449" s="102">
        <v>0</v>
      </c>
      <c r="O449" s="102">
        <v>0.8337299784469383</v>
      </c>
      <c r="P449" s="102">
        <v>0.75539879367792184</v>
      </c>
      <c r="Q449" s="102">
        <v>0.64139854837540178</v>
      </c>
      <c r="R449" s="102">
        <v>0.71405920383808485</v>
      </c>
      <c r="S449" s="102">
        <v>0.74426816783821559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6.633603769210307E-2</v>
      </c>
      <c r="D455" s="123">
        <v>4.9848650036480681E-2</v>
      </c>
      <c r="E455" s="123">
        <v>6.1982370055862712E-2</v>
      </c>
      <c r="F455" s="123">
        <v>7.5454249408474103E-2</v>
      </c>
      <c r="G455" s="123">
        <v>8.5352157113475255E-2</v>
      </c>
      <c r="H455" s="123">
        <v>9.5108014590961132E-2</v>
      </c>
      <c r="I455" s="123">
        <v>0.10407838221189525</v>
      </c>
      <c r="J455" s="123">
        <v>9.5263822390715083E-2</v>
      </c>
      <c r="K455" s="123">
        <v>7.1348202165429322E-2</v>
      </c>
      <c r="L455" s="123">
        <v>8.7251117802049916E-2</v>
      </c>
      <c r="M455" s="123">
        <v>0.10272583779299299</v>
      </c>
      <c r="N455" s="123">
        <v>4.3504512316794877E-2</v>
      </c>
      <c r="O455" s="123">
        <v>0.33195997650621106</v>
      </c>
      <c r="P455" s="123">
        <v>0.33668312559593416</v>
      </c>
      <c r="Q455" s="123">
        <v>0.27600092170393603</v>
      </c>
      <c r="R455" s="123">
        <v>0.2111953481933195</v>
      </c>
      <c r="S455" s="123">
        <v>0.3258246032993804</v>
      </c>
      <c r="T455" s="123">
        <v>0.62138922912999361</v>
      </c>
      <c r="U455" s="123">
        <v>0</v>
      </c>
      <c r="V455" s="123">
        <v>0</v>
      </c>
      <c r="W455" s="123">
        <v>0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2.0655552960964543</v>
      </c>
      <c r="D456" s="99">
        <v>2.1411875127591968</v>
      </c>
      <c r="E456" s="99">
        <v>2.0517096554205683</v>
      </c>
      <c r="F456" s="99">
        <v>2.3050158891027528</v>
      </c>
      <c r="G456" s="99">
        <v>2.1037805559879206</v>
      </c>
      <c r="H456" s="99">
        <v>2.0370213192504507</v>
      </c>
      <c r="I456" s="99">
        <v>2.081567644237905</v>
      </c>
      <c r="J456" s="99">
        <v>2.0591304431784474</v>
      </c>
      <c r="K456" s="99">
        <v>1.8082530741877001</v>
      </c>
      <c r="L456" s="99">
        <v>2.2146488905054182</v>
      </c>
      <c r="M456" s="99">
        <v>2.0498924416183746</v>
      </c>
      <c r="N456" s="99">
        <v>0.63963687252678003</v>
      </c>
      <c r="O456" s="99">
        <v>2.3148675695033116</v>
      </c>
      <c r="P456" s="99">
        <v>2.2442407729614486</v>
      </c>
      <c r="Q456" s="99">
        <v>1.9643373092503218</v>
      </c>
      <c r="R456" s="99">
        <v>1.8470716229012241</v>
      </c>
      <c r="S456" s="99">
        <v>1.8315476301138678</v>
      </c>
      <c r="T456" s="99">
        <v>2.1994288528740702</v>
      </c>
      <c r="U456" s="99">
        <v>0</v>
      </c>
      <c r="V456" s="99">
        <v>0</v>
      </c>
      <c r="W456" s="99">
        <v>0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23B3AA-64E5-4CD4-9FEF-5BC08BB9B7C7}"/>
</file>

<file path=customXml/itemProps2.xml><?xml version="1.0" encoding="utf-8"?>
<ds:datastoreItem xmlns:ds="http://schemas.openxmlformats.org/officeDocument/2006/customXml" ds:itemID="{F710E7AA-2749-48C5-AD59-13DE73082869}"/>
</file>

<file path=customXml/itemProps3.xml><?xml version="1.0" encoding="utf-8"?>
<ds:datastoreItem xmlns:ds="http://schemas.openxmlformats.org/officeDocument/2006/customXml" ds:itemID="{3CC94879-EF78-46DB-B81D-9B5427BCC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2024-05-20T16:49:15Z</dcterms:created>
  <dcterms:modified xsi:type="dcterms:W3CDTF">2024-05-20T16:49:16Z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